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468382A-BB69-489E-87FA-677BF13C57C7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2" i="371" l="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5" i="431"/>
  <c r="D23" i="431"/>
  <c r="E13" i="431"/>
  <c r="E21" i="431"/>
  <c r="F11" i="431"/>
  <c r="F19" i="431"/>
  <c r="G9" i="431"/>
  <c r="G17" i="431"/>
  <c r="G25" i="431"/>
  <c r="H15" i="431"/>
  <c r="H23" i="431"/>
  <c r="I13" i="431"/>
  <c r="I21" i="431"/>
  <c r="J11" i="431"/>
  <c r="J19" i="431"/>
  <c r="K9" i="431"/>
  <c r="K17" i="431"/>
  <c r="K25" i="431"/>
  <c r="L15" i="431"/>
  <c r="L23" i="431"/>
  <c r="M13" i="431"/>
  <c r="M21" i="431"/>
  <c r="N11" i="431"/>
  <c r="N19" i="431"/>
  <c r="O9" i="431"/>
  <c r="O17" i="431"/>
  <c r="O25" i="431"/>
  <c r="P15" i="431"/>
  <c r="P23" i="431"/>
  <c r="Q13" i="431"/>
  <c r="Q21" i="431"/>
  <c r="L22" i="431"/>
  <c r="C10" i="431"/>
  <c r="C18" i="431"/>
  <c r="C26" i="431"/>
  <c r="D16" i="431"/>
  <c r="D24" i="431"/>
  <c r="E14" i="431"/>
  <c r="E22" i="431"/>
  <c r="F12" i="431"/>
  <c r="F20" i="431"/>
  <c r="G10" i="431"/>
  <c r="G18" i="431"/>
  <c r="G26" i="431"/>
  <c r="H16" i="431"/>
  <c r="H24" i="431"/>
  <c r="I14" i="431"/>
  <c r="I22" i="431"/>
  <c r="J12" i="431"/>
  <c r="J20" i="431"/>
  <c r="K10" i="431"/>
  <c r="K18" i="431"/>
  <c r="K26" i="431"/>
  <c r="L16" i="431"/>
  <c r="L24" i="431"/>
  <c r="M14" i="431"/>
  <c r="M22" i="431"/>
  <c r="N12" i="431"/>
  <c r="N20" i="431"/>
  <c r="O10" i="431"/>
  <c r="O18" i="431"/>
  <c r="O26" i="431"/>
  <c r="P16" i="431"/>
  <c r="P24" i="431"/>
  <c r="Q14" i="431"/>
  <c r="Q22" i="431"/>
  <c r="K16" i="431"/>
  <c r="P22" i="431"/>
  <c r="C11" i="431"/>
  <c r="C19" i="431"/>
  <c r="D9" i="431"/>
  <c r="D17" i="431"/>
  <c r="D25" i="431"/>
  <c r="E15" i="431"/>
  <c r="E23" i="431"/>
  <c r="F13" i="431"/>
  <c r="F21" i="431"/>
  <c r="G11" i="431"/>
  <c r="G19" i="431"/>
  <c r="H9" i="431"/>
  <c r="H17" i="431"/>
  <c r="H25" i="431"/>
  <c r="I15" i="431"/>
  <c r="I23" i="431"/>
  <c r="J13" i="431"/>
  <c r="J21" i="431"/>
  <c r="K11" i="431"/>
  <c r="K19" i="431"/>
  <c r="L9" i="431"/>
  <c r="L17" i="431"/>
  <c r="L25" i="431"/>
  <c r="M15" i="431"/>
  <c r="M23" i="431"/>
  <c r="N13" i="431"/>
  <c r="N21" i="431"/>
  <c r="O11" i="431"/>
  <c r="O19" i="431"/>
  <c r="P9" i="431"/>
  <c r="P17" i="431"/>
  <c r="P25" i="431"/>
  <c r="Q15" i="431"/>
  <c r="Q23" i="431"/>
  <c r="O12" i="431"/>
  <c r="Q16" i="431"/>
  <c r="L14" i="431"/>
  <c r="C12" i="431"/>
  <c r="C20" i="431"/>
  <c r="D10" i="431"/>
  <c r="D18" i="431"/>
  <c r="D26" i="431"/>
  <c r="E16" i="431"/>
  <c r="E24" i="431"/>
  <c r="F14" i="431"/>
  <c r="F22" i="431"/>
  <c r="G12" i="431"/>
  <c r="G20" i="431"/>
  <c r="H10" i="431"/>
  <c r="H18" i="431"/>
  <c r="H26" i="431"/>
  <c r="I16" i="431"/>
  <c r="I24" i="431"/>
  <c r="J14" i="431"/>
  <c r="J22" i="431"/>
  <c r="K12" i="431"/>
  <c r="K20" i="431"/>
  <c r="L10" i="431"/>
  <c r="L18" i="431"/>
  <c r="L26" i="431"/>
  <c r="M16" i="431"/>
  <c r="M24" i="431"/>
  <c r="N14" i="431"/>
  <c r="N22" i="431"/>
  <c r="O20" i="431"/>
  <c r="P10" i="431"/>
  <c r="P18" i="431"/>
  <c r="P26" i="431"/>
  <c r="Q24" i="431"/>
  <c r="J26" i="431"/>
  <c r="P14" i="431"/>
  <c r="C13" i="431"/>
  <c r="C21" i="431"/>
  <c r="D11" i="431"/>
  <c r="D19" i="431"/>
  <c r="E9" i="431"/>
  <c r="E17" i="431"/>
  <c r="E25" i="431"/>
  <c r="F15" i="431"/>
  <c r="F23" i="431"/>
  <c r="G13" i="431"/>
  <c r="G21" i="431"/>
  <c r="H11" i="431"/>
  <c r="H19" i="431"/>
  <c r="I9" i="431"/>
  <c r="I17" i="431"/>
  <c r="I25" i="431"/>
  <c r="J15" i="431"/>
  <c r="J23" i="431"/>
  <c r="K13" i="431"/>
  <c r="K21" i="431"/>
  <c r="L11" i="431"/>
  <c r="L19" i="431"/>
  <c r="M9" i="431"/>
  <c r="M17" i="431"/>
  <c r="M25" i="431"/>
  <c r="N15" i="431"/>
  <c r="N23" i="431"/>
  <c r="O13" i="431"/>
  <c r="O21" i="431"/>
  <c r="P11" i="431"/>
  <c r="P19" i="431"/>
  <c r="Q9" i="431"/>
  <c r="Q17" i="431"/>
  <c r="Q25" i="431"/>
  <c r="N26" i="431"/>
  <c r="C14" i="431"/>
  <c r="C22" i="431"/>
  <c r="D12" i="431"/>
  <c r="D20" i="431"/>
  <c r="E10" i="431"/>
  <c r="E18" i="431"/>
  <c r="E26" i="431"/>
  <c r="F16" i="431"/>
  <c r="F24" i="431"/>
  <c r="G14" i="431"/>
  <c r="G22" i="431"/>
  <c r="H12" i="431"/>
  <c r="H20" i="431"/>
  <c r="I10" i="431"/>
  <c r="I18" i="431"/>
  <c r="I26" i="431"/>
  <c r="J16" i="431"/>
  <c r="J24" i="431"/>
  <c r="K14" i="431"/>
  <c r="K22" i="431"/>
  <c r="L12" i="431"/>
  <c r="L20" i="431"/>
  <c r="M10" i="431"/>
  <c r="M18" i="431"/>
  <c r="M26" i="431"/>
  <c r="N16" i="431"/>
  <c r="N24" i="431"/>
  <c r="O14" i="431"/>
  <c r="O22" i="431"/>
  <c r="P12" i="431"/>
  <c r="P20" i="431"/>
  <c r="Q10" i="431"/>
  <c r="Q18" i="431"/>
  <c r="Q26" i="431"/>
  <c r="E20" i="431"/>
  <c r="H14" i="431"/>
  <c r="I12" i="431"/>
  <c r="J10" i="431"/>
  <c r="K24" i="431"/>
  <c r="M20" i="431"/>
  <c r="N18" i="431"/>
  <c r="O24" i="431"/>
  <c r="Q20" i="431"/>
  <c r="C15" i="431"/>
  <c r="C23" i="431"/>
  <c r="D13" i="431"/>
  <c r="D21" i="431"/>
  <c r="E11" i="431"/>
  <c r="E19" i="431"/>
  <c r="F9" i="431"/>
  <c r="F17" i="431"/>
  <c r="F25" i="431"/>
  <c r="G15" i="431"/>
  <c r="G23" i="431"/>
  <c r="H13" i="431"/>
  <c r="H21" i="431"/>
  <c r="I11" i="431"/>
  <c r="I19" i="431"/>
  <c r="J9" i="431"/>
  <c r="J17" i="431"/>
  <c r="J25" i="431"/>
  <c r="K15" i="431"/>
  <c r="K23" i="431"/>
  <c r="L13" i="431"/>
  <c r="L21" i="431"/>
  <c r="M11" i="431"/>
  <c r="M19" i="431"/>
  <c r="N9" i="431"/>
  <c r="N17" i="431"/>
  <c r="N25" i="431"/>
  <c r="O15" i="431"/>
  <c r="O23" i="431"/>
  <c r="P13" i="431"/>
  <c r="P21" i="431"/>
  <c r="Q11" i="431"/>
  <c r="Q19" i="431"/>
  <c r="C16" i="431"/>
  <c r="C24" i="431"/>
  <c r="D14" i="431"/>
  <c r="D22" i="431"/>
  <c r="E12" i="431"/>
  <c r="F10" i="431"/>
  <c r="F18" i="431"/>
  <c r="F26" i="431"/>
  <c r="G16" i="431"/>
  <c r="G24" i="431"/>
  <c r="H22" i="431"/>
  <c r="I20" i="431"/>
  <c r="J18" i="431"/>
  <c r="M12" i="431"/>
  <c r="N10" i="431"/>
  <c r="O16" i="431"/>
  <c r="Q12" i="431"/>
  <c r="R12" i="431" l="1"/>
  <c r="S12" i="431"/>
  <c r="R19" i="431"/>
  <c r="S19" i="431"/>
  <c r="R11" i="431"/>
  <c r="S11" i="431"/>
  <c r="R20" i="431"/>
  <c r="S20" i="431"/>
  <c r="S26" i="431"/>
  <c r="R26" i="431"/>
  <c r="S18" i="431"/>
  <c r="R18" i="431"/>
  <c r="R10" i="431"/>
  <c r="S10" i="431"/>
  <c r="S25" i="431"/>
  <c r="R25" i="431"/>
  <c r="S17" i="431"/>
  <c r="R17" i="431"/>
  <c r="S9" i="431"/>
  <c r="R9" i="431"/>
  <c r="S24" i="431"/>
  <c r="R24" i="431"/>
  <c r="S16" i="431"/>
  <c r="R16" i="431"/>
  <c r="R23" i="431"/>
  <c r="S23" i="431"/>
  <c r="R15" i="431"/>
  <c r="S15" i="431"/>
  <c r="R22" i="431"/>
  <c r="S22" i="431"/>
  <c r="R14" i="431"/>
  <c r="S14" i="431"/>
  <c r="R21" i="431"/>
  <c r="S21" i="431"/>
  <c r="R13" i="431"/>
  <c r="S13" i="431"/>
  <c r="P8" i="431"/>
  <c r="K8" i="431"/>
  <c r="H8" i="431"/>
  <c r="E8" i="431"/>
  <c r="F8" i="431"/>
  <c r="D8" i="431"/>
  <c r="Q8" i="431"/>
  <c r="M8" i="431"/>
  <c r="C8" i="431"/>
  <c r="G8" i="431"/>
  <c r="I8" i="431"/>
  <c r="L8" i="431"/>
  <c r="O8" i="431"/>
  <c r="N8" i="431"/>
  <c r="J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D19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5" l="1"/>
  <c r="Q3" i="347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<sst xmlns="http://schemas.openxmlformats.org/spreadsheetml/2006/main" count="80278" uniqueCount="8779">
  <si>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</si>
  <si>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</si>
  <si>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</si>
  <si>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</si>
  <si>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</si>
  <si>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</si>
  <si>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</si>
  <si>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</si>
  <si>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</si>
  <si>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</si>
  <si>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</si>
  <si>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</si>
  <si>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</si>
  <si>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</si>
  <si>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</si>
  <si>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</si>
  <si>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</si>
  <si>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</si>
  <si>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</si>
  <si>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</si>
  <si>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</si>
  <si>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</si>
  <si>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</si>
  <si>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</si>
  <si>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</si>
  <si>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</si>
  <si>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</si>
  <si>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</si>
  <si>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</si>
  <si>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</si>
  <si>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</si>
  <si>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</si>
  <si>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</si>
  <si>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</si>
  <si>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</si>
  <si>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</si>
  <si>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</si>
  <si>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</si>
  <si>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</si>
  <si>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</si>
  <si>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</si>
  <si>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</si>
  <si>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</si>
  <si>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</si>
  <si>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</si>
  <si>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</si>
  <si>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</si>
  <si>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</si>
  <si>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</si>
  <si>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</si>
  <si>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</si>
  <si>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</si>
  <si>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</si>
  <si>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</si>
  <si>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</si>
  <si>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</si>
  <si>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</si>
  <si>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</si>
  <si>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</si>
  <si>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</si>
  <si>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</si>
  <si>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</si>
  <si>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</si>
  <si>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</si>
  <si>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</si>
  <si>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</si>
  <si>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</si>
  <si>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</si>
  <si>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</si>
  <si>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</si>
  <si>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</si>
  <si>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</si>
  <si>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</si>
  <si>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</si>
  <si>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</si>
  <si>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</si>
  <si>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</si>
  <si>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</si>
  <si>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</si>
  <si>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</si>
  <si>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</si>
  <si>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</si>
  <si>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</si>
  <si>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</si>
  <si>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</si>
  <si>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</si>
  <si>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</si>
  <si>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</si>
  <si>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</si>
  <si>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</si>
  <si>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</si>
  <si>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</si>
  <si>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</si>
  <si>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</si>
  <si>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</si>
  <si>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</si>
  <si>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</si>
  <si>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</si>
  <si>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</si>
  <si>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</si>
  <si>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</si>
  <si>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</si>
  <si>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</si>
  <si>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</si>
  <si>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</si>
  <si>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</si>
  <si>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</si>
  <si>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</si>
  <si>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</si>
  <si>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</si>
  <si>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</si>
  <si>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</si>
  <si>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</si>
  <si>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</si>
  <si>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</si>
  <si>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</si>
  <si>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</si>
  <si>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</si>
  <si>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</si>
  <si>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</si>
  <si>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</si>
  <si>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</si>
  <si>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</si>
  <si>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</si>
  <si>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</si>
  <si>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</si>
  <si>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</si>
  <si>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</si>
  <si>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</si>
  <si>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</si>
  <si>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</si>
  <si>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</si>
  <si>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</si>
  <si>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</si>
  <si>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</si>
  <si>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</si>
  <si>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</si>
  <si>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</si>
  <si>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</si>
  <si>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</si>
  <si>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</si>
  <si>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</si>
  <si>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</si>
  <si>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</si>
  <si>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</si>
  <si>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</si>
  <si>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</si>
  <si>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</si>
  <si>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</si>
  <si>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</si>
  <si>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</si>
  <si>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</si>
  <si>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</si>
  <si>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</si>
  <si>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</si>
  <si>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</si>
  <si>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</si>
  <si>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</si>
  <si>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</si>
  <si>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</si>
  <si>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</si>
  <si>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</si>
  <si>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</si>
  <si>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</si>
  <si>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</si>
  <si>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</si>
  <si>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</si>
  <si>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</si>
  <si>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</si>
  <si>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</si>
  <si>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</si>
  <si>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</si>
  <si>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</si>
  <si>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</si>
  <si>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</si>
  <si>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</si>
  <si>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</si>
  <si>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</si>
  <si>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</si>
  <si>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</si>
  <si>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</si>
  <si>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</si>
  <si>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</si>
  <si>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</si>
  <si>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</si>
  <si>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</si>
  <si>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</si>
  <si>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</si>
  <si>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</si>
  <si>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</si>
  <si>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</si>
  <si>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</si>
  <si>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</si>
  <si>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</si>
  <si>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</si>
  <si>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</si>
  <si>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</si>
  <si>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</si>
  <si>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</si>
  <si>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</si>
  <si>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</si>
  <si>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</si>
  <si>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</si>
  <si>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</si>
  <si>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</si>
  <si>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</si>
  <si>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</si>
  <si>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</si>
  <si>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</si>
  <si>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</si>
  <si>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</si>
  <si>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</si>
  <si>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</si>
  <si>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</si>
  <si>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</si>
  <si>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</si>
  <si>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</si>
  <si>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</si>
  <si>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</si>
  <si>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</si>
  <si>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</si>
  <si>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</si>
  <si>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</si>
  <si>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</si>
  <si>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</si>
  <si>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</si>
  <si>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</si>
  <si>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</si>
  <si>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</si>
  <si>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</si>
  <si>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</si>
  <si>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</si>
  <si>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</si>
  <si>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</si>
  <si>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</si>
  <si>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</si>
  <si>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</si>
  <si>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</si>
  <si>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</si>
  <si>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</si>
  <si>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</si>
  <si>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</si>
  <si>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</si>
  <si>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</si>
  <si>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</si>
  <si>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</si>
  <si>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</si>
  <si>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</si>
  <si>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</si>
  <si>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</si>
  <si>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</si>
  <si>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</si>
  <si>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</si>
  <si>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</si>
  <si>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</si>
  <si>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</si>
  <si>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</si>
  <si>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</si>
  <si>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</si>
  <si>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</si>
  <si>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</si>
  <si>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</si>
  <si>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</si>
  <si>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</si>
  <si>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</si>
  <si>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</si>
  <si>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</si>
  <si>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</si>
  <si>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</si>
  <si>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</si>
  <si>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</si>
  <si>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</si>
  <si>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</si>
  <si>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</si>
  <si>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</si>
  <si>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</si>
  <si>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</si>
  <si>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</si>
  <si>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</si>
  <si>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</si>
  <si>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</si>
  <si>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</si>
  <si>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</si>
  <si>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</si>
  <si>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</si>
  <si>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</si>
  <si>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</si>
  <si>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</si>
  <si>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</si>
  <si>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</si>
  <si>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</si>
  <si>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</si>
  <si>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</si>
  <si>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</si>
  <si>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</si>
  <si>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</si>
  <si>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</si>
  <si>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</si>
  <si>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</si>
  <si>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</si>
  <si>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</si>
  <si>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</si>
  <si>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</si>
  <si>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</si>
  <si>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</si>
  <si>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</si>
  <si>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</si>
  <si>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</si>
  <si>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</si>
  <si>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</si>
  <si>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</si>
  <si>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</si>
  <si>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</si>
  <si>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</si>
  <si>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</si>
  <si>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</si>
  <si>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</si>
  <si>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</si>
  <si>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</si>
  <si>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</si>
  <si>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</si>
  <si>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</si>
  <si>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</si>
  <si>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</si>
  <si>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</si>
  <si>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</si>
  <si>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</si>
  <si>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</si>
  <si>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anesteziologie, resuscitace a intenzivní medicíny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</si>
  <si>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</si>
  <si>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</si>
  <si>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</si>
  <si>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</si>
  <si>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</si>
  <si>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</si>
  <si>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</si>
  <si>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</si>
  <si>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</si>
  <si>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</si>
  <si>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</si>
  <si>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</si>
  <si>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</si>
  <si>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</si>
  <si>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</si>
  <si>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</si>
  <si>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</si>
  <si>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</si>
  <si>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</si>
  <si>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</si>
  <si>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</si>
  <si>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</si>
  <si>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</si>
  <si>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</si>
  <si>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</si>
  <si>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</si>
  <si>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</si>
  <si>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</si>
  <si>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</si>
  <si>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</si>
  <si>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</si>
  <si>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</si>
  <si>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</si>
  <si>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</si>
  <si>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</si>
  <si>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</si>
  <si>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</si>
  <si>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</si>
  <si>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</si>
  <si>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</si>
  <si>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</si>
  <si>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</si>
  <si>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</si>
  <si>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</si>
  <si>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</si>
  <si>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</si>
  <si>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</si>
  <si>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</si>
  <si>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</si>
  <si>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</si>
  <si>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</si>
  <si>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</si>
  <si>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</si>
  <si>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</si>
  <si>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</si>
  <si>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</si>
  <si>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</si>
  <si>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</si>
  <si>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</si>
  <si>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</si>
  <si>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</si>
  <si>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</si>
  <si>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</si>
  <si>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</si>
  <si>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</si>
  <si>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</si>
  <si>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</si>
  <si>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</si>
  <si>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</si>
  <si>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</si>
  <si>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</si>
  <si>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</si>
  <si>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</si>
  <si>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</si>
  <si>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</si>
  <si>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</si>
  <si>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</si>
  <si>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</si>
  <si>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</si>
  <si>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</si>
  <si>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</si>
  <si>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</si>
  <si>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</si>
  <si>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</si>
  <si>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</si>
  <si>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</si>
  <si>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</si>
  <si>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</si>
  <si>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</si>
  <si>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</si>
  <si>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</si>
  <si>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</si>
  <si>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</si>
  <si>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</si>
  <si>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</si>
  <si>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</si>
  <si>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</si>
  <si>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</si>
  <si>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</si>
  <si>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</si>
  <si>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</si>
  <si>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</si>
  <si>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</si>
  <si>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</si>
  <si>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</si>
  <si>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</si>
  <si>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</si>
  <si>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</si>
  <si>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</si>
  <si>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</si>
  <si>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</si>
  <si>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</si>
  <si>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</si>
  <si>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</si>
  <si>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</si>
  <si>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</si>
  <si>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</si>
  <si>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</si>
  <si>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</si>
  <si>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</si>
  <si>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</si>
  <si>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</si>
  <si>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</si>
  <si>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</si>
  <si>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</si>
  <si>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</si>
  <si>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</si>
  <si>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</si>
  <si>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51874020     Konference  - zajišť.dodavatelsky (ubyt., nájem, ostat.sl.)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</si>
  <si>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</si>
  <si>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</si>
  <si>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</si>
  <si>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</si>
  <si>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</si>
  <si>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</si>
  <si>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</si>
  <si>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</si>
  <si>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</si>
  <si>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</si>
  <si>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</si>
  <si>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</si>
  <si>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</si>
  <si>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</si>
  <si>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</si>
  <si>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</si>
  <si>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</si>
  <si>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</si>
  <si>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</si>
  <si>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</si>
  <si>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</si>
  <si>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</si>
  <si>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</si>
  <si>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</si>
  <si>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</si>
  <si>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</si>
  <si>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</si>
  <si>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</si>
  <si>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</si>
  <si>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</si>
  <si>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</si>
  <si>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</si>
  <si>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</si>
  <si>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</si>
  <si>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</si>
  <si>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</si>
  <si>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</si>
  <si>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</si>
  <si>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</si>
  <si>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</si>
  <si>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</si>
  <si>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</si>
  <si>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</si>
  <si>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</si>
  <si>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</si>
  <si>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</si>
  <si>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</si>
  <si>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</si>
  <si>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</si>
  <si>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</si>
  <si>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</si>
  <si>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</si>
  <si>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</si>
  <si>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</si>
  <si>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</si>
  <si>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</si>
  <si>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</si>
  <si>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</si>
  <si>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</si>
  <si>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</si>
  <si>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</si>
  <si>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</si>
  <si>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</si>
  <si>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</si>
  <si>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</si>
  <si>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</si>
  <si>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</si>
  <si>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</si>
  <si>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</si>
  <si>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</si>
  <si>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</si>
  <si>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</si>
  <si>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</si>
  <si>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</si>
  <si>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</si>
  <si>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</si>
  <si>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</si>
  <si>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</si>
  <si>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</si>
  <si>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</si>
  <si>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</si>
  <si>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</si>
  <si>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</si>
  <si>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</si>
  <si>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</si>
  <si>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64908004     Bezúplatné nabyté zásob COVID19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</si>
  <si>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</si>
  <si>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</si>
  <si>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</si>
  <si>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</si>
  <si>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</si>
  <si>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</si>
  <si>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</si>
  <si>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</si>
  <si>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</si>
  <si>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</si>
  <si>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</si>
  <si>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</si>
  <si>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</si>
  <si>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</si>
  <si>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</si>
  <si>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</si>
  <si>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</si>
  <si>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</si>
  <si>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</si>
  <si>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</si>
  <si>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</si>
  <si>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</si>
  <si>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</si>
  <si>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</si>
  <si>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</si>
  <si>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</si>
  <si>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</si>
  <si>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</si>
  <si>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</si>
  <si>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</si>
  <si>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</si>
  <si>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</si>
  <si>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</si>
  <si>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</si>
  <si>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</si>
  <si>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</si>
  <si>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</si>
  <si>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</si>
  <si>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</si>
  <si>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</si>
  <si>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</si>
  <si>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</si>
  <si>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</si>
  <si>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</si>
  <si>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07</t>
  </si>
  <si>
    <t>KARIM: Klinika anesteziologie,resuscit. a int.med.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</si>
  <si>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</si>
  <si>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</si>
  <si>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</si>
  <si>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</si>
  <si>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</si>
  <si>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</si>
  <si>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</si>
  <si>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</si>
  <si>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</si>
  <si>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</si>
  <si>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</si>
  <si>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</si>
  <si>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</si>
  <si>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</si>
  <si>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</si>
  <si>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</si>
  <si>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</si>
  <si>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</si>
  <si>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</si>
  <si>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</si>
  <si>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</si>
  <si>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</si>
  <si>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</si>
  <si>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</si>
  <si>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</si>
  <si>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</si>
  <si>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</si>
  <si>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</si>
  <si>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</si>
  <si>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</si>
  <si>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</si>
  <si>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</si>
  <si>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</si>
  <si>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</si>
  <si>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</si>
  <si>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</si>
  <si>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</si>
  <si>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</si>
  <si>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</si>
  <si>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</si>
  <si>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</si>
  <si>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</si>
  <si>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</si>
  <si>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</si>
  <si>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</si>
  <si>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</si>
  <si>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</si>
  <si>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</si>
  <si>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</si>
  <si>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</si>
  <si>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</si>
  <si>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</si>
  <si>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</si>
  <si>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2020 - lékaři</t>
  </si>
  <si>
    <t>KARIM: rezidenti 2020 - lékaři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</si>
  <si>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</si>
  <si>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</si>
  <si>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</si>
  <si>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</si>
  <si>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</si>
  <si>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</si>
  <si>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</si>
  <si>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</si>
  <si>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</si>
  <si>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</si>
  <si>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</si>
  <si>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</si>
  <si>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</si>
  <si>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</si>
  <si>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</si>
  <si>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</si>
  <si>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</si>
  <si>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</si>
  <si>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</si>
  <si>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</si>
  <si>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</si>
  <si>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</si>
  <si>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</si>
  <si>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</si>
  <si>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</si>
  <si>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</si>
  <si>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</si>
  <si>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</si>
  <si>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</si>
  <si>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</si>
  <si>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</si>
  <si>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</si>
  <si>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</si>
  <si>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</si>
  <si>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</si>
  <si>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</si>
  <si>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GRINDEKS</t>
  </si>
  <si>
    <t>5MG/ML INJ SOL 5X10ML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</si>
  <si>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</si>
  <si>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</si>
  <si>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</si>
  <si>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</si>
  <si>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</si>
  <si>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</si>
  <si>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</si>
  <si>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</si>
  <si>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</si>
  <si>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FYZIOLOGICKÝ ROZTOK VIAFLO</t>
  </si>
  <si>
    <t>INF SOL 50X100ML</t>
  </si>
  <si>
    <t>INF SOL 30X250ML</t>
  </si>
  <si>
    <t>IR ETHANOLUM 96% 5ML</t>
  </si>
  <si>
    <t>IR 5 ml</t>
  </si>
  <si>
    <t>IR SOL.PHENOLI  6%</t>
  </si>
  <si>
    <t>IR 2 ml</t>
  </si>
  <si>
    <t>KL PRIPRAVEK</t>
  </si>
  <si>
    <t>LEVOBUPIVACAINE KABI 5 MG/ML</t>
  </si>
  <si>
    <t>INJ+INF SOL 5X10ML</t>
  </si>
  <si>
    <t>LIDOCAIN</t>
  </si>
  <si>
    <t>INJ 10X2ML 2%</t>
  </si>
  <si>
    <t>MAGNESIUM SULFATE KALCEKS</t>
  </si>
  <si>
    <t>100MG/ML INJ/INF SOL 5X10ML</t>
  </si>
  <si>
    <t>MAGNESIUM SULFURICUM BBP 10%</t>
  </si>
  <si>
    <t>INJ 5X10ML 10%</t>
  </si>
  <si>
    <t>MESOCAIN</t>
  </si>
  <si>
    <t>INJ 10X10ML 1%</t>
  </si>
  <si>
    <t>MIDAZOLAM ACCORD 1 MG/ML</t>
  </si>
  <si>
    <t>INJ+INF SOL 10X5ML</t>
  </si>
  <si>
    <t>MIDAZOLAM ACCORD 5 MG/ML</t>
  </si>
  <si>
    <t>INJ+INF SOL 10X3ML</t>
  </si>
  <si>
    <t>INJ+INF SOL 10X1ML</t>
  </si>
  <si>
    <t>NEODOLPASSE</t>
  </si>
  <si>
    <t>75MG/30MG INF SOL 10X250ML</t>
  </si>
  <si>
    <t>NORADRENALIN LECIVA</t>
  </si>
  <si>
    <t>NOVALGIN</t>
  </si>
  <si>
    <t>INJ 10X2ML/1000MG</t>
  </si>
  <si>
    <t>QUTENZA</t>
  </si>
  <si>
    <t>179MG DRM EMP 1+50G GEL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</si>
  <si>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</si>
  <si>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</si>
  <si>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</si>
  <si>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</si>
  <si>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</si>
  <si>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</si>
  <si>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</si>
  <si>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</si>
  <si>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ACICLOVIR OLIKLA</t>
  </si>
  <si>
    <t>250MG INF PLV SOL 5</t>
  </si>
  <si>
    <t>250MG INF PLV SOL 10</t>
  </si>
  <si>
    <t>ACIDUM ASCORBICUM</t>
  </si>
  <si>
    <t>INJ 5X5ML</t>
  </si>
  <si>
    <t>ACIDUM ASCORBICUM BBP</t>
  </si>
  <si>
    <t>100MG/ML INJ SOL 5X5ML</t>
  </si>
  <si>
    <t>ACIDUM FOLICUM LECIVA</t>
  </si>
  <si>
    <t>DRG 30X10MG</t>
  </si>
  <si>
    <t>ADAFIN</t>
  </si>
  <si>
    <t>5MG TBL FLM 100</t>
  </si>
  <si>
    <t>ADDAVEN</t>
  </si>
  <si>
    <t>IVN INF CNC SOL 20X10ML</t>
  </si>
  <si>
    <t xml:space="preserve">ADENOCOR </t>
  </si>
  <si>
    <t>INJ SOL 6X2ML/6MG</t>
  </si>
  <si>
    <t>ADRENALIN BRADEX</t>
  </si>
  <si>
    <t>1MG/ML INJ SOL 10X1ML</t>
  </si>
  <si>
    <t>ADVAGRAF 1 MG</t>
  </si>
  <si>
    <t>POR CPS PRO 60X1MG</t>
  </si>
  <si>
    <t>AESCIN-TEVA</t>
  </si>
  <si>
    <t>POR TBL FLM 30X20MG</t>
  </si>
  <si>
    <t>POR TBL ENT 90X20MG</t>
  </si>
  <si>
    <t>AGEN 10</t>
  </si>
  <si>
    <t>POR TBL NOB 90X10MG</t>
  </si>
  <si>
    <t>POR TBL NOB 30X10MG</t>
  </si>
  <si>
    <t>ALDACTONE-AMPULE</t>
  </si>
  <si>
    <t>INJ 10X10ML/200MG</t>
  </si>
  <si>
    <t>ALGIFEN NEO</t>
  </si>
  <si>
    <t>POR GTT SOL 1X50ML</t>
  </si>
  <si>
    <t>ALOPURINOL SANDOZ</t>
  </si>
  <si>
    <t>100MG TBL NOB 100</t>
  </si>
  <si>
    <t>AMARYL 2 MG</t>
  </si>
  <si>
    <t>POR TBL NOB 30X2MG</t>
  </si>
  <si>
    <t>AMBROBENE</t>
  </si>
  <si>
    <t>INJ 5X2ML/15MG</t>
  </si>
  <si>
    <t>AMBROBENE 7.5MG/ML</t>
  </si>
  <si>
    <t>SOL 1X40ML</t>
  </si>
  <si>
    <t>AMIODARON HAMELN</t>
  </si>
  <si>
    <t>50MG/ML INJ/INF CNC SOL 10X3ML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</si>
  <si>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</si>
  <si>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</si>
  <si>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</si>
  <si>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</si>
  <si>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</si>
  <si>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</si>
  <si>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</si>
  <si>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</si>
  <si>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</si>
  <si>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</si>
  <si>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APO-IBUPROFEN 400 MG</t>
  </si>
  <si>
    <t>POR TBL FLM 30X400MG</t>
  </si>
  <si>
    <t>AQUA PRO INIECTIONE ARDEAPHARMA</t>
  </si>
  <si>
    <t>100% PAR LQF 10X500ML</t>
  </si>
  <si>
    <t>100% PAR LQF 10X250ML</t>
  </si>
  <si>
    <t>AQUA PRO INJECTIONE ARDEAPHARMA</t>
  </si>
  <si>
    <t>INF 1X500ML</t>
  </si>
  <si>
    <t>AQUA PRO INJECTIONE BRAUN</t>
  </si>
  <si>
    <t>PAR LQF 20X100ML-PE</t>
  </si>
  <si>
    <t>INJ SOL 10X1000ML-PE</t>
  </si>
  <si>
    <t>ARDEAELYTOSOL NA.HYDR.CARB. 8,4%</t>
  </si>
  <si>
    <t>84MG/ML INF CNC SOL 10X200ML</t>
  </si>
  <si>
    <t>ARDEAELYTOSOL NA.HYDR.FOSF. 8,7%</t>
  </si>
  <si>
    <t>87MG/ML INF CNC SOL 10X200ML</t>
  </si>
  <si>
    <t>ARDEAOSMOSOL MA 15</t>
  </si>
  <si>
    <t>150G/L INF SOL 10X200ML</t>
  </si>
  <si>
    <t>ARDEAOSMOSOL MA 20</t>
  </si>
  <si>
    <t>200G/L INF SOL 10X200ML</t>
  </si>
  <si>
    <t>ARDUAN</t>
  </si>
  <si>
    <t>INJ SIC 25X4MG+2ML</t>
  </si>
  <si>
    <t>ARIPIPRAZOL +PHARMA</t>
  </si>
  <si>
    <t>10MG TBL NOB 30</t>
  </si>
  <si>
    <t>ASPIRIN</t>
  </si>
  <si>
    <t>500MG TBL OBD 20</t>
  </si>
  <si>
    <t>ATARAX</t>
  </si>
  <si>
    <t>TBL OBD 25X25MG</t>
  </si>
  <si>
    <t>ATROPIN BBP</t>
  </si>
  <si>
    <t>0,5MG/ML INJ SOL 10X1ML</t>
  </si>
  <si>
    <t>ATROPIN BIOTIKA 0.5MG</t>
  </si>
  <si>
    <t>INJ 10X1ML/0.5MG</t>
  </si>
  <si>
    <t>ATROVENT 0.025%</t>
  </si>
  <si>
    <t>INH SOL 1X20ML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</si>
  <si>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</si>
  <si>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</si>
  <si>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</si>
  <si>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</si>
  <si>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</si>
  <si>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</si>
  <si>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</si>
  <si>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</si>
  <si>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</si>
  <si>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1X1000ML</t>
  </si>
  <si>
    <t>BETALOC</t>
  </si>
  <si>
    <t>1MG/ML INJ SOL 5X5ML</t>
  </si>
  <si>
    <t>BETALOC SR</t>
  </si>
  <si>
    <t>200MG TBL PRO 100</t>
  </si>
  <si>
    <t>BETALOC ZOK</t>
  </si>
  <si>
    <t>50MG TBL PRO 100</t>
  </si>
  <si>
    <t>50MG TBL PRO 30</t>
  </si>
  <si>
    <t>BIOFENAC 100 MG POTAHOVANÉ TABLETY</t>
  </si>
  <si>
    <t>POR TBL FLM 20X100MG</t>
  </si>
  <si>
    <t>POR TBL FLM 60X100MG</t>
  </si>
  <si>
    <t>Biopron FORTE tob.60</t>
  </si>
  <si>
    <t>Biopron9 tob.60+20</t>
  </si>
  <si>
    <t>BIPHOZYL ROZTOK PRO HEMODIALÝZU/HEMOFILTRACI</t>
  </si>
  <si>
    <t>HMD+HFL SOL 2X5000ML</t>
  </si>
  <si>
    <t>BISOPROLOL MYLAN</t>
  </si>
  <si>
    <t>10MG TBL FLM 30</t>
  </si>
  <si>
    <t>BISOPROLOL MYLAN 5 MG</t>
  </si>
  <si>
    <t>5MG TBL FLM 30</t>
  </si>
  <si>
    <t>POR TBL FLM 100X5MG</t>
  </si>
  <si>
    <t>BISTON</t>
  </si>
  <si>
    <t>200MG TBL NOB 50</t>
  </si>
  <si>
    <t>B-komplex cps.50 Generica</t>
  </si>
  <si>
    <t>B-komplex forte 100tbl. Zentiva</t>
  </si>
  <si>
    <t>B-komplex Zentiva drg.100 Glass</t>
  </si>
  <si>
    <t>BRICANYL</t>
  </si>
  <si>
    <t>Bridion 100mg/ml inj.10x2ml/200mg</t>
  </si>
  <si>
    <t>BRILIQUE 90 MG</t>
  </si>
  <si>
    <t>POR TBL FLM 56X90MG</t>
  </si>
  <si>
    <t>BROMHEXIN - EGIS</t>
  </si>
  <si>
    <t>SOL 1X60ML/120MG</t>
  </si>
  <si>
    <t>BUPIVACAINE ACCORD</t>
  </si>
  <si>
    <t>5MG/ML INJ SOL 1X20ML</t>
  </si>
  <si>
    <t>BURONIL 25 MG</t>
  </si>
  <si>
    <t>POR TBL OBD 50X25MG</t>
  </si>
  <si>
    <t>CALCIUM GLUCONICUM 10% B.BRAUN</t>
  </si>
  <si>
    <t>INJ SOL 20X10ML</t>
  </si>
  <si>
    <t>CALCIUM CHLORATUM BIOTIKA</t>
  </si>
  <si>
    <t>CALCIUM RESONIUM</t>
  </si>
  <si>
    <t>POR+RCT PLV SUS 300GM</t>
  </si>
  <si>
    <t>CALCIUMFOLINAT-EBEWE</t>
  </si>
  <si>
    <t>CPS 20X15MG</t>
  </si>
  <si>
    <t>CALTRATE PLUS</t>
  </si>
  <si>
    <t>POR TBL FLM 30</t>
  </si>
  <si>
    <t>CARBOSORB</t>
  </si>
  <si>
    <t>320MG TBL NOB 20</t>
  </si>
  <si>
    <t>CELASKON</t>
  </si>
  <si>
    <t>250MG TBL NOB 30</t>
  </si>
  <si>
    <t>100MG TBL NOB 40</t>
  </si>
  <si>
    <t>250MG TBL NOB 100</t>
  </si>
  <si>
    <t>CELASKON 100 MG OCHUCENÉ TABLETY</t>
  </si>
  <si>
    <t>100MG TBL NOB 30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</si>
  <si>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</si>
  <si>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</si>
  <si>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</si>
  <si>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</si>
  <si>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</si>
  <si>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</si>
  <si>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</si>
  <si>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</si>
  <si>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</si>
  <si>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</si>
  <si>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</si>
  <si>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</si>
  <si>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90X5MG</t>
  </si>
  <si>
    <t>CIPLOX 500</t>
  </si>
  <si>
    <t>500MG TBL FLM 10</t>
  </si>
  <si>
    <t>CIRCADIN 2MG</t>
  </si>
  <si>
    <t>POR TBL PRO 21X2MG</t>
  </si>
  <si>
    <t>CISORDINOL DEPOT(CLOPIXOL DEP.)</t>
  </si>
  <si>
    <t>INJ 10X1ML/200MG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</si>
  <si>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</si>
  <si>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</si>
  <si>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</si>
  <si>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</si>
  <si>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</si>
  <si>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</si>
  <si>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</si>
  <si>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COAXIL</t>
  </si>
  <si>
    <t>TBL OBD 90X12.5MG</t>
  </si>
  <si>
    <t>CODEIN SLOVAKOFARMA 30MG</t>
  </si>
  <si>
    <t>TBL 10X30MG-BLISTR</t>
  </si>
  <si>
    <t>CONCOR</t>
  </si>
  <si>
    <t>CONCOR COMBI 5 MG/5 MG</t>
  </si>
  <si>
    <t>POR TBL NOB 30</t>
  </si>
  <si>
    <t>CONCOR COR</t>
  </si>
  <si>
    <t>2,5MG TBL FLM 28</t>
  </si>
  <si>
    <t>5MG TBL FLM 28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</si>
  <si>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</si>
  <si>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</si>
  <si>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</si>
  <si>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</si>
  <si>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</si>
  <si>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</si>
  <si>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</si>
  <si>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</si>
  <si>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</si>
  <si>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</si>
  <si>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</si>
  <si>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INJ SOL 6X3ML/150MG</t>
  </si>
  <si>
    <t>POR TBL NOB30X200MG</t>
  </si>
  <si>
    <t>COSYREL 5MG/5MG</t>
  </si>
  <si>
    <t>TBL FLM 30</t>
  </si>
  <si>
    <t>CYMEVENE</t>
  </si>
  <si>
    <t>500MG INF PLV CSL 1</t>
  </si>
  <si>
    <t>Dantrolen i.v. lag. 36x20mg - MIMOŘ.DOVOZ!!</t>
  </si>
  <si>
    <t>Deca durabolin 50mg amp.1x1ml - MIMOŘÁDNÝ DOVOZ!!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</si>
  <si>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</si>
  <si>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</si>
  <si>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</si>
  <si>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</si>
  <si>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</si>
  <si>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</si>
  <si>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</si>
  <si>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</si>
  <si>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</si>
  <si>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</si>
  <si>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</si>
  <si>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DEXMEDETOMIDINE EVER PHARMA</t>
  </si>
  <si>
    <t>100MCG/ML INF CNC SOL 25X2ML</t>
  </si>
  <si>
    <t>100MCG/ML INF CNC SOL 5X2ML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</si>
  <si>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</si>
  <si>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</si>
  <si>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</si>
  <si>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</si>
  <si>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</si>
  <si>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</si>
  <si>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</si>
  <si>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</si>
  <si>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</si>
  <si>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</si>
  <si>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</si>
  <si>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DIGOXIN ZENTIVA</t>
  </si>
  <si>
    <t>0,5MG/2ML INJ SOL 5X2ML</t>
  </si>
  <si>
    <t>DIHYDROGENFOSFOREČNAN DRASELNÝ ARDEAPHARMA</t>
  </si>
  <si>
    <t>68MG/ML INF CNC SOL 20X80ML</t>
  </si>
  <si>
    <t>DILCEREN PRO INFUSIONE</t>
  </si>
  <si>
    <t>0,2MG/ML INF SOL 1X50ML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</si>
  <si>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</si>
  <si>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</si>
  <si>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</si>
  <si>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</si>
  <si>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</si>
  <si>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</si>
  <si>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</si>
  <si>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</si>
  <si>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</si>
  <si>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</si>
  <si>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</si>
  <si>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</si>
  <si>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DORETA 75 MG/650 MG</t>
  </si>
  <si>
    <t>DOSTINEX</t>
  </si>
  <si>
    <t>0,5MG TBL NOB 8 II</t>
  </si>
  <si>
    <t>DRETACEN 500 MG</t>
  </si>
  <si>
    <t>POR TBL FLM 100X500MG</t>
  </si>
  <si>
    <t>DUPHALAC</t>
  </si>
  <si>
    <t>667MG/ML POR SOL 1X200ML IV</t>
  </si>
  <si>
    <t>DUROGESIC 75MCG/H</t>
  </si>
  <si>
    <t>EMP 5X7.5MG(30CM2)</t>
  </si>
  <si>
    <t>DZ BRAUNOL 500 ML</t>
  </si>
  <si>
    <t>DZ OCTENISEPT 250 ml</t>
  </si>
  <si>
    <t>sprej</t>
  </si>
  <si>
    <t>DZ OCTENISEPT drm. sol. 250 ml</t>
  </si>
  <si>
    <t>DRM SOL 1X250ML</t>
  </si>
  <si>
    <t>DZ TRIXO LIND 500ML</t>
  </si>
  <si>
    <t>EBRANTIL 30 RETARD</t>
  </si>
  <si>
    <t>POR CPS PRO 50X30MG</t>
  </si>
  <si>
    <t>EBRANTIL I.V. 25</t>
  </si>
  <si>
    <t>INJ SOL 5X5ML/25MG</t>
  </si>
  <si>
    <t>EBRANTIL I.V. 50</t>
  </si>
  <si>
    <t>INJ SOL 5X10ML/50MG</t>
  </si>
  <si>
    <t>ECOLAV Výplach očí 100ml</t>
  </si>
  <si>
    <t>100 ml</t>
  </si>
  <si>
    <t>EGILOK 50MG</t>
  </si>
  <si>
    <t>TBL 60X50MG</t>
  </si>
  <si>
    <t>ELICEA 10 MG</t>
  </si>
  <si>
    <t>TBL FLM 56</t>
  </si>
  <si>
    <t>ELONTRIL</t>
  </si>
  <si>
    <t>150MG TBL RET 30</t>
  </si>
  <si>
    <t>EMBESIN</t>
  </si>
  <si>
    <t>40IU/2ML INF CNC SOL 10X2ML</t>
  </si>
  <si>
    <t>EMPRESSIN 40IU/2ML - mimořádný dovoz</t>
  </si>
  <si>
    <t>INJ SOL 10X2ML</t>
  </si>
  <si>
    <t>ENALAPRIL VITABALANS</t>
  </si>
  <si>
    <t>5MG TBL NOB 100</t>
  </si>
  <si>
    <t>ENAP 5MG</t>
  </si>
  <si>
    <t>TBL 30X5MG</t>
  </si>
  <si>
    <t>ENAP I.V.</t>
  </si>
  <si>
    <t>INJ 5X1ML/1.25MG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</si>
  <si>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</si>
  <si>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</si>
  <si>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</si>
  <si>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</si>
  <si>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</si>
  <si>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</si>
  <si>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POR CPS DUR 50X250MG</t>
  </si>
  <si>
    <t>ENZYMEL INTENSIVE 35 GEL antimikrob. na dásně 30ml</t>
  </si>
  <si>
    <t>EPANUTIN PARENTERAL</t>
  </si>
  <si>
    <t>INJ SOL 5X5ML/250MG</t>
  </si>
  <si>
    <t>ERDOMED</t>
  </si>
  <si>
    <t>POR CPS DUR 60X300MG</t>
  </si>
  <si>
    <t>ERDOMED 300MG</t>
  </si>
  <si>
    <t>CPS 20X300MG</t>
  </si>
  <si>
    <t>CPS 10X300MG</t>
  </si>
  <si>
    <t>Esmocard 100mg/10ml inj.5 x 100mg/10ml</t>
  </si>
  <si>
    <t>ESMOCARD LYO</t>
  </si>
  <si>
    <t>2500MG INF PLV CSL 1</t>
  </si>
  <si>
    <t>Essentiale 300 mg</t>
  </si>
  <si>
    <t>por.cps.dur.100</t>
  </si>
  <si>
    <t>ESSENTIALE FORTE</t>
  </si>
  <si>
    <t>600MG CPS DUR 30</t>
  </si>
  <si>
    <t>EUPHYLLIN CR N 200</t>
  </si>
  <si>
    <t>200MG CPS PRO 50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</si>
  <si>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</si>
  <si>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</si>
  <si>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</si>
  <si>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</si>
  <si>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</si>
  <si>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</si>
  <si>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</si>
  <si>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POR TBLFLM20X500MG</t>
  </si>
  <si>
    <t>INJ 5X5ML/500MG</t>
  </si>
  <si>
    <t>FAMOSAN 20MG</t>
  </si>
  <si>
    <t>TBL OBD 20X20MG</t>
  </si>
  <si>
    <t>FLAVOBION</t>
  </si>
  <si>
    <t>70MG TBL FLM 50</t>
  </si>
  <si>
    <t>FLORSALMIN</t>
  </si>
  <si>
    <t>CNC GGR 1X50ML</t>
  </si>
  <si>
    <t>FLUCON</t>
  </si>
  <si>
    <t>1MG/ML OPH GTT SUS 1X5ML</t>
  </si>
  <si>
    <t>FLUDROCORTISON SQUIBB</t>
  </si>
  <si>
    <t>TBL 100X0.1MG</t>
  </si>
  <si>
    <t>FORLAX</t>
  </si>
  <si>
    <t>10G POR PLV SOL SCC 20</t>
  </si>
  <si>
    <t>4G POR PLV SOL SCC 20</t>
  </si>
  <si>
    <t>FRAXIPARIN MULTI</t>
  </si>
  <si>
    <t>INJ 10X5ML/47.5KU</t>
  </si>
  <si>
    <t>FURON</t>
  </si>
  <si>
    <t>TBL 50X40MG</t>
  </si>
  <si>
    <t>FURORESE 40</t>
  </si>
  <si>
    <t>TBL 100X40MG</t>
  </si>
  <si>
    <t>FUROSEMID - SLOVAKOFARMA FORTE</t>
  </si>
  <si>
    <t>250MG TBL NOB 10</t>
  </si>
  <si>
    <t>FUROSEMID ACCORD</t>
  </si>
  <si>
    <t>10MG/ML INJ/INF SOL 10X2ML</t>
  </si>
  <si>
    <t>FUROSEMID BBP (FORTE)</t>
  </si>
  <si>
    <t>12,5MG/ML INJ SOL 10X10ML</t>
  </si>
  <si>
    <t>FUROSEMID BIOTIKA FORTE</t>
  </si>
  <si>
    <t>INJ 10X10ML/125MG</t>
  </si>
  <si>
    <t>FUROSEMID HAMELN</t>
  </si>
  <si>
    <t>10MG/ML INJ SOL 10X2ML</t>
  </si>
  <si>
    <t>INF SOL 10X1000ML</t>
  </si>
  <si>
    <t>INF SOL 20X500ML</t>
  </si>
  <si>
    <t>GELASPAN 4% EBI20x500 ml</t>
  </si>
  <si>
    <t>INF SOL20X500ML VAK</t>
  </si>
  <si>
    <t>GENTADEX 5 MG/ML + 1 MG/ML</t>
  </si>
  <si>
    <t>OPH GTT SOL 1X5ML</t>
  </si>
  <si>
    <t>GERATAM 1200</t>
  </si>
  <si>
    <t>TBL OBD 100X1200MG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</si>
  <si>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</si>
  <si>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</si>
  <si>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</si>
  <si>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</si>
  <si>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</si>
  <si>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</si>
  <si>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</si>
  <si>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</si>
  <si>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SOL 10X500ML</t>
  </si>
  <si>
    <t>400MG/ML INF CNC SOL 20X10ML</t>
  </si>
  <si>
    <t>GLUKÓZA 5 BRAUN</t>
  </si>
  <si>
    <t>INF SOL 10X250ML-PE</t>
  </si>
  <si>
    <t>INF SOL 20X100ML-PE</t>
  </si>
  <si>
    <t>GLUKÓZA 5% VIAFLO</t>
  </si>
  <si>
    <t>GLURENORM</t>
  </si>
  <si>
    <t>30MG TBL NOB 30</t>
  </si>
  <si>
    <t>GUAJACURAN</t>
  </si>
  <si>
    <t>DRG 30X200MG-BLISTR</t>
  </si>
  <si>
    <t>GUTRON 2.5MG</t>
  </si>
  <si>
    <t>TBL 50X2.5MG</t>
  </si>
  <si>
    <t>GUTRON 5MG</t>
  </si>
  <si>
    <t>TBL 50X5MG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</si>
  <si>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</si>
  <si>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</si>
  <si>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</si>
  <si>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</si>
  <si>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</si>
  <si>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</si>
  <si>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</si>
  <si>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</si>
  <si>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</si>
  <si>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Herpesin krém 1x2g 5%</t>
  </si>
  <si>
    <t>HIRUDOID FORTE</t>
  </si>
  <si>
    <t>DRM CRM 1X40GM</t>
  </si>
  <si>
    <t>DRM GEL 1X40GM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</si>
  <si>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</si>
  <si>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</si>
  <si>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</si>
  <si>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</si>
  <si>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</si>
  <si>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</si>
  <si>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</si>
  <si>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</si>
  <si>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HYPNOMIDATE</t>
  </si>
  <si>
    <t>2MG/ML INJ SOL 5X10ML</t>
  </si>
  <si>
    <t>CHLORID SODNÝ 0,9% BRAUN</t>
  </si>
  <si>
    <t>INF SOL 10X250MLPELAH</t>
  </si>
  <si>
    <t>INF SOL 10X500MLPELAH</t>
  </si>
  <si>
    <t>INF SOL 20X100MLPELAH</t>
  </si>
  <si>
    <t>INF SOL 10X1000MLPLAH</t>
  </si>
  <si>
    <t>IBALGIN 200</t>
  </si>
  <si>
    <t>200MG TBL FLM 12</t>
  </si>
  <si>
    <t>IBALGIN 400</t>
  </si>
  <si>
    <t>400MG TBL FLM 36</t>
  </si>
  <si>
    <t>400MG TBL FLM 48</t>
  </si>
  <si>
    <t>400MG TBL FLM 24</t>
  </si>
  <si>
    <t>IBUMAX 400 MG</t>
  </si>
  <si>
    <t>PORTBLFLM30X400MG</t>
  </si>
  <si>
    <t>IBUPROFEN AL 400</t>
  </si>
  <si>
    <t>400MG TBL FLM 30</t>
  </si>
  <si>
    <t>400MG TBL FLM 50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</si>
  <si>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</si>
  <si>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</si>
  <si>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</si>
  <si>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</si>
  <si>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</si>
  <si>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</si>
  <si>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</si>
  <si>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</si>
  <si>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</si>
  <si>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</si>
  <si>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</si>
  <si>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</si>
  <si>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</si>
  <si>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</si>
  <si>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</si>
  <si>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</si>
  <si>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</si>
  <si>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</si>
  <si>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</si>
  <si>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</si>
  <si>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</si>
  <si>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INTEGRILIN 0.75MG/ML</t>
  </si>
  <si>
    <t>INF SOL1X100ML/75MG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</si>
  <si>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</si>
  <si>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</si>
  <si>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</si>
  <si>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</si>
  <si>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</si>
  <si>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</si>
  <si>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Ci-Ca DIALYSAT K4 PLUS</t>
  </si>
  <si>
    <t>IR DIALYSACNI RPZT. 5000 ml</t>
  </si>
  <si>
    <t>IR  Citrasol 4% 2000ml</t>
  </si>
  <si>
    <t>IR DIALYSACNI ROZT.</t>
  </si>
  <si>
    <t>IR  Mexsol K2 Bi20</t>
  </si>
  <si>
    <t>IR DIALYSACNI ROZT. 5000ml</t>
  </si>
  <si>
    <t>IR  NaCl 0,9% 3000 ml vak Bieffe URO Baxter</t>
  </si>
  <si>
    <t>for irrig. 1x3000 ml 15%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</si>
  <si>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</si>
  <si>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</si>
  <si>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</si>
  <si>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</si>
  <si>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</si>
  <si>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</si>
  <si>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</si>
  <si>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ISOCOR</t>
  </si>
  <si>
    <t>2,5MG/ML INJ/INF SOL 10X2ML</t>
  </si>
  <si>
    <t>ISOKET LOSUNG 0.1% PRO INFUS.</t>
  </si>
  <si>
    <t>INJ PRO INF 10X10ML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</si>
  <si>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</si>
  <si>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</si>
  <si>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</si>
  <si>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</si>
  <si>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</si>
  <si>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</si>
  <si>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 - výpadek 1/20</t>
  </si>
  <si>
    <t>5x1 ml</t>
  </si>
  <si>
    <t>ISOPRINOSINE</t>
  </si>
  <si>
    <t>POR TBL NOB 50X500MG</t>
  </si>
  <si>
    <t>POR TBL NOB 100X500MG</t>
  </si>
  <si>
    <t>ISOPRINOSINE-50x500 mimořádný dovoz</t>
  </si>
  <si>
    <t>ISOPTIN</t>
  </si>
  <si>
    <t>80MG TBL FLM 50</t>
  </si>
  <si>
    <t>ISOPTIN SR 240 MG</t>
  </si>
  <si>
    <t>POR TBL PRO 30X240MG</t>
  </si>
  <si>
    <t>ITOPRID PMCS 50 MG</t>
  </si>
  <si>
    <t>POR TBL FLM 40X50MG II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</si>
  <si>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</si>
  <si>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</si>
  <si>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</si>
  <si>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</si>
  <si>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</si>
  <si>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</si>
  <si>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</si>
  <si>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</si>
  <si>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</si>
  <si>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</si>
  <si>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KAPIDIN 10 MG</t>
  </si>
  <si>
    <t>POR TBL FLM 30X10MG</t>
  </si>
  <si>
    <t>KARDEGIC 0.5 G</t>
  </si>
  <si>
    <t>INJ PSO LQF 6+SOL</t>
  </si>
  <si>
    <t>KEPPRA 100 MG/ML</t>
  </si>
  <si>
    <t>INF CNC SOL 10X5ML II</t>
  </si>
  <si>
    <t>KINITO</t>
  </si>
  <si>
    <t>50MG TBL FLM 40(2X20)</t>
  </si>
  <si>
    <t>KL CPS KOLITICKA SMES/EXTR.BELL.100CPS</t>
  </si>
  <si>
    <t>KL ETHER LÉKOPISNÝ 1000 ml Fagron, Kulich</t>
  </si>
  <si>
    <t>UN 1155</t>
  </si>
  <si>
    <t>KL SOL.BORGLYCEROLI 3% 250 G</t>
  </si>
  <si>
    <t>KL TBL MAGN.LACT 0,5G+B6 0,02G, 100TBL</t>
  </si>
  <si>
    <t>KL UNG.LENIENS FAGRON 500g</t>
  </si>
  <si>
    <t>KL UNGUENTUM</t>
  </si>
  <si>
    <t>KLACID 500</t>
  </si>
  <si>
    <t>POR TBL FLM 14X500MG</t>
  </si>
  <si>
    <t>Klysma salinické 10x135ml</t>
  </si>
  <si>
    <t>KORNAM 5MG</t>
  </si>
  <si>
    <t>KREON 25 000</t>
  </si>
  <si>
    <t>25000U CPS ETD 50</t>
  </si>
  <si>
    <t>LAGOSA</t>
  </si>
  <si>
    <t>DRG 100X150MG</t>
  </si>
  <si>
    <t>Lakrymo 10ml</t>
  </si>
  <si>
    <t>LAMICTAL</t>
  </si>
  <si>
    <t>100MG TBL NOB 42</t>
  </si>
  <si>
    <t>LETROX 100</t>
  </si>
  <si>
    <t>POR TBL NOB 100X100RG II</t>
  </si>
  <si>
    <t>LETROX 150</t>
  </si>
  <si>
    <t>POR TBL NOB 100X150RG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</si>
  <si>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</si>
  <si>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</si>
  <si>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</si>
  <si>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</si>
  <si>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</si>
  <si>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</si>
  <si>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</si>
  <si>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</si>
  <si>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LITHIUM CHLORID 0.15 MMOL/ML LCO</t>
  </si>
  <si>
    <t>INJ SOL 5x10ML</t>
  </si>
  <si>
    <t>LOKREN 20 MG</t>
  </si>
  <si>
    <t>POR TBL FLM 28X20MG</t>
  </si>
  <si>
    <t>LOZAP H</t>
  </si>
  <si>
    <t>POR TBL FLM 90</t>
  </si>
  <si>
    <t>LYRICA 150 MG</t>
  </si>
  <si>
    <t>POR CPSDUR14X150MG</t>
  </si>
  <si>
    <t>LYRICA 75 MG</t>
  </si>
  <si>
    <t>POR CPSDUR14X75MG</t>
  </si>
  <si>
    <t>MAGNE B6</t>
  </si>
  <si>
    <t>DRG 50</t>
  </si>
  <si>
    <t>200MG/ML INJ/INF SOL 5X10ML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</si>
  <si>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</si>
  <si>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</si>
  <si>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</si>
  <si>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</si>
  <si>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</si>
  <si>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</si>
  <si>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</si>
  <si>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</si>
  <si>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INJ+INF SOL 10X10ML</t>
  </si>
  <si>
    <t>MIDAZOLAM KALCEKS 5MG/ML</t>
  </si>
  <si>
    <t>INJ/INF SOL 10X10ML</t>
  </si>
  <si>
    <t>MIMPARA 30 MG</t>
  </si>
  <si>
    <t>POR TBL FLM 28X30MG</t>
  </si>
  <si>
    <t>MINIRIN MELT 60 MCG</t>
  </si>
  <si>
    <t>POR LYO 30X60RG</t>
  </si>
  <si>
    <t>MIRAKLIDE 10 MG</t>
  </si>
  <si>
    <t>POR TBL FLM 28X10MG I</t>
  </si>
  <si>
    <t>MIRTAZAPIN SANDOZ</t>
  </si>
  <si>
    <t>15MG TBL FLM 30</t>
  </si>
  <si>
    <t>MODURETIC</t>
  </si>
  <si>
    <t>MONOPRIL 20 MG</t>
  </si>
  <si>
    <t>POR TBL NOB 28X20MG</t>
  </si>
  <si>
    <t>MORPHIN BIOTIKA 1%</t>
  </si>
  <si>
    <t>INJ 10X2ML/20MG</t>
  </si>
  <si>
    <t>MOVENTIG</t>
  </si>
  <si>
    <t>25MG TBL FLM 30X1</t>
  </si>
  <si>
    <t>MOXOSTAD 0,2 MG</t>
  </si>
  <si>
    <t>POR TBL FLM 30X0.2MG</t>
  </si>
  <si>
    <t>MUCOSOLVAN</t>
  </si>
  <si>
    <t>POR GTT SOL+INH SOL 60ML</t>
  </si>
  <si>
    <t>MULTIBIC BEZ DRASLÍKU</t>
  </si>
  <si>
    <t>HFL SOL 2X5000ML</t>
  </si>
  <si>
    <t>MUNDISAL</t>
  </si>
  <si>
    <t>GEL 1X8GM</t>
  </si>
  <si>
    <t>MYFENAX 500 MG</t>
  </si>
  <si>
    <t>POR TBL FLM 50X500MG</t>
  </si>
  <si>
    <t>NAKOM</t>
  </si>
  <si>
    <t>TBL 100X275MG</t>
  </si>
  <si>
    <t>NALBUPHIN ORPHA</t>
  </si>
  <si>
    <t>NATRIUM CHLORATUM BBP</t>
  </si>
  <si>
    <t>100MG/ML INJ SOL 5X10ML</t>
  </si>
  <si>
    <t>NATRIUM CHLORATUM BIOTIKA 10%</t>
  </si>
  <si>
    <t>NATRIUM SALICYLICUM BBP</t>
  </si>
  <si>
    <t>100MG/ML INJ SOL 10X10ML</t>
  </si>
  <si>
    <t>NEBIVOLOL SANDOZ 5 MG</t>
  </si>
  <si>
    <t>POR TBL NOB 28X5MG</t>
  </si>
  <si>
    <t>0,3MG/ML+0,12MG/ML INF SOL 1X250ML</t>
  </si>
  <si>
    <t>NEUROL 0.25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</si>
  <si>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</si>
  <si>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</si>
  <si>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</si>
  <si>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</si>
  <si>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</si>
  <si>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</si>
  <si>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NICORETTE INVISIPATCH 25 MG/16 H</t>
  </si>
  <si>
    <t>DRM EMP TDR 7X25MG</t>
  </si>
  <si>
    <t>NIMBEX</t>
  </si>
  <si>
    <t>2MG/ML INJ SOL 5X2,5ML</t>
  </si>
  <si>
    <t>INJ SOL 5X10ML/20MG</t>
  </si>
  <si>
    <t>NIMESIL</t>
  </si>
  <si>
    <t>PORGRASUS30X100MG-S</t>
  </si>
  <si>
    <t>NIMOTOP S</t>
  </si>
  <si>
    <t>30MG TBL FLM 100 I</t>
  </si>
  <si>
    <t>NITRESAN 10 MG</t>
  </si>
  <si>
    <t>NITRO POHL</t>
  </si>
  <si>
    <t>INF SOL 1X50ML/50MG</t>
  </si>
  <si>
    <t>NITRO POHL INFUS.</t>
  </si>
  <si>
    <t>INF 10X10ML/10MG</t>
  </si>
  <si>
    <t>Nitroprussiat Fides 1x50mg-MIMOŘÁDNÝ DOVOZ!!</t>
  </si>
  <si>
    <t>INF. PLV. SOL 1x50mg</t>
  </si>
  <si>
    <t>NORADRENALIN LÉČIVA</t>
  </si>
  <si>
    <t>IVN INF CNC SOL 5X5ML</t>
  </si>
  <si>
    <t>500MG TBL FLM 20</t>
  </si>
  <si>
    <t>NOVORAPID 100 U/ML</t>
  </si>
  <si>
    <t>INJ SOL 1X10ML</t>
  </si>
  <si>
    <t>NUTRYELT</t>
  </si>
  <si>
    <t>INF CNC SOL 10X10ML</t>
  </si>
  <si>
    <t>OLYNTH HA 0,1%</t>
  </si>
  <si>
    <t>1MG/ML NAS SPR SOL 10ML</t>
  </si>
  <si>
    <t>OMEPRAZOL STADA 20 MG</t>
  </si>
  <si>
    <t>POR CPS ETD 30X20MG</t>
  </si>
  <si>
    <t>ONDANSETRON B. BRAUN 2 MG/ML</t>
  </si>
  <si>
    <t>INJ SOL 20X4ML/8MG LDPE</t>
  </si>
  <si>
    <t>OPATANOL</t>
  </si>
  <si>
    <t>OPHTHALMO-AZULEN</t>
  </si>
  <si>
    <t>UNG OPH 1X5GM</t>
  </si>
  <si>
    <t>OPHTHALMO-HYDROCORTISON LECIVA</t>
  </si>
  <si>
    <t>UNG OPH 1X5GM 0.5%</t>
  </si>
  <si>
    <t>OPHTHALMO-SEPTONEX</t>
  </si>
  <si>
    <t>OPH GTT SOL 1X10ML PLAST</t>
  </si>
  <si>
    <t>OTOBACID N</t>
  </si>
  <si>
    <t>0,2MG/G+5MG/G+479,8MG/G AUR GTT SOL 1X5ML</t>
  </si>
  <si>
    <t>OXANTIL</t>
  </si>
  <si>
    <t>INJ 5X2ML</t>
  </si>
  <si>
    <t>PANCREOLAN FORTE</t>
  </si>
  <si>
    <t>6000U TBL ENT 30</t>
  </si>
  <si>
    <t>6000U TBL ENT 60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</si>
  <si>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</si>
  <si>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</si>
  <si>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</si>
  <si>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</si>
  <si>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</si>
  <si>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</si>
  <si>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</si>
  <si>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</si>
  <si>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</si>
  <si>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</si>
  <si>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</si>
  <si>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</si>
  <si>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PENTILIN</t>
  </si>
  <si>
    <t>20MG/ML INJ/INF SOL 5X5ML</t>
  </si>
  <si>
    <t>PERLINGANIT ROZTOK</t>
  </si>
  <si>
    <t>INF SOL10X10ML AMP</t>
  </si>
  <si>
    <t>Peroxid vodíku 3% 100 ml</t>
  </si>
  <si>
    <t>20% DPH</t>
  </si>
  <si>
    <t>PICOPREP PRÁŠEK PRO PŘÍPRAVU PERORÁLNÍHO ROZTOKU</t>
  </si>
  <si>
    <t>POR PLV SOL 2</t>
  </si>
  <si>
    <t>PIMAFUCORT</t>
  </si>
  <si>
    <t>10MG/G+10MG/G+3,5MG/G CRM 15G</t>
  </si>
  <si>
    <t>10MG/G+10MG/G+3,5MG/G UNG 15G</t>
  </si>
  <si>
    <t>PLAQUENIL</t>
  </si>
  <si>
    <t>TBL OBD 60X200MG</t>
  </si>
  <si>
    <t>PLEGOMAZIN</t>
  </si>
  <si>
    <t>INJ 10X5ML/25MG</t>
  </si>
  <si>
    <t>PRADAXA</t>
  </si>
  <si>
    <t>110MG CPS DUR 10X1 I</t>
  </si>
  <si>
    <t>PRAXBIND 2,5 G/50 ML</t>
  </si>
  <si>
    <t>INJ+INF SOL 2X50MLX2,5GM/50ML</t>
  </si>
  <si>
    <t>PREDNISON 20 LECIVA</t>
  </si>
  <si>
    <t>TBL 20X20MG(BLISTR)</t>
  </si>
  <si>
    <t>PREDNISON 5 LECIVA</t>
  </si>
  <si>
    <t>TBL 20X5MG</t>
  </si>
  <si>
    <t>PRESTANCE 10 MG/10 MG</t>
  </si>
  <si>
    <t>PRESTARIUM NEO</t>
  </si>
  <si>
    <t>POR TBL FLM 30X5MG</t>
  </si>
  <si>
    <t>PRESTARIUM NEO COMBI 10 MG/2,5 MG</t>
  </si>
  <si>
    <t>PRESTARIUM NEO FORTE</t>
  </si>
  <si>
    <t>PROPOFOL 1% MCT/LCT FRESENIUS</t>
  </si>
  <si>
    <t>INJ EML 5X20ML</t>
  </si>
  <si>
    <t>INJ EML 10X50ML</t>
  </si>
  <si>
    <t>INJ EML 10X100ML</t>
  </si>
  <si>
    <t>PROSTAPHLIN 1000MG</t>
  </si>
  <si>
    <t>INJ PLV SOL 1</t>
  </si>
  <si>
    <t>PROSTAVASIN</t>
  </si>
  <si>
    <t>INJ SIC 10X20RG</t>
  </si>
  <si>
    <t>PROTAMIN MEDA AMPULLEN</t>
  </si>
  <si>
    <t>1000IU/ML INJ SOL 5X5ML</t>
  </si>
  <si>
    <t>PROTHAZIN</t>
  </si>
  <si>
    <t>25MG TBL FLM 20</t>
  </si>
  <si>
    <t>PROTHIADEN</t>
  </si>
  <si>
    <t>DRG 30X25MG</t>
  </si>
  <si>
    <t>PULMICORT</t>
  </si>
  <si>
    <t>0,5MG/ML SUS NEB 20X2ML</t>
  </si>
  <si>
    <t>PYRIDOXIN LECIVA</t>
  </si>
  <si>
    <t>INJ 5X1ML 50MG</t>
  </si>
  <si>
    <t>QUETIAPIN MYLAN</t>
  </si>
  <si>
    <t>200MG TBL FLM 100</t>
  </si>
  <si>
    <t>QUETIAPIN MYLAN 25 MG</t>
  </si>
  <si>
    <t>POR TBL FLM 30X25MG</t>
  </si>
  <si>
    <t>RAPIBLOC 300MG INF PLV SOL 1</t>
  </si>
  <si>
    <t>RECOXA 15</t>
  </si>
  <si>
    <t>POR TBL NOB 30X15MG</t>
  </si>
  <si>
    <t>REGIOCIT ROZTOK PRO HEMOFILTRACI</t>
  </si>
  <si>
    <t>Remdesivir</t>
  </si>
  <si>
    <t>1x20ml, 5mg/ml</t>
  </si>
  <si>
    <t>REMESTYP 1.0</t>
  </si>
  <si>
    <t>INJ 5X10ML/1MG</t>
  </si>
  <si>
    <t>RINGERFUNDIN B.BRAUN</t>
  </si>
  <si>
    <t>INF SOL 10X500ML PE</t>
  </si>
  <si>
    <t>INF SOL10X1000ML PE</t>
  </si>
  <si>
    <t>RINGERŮV ROZTOK VIAFLO</t>
  </si>
  <si>
    <t>RISPERIDON FARMAX 1MG</t>
  </si>
  <si>
    <t>TBL FLM 60</t>
  </si>
  <si>
    <t>RIVOTRIL</t>
  </si>
  <si>
    <t>INJ 5X1ML/1MG+SOLV.</t>
  </si>
  <si>
    <t>RIVOTRIL 0.5 MG</t>
  </si>
  <si>
    <t>TBL 50X0.5MG</t>
  </si>
  <si>
    <t>RIVOTRIL 2 MG</t>
  </si>
  <si>
    <t>TBL 30X2MG</t>
  </si>
  <si>
    <t>ROCALTROL 0.50 MCG</t>
  </si>
  <si>
    <t>POR CPSMOL30X0.50RG</t>
  </si>
  <si>
    <t>ROCURONIUM B. BRAUN 10MG/ML</t>
  </si>
  <si>
    <t>ROCURONIUM BROMIDE HAMELN</t>
  </si>
  <si>
    <t>10MG/ML INJ/INF SOL 10X5ML</t>
  </si>
  <si>
    <t>10MG/ML INJ/INF SOL 10X10ML</t>
  </si>
  <si>
    <t>ROSUCARD 40 MG POTAHOVANÉ TABLETY</t>
  </si>
  <si>
    <t>POR TBL FLM 30X40MG</t>
  </si>
  <si>
    <t>ROSUMOP 20 MG</t>
  </si>
  <si>
    <t>RYTMONORM</t>
  </si>
  <si>
    <t>150MG TBL FLM 50</t>
  </si>
  <si>
    <t>RYTMONORM 150 MG</t>
  </si>
  <si>
    <t>150MG TBL FLM 100</t>
  </si>
  <si>
    <t>SAB SIMPLEX-ukončení prodeje</t>
  </si>
  <si>
    <t>POR SUS 1X30ML</t>
  </si>
  <si>
    <t>SALOFALK 500</t>
  </si>
  <si>
    <t>TBLOBD ENT100X500MG</t>
  </si>
  <si>
    <t>SANDOSTATIN 0.1 MG/ML</t>
  </si>
  <si>
    <t>INJ SOL 5X1ML/0.1MG</t>
  </si>
  <si>
    <t>SANORIN</t>
  </si>
  <si>
    <t>1PM NAS SPR SOL 1X10ML</t>
  </si>
  <si>
    <t>SANORIN EMULZE</t>
  </si>
  <si>
    <t>1MG/ML NAS GTT EML 1X10ML</t>
  </si>
  <si>
    <t>SEPTONEX</t>
  </si>
  <si>
    <t>SPR 1X45ML</t>
  </si>
  <si>
    <t>SEROPRAM</t>
  </si>
  <si>
    <t>INF 5X0.5ML/20MG</t>
  </si>
  <si>
    <t>SEROPRAM 40MG/ML</t>
  </si>
  <si>
    <t>GTT 1X15ML 40MG/ML</t>
  </si>
  <si>
    <t>SERTRALIN APOTEX 100 MG POTAHOVANÉ TABLETY</t>
  </si>
  <si>
    <t>POR TBL FLM 30X100MG</t>
  </si>
  <si>
    <t>SERTRALIN APOTEX 50 MG POTAHOVANÉ TABLETY</t>
  </si>
  <si>
    <t>POR TBL FLM 100X50MG</t>
  </si>
  <si>
    <t>SIMDAX 2,5 MG/ML</t>
  </si>
  <si>
    <t>INF CNC SOL 1X5ML</t>
  </si>
  <si>
    <t>SMECTA</t>
  </si>
  <si>
    <t>PLV POR 1X30SACKU</t>
  </si>
  <si>
    <t>PLV POR 1X10SACKU</t>
  </si>
  <si>
    <t>INJ SIC 1X125MG+2ML</t>
  </si>
  <si>
    <t>SOLUVIT N PRO INFUS.</t>
  </si>
  <si>
    <t>INJ SIC 10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</si>
  <si>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</si>
  <si>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</si>
  <si>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</si>
  <si>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</si>
  <si>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</si>
  <si>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</si>
  <si>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SUFENTANIL TORREX 5MCG/ML</t>
  </si>
  <si>
    <t>INJ SOL 5X10ML (50rg)</t>
  </si>
  <si>
    <t>SUPP.GLYCERINI SANOVA Glycerín.čípky Extra 3g 10ks</t>
  </si>
  <si>
    <t>Suppositoria Glyc.Sanova Classic 2g</t>
  </si>
  <si>
    <t>SUPPOSITORIA GLYCERINI IPSEN</t>
  </si>
  <si>
    <t>1,81G SUP 10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</si>
  <si>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</si>
  <si>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</si>
  <si>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</si>
  <si>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</si>
  <si>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</si>
  <si>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</si>
  <si>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</si>
  <si>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TACHYBEN I.V. 25 MG INJEKČNÍ ROZTOK</t>
  </si>
  <si>
    <t>TACHYBEN I.V. 50 MG INJEKČNÍ ROZTOK</t>
  </si>
  <si>
    <t>TAMIFLU 75 MG</t>
  </si>
  <si>
    <t>POR CPS DUR 10X75MG</t>
  </si>
  <si>
    <t>TANTUM VERDE</t>
  </si>
  <si>
    <t>1,5MG/ML GGR 240 ML</t>
  </si>
  <si>
    <t>TARDYFERON</t>
  </si>
  <si>
    <t>TBL RET 30</t>
  </si>
  <si>
    <t>TELMISARTAN/HYDROCHLOROTHIAZID SANDOZ 80 MG/12,5 M</t>
  </si>
  <si>
    <t>POR TBL FLM 100</t>
  </si>
  <si>
    <t>TENSAMIN</t>
  </si>
  <si>
    <t>INJ 10X5ML</t>
  </si>
  <si>
    <t>TEZEO 80 MG</t>
  </si>
  <si>
    <t>POR TBL NOB 28X80MG</t>
  </si>
  <si>
    <t>THIAMIN LECIVA</t>
  </si>
  <si>
    <t>TBL 20X50MG(BLISTR)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</si>
  <si>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</si>
  <si>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</si>
  <si>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</si>
  <si>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</si>
  <si>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</si>
  <si>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</si>
  <si>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</si>
  <si>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</si>
  <si>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TIMONIL RETARD</t>
  </si>
  <si>
    <t>TBL 50X300MG</t>
  </si>
  <si>
    <t>TISERCIN</t>
  </si>
  <si>
    <t>INJ 10X1ML/25MG</t>
  </si>
  <si>
    <t>TOPAMAX 50 MG</t>
  </si>
  <si>
    <t>POR TBL FLM 60-LÉK</t>
  </si>
  <si>
    <t>TORECAN</t>
  </si>
  <si>
    <t>INJ 5X1ML/6.5MG</t>
  </si>
  <si>
    <t>TORVACARD NEO 20 MG</t>
  </si>
  <si>
    <t>TRACRIUM 50</t>
  </si>
  <si>
    <t>10MG/ML INJ SOL 5X5ML</t>
  </si>
  <si>
    <t>TRALGIT 50 INJ</t>
  </si>
  <si>
    <t>INJ SOL 5X1ML/50MG</t>
  </si>
  <si>
    <t>TRALGIT SR 100</t>
  </si>
  <si>
    <t>POR TBL RET50X100MG</t>
  </si>
  <si>
    <t>TRAMAL RETARD TABLETY 150 MG</t>
  </si>
  <si>
    <t>150MG TBL PRO 10 III</t>
  </si>
  <si>
    <t>TRANEXAMIC ACID ACCORD</t>
  </si>
  <si>
    <t>100MG/ML INJ SOL 5X5ML I</t>
  </si>
  <si>
    <t>TRANSMETIL 500 MG TABLETY</t>
  </si>
  <si>
    <t>POR TBL ENT 10X500MG</t>
  </si>
  <si>
    <t>TRANSTEC 35 MCG/H</t>
  </si>
  <si>
    <t>DRM EMP TDR 5X20MG</t>
  </si>
  <si>
    <t>Trental inj -MIMOŘÁDNÝ DOVOZ!!</t>
  </si>
  <si>
    <t>INJ 5X5ML/100MG</t>
  </si>
  <si>
    <t>TRIAMCINOLON LECIVA</t>
  </si>
  <si>
    <t>UNG 1X10GM 0.1%</t>
  </si>
  <si>
    <t>CRM 1X10GM 0.1%</t>
  </si>
  <si>
    <t>TRITACE 10 MG</t>
  </si>
  <si>
    <t>POR TBL NOB 100X10MG</t>
  </si>
  <si>
    <t>TRITTICO AC 150</t>
  </si>
  <si>
    <t>TBL RET 60X150MG</t>
  </si>
  <si>
    <t>TROMBEX 75 MG POTAHOVANÉ TABLETY</t>
  </si>
  <si>
    <t>POR TBL FLM 30X75MG</t>
  </si>
  <si>
    <t>TRUND 500 MG POTAHOVANÉ TABLETY</t>
  </si>
  <si>
    <t>TULIP 20 MG POTAHOVANÉ TABLETY</t>
  </si>
  <si>
    <t>POR TBL FLM 90X20MG</t>
  </si>
  <si>
    <t>TWYNSTA 80 MG/10 MG</t>
  </si>
  <si>
    <t>POR TBL NOB 28</t>
  </si>
  <si>
    <t>UBRETID</t>
  </si>
  <si>
    <t>URAPIDIL STRAGEN</t>
  </si>
  <si>
    <t>30MG CPS PRO 50</t>
  </si>
  <si>
    <t>UROMITEXAN 400MG</t>
  </si>
  <si>
    <t>INJ 15X4ML/400MG</t>
  </si>
  <si>
    <t>URSOSAN</t>
  </si>
  <si>
    <t>POR CPSDUR100X250MG</t>
  </si>
  <si>
    <t>VEKLURY</t>
  </si>
  <si>
    <t>100MG INF PLV CSL 1</t>
  </si>
  <si>
    <t>VENTER-ukončení výroby</t>
  </si>
  <si>
    <t>TBL 50X1GM</t>
  </si>
  <si>
    <t>VENTOLIN</t>
  </si>
  <si>
    <t>5MG/ML INH SOL 1X20ML</t>
  </si>
  <si>
    <t>VENTOLIN INHALER N</t>
  </si>
  <si>
    <t>100MCG/DÁV INH SUS PSS 200DÁV</t>
  </si>
  <si>
    <t>VERMOX</t>
  </si>
  <si>
    <t>POR TBL NOB 6X100MG</t>
  </si>
  <si>
    <t>VEROSPIRON</t>
  </si>
  <si>
    <t>TBL 100X25MG</t>
  </si>
  <si>
    <t>VIANT</t>
  </si>
  <si>
    <t>INF PLV SOL 10</t>
  </si>
  <si>
    <t>VIDISIC</t>
  </si>
  <si>
    <t>GEL OPH 3X10GM</t>
  </si>
  <si>
    <t>VIGANTOL</t>
  </si>
  <si>
    <t>0,5MG/ML POR GTT SOL 1X10ML</t>
  </si>
  <si>
    <t>Vincentka nosní sprej  25ml (30ml)</t>
  </si>
  <si>
    <t>Vincentka přírod.0.7l-nevrat.láhev</t>
  </si>
  <si>
    <t>VITALIPID N ADULT</t>
  </si>
  <si>
    <t>VITAMIN B12 LECIVA 1000RG</t>
  </si>
  <si>
    <t>INJ 5X1ML/1000RG</t>
  </si>
  <si>
    <t>VITANGO 200 MG</t>
  </si>
  <si>
    <t>TBL FLM 15</t>
  </si>
  <si>
    <t>Vitar Soda tbl.150</t>
  </si>
  <si>
    <t>neleč.</t>
  </si>
  <si>
    <t>VODA NA INJEKCI VIAFLO</t>
  </si>
  <si>
    <t>PAR LQF 10X1000ML</t>
  </si>
  <si>
    <t>PAR LQF 20X500ML</t>
  </si>
  <si>
    <t>VOLTAREN FORTE</t>
  </si>
  <si>
    <t>2,32% GEL 100G</t>
  </si>
  <si>
    <t>VOLUVEN 10% 500 ML</t>
  </si>
  <si>
    <t>INF. 10X500 ML</t>
  </si>
  <si>
    <t>XALATAN</t>
  </si>
  <si>
    <t>OPH GTT SOL 1X2.5ML II</t>
  </si>
  <si>
    <t>XARELTO 20 MG</t>
  </si>
  <si>
    <t>ZALDIAR</t>
  </si>
  <si>
    <t>37,5MG/325MG TBL FLM 30X1</t>
  </si>
  <si>
    <t>ZARZIO 48 MU/0,5 ML</t>
  </si>
  <si>
    <t>INJ+INF SOL 5X0.5ML</t>
  </si>
  <si>
    <t>ZODAC</t>
  </si>
  <si>
    <t>TBL OBD 60X10MG</t>
  </si>
  <si>
    <t>TBL OBD 30X10MG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</si>
  <si>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</si>
  <si>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</si>
  <si>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</si>
  <si>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</si>
  <si>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</si>
  <si>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</si>
  <si>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</si>
  <si>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</si>
  <si>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400 MG</t>
  </si>
  <si>
    <t>400MG TBL NOB 25</t>
  </si>
  <si>
    <t>ZOVIRAX 800 MG</t>
  </si>
  <si>
    <t>800MG TBL NOB 35</t>
  </si>
  <si>
    <t>ZYLLT 75 MG</t>
  </si>
  <si>
    <t>POR TBL FLM 56X75MG</t>
  </si>
  <si>
    <t>ZYPREXA 10 MG</t>
  </si>
  <si>
    <t>INJ PLV SOL 1X10MG</t>
  </si>
  <si>
    <t>léky - parenterální výživa (LEK)</t>
  </si>
  <si>
    <t>AMINOMIX 2 NOVUM</t>
  </si>
  <si>
    <t>INF SOL4X2000ML</t>
  </si>
  <si>
    <t>AMINOPLASMAL B.BRAUN 10%</t>
  </si>
  <si>
    <t>AMINOPLASMAL HEPA-10%</t>
  </si>
  <si>
    <t>INF 10X500ML</t>
  </si>
  <si>
    <t>LIPOPLUS 20%</t>
  </si>
  <si>
    <t>INFEML10X250ML-SKLO</t>
  </si>
  <si>
    <t>NEPHROTECT</t>
  </si>
  <si>
    <t>NUTRAMIN VLI</t>
  </si>
  <si>
    <t>NUTRIFLEX BASAL</t>
  </si>
  <si>
    <t>INF SOL 5X2000ML</t>
  </si>
  <si>
    <t>NUTRIFLEX LIPID PERI 32/64</t>
  </si>
  <si>
    <t>INF EML 5X1250ML</t>
  </si>
  <si>
    <t>NUTRIFLEX OMEGA SPECIAL BEZ ELEKTROLYTŮ</t>
  </si>
  <si>
    <t>INF EML 5X1875ML</t>
  </si>
  <si>
    <t>NUTRIFLEX PERI</t>
  </si>
  <si>
    <t>INF SOL 5X1000ML</t>
  </si>
  <si>
    <t>NUTRIFLEX PLUS</t>
  </si>
  <si>
    <t>OLIMEL N7E</t>
  </si>
  <si>
    <t>INF EML4X2000ML</t>
  </si>
  <si>
    <t>OLIMEL N9</t>
  </si>
  <si>
    <t>OLIMEL N9E</t>
  </si>
  <si>
    <t>SMOFKABIVEN 1970ml</t>
  </si>
  <si>
    <t>IR 4x1970 ml</t>
  </si>
  <si>
    <t>SMOFKABIVEN EXTRA NITROGEN</t>
  </si>
  <si>
    <t>INF EML 4X1518ML</t>
  </si>
  <si>
    <t>INF EML 4X2025ML</t>
  </si>
  <si>
    <t>SMOFLIPID</t>
  </si>
  <si>
    <t>INF EML 10X500ML</t>
  </si>
  <si>
    <t>INF EML 10X250ML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</si>
  <si>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</si>
  <si>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</si>
  <si>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</si>
  <si>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</si>
  <si>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</si>
  <si>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ENSURE PLUS ADVANCE RTH VANILKOVÁ PŘÍCHUŤ</t>
  </si>
  <si>
    <t>POR SOL 1X500ML</t>
  </si>
  <si>
    <t>FORTICARE S PŘÍCHUTÍ BROSKEV A ZÁZVOR</t>
  </si>
  <si>
    <t>POR SOL 4X125ML</t>
  </si>
  <si>
    <t>FORTICARE S PŘÍCHUTÍ POMERANČ A CITRÓN</t>
  </si>
  <si>
    <t>FRESUBIN 2 KCAL HP FIBRE</t>
  </si>
  <si>
    <t>POR SOL 15X500ML</t>
  </si>
  <si>
    <t>Fresubin hepa 15x500ml</t>
  </si>
  <si>
    <t>Fresubin Intensive 15x500 ml</t>
  </si>
  <si>
    <t>Fresubin Intensive 1x500 ml</t>
  </si>
  <si>
    <t>JEVITY PLUS HP</t>
  </si>
  <si>
    <t>NEPRO HP 500ml vanilková</t>
  </si>
  <si>
    <t xml:space="preserve">Novasource GI Advance </t>
  </si>
  <si>
    <t>1x500ml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</si>
  <si>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</si>
  <si>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</si>
  <si>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</si>
  <si>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</si>
  <si>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</si>
  <si>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</si>
  <si>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</si>
  <si>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</si>
  <si>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</si>
  <si>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</si>
  <si>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</si>
  <si>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</si>
  <si>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</si>
  <si>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</si>
  <si>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</si>
  <si>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</si>
  <si>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</si>
  <si>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</si>
  <si>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</si>
  <si>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</si>
  <si>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</si>
  <si>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ENERGY MULTI FIBRE</t>
  </si>
  <si>
    <t>NUTRISON MULTI FIBRE</t>
  </si>
  <si>
    <t>POR SOL 1X1000ML-VA</t>
  </si>
  <si>
    <t>Nutrison Protein Intense 500ml</t>
  </si>
  <si>
    <t>OXEPA</t>
  </si>
  <si>
    <t>Peptamen Intense 12x500ml</t>
  </si>
  <si>
    <t>PROTIFAR</t>
  </si>
  <si>
    <t>POR PLV SOL 1X225GM</t>
  </si>
  <si>
    <t>PULMOCARE 500 ML PŘÍCHUŤ VANILKA</t>
  </si>
  <si>
    <t>léky - krev.deriváty ZUL (TO)</t>
  </si>
  <si>
    <t>ATENATIV</t>
  </si>
  <si>
    <t>50IU/ML INF PSO LQF 1+1X10ML</t>
  </si>
  <si>
    <t>50IU/ML INF PSO LQF 1+1X20ML</t>
  </si>
  <si>
    <t>FLEBOGAMMA DIF</t>
  </si>
  <si>
    <t>50MG/ML INF SOL 1X200ML</t>
  </si>
  <si>
    <t>50MG/ML INF SOL 1X100ML</t>
  </si>
  <si>
    <t>HAEMOCOMPLETTAN P</t>
  </si>
  <si>
    <t>20MG/ML INJ/INF PLV SOL 1X2000MG</t>
  </si>
  <si>
    <t>20MG/ML INJ/INF PLV SOL 1X1000MG</t>
  </si>
  <si>
    <t>HUMAN ALBUMIN CSL BEHRING</t>
  </si>
  <si>
    <t>200G/L INF SOL 1X100ML</t>
  </si>
  <si>
    <t>KIOVIG</t>
  </si>
  <si>
    <t>100MG/ML INF SOL 1X25ML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</si>
  <si>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</si>
  <si>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</si>
  <si>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</si>
  <si>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</si>
  <si>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</si>
  <si>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</si>
  <si>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</si>
  <si>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</si>
  <si>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</si>
  <si>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</si>
  <si>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</si>
  <si>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</si>
  <si>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</si>
  <si>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</si>
  <si>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</si>
  <si>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</si>
  <si>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</si>
  <si>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</si>
  <si>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</si>
  <si>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</si>
  <si>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</si>
  <si>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</si>
  <si>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</si>
  <si>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</si>
  <si>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</si>
  <si>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</si>
  <si>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</si>
  <si>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</si>
  <si>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</si>
  <si>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</si>
  <si>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</si>
  <si>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</si>
  <si>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</si>
  <si>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</si>
  <si>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</si>
  <si>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</si>
  <si>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</si>
  <si>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</si>
  <si>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120</t>
  </si>
  <si>
    <t>TBL 20X120MG</t>
  </si>
  <si>
    <t>BISEPTOL 480</t>
  </si>
  <si>
    <t>CEFTAZIDIM KABI 1 GM</t>
  </si>
  <si>
    <t>INJ PLV SOL 10X1GM</t>
  </si>
  <si>
    <t>CEFTAZIDIM KABI 2 GM</t>
  </si>
  <si>
    <t>INJ+INF PLV SOL 10X2GM</t>
  </si>
  <si>
    <t>CEFTRIAXON MEDOPHARM 1 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</si>
  <si>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</si>
  <si>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</si>
  <si>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</si>
  <si>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</si>
  <si>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</si>
  <si>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</si>
  <si>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</si>
  <si>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</si>
  <si>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</si>
  <si>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DEOXYMYKOIN</t>
  </si>
  <si>
    <t>TBL 10X100MG</t>
  </si>
  <si>
    <t>DIFICLIR 200 MG</t>
  </si>
  <si>
    <t>POR TBL FLM 2X10X200MG</t>
  </si>
  <si>
    <t>DILIZOLEN</t>
  </si>
  <si>
    <t>2MG/ML INF SOL 1X300ML</t>
  </si>
  <si>
    <t>ENTIZOL</t>
  </si>
  <si>
    <t>FRAMYKOIN</t>
  </si>
  <si>
    <t>UNG 1X10GM</t>
  </si>
  <si>
    <t>PLV ADS 1X20GM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</si>
  <si>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</si>
  <si>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</si>
  <si>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</si>
  <si>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</si>
  <si>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</si>
  <si>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</si>
  <si>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</si>
  <si>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</si>
  <si>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</si>
  <si>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LINEZOLID KABI</t>
  </si>
  <si>
    <t>2MG/ML INF SOL 10X300ML</t>
  </si>
  <si>
    <t>MACMIROR COMPLEX 500</t>
  </si>
  <si>
    <t>SUP VAG 8</t>
  </si>
  <si>
    <t>MAXIPIME 1GM</t>
  </si>
  <si>
    <t>INJ SIC 1X1GM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</si>
  <si>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</si>
  <si>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</si>
  <si>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</si>
  <si>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</si>
  <si>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</si>
  <si>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</si>
  <si>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</si>
  <si>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</si>
  <si>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5MG/ML INF SOL 20X100ML</t>
  </si>
  <si>
    <t>MOXIFLOXACIN KABI 400MG/250ML</t>
  </si>
  <si>
    <t>INF SOL 10X250ML</t>
  </si>
  <si>
    <t>MOXIFLOXACIN OLIKLA 400MG/250ML</t>
  </si>
  <si>
    <t>INF SOL 1X250ML</t>
  </si>
  <si>
    <t>OFLOXIN INF</t>
  </si>
  <si>
    <t>INF SOL 10X100ML</t>
  </si>
  <si>
    <t>OPHTHALMO-FRAMYKOIN</t>
  </si>
  <si>
    <t>PAMYCON NA PŘÍPRAVU KAPEK</t>
  </si>
  <si>
    <t>DRM PLV SOL 1X1LAH</t>
  </si>
  <si>
    <t>PENICILIN G 1,0 DRASELNÁ SO. BIOTIKA</t>
  </si>
  <si>
    <t>INJ PLV SOL 10X1MU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</si>
  <si>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</si>
  <si>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</si>
  <si>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</si>
  <si>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</si>
  <si>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</si>
  <si>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</si>
  <si>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</si>
  <si>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</si>
  <si>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</si>
  <si>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</si>
  <si>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SEFOTAK 1 G</t>
  </si>
  <si>
    <t>INJ PLV SOL 1X1GM</t>
  </si>
  <si>
    <t>SUMAMED 500 MG INFUZE</t>
  </si>
  <si>
    <t>INF PLV SOL 5X500MG</t>
  </si>
  <si>
    <t>TARGOCID 400MG</t>
  </si>
  <si>
    <t>INJ SIC 1X400MG+SOL</t>
  </si>
  <si>
    <t>TAXIMED</t>
  </si>
  <si>
    <t>1G INJ/INF PLV SOL 1</t>
  </si>
  <si>
    <t>2G INJ/INF PLV SOL 1</t>
  </si>
  <si>
    <t>TOBREX LA</t>
  </si>
  <si>
    <t>3MG/ML OPH GTT SOL 1X5ML</t>
  </si>
  <si>
    <t>TYGACIL 50 MG</t>
  </si>
  <si>
    <t>INF PLV SOL 10X50MG/5ML</t>
  </si>
  <si>
    <t>URIFOS 3 G</t>
  </si>
  <si>
    <t>POR GRA SOL 1X3GM</t>
  </si>
  <si>
    <t>VANCOMYCIN MYLAN 1000 MG</t>
  </si>
  <si>
    <t>INF PLV SOL 1X1GM</t>
  </si>
  <si>
    <t>VANCOMYCIN MYLAN 500 MG</t>
  </si>
  <si>
    <t>INF PLV SOL 1X500MG</t>
  </si>
  <si>
    <t xml:space="preserve">ZAVICEFTA 2G/0,5G </t>
  </si>
  <si>
    <t>INF PLV CSL 10</t>
  </si>
  <si>
    <t>ZERBAXA</t>
  </si>
  <si>
    <t>1G/0,5G INF PLV CSL 10</t>
  </si>
  <si>
    <t>ZYVOXID</t>
  </si>
  <si>
    <t>INF SOL 10X300ML</t>
  </si>
  <si>
    <t>léky - antimykotika (LEK)</t>
  </si>
  <si>
    <t>CANESPOR 1X DENNĚ ROZTOK</t>
  </si>
  <si>
    <t>DRM SOL 1X15ML</t>
  </si>
  <si>
    <t>CANESTEN KRÉM</t>
  </si>
  <si>
    <t>CRM 1X20GM/200MG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</si>
  <si>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</si>
  <si>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</si>
  <si>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</si>
  <si>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</si>
  <si>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</si>
  <si>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</si>
  <si>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</si>
  <si>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VFEND 200 MG</t>
  </si>
  <si>
    <t>INF PLV SOL 1X200MG</t>
  </si>
  <si>
    <t>léky - centra (LEK)</t>
  </si>
  <si>
    <t>SPRYCEL 20 MG</t>
  </si>
  <si>
    <t>POR TBL FLM 60X20MG</t>
  </si>
  <si>
    <t>ACC</t>
  </si>
  <si>
    <t>20MG/ML SIR 1X100ML</t>
  </si>
  <si>
    <t>AGEN 5</t>
  </si>
  <si>
    <t>POR TBL NOB 90X5MG</t>
  </si>
  <si>
    <t>SOL 1X100ML</t>
  </si>
  <si>
    <t>Apotheke zelený čaj s citrónem</t>
  </si>
  <si>
    <t>20x2g</t>
  </si>
  <si>
    <t>ARKVIMMA</t>
  </si>
  <si>
    <t>50MG TBL FLM 14</t>
  </si>
  <si>
    <t>ATARALGIN</t>
  </si>
  <si>
    <t>POR TBL NOB 20</t>
  </si>
  <si>
    <t>ATROVENT N</t>
  </si>
  <si>
    <t>INH SOL PSS200X20RG</t>
  </si>
  <si>
    <t>TBL 50X10MG</t>
  </si>
  <si>
    <t>BACTROBAN NASAL</t>
  </si>
  <si>
    <t>NAS UNG 1X3GM/60MG</t>
  </si>
  <si>
    <t>BELOSALIC</t>
  </si>
  <si>
    <t>DRM SPR SOL 1X100ML</t>
  </si>
  <si>
    <t>200MG TBL PRO 30</t>
  </si>
  <si>
    <t>100MG TBL PRO 100</t>
  </si>
  <si>
    <t>25MG TBL PRO 100</t>
  </si>
  <si>
    <t>BETALOC ZOK 100 MG</t>
  </si>
  <si>
    <t>TBL RET 30X100MG</t>
  </si>
  <si>
    <t>BETOPTIC</t>
  </si>
  <si>
    <t>GTT OPH 1X5ML</t>
  </si>
  <si>
    <t>BETOPTIC S</t>
  </si>
  <si>
    <t>2,5MG/ML OPH GTT SUS 1X5ML</t>
  </si>
  <si>
    <t>BISEPTOL</t>
  </si>
  <si>
    <t>400MG/80MG TBL NOB 28</t>
  </si>
  <si>
    <t>Carbocit tbl.20</t>
  </si>
  <si>
    <t>CARTEOL LP 2%</t>
  </si>
  <si>
    <t>OPH GTT PRO 1X3ML</t>
  </si>
  <si>
    <t>CAVINTON FORTE</t>
  </si>
  <si>
    <t>10MG TBL NOB 90</t>
  </si>
  <si>
    <t>CERUCAL</t>
  </si>
  <si>
    <t>10MG TBL NOB 50</t>
  </si>
  <si>
    <t>CITALEC 20 ZENTIVA</t>
  </si>
  <si>
    <t>20MG TBL FLM 30</t>
  </si>
  <si>
    <t>CLOBEX 500 MIKROGRAMŮ/G ŠAMPON</t>
  </si>
  <si>
    <t>DRM SAT 1X125ML/62.5MG</t>
  </si>
  <si>
    <t>DEXAMETHASONE WZF POLFA</t>
  </si>
  <si>
    <t>OPHGTTSUS1X5ML0.1%</t>
  </si>
  <si>
    <t>DIGOXIN 0.125 LECIVA</t>
  </si>
  <si>
    <t>TBL 30X0.125MG</t>
  </si>
  <si>
    <t>DUROGESIC 25MCG/H</t>
  </si>
  <si>
    <t>EMP 5X2.5MG(10CM2)</t>
  </si>
  <si>
    <t>DUROGESIC 50MCG/H</t>
  </si>
  <si>
    <t>EMP 5X5MG(20CM2)</t>
  </si>
  <si>
    <t>EBIXA 20 MG</t>
  </si>
  <si>
    <t>POR TBL FLM 28X20MG PP</t>
  </si>
  <si>
    <t>POR TBL FLM 28X10MG</t>
  </si>
  <si>
    <t>ELICEA 20 MG</t>
  </si>
  <si>
    <t>ELOCOM</t>
  </si>
  <si>
    <t>DRM CRM 1X30GM 0.1%</t>
  </si>
  <si>
    <t>ENDIARON</t>
  </si>
  <si>
    <t>250MG TBL FLM 20</t>
  </si>
  <si>
    <t>POR PLV SOL 20X225MG</t>
  </si>
  <si>
    <t>POR GRA SUS 1X100ML</t>
  </si>
  <si>
    <t>ESPUMISAN</t>
  </si>
  <si>
    <t>PORCPSMOL50X40MG-BL</t>
  </si>
  <si>
    <t>ESSENTIALE 300 mg</t>
  </si>
  <si>
    <t>POR CPS DUR 50</t>
  </si>
  <si>
    <t>EUPHYLLIN CR N 100</t>
  </si>
  <si>
    <t>100MG CPS PRO 50</t>
  </si>
  <si>
    <t>EUPHYLLIN CR N 400</t>
  </si>
  <si>
    <t>400MG CPS PRO 50</t>
  </si>
  <si>
    <t>EUTHYROX 112 MIKROGRAMŮ</t>
  </si>
  <si>
    <t>112MCG TBL NOB 100 II</t>
  </si>
  <si>
    <t>EUTHYROX 88 MIKROGRAMŮ</t>
  </si>
  <si>
    <t>88MCG TBL NOB 100 II</t>
  </si>
  <si>
    <t>FENISTIL</t>
  </si>
  <si>
    <t>1MG/ML POR GTT SOL 1X20ML</t>
  </si>
  <si>
    <t>FENTALIS 25 MCG/H TRANSDERMÁLNÍ NÁPLAST</t>
  </si>
  <si>
    <t>DRM EMP TDR 5X5.78MG</t>
  </si>
  <si>
    <t>FENTALIS 50 MCG/H TRANSDERMÁLNÍ NÁPLAST</t>
  </si>
  <si>
    <t>DRM EMP TDR 5X11.56MG</t>
  </si>
  <si>
    <t>FORTECORTIN 4</t>
  </si>
  <si>
    <t>4MG TBL NOB 20</t>
  </si>
  <si>
    <t>FRESUBIN JUCY DRINK PŘÍCHUŤ ČERNÝ RYBÍZ</t>
  </si>
  <si>
    <t>FURORESE 250</t>
  </si>
  <si>
    <t>TBL 50X250MG</t>
  </si>
  <si>
    <t>TBL 20X2.5MG</t>
  </si>
  <si>
    <t>HALOPERIDOL</t>
  </si>
  <si>
    <t>GTT 1X10ML/20MG</t>
  </si>
  <si>
    <t>TBL 50X1.5MG</t>
  </si>
  <si>
    <t>HELIDES 20 MG ENTEROSOLVENTNÍ TVRDÉ TOBOLKY</t>
  </si>
  <si>
    <t>HIRUDOID</t>
  </si>
  <si>
    <t>HYDROCHLOROTHIAZID TAINEX</t>
  </si>
  <si>
    <t>25MG TBL NOB 20</t>
  </si>
  <si>
    <t>Hylo-Gel 10ml</t>
  </si>
  <si>
    <t>IBALGIN KRÉM 100G</t>
  </si>
  <si>
    <t>DRM CRM 1X100GM</t>
  </si>
  <si>
    <t>IBEROGAST</t>
  </si>
  <si>
    <t>POR GTT SOL 20ML</t>
  </si>
  <si>
    <t>PORTBLFLM100X400MG</t>
  </si>
  <si>
    <t>IR INJ.KH2PO4 13,6% 20 ml</t>
  </si>
  <si>
    <t>IR 20ml</t>
  </si>
  <si>
    <t>20MG/ML POR GTT EML 1X5ML</t>
  </si>
  <si>
    <t>KL BALS.VISNEVSKI 100G</t>
  </si>
  <si>
    <t>KL ETHANOL.C.BENZINO 160G</t>
  </si>
  <si>
    <t>KL ETHANOLUM BENZ.DENAT. 500ml  /400g/</t>
  </si>
  <si>
    <t xml:space="preserve">KL CHLADIVE MAZANI 450 g  </t>
  </si>
  <si>
    <t>Fagron, Kulich</t>
  </si>
  <si>
    <t>KL ROZTOK</t>
  </si>
  <si>
    <t>KL SOL.AMIKACIN 0.5%</t>
  </si>
  <si>
    <t>KL UNG.LENIENS, 100G</t>
  </si>
  <si>
    <t>KL UNG.LENIENS, 250G</t>
  </si>
  <si>
    <t>KL UNG.LENIENS, 50G</t>
  </si>
  <si>
    <t>KL VASELINUM ALBUM, 100G</t>
  </si>
  <si>
    <t>KL VASELINUM ALBUM, 50G</t>
  </si>
  <si>
    <t>KL ZINCI OXIDI PASTA, 100G</t>
  </si>
  <si>
    <t>LAMICTAL 25 MG</t>
  </si>
  <si>
    <t>POR TBL NOB 42X25MG</t>
  </si>
  <si>
    <t>LANSOPRAZOL MYLAN</t>
  </si>
  <si>
    <t>30MG CPS ETD 28</t>
  </si>
  <si>
    <t>LANTUS 100 JEDNOTEK/ML SOLOSTAR</t>
  </si>
  <si>
    <t xml:space="preserve">SDR INJ SOL 5X3ML </t>
  </si>
  <si>
    <t>LETROX 50</t>
  </si>
  <si>
    <t>POR TBL NOB 100X50RG II</t>
  </si>
  <si>
    <t>3MG TBL NOB 28</t>
  </si>
  <si>
    <t>LISKANTIN</t>
  </si>
  <si>
    <t>POR TBL NOB 100X250MG</t>
  </si>
  <si>
    <t>POR TBL FLM 98X20MG</t>
  </si>
  <si>
    <t>LYRICA 300 MG</t>
  </si>
  <si>
    <t>POR CPS DUR 56X300MG</t>
  </si>
  <si>
    <t>LYRICA 50 MG</t>
  </si>
  <si>
    <t>POR CPS DUR 56X50MG</t>
  </si>
  <si>
    <t>MAGNESII LACTICI 0,5 TBL. MEDICAMENTA</t>
  </si>
  <si>
    <t>TBL NOB 50X0,5GM</t>
  </si>
  <si>
    <t>TBL NOB 100X0,5GM</t>
  </si>
  <si>
    <t>MAGNESIUM 250 MG PHARMAVIT</t>
  </si>
  <si>
    <t>POR TBL EFF 20</t>
  </si>
  <si>
    <t>MALTOFER</t>
  </si>
  <si>
    <t>POR SIR 150ML</t>
  </si>
  <si>
    <t>POR GTT SOL 30ML</t>
  </si>
  <si>
    <t>MALTOFER TABLETY</t>
  </si>
  <si>
    <t>100MG TBL MND 100</t>
  </si>
  <si>
    <t>MILGAMMA</t>
  </si>
  <si>
    <t>50MG/250MCG TBL OBD 100</t>
  </si>
  <si>
    <t>30MG TBL FLM 30</t>
  </si>
  <si>
    <t>45MG TBL FLM 30</t>
  </si>
  <si>
    <t>INJ 10X1ML/10MG</t>
  </si>
  <si>
    <t>MOTILIUM</t>
  </si>
  <si>
    <t>MOVIPREP</t>
  </si>
  <si>
    <t>POR PLV SOL 1+1</t>
  </si>
  <si>
    <t>MUCOSOLVAN LONG EFFECT</t>
  </si>
  <si>
    <t>75MG CPS PRO 20</t>
  </si>
  <si>
    <t>NEUROL 1.0</t>
  </si>
  <si>
    <t>TBL 30X1MG</t>
  </si>
  <si>
    <t>NEURONTIN 100MG</t>
  </si>
  <si>
    <t>CPS 100X100MG</t>
  </si>
  <si>
    <t>INJ 5X5ML/2500MG</t>
  </si>
  <si>
    <t>ONDANSETRON SANDOZ</t>
  </si>
  <si>
    <t>8MG TBL FLM 10</t>
  </si>
  <si>
    <t>PALGOTAL 75 MG/650 MG</t>
  </si>
  <si>
    <t>PAMIDRONATE MEDAC 3 MG/ML</t>
  </si>
  <si>
    <t>INF CNC SOL 1X20ML</t>
  </si>
  <si>
    <t>PARALEN GRIP CHŘIPKA A KAŠEL</t>
  </si>
  <si>
    <t>500MG/15MG/5MG TBL FLM 24</t>
  </si>
  <si>
    <t>PLASMALYTE ROZTOK</t>
  </si>
  <si>
    <t>PLASMALYTE ROZTOK S GLUKOZOU 5%</t>
  </si>
  <si>
    <t>INF SOL 20x500 ml</t>
  </si>
  <si>
    <t>PRAGIOLA</t>
  </si>
  <si>
    <t>75MG CPS DUR 14</t>
  </si>
  <si>
    <t>PREGABALIN SANDOZ</t>
  </si>
  <si>
    <t>50MG CPS DUR 56</t>
  </si>
  <si>
    <t>150MG CPS DUR 84</t>
  </si>
  <si>
    <t>75MG CPS DUR 84</t>
  </si>
  <si>
    <t>PREGABALIN SANDOZ 300 MG</t>
  </si>
  <si>
    <t>PREGABALIN TEVA</t>
  </si>
  <si>
    <t>150MG CPS DUR 56</t>
  </si>
  <si>
    <t>PRESTANCE 5 MG/5 MG</t>
  </si>
  <si>
    <t>PRESTARIUM NEO COMBI 5mg/1,25mg</t>
  </si>
  <si>
    <t>QUETIAPINE POLPHARMA 100 MG POTAHOVANÉ TABLETY</t>
  </si>
  <si>
    <t>QUETIAPINE POLPHARMA 25 MG POTAHOVANÉ TABLETY</t>
  </si>
  <si>
    <t>RE ERDOMED</t>
  </si>
  <si>
    <t>RHEFLUIN</t>
  </si>
  <si>
    <t>TBL 30</t>
  </si>
  <si>
    <t>RIVOTRIL 2.5MG/ML</t>
  </si>
  <si>
    <t>POR GTT SOL 1X10ML</t>
  </si>
  <si>
    <t>ROSUMOP 40 MG</t>
  </si>
  <si>
    <t>SIOFOR 500</t>
  </si>
  <si>
    <t>TBL OBD 60X500MG</t>
  </si>
  <si>
    <t>SIRDALUD 2 MG</t>
  </si>
  <si>
    <t>SIRDALUD 4 MG</t>
  </si>
  <si>
    <t>POR TBL NOB 30X4MG</t>
  </si>
  <si>
    <t>SPECIES UROLOGICAE PLANTA LEROS</t>
  </si>
  <si>
    <t>SPC 20X1.5GM(SÁČKY)</t>
  </si>
  <si>
    <t>1,5MG/ML GGR 120ML</t>
  </si>
  <si>
    <t>TENSIOMIN</t>
  </si>
  <si>
    <t>TBL 30X25MG</t>
  </si>
  <si>
    <t>TEZEO 40 MG</t>
  </si>
  <si>
    <t>POR TBL NOB 28X40MG</t>
  </si>
  <si>
    <t>Thiamin Generica tbl.30</t>
  </si>
  <si>
    <t>Thiamin Generica tbl.60</t>
  </si>
  <si>
    <t>TORVACARD NEO 40 MG</t>
  </si>
  <si>
    <t>TRAJENTA 5 MG</t>
  </si>
  <si>
    <t>TRAMAL RETARD TABLETY 200 MG</t>
  </si>
  <si>
    <t>200MG TBL PRO 30 III</t>
  </si>
  <si>
    <t>TRANSTEC 52.5 MCG/H</t>
  </si>
  <si>
    <t>DRM EMP TDR 5X30MG</t>
  </si>
  <si>
    <t>TRIPLIXAM 10 MG/2,5 MG/10 MG</t>
  </si>
  <si>
    <t>TRITACE 2,5 MG</t>
  </si>
  <si>
    <t>POR TBL NOB 20X2.5MG</t>
  </si>
  <si>
    <t>TRITACE 5</t>
  </si>
  <si>
    <t>TRITTICO PROLONG 300 MG TABLETY S PRODLOUŽENÝM UVO</t>
  </si>
  <si>
    <t>POR TBL PRO 30X300MG</t>
  </si>
  <si>
    <t>TRUND 250 MG POTAHOVANÉ TABLETY</t>
  </si>
  <si>
    <t>POR TBL FLM 50X250MG</t>
  </si>
  <si>
    <t>ULTRACOD</t>
  </si>
  <si>
    <t>URALYT U</t>
  </si>
  <si>
    <t>POR GRA 1X280GM</t>
  </si>
  <si>
    <t>CPS 50X250MG</t>
  </si>
  <si>
    <t>VALPROAT CHRONO SANDOZ 500 MG</t>
  </si>
  <si>
    <t>POR TBL PRO 90X500MG</t>
  </si>
  <si>
    <t>VENLAFAXIN MYLAN 150 MG</t>
  </si>
  <si>
    <t>150MG CPS PRO 30</t>
  </si>
  <si>
    <t>VENLAFAXIN MYLAN 75 MG</t>
  </si>
  <si>
    <t>75MG CPS PRO 90</t>
  </si>
  <si>
    <t>VEROSPIRON 50MG</t>
  </si>
  <si>
    <t>CPS 30X50MG</t>
  </si>
  <si>
    <t>VIMPAT 50 MG</t>
  </si>
  <si>
    <t>POR TBL FLM 14X50MG</t>
  </si>
  <si>
    <t>Walmark Biopron Forte Box tbl.10x10</t>
  </si>
  <si>
    <t>CUBITAN S PŘÍCHUTÍ VANILKOVOU</t>
  </si>
  <si>
    <t>POR SOL 1X200ML</t>
  </si>
  <si>
    <t>FRESUBIN 2 KCAL CREME ČOKOLÁDA</t>
  </si>
  <si>
    <t>POR SOL 4X125G</t>
  </si>
  <si>
    <t>FRESUBIN 2 KCAL CREME VANILKA</t>
  </si>
  <si>
    <t>FRESUBIN 2 KCAL DRINK CAPPUCCINO</t>
  </si>
  <si>
    <t>NUTILIS POWDER</t>
  </si>
  <si>
    <t>POR PLV 1X300GM</t>
  </si>
  <si>
    <t>NUTRIDRINK COMPACT PROTEIN S PŘÍCHUTÍ BANÁNOVOU</t>
  </si>
  <si>
    <t>NUTRIDRINK COMPACT PROTEIN S PŘÍCHUTÍ KÁVY</t>
  </si>
  <si>
    <t>NUTRIDRINK COMPACT PROTEIN S PŘÍCHUTÍ VANILKOVOU</t>
  </si>
  <si>
    <t>NUTRIDRINK CREME S PŘÍCHUTÍ BANÁNOVOU</t>
  </si>
  <si>
    <t>NUTRIDRINK CREME S PŘÍCHUTÍ LES.OVOCE</t>
  </si>
  <si>
    <t>4x125ml</t>
  </si>
  <si>
    <t>NUTRIDRINK JUICE STYLE S PŘÍCHUTÍ JAHODOVOU</t>
  </si>
  <si>
    <t>NUTRIDRINK MULTI FIBRE S PŘÍCHUTÍ JAHODOVOU</t>
  </si>
  <si>
    <t>200G/L INF SOL 1X50ML</t>
  </si>
  <si>
    <t>CEFEPIM NORIDEM</t>
  </si>
  <si>
    <t>CIFLOXINAL</t>
  </si>
  <si>
    <t>POR TBL FLM 10X250MG</t>
  </si>
  <si>
    <t>KLACID I.V.</t>
  </si>
  <si>
    <t>CLOTRIMAZOL AL 1%</t>
  </si>
  <si>
    <t>CRM 1X50GM 1%</t>
  </si>
  <si>
    <t>DIFLUCAN 100 MG</t>
  </si>
  <si>
    <t>POR CPS DUR 28X100MG</t>
  </si>
  <si>
    <t>ATROPIN BIOTIKA 1MG</t>
  </si>
  <si>
    <t>INJ 10X1ML/1MG</t>
  </si>
  <si>
    <t>BENELYTE</t>
  </si>
  <si>
    <t>INF SOL 20X250ML</t>
  </si>
  <si>
    <t>EMLA</t>
  </si>
  <si>
    <t>25MG/G+25MG/G CRM 1X30G</t>
  </si>
  <si>
    <t>EPHEDRIN BIOTIKA</t>
  </si>
  <si>
    <t>INJ SOL 10X1ML/50MG</t>
  </si>
  <si>
    <t xml:space="preserve">HYPNOMIDATE </t>
  </si>
  <si>
    <t>Hypromeloza -P 10ml</t>
  </si>
  <si>
    <t>IR SOL.MORPH.CHLOR.0.1%</t>
  </si>
  <si>
    <t>IR 1 ml</t>
  </si>
  <si>
    <t>INF CNC SOL 20X20ML</t>
  </si>
  <si>
    <t>MARCAINE SPINAL</t>
  </si>
  <si>
    <t>5MG/ML INJ SOL 5X4ML</t>
  </si>
  <si>
    <t>MARCAINE SPINAL O.5% HEAVY</t>
  </si>
  <si>
    <t>INJ SOL 5X4ML/20MG</t>
  </si>
  <si>
    <t>MIVACRON</t>
  </si>
  <si>
    <t>2MG/ML INJ SOL 5X5ML</t>
  </si>
  <si>
    <t>MIVACRON 2MG/ML</t>
  </si>
  <si>
    <t xml:space="preserve"> INJ SOL 5X10ML</t>
  </si>
  <si>
    <t>NALOXONE POLFA</t>
  </si>
  <si>
    <t>INJ 10X1ML/0.4MG</t>
  </si>
  <si>
    <t>NASIVIN 0,05%</t>
  </si>
  <si>
    <t>NAS GTT SOL 10ML</t>
  </si>
  <si>
    <t>PARACETAMOL KABI 10 MG/ML</t>
  </si>
  <si>
    <t>INF SOL 10X50ML/500MG</t>
  </si>
  <si>
    <t>PROPOFOL-LIPURO 0,5% (5MG/ML) 5X20ML</t>
  </si>
  <si>
    <t>INJ+INF EML 5X20ML/100MG</t>
  </si>
  <si>
    <t>RAPIFEN</t>
  </si>
  <si>
    <t>0,5MG/ML INJ SOL 5X2ML</t>
  </si>
  <si>
    <t>REMIFENTANIL B. BRAUN</t>
  </si>
  <si>
    <t>2MG INJ/INF PLV CSL 5</t>
  </si>
  <si>
    <t>REMIFENTANIL B. BRAUN 1 MG</t>
  </si>
  <si>
    <t>INJ/INF PLV CSL 5X1MG</t>
  </si>
  <si>
    <t xml:space="preserve"> INJ/INF SOL 20X5ML</t>
  </si>
  <si>
    <t>SANERGY SPINAL</t>
  </si>
  <si>
    <t>SEVOFLURANE BAXTER 100%</t>
  </si>
  <si>
    <t>INH LIQ VAP 6X250ML I</t>
  </si>
  <si>
    <t xml:space="preserve">SEVORANE 100% </t>
  </si>
  <si>
    <t>INH SOL 1X250ML</t>
  </si>
  <si>
    <t>INJ SOL 5X2ML (10rg)</t>
  </si>
  <si>
    <t>SUPRANE</t>
  </si>
  <si>
    <t>INH LIQ VAP 6X240ML</t>
  </si>
  <si>
    <t>VOLULYTE 6%</t>
  </si>
  <si>
    <t>INJ/INF SOL 10X1ML</t>
  </si>
  <si>
    <t>TRAMAL</t>
  </si>
  <si>
    <t>50MG/ML INJ SOL 5X1ML</t>
  </si>
  <si>
    <t>VOLUVEN  6%</t>
  </si>
  <si>
    <t>INF SOL 20X500MLVAK+P</t>
  </si>
  <si>
    <t>TRAMADOL KALCEKS</t>
  </si>
  <si>
    <t>50MG/ML INJ/INF SOL 5X2ML</t>
  </si>
  <si>
    <t>NASIVIN 0,01%</t>
  </si>
  <si>
    <t>NAS GTT SOL 1X5ML</t>
  </si>
  <si>
    <t>NUROFEN PRO DĚTI</t>
  </si>
  <si>
    <t>125MG SUP 10</t>
  </si>
  <si>
    <t>NUROFEN PRO DĚTI ČÍPKY 60 MG</t>
  </si>
  <si>
    <t>RCT SUP 10X60MG</t>
  </si>
  <si>
    <t>PARALEN 100</t>
  </si>
  <si>
    <t>100MG SUP 5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</si>
  <si>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</si>
  <si>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</si>
  <si>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</si>
  <si>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</si>
  <si>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</si>
  <si>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</si>
  <si>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</si>
  <si>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</si>
  <si>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</si>
  <si>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</si>
  <si>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</si>
  <si>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</si>
  <si>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</si>
  <si>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B01AB06 - NADROPARIN</t>
  </si>
  <si>
    <t>B01AC04 - KLOPIDOGREL</t>
  </si>
  <si>
    <t>B01AC16 - EPTIFIBATID</t>
  </si>
  <si>
    <t>C01BD01 - AMIODARON</t>
  </si>
  <si>
    <t>C02AC05 - MOXONIDIN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</si>
  <si>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</si>
  <si>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</si>
  <si>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</si>
  <si>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</si>
  <si>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</si>
  <si>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</si>
  <si>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</si>
  <si>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</si>
  <si>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</si>
  <si>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</si>
  <si>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</si>
  <si>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</si>
  <si>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</si>
  <si>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</si>
  <si>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</si>
  <si>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</si>
  <si>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C09DA01 - LOSARTAN A DIURETIKA</t>
  </si>
  <si>
    <t>C09DA07 - TELMISARTAN A DIURETIKA</t>
  </si>
  <si>
    <t>C09DB04 - TELMISARTAN A AMLODIPIN</t>
  </si>
  <si>
    <t>C10AA05 - ATORVASTATIN</t>
  </si>
  <si>
    <t>D01AC01 - KLOTRIMAZOL</t>
  </si>
  <si>
    <t>D06BB03 - ACIKLOVIR</t>
  </si>
  <si>
    <t>G02CB03 - KABERGOLIN</t>
  </si>
  <si>
    <t>G04CA02 - TAMSULOSIN</t>
  </si>
  <si>
    <t>H01CB02 - OKTREOTID</t>
  </si>
  <si>
    <t>H02AB04 - METHYLPREDNISOLON</t>
  </si>
  <si>
    <t>H05BX01 - CINAKALCET</t>
  </si>
  <si>
    <t>J01AA12 - TIGECYKLIN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</si>
  <si>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</si>
  <si>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</si>
  <si>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</si>
  <si>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</si>
  <si>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</si>
  <si>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</si>
  <si>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</si>
  <si>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</si>
  <si>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</si>
  <si>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</si>
  <si>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</si>
  <si>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</si>
  <si>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</si>
  <si>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</si>
  <si>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</si>
  <si>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</si>
  <si>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J05AB01 - ACIKLOVIR</t>
  </si>
  <si>
    <t>J05AB06 - GANCIKLOVIR</t>
  </si>
  <si>
    <t>L01XE06 - DASATINIB</t>
  </si>
  <si>
    <t>L03AA02 - FILGRASTIM</t>
  </si>
  <si>
    <t>L04AD02 - TAKROLIMUS</t>
  </si>
  <si>
    <t>M01AC06 - MELOXIKAM</t>
  </si>
  <si>
    <t>M03AC09 - ROKURONIUM-BROMID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</si>
  <si>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</si>
  <si>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</si>
  <si>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</si>
  <si>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</si>
  <si>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</si>
  <si>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</si>
  <si>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</si>
  <si>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</si>
  <si>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</si>
  <si>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</si>
  <si>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</si>
  <si>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</si>
  <si>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</si>
  <si>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</si>
  <si>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</si>
  <si>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</si>
  <si>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</si>
  <si>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</si>
  <si>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</si>
  <si>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</si>
  <si>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</si>
  <si>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</si>
  <si>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</si>
  <si>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</si>
  <si>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N06DA02 - DONEPEZIL</t>
  </si>
  <si>
    <t>R03AC02 - SALBUTAMOL</t>
  </si>
  <si>
    <t>R05CB06 - AMBROXOL</t>
  </si>
  <si>
    <t>R06AE07 - CETIRIZIN</t>
  </si>
  <si>
    <t>N05AX12 - ARIPIPRAZOL</t>
  </si>
  <si>
    <t>J05AX05 - INOSIN PRANOBEX</t>
  </si>
  <si>
    <t>C03DA04 - EPLERENON</t>
  </si>
  <si>
    <t>A03FA07 - ITOPRIDUM</t>
  </si>
  <si>
    <t>L04AA06 - KYSELINA MYKOFENOLOVÁ</t>
  </si>
  <si>
    <t>N03AX18 - LAKOSAMID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</si>
  <si>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</si>
  <si>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</si>
  <si>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</si>
  <si>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</si>
  <si>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</si>
  <si>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</si>
  <si>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</si>
  <si>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</si>
  <si>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C01CA03</t>
  </si>
  <si>
    <t>536</t>
  </si>
  <si>
    <t>1MG/ML INF CNC SOL 5X1ML</t>
  </si>
  <si>
    <t>H02AB04</t>
  </si>
  <si>
    <t>90044</t>
  </si>
  <si>
    <t>40MG/ML INJ SUS 1X1ML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</si>
  <si>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</si>
  <si>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</si>
  <si>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</si>
  <si>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</si>
  <si>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</si>
  <si>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</si>
  <si>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</si>
  <si>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</si>
  <si>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</si>
  <si>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</si>
  <si>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127738</t>
  </si>
  <si>
    <t>MIDAZOLAM ACCORD</t>
  </si>
  <si>
    <t>5MG/ML INJ/INF SOL 10X3ML</t>
  </si>
  <si>
    <t>239963</t>
  </si>
  <si>
    <t>1MG/ML INJ/INF SOL 10X5ML</t>
  </si>
  <si>
    <t>239964</t>
  </si>
  <si>
    <t>5MG/ML INJ/INF SOL 10X1ML</t>
  </si>
  <si>
    <t>239965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</si>
  <si>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</si>
  <si>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</si>
  <si>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</si>
  <si>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</si>
  <si>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</si>
  <si>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</si>
  <si>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</si>
  <si>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</si>
  <si>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</si>
  <si>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</si>
  <si>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</si>
  <si>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</si>
  <si>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</si>
  <si>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</si>
  <si>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</si>
  <si>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</si>
  <si>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</si>
  <si>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</si>
  <si>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</si>
  <si>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</si>
  <si>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A10BA02</t>
  </si>
  <si>
    <t>191922</t>
  </si>
  <si>
    <t>SIOFOR</t>
  </si>
  <si>
    <t>1000MG TBL FLM 60</t>
  </si>
  <si>
    <t>208203</t>
  </si>
  <si>
    <t>500MG TBL FLM 120 II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</si>
  <si>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</si>
  <si>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</si>
  <si>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</si>
  <si>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</si>
  <si>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</si>
  <si>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</si>
  <si>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</si>
  <si>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</si>
  <si>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</si>
  <si>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</si>
  <si>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</si>
  <si>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B01AC16</t>
  </si>
  <si>
    <t>25744</t>
  </si>
  <si>
    <t>INTEGRILIN</t>
  </si>
  <si>
    <t>0,75MG/ML INF SOL 1X100ML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</si>
  <si>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</si>
  <si>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</si>
  <si>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</si>
  <si>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</si>
  <si>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</si>
  <si>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</si>
  <si>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</si>
  <si>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216900</t>
  </si>
  <si>
    <t>1MG/ML INF CNC SOL 5X5ML</t>
  </si>
  <si>
    <t>C02AC05</t>
  </si>
  <si>
    <t>16913</t>
  </si>
  <si>
    <t>MOXOSTAD</t>
  </si>
  <si>
    <t>0,2MG TBL FLM 30</t>
  </si>
  <si>
    <t>C02CA06</t>
  </si>
  <si>
    <t>215473</t>
  </si>
  <si>
    <t>EBRANTIL</t>
  </si>
  <si>
    <t>25MG INJ SOL 5X5ML</t>
  </si>
  <si>
    <t>215474</t>
  </si>
  <si>
    <t>50MG INJ SOL 5X10ML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</si>
  <si>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</si>
  <si>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</si>
  <si>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</si>
  <si>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</si>
  <si>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</si>
  <si>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</si>
  <si>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</si>
  <si>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</si>
  <si>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98219</t>
  </si>
  <si>
    <t>C03DA04</t>
  </si>
  <si>
    <t>203030</t>
  </si>
  <si>
    <t>EPLERENON SANDOZ</t>
  </si>
  <si>
    <t>25MG TBL FLM 30</t>
  </si>
  <si>
    <t>C05BA01</t>
  </si>
  <si>
    <t>100306</t>
  </si>
  <si>
    <t>445MG/100G GEL 40G</t>
  </si>
  <si>
    <t>100311</t>
  </si>
  <si>
    <t>445MG/100G CRM 40G</t>
  </si>
  <si>
    <t>C07AB02</t>
  </si>
  <si>
    <t>231687</t>
  </si>
  <si>
    <t>231697</t>
  </si>
  <si>
    <t>25MG TBL PRO 28</t>
  </si>
  <si>
    <t>231701</t>
  </si>
  <si>
    <t>231702</t>
  </si>
  <si>
    <t>231703</t>
  </si>
  <si>
    <t>54151</t>
  </si>
  <si>
    <t>EGILOK</t>
  </si>
  <si>
    <t>50MG TBL NOB 60</t>
  </si>
  <si>
    <t>C07AB03</t>
  </si>
  <si>
    <t>58659</t>
  </si>
  <si>
    <t>ATENOLOL AL</t>
  </si>
  <si>
    <t>25MG TBL NOB 30</t>
  </si>
  <si>
    <t>C07AB05</t>
  </si>
  <si>
    <t>49909</t>
  </si>
  <si>
    <t>LOKREN</t>
  </si>
  <si>
    <t>20MG TBL FLM 28</t>
  </si>
  <si>
    <t>C07AB07</t>
  </si>
  <si>
    <t>233559</t>
  </si>
  <si>
    <t>2,5MG TBL FLM 30</t>
  </si>
  <si>
    <t>233579</t>
  </si>
  <si>
    <t>233584</t>
  </si>
  <si>
    <t>233600</t>
  </si>
  <si>
    <t>C07AB12</t>
  </si>
  <si>
    <t>244906</t>
  </si>
  <si>
    <t>NEBIVOLOL AUROVITAS</t>
  </si>
  <si>
    <t>5MG TBL NOB 28</t>
  </si>
  <si>
    <t>C08CA01</t>
  </si>
  <si>
    <t>15379</t>
  </si>
  <si>
    <t>AGEN</t>
  </si>
  <si>
    <t>2945</t>
  </si>
  <si>
    <t>5MG TBL NOB 30</t>
  </si>
  <si>
    <t>2954</t>
  </si>
  <si>
    <t>C08CA08</t>
  </si>
  <si>
    <t>111898</t>
  </si>
  <si>
    <t>NITRESAN</t>
  </si>
  <si>
    <t>C08CA13</t>
  </si>
  <si>
    <t>169623</t>
  </si>
  <si>
    <t>KAPIDIN</t>
  </si>
  <si>
    <t>10MG TBL FLM 30 II</t>
  </si>
  <si>
    <t>C08DA01</t>
  </si>
  <si>
    <t>215970</t>
  </si>
  <si>
    <t>C09AA04</t>
  </si>
  <si>
    <t>101205</t>
  </si>
  <si>
    <t>101211</t>
  </si>
  <si>
    <t>5MG TBL FLM 90(3X30)</t>
  </si>
  <si>
    <t>101227</t>
  </si>
  <si>
    <t>C09AA05</t>
  </si>
  <si>
    <t>15866</t>
  </si>
  <si>
    <t>TRITACE</t>
  </si>
  <si>
    <t>10MG TBL NOB 100</t>
  </si>
  <si>
    <t>C09AA09</t>
  </si>
  <si>
    <t>200207</t>
  </si>
  <si>
    <t>MONOPRIL</t>
  </si>
  <si>
    <t>20MG TBL NOB 28</t>
  </si>
  <si>
    <t>C09BB04</t>
  </si>
  <si>
    <t>124115</t>
  </si>
  <si>
    <t>PRESTANCE</t>
  </si>
  <si>
    <t>10MG/5MG TBL NOB 30</t>
  </si>
  <si>
    <t>124129</t>
  </si>
  <si>
    <t>10MG/10MG TBL NOB 30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</si>
  <si>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</si>
  <si>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</si>
  <si>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</si>
  <si>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</si>
  <si>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</si>
  <si>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</si>
  <si>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</si>
  <si>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</si>
  <si>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</si>
  <si>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</si>
  <si>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</si>
  <si>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</si>
  <si>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</si>
  <si>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</si>
  <si>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</si>
  <si>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</si>
  <si>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</si>
  <si>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219000</t>
  </si>
  <si>
    <t>ATORVASTATIN XANTIS</t>
  </si>
  <si>
    <t>50316</t>
  </si>
  <si>
    <t>TULIP</t>
  </si>
  <si>
    <t>20MG TBL FLM 30X1</t>
  </si>
  <si>
    <t>50318</t>
  </si>
  <si>
    <t>20MG TBL FLM 90X1</t>
  </si>
  <si>
    <t>D01AC01</t>
  </si>
  <si>
    <t>13798</t>
  </si>
  <si>
    <t>CANESTEN</t>
  </si>
  <si>
    <t>10MG/G CRM 20G</t>
  </si>
  <si>
    <t>D06BB03</t>
  </si>
  <si>
    <t>155940</t>
  </si>
  <si>
    <t>HERPESIN</t>
  </si>
  <si>
    <t>50MG/G CRM 2G</t>
  </si>
  <si>
    <t>G02CB03</t>
  </si>
  <si>
    <t>207273</t>
  </si>
  <si>
    <t>G04CA02</t>
  </si>
  <si>
    <t>49195</t>
  </si>
  <si>
    <t>FOKUSIN</t>
  </si>
  <si>
    <t>0,4MG CPS RDR 90</t>
  </si>
  <si>
    <t>H01CB02</t>
  </si>
  <si>
    <t>15245</t>
  </si>
  <si>
    <t>SANDOSTATIN</t>
  </si>
  <si>
    <t>0,1MG/ML INJ/INF SOL 5X1ML</t>
  </si>
  <si>
    <t>40373</t>
  </si>
  <si>
    <t>MEDROL</t>
  </si>
  <si>
    <t>16MG TBL NOB 50</t>
  </si>
  <si>
    <t>94882</t>
  </si>
  <si>
    <t>62,5MG/ML INJ PSO LQF 250MG+4ML</t>
  </si>
  <si>
    <t>9710</t>
  </si>
  <si>
    <t>62,5MG/ML INJ PSO LQF 125MG+2ML</t>
  </si>
  <si>
    <t>H03AA01</t>
  </si>
  <si>
    <t>172044</t>
  </si>
  <si>
    <t>LETROX</t>
  </si>
  <si>
    <t>150MCG TBL NOB 100</t>
  </si>
  <si>
    <t>187427</t>
  </si>
  <si>
    <t>100MCG TBL NOB 100</t>
  </si>
  <si>
    <t>243130</t>
  </si>
  <si>
    <t>243131</t>
  </si>
  <si>
    <t>243134</t>
  </si>
  <si>
    <t>243136</t>
  </si>
  <si>
    <t>243138</t>
  </si>
  <si>
    <t>50MCG TBL NOB 100 II</t>
  </si>
  <si>
    <t>H05BX01</t>
  </si>
  <si>
    <t>28309</t>
  </si>
  <si>
    <t>MIMPARA</t>
  </si>
  <si>
    <t>30MG TBL FLM 28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</si>
  <si>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</si>
  <si>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</si>
  <si>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</si>
  <si>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</si>
  <si>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</si>
  <si>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</si>
  <si>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</si>
  <si>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</si>
  <si>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</si>
  <si>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</si>
  <si>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</si>
  <si>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</si>
  <si>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</si>
  <si>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</si>
  <si>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</si>
  <si>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</si>
  <si>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</si>
  <si>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</si>
  <si>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</si>
  <si>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</si>
  <si>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</si>
  <si>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64831</t>
  </si>
  <si>
    <t>AXETINE</t>
  </si>
  <si>
    <t>1,5G INJ/INF PLV SOL 10</t>
  </si>
  <si>
    <t>J01DD01</t>
  </si>
  <si>
    <t>201030</t>
  </si>
  <si>
    <t>SEFOTAK</t>
  </si>
  <si>
    <t>206563</t>
  </si>
  <si>
    <t>206566</t>
  </si>
  <si>
    <t>J01DD04</t>
  </si>
  <si>
    <t>182977</t>
  </si>
  <si>
    <t>CEFTRIAXON MEDOPHARM</t>
  </si>
  <si>
    <t>243378</t>
  </si>
  <si>
    <t>CEFTRIAXON MEDOCHEMIE</t>
  </si>
  <si>
    <t>2G INJ/INF PLV SOL 10</t>
  </si>
  <si>
    <t>J01DH02</t>
  </si>
  <si>
    <t>156835</t>
  </si>
  <si>
    <t>MEROPENEM KABI</t>
  </si>
  <si>
    <t>173750</t>
  </si>
  <si>
    <t>J01DH51</t>
  </si>
  <si>
    <t>227475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</si>
  <si>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</si>
  <si>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</si>
  <si>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</si>
  <si>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</si>
  <si>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</si>
  <si>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</si>
  <si>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</si>
  <si>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</si>
  <si>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</si>
  <si>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</si>
  <si>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</si>
  <si>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</si>
  <si>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</si>
  <si>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</si>
  <si>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</si>
  <si>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</si>
  <si>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J01MA14</t>
  </si>
  <si>
    <t>203324</t>
  </si>
  <si>
    <t>MOXIFLOXACIN KABI</t>
  </si>
  <si>
    <t>400MG/250ML INF SOL 10X250ML</t>
  </si>
  <si>
    <t>220203</t>
  </si>
  <si>
    <t>MOXIFLOXACIN OLIKLA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</si>
  <si>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</si>
  <si>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</si>
  <si>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</si>
  <si>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</si>
  <si>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</si>
  <si>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</si>
  <si>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</si>
  <si>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</si>
  <si>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</si>
  <si>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</si>
  <si>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</si>
  <si>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</si>
  <si>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245255</t>
  </si>
  <si>
    <t>5MG/ML INF SOL 10X100ML II</t>
  </si>
  <si>
    <t>J01XX08</t>
  </si>
  <si>
    <t>202910</t>
  </si>
  <si>
    <t>216704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</si>
  <si>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</si>
  <si>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</si>
  <si>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</si>
  <si>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</si>
  <si>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</si>
  <si>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</si>
  <si>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</si>
  <si>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</si>
  <si>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</si>
  <si>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</si>
  <si>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</si>
  <si>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</si>
  <si>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J02AX06</t>
  </si>
  <si>
    <t>149384</t>
  </si>
  <si>
    <t>ECALTA</t>
  </si>
  <si>
    <t>J05AB01</t>
  </si>
  <si>
    <t>155938</t>
  </si>
  <si>
    <t>200MG TBL NOB 25</t>
  </si>
  <si>
    <t>172775</t>
  </si>
  <si>
    <t>J05AB06</t>
  </si>
  <si>
    <t>241308</t>
  </si>
  <si>
    <t>J05AX05</t>
  </si>
  <si>
    <t>107676</t>
  </si>
  <si>
    <t>500MG TBL NOB 50</t>
  </si>
  <si>
    <t>162748</t>
  </si>
  <si>
    <t>500MG TBL NOB 100</t>
  </si>
  <si>
    <t>L01XE06</t>
  </si>
  <si>
    <t>27921</t>
  </si>
  <si>
    <t>SPRYCEL</t>
  </si>
  <si>
    <t>L03AA02</t>
  </si>
  <si>
    <t>500570</t>
  </si>
  <si>
    <t>ZARZIO</t>
  </si>
  <si>
    <t>48MU/0,5ML INJ/INF SOL ISP 5X0,5ML I</t>
  </si>
  <si>
    <t>L04AA06</t>
  </si>
  <si>
    <t>29716</t>
  </si>
  <si>
    <t>MYFENAX</t>
  </si>
  <si>
    <t>500MG TBL FLM 50</t>
  </si>
  <si>
    <t>L04AD02</t>
  </si>
  <si>
    <t>29707</t>
  </si>
  <si>
    <t>ADVAGRAF</t>
  </si>
  <si>
    <t>1MG CPS PRO 60</t>
  </si>
  <si>
    <t>M01AC06</t>
  </si>
  <si>
    <t>112561</t>
  </si>
  <si>
    <t>RECOXA</t>
  </si>
  <si>
    <t>15MG TBL NOB 30</t>
  </si>
  <si>
    <t>M03AC09</t>
  </si>
  <si>
    <t>124418</t>
  </si>
  <si>
    <t>ROCURONIUM B. BRAUN</t>
  </si>
  <si>
    <t>220105</t>
  </si>
  <si>
    <t>220108</t>
  </si>
  <si>
    <t>226455</t>
  </si>
  <si>
    <t>M04AA01</t>
  </si>
  <si>
    <t>127263</t>
  </si>
  <si>
    <t>127272</t>
  </si>
  <si>
    <t>300MG TBL NOB 30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</si>
  <si>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</si>
  <si>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</si>
  <si>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</si>
  <si>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</si>
  <si>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</si>
  <si>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</si>
  <si>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</si>
  <si>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</si>
  <si>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N02AB03</t>
  </si>
  <si>
    <t>47285</t>
  </si>
  <si>
    <t>DUROGESIC</t>
  </si>
  <si>
    <t>75MCG/H TDR EMP 5X12,6MG</t>
  </si>
  <si>
    <t>N02AE01</t>
  </si>
  <si>
    <t>42755</t>
  </si>
  <si>
    <t>TRANSTEC</t>
  </si>
  <si>
    <t>35MCG/H TDR EMP 5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</si>
  <si>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</si>
  <si>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</si>
  <si>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</si>
  <si>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</si>
  <si>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</si>
  <si>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</si>
  <si>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</si>
  <si>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232609</t>
  </si>
  <si>
    <t>N03AG01</t>
  </si>
  <si>
    <t>237626</t>
  </si>
  <si>
    <t>DEPAKINE</t>
  </si>
  <si>
    <t>400MG/4ML INJ PSO LQF 1+1X4ML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</si>
  <si>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</si>
  <si>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</si>
  <si>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</si>
  <si>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</si>
  <si>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</si>
  <si>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</si>
  <si>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92587</t>
  </si>
  <si>
    <t>500MG TBL RET 30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</si>
  <si>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</si>
  <si>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</si>
  <si>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</si>
  <si>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</si>
  <si>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</si>
  <si>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</si>
  <si>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</si>
  <si>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</si>
  <si>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</si>
  <si>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</si>
  <si>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</si>
  <si>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</si>
  <si>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</si>
  <si>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</si>
  <si>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</si>
  <si>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</si>
  <si>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3591</t>
  </si>
  <si>
    <t>250MG/25MG TBL NOB 100</t>
  </si>
  <si>
    <t>88498</t>
  </si>
  <si>
    <t>NAKOM MITE</t>
  </si>
  <si>
    <t>100MG/25MG TBL NOB 100</t>
  </si>
  <si>
    <t>N05AH03</t>
  </si>
  <si>
    <t>500764</t>
  </si>
  <si>
    <t>OLANZAPIN MYLAN</t>
  </si>
  <si>
    <t>10MG TBL FLM 28</t>
  </si>
  <si>
    <t>N05AX08</t>
  </si>
  <si>
    <t>197227</t>
  </si>
  <si>
    <t>RISPERIDON FARMAX</t>
  </si>
  <si>
    <t>1MG TBL FLM 60</t>
  </si>
  <si>
    <t>N05AX12</t>
  </si>
  <si>
    <t>211142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</si>
  <si>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</si>
  <si>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</si>
  <si>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</si>
  <si>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</si>
  <si>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</si>
  <si>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</si>
  <si>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</si>
  <si>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</si>
  <si>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239967</t>
  </si>
  <si>
    <t>242707</t>
  </si>
  <si>
    <t>MIDAZOLAM KALCEKS</t>
  </si>
  <si>
    <t>N05CF02</t>
  </si>
  <si>
    <t>233360</t>
  </si>
  <si>
    <t>10MG TBL FLM 20</t>
  </si>
  <si>
    <t>233366</t>
  </si>
  <si>
    <t>10MG TBL FLM 50</t>
  </si>
  <si>
    <t>N05CM18</t>
  </si>
  <si>
    <t>136754</t>
  </si>
  <si>
    <t>136755</t>
  </si>
  <si>
    <t>N06AB06</t>
  </si>
  <si>
    <t>195941</t>
  </si>
  <si>
    <t>SERTRALIN APOTEX</t>
  </si>
  <si>
    <t>50MG TBL FLM 100</t>
  </si>
  <si>
    <t>195942</t>
  </si>
  <si>
    <t>100MG TBL FLM 30</t>
  </si>
  <si>
    <t>53950</t>
  </si>
  <si>
    <t>ZOLOFT</t>
  </si>
  <si>
    <t>50MG TBL FLM 28</t>
  </si>
  <si>
    <t>53951</t>
  </si>
  <si>
    <t>100MG TBL FLM 28</t>
  </si>
  <si>
    <t>N06AB10</t>
  </si>
  <si>
    <t>134505</t>
  </si>
  <si>
    <t>ELICEA</t>
  </si>
  <si>
    <t>10MG TBL FLM 56</t>
  </si>
  <si>
    <t>187330</t>
  </si>
  <si>
    <t>MIRAKLIDE</t>
  </si>
  <si>
    <t>10MG TBL FLM 28 I</t>
  </si>
  <si>
    <t>N06DA02</t>
  </si>
  <si>
    <t>148748</t>
  </si>
  <si>
    <t>DONEPEZIL MYLAN</t>
  </si>
  <si>
    <t>10MG POR TBL DIS 28</t>
  </si>
  <si>
    <t>R03AC02</t>
  </si>
  <si>
    <t>231956</t>
  </si>
  <si>
    <t>237705</t>
  </si>
  <si>
    <t>R06AE07</t>
  </si>
  <si>
    <t>5496</t>
  </si>
  <si>
    <t>10MG TBL FLM 60</t>
  </si>
  <si>
    <t>66030</t>
  </si>
  <si>
    <t>99600</t>
  </si>
  <si>
    <t>10MG TBL FLM 90</t>
  </si>
  <si>
    <t>V06XX</t>
  </si>
  <si>
    <t>217052</t>
  </si>
  <si>
    <t>217054</t>
  </si>
  <si>
    <t>217112</t>
  </si>
  <si>
    <t>POR PLV 1X300G</t>
  </si>
  <si>
    <t>33220</t>
  </si>
  <si>
    <t>POR SOL 1X225G</t>
  </si>
  <si>
    <t>33422</t>
  </si>
  <si>
    <t>NUTRISON ADVANCED DIASON LOW ENERGY</t>
  </si>
  <si>
    <t>33423</t>
  </si>
  <si>
    <t>33424</t>
  </si>
  <si>
    <t>33530</t>
  </si>
  <si>
    <t>33740</t>
  </si>
  <si>
    <t>33750</t>
  </si>
  <si>
    <t>33751</t>
  </si>
  <si>
    <t>33833</t>
  </si>
  <si>
    <t>33847</t>
  </si>
  <si>
    <t>33848</t>
  </si>
  <si>
    <t>33850</t>
  </si>
  <si>
    <t>33851</t>
  </si>
  <si>
    <t>33855</t>
  </si>
  <si>
    <t>NUTRIDRINK BALÍČEK 5 + 1</t>
  </si>
  <si>
    <t>33856</t>
  </si>
  <si>
    <t>33857</t>
  </si>
  <si>
    <t>33859</t>
  </si>
  <si>
    <t>33915</t>
  </si>
  <si>
    <t>33916</t>
  </si>
  <si>
    <t>33952</t>
  </si>
  <si>
    <t>RESOURCE DIABET PLUS PŘÍCHUŤ VANILKA</t>
  </si>
  <si>
    <t>A02BC03</t>
  </si>
  <si>
    <t>234484</t>
  </si>
  <si>
    <t>A02BC05</t>
  </si>
  <si>
    <t>180050</t>
  </si>
  <si>
    <t>HELIDES</t>
  </si>
  <si>
    <t>20MG CPS ETD 28</t>
  </si>
  <si>
    <t>166759</t>
  </si>
  <si>
    <t>50MG TBL FLM 40(4X10)</t>
  </si>
  <si>
    <t>208204</t>
  </si>
  <si>
    <t>500MG TBL FLM 60 II</t>
  </si>
  <si>
    <t>56810</t>
  </si>
  <si>
    <t>250MG TBL NOB 20</t>
  </si>
  <si>
    <t>56811</t>
  </si>
  <si>
    <t>250MG TBL NOB 50</t>
  </si>
  <si>
    <t>100304</t>
  </si>
  <si>
    <t>300MG/100G GEL 40G</t>
  </si>
  <si>
    <t>100308</t>
  </si>
  <si>
    <t>300MG/100G CRM 40G</t>
  </si>
  <si>
    <t>231688</t>
  </si>
  <si>
    <t>231689</t>
  </si>
  <si>
    <t>231691</t>
  </si>
  <si>
    <t>100MG TBL PRO 30</t>
  </si>
  <si>
    <t>231695</t>
  </si>
  <si>
    <t>231696</t>
  </si>
  <si>
    <t>49910</t>
  </si>
  <si>
    <t>20MG TBL FLM 98</t>
  </si>
  <si>
    <t>15378</t>
  </si>
  <si>
    <t>5MG TBL NOB 90</t>
  </si>
  <si>
    <t>215964</t>
  </si>
  <si>
    <t>ISOPTIN SR</t>
  </si>
  <si>
    <t>240MG TBL PRO 30</t>
  </si>
  <si>
    <t>56976</t>
  </si>
  <si>
    <t>2,5MG TBL NOB 20</t>
  </si>
  <si>
    <t>56981</t>
  </si>
  <si>
    <t>124087</t>
  </si>
  <si>
    <t>5MG/5MG TBL NOB 30</t>
  </si>
  <si>
    <t>187425</t>
  </si>
  <si>
    <t>50MCG TBL NOB 100</t>
  </si>
  <si>
    <t>243135</t>
  </si>
  <si>
    <t>J01DE01</t>
  </si>
  <si>
    <t>223809</t>
  </si>
  <si>
    <t>64942</t>
  </si>
  <si>
    <t>DIFLUCAN</t>
  </si>
  <si>
    <t>100MG CPS DUR 28 I</t>
  </si>
  <si>
    <t>122593</t>
  </si>
  <si>
    <t>FENTALIS</t>
  </si>
  <si>
    <t>25MCG/H TDR EMP 5</t>
  </si>
  <si>
    <t>122600</t>
  </si>
  <si>
    <t>50MCG/H TDR EMP 5</t>
  </si>
  <si>
    <t>59448</t>
  </si>
  <si>
    <t>25MCG/H TDR EMP 5X4,2MG</t>
  </si>
  <si>
    <t>59449</t>
  </si>
  <si>
    <t>50MCG/H TDR EMP 5X8,4MG</t>
  </si>
  <si>
    <t>42758</t>
  </si>
  <si>
    <t>52,5MCG/H TDR EMP 5</t>
  </si>
  <si>
    <t>24426</t>
  </si>
  <si>
    <t>VALPROAT CHRONO SANDOZ</t>
  </si>
  <si>
    <t>500MG TBL PRO 90</t>
  </si>
  <si>
    <t>237791</t>
  </si>
  <si>
    <t>25MG TBL NOB 42 I</t>
  </si>
  <si>
    <t>174681</t>
  </si>
  <si>
    <t>250MG TBL FLM 50</t>
  </si>
  <si>
    <t>N03AX16</t>
  </si>
  <si>
    <t>210536</t>
  </si>
  <si>
    <t>210546</t>
  </si>
  <si>
    <t>210570</t>
  </si>
  <si>
    <t>210595</t>
  </si>
  <si>
    <t>300MG CPS DUR 56</t>
  </si>
  <si>
    <t>211475</t>
  </si>
  <si>
    <t>211501</t>
  </si>
  <si>
    <t>28230</t>
  </si>
  <si>
    <t>LYRICA</t>
  </si>
  <si>
    <t>N03AX18</t>
  </si>
  <si>
    <t>173944</t>
  </si>
  <si>
    <t>241210</t>
  </si>
  <si>
    <t>N05AH04</t>
  </si>
  <si>
    <t>142865</t>
  </si>
  <si>
    <t>QUETIAPINE POLPHARMA</t>
  </si>
  <si>
    <t>142866</t>
  </si>
  <si>
    <t>100MG TBL FLM 60</t>
  </si>
  <si>
    <t>86656</t>
  </si>
  <si>
    <t>1MG TBL NOB 30</t>
  </si>
  <si>
    <t>127737</t>
  </si>
  <si>
    <t>134502</t>
  </si>
  <si>
    <t>134513</t>
  </si>
  <si>
    <t>N06AX16</t>
  </si>
  <si>
    <t>233698</t>
  </si>
  <si>
    <t>VENLAFAXIN MYLAN</t>
  </si>
  <si>
    <t>233735</t>
  </si>
  <si>
    <t>N06BX18</t>
  </si>
  <si>
    <t>10252</t>
  </si>
  <si>
    <t>10253</t>
  </si>
  <si>
    <t>132948</t>
  </si>
  <si>
    <t>R05CB06</t>
  </si>
  <si>
    <t>223148</t>
  </si>
  <si>
    <t>217110</t>
  </si>
  <si>
    <t>33339</t>
  </si>
  <si>
    <t>33340</t>
  </si>
  <si>
    <t>33739</t>
  </si>
  <si>
    <t>33741</t>
  </si>
  <si>
    <t>33749</t>
  </si>
  <si>
    <t>33752</t>
  </si>
  <si>
    <t>NUTRIDRINK CREME S PŘÍCHUTÍ LESNÍHO OVOCE</t>
  </si>
  <si>
    <t>33858</t>
  </si>
  <si>
    <t>33863</t>
  </si>
  <si>
    <t>235904</t>
  </si>
  <si>
    <t>10MG/ML INJ/INF SOL 20X5ML</t>
  </si>
  <si>
    <t>N01AB08</t>
  </si>
  <si>
    <t>160320</t>
  </si>
  <si>
    <t>SEVOFLURANE BAXTER</t>
  </si>
  <si>
    <t>100% INH LIQ VAP 6X250ML I</t>
  </si>
  <si>
    <t>157871</t>
  </si>
  <si>
    <t>10MG/ML INF SOL 10X50ML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</si>
  <si>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</si>
  <si>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</si>
  <si>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</si>
  <si>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</si>
  <si>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</si>
  <si>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</si>
  <si>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</si>
  <si>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</si>
  <si>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</si>
  <si>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</si>
  <si>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</si>
  <si>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</si>
  <si>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</si>
  <si>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</si>
  <si>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</si>
  <si>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Adamus Milan</t>
  </si>
  <si>
    <t>Amanatidu Anny</t>
  </si>
  <si>
    <t>Axmann Karel</t>
  </si>
  <si>
    <t>Bílková Marika</t>
  </si>
  <si>
    <t>Dostálová Kateřina</t>
  </si>
  <si>
    <t>Doubravská Lenka</t>
  </si>
  <si>
    <t>Doušková Kristýna</t>
  </si>
  <si>
    <t>Dvořáková Jitka</t>
  </si>
  <si>
    <t>Fiala Marek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</si>
  <si>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</si>
  <si>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</si>
  <si>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</si>
  <si>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</si>
  <si>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</si>
  <si>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</si>
  <si>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</si>
  <si>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</si>
  <si>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</si>
  <si>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Klementa Bronislav</t>
  </si>
  <si>
    <t>Kochtová Johana</t>
  </si>
  <si>
    <t>Konupčiková Michaela</t>
  </si>
  <si>
    <t>Koutná Jiřina</t>
  </si>
  <si>
    <t>Král Michal</t>
  </si>
  <si>
    <t>Krch David</t>
  </si>
  <si>
    <t>Lucká Ivana</t>
  </si>
  <si>
    <t>Michlová Markéta</t>
  </si>
  <si>
    <t>Minarik Pavel</t>
  </si>
  <si>
    <t>Mrozek Zdeněk</t>
  </si>
  <si>
    <t>Niedobová Barbora</t>
  </si>
  <si>
    <t>Obare Pyszková Lenka</t>
  </si>
  <si>
    <t>Papaj Jakub</t>
  </si>
  <si>
    <t>Peter Martin</t>
  </si>
  <si>
    <t>Petrová Jana</t>
  </si>
  <si>
    <t>Petrová Zbyňka</t>
  </si>
  <si>
    <t>Pieran Marek</t>
  </si>
  <si>
    <t>Rešková Ivana</t>
  </si>
  <si>
    <t>Sedlák Ctirad</t>
  </si>
  <si>
    <t>Skácel Monika</t>
  </si>
  <si>
    <t>Skálová Jitka</t>
  </si>
  <si>
    <t>Staněk Václav</t>
  </si>
  <si>
    <t>Šiška Daniel</t>
  </si>
  <si>
    <t>Špaňhelová Hana</t>
  </si>
  <si>
    <t>Švec Martin</t>
  </si>
  <si>
    <t>Uvízl Radovan</t>
  </si>
  <si>
    <t>Vinkler Marek</t>
  </si>
  <si>
    <t>Vlček Jiří</t>
  </si>
  <si>
    <t>Vogl Miroslav</t>
  </si>
  <si>
    <t>Vychodilová Ivana</t>
  </si>
  <si>
    <t>INOSIN PRANOBEX</t>
  </si>
  <si>
    <t>AZITHROMYCIN</t>
  </si>
  <si>
    <t>53913</t>
  </si>
  <si>
    <t>250MG TBL FLM 6</t>
  </si>
  <si>
    <t>DESLORATADIN</t>
  </si>
  <si>
    <t>28839</t>
  </si>
  <si>
    <t>AERIUS</t>
  </si>
  <si>
    <t>0,5MG/ML POR SOL 120ML+LŽ</t>
  </si>
  <si>
    <t>LEVOCETIRIZIN</t>
  </si>
  <si>
    <t>124346</t>
  </si>
  <si>
    <t>CEZERA</t>
  </si>
  <si>
    <t>5MG TBL FLM 90 I</t>
  </si>
  <si>
    <t>PANTOPRAZOL</t>
  </si>
  <si>
    <t>SALMETEROL A FLUTIKASON</t>
  </si>
  <si>
    <t>45961</t>
  </si>
  <si>
    <t>SERETIDE DISKUS</t>
  </si>
  <si>
    <t>50MCG/100MCG INH PLV DOS 1X60DÁV</t>
  </si>
  <si>
    <t>ACEKLOFENAK</t>
  </si>
  <si>
    <t>191730</t>
  </si>
  <si>
    <t>BIOFENAC</t>
  </si>
  <si>
    <t>BAKLOFEN</t>
  </si>
  <si>
    <t>40275</t>
  </si>
  <si>
    <t>BACLOFEN POLPHARMA</t>
  </si>
  <si>
    <t>25MG TBL NOB 50</t>
  </si>
  <si>
    <t>BISOPROLOL</t>
  </si>
  <si>
    <t>218835</t>
  </si>
  <si>
    <t>CONCOR 5</t>
  </si>
  <si>
    <t>232163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</si>
  <si>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</si>
  <si>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</si>
  <si>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</si>
  <si>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</si>
  <si>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</si>
  <si>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</si>
  <si>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</si>
  <si>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</si>
  <si>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HYDROXYCHLOROCHIN</t>
  </si>
  <si>
    <t>54424</t>
  </si>
  <si>
    <t>200MG TBL FLM 60</t>
  </si>
  <si>
    <t>CHOLEKALCIFEROL</t>
  </si>
  <si>
    <t>12023</t>
  </si>
  <si>
    <t>KANDESARTAN A DIURETIKA</t>
  </si>
  <si>
    <t>158993</t>
  </si>
  <si>
    <t>CANCOMBINO</t>
  </si>
  <si>
    <t>16MG/12,5MG TBL NOB 28 I</t>
  </si>
  <si>
    <t>KODEIN</t>
  </si>
  <si>
    <t>56993</t>
  </si>
  <si>
    <t>CODEIN SLOVAKOFARMA</t>
  </si>
  <si>
    <t>30MG TBL NOB 10</t>
  </si>
  <si>
    <t>KYSELINA LISTOVÁ</t>
  </si>
  <si>
    <t>76064</t>
  </si>
  <si>
    <t>ACIDUM FOLICUM LÉČIVA</t>
  </si>
  <si>
    <t>10MG TBL OBD 30</t>
  </si>
  <si>
    <t>243014</t>
  </si>
  <si>
    <t>10MG TBL OBD 45</t>
  </si>
  <si>
    <t>MAKROGOL</t>
  </si>
  <si>
    <t>58827</t>
  </si>
  <si>
    <t>FORTRANS</t>
  </si>
  <si>
    <t>POR PLV SOL 4</t>
  </si>
  <si>
    <t>MEBENDAZOL</t>
  </si>
  <si>
    <t>122198</t>
  </si>
  <si>
    <t>100MG TBL NOB 6</t>
  </si>
  <si>
    <t>NIMESULID</t>
  </si>
  <si>
    <t>17187</t>
  </si>
  <si>
    <t>100MG POR GRA SUS 30</t>
  </si>
  <si>
    <t>PENTOXIFYLIN</t>
  </si>
  <si>
    <t>20028</t>
  </si>
  <si>
    <t>AGAPURIN SR 400</t>
  </si>
  <si>
    <t>400MG TBL PRO 100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</si>
  <si>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</si>
  <si>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</si>
  <si>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</si>
  <si>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</si>
  <si>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</si>
  <si>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</si>
  <si>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</si>
  <si>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PREGABALIN</t>
  </si>
  <si>
    <t>PSEUDOEFEDRIN, KOMBINACE</t>
  </si>
  <si>
    <t>216104</t>
  </si>
  <si>
    <t>5MG/120MG TBL PRO 14</t>
  </si>
  <si>
    <t>RABEPRAZOL</t>
  </si>
  <si>
    <t>141960</t>
  </si>
  <si>
    <t>RAPOXOL</t>
  </si>
  <si>
    <t>SILDENAFIL</t>
  </si>
  <si>
    <t>26914</t>
  </si>
  <si>
    <t>VIAGRA</t>
  </si>
  <si>
    <t>100MG TBL FLM 12 I</t>
  </si>
  <si>
    <t>VÁPNÍK, KOMBINACE S VITAMINEM D A/NEBO JINÝMI LÉČIVY</t>
  </si>
  <si>
    <t>189098</t>
  </si>
  <si>
    <t>CALCICHEW D3 LEMON</t>
  </si>
  <si>
    <t>1000MG/800IU TBL MND 60</t>
  </si>
  <si>
    <t>ZOLPIDEM</t>
  </si>
  <si>
    <t>TAMSULOSIN A SOLIFENACIN</t>
  </si>
  <si>
    <t>197787</t>
  </si>
  <si>
    <t>URIZIA</t>
  </si>
  <si>
    <t>6MG/0,4MG TBL RET 100</t>
  </si>
  <si>
    <t>MULTIENZYMOVÉ PŘÍPRAVKY (LIPASA, PROTEASA APOD.)</t>
  </si>
  <si>
    <t>215168</t>
  </si>
  <si>
    <t>KREON 10 000</t>
  </si>
  <si>
    <t>10000U CPS ETD 50</t>
  </si>
  <si>
    <t>HOŘČÍK (KOMBINACE RŮZNÝCH SOLÍ)</t>
  </si>
  <si>
    <t>215978</t>
  </si>
  <si>
    <t>BILASTIN</t>
  </si>
  <si>
    <t>148675</t>
  </si>
  <si>
    <t>XADOS</t>
  </si>
  <si>
    <t>20MG TBL NOB 50</t>
  </si>
  <si>
    <t>ALPRAZOLAM</t>
  </si>
  <si>
    <t>AMOROLFIN</t>
  </si>
  <si>
    <t>45304</t>
  </si>
  <si>
    <t>LOCERYL</t>
  </si>
  <si>
    <t>50MG/ML LAC UGC 1X2,5ML I</t>
  </si>
  <si>
    <t>ATORVASTATIN</t>
  </si>
  <si>
    <t>93013</t>
  </si>
  <si>
    <t>CEFUROXIM</t>
  </si>
  <si>
    <t>47728</t>
  </si>
  <si>
    <t>ZINNAT</t>
  </si>
  <si>
    <t>500MG TBL FLM 14</t>
  </si>
  <si>
    <t>18547</t>
  </si>
  <si>
    <t>XORIMAX</t>
  </si>
  <si>
    <t>200901</t>
  </si>
  <si>
    <t>CITALOPRAM</t>
  </si>
  <si>
    <t>17431</t>
  </si>
  <si>
    <t>230415</t>
  </si>
  <si>
    <t>DIAZEPAM</t>
  </si>
  <si>
    <t>221073</t>
  </si>
  <si>
    <t>5MG TBL NOB 20</t>
  </si>
  <si>
    <t>221158</t>
  </si>
  <si>
    <t>132908</t>
  </si>
  <si>
    <t>500MG TBL FLM 120</t>
  </si>
  <si>
    <t>DOSULEPIN</t>
  </si>
  <si>
    <t>4207</t>
  </si>
  <si>
    <t>25MG TBL OBD 30</t>
  </si>
  <si>
    <t>FLUOCINOLON-ACETONID</t>
  </si>
  <si>
    <t>4156</t>
  </si>
  <si>
    <t>GELARGIN</t>
  </si>
  <si>
    <t>0,25MG/G GEL 25G</t>
  </si>
  <si>
    <t>GABAPENTIN</t>
  </si>
  <si>
    <t>CHLORID DRASELNÝ</t>
  </si>
  <si>
    <t>17189</t>
  </si>
  <si>
    <t>500MG TBL ENT 100</t>
  </si>
  <si>
    <t>IBUPROFEN, KOMBINACE</t>
  </si>
  <si>
    <t>230357</t>
  </si>
  <si>
    <t>MODAFEN</t>
  </si>
  <si>
    <t>200MG/30MG TBL FLM 24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</si>
  <si>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</si>
  <si>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</si>
  <si>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</si>
  <si>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</si>
  <si>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</si>
  <si>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</si>
  <si>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</si>
  <si>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</si>
  <si>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</si>
  <si>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</si>
  <si>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KLARITHROMYCIN</t>
  </si>
  <si>
    <t>216199</t>
  </si>
  <si>
    <t>216196</t>
  </si>
  <si>
    <t>250MG TBL FLM 14</t>
  </si>
  <si>
    <t>235808</t>
  </si>
  <si>
    <t>KYSELINA ACETYLSALICYLOVÁ</t>
  </si>
  <si>
    <t>188850</t>
  </si>
  <si>
    <t>STACYL</t>
  </si>
  <si>
    <t>100MG TBL ENT 100</t>
  </si>
  <si>
    <t>MEFENOXALON</t>
  </si>
  <si>
    <t>85656</t>
  </si>
  <si>
    <t>DORSIFLEX</t>
  </si>
  <si>
    <t>MELOXIKAM</t>
  </si>
  <si>
    <t>112562</t>
  </si>
  <si>
    <t>15MG TBL NOB 60</t>
  </si>
  <si>
    <t>MOMETASON</t>
  </si>
  <si>
    <t>170760</t>
  </si>
  <si>
    <t>MOMMOX</t>
  </si>
  <si>
    <t>0,05MG/DÁV NAS SPR SUS 140DÁV</t>
  </si>
  <si>
    <t>OMEPRAZOL</t>
  </si>
  <si>
    <t>25366</t>
  </si>
  <si>
    <t>HELICID</t>
  </si>
  <si>
    <t>20MG CPS ETD 90 I</t>
  </si>
  <si>
    <t>214526</t>
  </si>
  <si>
    <t>PERINDOPRIL A AMLODIPIN</t>
  </si>
  <si>
    <t>124093</t>
  </si>
  <si>
    <t>5MG/5MG TBL NOB 120(4X30)</t>
  </si>
  <si>
    <t>PREDNISON</t>
  </si>
  <si>
    <t>2963</t>
  </si>
  <si>
    <t>PREDNISON LÉČIVA</t>
  </si>
  <si>
    <t>20MG TBL NOB 20</t>
  </si>
  <si>
    <t>SPIRONOLAKTON</t>
  </si>
  <si>
    <t>3550</t>
  </si>
  <si>
    <t>SULFAMETHOXAZOL A TRIMETHOPRIM</t>
  </si>
  <si>
    <t>203954</t>
  </si>
  <si>
    <t>TRAZODON</t>
  </si>
  <si>
    <t>46444</t>
  </si>
  <si>
    <t>TRITTICO AC</t>
  </si>
  <si>
    <t>150MG TBL RET 60</t>
  </si>
  <si>
    <t>164888</t>
  </si>
  <si>
    <t>CALTRATE D3</t>
  </si>
  <si>
    <t>600MG/400IU TBL FLM 90</t>
  </si>
  <si>
    <t>ITOPRIDUM</t>
  </si>
  <si>
    <t>166760</t>
  </si>
  <si>
    <t>50MG TBL FLM 100(10X10)</t>
  </si>
  <si>
    <t>237596</t>
  </si>
  <si>
    <t>50MG TBL FLM 100(5X20)</t>
  </si>
  <si>
    <t>PAPILOMAVIRUS LIDSKÝ (TYP 16, 18)</t>
  </si>
  <si>
    <t>29163</t>
  </si>
  <si>
    <t>CERVARIX</t>
  </si>
  <si>
    <t>INJ SUS 1X0,5ML+1J</t>
  </si>
  <si>
    <t>TRAMADOL A PARACETAMOL</t>
  </si>
  <si>
    <t>179333</t>
  </si>
  <si>
    <t>DORETA</t>
  </si>
  <si>
    <t>75MG/650MG TBL FLM 90 I</t>
  </si>
  <si>
    <t>AMOXICILIN A  INHIBITOR BETA-LAKTAMASY</t>
  </si>
  <si>
    <t>203097</t>
  </si>
  <si>
    <t>875MG/125MG TBL FLM 21</t>
  </si>
  <si>
    <t>TRAMADOL A DEXKETOPROFEN</t>
  </si>
  <si>
    <t>173239</t>
  </si>
  <si>
    <t>SKUDEXA</t>
  </si>
  <si>
    <t>75MG/25MG TBL FLM 10 III</t>
  </si>
  <si>
    <t>173246</t>
  </si>
  <si>
    <t>75MG/25MG TBL FLM 15 III</t>
  </si>
  <si>
    <t>Jiná</t>
  </si>
  <si>
    <t>*1005</t>
  </si>
  <si>
    <t>Jiný</t>
  </si>
  <si>
    <t>*7001</t>
  </si>
  <si>
    <t>17425</t>
  </si>
  <si>
    <t>178662</t>
  </si>
  <si>
    <t>DESLORATADIN +PHARMA</t>
  </si>
  <si>
    <t>DEXAMETHASON A ANTIINFEKTIVA</t>
  </si>
  <si>
    <t>225168</t>
  </si>
  <si>
    <t>DROSPIRENON A ETHINYLESTRADIOL</t>
  </si>
  <si>
    <t>152106</t>
  </si>
  <si>
    <t>MAITALON</t>
  </si>
  <si>
    <t>3MG/0,03MG TBL FLM 3X21</t>
  </si>
  <si>
    <t>HYDROKORTISON-BUTYRÁT</t>
  </si>
  <si>
    <t>9310</t>
  </si>
  <si>
    <t>LOCOID 0,1%</t>
  </si>
  <si>
    <t>1MG/G UNG 30G</t>
  </si>
  <si>
    <t>218234</t>
  </si>
  <si>
    <t>LOCOID LIPOCREAM 0,1%</t>
  </si>
  <si>
    <t>1MG/G CRM 30G</t>
  </si>
  <si>
    <t>KOMBINACE RŮZNÝCH ANTIBIOTIK</t>
  </si>
  <si>
    <t>1076</t>
  </si>
  <si>
    <t>OPH UNG 5G</t>
  </si>
  <si>
    <t>155781</t>
  </si>
  <si>
    <t>GODASAL</t>
  </si>
  <si>
    <t>100MG/50MG TBL NOB 50 II</t>
  </si>
  <si>
    <t>32720</t>
  </si>
  <si>
    <t>XYZAL</t>
  </si>
  <si>
    <t>5MG TBL FLM 50</t>
  </si>
  <si>
    <t>85142</t>
  </si>
  <si>
    <t>5MG TBL FLM 90</t>
  </si>
  <si>
    <t>42953</t>
  </si>
  <si>
    <t>MĚKKÝ PARAFIN A TUKOVÉ PRODUKTY</t>
  </si>
  <si>
    <t>100273</t>
  </si>
  <si>
    <t>LIPOBASE</t>
  </si>
  <si>
    <t>CRM 100G</t>
  </si>
  <si>
    <t>218886</t>
  </si>
  <si>
    <t>MONTELUKAST</t>
  </si>
  <si>
    <t>153255</t>
  </si>
  <si>
    <t>MONTELAR</t>
  </si>
  <si>
    <t>5MG TBL MND 28</t>
  </si>
  <si>
    <t>12895</t>
  </si>
  <si>
    <t>AULIN</t>
  </si>
  <si>
    <t>100MG POR GRA SUS 30 I</t>
  </si>
  <si>
    <t>215605</t>
  </si>
  <si>
    <t>20MG CPS ETD 28 I</t>
  </si>
  <si>
    <t>PERINDOPRIL</t>
  </si>
  <si>
    <t>ROSUVASTATIN</t>
  </si>
  <si>
    <t>148070</t>
  </si>
  <si>
    <t>ROSUCARD</t>
  </si>
  <si>
    <t>SALBUTAMOL</t>
  </si>
  <si>
    <t>TRIAMCINOLON A ANTISEPTIKA</t>
  </si>
  <si>
    <t>4178</t>
  </si>
  <si>
    <t>TRIAMCINOLON E LÉČIVA</t>
  </si>
  <si>
    <t>1MG/G+10MG/G UNG 1X20G</t>
  </si>
  <si>
    <t>132872</t>
  </si>
  <si>
    <t>PERINDOPRIL A BISOPROLOL</t>
  </si>
  <si>
    <t>213261</t>
  </si>
  <si>
    <t>COSYREL</t>
  </si>
  <si>
    <t>10MG/5MG TBL FLM 30</t>
  </si>
  <si>
    <t>213264</t>
  </si>
  <si>
    <t>10MG/10MG TBL FLM 30</t>
  </si>
  <si>
    <t>MOČOVINA</t>
  </si>
  <si>
    <t>16462</t>
  </si>
  <si>
    <t>EXCIPIAL U LIPOLOTIO</t>
  </si>
  <si>
    <t>40MG/ML DRM EML 200ML</t>
  </si>
  <si>
    <t>28833</t>
  </si>
  <si>
    <t>2,5MG POR TBL DIS 60</t>
  </si>
  <si>
    <t>NORFLOXACIN</t>
  </si>
  <si>
    <t>93465</t>
  </si>
  <si>
    <t>NOLICIN</t>
  </si>
  <si>
    <t>400MG TBL FLM 20</t>
  </si>
  <si>
    <t>192202</t>
  </si>
  <si>
    <t>1MG/G CRM 1X30G</t>
  </si>
  <si>
    <t>*4013</t>
  </si>
  <si>
    <t>84895</t>
  </si>
  <si>
    <t>125MG TBL FLM 10</t>
  </si>
  <si>
    <t>CETIRIZIN</t>
  </si>
  <si>
    <t>ERDOSTEIN</t>
  </si>
  <si>
    <t>199680</t>
  </si>
  <si>
    <t>300MG CPS DUR 60</t>
  </si>
  <si>
    <t>HYDROKORTISON A ANTIBIOTIKA</t>
  </si>
  <si>
    <t>61980</t>
  </si>
  <si>
    <t>SODNÁ SŮL LEVOTHYROXINU</t>
  </si>
  <si>
    <t>KLINDAMYCIN</t>
  </si>
  <si>
    <t>100339</t>
  </si>
  <si>
    <t>DALACIN C</t>
  </si>
  <si>
    <t>300MG CPS DUR 16</t>
  </si>
  <si>
    <t>DIHYDROKODEIN</t>
  </si>
  <si>
    <t>41822</t>
  </si>
  <si>
    <t>DHC CONTINUS</t>
  </si>
  <si>
    <t>120MG TBL RET 60</t>
  </si>
  <si>
    <t>25365</t>
  </si>
  <si>
    <t>SULFASALAZIN</t>
  </si>
  <si>
    <t>4304</t>
  </si>
  <si>
    <t>SULFASALAZIN K-EN</t>
  </si>
  <si>
    <t>THIAMAZOL</t>
  </si>
  <si>
    <t>87149</t>
  </si>
  <si>
    <t>THYROZOL</t>
  </si>
  <si>
    <t>AMLODIPIN</t>
  </si>
  <si>
    <t>AMOXICILIN</t>
  </si>
  <si>
    <t>32559</t>
  </si>
  <si>
    <t>OSPAMOX</t>
  </si>
  <si>
    <t>1000MG TBL FLM 14</t>
  </si>
  <si>
    <t>DEXAMETHASON</t>
  </si>
  <si>
    <t>21698</t>
  </si>
  <si>
    <t>1MG/ML OPH GTT SUS 1X5ML PE</t>
  </si>
  <si>
    <t>225172</t>
  </si>
  <si>
    <t>TOBRADEX</t>
  </si>
  <si>
    <t>3MG/ML+1MG/ML OPH GTT SUS 1X5ML</t>
  </si>
  <si>
    <t>21731</t>
  </si>
  <si>
    <t>VERAL RETARD</t>
  </si>
  <si>
    <t>100MG TBL RET 30</t>
  </si>
  <si>
    <t>ESCITALOPRAM</t>
  </si>
  <si>
    <t>FAMOTIDIN</t>
  </si>
  <si>
    <t>95249</t>
  </si>
  <si>
    <t>QUAMATEL</t>
  </si>
  <si>
    <t>20MG TBL FLM 56</t>
  </si>
  <si>
    <t>98630</t>
  </si>
  <si>
    <t>40MG TBL FLM 56</t>
  </si>
  <si>
    <t>METHYLPREDNISOLON</t>
  </si>
  <si>
    <t>207527</t>
  </si>
  <si>
    <t>4MG TBL NOB 30 II</t>
  </si>
  <si>
    <t>122114</t>
  </si>
  <si>
    <t>APO-OME 20</t>
  </si>
  <si>
    <t>20MG CPS ETD 100</t>
  </si>
  <si>
    <t>SODNÁ SŮL METAMIZOLU</t>
  </si>
  <si>
    <t>TOBRAMYCIN</t>
  </si>
  <si>
    <t>86264</t>
  </si>
  <si>
    <t>TOBREX</t>
  </si>
  <si>
    <t>APIXABAN</t>
  </si>
  <si>
    <t>193745</t>
  </si>
  <si>
    <t>ELIQUIS</t>
  </si>
  <si>
    <t>5MG TBL FLM 60</t>
  </si>
  <si>
    <t>TOPIRAMÁT</t>
  </si>
  <si>
    <t>15859</t>
  </si>
  <si>
    <t>TOPAMAX</t>
  </si>
  <si>
    <t>BROMAZEPAM</t>
  </si>
  <si>
    <t>88219</t>
  </si>
  <si>
    <t>LEXAURIN</t>
  </si>
  <si>
    <t>216146</t>
  </si>
  <si>
    <t>ESTRADIOL</t>
  </si>
  <si>
    <t>96491</t>
  </si>
  <si>
    <t>ESTROFEM</t>
  </si>
  <si>
    <t>2MG TBL FLM 1X28</t>
  </si>
  <si>
    <t>GLIKLAZID</t>
  </si>
  <si>
    <t>188470</t>
  </si>
  <si>
    <t>GLYCLADA</t>
  </si>
  <si>
    <t>60MG TBL RET 90 I</t>
  </si>
  <si>
    <t>3378</t>
  </si>
  <si>
    <t>100MG/20MG TBL NOB 20</t>
  </si>
  <si>
    <t>*3006</t>
  </si>
  <si>
    <t>46621</t>
  </si>
  <si>
    <t>UNO</t>
  </si>
  <si>
    <t>150MG TBL PRO 20</t>
  </si>
  <si>
    <t>OXYBUTYNIN</t>
  </si>
  <si>
    <t>207076</t>
  </si>
  <si>
    <t>UROXAL</t>
  </si>
  <si>
    <t>5MG TBL NOB 60</t>
  </si>
  <si>
    <t>214525</t>
  </si>
  <si>
    <t>40MG TBL ENT 28 I</t>
  </si>
  <si>
    <t>213255</t>
  </si>
  <si>
    <t>5MG/5MG TBL FLM 30</t>
  </si>
  <si>
    <t>94163</t>
  </si>
  <si>
    <t>CONCOR 10</t>
  </si>
  <si>
    <t>94164</t>
  </si>
  <si>
    <t>14075</t>
  </si>
  <si>
    <t>500MG TBL FLM 60</t>
  </si>
  <si>
    <t>EZETIMIB</t>
  </si>
  <si>
    <t>188415</t>
  </si>
  <si>
    <t>TEZZIMI</t>
  </si>
  <si>
    <t>10MG TBL NOB 30 I</t>
  </si>
  <si>
    <t>CHONDROITIN-SULFÁT</t>
  </si>
  <si>
    <t>14821</t>
  </si>
  <si>
    <t>CONDROSULF</t>
  </si>
  <si>
    <t>800MG TBL FLM 30</t>
  </si>
  <si>
    <t>235897</t>
  </si>
  <si>
    <t>12892</t>
  </si>
  <si>
    <t>PIRACETAM</t>
  </si>
  <si>
    <t>64865</t>
  </si>
  <si>
    <t>PIRACETAM AL</t>
  </si>
  <si>
    <t>1200MG TBL FLM 60</t>
  </si>
  <si>
    <t>64866</t>
  </si>
  <si>
    <t>1200MG TBL FLM 120</t>
  </si>
  <si>
    <t>64864</t>
  </si>
  <si>
    <t>1200MG TBL FLM 30</t>
  </si>
  <si>
    <t>PROPAFENON</t>
  </si>
  <si>
    <t>215906</t>
  </si>
  <si>
    <t>179327</t>
  </si>
  <si>
    <t>75MG/650MG TBL FLM 30 I</t>
  </si>
  <si>
    <t>BETAMETHASON A ANTIBIOTIKA</t>
  </si>
  <si>
    <t>17170</t>
  </si>
  <si>
    <t>BELOGENT</t>
  </si>
  <si>
    <t>0,5MG/G+1MG/G CRM 30G</t>
  </si>
  <si>
    <t>155686</t>
  </si>
  <si>
    <t>ZYRTEC</t>
  </si>
  <si>
    <t>168838</t>
  </si>
  <si>
    <t>DASSELTA</t>
  </si>
  <si>
    <t>185814</t>
  </si>
  <si>
    <t>GABAPENTIN AUROBINDO</t>
  </si>
  <si>
    <t>METHYLPREDNISOLON-ACEPONÁT</t>
  </si>
  <si>
    <t>203007</t>
  </si>
  <si>
    <t>ADVANTAN</t>
  </si>
  <si>
    <t>1MG/G CRM 1X15G</t>
  </si>
  <si>
    <t>192197</t>
  </si>
  <si>
    <t>1MG/G DRM SOL 1X30ML</t>
  </si>
  <si>
    <t>115318</t>
  </si>
  <si>
    <t>20MG CPS ETD 90 II</t>
  </si>
  <si>
    <t>LEVODOPA A INHIBITOR DEKARBOXYLASY</t>
  </si>
  <si>
    <t>45244</t>
  </si>
  <si>
    <t>ISICOM</t>
  </si>
  <si>
    <t>ACIKLOVIR</t>
  </si>
  <si>
    <t>13703</t>
  </si>
  <si>
    <t>ZOVIRAX</t>
  </si>
  <si>
    <t>208357</t>
  </si>
  <si>
    <t>50MG/G CRM 1X2G</t>
  </si>
  <si>
    <t>AMIODARON</t>
  </si>
  <si>
    <t>CIPROFLOXACIN</t>
  </si>
  <si>
    <t>15658</t>
  </si>
  <si>
    <t>CIPLOX</t>
  </si>
  <si>
    <t>132524</t>
  </si>
  <si>
    <t>METFORMIN</t>
  </si>
  <si>
    <t>152147</t>
  </si>
  <si>
    <t>GLUCOPHAGE XR</t>
  </si>
  <si>
    <t>1000MG TBL PRO 60</t>
  </si>
  <si>
    <t>109415</t>
  </si>
  <si>
    <t>NOLPAZA</t>
  </si>
  <si>
    <t>40MG TBL ENT 84</t>
  </si>
  <si>
    <t>PREDNISOLON</t>
  </si>
  <si>
    <t>92410</t>
  </si>
  <si>
    <t>ALPICORT F</t>
  </si>
  <si>
    <t>0,05MG/ML+2MG/ML+4MG/ML DRM SOL 1X100ML</t>
  </si>
  <si>
    <t>FENOTEROL A IPRATROPIUM-BROMID</t>
  </si>
  <si>
    <t>76496</t>
  </si>
  <si>
    <t>0,25MG/ML+0,5MG/ML SOL NEB 20ML</t>
  </si>
  <si>
    <t>147454</t>
  </si>
  <si>
    <t>69189</t>
  </si>
  <si>
    <t>JINÉ KAPILÁRY STABILIZUJÍCÍ LÁTKY</t>
  </si>
  <si>
    <t>202701</t>
  </si>
  <si>
    <t>AESCIN TEVA</t>
  </si>
  <si>
    <t>20MG TBL ENT 90</t>
  </si>
  <si>
    <t>235798</t>
  </si>
  <si>
    <t>KLACID SR</t>
  </si>
  <si>
    <t>500MG TBL RET 14</t>
  </si>
  <si>
    <t>148068</t>
  </si>
  <si>
    <t>148074</t>
  </si>
  <si>
    <t>20MG TBL FLM 90</t>
  </si>
  <si>
    <t>132654</t>
  </si>
  <si>
    <t>178675</t>
  </si>
  <si>
    <t>JOVESTO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</si>
  <si>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</si>
  <si>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</si>
  <si>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</si>
  <si>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</si>
  <si>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</si>
  <si>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</si>
  <si>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</si>
  <si>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</si>
  <si>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LERKANIDIPIN</t>
  </si>
  <si>
    <t>169629</t>
  </si>
  <si>
    <t>10MG TBL FLM 100 II</t>
  </si>
  <si>
    <t>145558</t>
  </si>
  <si>
    <t>ROSUMOP</t>
  </si>
  <si>
    <t>10MG TBL FLM 100</t>
  </si>
  <si>
    <t>3377</t>
  </si>
  <si>
    <t>400MG/80MG TBL NOB 20</t>
  </si>
  <si>
    <t>184245</t>
  </si>
  <si>
    <t>75MCG TBL NOB 100</t>
  </si>
  <si>
    <t>DYDROGESTERON A ESTROGEN</t>
  </si>
  <si>
    <t>215718</t>
  </si>
  <si>
    <t>FEMOSTON 1/10</t>
  </si>
  <si>
    <t>1MG+1MG/10MG TBL FLM 1X28</t>
  </si>
  <si>
    <t>201970</t>
  </si>
  <si>
    <t>PAMYCON</t>
  </si>
  <si>
    <t>33000IU/2500IU DRM PLV SOL 1</t>
  </si>
  <si>
    <t>201287</t>
  </si>
  <si>
    <t>0,05MG/DÁV NAS SPR SUS 3X140DÁV</t>
  </si>
  <si>
    <t>OXAZEPAM</t>
  </si>
  <si>
    <t>1940</t>
  </si>
  <si>
    <t>OXAZEPAM LÉČIVA</t>
  </si>
  <si>
    <t>10MG TBL NOB 20</t>
  </si>
  <si>
    <t>93015</t>
  </si>
  <si>
    <t>155859</t>
  </si>
  <si>
    <t>SUMAMED</t>
  </si>
  <si>
    <t>BETAXOLOL</t>
  </si>
  <si>
    <t>176913</t>
  </si>
  <si>
    <t>RIVOCOR</t>
  </si>
  <si>
    <t>BUTYLSKOPOLAMINIUM</t>
  </si>
  <si>
    <t>41155</t>
  </si>
  <si>
    <t>BUSCOPAN</t>
  </si>
  <si>
    <t>10MG TBL OBD 20</t>
  </si>
  <si>
    <t>47727</t>
  </si>
  <si>
    <t>231948</t>
  </si>
  <si>
    <t>180988</t>
  </si>
  <si>
    <t>GENTADEX</t>
  </si>
  <si>
    <t>5MG/ML+1MG/ML OPH GTT SOL 1X5ML</t>
  </si>
  <si>
    <t>DOXYCYKLIN</t>
  </si>
  <si>
    <t>32954</t>
  </si>
  <si>
    <t>DOXYHEXAL</t>
  </si>
  <si>
    <t>100MG TBL NOB 20</t>
  </si>
  <si>
    <t>FLUKONAZOL</t>
  </si>
  <si>
    <t>64941</t>
  </si>
  <si>
    <t>150MG CPS DUR 1 I</t>
  </si>
  <si>
    <t>218236</t>
  </si>
  <si>
    <t>125114</t>
  </si>
  <si>
    <t>100MG TBL NOB 60(3X20)</t>
  </si>
  <si>
    <t>207933</t>
  </si>
  <si>
    <t>215606</t>
  </si>
  <si>
    <t>145574</t>
  </si>
  <si>
    <t>20MG TBL FLM 100</t>
  </si>
  <si>
    <t>30434</t>
  </si>
  <si>
    <t>25MG TBL NOB 100</t>
  </si>
  <si>
    <t>TELMISARTAN</t>
  </si>
  <si>
    <t>158198</t>
  </si>
  <si>
    <t>TELMISARTAN SANDOZ</t>
  </si>
  <si>
    <t>80MG TBL NOB 100</t>
  </si>
  <si>
    <t>TRIMETAZIDIN</t>
  </si>
  <si>
    <t>178689</t>
  </si>
  <si>
    <t>PROTEVASC</t>
  </si>
  <si>
    <t>35MG TBL PRO 60</t>
  </si>
  <si>
    <t>KODEIN A PARACETAMOL</t>
  </si>
  <si>
    <t>87906</t>
  </si>
  <si>
    <t>KORYLAN</t>
  </si>
  <si>
    <t>325MG/28,73MG TBL NOB 10</t>
  </si>
  <si>
    <t>97186</t>
  </si>
  <si>
    <t>NATRIUM-PIKOSULFÁT, KOMBINACE</t>
  </si>
  <si>
    <t>207229</t>
  </si>
  <si>
    <t>CITRAFLEET</t>
  </si>
  <si>
    <t>10MG/3,5G/10,97G POR PLV SOL SCC 2</t>
  </si>
  <si>
    <t>*2009</t>
  </si>
  <si>
    <t>*2073</t>
  </si>
  <si>
    <t>*2004</t>
  </si>
  <si>
    <t>225146</t>
  </si>
  <si>
    <t>230409</t>
  </si>
  <si>
    <t>75632</t>
  </si>
  <si>
    <t>DICLOFENAC AL RETARD</t>
  </si>
  <si>
    <t>100MG TBL PRO 50</t>
  </si>
  <si>
    <t>HYDROKORTISON</t>
  </si>
  <si>
    <t>2668</t>
  </si>
  <si>
    <t>OPHTHALMO-HYDROCORTISON LÉČIVA</t>
  </si>
  <si>
    <t>5MG/G OPH UNG 5G</t>
  </si>
  <si>
    <t>MEGESTROL</t>
  </si>
  <si>
    <t>199963</t>
  </si>
  <si>
    <t>MEGACE</t>
  </si>
  <si>
    <t>160MG TBL NOB 30</t>
  </si>
  <si>
    <t>METOKLOPRAMID</t>
  </si>
  <si>
    <t>93104</t>
  </si>
  <si>
    <t>10MG TBL NOB 40</t>
  </si>
  <si>
    <t>METRONIDAZOL</t>
  </si>
  <si>
    <t>2427</t>
  </si>
  <si>
    <t>192521</t>
  </si>
  <si>
    <t>NASONEX</t>
  </si>
  <si>
    <t>50MCG/DÁV NAS SPR SUS 140DÁV</t>
  </si>
  <si>
    <t>OLOPATADIN</t>
  </si>
  <si>
    <t>27557</t>
  </si>
  <si>
    <t>1MG/ML OPH GTT SOL 1X5ML</t>
  </si>
  <si>
    <t>VITAMIN B1 V KOMBINACI S VITAMINEM B6 A/NEBO B12</t>
  </si>
  <si>
    <t>11485</t>
  </si>
  <si>
    <t>MILGAMMA N</t>
  </si>
  <si>
    <t>INJ SOL 5X2ML</t>
  </si>
  <si>
    <t>37,5MG/325MG TBL FLM 30</t>
  </si>
  <si>
    <t>69417</t>
  </si>
  <si>
    <t>DIAZEPAM DESITIN RECTAL TUBE</t>
  </si>
  <si>
    <t>5MG RCT SOL 5X2,5ML</t>
  </si>
  <si>
    <t>90986</t>
  </si>
  <si>
    <t>100MG TBL NOB 10</t>
  </si>
  <si>
    <t>ERYTHROMYCIN, KOMBINACE</t>
  </si>
  <si>
    <t>173198</t>
  </si>
  <si>
    <t>ZINERYT</t>
  </si>
  <si>
    <t>40MG/ML+12MG/ML DRM PLQ SOL 1+1X70ML</t>
  </si>
  <si>
    <t>SUMATRIPTAN</t>
  </si>
  <si>
    <t>119115</t>
  </si>
  <si>
    <t>SUMATRIPTAN ACTAVIS</t>
  </si>
  <si>
    <t>50MG TBL OBD 6 I</t>
  </si>
  <si>
    <t>FOSFOMYCIN</t>
  </si>
  <si>
    <t>213944</t>
  </si>
  <si>
    <t>URIFOS</t>
  </si>
  <si>
    <t>3G POR GRA SOL 1</t>
  </si>
  <si>
    <t>*2998</t>
  </si>
  <si>
    <t>*3000</t>
  </si>
  <si>
    <t>155936</t>
  </si>
  <si>
    <t>BETAMETHASON</t>
  </si>
  <si>
    <t>19757</t>
  </si>
  <si>
    <t>BELODERM</t>
  </si>
  <si>
    <t>0,5MG/G UNG 30G</t>
  </si>
  <si>
    <t>17171</t>
  </si>
  <si>
    <t>0,5MG/G+1MG/G UNG 30G</t>
  </si>
  <si>
    <t>BIMATOPROST</t>
  </si>
  <si>
    <t>203399</t>
  </si>
  <si>
    <t>BIMICAN</t>
  </si>
  <si>
    <t>0,3MG/ML OPH GTT SOL 3X3ML</t>
  </si>
  <si>
    <t>CIKLESONID</t>
  </si>
  <si>
    <t>214421</t>
  </si>
  <si>
    <t>ALVESCO 160 INHALER</t>
  </si>
  <si>
    <t>160MCG/DÁV INH SOL PSS 60DÁV</t>
  </si>
  <si>
    <t>CIKLOPIROX</t>
  </si>
  <si>
    <t>76150</t>
  </si>
  <si>
    <t>BATRAFEN</t>
  </si>
  <si>
    <t>CYKLOSPORIN</t>
  </si>
  <si>
    <t>10185</t>
  </si>
  <si>
    <t>EQUORAL</t>
  </si>
  <si>
    <t>100MG CPS MOL 50X1</t>
  </si>
  <si>
    <t>178682</t>
  </si>
  <si>
    <t>5MG TBL FLM 30 I</t>
  </si>
  <si>
    <t>200935</t>
  </si>
  <si>
    <t>1G TBL PRO 30</t>
  </si>
  <si>
    <t>NIFUROXAZID</t>
  </si>
  <si>
    <t>214593</t>
  </si>
  <si>
    <t>ERCEFURYL</t>
  </si>
  <si>
    <t>200MG CPS DUR 14</t>
  </si>
  <si>
    <t>OFLOXACIN</t>
  </si>
  <si>
    <t>55636</t>
  </si>
  <si>
    <t>OFLOXIN</t>
  </si>
  <si>
    <t>200MG TBL FLM 10</t>
  </si>
  <si>
    <t>202873</t>
  </si>
  <si>
    <t>40MG CPS ETD 28(4X7) I</t>
  </si>
  <si>
    <t>58380</t>
  </si>
  <si>
    <t>THIETHYLPERAZIN</t>
  </si>
  <si>
    <t>9844</t>
  </si>
  <si>
    <t>6,5MG TBL OBD 50</t>
  </si>
  <si>
    <t>EPINEFRIN</t>
  </si>
  <si>
    <t>180471</t>
  </si>
  <si>
    <t>EPIPEN</t>
  </si>
  <si>
    <t>300MCG INJ SOL PEP 1X0,3ML</t>
  </si>
  <si>
    <t>234736</t>
  </si>
  <si>
    <t>46640</t>
  </si>
  <si>
    <t>ROZEX</t>
  </si>
  <si>
    <t>7,5MG/G CRM 30G</t>
  </si>
  <si>
    <t>BETAHISTIN</t>
  </si>
  <si>
    <t>215566</t>
  </si>
  <si>
    <t>BETASERC 16</t>
  </si>
  <si>
    <t>16MG TBL NOB 60</t>
  </si>
  <si>
    <t>NADROPARIN</t>
  </si>
  <si>
    <t>213484</t>
  </si>
  <si>
    <t>FRAXIPARINE FORTE</t>
  </si>
  <si>
    <t>19000IU/ML INJ SOL ISP 10X1ML</t>
  </si>
  <si>
    <t>93018</t>
  </si>
  <si>
    <t>218233</t>
  </si>
  <si>
    <t>LOCOID CRELO 0,1%</t>
  </si>
  <si>
    <t>1MG/G DRM EML 1X30G</t>
  </si>
  <si>
    <t>ITRAKONAZOL</t>
  </si>
  <si>
    <t>50349</t>
  </si>
  <si>
    <t>PROKANAZOL</t>
  </si>
  <si>
    <t>100MG CPS DUR 14</t>
  </si>
  <si>
    <t>50352</t>
  </si>
  <si>
    <t>100MG CPS DUR 28</t>
  </si>
  <si>
    <t>56992</t>
  </si>
  <si>
    <t>15MG TBL NOB 10</t>
  </si>
  <si>
    <t>MIDAZOLAM</t>
  </si>
  <si>
    <t>168502</t>
  </si>
  <si>
    <t>BUCCOLAM</t>
  </si>
  <si>
    <t>2,5MG ORM SOL 4X0,5ML</t>
  </si>
  <si>
    <t>RIVAROXABAN</t>
  </si>
  <si>
    <t>168904</t>
  </si>
  <si>
    <t>XARELTO</t>
  </si>
  <si>
    <t>20MG TBL FLM 98 II</t>
  </si>
  <si>
    <t>168899</t>
  </si>
  <si>
    <t>15MG TBL FLM 98 II</t>
  </si>
  <si>
    <t>RŮZNÉ JINÉ KOMBINACE ŽELEZA</t>
  </si>
  <si>
    <t>119654</t>
  </si>
  <si>
    <t>SORBIFER DURULES</t>
  </si>
  <si>
    <t>320MG/60MG TBL RET 100</t>
  </si>
  <si>
    <t>TAMSULOSIN</t>
  </si>
  <si>
    <t>147458</t>
  </si>
  <si>
    <t>BUTAMIRÁT</t>
  </si>
  <si>
    <t>218096</t>
  </si>
  <si>
    <t>SINECOD</t>
  </si>
  <si>
    <t>50MG TBL PRO 10</t>
  </si>
  <si>
    <t>216186</t>
  </si>
  <si>
    <t>SUKRALFÁT</t>
  </si>
  <si>
    <t>91217</t>
  </si>
  <si>
    <t>VENTER</t>
  </si>
  <si>
    <t>1G TBL NOB 50</t>
  </si>
  <si>
    <t>TIZANIDIN</t>
  </si>
  <si>
    <t>16051</t>
  </si>
  <si>
    <t>SIRDALUD</t>
  </si>
  <si>
    <t>132113</t>
  </si>
  <si>
    <t>10MG POR TBL DIS 30</t>
  </si>
  <si>
    <t>*2017</t>
  </si>
  <si>
    <t>BUPROPION</t>
  </si>
  <si>
    <t>61246</t>
  </si>
  <si>
    <t>ESOMEPRAZOL</t>
  </si>
  <si>
    <t>147921</t>
  </si>
  <si>
    <t>EMANERA</t>
  </si>
  <si>
    <t>147933</t>
  </si>
  <si>
    <t>40MG CPS ETD 90 I</t>
  </si>
  <si>
    <t>191108</t>
  </si>
  <si>
    <t>40MG CPS ETD 90 II</t>
  </si>
  <si>
    <t>140097</t>
  </si>
  <si>
    <t>CASTISPIR</t>
  </si>
  <si>
    <t>42475</t>
  </si>
  <si>
    <t>50MG/250MCG TBL OBD 20</t>
  </si>
  <si>
    <t>MIRTAZAPIN</t>
  </si>
  <si>
    <t>107639</t>
  </si>
  <si>
    <t>ERGOKALCIFEROL</t>
  </si>
  <si>
    <t>201952</t>
  </si>
  <si>
    <t>CALCIFEROL BIOTIKA FORTE</t>
  </si>
  <si>
    <t>7,5MG/ML INJ SOL 5X1ML</t>
  </si>
  <si>
    <t>KYANOKOBALAMIN</t>
  </si>
  <si>
    <t>641</t>
  </si>
  <si>
    <t>VITAMIN B12 LÉČIVA</t>
  </si>
  <si>
    <t>300MCG INJ SOL 5X1ML</t>
  </si>
  <si>
    <t>KYSELINA ASKORBOVÁ (VITAMIN C)</t>
  </si>
  <si>
    <t>201312</t>
  </si>
  <si>
    <t>VITAMIN C INJEKTOPAS</t>
  </si>
  <si>
    <t>150MG/ML INF CNC SOL 50ML</t>
  </si>
  <si>
    <t>243462</t>
  </si>
  <si>
    <t>162012</t>
  </si>
  <si>
    <t>10MG/2,5MG TBL FLM 90(3X30)</t>
  </si>
  <si>
    <t>SÍRAN HOŘEČNATÝ</t>
  </si>
  <si>
    <t>237329</t>
  </si>
  <si>
    <t>MAGNESIUM SULFURICUM BBP</t>
  </si>
  <si>
    <t>32953</t>
  </si>
  <si>
    <t>FORMOTEROL</t>
  </si>
  <si>
    <t>19147</t>
  </si>
  <si>
    <t>FORMOVENT</t>
  </si>
  <si>
    <t>12MCG INH PLV CPS DUR 60+1 INH</t>
  </si>
  <si>
    <t>IPRATROPIUM-BROMID</t>
  </si>
  <si>
    <t>32992</t>
  </si>
  <si>
    <t>0,02MG/DÁV INH SOL PSS 200DÁV</t>
  </si>
  <si>
    <t>KLINDAMYCIN, KOMBINACE</t>
  </si>
  <si>
    <t>169740</t>
  </si>
  <si>
    <t>DUAC</t>
  </si>
  <si>
    <t>10MG/G+50MG/G GEL 15G</t>
  </si>
  <si>
    <t>KYSELINA URSODEOXYCHOLOVÁ</t>
  </si>
  <si>
    <t>13808</t>
  </si>
  <si>
    <t>250MG CPS DUR 100 I</t>
  </si>
  <si>
    <t>132723</t>
  </si>
  <si>
    <t>168906</t>
  </si>
  <si>
    <t>20MG TBL FLM 100X1 II</t>
  </si>
  <si>
    <t>75023</t>
  </si>
  <si>
    <t>COTRIMOXAZOL AL FORTE</t>
  </si>
  <si>
    <t>800MG/160MG TBL NOB 20</t>
  </si>
  <si>
    <t>191728</t>
  </si>
  <si>
    <t>100MG POR PLV SUS 20</t>
  </si>
  <si>
    <t>ENOXAPARIN</t>
  </si>
  <si>
    <t>115401</t>
  </si>
  <si>
    <t>CLEXANE</t>
  </si>
  <si>
    <t>4000IU(40MG)/0,4ML INJ SOL ISP 10X0,4ML I</t>
  </si>
  <si>
    <t>FLUTRIMAZOL</t>
  </si>
  <si>
    <t>53457</t>
  </si>
  <si>
    <t>MICETAL</t>
  </si>
  <si>
    <t>10MG/G CRM 1X15G</t>
  </si>
  <si>
    <t>IBUPROFEN</t>
  </si>
  <si>
    <t>15486</t>
  </si>
  <si>
    <t>IBUMAX</t>
  </si>
  <si>
    <t>600MG TBL FLM 100</t>
  </si>
  <si>
    <t>JINÁ IMUNOSTIMULANCIA</t>
  </si>
  <si>
    <t>17805</t>
  </si>
  <si>
    <t>URO-VAXOM</t>
  </si>
  <si>
    <t>6MG CPS DUR 30</t>
  </si>
  <si>
    <t>KETOPROFEN</t>
  </si>
  <si>
    <t>221098</t>
  </si>
  <si>
    <t>FASTUM</t>
  </si>
  <si>
    <t>25MG/G GEL 100G</t>
  </si>
  <si>
    <t>NITROFURANTOIN</t>
  </si>
  <si>
    <t>207280</t>
  </si>
  <si>
    <t>FUROLIN</t>
  </si>
  <si>
    <t>195351</t>
  </si>
  <si>
    <t>OMEPRAZOL FARMAX</t>
  </si>
  <si>
    <t>195345</t>
  </si>
  <si>
    <t>TERBINAFIN</t>
  </si>
  <si>
    <t>102518</t>
  </si>
  <si>
    <t>TERBINAFIN ACTAVIS</t>
  </si>
  <si>
    <t>250MG TBL NOB 28</t>
  </si>
  <si>
    <t>TOFISOPAM</t>
  </si>
  <si>
    <t>187864</t>
  </si>
  <si>
    <t>GRANDAXIN</t>
  </si>
  <si>
    <t>50MG TBL NOB 20</t>
  </si>
  <si>
    <t>198054</t>
  </si>
  <si>
    <t>SANVAL</t>
  </si>
  <si>
    <t>BUDESONID</t>
  </si>
  <si>
    <t>55427</t>
  </si>
  <si>
    <t>TAFEN NASAL</t>
  </si>
  <si>
    <t>50MCG NAS SPR SUS 200DÁV</t>
  </si>
  <si>
    <t>76152</t>
  </si>
  <si>
    <t>10MG/ML DRM SOL 20ML</t>
  </si>
  <si>
    <t>15222</t>
  </si>
  <si>
    <t>DALACIN</t>
  </si>
  <si>
    <t>20MG/G VAG CRM 40G+7APL</t>
  </si>
  <si>
    <t>148673</t>
  </si>
  <si>
    <t>20MG TBL NOB 30</t>
  </si>
  <si>
    <t>115715</t>
  </si>
  <si>
    <t>YAZ</t>
  </si>
  <si>
    <t>0,02MG/3MG TBL FLM 3X28</t>
  </si>
  <si>
    <t>85525</t>
  </si>
  <si>
    <t>AMOKSIKLAV 625 MG</t>
  </si>
  <si>
    <t>500MG/125MG TBL FLM 21</t>
  </si>
  <si>
    <t>241991</t>
  </si>
  <si>
    <t>IBUPROFEN AL</t>
  </si>
  <si>
    <t>96977</t>
  </si>
  <si>
    <t>XANAX</t>
  </si>
  <si>
    <t>AMITRIPTYLIN</t>
  </si>
  <si>
    <t>87167</t>
  </si>
  <si>
    <t>AMITRIPTYLIN-SLOVAKOFARMA</t>
  </si>
  <si>
    <t>25MG TBL FLM 50</t>
  </si>
  <si>
    <t>230399</t>
  </si>
  <si>
    <t>40274</t>
  </si>
  <si>
    <t>BISAKODYL</t>
  </si>
  <si>
    <t>96620</t>
  </si>
  <si>
    <t>BISACODYL-K</t>
  </si>
  <si>
    <t>5MG TBL OBD 105</t>
  </si>
  <si>
    <t>3801</t>
  </si>
  <si>
    <t>BUPRENORFIN</t>
  </si>
  <si>
    <t>42761</t>
  </si>
  <si>
    <t>70MCG/H TDR EMP 5</t>
  </si>
  <si>
    <t>212294</t>
  </si>
  <si>
    <t>BUPRENORFIN MYLAN</t>
  </si>
  <si>
    <t>212307</t>
  </si>
  <si>
    <t>CELEKOXIB</t>
  </si>
  <si>
    <t>196144</t>
  </si>
  <si>
    <t>ACLEXA</t>
  </si>
  <si>
    <t>100MG CPS DUR 60</t>
  </si>
  <si>
    <t>17433</t>
  </si>
  <si>
    <t>41824</t>
  </si>
  <si>
    <t>60MG TBL RET 60</t>
  </si>
  <si>
    <t>41826</t>
  </si>
  <si>
    <t>90MG TBL RET 60</t>
  </si>
  <si>
    <t>77047</t>
  </si>
  <si>
    <t>75MG TBL FLM 30</t>
  </si>
  <si>
    <t>DULOXETIN</t>
  </si>
  <si>
    <t>28389</t>
  </si>
  <si>
    <t>CYMBALTA</t>
  </si>
  <si>
    <t>60MG CPS ETD 28</t>
  </si>
  <si>
    <t>134508</t>
  </si>
  <si>
    <t>10MG TBL FLM 98</t>
  </si>
  <si>
    <t>187380</t>
  </si>
  <si>
    <t>20MG TBL FLM 28 I</t>
  </si>
  <si>
    <t>FENTANYL</t>
  </si>
  <si>
    <t>124569</t>
  </si>
  <si>
    <t>DOLFORIN</t>
  </si>
  <si>
    <t>124572</t>
  </si>
  <si>
    <t>75MCG/H TDR EMP 5</t>
  </si>
  <si>
    <t>124575</t>
  </si>
  <si>
    <t>100MCG/H TDR EMP 5</t>
  </si>
  <si>
    <t>155385</t>
  </si>
  <si>
    <t>LUNALDIN</t>
  </si>
  <si>
    <t>200MCG SLG TBL NOB 30</t>
  </si>
  <si>
    <t>124566</t>
  </si>
  <si>
    <t>122588</t>
  </si>
  <si>
    <t>12,5MCG/H TDR EMP 5</t>
  </si>
  <si>
    <t>40777</t>
  </si>
  <si>
    <t>600MG TBL FLM 50 I</t>
  </si>
  <si>
    <t>84401</t>
  </si>
  <si>
    <t>400MG CPS DUR 50</t>
  </si>
  <si>
    <t>150759</t>
  </si>
  <si>
    <t>GABANOX</t>
  </si>
  <si>
    <t>400MG CPS DUR 90</t>
  </si>
  <si>
    <t>150766</t>
  </si>
  <si>
    <t>300MG CPS DUR 90</t>
  </si>
  <si>
    <t>173419</t>
  </si>
  <si>
    <t>APO-GAB</t>
  </si>
  <si>
    <t>48404</t>
  </si>
  <si>
    <t>GABAPENTIN TEVA</t>
  </si>
  <si>
    <t>HYDROGENOVANÉ NÁMELOVÉ ALKALOIDY</t>
  </si>
  <si>
    <t>91032</t>
  </si>
  <si>
    <t>SECATOXIN FORTE</t>
  </si>
  <si>
    <t>2,5MG/ML POR GTT SOL 25ML</t>
  </si>
  <si>
    <t>HYDROMORFON</t>
  </si>
  <si>
    <t>21592</t>
  </si>
  <si>
    <t>PALLADONE SR</t>
  </si>
  <si>
    <t>4MG CPS PRO 60</t>
  </si>
  <si>
    <t>10848</t>
  </si>
  <si>
    <t>8MG CPS PRO 60</t>
  </si>
  <si>
    <t>21583</t>
  </si>
  <si>
    <t>16MG CPS PRO 60</t>
  </si>
  <si>
    <t>10835</t>
  </si>
  <si>
    <t>2MG CPS PRO 60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</si>
  <si>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</si>
  <si>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</si>
  <si>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</si>
  <si>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</si>
  <si>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</si>
  <si>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</si>
  <si>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</si>
  <si>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</si>
  <si>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</si>
  <si>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</si>
  <si>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</si>
  <si>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17121</t>
  </si>
  <si>
    <t>LANZUL</t>
  </si>
  <si>
    <t>30MG CPS DUR 28</t>
  </si>
  <si>
    <t>LIDOKAIN</t>
  </si>
  <si>
    <t>191382</t>
  </si>
  <si>
    <t>VERSATIS</t>
  </si>
  <si>
    <t>700MG EMP MED 20</t>
  </si>
  <si>
    <t>METOPROLOL</t>
  </si>
  <si>
    <t>132559</t>
  </si>
  <si>
    <t>VASOCARDIN 50</t>
  </si>
  <si>
    <t>50MG TBL NOB 50</t>
  </si>
  <si>
    <t>46980</t>
  </si>
  <si>
    <t>214628</t>
  </si>
  <si>
    <t>146071</t>
  </si>
  <si>
    <t>MIRTAZAPIN MYLAN</t>
  </si>
  <si>
    <t>30MG POR TBL DIS 30</t>
  </si>
  <si>
    <t>MORFIN</t>
  </si>
  <si>
    <t>41727</t>
  </si>
  <si>
    <t>SEVREDOL</t>
  </si>
  <si>
    <t>41737</t>
  </si>
  <si>
    <t>NAFTIDROFURYL</t>
  </si>
  <si>
    <t>66015</t>
  </si>
  <si>
    <t>ENELBIN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</si>
  <si>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</si>
  <si>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</si>
  <si>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</si>
  <si>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</si>
  <si>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</si>
  <si>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</si>
  <si>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</si>
  <si>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</si>
  <si>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</si>
  <si>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</si>
  <si>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</si>
  <si>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</si>
  <si>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</si>
  <si>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</si>
  <si>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112298</t>
  </si>
  <si>
    <t>OXYCODON SANDOZ RETARD</t>
  </si>
  <si>
    <t>180405</t>
  </si>
  <si>
    <t>OXYCODON LANNACHER</t>
  </si>
  <si>
    <t>180349</t>
  </si>
  <si>
    <t>180367</t>
  </si>
  <si>
    <t>180386</t>
  </si>
  <si>
    <t>194640</t>
  </si>
  <si>
    <t>OXYKODON STADA</t>
  </si>
  <si>
    <t>20MG CPS DUR 30X1</t>
  </si>
  <si>
    <t>186140</t>
  </si>
  <si>
    <t>10MG CPS DUR 30X1</t>
  </si>
  <si>
    <t>PAROXETIN</t>
  </si>
  <si>
    <t>107848</t>
  </si>
  <si>
    <t>APO-PAROX</t>
  </si>
  <si>
    <t>230398</t>
  </si>
  <si>
    <t>AGAPURIN</t>
  </si>
  <si>
    <t>28222</t>
  </si>
  <si>
    <t>150MG CPS DUR 14</t>
  </si>
  <si>
    <t>27113</t>
  </si>
  <si>
    <t>150MG CPS DUR 112(2X56)</t>
  </si>
  <si>
    <t>28213</t>
  </si>
  <si>
    <t>211504</t>
  </si>
  <si>
    <t>75MG CPS DUR 56</t>
  </si>
  <si>
    <t>211520</t>
  </si>
  <si>
    <t>211873</t>
  </si>
  <si>
    <t>PREGLENIX</t>
  </si>
  <si>
    <t>211881</t>
  </si>
  <si>
    <t>209682</t>
  </si>
  <si>
    <t>PREGABALIN STADA</t>
  </si>
  <si>
    <t>211897</t>
  </si>
  <si>
    <t>210654</t>
  </si>
  <si>
    <t>PREGABALIN MYLAN PHARMA</t>
  </si>
  <si>
    <t>167735</t>
  </si>
  <si>
    <t>20MG/ML POR SOL 1X473ML</t>
  </si>
  <si>
    <t>186819</t>
  </si>
  <si>
    <t>PREGABALIN ACCORD</t>
  </si>
  <si>
    <t>173165</t>
  </si>
  <si>
    <t>PREGABALIN STADA ARZNEIMITTEL AG</t>
  </si>
  <si>
    <t>211506</t>
  </si>
  <si>
    <t>207644</t>
  </si>
  <si>
    <t>PRELICA</t>
  </si>
  <si>
    <t>150MG CPS DUR 98</t>
  </si>
  <si>
    <t>SERTRALIN</t>
  </si>
  <si>
    <t>SULPIRID</t>
  </si>
  <si>
    <t>11468</t>
  </si>
  <si>
    <t>PROSULPIN</t>
  </si>
  <si>
    <t>234945</t>
  </si>
  <si>
    <t>SUMATRIPTAN MYLAN</t>
  </si>
  <si>
    <t>50MG TBL FLM 6</t>
  </si>
  <si>
    <t>234931</t>
  </si>
  <si>
    <t>100MG TBL FLM 2</t>
  </si>
  <si>
    <t>219402</t>
  </si>
  <si>
    <t>SUMATRIPTAN AUROVITAS</t>
  </si>
  <si>
    <t>50MG TBL NOB 6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</si>
  <si>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</si>
  <si>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</si>
  <si>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</si>
  <si>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</si>
  <si>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</si>
  <si>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</si>
  <si>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</si>
  <si>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</si>
  <si>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</si>
  <si>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</si>
  <si>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184621</t>
  </si>
  <si>
    <t>250MG TBL PRO 60</t>
  </si>
  <si>
    <t>TRAMADOL</t>
  </si>
  <si>
    <t>42776</t>
  </si>
  <si>
    <t>TRALGIT SR 150</t>
  </si>
  <si>
    <t>150MG TBL PRO 30</t>
  </si>
  <si>
    <t>42780</t>
  </si>
  <si>
    <t>TRALGIT SR 200</t>
  </si>
  <si>
    <t>59673</t>
  </si>
  <si>
    <t>201138</t>
  </si>
  <si>
    <t>TRAMAL RETARD</t>
  </si>
  <si>
    <t>100MG TBL PRO 30 II</t>
  </si>
  <si>
    <t>216870</t>
  </si>
  <si>
    <t>200MG TBL PRO 30 II</t>
  </si>
  <si>
    <t>48431</t>
  </si>
  <si>
    <t>MABRON RETARD</t>
  </si>
  <si>
    <t>200MG TBL PRO 30 I</t>
  </si>
  <si>
    <t>216863</t>
  </si>
  <si>
    <t>150MG TBL PRO 30 II</t>
  </si>
  <si>
    <t>216866</t>
  </si>
  <si>
    <t>150MG TBL PRO 30 III</t>
  </si>
  <si>
    <t>207639</t>
  </si>
  <si>
    <t>100MG TBL PRO 30 I</t>
  </si>
  <si>
    <t>230441</t>
  </si>
  <si>
    <t>TRALGIT SR</t>
  </si>
  <si>
    <t>230438</t>
  </si>
  <si>
    <t>230445</t>
  </si>
  <si>
    <t>230437</t>
  </si>
  <si>
    <t>54094</t>
  </si>
  <si>
    <t>75MG TBL RET 30</t>
  </si>
  <si>
    <t>135423</t>
  </si>
  <si>
    <t>500MG/1000IU TBL MND 90</t>
  </si>
  <si>
    <t>VENLAFAXIN</t>
  </si>
  <si>
    <t>115551</t>
  </si>
  <si>
    <t>75MG CPS PRO 30</t>
  </si>
  <si>
    <t>142083</t>
  </si>
  <si>
    <t>142080</t>
  </si>
  <si>
    <t>150MG CPS PRO 90</t>
  </si>
  <si>
    <t>233706</t>
  </si>
  <si>
    <t>146893</t>
  </si>
  <si>
    <t>192721</t>
  </si>
  <si>
    <t>TRAMYLPA</t>
  </si>
  <si>
    <t>37,5MG/325MG TBL FLM 30 I</t>
  </si>
  <si>
    <t>138847</t>
  </si>
  <si>
    <t>37,5MG/325MG TBL FLM 90 I</t>
  </si>
  <si>
    <t>201609</t>
  </si>
  <si>
    <t>197863</t>
  </si>
  <si>
    <t>PALGOTAL</t>
  </si>
  <si>
    <t>75MG/650MG TBL FLM 30</t>
  </si>
  <si>
    <t>219801</t>
  </si>
  <si>
    <t>37,5MG/325MG TBL FLM 30 II</t>
  </si>
  <si>
    <t>233683</t>
  </si>
  <si>
    <t>109799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</si>
  <si>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</si>
  <si>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</si>
  <si>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</si>
  <si>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</si>
  <si>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</si>
  <si>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</si>
  <si>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</si>
  <si>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</si>
  <si>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</si>
  <si>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GUAIFENESIN</t>
  </si>
  <si>
    <t>94234</t>
  </si>
  <si>
    <t>200MG TBL OBD 30</t>
  </si>
  <si>
    <t>NALOXEGOL</t>
  </si>
  <si>
    <t>210215</t>
  </si>
  <si>
    <t>191729</t>
  </si>
  <si>
    <t>100MG TBL FLM 20</t>
  </si>
  <si>
    <t>202364</t>
  </si>
  <si>
    <t>FENOLAX</t>
  </si>
  <si>
    <t>5MG TBL ENT 30</t>
  </si>
  <si>
    <t>192999</t>
  </si>
  <si>
    <t>BUPRENORPHINE ACTAVIS</t>
  </si>
  <si>
    <t>155383</t>
  </si>
  <si>
    <t>100MCG SLG TBL NOB 30</t>
  </si>
  <si>
    <t>122572</t>
  </si>
  <si>
    <t>107859</t>
  </si>
  <si>
    <t>150781</t>
  </si>
  <si>
    <t>100MG CPS DUR 90</t>
  </si>
  <si>
    <t>221056</t>
  </si>
  <si>
    <t>858</t>
  </si>
  <si>
    <t>HYDROCORTISON LÉČIVA</t>
  </si>
  <si>
    <t>10MG/G UNG 10G</t>
  </si>
  <si>
    <t>218238</t>
  </si>
  <si>
    <t>LOCOID 0,1% LOTION</t>
  </si>
  <si>
    <t>1MG/ML DRM SOL 30ML</t>
  </si>
  <si>
    <t>93724</t>
  </si>
  <si>
    <t>100MG SUP 10</t>
  </si>
  <si>
    <t>76654</t>
  </si>
  <si>
    <t>KETONAL RETARD</t>
  </si>
  <si>
    <t>KETOTIFEN</t>
  </si>
  <si>
    <t>66003</t>
  </si>
  <si>
    <t>KETOTIFEN AL</t>
  </si>
  <si>
    <t>1MG CPS DUR 50</t>
  </si>
  <si>
    <t>14958</t>
  </si>
  <si>
    <t>106344</t>
  </si>
  <si>
    <t>15MG CPS ETD 28</t>
  </si>
  <si>
    <t>172790</t>
  </si>
  <si>
    <t>5MG CPS DUR 30X1</t>
  </si>
  <si>
    <t>28217</t>
  </si>
  <si>
    <t>26196</t>
  </si>
  <si>
    <t>225MG CPS DUR 56</t>
  </si>
  <si>
    <t>186841</t>
  </si>
  <si>
    <t>210526</t>
  </si>
  <si>
    <t>25MG CPS DUR 56</t>
  </si>
  <si>
    <t>84262</t>
  </si>
  <si>
    <t>TRALGIT</t>
  </si>
  <si>
    <t>100MG/ML POR SOL 1X96ML+PUMPA</t>
  </si>
  <si>
    <t>67569</t>
  </si>
  <si>
    <t>MABRON</t>
  </si>
  <si>
    <t>50MG CPS DUR 20</t>
  </si>
  <si>
    <t>201145</t>
  </si>
  <si>
    <t>201131</t>
  </si>
  <si>
    <t>100MG/ML POR SOL 1X10ML+KAPÁTKO</t>
  </si>
  <si>
    <t>104503</t>
  </si>
  <si>
    <t>200MG TBL PRO 60 I</t>
  </si>
  <si>
    <t>109797</t>
  </si>
  <si>
    <t>500MG/30MG TBL NOB 10</t>
  </si>
  <si>
    <t>215172</t>
  </si>
  <si>
    <t>241226</t>
  </si>
  <si>
    <t>EXCIPIAL U HYDROLOTIO</t>
  </si>
  <si>
    <t>20MG/ML DRM EML 200ML</t>
  </si>
  <si>
    <t>*2035</t>
  </si>
  <si>
    <t>*9005</t>
  </si>
  <si>
    <t>AMBROXOL</t>
  </si>
  <si>
    <t>200156</t>
  </si>
  <si>
    <t>AMBROSAN</t>
  </si>
  <si>
    <t>60MG TBL NOB 20</t>
  </si>
  <si>
    <t>ANTIINFEKTIVA</t>
  </si>
  <si>
    <t>19047</t>
  </si>
  <si>
    <t>OFLOXACIN UNIMED PHARMA</t>
  </si>
  <si>
    <t>3MG/ML AUR/OPH GTT SOL 10ML</t>
  </si>
  <si>
    <t>155861</t>
  </si>
  <si>
    <t>125MG TBL FLM 6</t>
  </si>
  <si>
    <t>88217</t>
  </si>
  <si>
    <t>1,5MG TBL NOB 30</t>
  </si>
  <si>
    <t>225143</t>
  </si>
  <si>
    <t>CILOXAN</t>
  </si>
  <si>
    <t>3MG/ML AUR/OPH GTT SOL 1X5ML</t>
  </si>
  <si>
    <t>172669</t>
  </si>
  <si>
    <t>VELMARI</t>
  </si>
  <si>
    <t>3MG/0,02MG TBL FLM 3X28</t>
  </si>
  <si>
    <t>KOMPLEX ŽELEZA S ISOMALTOSOU A KYSELINA LISTOVÁ</t>
  </si>
  <si>
    <t>16593</t>
  </si>
  <si>
    <t>MALTOFER FOL TABLETY</t>
  </si>
  <si>
    <t>100MG/0,35MG TBL MND 30</t>
  </si>
  <si>
    <t>155782</t>
  </si>
  <si>
    <t>100MG/50MG TBL NOB 100 II</t>
  </si>
  <si>
    <t>LEVODROPROPIZIN</t>
  </si>
  <si>
    <t>107231</t>
  </si>
  <si>
    <t>LEVOPRONT</t>
  </si>
  <si>
    <t>6MG/ML SIR 1X120ML</t>
  </si>
  <si>
    <t>MUPIROCIN</t>
  </si>
  <si>
    <t>90778</t>
  </si>
  <si>
    <t>BACTROBAN</t>
  </si>
  <si>
    <t>20MG/G UNG 15G</t>
  </si>
  <si>
    <t>OPIOVÉ DERIVÁTY A MUKOLYTIKA</t>
  </si>
  <si>
    <t>218696</t>
  </si>
  <si>
    <t>PLEUMOLYSIN</t>
  </si>
  <si>
    <t>POR GTT SOL 1X10ML II</t>
  </si>
  <si>
    <t>PŘÍPRAVKY PRO LÉČBU BRADAVIC A KUŘÍCH OK</t>
  </si>
  <si>
    <t>60890</t>
  </si>
  <si>
    <t>VERRUMAL</t>
  </si>
  <si>
    <t>5MG/G+100MG/G DRM SOL 13ML</t>
  </si>
  <si>
    <t>DIENOGEST A ETHINYLESTRADIOL</t>
  </si>
  <si>
    <t>132749</t>
  </si>
  <si>
    <t>JEANINE</t>
  </si>
  <si>
    <t>2MG/0,03MG TBL OBD 3X21</t>
  </si>
  <si>
    <t>AMIDY</t>
  </si>
  <si>
    <t>2684</t>
  </si>
  <si>
    <t>10MG/G+2MG/G GEL 1X20G</t>
  </si>
  <si>
    <t>164734</t>
  </si>
  <si>
    <t>VENDAL RETARD</t>
  </si>
  <si>
    <t>30MG TBL PRO 30</t>
  </si>
  <si>
    <t>164736</t>
  </si>
  <si>
    <t>60MG TBL PRO 30</t>
  </si>
  <si>
    <t>233727</t>
  </si>
  <si>
    <t>237210</t>
  </si>
  <si>
    <t>ZOLPINOX</t>
  </si>
  <si>
    <t>96193</t>
  </si>
  <si>
    <t>FAMOSAN</t>
  </si>
  <si>
    <t>20MG TBL FLM 20</t>
  </si>
  <si>
    <t>198022</t>
  </si>
  <si>
    <t>125830</t>
  </si>
  <si>
    <t>BUPRENORPHINE SANDOZ</t>
  </si>
  <si>
    <t>198016</t>
  </si>
  <si>
    <t>132523</t>
  </si>
  <si>
    <t>207220</t>
  </si>
  <si>
    <t>58425</t>
  </si>
  <si>
    <t>DOLMINA</t>
  </si>
  <si>
    <t>50MG TBL FLM 30</t>
  </si>
  <si>
    <t>25431</t>
  </si>
  <si>
    <t>30MG CPS ETD 7</t>
  </si>
  <si>
    <t>11955</t>
  </si>
  <si>
    <t>12MCG/H TDR EMP 5X2,1MG</t>
  </si>
  <si>
    <t>46929</t>
  </si>
  <si>
    <t>100MCG/H TDR EMP 5X16,8MG</t>
  </si>
  <si>
    <t>153145</t>
  </si>
  <si>
    <t>ADOLOR</t>
  </si>
  <si>
    <t>100MCG/H TDR EMP 5 I</t>
  </si>
  <si>
    <t>153121</t>
  </si>
  <si>
    <t>25MCG/H TDR EMP 5 I</t>
  </si>
  <si>
    <t>153129</t>
  </si>
  <si>
    <t>50MCG/H TDR EMP 5 I</t>
  </si>
  <si>
    <t>173420</t>
  </si>
  <si>
    <t>130810</t>
  </si>
  <si>
    <t>GORDIUS</t>
  </si>
  <si>
    <t>163877</t>
  </si>
  <si>
    <t>NEUROTOP</t>
  </si>
  <si>
    <t>KYSELINA TIAPROFENOVÁ</t>
  </si>
  <si>
    <t>96484</t>
  </si>
  <si>
    <t>SURGAM LÉČIVA</t>
  </si>
  <si>
    <t>300MG TBL NOB 20</t>
  </si>
  <si>
    <t>164738</t>
  </si>
  <si>
    <t>164740</t>
  </si>
  <si>
    <t>112308</t>
  </si>
  <si>
    <t>28223</t>
  </si>
  <si>
    <t>209684</t>
  </si>
  <si>
    <t>211488</t>
  </si>
  <si>
    <t>210704</t>
  </si>
  <si>
    <t>PREGABALIN MYLAN</t>
  </si>
  <si>
    <t>196018</t>
  </si>
  <si>
    <t>METAMIZOL STADA</t>
  </si>
  <si>
    <t>500MG/ML POR GTT SOL 1X100ML</t>
  </si>
  <si>
    <t>184728</t>
  </si>
  <si>
    <t>PALEXIA</t>
  </si>
  <si>
    <t>50MG TBL FLM 20</t>
  </si>
  <si>
    <t>184750</t>
  </si>
  <si>
    <t>75MG TBL FLM 20</t>
  </si>
  <si>
    <t>24737</t>
  </si>
  <si>
    <t>TRAMADOL SANDOZ RETARD</t>
  </si>
  <si>
    <t>54237</t>
  </si>
  <si>
    <t>TRAMUNDIN RETARD</t>
  </si>
  <si>
    <t>201128</t>
  </si>
  <si>
    <t>115562</t>
  </si>
  <si>
    <t>132871</t>
  </si>
  <si>
    <t>37,5MG/325MG TBL FLM 10</t>
  </si>
  <si>
    <t>138839</t>
  </si>
  <si>
    <t>37,5MG/325MG TBL FLM 10 I</t>
  </si>
  <si>
    <t>210216</t>
  </si>
  <si>
    <t>25MG TBL FLM 90</t>
  </si>
  <si>
    <t>*8005</t>
  </si>
  <si>
    <t>*9007</t>
  </si>
  <si>
    <t>90959</t>
  </si>
  <si>
    <t>235248</t>
  </si>
  <si>
    <t>98169</t>
  </si>
  <si>
    <t>20MG/ML INJ SOL 5X1ML</t>
  </si>
  <si>
    <t>18523</t>
  </si>
  <si>
    <t>250MG TBL FLM 10</t>
  </si>
  <si>
    <t>52335</t>
  </si>
  <si>
    <t>4MG TBL NOB 30</t>
  </si>
  <si>
    <t>84090</t>
  </si>
  <si>
    <t>8MG/2ML INJ SOL 10X2ML</t>
  </si>
  <si>
    <t>243143</t>
  </si>
  <si>
    <t>FORTECORTIN</t>
  </si>
  <si>
    <t>54539</t>
  </si>
  <si>
    <t>75MG/3ML INJ SOL 5X3ML</t>
  </si>
  <si>
    <t>186189</t>
  </si>
  <si>
    <t>OLFEN SR</t>
  </si>
  <si>
    <t>100MG CPS PRO 20</t>
  </si>
  <si>
    <t>247409</t>
  </si>
  <si>
    <t>122580</t>
  </si>
  <si>
    <t>167792</t>
  </si>
  <si>
    <t>PECFENT</t>
  </si>
  <si>
    <t>100MCG/VSTŘIK NAS SPR SOL 1X1,55ML/8VSTŘIK</t>
  </si>
  <si>
    <t>155999</t>
  </si>
  <si>
    <t>50MCG/H TDR EMP 5 II</t>
  </si>
  <si>
    <t>163023</t>
  </si>
  <si>
    <t>100MCG/H TDR EMP 5 II</t>
  </si>
  <si>
    <t>66036</t>
  </si>
  <si>
    <t>MYCOMAX</t>
  </si>
  <si>
    <t>FUROSEMID</t>
  </si>
  <si>
    <t>130812</t>
  </si>
  <si>
    <t>19987</t>
  </si>
  <si>
    <t>103788</t>
  </si>
  <si>
    <t>216192</t>
  </si>
  <si>
    <t>125MG/5ML POR GRA SUS 100ML</t>
  </si>
  <si>
    <t>235811</t>
  </si>
  <si>
    <t>250MG/5ML POR GRA SUS 100ML</t>
  </si>
  <si>
    <t>KYSELINA VALPROOVÁ</t>
  </si>
  <si>
    <t>LORATADIN</t>
  </si>
  <si>
    <t>14910</t>
  </si>
  <si>
    <t>FLONIDAN</t>
  </si>
  <si>
    <t>89997</t>
  </si>
  <si>
    <t>LINOLA FETT ÖLBAD</t>
  </si>
  <si>
    <t>ADT BAL 1X400ML</t>
  </si>
  <si>
    <t>93105</t>
  </si>
  <si>
    <t>5MG/ML INJ SOL 50X2ML</t>
  </si>
  <si>
    <t>132638</t>
  </si>
  <si>
    <t>1127</t>
  </si>
  <si>
    <t>213489</t>
  </si>
  <si>
    <t>FRAXIPARINE</t>
  </si>
  <si>
    <t>9500IU/ML INJ SOL ISP 10X0,6ML</t>
  </si>
  <si>
    <t>213490</t>
  </si>
  <si>
    <t>9500IU/ML INJ SOL ISP 10X1ML</t>
  </si>
  <si>
    <t>195337</t>
  </si>
  <si>
    <t>PARACETAMOL, KOMBINACE KROMĚ PSYCHOLEPTIK</t>
  </si>
  <si>
    <t>48888</t>
  </si>
  <si>
    <t>325MG/130MG/70MG TBL NOB 20</t>
  </si>
  <si>
    <t>186252</t>
  </si>
  <si>
    <t>325MG/130MG/70MG TBL NOB 50</t>
  </si>
  <si>
    <t>14701</t>
  </si>
  <si>
    <t>PANADOL EXTRA RAPIDE</t>
  </si>
  <si>
    <t>500MG/65MG TBL EFF 12</t>
  </si>
  <si>
    <t>47085</t>
  </si>
  <si>
    <t>PENTOMER RETARD</t>
  </si>
  <si>
    <t>28216</t>
  </si>
  <si>
    <t>222016</t>
  </si>
  <si>
    <t>PREGABALIN ZENTIVA K.S.</t>
  </si>
  <si>
    <t>150MG CPS DUR 56 II</t>
  </si>
  <si>
    <t>211883</t>
  </si>
  <si>
    <t>211875</t>
  </si>
  <si>
    <t>172459</t>
  </si>
  <si>
    <t>SIRANALEN</t>
  </si>
  <si>
    <t>75MG CPS DUR 84 II</t>
  </si>
  <si>
    <t>239751</t>
  </si>
  <si>
    <t>SENNOVÉ GLYKOSIDY</t>
  </si>
  <si>
    <t>92247</t>
  </si>
  <si>
    <t>SENNOVÝ LIST</t>
  </si>
  <si>
    <t>SPC 1X50G</t>
  </si>
  <si>
    <t>196016</t>
  </si>
  <si>
    <t>500MG/ML POR GTT SOL 1X20ML</t>
  </si>
  <si>
    <t>107758</t>
  </si>
  <si>
    <t>ROSEMIG</t>
  </si>
  <si>
    <t>20MG NAS SPR SOL 2X0,1ML</t>
  </si>
  <si>
    <t>152959</t>
  </si>
  <si>
    <t>TEZEO</t>
  </si>
  <si>
    <t>80MG TBL NOB 90</t>
  </si>
  <si>
    <t>9847</t>
  </si>
  <si>
    <t>6,5MG SUP 6</t>
  </si>
  <si>
    <t>TOLPERISON</t>
  </si>
  <si>
    <t>57525</t>
  </si>
  <si>
    <t>MYDOCALM</t>
  </si>
  <si>
    <t>150MG TBL FLM 30</t>
  </si>
  <si>
    <t>59672</t>
  </si>
  <si>
    <t>201133</t>
  </si>
  <si>
    <t>156719</t>
  </si>
  <si>
    <t>TRALGIT OROTAB</t>
  </si>
  <si>
    <t>50MG POR TBL DIS 30 II</t>
  </si>
  <si>
    <t>172017</t>
  </si>
  <si>
    <t>50MG POR TBL DIS 60 II</t>
  </si>
  <si>
    <t>104494</t>
  </si>
  <si>
    <t>150MG TBL PRO 60 I</t>
  </si>
  <si>
    <t>TROSPIUM</t>
  </si>
  <si>
    <t>124903</t>
  </si>
  <si>
    <t>SPASMED</t>
  </si>
  <si>
    <t>30MG TBL FLM 50</t>
  </si>
  <si>
    <t>120370</t>
  </si>
  <si>
    <t>VELAXIN</t>
  </si>
  <si>
    <t>198058</t>
  </si>
  <si>
    <t>FLUTIKASON, KOMBINACE</t>
  </si>
  <si>
    <t>231709</t>
  </si>
  <si>
    <t>DYMISTIN</t>
  </si>
  <si>
    <t>137MCG/50MCG NAS SPR SUS 1X23G</t>
  </si>
  <si>
    <t>138841</t>
  </si>
  <si>
    <t>201613</t>
  </si>
  <si>
    <t>ZALDIAR EFFERVESCENS</t>
  </si>
  <si>
    <t>37,5MG/325MG TBL EFF 10</t>
  </si>
  <si>
    <t>86016</t>
  </si>
  <si>
    <t>TALVOSILEN</t>
  </si>
  <si>
    <t>500MG/20MG TBL NOB 20</t>
  </si>
  <si>
    <t>HYMECHROMON</t>
  </si>
  <si>
    <t>93157</t>
  </si>
  <si>
    <t>ISOCHOL</t>
  </si>
  <si>
    <t>400MG TBL OBD 30</t>
  </si>
  <si>
    <t>221638</t>
  </si>
  <si>
    <t>OXYKODON/NALOXON MYLAN</t>
  </si>
  <si>
    <t>*2002</t>
  </si>
  <si>
    <t>*2003</t>
  </si>
  <si>
    <t>*3015</t>
  </si>
  <si>
    <t>*9004</t>
  </si>
  <si>
    <t>*8004</t>
  </si>
  <si>
    <t>9121000</t>
  </si>
  <si>
    <t>9131000</t>
  </si>
  <si>
    <t>*3017</t>
  </si>
  <si>
    <t>HYDROCHLOROTHIAZID</t>
  </si>
  <si>
    <t>168</t>
  </si>
  <si>
    <t>HYDROCHLOROTHIAZID LÉČIVA</t>
  </si>
  <si>
    <t>LOSARTAN A DIURETIKA</t>
  </si>
  <si>
    <t>229648</t>
  </si>
  <si>
    <t>BETASERC</t>
  </si>
  <si>
    <t>24MG TBL NOB 50</t>
  </si>
  <si>
    <t>212314</t>
  </si>
  <si>
    <t>CINARIZIN</t>
  </si>
  <si>
    <t>30381</t>
  </si>
  <si>
    <t>STUGERON</t>
  </si>
  <si>
    <t>26329</t>
  </si>
  <si>
    <t>125122</t>
  </si>
  <si>
    <t>APO-DICLO SR 100</t>
  </si>
  <si>
    <t>100MG TBL RET 100</t>
  </si>
  <si>
    <t>75633</t>
  </si>
  <si>
    <t>DOMPERIDON</t>
  </si>
  <si>
    <t>47271</t>
  </si>
  <si>
    <t>ELETRIPTAN</t>
  </si>
  <si>
    <t>59764</t>
  </si>
  <si>
    <t>RELPAX</t>
  </si>
  <si>
    <t>40MG TBL FLM 2 I</t>
  </si>
  <si>
    <t>135928</t>
  </si>
  <si>
    <t>ESOPREX</t>
  </si>
  <si>
    <t>234823</t>
  </si>
  <si>
    <t>ESCITALOPRAM MYLAN</t>
  </si>
  <si>
    <t>187350</t>
  </si>
  <si>
    <t>10MG TBL FLM 56 I</t>
  </si>
  <si>
    <t>HYDROCHLOROTHIAZID A KALIUM ŠETŘÍCÍ DIURETIKA</t>
  </si>
  <si>
    <t>47478</t>
  </si>
  <si>
    <t>LORADUR MITE</t>
  </si>
  <si>
    <t>2,5MG/25MG TBL NOB 50</t>
  </si>
  <si>
    <t>21572</t>
  </si>
  <si>
    <t>24MG CPS PRO 60</t>
  </si>
  <si>
    <t>10843</t>
  </si>
  <si>
    <t>8MG CPS PRO 30</t>
  </si>
  <si>
    <t>21579</t>
  </si>
  <si>
    <t>16MG CPS PRO 30</t>
  </si>
  <si>
    <t>229962</t>
  </si>
  <si>
    <t>IBALGIN RAPIDCAPS</t>
  </si>
  <si>
    <t>400MG CPS MOL 30</t>
  </si>
  <si>
    <t>215200</t>
  </si>
  <si>
    <t>400MG CPS MOL 20</t>
  </si>
  <si>
    <t>999999</t>
  </si>
  <si>
    <t>17122</t>
  </si>
  <si>
    <t>30MG CPS DUR 56</t>
  </si>
  <si>
    <t>129790</t>
  </si>
  <si>
    <t>235866</t>
  </si>
  <si>
    <t>OXYKODON MYLAN</t>
  </si>
  <si>
    <t>20MG TBL PRO 60X1</t>
  </si>
  <si>
    <t>269</t>
  </si>
  <si>
    <t>210716</t>
  </si>
  <si>
    <t>146283</t>
  </si>
  <si>
    <t>TIAPRID</t>
  </si>
  <si>
    <t>230429</t>
  </si>
  <si>
    <t>TIAPRA</t>
  </si>
  <si>
    <t>100MG TBL FLM 50</t>
  </si>
  <si>
    <t>178256</t>
  </si>
  <si>
    <t>TRAMADOL MYLAN</t>
  </si>
  <si>
    <t>178277</t>
  </si>
  <si>
    <t>132870</t>
  </si>
  <si>
    <t>TRAMAL KAPKY 100 MG/1 ML</t>
  </si>
  <si>
    <t>100MG/ML POR GTT SOL 1X96ML+PUMPA</t>
  </si>
  <si>
    <t>146877</t>
  </si>
  <si>
    <t>APO-ZOLPIDEM</t>
  </si>
  <si>
    <t>KYSELINA THIOKTOVÁ</t>
  </si>
  <si>
    <t>55391</t>
  </si>
  <si>
    <t>THIOGAMMA ORAL</t>
  </si>
  <si>
    <t>600MG TBL FLM 30</t>
  </si>
  <si>
    <t>179368</t>
  </si>
  <si>
    <t>FOXIS</t>
  </si>
  <si>
    <t>37,5MG/325MG TBL FLM 60 I</t>
  </si>
  <si>
    <t>233672</t>
  </si>
  <si>
    <t>197791</t>
  </si>
  <si>
    <t>MARATIA</t>
  </si>
  <si>
    <t>37,5MG/325MG TBL NOB 30</t>
  </si>
  <si>
    <t>107806</t>
  </si>
  <si>
    <t>20MG TBL ENT 30</t>
  </si>
  <si>
    <t>223014</t>
  </si>
  <si>
    <t>50311</t>
  </si>
  <si>
    <t>10MG TBL FLM 90X1</t>
  </si>
  <si>
    <t>61253</t>
  </si>
  <si>
    <t>300MG TBL RET 30</t>
  </si>
  <si>
    <t>239537</t>
  </si>
  <si>
    <t>69418</t>
  </si>
  <si>
    <t>10MG RCT SOL 5X2,5ML</t>
  </si>
  <si>
    <t>ETORIKOXIB</t>
  </si>
  <si>
    <t>99969</t>
  </si>
  <si>
    <t>ARCOXIA</t>
  </si>
  <si>
    <t>60MG TBL FLM 14</t>
  </si>
  <si>
    <t>11063</t>
  </si>
  <si>
    <t>IBALGIN 600</t>
  </si>
  <si>
    <t>207900</t>
  </si>
  <si>
    <t>IBALGIN</t>
  </si>
  <si>
    <t>INDAPAMID</t>
  </si>
  <si>
    <t>151949</t>
  </si>
  <si>
    <t>INDAP</t>
  </si>
  <si>
    <t>2,5MG CPS DUR 100</t>
  </si>
  <si>
    <t>RAMIPRIL A FELODIPIN</t>
  </si>
  <si>
    <t>50117</t>
  </si>
  <si>
    <t>TRIASYN</t>
  </si>
  <si>
    <t>5MG/5MG TBL RET 30</t>
  </si>
  <si>
    <t>TELMISARTAN A AMLODIPIN</t>
  </si>
  <si>
    <t>167852</t>
  </si>
  <si>
    <t>80MG/5MG TBL NOB 28</t>
  </si>
  <si>
    <t>THIOKOLCHIKOSID</t>
  </si>
  <si>
    <t>203765</t>
  </si>
  <si>
    <t>MUSCORIL CPS</t>
  </si>
  <si>
    <t>4MG CPS DUR 30</t>
  </si>
  <si>
    <t>FORMOTEROL A BUDESONID</t>
  </si>
  <si>
    <t>180081</t>
  </si>
  <si>
    <t>SYMBICORT TURBUHALER</t>
  </si>
  <si>
    <t>320MCG/9MCG INH PLV 1X60DÁV</t>
  </si>
  <si>
    <t>AVANAFIL</t>
  </si>
  <si>
    <t>194284</t>
  </si>
  <si>
    <t>SPEDRA</t>
  </si>
  <si>
    <t>200MG TBL NOB 8X1</t>
  </si>
  <si>
    <t>87076</t>
  </si>
  <si>
    <t>300MG CPS DUR 20</t>
  </si>
  <si>
    <t>KLÍŠŤOVÁ ENCEFALITIDA, INAKTIVOVANÝ CELÝ VIRUS</t>
  </si>
  <si>
    <t>215956</t>
  </si>
  <si>
    <t>FSME-IMMUN</t>
  </si>
  <si>
    <t>0,5ML INJ SUS ISP 1X0,5ML+J</t>
  </si>
  <si>
    <t>215608</t>
  </si>
  <si>
    <t>10MG CPS ETD 28 I</t>
  </si>
  <si>
    <t>75022</t>
  </si>
  <si>
    <t>800MG/160MG TBL NOB 10</t>
  </si>
  <si>
    <t>TADALAFIL</t>
  </si>
  <si>
    <t>132288</t>
  </si>
  <si>
    <t>TADALAFIL SANDOZ</t>
  </si>
  <si>
    <t>20MG TBL FLM 12X1 II</t>
  </si>
  <si>
    <t>ACETYLCYSTEIN</t>
  </si>
  <si>
    <t>162250</t>
  </si>
  <si>
    <t>ACC 200 NEO</t>
  </si>
  <si>
    <t>200MG TBL EFF 20</t>
  </si>
  <si>
    <t>ADAPALEN</t>
  </si>
  <si>
    <t>148011</t>
  </si>
  <si>
    <t>BELAKNE</t>
  </si>
  <si>
    <t>224687</t>
  </si>
  <si>
    <t>168837</t>
  </si>
  <si>
    <t>28814</t>
  </si>
  <si>
    <t>5MG POR TBL DIS 60</t>
  </si>
  <si>
    <t>52336</t>
  </si>
  <si>
    <t>4MG TBL NOB 100</t>
  </si>
  <si>
    <t>132877</t>
  </si>
  <si>
    <t>KLOTRIMAZOL</t>
  </si>
  <si>
    <t>224964</t>
  </si>
  <si>
    <t>LOSARTAN</t>
  </si>
  <si>
    <t>114065</t>
  </si>
  <si>
    <t>LOZAP</t>
  </si>
  <si>
    <t>50MG TBL FLM 30 II</t>
  </si>
  <si>
    <t>MAGNESIUM-LAKTÁT</t>
  </si>
  <si>
    <t>171577</t>
  </si>
  <si>
    <t>MAGNESIUM LACTATE BIOMEDICA</t>
  </si>
  <si>
    <t>231069</t>
  </si>
  <si>
    <t>MELOXICAM MYLAN</t>
  </si>
  <si>
    <t>201693</t>
  </si>
  <si>
    <t>NALGESIN S</t>
  </si>
  <si>
    <t>275MG TBL FLM 30X1 II</t>
  </si>
  <si>
    <t>132991</t>
  </si>
  <si>
    <t>140187</t>
  </si>
  <si>
    <t>OMEPRAZOL STADA</t>
  </si>
  <si>
    <t>20MG CPS ETD 30</t>
  </si>
  <si>
    <t>ONDANSETRON</t>
  </si>
  <si>
    <t>185202</t>
  </si>
  <si>
    <t>NOVETRON</t>
  </si>
  <si>
    <t>8MG POR TBL DIS 10</t>
  </si>
  <si>
    <t>PREDNISOLON A ANTISEPTIKA</t>
  </si>
  <si>
    <t>16467</t>
  </si>
  <si>
    <t>211546</t>
  </si>
  <si>
    <t>300MG CPS DUR 84</t>
  </si>
  <si>
    <t>RILMENIDIN</t>
  </si>
  <si>
    <t>166423</t>
  </si>
  <si>
    <t>RILMENIDIN TEVA</t>
  </si>
  <si>
    <t>1MG TBL NOB 90</t>
  </si>
  <si>
    <t>91836</t>
  </si>
  <si>
    <t>6,5MG/ML INJ SOL 5X1ML</t>
  </si>
  <si>
    <t>221061</t>
  </si>
  <si>
    <t>STILNOX</t>
  </si>
  <si>
    <t>TRETINOIN, KOMBINACE</t>
  </si>
  <si>
    <t>30902</t>
  </si>
  <si>
    <t>AKNEMYCIN PLUS</t>
  </si>
  <si>
    <t>40MG/G+0,25MG/G DRM SOL 25ML</t>
  </si>
  <si>
    <t>16461</t>
  </si>
  <si>
    <t>*3014</t>
  </si>
  <si>
    <t>*2018</t>
  </si>
  <si>
    <t>6264</t>
  </si>
  <si>
    <t>SUMETROLIM</t>
  </si>
  <si>
    <t>ALOPURINOL</t>
  </si>
  <si>
    <t>216285</t>
  </si>
  <si>
    <t>MILURIT</t>
  </si>
  <si>
    <t>300MG TBL NOB 90</t>
  </si>
  <si>
    <t>CINCHOKAIN</t>
  </si>
  <si>
    <t>214595</t>
  </si>
  <si>
    <t>FAKTU</t>
  </si>
  <si>
    <t>100MG/2,5MG SUP 20</t>
  </si>
  <si>
    <t>245252</t>
  </si>
  <si>
    <t>DICLOFENAC AUROBINDO</t>
  </si>
  <si>
    <t>173418</t>
  </si>
  <si>
    <t>126164</t>
  </si>
  <si>
    <t>GABAGAMMA</t>
  </si>
  <si>
    <t>300MG CPS DUR 2X100</t>
  </si>
  <si>
    <t>85256</t>
  </si>
  <si>
    <t>2,5MG/ML POR GTT SOL 1X10ML</t>
  </si>
  <si>
    <t>14989</t>
  </si>
  <si>
    <t>1MG/ML INJ SOL 5+5X1ML</t>
  </si>
  <si>
    <t>KOLCHICIN</t>
  </si>
  <si>
    <t>119698</t>
  </si>
  <si>
    <t>COLCHICUM-DISPERT</t>
  </si>
  <si>
    <t>0,5MG TBL OBD 50</t>
  </si>
  <si>
    <t>114059</t>
  </si>
  <si>
    <t>12,5MG TBL FLM 30 II</t>
  </si>
  <si>
    <t>16464</t>
  </si>
  <si>
    <t>EXCIPIAL</t>
  </si>
  <si>
    <t>UNG 100G</t>
  </si>
  <si>
    <t>13281</t>
  </si>
  <si>
    <t>15MG TBL NOB 20</t>
  </si>
  <si>
    <t>23747</t>
  </si>
  <si>
    <t>500MG TBL PRO 60</t>
  </si>
  <si>
    <t>169548</t>
  </si>
  <si>
    <t>METFORMIN MYLAN</t>
  </si>
  <si>
    <t>PARACETAMOL</t>
  </si>
  <si>
    <t>162142</t>
  </si>
  <si>
    <t>500MG TBL NOB 24</t>
  </si>
  <si>
    <t>13623</t>
  </si>
  <si>
    <t>PARAMAX RAPID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</si>
  <si>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</si>
  <si>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</si>
  <si>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</si>
  <si>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</si>
  <si>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</si>
  <si>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</si>
  <si>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</si>
  <si>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</si>
  <si>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</si>
  <si>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</si>
  <si>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207966</t>
  </si>
  <si>
    <t>50MG CPS DUR 20(2X10)</t>
  </si>
  <si>
    <t>133321</t>
  </si>
  <si>
    <t>TRAMADOL AUROVITAS</t>
  </si>
  <si>
    <t>TRIAMCINOLON</t>
  </si>
  <si>
    <t>2829</t>
  </si>
  <si>
    <t>TRIAMCINOLON LÉČIVA</t>
  </si>
  <si>
    <t>1MG/G UNG 10G</t>
  </si>
  <si>
    <t>219460</t>
  </si>
  <si>
    <t>ZOLPIDEM AUROVITAS</t>
  </si>
  <si>
    <t>179326</t>
  </si>
  <si>
    <t>75MG/650MG TBL FLM 20 I</t>
  </si>
  <si>
    <t>176690</t>
  </si>
  <si>
    <t>BETAHISTIN ACTAVIS</t>
  </si>
  <si>
    <t>24MG TBL NOB 60</t>
  </si>
  <si>
    <t>230583</t>
  </si>
  <si>
    <t>500MG TBL FLM 180</t>
  </si>
  <si>
    <t>4013</t>
  </si>
  <si>
    <t>DOXYBENE</t>
  </si>
  <si>
    <t>200MG TBL NOB 10</t>
  </si>
  <si>
    <t>162166</t>
  </si>
  <si>
    <t>GRIMODIN</t>
  </si>
  <si>
    <t>147116</t>
  </si>
  <si>
    <t>GLICLAZID MYLAN</t>
  </si>
  <si>
    <t>30MG TBL RET 120</t>
  </si>
  <si>
    <t>62047</t>
  </si>
  <si>
    <t>16445</t>
  </si>
  <si>
    <t>400MG TBL PRO 30</t>
  </si>
  <si>
    <t>146079</t>
  </si>
  <si>
    <t>45MG POR TBL DIS 30</t>
  </si>
  <si>
    <t>210568</t>
  </si>
  <si>
    <t>186874</t>
  </si>
  <si>
    <t>32083</t>
  </si>
  <si>
    <t>235234</t>
  </si>
  <si>
    <t>212296</t>
  </si>
  <si>
    <t>35MCG/H TDR EMP 10</t>
  </si>
  <si>
    <t>196149</t>
  </si>
  <si>
    <t>200MG CPS DUR 30</t>
  </si>
  <si>
    <t>84700</t>
  </si>
  <si>
    <t>47862</t>
  </si>
  <si>
    <t>179583</t>
  </si>
  <si>
    <t>FENTANYL MYLAN</t>
  </si>
  <si>
    <t>19986</t>
  </si>
  <si>
    <t>107641</t>
  </si>
  <si>
    <t>112318</t>
  </si>
  <si>
    <t>88708</t>
  </si>
  <si>
    <t>ALGIFEN</t>
  </si>
  <si>
    <t>500MG/5,25MG/0,1MG TBL NOB 20</t>
  </si>
  <si>
    <t>27111</t>
  </si>
  <si>
    <t>75MG CPS DUR 112(2X56)</t>
  </si>
  <si>
    <t>PROMETHAZIN</t>
  </si>
  <si>
    <t>207692</t>
  </si>
  <si>
    <t>216873</t>
  </si>
  <si>
    <t>229518</t>
  </si>
  <si>
    <t>AVOKÁDOVÝ A SÓJOVÝ OLEJ, NEZMÝDELNITELNÉ</t>
  </si>
  <si>
    <t>216478</t>
  </si>
  <si>
    <t>PIASCLEDINE 300</t>
  </si>
  <si>
    <t>CPS DUR 30</t>
  </si>
  <si>
    <t>99884</t>
  </si>
  <si>
    <t>CINARIZIN LEK</t>
  </si>
  <si>
    <t>75MG TBL NOB 50</t>
  </si>
  <si>
    <t>187335</t>
  </si>
  <si>
    <t>10MG TBL FLM 98 I</t>
  </si>
  <si>
    <t>NYSTATIN, KOMBINACE</t>
  </si>
  <si>
    <t>41146</t>
  </si>
  <si>
    <t>MACMIROR COMPLEX</t>
  </si>
  <si>
    <t>500MG/200000IU VAG CPS MOL 12</t>
  </si>
  <si>
    <t>SÍRAN ŽELEZNATÝ</t>
  </si>
  <si>
    <t>14711</t>
  </si>
  <si>
    <t>80MG TBL RET 30 I</t>
  </si>
  <si>
    <t>14712</t>
  </si>
  <si>
    <t>80MG TBL RET 100 I</t>
  </si>
  <si>
    <t>188165</t>
  </si>
  <si>
    <t>TRITTICO PROLONG</t>
  </si>
  <si>
    <t>300MG TBL PRO 30</t>
  </si>
  <si>
    <t>15124</t>
  </si>
  <si>
    <t>TINKAIR 50 MCG</t>
  </si>
  <si>
    <t>50MCG/DÁV NAS SPR SUS 200DÁV</t>
  </si>
  <si>
    <t>GESTODEN A ETHINYLESTRADIOL</t>
  </si>
  <si>
    <t>132820</t>
  </si>
  <si>
    <t>MIRELLE</t>
  </si>
  <si>
    <t>0,06MG/0,015MG TBL FLM 3X28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</si>
  <si>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</si>
  <si>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</si>
  <si>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</si>
  <si>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</si>
  <si>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</si>
  <si>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</si>
  <si>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R01AD09 - MOMETASON</t>
  </si>
  <si>
    <t>R03DC03 - MONTELUKAST</t>
  </si>
  <si>
    <t>N06AB04 - CITALOPRAM</t>
  </si>
  <si>
    <t>B01AB05 - ENOXAPARIN</t>
  </si>
  <si>
    <t>A02BC01 - OMEPRAZOL</t>
  </si>
  <si>
    <t>R06AX27 - DESLORATADIN</t>
  </si>
  <si>
    <t>N02CC01 - SUMATRIPTAN</t>
  </si>
  <si>
    <t>R01AD05 - BUDESONID</t>
  </si>
  <si>
    <t>N07CA01 - BETAHISTIN</t>
  </si>
  <si>
    <t>D07BA01 - PREDNISOLON A ANTISEPTIKA</t>
  </si>
  <si>
    <t>R06AX13 - LORATADIN</t>
  </si>
  <si>
    <t>R03AK07 - FORMOTEROL A BUDESONID</t>
  </si>
  <si>
    <t>C01EB15 - TRIMETAZIDIN</t>
  </si>
  <si>
    <t>N05AL01 - SULPIRID</t>
  </si>
  <si>
    <t>N06AX11 - MIRTAZAPIN</t>
  </si>
  <si>
    <t>R03BA05 - FLUTIKASON</t>
  </si>
  <si>
    <t>L04AD01 - CYKLOSPORIN</t>
  </si>
  <si>
    <t>R06AX17 - KETOTIFEN</t>
  </si>
  <si>
    <t>N06AB05 - PAROXETIN</t>
  </si>
  <si>
    <t>B01AF02 - APIXABAN</t>
  </si>
  <si>
    <t>C01BC03 - PROPAFENON</t>
  </si>
  <si>
    <t>N02AJ06 - KODEIN A PARACETAMOL</t>
  </si>
  <si>
    <t>C09CA01 - LOSARTAN</t>
  </si>
  <si>
    <t>N06AB04</t>
  </si>
  <si>
    <t>N02AA05</t>
  </si>
  <si>
    <t>N02CC01</t>
  </si>
  <si>
    <t>N05AL01</t>
  </si>
  <si>
    <t>N06AB05</t>
  </si>
  <si>
    <t>N06AX11</t>
  </si>
  <si>
    <t>N02AJ13</t>
  </si>
  <si>
    <t>R01AD05</t>
  </si>
  <si>
    <t>R06AX27</t>
  </si>
  <si>
    <t>R06AX17</t>
  </si>
  <si>
    <t>B01AB05</t>
  </si>
  <si>
    <t>C01EB15</t>
  </si>
  <si>
    <t>N02AJ06</t>
  </si>
  <si>
    <t>R01AD09</t>
  </si>
  <si>
    <t>R03BA05</t>
  </si>
  <si>
    <t>B01AF02</t>
  </si>
  <si>
    <t>A02BC01</t>
  </si>
  <si>
    <t>N07CA01</t>
  </si>
  <si>
    <t>R03DC03</t>
  </si>
  <si>
    <t>R06AX13</t>
  </si>
  <si>
    <t>C09CA01</t>
  </si>
  <si>
    <t>D07BA01</t>
  </si>
  <si>
    <t>R03AK07</t>
  </si>
  <si>
    <t>L04AD01</t>
  </si>
  <si>
    <t>C01BC03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</si>
  <si>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</si>
  <si>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</si>
  <si>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</si>
  <si>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</si>
  <si>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</si>
  <si>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</si>
  <si>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</si>
  <si>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</si>
  <si>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</si>
  <si>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</si>
  <si>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</si>
  <si>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</si>
  <si>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</si>
  <si>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</si>
  <si>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</si>
  <si>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</si>
  <si>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</si>
  <si>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</si>
  <si>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</si>
  <si>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NĂˇplast cosmopor i. v. 6 x 8 cm bal. Ăˇ 50 ks 9008054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</si>
  <si>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</si>
  <si>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</si>
  <si>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</si>
  <si>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</si>
  <si>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</si>
  <si>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</si>
  <si>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ZA575</t>
  </si>
  <si>
    <t>Set na malĂ© zĂˇkroky sterilnĂ­ pro ĹľilnĂ­ katetrizaci-basic Mediset bal. Ăˇ 15 ks 4552732</t>
  </si>
  <si>
    <t>ZA571</t>
  </si>
  <si>
    <t>Set sterilnĂ­ pro anestezii Mediset 4706312</t>
  </si>
  <si>
    <t>ZA593</t>
  </si>
  <si>
    <t>Tampon sterilnĂ­ stĂˇÄŤenĂ˝ 20 x 20 cm / 5 ks 28003+</t>
  </si>
  <si>
    <t>50115060</t>
  </si>
  <si>
    <t>ZPr - ostatní (Z503)</t>
  </si>
  <si>
    <t>ZI496</t>
  </si>
  <si>
    <t>Elektroda defibrilaÄŤnĂ­ pro dospÄ›lĂ© QC 11996-000017</t>
  </si>
  <si>
    <t>ZR989</t>
  </si>
  <si>
    <t>Elektroda RF radiofrekvenÄŤnĂ­, termoÄŤlĂˇnkovĂˇ, k radiofrekvenÄŤnĂ­mu generĂˇtoru NEUROTHERM NT 1100 RFE -SE-05-CE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</si>
  <si>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</si>
  <si>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</si>
  <si>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</si>
  <si>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</si>
  <si>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</si>
  <si>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</si>
  <si>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ZK884</t>
  </si>
  <si>
    <t>Kohout trojcestnĂ˝ discofix modrĂ˝ 4095111</t>
  </si>
  <si>
    <t>ZB844</t>
  </si>
  <si>
    <t>Ĺ krtidlo Esmarch - pryĹľovĂ© obinadlo 60 x 1250 KVS 06125</t>
  </si>
  <si>
    <t>ZF159</t>
  </si>
  <si>
    <t>NĂˇdoba na kontaminovanĂ˝ odpad 1 l 15-0002/2</t>
  </si>
  <si>
    <t>ZE159</t>
  </si>
  <si>
    <t>NĂˇdoba na kontaminovanĂ˝ odpad 2 l 15-0003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</si>
  <si>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</si>
  <si>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</si>
  <si>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</si>
  <si>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</si>
  <si>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</si>
  <si>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</si>
  <si>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</si>
  <si>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</si>
  <si>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ZK799</t>
  </si>
  <si>
    <t>ZĂˇtka combi ÄŤervenĂˇ 4495101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</si>
  <si>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</si>
  <si>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</si>
  <si>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</si>
  <si>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</si>
  <si>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</si>
  <si>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</si>
  <si>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ZC251</t>
  </si>
  <si>
    <t>Jehla 20G 150 mm active tip 10 mm (SMK-C15-10) bal. Ăˇ 10 ks SMK-S1510-20</t>
  </si>
  <si>
    <t>ZA834</t>
  </si>
  <si>
    <t>Jehla injekÄŤnĂ­ 0,7 x 40 mm ÄŤernĂˇ 4660021</t>
  </si>
  <si>
    <t>ZH201</t>
  </si>
  <si>
    <t>Jehla injekÄŤnĂ­ 0,8 x 120 mm zelenĂˇ 4665643</t>
  </si>
  <si>
    <t>ZA833</t>
  </si>
  <si>
    <t>Jehla injekÄŤnĂ­ 0,8 x 40 mm zelenĂˇ 4657527</t>
  </si>
  <si>
    <t>ZB556</t>
  </si>
  <si>
    <t>Jehla injekÄŤnĂ­ 1,2 x 40 mm rĹŻĹľovĂˇ 4665120</t>
  </si>
  <si>
    <t>ZB259</t>
  </si>
  <si>
    <t>Jehla RF radiofrekvenÄŤnĂ­ 22 G 100 mm active tip 5 mm, bal. Ăˇ 10 ks, SMK-S1005-22</t>
  </si>
  <si>
    <t>ZR991</t>
  </si>
  <si>
    <t>Jehla RF radiofrekvenÄŤnĂ­, k radiofrekvenÄŤnĂ­mu generĂˇtoru  NEUROTHERM NT 1100, 20G/100mm, zakĹ™ivenĂˇ, jednorĂˇzovĂˇ, bal. Ăˇ 10 ks SMK-C1010-20</t>
  </si>
  <si>
    <t>ZR990</t>
  </si>
  <si>
    <t>Jehla RF radiofrekvenÄŤnĂ­, k radiofrekvenÄŤnĂ­mu generĂˇtoru NEUROTHERM NT 1100, 22G/55 mm, rovnĂˇ, jednorĂˇzovĂˇ, bal. Ăˇ 10 ks SMK-S505-22</t>
  </si>
  <si>
    <t>ZA868</t>
  </si>
  <si>
    <t>Jehla sterican 23 G 0,6 x 80 mm modrĂˇ bal. Ăˇ 100 ks 4665635</t>
  </si>
  <si>
    <t>ZQ554</t>
  </si>
  <si>
    <t>Jehla Ultraplex 360, 22G, 0,70 x 50 mm bal. Ăˇ 25 ks 4892605-01</t>
  </si>
  <si>
    <t>ZQ555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</si>
  <si>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</si>
  <si>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</si>
  <si>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</si>
  <si>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</si>
  <si>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</si>
  <si>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</si>
  <si>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</si>
  <si>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</si>
  <si>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</si>
  <si>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</si>
  <si>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</si>
  <si>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</si>
  <si>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</si>
  <si>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ZT074</t>
  </si>
  <si>
    <t>Rukavice vyĹˇetĹ™ovacĂ­ nitril nesterilnĂ­ bez pudru Nitrylex Classic M RD30096003</t>
  </si>
  <si>
    <t>50115020</t>
  </si>
  <si>
    <t>laboratorní diagnostika-LEK (Z501)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</si>
  <si>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</si>
  <si>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</si>
  <si>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</si>
  <si>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</si>
  <si>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</si>
  <si>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</si>
  <si>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</si>
  <si>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</si>
  <si>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</si>
  <si>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</si>
  <si>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</si>
  <si>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</si>
  <si>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</si>
  <si>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</si>
  <si>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</si>
  <si>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</si>
  <si>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DG395</t>
  </si>
  <si>
    <t>DiagnostickĂˇ souprava AB0 set monoklonĂˇlnĂ­ na 30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</si>
  <si>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</si>
  <si>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</si>
  <si>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</si>
  <si>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</si>
  <si>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</si>
  <si>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</si>
  <si>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</si>
  <si>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</si>
  <si>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</si>
  <si>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</si>
  <si>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</si>
  <si>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</si>
  <si>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</si>
  <si>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</si>
  <si>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</si>
  <si>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</si>
  <si>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</si>
  <si>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</si>
  <si>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</si>
  <si>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</si>
  <si>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</si>
  <si>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</si>
  <si>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</si>
  <si>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</si>
  <si>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</si>
  <si>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</si>
  <si>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</si>
  <si>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</si>
  <si>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</si>
  <si>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</si>
  <si>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</si>
  <si>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</si>
  <si>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</si>
  <si>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</si>
  <si>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DH263</t>
  </si>
  <si>
    <t>Termo papĂ­r (8ks)</t>
  </si>
  <si>
    <t>DC634</t>
  </si>
  <si>
    <t>THB KALIBRAÄŚNĂŤ ROZTOK,S7770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</si>
  <si>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</si>
  <si>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</si>
  <si>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</si>
  <si>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</si>
  <si>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</si>
  <si>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</si>
  <si>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</si>
  <si>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</si>
  <si>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</si>
  <si>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</si>
  <si>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ZC081</t>
  </si>
  <si>
    <t>MoÄŤomÄ›r bez teplomÄ›ru 710363</t>
  </si>
  <si>
    <t>ZC052</t>
  </si>
  <si>
    <t>TlouÄŤek drsnĂ˝ 24 x 115 mm JIZE213A/1</t>
  </si>
  <si>
    <t>ZC584</t>
  </si>
  <si>
    <t>VĂˇlec odmÄ›rnĂ˝ vysokĂ˝ 100 ml, B, bĂ­lĂˇ grad. VTRB632432141130</t>
  </si>
  <si>
    <t>ZC795</t>
  </si>
  <si>
    <t>Zkumavka s mediem + flovakovanĂ˝ tampon eSwab virologickĂ© (odbÄ›rovĂ˝ set zkumavka + nylonovĂ˝ nasofaryngeĂˇlnĂ­ tampon bal. v krabiÄŤce Ăˇ 36 ks P042T0020100</t>
  </si>
  <si>
    <t>ZA583</t>
  </si>
  <si>
    <t>ÄŚtvereÄŤky desinfekÄŤnĂ­ Webcol 3,5 x 3,5 cm 70% Ăˇ 4000 ks 6818-1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</si>
  <si>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</si>
  <si>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</si>
  <si>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</si>
  <si>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</si>
  <si>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</si>
  <si>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</si>
  <si>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</si>
  <si>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</si>
  <si>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</si>
  <si>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</si>
  <si>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</si>
  <si>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</si>
  <si>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ZD740</t>
  </si>
  <si>
    <t>Kompresa gĂˇza sterilkompres 7,5 x 7,5 cm/5 ks, 100% bavlna, sterilnĂ­ 1325019265(1230119225)</t>
  </si>
  <si>
    <t>ZC506</t>
  </si>
  <si>
    <t>Kompresa NT 10 x 10 cm/5 ks sterilnĂ­ 1325020275</t>
  </si>
  <si>
    <t>ZC845</t>
  </si>
  <si>
    <t>Kompresa NT 10 x 20 cm/5 ks sterilnĂ­ 26621</t>
  </si>
  <si>
    <t>ZK087</t>
  </si>
  <si>
    <t>KrĂ©m cavilon ochrannĂ˝ bariĂ©rovĂ˝ Ăˇ 28 g bal. Ăˇ 12 ks 3391E - firma jiĹľ nedodĂˇvĂˇ</t>
  </si>
  <si>
    <t>ZK352</t>
  </si>
  <si>
    <t>KrytĂ­ - roztok Hyiodine na chronickĂ© rĂˇny bal. Ăˇ 50 ml HYIODINE</t>
  </si>
  <si>
    <t>ZA333</t>
  </si>
  <si>
    <t>KrytĂ­ aquacel Ag hydrofibre 10 x 10 cm Ăˇ 10 ks 0081082 403708</t>
  </si>
  <si>
    <t>ZD004</t>
  </si>
  <si>
    <t>KrytĂ­ askina 10 x 10 cm pÄ›na bal. Ăˇ 10 ks 7241010-CZSK</t>
  </si>
  <si>
    <t>ZI848</t>
  </si>
  <si>
    <t>KrytĂ­ askina 10 x 10 dressil bal. Ăˇ 10 ks 5291010</t>
  </si>
  <si>
    <t>ZD599</t>
  </si>
  <si>
    <t>KrytĂ­ atrauman 7,5 x 10 cm bal. Ăˇ 10 ks 499513</t>
  </si>
  <si>
    <t>ZA564</t>
  </si>
  <si>
    <t>KrytĂ­ curagard SP fixace kanyl pro dospÄ›lĂ© tvar omega sterilnĂ­ 6,5 x 7,5 cm bal. Ăˇ 100 ks (nĂˇhrada za Tegaderm i. v.) 30117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</si>
  <si>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</si>
  <si>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</si>
  <si>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</si>
  <si>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</si>
  <si>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ZA627</t>
  </si>
  <si>
    <t>KrytĂ­ granuflex extra thin 5 x 10 cm Ăˇ 10 ks 0021661 187959</t>
  </si>
  <si>
    <t>ZB085</t>
  </si>
  <si>
    <t>KrytĂ­ hemostatickĂ© standard 5 x 7,50 cm bal. Ăˇ 12 ks 1903GB</t>
  </si>
  <si>
    <t>ZN200</t>
  </si>
  <si>
    <t>KrytĂ­ hemostatickĂ© traumacel new dent kostky bal. Ăˇ 50 ks 10115</t>
  </si>
  <si>
    <t>ZA550</t>
  </si>
  <si>
    <t>KrytĂ­ hydrogelovĂ© nu-gel 25 g bal. Ăˇ 6 ks MNG425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</si>
  <si>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</si>
  <si>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</si>
  <si>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</si>
  <si>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</si>
  <si>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</si>
  <si>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</si>
  <si>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</si>
  <si>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</si>
  <si>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ZF042</t>
  </si>
  <si>
    <t>KrytĂ­ mastnĂ˝ tyl jelonet 10 x 10 cm Ăˇ 10 ks 7404</t>
  </si>
  <si>
    <t>ZL853</t>
  </si>
  <si>
    <t>KrytĂ­ mastnĂ˝ tyl jelonet 10 x 40 cm Ăˇ 10 ks 7459</t>
  </si>
  <si>
    <t>ZL664</t>
  </si>
  <si>
    <t>KrytĂ­ mastnĂ˝ tyl pharmatull 10 x 20 cm bal. Ăˇ 10 ks P-Tull1020</t>
  </si>
  <si>
    <t>ZG612</t>
  </si>
  <si>
    <t>KrytĂ­ mepilex 10 x 10 cm bal. Ăˇ 5 ks 294100</t>
  </si>
  <si>
    <t>ZA475</t>
  </si>
  <si>
    <t>KrytĂ­ mepilex 7,5 x 7,5 cm bal. Ăˇ 5 ks 295200</t>
  </si>
  <si>
    <t>ZA537</t>
  </si>
  <si>
    <t>KrytĂ­ mepilex heel 13 x 20 cm bal. Ăˇ 5 ks 288100-01</t>
  </si>
  <si>
    <t>ZE108</t>
  </si>
  <si>
    <t>KrytĂ­ mepilex lite 10 x 10 cm bal. Ăˇ 5 ks 284100-01</t>
  </si>
  <si>
    <t>ZF108</t>
  </si>
  <si>
    <t>KrytĂ­ mepilex lite 6 x  8,5 cm bal. Ăˇ 5 ks 284000-01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</si>
  <si>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</si>
  <si>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</si>
  <si>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</si>
  <si>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</si>
  <si>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</si>
  <si>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</si>
  <si>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ZN895</t>
  </si>
  <si>
    <t>KrytĂ­ reston nesterilnĂ­ 10,0 cm x 5,0 cm x 5 m role 1563L</t>
  </si>
  <si>
    <t>ZA513</t>
  </si>
  <si>
    <t>KrytĂ­ s mastĂ­ atrauman AG 10 x 10 cm bal. Ăˇ 10 ks 499573</t>
  </si>
  <si>
    <t>ZO863</t>
  </si>
  <si>
    <t>KrytĂ­ silikonovĂ© pÄ›novĂ© mepilex border flex 13,5 x 16,5 cm bal. Ăˇ 5 ks 283370 - jiĹľ firma nevyrĂˇbĂ­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</si>
  <si>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</si>
  <si>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</si>
  <si>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</si>
  <si>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</si>
  <si>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</si>
  <si>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</si>
  <si>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</si>
  <si>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</si>
  <si>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</si>
  <si>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</si>
  <si>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</si>
  <si>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</si>
  <si>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ZE090</t>
  </si>
  <si>
    <t>KrytĂ­ sterilnĂ­ VECA-C na perif.kanyly trans.okĂ©nko stĹ™Ă­bro bal. Ăˇ 50 ks BED:392020</t>
  </si>
  <si>
    <t>ZA585</t>
  </si>
  <si>
    <t>KrytĂ­ suprasorb F 10 x 12 cm sterilnĂ­ bal. Ăˇ 10 ks 20462</t>
  </si>
  <si>
    <t>ZA503</t>
  </si>
  <si>
    <t>KrytĂ­ suprasorb F 10 x 25 cm fĂłliovĂ© sterilnĂ­ bal. Ăˇ 10 ks 20464</t>
  </si>
  <si>
    <t>ZC702</t>
  </si>
  <si>
    <t>KrytĂ­ tegaderm   6,0 cm x  7,0 cm bal. Ăˇ 100 ks 1624W</t>
  </si>
  <si>
    <t>ZA324</t>
  </si>
  <si>
    <t>KrytĂ­ tegaderm 10,0 cm x 12,0 cm bal. Ăˇ 50 ks 1626W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</si>
  <si>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</si>
  <si>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</si>
  <si>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</si>
  <si>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</si>
  <si>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</si>
  <si>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</si>
  <si>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ZD770</t>
  </si>
  <si>
    <t>KrytĂ­ tubifast 7,5 x 10 m 2438</t>
  </si>
  <si>
    <t>ZQ491</t>
  </si>
  <si>
    <t>KrytĂ­ ZETUVIT Plus vysoce savĂ©, sterilnĂ­ 20 x 25 cm bal. Ăˇ 10 ks  4137138</t>
  </si>
  <si>
    <t>ZA443</t>
  </si>
  <si>
    <t>Ĺ Ăˇtek trojcĂ­pĂ˝ NT 136 x 96 x 96 cm 20002</t>
  </si>
  <si>
    <t>ZB404</t>
  </si>
  <si>
    <t>NĂˇplast cosmos 8 cm x 1 m 5403353</t>
  </si>
  <si>
    <t>ZI600</t>
  </si>
  <si>
    <t>NĂˇplast curapor 10 x 15 cm 32914 ( nĂˇhrada za cosmopor )</t>
  </si>
  <si>
    <t>ZI602</t>
  </si>
  <si>
    <t>NĂˇplast curapor 10 x 34 cm 32918 ( nĂˇhrada za cosmopor )</t>
  </si>
  <si>
    <t>ZA418</t>
  </si>
  <si>
    <t>NĂˇplast metaline pod TS 8 x 9 cm 23094</t>
  </si>
  <si>
    <t>ZH012</t>
  </si>
  <si>
    <t>NĂˇplast micropore 2,50 cm x 9,10 m 840W-1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</si>
  <si>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</si>
  <si>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</si>
  <si>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</si>
  <si>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</si>
  <si>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</si>
  <si>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</si>
  <si>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</si>
  <si>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</si>
  <si>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ZD104</t>
  </si>
  <si>
    <t>NĂˇplast omniplast 10,0 cm x 10,0 m 9004472 (900535)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</si>
  <si>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</si>
  <si>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</si>
  <si>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</si>
  <si>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</si>
  <si>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</si>
  <si>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</si>
  <si>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</si>
  <si>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</si>
  <si>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</si>
  <si>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</si>
  <si>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</si>
  <si>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</si>
  <si>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ZN475</t>
  </si>
  <si>
    <t>Obinadlo elastickĂ© universal   8 cm x 5 m 1323100312</t>
  </si>
  <si>
    <t>ZN478</t>
  </si>
  <si>
    <t>Obinadlo elastickĂ© universal 10 cm x 5 m 1323100313</t>
  </si>
  <si>
    <t>ZN476</t>
  </si>
  <si>
    <t>Obinadlo elastickĂ© universal 15 cm x 5 m 1323100315</t>
  </si>
  <si>
    <t>ZA330</t>
  </si>
  <si>
    <t>Obinadlo fixa crep   8 cm x 4 m 1323100103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</si>
  <si>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</si>
  <si>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</si>
  <si>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</si>
  <si>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</si>
  <si>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</si>
  <si>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</si>
  <si>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ZA427</t>
  </si>
  <si>
    <t>Obinadlo hydrofilnĂ­ 14 cm x   5 m 13009</t>
  </si>
  <si>
    <t>ZA426</t>
  </si>
  <si>
    <t>Obinadlo hydrofilnĂ­ 16 cm x 10 m 13014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</si>
  <si>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</si>
  <si>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</si>
  <si>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</si>
  <si>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</si>
  <si>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</si>
  <si>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</si>
  <si>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</si>
  <si>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</si>
  <si>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</si>
  <si>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</si>
  <si>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</si>
  <si>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</si>
  <si>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</si>
  <si>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</si>
  <si>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ZJ384</t>
  </si>
  <si>
    <t>Set na malĂ© zĂˇkroky sterilnĂ­ pro centrĂˇlnĂ­ ĹľilnĂ­ katetrizaci Steriset bal. Ăˇ 15 ks 42001174 - obj. VĹ˝DY 2 bal.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</si>
  <si>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</si>
  <si>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</si>
  <si>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</si>
  <si>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</si>
  <si>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</si>
  <si>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</si>
  <si>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ZA577</t>
  </si>
  <si>
    <t>Set rouĹˇkovacĂ­ Certofix pro CVC bal Ăˇ 10 ks 291832</t>
  </si>
  <si>
    <t>ZA637</t>
  </si>
  <si>
    <t>Set sterilnĂ­ subclavia ARO karton Ăˇ 30 ks 41024</t>
  </si>
  <si>
    <t>ZD159</t>
  </si>
  <si>
    <t>Sprej linovera 30 ml prevence dekubitu 468156</t>
  </si>
  <si>
    <t>ZA630</t>
  </si>
  <si>
    <t>Tampon sterilnĂ­ stĂˇÄŤenĂ˝ 9 x 9 cm / 5 ks karton Ăˇ 650 ks 1230110421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</si>
  <si>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</si>
  <si>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</si>
  <si>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</si>
  <si>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</si>
  <si>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</si>
  <si>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</si>
  <si>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</si>
  <si>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</si>
  <si>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</si>
  <si>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</si>
  <si>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</si>
  <si>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</si>
  <si>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ZP987</t>
  </si>
  <si>
    <t>AdaptĂ©r k setu pro enterĂˇlnĂ­ vĂ˝Ĺľivu ENFIT  bal. Ăˇ 30 ks 777444 - ukonÄŤenĂˇ vĂ˝roba, nahrazuje kĂłd ZP163</t>
  </si>
  <si>
    <t>ZF510</t>
  </si>
  <si>
    <t>AdaptĂ©r metal 65250</t>
  </si>
  <si>
    <t>ZB772</t>
  </si>
  <si>
    <t>AdaptĂ©r pĹ™echodka luer 450070</t>
  </si>
  <si>
    <t>ZB372</t>
  </si>
  <si>
    <t>Ambuvak pro dospÄ›lĂ© vak 1,0 l 7153000</t>
  </si>
  <si>
    <t>ZI953</t>
  </si>
  <si>
    <t>Ambuvak pro dospÄ›lĂ© vak 1,6 l komplet (maska 4 a 5, hadiÄŤka, rezervoĂˇr) 48.010.55.004</t>
  </si>
  <si>
    <t>ZK693</t>
  </si>
  <si>
    <t>Aquapak - sterilnĂ­ voda 1070 ml + adaptĂ©r bal. 10 ks 404128</t>
  </si>
  <si>
    <t>ZC751</t>
  </si>
  <si>
    <t>ÄŚepelka skalpelovĂˇ 11 BB511</t>
  </si>
  <si>
    <t>ZC753</t>
  </si>
  <si>
    <t>ÄŚepelka skalpelovĂˇ 20 BB520</t>
  </si>
  <si>
    <t>ZN618</t>
  </si>
  <si>
    <t>BrĂ˝le kyslĂ­kovĂ© pro dospÄ›lĂ© bal. Ăˇ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</si>
  <si>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</si>
  <si>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</si>
  <si>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</si>
  <si>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</si>
  <si>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</si>
  <si>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</si>
  <si>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DrĹľĂˇk jehly zĂˇkladnĂ­ 450201</t>
  </si>
  <si>
    <t>ZP287</t>
  </si>
  <si>
    <t>DrĹľĂˇk pro tlakovĂ© pĹ™evodnĂ­ky TCLIP05 bal. Ăˇ 5 ks</t>
  </si>
  <si>
    <t>ZC129</t>
  </si>
  <si>
    <t>Elektroda defibrilaÄŤnĂ­ pro dospÄ›lĂ© EDGE s konektorem QUIK-COMBO k defibrilĂˇtorĹŻm LIFEPAK 11996-000091</t>
  </si>
  <si>
    <t>ZB424</t>
  </si>
  <si>
    <t>Elektroda EKG H34SG 31.1946.21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</si>
  <si>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</si>
  <si>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</si>
  <si>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</si>
  <si>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</si>
  <si>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ZB253</t>
  </si>
  <si>
    <t>Filtr iso-gard bakteriĂˇlnĂ­ virovĂ˝ ÄŤistĂ˝ bal. Ăˇ 25 ks 19212</t>
  </si>
  <si>
    <t>ZB295</t>
  </si>
  <si>
    <t>Filtr iso-gard hepa ÄŤistĂ˝ bal. Ăˇ 20 ks (6 dennĂ­) 28012</t>
  </si>
  <si>
    <t>Filtr iso-gard hepa ÄŤistĂ˝ bal. Ăˇ 20 ks 28012</t>
  </si>
  <si>
    <t>ZA738</t>
  </si>
  <si>
    <t>Filtr mini spike zelenĂ˝ 4550242</t>
  </si>
  <si>
    <t>ZB271</t>
  </si>
  <si>
    <t>Filtr perifix 0,2MY bal. Ăˇ 25 ks 4515501</t>
  </si>
  <si>
    <t>ZD454</t>
  </si>
  <si>
    <t>Filtr pro dospÄ›lĂ© s HME a portem bal. Ăˇ 50 ks 038-41-355</t>
  </si>
  <si>
    <t>ZC777</t>
  </si>
  <si>
    <t>Filtr sacĂ­ MSF 271-022-001</t>
  </si>
  <si>
    <t>ZC968</t>
  </si>
  <si>
    <t>Filtrate bag 5029011</t>
  </si>
  <si>
    <t>ZD839</t>
  </si>
  <si>
    <t>Fonendoskop jednostrannĂ˝ Typ - SCHWESTERN, zelenĂ˝ 76.001.00.002</t>
  </si>
  <si>
    <t>ZN646</t>
  </si>
  <si>
    <t>Fonendoskop oboustrannĂ˝ rĹŻznĂ© barvy 710045-s</t>
  </si>
  <si>
    <t>ZB972</t>
  </si>
  <si>
    <t>Fonendoskop oboustrannĂ˝ Typ - PANASCOPE, ÄŤernĂ˝ 76.001.00.004</t>
  </si>
  <si>
    <t>ZB075</t>
  </si>
  <si>
    <t>HadiÄŤka kyslĂ­kovĂˇ 2 m s koncovkami (OS/40) H-103007</t>
  </si>
  <si>
    <t>ZM875</t>
  </si>
  <si>
    <t>HadiÄŤka spojovacĂ­ dialyzaÄŤnĂ­ PRISMAFLEX Calcium Line CA250 k pĹ™Ă­stroji PRISMAFLEX bal. Ăˇ 24 ks 113763</t>
  </si>
  <si>
    <t>ZQ249</t>
  </si>
  <si>
    <t>HadiÄŤka spojovacĂ­ HS 1,8 x 1800 mm LL DEPH free 2200 180 ND</t>
  </si>
  <si>
    <t>ZQ251</t>
  </si>
  <si>
    <t>HadiÄŤka spojovacĂ­ HS 1,8 x 1800 mm UNIV DEPH free 2201 180ND</t>
  </si>
  <si>
    <t>ZB908</t>
  </si>
  <si>
    <t>HadiÄŤka spojovacĂ­ ĹľlutĂˇ 1 mm x 1500 mm pro svÄ›tlocitlivĂ© lĂ©ky bal. Ăˇ 20 ks 1100 1150ND</t>
  </si>
  <si>
    <t>ZB816</t>
  </si>
  <si>
    <t>HadiÄŤka spojovacĂ­ perfusor 150 cm ÄŤernĂˇ bal. Ăˇ 100 ks 8722919</t>
  </si>
  <si>
    <t>ZB497</t>
  </si>
  <si>
    <t>HadiÄŤka spojovacĂ­ vysokotlakĂˇ Combidyn PVC, dĂ©lka 20 cm, prĹŻmÄ›r 1,5 x 2,7 mm, tlak 8 bar, LUER male/female, ABS, ÄŤervenĂ© pruhy(arterial)  bal. Ăˇ 50 ks 5204941</t>
  </si>
  <si>
    <t>ZJ027</t>
  </si>
  <si>
    <t>Helma castar R vel. L  CP211L/2R</t>
  </si>
  <si>
    <t>ZJ028</t>
  </si>
  <si>
    <t>Helma castar R vel. M CP211M/2R</t>
  </si>
  <si>
    <t>ZM703</t>
  </si>
  <si>
    <t>Jehelec MAYO-HEGAR 160 mm B397132910031</t>
  </si>
  <si>
    <t>ZB541</t>
  </si>
  <si>
    <t>Jehelec mayo-hegar 160 mm P01126</t>
  </si>
  <si>
    <t>ZB449</t>
  </si>
  <si>
    <t>Kanyla ET 7,0 s manĹľetou 9570E</t>
  </si>
  <si>
    <t>ZD261</t>
  </si>
  <si>
    <t>Kanyla ET 7,0 s manĹľetou bal. Ăˇ 20 ks 100/199/070</t>
  </si>
  <si>
    <t>ZB386</t>
  </si>
  <si>
    <t>Kanyla ET 7,5 s manĹľetou 9475E</t>
  </si>
  <si>
    <t>ZE373</t>
  </si>
  <si>
    <t>Kanyla ET 7,5 se sĂˇnĂ­m nad manĹľetou SACETT I.D. bal. Ăˇ 10 ks 100/189/075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</si>
  <si>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</si>
  <si>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</si>
  <si>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</si>
  <si>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</si>
  <si>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</si>
  <si>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</si>
  <si>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</si>
  <si>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</si>
  <si>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ZA840</t>
  </si>
  <si>
    <t>Kanyla ET 9,5 s manĹľetou bal. Ăˇ 10 ks 9495E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</si>
  <si>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</si>
  <si>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</si>
  <si>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</si>
  <si>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</si>
  <si>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ZT026</t>
  </si>
  <si>
    <t>Kanyla nasĂˇlnĂ­ HighFlow L pro dospÄ›lĂ© 100 51006179</t>
  </si>
  <si>
    <t>ZT025</t>
  </si>
  <si>
    <t>Kanyla nasĂˇlnĂ­ HighFlow M pro dospÄ›lĂ© 100 51006178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</si>
  <si>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</si>
  <si>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</si>
  <si>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</si>
  <si>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</si>
  <si>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ZH871</t>
  </si>
  <si>
    <t>Kanyla TS 10,0 s manĹľetou bal. Ăˇ 10 ks 100/800/100</t>
  </si>
  <si>
    <t>ZA279</t>
  </si>
  <si>
    <t>Kanyla TS 7,0 s manĹľetou 100/800/070</t>
  </si>
  <si>
    <t>ZH335</t>
  </si>
  <si>
    <t>Kanyla TS 7,0 s manĹľetou bal. Ăˇ 2 ks 100/523/070</t>
  </si>
  <si>
    <t>ZB105</t>
  </si>
  <si>
    <t>Kanyla TS 7,5 s manĹľetou 100/800/075</t>
  </si>
  <si>
    <t>ZA996</t>
  </si>
  <si>
    <t>Kanyla TS 8,0 s manĹľetou 100/800/080</t>
  </si>
  <si>
    <t>ZA725</t>
  </si>
  <si>
    <t>Kanyla TS 8,0 s manĹľetou bal. Ăˇ 10 ks 100/860/080</t>
  </si>
  <si>
    <t>ZB314</t>
  </si>
  <si>
    <t>Kanyla TS 8,0 s manĹľetou bal. Ăˇ 2 ks 100/523/080</t>
  </si>
  <si>
    <t>ZC982</t>
  </si>
  <si>
    <t>Kanyla TS 8,5 s manĹľetou bal. Ăˇ 10 ks 100/860/085</t>
  </si>
  <si>
    <t>ZB263</t>
  </si>
  <si>
    <t>Kanyla TS 9,0 s manĹľetou bal. Ăˇ 2 ks 100/523/090</t>
  </si>
  <si>
    <t>ZF018</t>
  </si>
  <si>
    <t>Kanyla vasofix 16G ĹˇedĂˇ safety bal. Ăˇ 50 ks 4269179S-01</t>
  </si>
  <si>
    <t>ZD980</t>
  </si>
  <si>
    <t>Kanyla vasofix 18G zelenĂˇ safety 4269136S-01</t>
  </si>
  <si>
    <t>ZQ021</t>
  </si>
  <si>
    <t>KartĂˇÄŤek zubnĂ­ s proplachem silikonovĂ˝ bal. Ăˇ 20 ks 51410100</t>
  </si>
  <si>
    <t>ZH816</t>
  </si>
  <si>
    <t>Katetr moÄŤovĂ˝ foley CH14 180605-000140</t>
  </si>
  <si>
    <t>ZH493</t>
  </si>
  <si>
    <t>Katetr moÄŤovĂ˝ foley CH16 180605-000160</t>
  </si>
  <si>
    <t>ZO181</t>
  </si>
  <si>
    <t>Katetr moÄŤovĂ˝ foley pro mÄ›Ĺ™enĂ­ teploty 16 Fr 2- cestnĂ˝ silikonovĂ˝ MN-0116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</si>
  <si>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</si>
  <si>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</si>
  <si>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</si>
  <si>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</si>
  <si>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</si>
  <si>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</si>
  <si>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</si>
  <si>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</si>
  <si>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ZG132</t>
  </si>
  <si>
    <t>Katetr moÄŤovĂ˝ nelaton pro mÄ›Ĺ™enĂ­ teploty CH16 bal. Ăˇ 5 ks 179360-000160</t>
  </si>
  <si>
    <t>ZB864</t>
  </si>
  <si>
    <t>Kit k mÄ›Ĺ™enĂ­ hemodynamiky lidco injectate 50 cm Ăˇ 5 ks CM50</t>
  </si>
  <si>
    <t>ZC879</t>
  </si>
  <si>
    <t>KleĹˇtÄ› magillovy 250 mm P00686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</si>
  <si>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</si>
  <si>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</si>
  <si>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</si>
  <si>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</si>
  <si>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</si>
  <si>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100 ks EMC1402 (GMC7405)</t>
  </si>
  <si>
    <t>Konektor bezjehlovĂ˝ k vakĹŻm Viaflo SPIKE bal. Ăˇ 100 ks EMC3482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</si>
  <si>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</si>
  <si>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</si>
  <si>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</si>
  <si>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</si>
  <si>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ZP163</t>
  </si>
  <si>
    <t>Konektor flocare stupĹovĂ˝ pro sondu typu ENLock/sondu s kĂłnusovĂ˝m konektorem EAN 8716900563904 bal. Ăˇ 30 ks 589828</t>
  </si>
  <si>
    <t>ZP078</t>
  </si>
  <si>
    <t>Kontejner 25 ml PP ĹˇroubovĂ˝ sterilnĂ­ uzĂˇvÄ›r 2680/EST/SG</t>
  </si>
  <si>
    <t>ZJ655</t>
  </si>
  <si>
    <t>Kyveta CO2 dospÄ›lĂˇ 6870279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</si>
  <si>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</si>
  <si>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</si>
  <si>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</si>
  <si>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</si>
  <si>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ZC059</t>
  </si>
  <si>
    <t>LĂˇhev redon drenofast 400 ml-kompletnĂ­ bal. Ăˇ 40 ks 28400</t>
  </si>
  <si>
    <t>ZR946</t>
  </si>
  <si>
    <t>Lanceta bezpeÄŤnostnĂ­ Sarstedt MINI vel. 28G/hloubka vpichu 1,6 mm, bal. Ăˇ 200 ks modrĂˇ 85.1015</t>
  </si>
  <si>
    <t>ZB793</t>
  </si>
  <si>
    <t>LĹľĂ­ce laryngoskopickĂˇ 3 bal. Ăˇ 10 ks DS.2940.150.20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</si>
  <si>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</si>
  <si>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</si>
  <si>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</si>
  <si>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</si>
  <si>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</si>
  <si>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</si>
  <si>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</si>
  <si>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</si>
  <si>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</si>
  <si>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</si>
  <si>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ZA728</t>
  </si>
  <si>
    <t>Lopatka ĂşstnĂ­ dĹ™evÄ›nĂˇ lĂ©kaĹ™skĂˇ nesterilnĂ­ bal. Ăˇ 100 ks 1320100655</t>
  </si>
  <si>
    <t>ZA713</t>
  </si>
  <si>
    <t>MÄ›Ĺ™iÄŤ ĹľilnĂ­ho tlaku 01 646992</t>
  </si>
  <si>
    <t>ZQ918</t>
  </si>
  <si>
    <t>ManĹľeta pĹ™etlakovĂˇ 1000 ml pro podĂˇvĂˇnĂ­ infuznĂ­ch roztokĹŻ INFU-SURG 4010</t>
  </si>
  <si>
    <t>ZC166</t>
  </si>
  <si>
    <t>ManĹľeta pĹ™etlakovĂˇ 500 ml kompletnĂ­ (100 051-018-803) 100 ZIT-500</t>
  </si>
  <si>
    <t>ZQ917</t>
  </si>
  <si>
    <t>ManĹľeta pĹ™etlakovĂˇ 500 ml pro podĂˇvĂˇnĂ­ infuznĂ­ch roztokĹŻ INFU-SURG 4005</t>
  </si>
  <si>
    <t>ZB496</t>
  </si>
  <si>
    <t>Matice pĹ™evleÄŤnĂˇ k prĹŻtokomÄ›ru 0-23-0141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</si>
  <si>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</si>
  <si>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</si>
  <si>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</si>
  <si>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</si>
  <si>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ZT056</t>
  </si>
  <si>
    <t>NĂˇhradnĂ­ potah pro podloĹľku antidekubitnĂ­ - desku s pĹŻlvĂˇlcem PROFI, flanel, 30x60x20 cm 30 x 60 x 20 bĂ­lĂ˝ podklad, modrĂ© puntĂ­ky 291106</t>
  </si>
  <si>
    <t>ZT059</t>
  </si>
  <si>
    <t>NĂˇhradnĂ­ potah pro podloĹľku antidekubitnĂ­ - klĂ­n PROFI s vĂ˝Ĺ™ezem pro muĹľe, flanel, 75x 17 x70 cm75 x17 x 70 bĂ­lĂ˝ podklad, modrĂ© puntĂ­ky 291117</t>
  </si>
  <si>
    <t>ZT057</t>
  </si>
  <si>
    <t>NĂˇhradnĂ­ potah pro podloĹľku antidekubitnĂ­ - klĂ­n PROFI, flanel, 60x17x70 cm 60 x17 x 70 bĂ­lĂ˝ podklad, modrĂ© puntĂ­ky 291107</t>
  </si>
  <si>
    <t>ZT055</t>
  </si>
  <si>
    <t>NĂˇhradnĂ­ potah pro podloĹľku antidekubitnĂ­ - obliÄŤejovou PROFI,  flanel, 28x28x14 cm28x28x14 bĂ­lĂ˝ podklad, modrĂ© puntĂ­ky 291105</t>
  </si>
  <si>
    <t>ZT058</t>
  </si>
  <si>
    <t>NĂˇhradnĂ­ potah pro podloĹľku antidekubitnĂ­ - VĂˇlec PROFI, flanel, 13 x 50 cm13x50 bĂ­lĂ˝ podklad, modrĂ© puntĂ­ky 291108</t>
  </si>
  <si>
    <t>ZP454</t>
  </si>
  <si>
    <t>NĹŻĹľky chirurgickĂ© rovnĂ© hrotnatĂ© 130 mm 397113080010</t>
  </si>
  <si>
    <t>ZQ144</t>
  </si>
  <si>
    <t>NĹŻĹľky chirurgickĂ© rovnĂ© hrotnatotupĂ© 150 mm TK-AJ 024-15</t>
  </si>
  <si>
    <t>ZC766</t>
  </si>
  <si>
    <t>NĹŻĹľky rovnĂ© chirurgickĂ© hrotnatĂ© 130 mm P00768</t>
  </si>
  <si>
    <t>ZS184</t>
  </si>
  <si>
    <t>Obal ochrannĂ˝ na transluminaÄŤnĂ­ svÄ›tlo Venoscope, 120 x 225 mm, vÄŤetnÄ› ubrousku, jednorĂˇzovĂ˝, bal. Ăˇ 200 ks (obal+ubrousek) N15200</t>
  </si>
  <si>
    <t>ZB475</t>
  </si>
  <si>
    <t>OdstraĹovaÄŤ koĹľnĂ­ch svorek bal. Ăˇ 20 ks</t>
  </si>
  <si>
    <t>ZT024</t>
  </si>
  <si>
    <t>Okruh vyhĹ™Ă­vanĂ˝ HighFlow 100 51048400</t>
  </si>
  <si>
    <t>ZA170</t>
  </si>
  <si>
    <t>PĂˇsek k TS kanyle pÄ›novĂ˝ 520000</t>
  </si>
  <si>
    <t>ZC948</t>
  </si>
  <si>
    <t>PĂˇska bepa clip pro TS kanylu s hĂˇÄŤky 31-43 cm Ăˇ 12 ks NKS:200443</t>
  </si>
  <si>
    <t>ZP860</t>
  </si>
  <si>
    <t>PĂˇska tracheostomickĂˇ fixaÄŤnĂ­ 52 cm bal. Ăˇ 5 ks 40-0005-044</t>
  </si>
  <si>
    <t>ZT028</t>
  </si>
  <si>
    <t>PapĂ­rky absorpÄŤnĂ­ do zvhÄŤovacĂ­ komory Vincent 100 30003405</t>
  </si>
  <si>
    <t>ZM549</t>
  </si>
  <si>
    <t>PeĂˇn rovnĂ˝ rochester 160 mm B397115910118</t>
  </si>
  <si>
    <t>ZQ143</t>
  </si>
  <si>
    <t>Pinzeta anatomickĂˇ rovnĂˇ ĂşzkĂˇ 145 mm TK-BA 100-14</t>
  </si>
  <si>
    <t>ZH273</t>
  </si>
  <si>
    <t>Pinzeta anatomickĂˇ rovnĂˇ jemnĂˇ matovanĂˇ 145 mm 397114080101</t>
  </si>
  <si>
    <t>ZB163</t>
  </si>
  <si>
    <t>Pinzeta chirurgickĂˇ matovanĂˇ 1 x 2 zuby 145 mm 397114080381</t>
  </si>
  <si>
    <t>ZP509</t>
  </si>
  <si>
    <t>Pinzeta UH sterilnĂ­ I0600</t>
  </si>
  <si>
    <t>ZT052</t>
  </si>
  <si>
    <t>PodloĹľka antidekubitnĂ­ deska s pĹŻlvĂˇlcem PROFI 30 x 60 x 20 cm30 x60 x20 modrĂˇ 261612</t>
  </si>
  <si>
    <t>ZT054</t>
  </si>
  <si>
    <t>PodloĹľka antidekubitnĂ­ klĂ­n PROFI  s vĂ˝Ĺ™ezem pro muĹľe 75  x17x 70 cm 75 x 17 x 70 modrĂˇ 261624</t>
  </si>
  <si>
    <t>ZT053</t>
  </si>
  <si>
    <t>PodloĹľka antidekubitnĂ­ klĂ­n PROFI 60 x 17 x70 cm 60x17 x 70 modrĂˇ 261613</t>
  </si>
  <si>
    <t>ZT051</t>
  </si>
  <si>
    <t>PodloĹľka antidekubitnĂ­ obliÄŤejovĂˇ PROFI 28 x 24 x14 cm 28 x 24 x14 cm modrĂˇ 261593</t>
  </si>
  <si>
    <t>ZT050</t>
  </si>
  <si>
    <t>PodloĹľka antidekubitnĂ­ vĂˇlec PROFI rĹŻĹľ. pÄ›na 13 x50 cm13 x 50 cm modrĂˇ 261546</t>
  </si>
  <si>
    <t>ZQ628</t>
  </si>
  <si>
    <t>PodloĹľka lepĂ­cĂ­  k fixaci  epidurĂˇlnĂ­mu katetru PERIFIX PINPAD nesterilnĂ­ bal. Ăˇ 25 ks 4515510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</si>
  <si>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</si>
  <si>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</si>
  <si>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</si>
  <si>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</si>
  <si>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ZL688</t>
  </si>
  <si>
    <t>ProuĹľky diagnostickĂ© Accu-Check Inform II Strip 50 EU1 Ăˇ 50 ks 05942861041</t>
  </si>
  <si>
    <t>ZA691</t>
  </si>
  <si>
    <t>Rampa 3 kohouty discofix 16600C/4085434/</t>
  </si>
  <si>
    <t>ZB301</t>
  </si>
  <si>
    <t>Rampa 5 kohoutĹŻ bez PVC lipidorezistentnĂ­ bal. Ăˇ 20 ks RP 5000 M</t>
  </si>
  <si>
    <t>ZK435</t>
  </si>
  <si>
    <t>Rampa 5 kohoutĹŻ discofix bal. Ăˇ 40 ks 16608C (4085450)</t>
  </si>
  <si>
    <t>ZA884</t>
  </si>
  <si>
    <t>Rourka rektĂˇlnĂ­ CH22 dĂ©lka 40 cm 19-22.100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</si>
  <si>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</si>
  <si>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</si>
  <si>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</si>
  <si>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</si>
  <si>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ZA688</t>
  </si>
  <si>
    <t>SĂˇÄŤek moÄŤovĂ˝ s hodinovou diurĂ©zou curity 400, 2000 ml, hadiÄŤka 150 cm 8150</t>
  </si>
  <si>
    <t>SĂˇÄŤek moÄŤovĂ˝ s hodinovou diurĂ©zou curity 400, 2000 ml, hadiÄŤka 150 cm 8150 - vĂ˝padek do 1/2021</t>
  </si>
  <si>
    <t>ZB945</t>
  </si>
  <si>
    <t>SĂˇÄŤek moÄŤovĂ˝ s hodinovou diurĂ©zou typ D8 500 ml 2600 ml hadiÄŤka 130 cm 53.712.08.000 - nahrazuje ZA688</t>
  </si>
  <si>
    <t>ZA804</t>
  </si>
  <si>
    <t>SĂˇÄŤek moÄŤovĂ˝ s hodinovou diurĂ©zou ureofix 500 ml, 2000 ml, klasik s vĂ˝pustĂ­ a antiref. ventilem hadiÄŤka 120 cm 4417930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</si>
  <si>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</si>
  <si>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</si>
  <si>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</si>
  <si>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</si>
  <si>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</si>
  <si>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</si>
  <si>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</si>
  <si>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</si>
  <si>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ZO506</t>
  </si>
  <si>
    <t>Senzor k mÄ›Ĺ™enĂ­ cerebrĂˇlnĂ­ oximetrie fore-sight ELITE dual velkĂ˝ CS 01-07-2103</t>
  </si>
  <si>
    <t>ZL525</t>
  </si>
  <si>
    <t>Senzor k mÄ›Ĺ™enĂ­ cerebrĂˇlnĂ­ oxymetrie somasensor INVOS pro dospÄ›lĂ© bal. Ăˇ 10 ks SAFB- SM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</si>
  <si>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</si>
  <si>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</si>
  <si>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</si>
  <si>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</si>
  <si>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</si>
  <si>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</si>
  <si>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</si>
  <si>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</si>
  <si>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</si>
  <si>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</si>
  <si>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</si>
  <si>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</si>
  <si>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ZN906</t>
  </si>
  <si>
    <t>Set Flocare pro enterĂˇlnĂ­ vĂ˝Ĺľivu Infinity Pack s konektory ENFit, kompatibilnĂ­ s vaky Nutrison, pro pumpy Flocare 586514</t>
  </si>
  <si>
    <t>ZQ358</t>
  </si>
  <si>
    <t>Set na mÄ›Ĺ™enĂ­ intraabdominĂˇlnĂ­ho tlaku UNOMETER ABDOPRESSURE PLUS dĂ©lka hadice 110 cm bal. Ăˇ 10 ks 158100910190</t>
  </si>
  <si>
    <t>ZR471</t>
  </si>
  <si>
    <t>Skalpel jednorĂˇzovĂ˝ prazisa sterilnĂ­ vel. ÄŤepelky 11 bal. Ăˇ 10 ks 11.000.00.511</t>
  </si>
  <si>
    <t>ZP258</t>
  </si>
  <si>
    <t>Sonda flocare pro enterĂˇlnĂ­ vĂ˝Ĺľivu nasojejunĂˇlnĂ­ Bengmark NI TUBE 8 CH/145 cm 003.404.002</t>
  </si>
  <si>
    <t>ZB922</t>
  </si>
  <si>
    <t>Sonda flocare PUR CH8/125 cm soft EnLock 2806967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</si>
  <si>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</si>
  <si>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</si>
  <si>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</si>
  <si>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</si>
  <si>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</si>
  <si>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</si>
  <si>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</si>
  <si>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</si>
  <si>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</si>
  <si>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</si>
  <si>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</si>
  <si>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</si>
  <si>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</si>
  <si>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</si>
  <si>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ZB080</t>
  </si>
  <si>
    <t>Souprava tracheostomickĂˇ ÄŤ. 7 100/561/070</t>
  </si>
  <si>
    <t>ZB873</t>
  </si>
  <si>
    <t>Souprava tracheostomickĂˇ ÄŤ. 8 100/561/080</t>
  </si>
  <si>
    <t>ZB874</t>
  </si>
  <si>
    <t>Souprava tracheostomickĂˇ ÄŤ. 9 100/561/090</t>
  </si>
  <si>
    <t>ZA860</t>
  </si>
  <si>
    <t>Spojka dvojitĂˇ otoÄŤnĂˇ ÄŤistĂˇ Ăˇ 20 ks 23412</t>
  </si>
  <si>
    <t>ZM600</t>
  </si>
  <si>
    <t>Spojka flovac ĹľlutĂˇ 000-036-102</t>
  </si>
  <si>
    <t>ZB598</t>
  </si>
  <si>
    <t>Spojka symetrickĂˇ pĹ™Ă­mĂˇ 7 x 7 mm 60.23.00 (120 430)</t>
  </si>
  <si>
    <t>ZO428</t>
  </si>
  <si>
    <t>Spojka T k mÄ›Ĺ™enĂ­ hemodynamiky PICCO bal Ăˇ 10 ks PV4046</t>
  </si>
  <si>
    <t>ZD458</t>
  </si>
  <si>
    <t>Spojka vrapovanĂˇ roztaĹľ.rovnĂˇ 15F bal. Ăˇ 50 ks 038-61-311</t>
  </si>
  <si>
    <t>ZB488</t>
  </si>
  <si>
    <t>Sprej cavilon 28 ml bal. Ăˇ 12 ks 3346E</t>
  </si>
  <si>
    <t>ZH168</t>
  </si>
  <si>
    <t>StĹ™Ă­kaÄŤka injekÄŤnĂ­ 3-dĂ­lnĂˇ 1 ml L tuberculin s jehlou KD-JECT III 26G x 1/2" 0,45 x 12 mm 831786</t>
  </si>
  <si>
    <t>StĹ™Ă­kaÄŤka injekÄŤnĂ­ 3-dĂ­lnĂˇ 1 ml L tuberculin s jehlou KD-JECT III graduovĂˇnĂ­ Ăˇ 0,1 ml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</si>
  <si>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</si>
  <si>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</si>
  <si>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</si>
  <si>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</si>
  <si>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</si>
  <si>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</si>
  <si>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ZA749</t>
  </si>
  <si>
    <t>StĹ™Ă­kaÄŤka injekÄŤnĂ­ 3-dĂ­lnĂˇ 50 ml LL Omnifix Solo 4617509F</t>
  </si>
  <si>
    <t>ZB815</t>
  </si>
  <si>
    <t>StĹ™Ă­kaÄŤka injekÄŤnĂ­ 3-dĂ­lnĂˇ 50 ml LL spec. Original-Perfusor oranĹľovĂˇ s jehlou 50 ml (8728828F, ÄŤernĂˇ se jiĹľ nevyrĂˇbĂ­) 8728861F-06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</si>
  <si>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</si>
  <si>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</si>
  <si>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</si>
  <si>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(analyzĂˇtor Radiometr) bal. Ăˇ 100 ks safePICO Aspirator 956-622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</si>
  <si>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</si>
  <si>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</si>
  <si>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</si>
  <si>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</si>
  <si>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</si>
  <si>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</si>
  <si>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</si>
  <si>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</si>
  <si>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</si>
  <si>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</si>
  <si>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</si>
  <si>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</si>
  <si>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</si>
  <si>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</si>
  <si>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</si>
  <si>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ZB395</t>
  </si>
  <si>
    <t>Tampon odbÄ›rovĂ˝ transystem Amies pĹŻda plastovĂˇ tyÄŤinka 48 hod. mikrobiologickĂ© vyĹˇetĹ™enĂ­ 1601</t>
  </si>
  <si>
    <t>ZK424</t>
  </si>
  <si>
    <t>TeplomÄ›r digitĂˇlnĂ­ s ohebnĂ˝m hrotem flexi P02605</t>
  </si>
  <si>
    <t>ZB006</t>
  </si>
  <si>
    <t>TeplomÄ›r digitĂˇlnĂ­ thermovalT/1050 basic 9250023 (9250391)</t>
  </si>
  <si>
    <t>ZL434</t>
  </si>
  <si>
    <t>Trokar hrudnĂ­ CH16 dĂ©lka 20 cm vnÄ›jĹˇĂ­ pr. 5,3 mm bal. Ăˇ 10 ks 02.000.30.016</t>
  </si>
  <si>
    <t>ZL435</t>
  </si>
  <si>
    <t>Trokar hrudnĂ­ CH20 dĂ©lka 40 cm vnÄ›jĹˇĂ­ pr. 6,6 mm bal. Ăˇ 10 ks 02.000.30.020</t>
  </si>
  <si>
    <t>ZL436</t>
  </si>
  <si>
    <t>Trokar hrudnĂ­ CH24 dĂ©lka 40 cm vnÄ›jĹˇĂ­ pr. 8,0 mm bal. Ăˇ 10 ks 02.000.30.024</t>
  </si>
  <si>
    <t>ZB505</t>
  </si>
  <si>
    <t>Tubo-fix pro ET rourky Ăˇ 8 ks komplet NKS:20-10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</si>
  <si>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</si>
  <si>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</si>
  <si>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</si>
  <si>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</si>
  <si>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</si>
  <si>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</si>
  <si>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ZM874</t>
  </si>
  <si>
    <t>Vak dializaÄŤnĂ­ odpadnĂ­ PRISMAFLEX 9 lt.  k pĹ™Ă­stroji PRISMAFLEX  bal. Ăˇ 30 ks 107650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</si>
  <si>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</si>
  <si>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</si>
  <si>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</si>
  <si>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</si>
  <si>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</si>
  <si>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ZK798</t>
  </si>
  <si>
    <t>ZĂˇtka combi modrĂˇ 4495152</t>
  </si>
  <si>
    <t>ZR764</t>
  </si>
  <si>
    <t>ZavadÄ›ÄŤ ETK  Intersurgical vel. 10 Fr vnÄ›jĹˇĂ­ prĹŻmÄ›r 3,3 mm dĂ©lka 340 mm bal. Ăˇ 10 ks 8080010</t>
  </si>
  <si>
    <t>ZB525</t>
  </si>
  <si>
    <t>ZavadÄ›ÄŤ ETK 10F bal. Ăˇ 25 ks 5-15103</t>
  </si>
  <si>
    <t>ZA872</t>
  </si>
  <si>
    <t>ZavadÄ›ÄŤ trach. rourek ET extra-dlouhĂ˝ bal. Ăˇ 10 ks 100/121/200</t>
  </si>
  <si>
    <t>ZN128</t>
  </si>
  <si>
    <t>ZavadÄ›ÄŤ vzduĹˇnĂ˝ S â€“ GUIDE 15CH dĂ©lka 65 cm pro oxygenii s lumenem a tvarovou pamÄ›tĂ­ bal. Ăˇ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</si>
  <si>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</si>
  <si>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</si>
  <si>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</si>
  <si>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</si>
  <si>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</si>
  <si>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</si>
  <si>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</si>
  <si>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</si>
  <si>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</si>
  <si>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</si>
  <si>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</si>
  <si>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</si>
  <si>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ZB759</t>
  </si>
  <si>
    <t>Zkumavka ÄŤervenĂˇ 8 ml gel 455071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</si>
  <si>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</si>
  <si>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</si>
  <si>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</si>
  <si>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</si>
  <si>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</si>
  <si>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</si>
  <si>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</si>
  <si>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</si>
  <si>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</si>
  <si>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</si>
  <si>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Zkumavka odbÄ›rovĂˇ Vacuette ÄŤervenĂˇ 4 ml sĂ©rum 454092</t>
  </si>
  <si>
    <t>Zkumavka odbÄ›rovĂˇ Vacuette ÄŤervenĂˇ 5 ml gel 456071</t>
  </si>
  <si>
    <t>Zkumavka odbÄ›rovĂˇ Vacuette fialovĂˇ 3 ml K3 edta 454086</t>
  </si>
  <si>
    <t>Zkumavka odbÄ›rovĂˇ Vacuette fialovĂˇ 6 ml K3 edta 456036</t>
  </si>
  <si>
    <t>Zkumavka odbÄ›rovĂˇ Vacuette koagulace modrĂˇ Quick 4,5 ml modrĂˇ 454329 - jiĹľ se nevyrĂˇbĂ­, nahrazeno ZT285</t>
  </si>
  <si>
    <t>Zkumavka odbÄ›rovĂˇ Vacuette moÄŤovĂˇ 10,5 ml bal. Ăˇ 50 ks 455007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</si>
  <si>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</si>
  <si>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</si>
  <si>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</si>
  <si>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</si>
  <si>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</si>
  <si>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</si>
  <si>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</si>
  <si>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</si>
  <si>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ZB776</t>
  </si>
  <si>
    <t>Zkumavka zelenĂˇ 3 ml 454082</t>
  </si>
  <si>
    <t>ZB764</t>
  </si>
  <si>
    <t>Zkumavka zelenĂˇ 4 ml 454051</t>
  </si>
  <si>
    <t>50115062</t>
  </si>
  <si>
    <t>ZPr - materiál hemodialýza (Z525)</t>
  </si>
  <si>
    <t>ZP147</t>
  </si>
  <si>
    <t>Roztok Citra-Lock 4%, ampule 5 ml bal. Ăˇ 20 ks ZZ-24060201</t>
  </si>
  <si>
    <t>ZQ621</t>
  </si>
  <si>
    <t>Set dialyzaÄŤnĂ­ OMNISET CVVHDF vÄŤetnÄ› filtru 1,6 a CiCa  k pĹ™Ă­stroji OMNI bal. Ăˇ 4 ks (7211151) 7211373</t>
  </si>
  <si>
    <t>ZG139</t>
  </si>
  <si>
    <t>Set infuznĂ­ VL ST 00 PVC, silikon 285 cm mod standard bal. Ăˇ 30 ks k Agilii  M46441000S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</si>
  <si>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</si>
  <si>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</si>
  <si>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ZQ719</t>
  </si>
  <si>
    <t>Set pro enterĂˇlnĂ­ vĂ˝Ĺľivu FREEGO ENTERAL FEEDING SET k enterĂˇlnĂ­ pumpÄ› Abbot Freego, hadiÄŤka 245 cm (S0351-00) 3238301</t>
  </si>
  <si>
    <t>ZB715</t>
  </si>
  <si>
    <t>Set pro enterĂˇlnĂ­ vĂ˝Ĺľivu kangaro univ.  Ăˇ 30 ks  S777403</t>
  </si>
  <si>
    <t>ZN187</t>
  </si>
  <si>
    <t>Set Surgicric II 30-08-117-1</t>
  </si>
  <si>
    <t>ZE079</t>
  </si>
  <si>
    <t>Set transfĂşznĂ­ non PVC s odvzduĹˇnÄ›nĂ­m a bakteriĂˇlnĂ­m filtrem ZAR-I-TS</t>
  </si>
  <si>
    <t>ZB742</t>
  </si>
  <si>
    <t>Set transfĂşznĂ­ pro pĹ™etlakovou transfuzi bez vzduĹˇnĂ©ho filtru KD301N</t>
  </si>
  <si>
    <t>ZC499</t>
  </si>
  <si>
    <t>Souprava nebulizaÄŤnĂ­ otevĹ™enĂˇ (2505000/L) 2605000</t>
  </si>
  <si>
    <t>50115064</t>
  </si>
  <si>
    <t>ZPr - šicí materiál (Z529)</t>
  </si>
  <si>
    <t>ZB134</t>
  </si>
  <si>
    <t>Ĺ itĂ­ dafilon modrĂ˝ 3/0 (2) bal. Ăˇ 36 ks C0932213</t>
  </si>
  <si>
    <t>ZB033</t>
  </si>
  <si>
    <t>Ĺ itĂ­ dafilon modrĂ˝ 3/0 (2) bal. Ăˇ 36 ks C0935468</t>
  </si>
  <si>
    <t>ZD051</t>
  </si>
  <si>
    <t>Ĺ itĂ­ mersilene gr 0 bal. Ăˇ 12 ks L154</t>
  </si>
  <si>
    <t>Ĺ itĂ­ mersilene grn 0 250 cm bal. Ăˇ 12 ks L154</t>
  </si>
  <si>
    <t>ZR977</t>
  </si>
  <si>
    <t>Ĺ itĂ­ novosyn fialovĂ˝ 2/0 (3) bal. Ăˇ 36 ks C0068031</t>
  </si>
  <si>
    <t>ZD447</t>
  </si>
  <si>
    <t>Ĺ itĂ­ premicron zelenĂ˝ 3/0 (2) bal. Ăˇ 36 ks C0026025</t>
  </si>
  <si>
    <t>ZA999</t>
  </si>
  <si>
    <t>Jehla injekÄŤnĂ­ 0,5 x 16 mm oranĹľovĂˇ 4657853</t>
  </si>
  <si>
    <t>ZA832</t>
  </si>
  <si>
    <t>Jehla injekÄŤnĂ­ 0,9 x 40 mm ĹľlutĂˇ 4657519</t>
  </si>
  <si>
    <t>ZA836</t>
  </si>
  <si>
    <t>Jehla injekÄŤnĂ­ 0,9 x 70 mm ĹľlutĂˇ 4665791</t>
  </si>
  <si>
    <t>ZB352</t>
  </si>
  <si>
    <t>Jehla spinĂˇlnĂ­ spinocan 19 G x 88 mm slonĂ­ kost bal. Ăˇ 25 ks 4501195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</si>
  <si>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</si>
  <si>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</si>
  <si>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</si>
  <si>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</si>
  <si>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</si>
  <si>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</si>
  <si>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Jehla vakuovĂˇ Vacuette 206/38 mm ĹľlutĂˇ 450077</t>
  </si>
  <si>
    <t>Jehla vakuovĂˇ Vacuette 216/38 mm zelenĂˇ 450076</t>
  </si>
  <si>
    <t>Jehla vakuovĂˇ Vacuette 226/38 mm ÄŤernĂˇ 450075</t>
  </si>
  <si>
    <t>ZL346</t>
  </si>
  <si>
    <t>Rukavice operaÄŤnĂ­ latex bez pudru chlorovanĂ© sterilnĂ­ ansell gammex PF sensitive vel. 8,5 bal. Ăˇ 50 pĂˇrĹŻ 330051085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</si>
  <si>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</si>
  <si>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</si>
  <si>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</si>
  <si>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</si>
  <si>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</si>
  <si>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</si>
  <si>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</si>
  <si>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</si>
  <si>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</si>
  <si>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</si>
  <si>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ZN125</t>
  </si>
  <si>
    <t>Rukavice operaÄŤnĂ­ latex bez pudru sterilnĂ­  PF ansell gammex vel.7,5 330048075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</si>
  <si>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</si>
  <si>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</si>
  <si>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</si>
  <si>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</si>
  <si>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ZC923</t>
  </si>
  <si>
    <t>Rukavice vyĹˇetĹ™ovacĂ­ nitril bez pudru nesterilnĂ­ sempercare L bal. Ăˇ 200 ks 106404</t>
  </si>
  <si>
    <t>ZC911</t>
  </si>
  <si>
    <t>Rukavice vyĹˇetĹ™ovacĂ­ nitril bez pudru nesterilnĂ­ sempercare M bal. Ăˇ 200 ks 106403</t>
  </si>
  <si>
    <t>ZT121</t>
  </si>
  <si>
    <t>Rukavice vyĹˇetĹ™ovacĂ­ nitril bezpraĹˇnĂ© ONE PLUS vel. S bal. Ăˇ 100 ks 9450-012.04</t>
  </si>
  <si>
    <t>Rukavice vyĹˇetĹ™ovacĂ­ nitril nesterilnĂ­ basic bez pudru modrĂ© S bal. Ăˇ 200 ks 44750</t>
  </si>
  <si>
    <t>Rukavice vyĹˇetĹ™ovacĂ­ nitril nesterilnĂ­ basic bez pudru modrĂ© XL bal. Ăˇ 170 ks 44753</t>
  </si>
  <si>
    <t>Rukavice vyĹˇetĹ™ovacĂ­ nitril nesterilnĂ­ basic bez pudru XL bal. Ăˇ 170 ks (44753) 44744</t>
  </si>
  <si>
    <t>ZT080</t>
  </si>
  <si>
    <t>Rukavice vyĹˇetĹ™ovacĂ­ nitril nesterilnĂ­ modrĂ© L bal. Ăˇ 100 ks Renmed06</t>
  </si>
  <si>
    <t>50115070</t>
  </si>
  <si>
    <t>ZPr - katetry ostatní (Z513)</t>
  </si>
  <si>
    <t>ZC797</t>
  </si>
  <si>
    <t>Filtr bakteriĂˇlnĂ­ a virovĂ˝ HME pro dospÄ›lĂ© CO2 port sterilnĂ­ bal. Ăˇ 50 ks 43.009.05.707</t>
  </si>
  <si>
    <t>ZB719</t>
  </si>
  <si>
    <t>Katetr arteriĂˇlnĂ­  set 20 GA x 12 cm, set: kanyla s prodluĹľ. hadiÄŤkou a spojkou+zavĂˇdÄ›cĂ­ vodiÄŤ+zav. punkÄŤnĂ­ jehla, bal.Ăˇ 10 ks, SAC-01220</t>
  </si>
  <si>
    <t>ZB536</t>
  </si>
  <si>
    <t>Katetr arteriĂˇlnĂ­ 20 G, 1,1 x 45 mm bal. Ăˇ 25 ks 682245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</si>
  <si>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</si>
  <si>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</si>
  <si>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</si>
  <si>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</si>
  <si>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ZB045</t>
  </si>
  <si>
    <t>Katetr brachiĂˇlnĂ­ arterie dospÄ›lĂ­ PV2014L22</t>
  </si>
  <si>
    <t>ZE027</t>
  </si>
  <si>
    <t>Katetr CVC 1 lumen 5 Fr x 30 cm certofix mono ECO 330 bal. Ăˇ 10 ks 4160282E</t>
  </si>
  <si>
    <t>ZC625</t>
  </si>
  <si>
    <t>Katetr CVC 3 lumen 7 Fr 18/18/16G set bal. Ăˇ 5 ks NM-15703</t>
  </si>
  <si>
    <t>ZE265</t>
  </si>
  <si>
    <t>Katetr CVC 3 lumen 7 Fr x 15 cm certofix protect trio V715 s antimikr.Ăşpravou bal. Ăˇ 10 ks 4162153P</t>
  </si>
  <si>
    <t>ZD827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</si>
  <si>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</si>
  <si>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</si>
  <si>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</si>
  <si>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ZO342</t>
  </si>
  <si>
    <t>Katetr CVC 4 lumen 8,5 Fr x 20 cm Arrow gard blue plus bal. Ăˇ 5 ks CS-45854-E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</si>
  <si>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</si>
  <si>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</si>
  <si>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</si>
  <si>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</si>
  <si>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ZE072</t>
  </si>
  <si>
    <t>Katetr femorĂˇlnĂ­ dospÄ›lĂ˝ + kit s monitorovacĂ­ soupravou PVPK2015L20-46</t>
  </si>
  <si>
    <t>ZQ182</t>
  </si>
  <si>
    <t>Set dialyzaÄŤnĂ­ Multifiltrate Ci-Ca CVVHD k pĹ™Ă­stroji Multifltrate Pro 12, multifiltrate PRO kit CiCa HDF 1000 F00005329</t>
  </si>
  <si>
    <t>50115079</t>
  </si>
  <si>
    <t>ZPr - internzivní péče (Z542)</t>
  </si>
  <si>
    <t>ZT019</t>
  </si>
  <si>
    <t>AplikĂˇtor nasĂˇlnĂ­ Solo k Vapothermu pro dospÄ›lĂ© bal. Ăˇ 25 ks MA1700</t>
  </si>
  <si>
    <t>ZB751</t>
  </si>
  <si>
    <t>Hadice PVC 8/12 Ăˇ 30 m P00468</t>
  </si>
  <si>
    <t>ZB385</t>
  </si>
  <si>
    <t>Hadice silikon 6 x 10,0 mm Ăˇ 25 m P00272</t>
  </si>
  <si>
    <t>ZH870</t>
  </si>
  <si>
    <t>Hadice spojovacĂ­ kyslĂ­kovĂˇ trychtĂ˝Ĺ™ - zĂˇvit 213 cm Ăˇ 50 ks 01.000.02.099</t>
  </si>
  <si>
    <t>ZL249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</si>
  <si>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</si>
  <si>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</si>
  <si>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</si>
  <si>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</si>
  <si>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</si>
  <si>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</si>
  <si>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</si>
  <si>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</si>
  <si>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</si>
  <si>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</si>
  <si>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</si>
  <si>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</si>
  <si>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</si>
  <si>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ZR674</t>
  </si>
  <si>
    <t>MikronebulizĂˇtor Aerogen Solo, pro podĂˇvĂˇnĂ­ lĂ©kĹŻ formou aerosolu, vibraÄŤnĂ­,  jednorĂˇzovĂ˝  P07070</t>
  </si>
  <si>
    <t>ZN621</t>
  </si>
  <si>
    <t>Nos umÄ›lĂ˝ s portem pro odsĂˇvĂˇnĂ­ bal. Ăˇ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</si>
  <si>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</si>
  <si>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</si>
  <si>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</si>
  <si>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</si>
  <si>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ZT119</t>
  </si>
  <si>
    <t>Okruh dĂ˝chacĂ­ k pĹ™Ă­stroji AIRVO2 AG vÄŤetnÄ› komory Plus P07079</t>
  </si>
  <si>
    <t>ZQ510</t>
  </si>
  <si>
    <t>Okruh dĂ˝chacĂ­ k pĹ™Ă­stroji AIRVO2 vÄŤetnÄ› komory Plus P06859</t>
  </si>
  <si>
    <t>ZT227</t>
  </si>
  <si>
    <t>Okruh dĂ˝chacĂ­ pro dospÄ›lĂ© k pĹ™Ă­stroji RT204 P06372</t>
  </si>
  <si>
    <t>ZT018</t>
  </si>
  <si>
    <t>Okruh dĂ˝chacĂ­ vyhĹ™Ă­vanĂ˝ s pĹ™Ă­vodnĂ­ hadicĂ­ komorou vysokoprĹŻtokovou zvlhÄŤovacĂ­ patronou Vapotherm pro rozsah prĹŻtoku 4-40 l/min. bal. Ăˇ 5 ks PF-DPC-Low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</si>
  <si>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</si>
  <si>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</si>
  <si>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</si>
  <si>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ZC262</t>
  </si>
  <si>
    <t>PĹ™evodnĂ­k tlakovĂ˝ PX2X2 +uzavĹ™enĂ˝ odbÄ›rovĂ˝ set VMP172 dvojitĂ˝ bal. Ăˇ 10 ks T001741A</t>
  </si>
  <si>
    <t>50115021</t>
  </si>
  <si>
    <t>laboratorní diagnostika-skl.ZPr (Z501)</t>
  </si>
  <si>
    <t>ZE864</t>
  </si>
  <si>
    <t>Roztok Uro-Tainer Suby G , bal. Ăˇ 10 ks,FB99839</t>
  </si>
  <si>
    <t>ZA566</t>
  </si>
  <si>
    <t>Fixace nosnĂ­ch katetrĹŻ nasofix niko L velkĂ˝ bal. Ăˇ 100 ks 49-625-L</t>
  </si>
  <si>
    <t>ZK920</t>
  </si>
  <si>
    <t>Kanystr Info V.A.C. 500 ml pro podtlakovou terapii M8275063/1</t>
  </si>
  <si>
    <t>ZA459</t>
  </si>
  <si>
    <t>Kompresa AB 10 x 20 cm/1 ks sterilnĂ­ NT savĂˇ (1230114021) 1327114021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</si>
  <si>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</si>
  <si>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</si>
  <si>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</si>
  <si>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</si>
  <si>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</si>
  <si>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</si>
  <si>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</si>
  <si>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</si>
  <si>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ZA478</t>
  </si>
  <si>
    <t>KrytĂ­ actisorb plus 10,5 x 10,5 cm bal. Ăˇ 10 ks s aktivnĂ­m uhlĂ­m SYSMAP105EE</t>
  </si>
  <si>
    <t>ZA664</t>
  </si>
  <si>
    <t>KrytĂ­ gelovĂ© hydrokoloidnĂ­ Flamigel 250 ml FLAM250</t>
  </si>
  <si>
    <t>ZA621</t>
  </si>
  <si>
    <t>KrytĂ­ hydroclean advance (tenderwet 24 active kulatĂ˝-609762+ pĹŻv. VZP 0081096) 4 cm bal. Ăˇ 10 ks 6097622</t>
  </si>
  <si>
    <t>ZF838</t>
  </si>
  <si>
    <t>KrytĂ­ hydroclean advance (tenderwet 24 active-609213+ pĹŻv VZP 0081102) 7,5 x 7,5 cm bal. Ăˇ 10 ks 6099768</t>
  </si>
  <si>
    <t>ZO430</t>
  </si>
  <si>
    <t>KrytĂ­ Lavanid 2 roztok 0,04% Polyhexanid 1000 ml bal. Ăˇ 6 ks 014227</t>
  </si>
  <si>
    <t>ZN201</t>
  </si>
  <si>
    <t>KrytĂ­ silikonovĂ© pÄ›novĂ© mepilex border heel 18,5 x 24,5 cm bal. Ăˇ 5 ks 283250 - jiĹľ se nevyrĂˇbĂ­</t>
  </si>
  <si>
    <t>ZA476</t>
  </si>
  <si>
    <t>KrytĂ­ silikonovĂ© pÄ›novĂ© mepilex border lite 10 x 10 cm bal. Ăˇ 5 ks 281300-00</t>
  </si>
  <si>
    <t>ZF423</t>
  </si>
  <si>
    <t>KrytĂ­ suprasorb F 10 x 10 cm role nesterilnĂ­ foliovĂ˝ obvaz 20468</t>
  </si>
  <si>
    <t>ZA532</t>
  </si>
  <si>
    <t>KrytĂ­ suprasorb F 15 cm x 10 m role nesterilnĂ­ foliovĂ˝ obvaz 20469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</si>
  <si>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</si>
  <si>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</si>
  <si>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</si>
  <si>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</si>
  <si>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ZA318</t>
  </si>
  <si>
    <t>NĂˇplast transpore 1,25 cm x 9,14 m 1527-0</t>
  </si>
  <si>
    <t>ZA331</t>
  </si>
  <si>
    <t>Obinadlo fixa crep 10 cm x 4 m 1323100104</t>
  </si>
  <si>
    <t>ZP212</t>
  </si>
  <si>
    <t>Obvaz elastickĂ˝ sĂ­ĹĄovĂ˝ pruban Tg-fix vel. C paĹľe, noha, loket 25 m 24252</t>
  </si>
  <si>
    <t>ZI973</t>
  </si>
  <si>
    <t>PÄ›na malĂˇ  V.A.C bal. Ăˇ 5 ks M8275051</t>
  </si>
  <si>
    <t>ZQ333</t>
  </si>
  <si>
    <t>Aquapak - sterilnĂ­ voda 1070 ml bez adaptĂ©ru bal. Ăˇ 10 ks 404000</t>
  </si>
  <si>
    <t>ZD650</t>
  </si>
  <si>
    <t>Aquapak - sterilnĂ­ voda 340 ml s adaptĂ©rem bal. Ăˇ 20 ks 400340</t>
  </si>
  <si>
    <t>ZK976</t>
  </si>
  <si>
    <t>CĂ©vka odsĂˇvacĂ­ CH12 s pĹ™eruĹˇovaÄŤem sĂˇnĂ­, dĂ©lka 50 cm, P01171a</t>
  </si>
  <si>
    <t>ZC498</t>
  </si>
  <si>
    <t>DrĹľĂˇk moÄŤovĂ˝ch sĂˇÄŤkĹŻ UH 800800100</t>
  </si>
  <si>
    <t>ZQ401</t>
  </si>
  <si>
    <t>Gel lubrikaÄŤnĂ­ Optitube sĂˇÄŤek Ăˇ 5 g bal. Ăˇ 150 ks OMS1120</t>
  </si>
  <si>
    <t>ZB414</t>
  </si>
  <si>
    <t>Kanyla ET 6,0 s manĹľetou 9460E</t>
  </si>
  <si>
    <t>ZA116</t>
  </si>
  <si>
    <t>Kanyla TS 10,0 s manĹľetou bal. Ăˇ 2 ks 100/523/100</t>
  </si>
  <si>
    <t>ZF202</t>
  </si>
  <si>
    <t>Kanyla TS 6,0 s manĹľetou bal. Ăˇ 10 ks 100/860/060</t>
  </si>
  <si>
    <t>ZN002</t>
  </si>
  <si>
    <t>Kanyla TS 7,0 bez manĹľety 100/811/070</t>
  </si>
  <si>
    <t>ZG851</t>
  </si>
  <si>
    <t>Kanyla TS 7,0 bez manĹľety s nastavitelnĂ˝m Ăşchytem bal. Ăˇ 2 ks 100/526/070</t>
  </si>
  <si>
    <t>ZF239</t>
  </si>
  <si>
    <t>Kanyla TS 8,0 s manĹľetou +2 hlad.vnitĹ™nĂ­ vymÄ›nit.kanyly 100/810/080</t>
  </si>
  <si>
    <t>ZD071</t>
  </si>
  <si>
    <t>Kanyla TS 9,0 s manĹľetou bal. Ăˇ 10 ks 100/860/090 suctionaid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</si>
  <si>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</si>
  <si>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</si>
  <si>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</si>
  <si>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</si>
  <si>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ZJ310</t>
  </si>
  <si>
    <t>Katetr moÄŤovĂ˝ foley CH12 180605-000120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</si>
  <si>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</si>
  <si>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</si>
  <si>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</si>
  <si>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</si>
  <si>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ZM405</t>
  </si>
  <si>
    <t>Kontejner ze styrofoamu na pĹ™epravu zkumavek kompletnĂ­ bal. Ăˇ 6 ks 95.1123</t>
  </si>
  <si>
    <t>ZQ895</t>
  </si>
  <si>
    <t>Kyveta CO2 k plicnĂ­mu ventilĂˇtoru Hamilton G5, pro dospÄ›lĂ©/dÄ›ti, jednorĂˇzovĂˇ bal. Ăˇ 10 ks 6063-00, 281719</t>
  </si>
  <si>
    <t>ZE160</t>
  </si>
  <si>
    <t>ManĹľeta TK k monitoru Philips a dalĹˇĂ­ jednohadiÄŤkovĂˇ s vloĹľkou 33 - 47 cm dospÄ›lĂˇ MEC 1200 NIBPHPAL</t>
  </si>
  <si>
    <t>NĂˇdoba na kontaminovanĂ˝ odpad 1 l 15-0002</t>
  </si>
  <si>
    <t>ZA897</t>
  </si>
  <si>
    <t>NĹŻĹľ na stehy sterilnĂ­  krĂˇtkĂ˝ bal. Ăˇ 100 ks 11.000.00.010</t>
  </si>
  <si>
    <t>ZB648</t>
  </si>
  <si>
    <t>PĂˇska fixaÄŤnĂ­ Hand-Fix 30 bal. Ăˇ 2 ks NKS:60-65</t>
  </si>
  <si>
    <t>ZQ141</t>
  </si>
  <si>
    <t>PeĂˇn svorka na cĂ©vy rovnĂˇ 160 mm TK-BC 060-16</t>
  </si>
  <si>
    <t>ZK179</t>
  </si>
  <si>
    <t>Sonda ĹľaludeÄŤnĂ­ CH12 1200 mm s RTG linkou bal. Ăˇ 50 ks 412012</t>
  </si>
  <si>
    <t>ZI954</t>
  </si>
  <si>
    <t>Spojka k monitoru Philips k TK manĹľetĂˇm  - NIBP konektor - HP, SIE, SPA ĹľeleznĂˇ BP12-S</t>
  </si>
  <si>
    <t>ZQ599</t>
  </si>
  <si>
    <t>StĹ™Ă­kaÄŤka injekÄŤnĂ­ pro enterĂˇlnĂ­ vĂ˝Ĺľivu 50/60 ml NUTRICAIR ENFIT excentrickĂˇ bal.Ăˇ 50 ks NCE50SE</t>
  </si>
  <si>
    <t>ZL174</t>
  </si>
  <si>
    <t>SystĂ©m odsĂˇvacĂ­ uzavĹ™enĂ˝ TS Comfortsoft CH 14 30 cm 72 hod. bal. Ăˇ 20 ks 02-011-05</t>
  </si>
  <si>
    <t>ZP824</t>
  </si>
  <si>
    <t>ZĂˇtka katetrovĂˇ TAUROSEPT 2% roztok taurolidinu bal. 5 x 6 ml 500151</t>
  </si>
  <si>
    <t>ZB763</t>
  </si>
  <si>
    <t>Zkumavka ÄŤervenĂˇ 9 ml 455092</t>
  </si>
  <si>
    <t>ZE468</t>
  </si>
  <si>
    <t>Zkumavka koagulace modrĂˇ Quick 1 ml 454320 - jiĹľ se nevyrĂˇbĂ­</t>
  </si>
  <si>
    <t>ZB824</t>
  </si>
  <si>
    <t>ZvlhÄŤovaÄŤ TR 200 trvalĂ˝ + vĂ­ko Ĺˇroub. 000-070-000</t>
  </si>
  <si>
    <t>ZB979</t>
  </si>
  <si>
    <t>Ĺ itĂ­ dafilon modrĂ˝ 4/0 (1.5) bal. Ăˇ 36 ks C0932205</t>
  </si>
  <si>
    <t>ZQ721</t>
  </si>
  <si>
    <t>Jehla pro inzulĂ­novĂˇ pera Wellion MedFine plus, dĂ©lka 8 mm (30G x 0,30mm), bal. Ăˇ 100 ks WELL108 30G</t>
  </si>
  <si>
    <t>ZB729</t>
  </si>
  <si>
    <t>Jehla surecan 90Â°G20 ĹľlutĂˇ zahnutĂˇ 20 mm ke krĂˇtkodobĂ© infuzi bal. Ăˇ 50 ks 4439937</t>
  </si>
  <si>
    <t>ZD822</t>
  </si>
  <si>
    <t>Hadice silikon 6 x 10,0 x 2,00 mm Ăˇ 10 m KVS 60-060100</t>
  </si>
  <si>
    <t>ZC706</t>
  </si>
  <si>
    <t>Maska tracheostomickĂˇ bal. Ăˇ 20 ks P00110</t>
  </si>
  <si>
    <t>ZC740</t>
  </si>
  <si>
    <t>Maska tracheostomickĂˇ bal. Ăˇ 50 ks 1075</t>
  </si>
  <si>
    <t>ZS042</t>
  </si>
  <si>
    <t>Maska tracheostomickĂˇ pro dospÄ›lĂ© FIAB, konektor 22 mm, jednorĂˇzovĂˇ, bal. Ăˇ 50 ks H-103900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</si>
  <si>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</si>
  <si>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</si>
  <si>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</si>
  <si>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</si>
  <si>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ZA509</t>
  </si>
  <si>
    <t>KrytĂ­ tegaderm 8,5 cm x 7,0 cm bal. Ăˇ 100 ks s vĂ˝Ĺ™ezem 1633</t>
  </si>
  <si>
    <t>ZA319</t>
  </si>
  <si>
    <t>NĂˇplast durapore 2,50 cm x 9,14 m bal. Ăˇ 12 ks 1538-1</t>
  </si>
  <si>
    <t>ZH011</t>
  </si>
  <si>
    <t>NĂˇplast micropore 1,25 cm x 9,14 m bal. Ăˇ 24 ks 1530-0</t>
  </si>
  <si>
    <t>ZD103</t>
  </si>
  <si>
    <t>NĂˇplast omniplast 2,5 cm x 9,2 m 9004530</t>
  </si>
  <si>
    <t>ZD151</t>
  </si>
  <si>
    <t>Ambuvak pro dospÄ›lĂ© vak 1,5 l komplet (maska, hadiÄŤka, rezervoĂˇr) 7152000</t>
  </si>
  <si>
    <t>ZD212</t>
  </si>
  <si>
    <t>BrĂ˝le kyslĂ­kovĂ© pro dospÄ›lĂ© 1,8 m standard 1161000/L</t>
  </si>
  <si>
    <t>ZK979</t>
  </si>
  <si>
    <t>CĂ©vka odsĂˇvacĂ­ CH18 s pĹ™eruĹˇovaÄŤem sĂˇnĂ­, dĂ©lka 50 cm, P01177a</t>
  </si>
  <si>
    <t>ZK974</t>
  </si>
  <si>
    <t>CĂ©vka odsĂˇvacĂ­ CH8 s pĹ™eruĹˇovaÄŤem sĂˇnĂ­, dĂ©lka 40 cm,P01192a</t>
  </si>
  <si>
    <t>ZQ570</t>
  </si>
  <si>
    <t>Elektroda EKG dÄ›tskĂˇ 32 x 36 mm Ăˇ 50 ks pro dlouhodobĂ© pouĹľitĂ­ (ES GS2245) H-108004</t>
  </si>
  <si>
    <t>ZA698</t>
  </si>
  <si>
    <t>Elektroda EKG H124SG kojeneckĂˇ bal. Ăˇ 500 ks 31.1245.21</t>
  </si>
  <si>
    <t>ZE177</t>
  </si>
  <si>
    <t>Filtr iso-gard dÄ›tskĂ˝ bal. Ăˇ 50 ks 19511</t>
  </si>
  <si>
    <t>ZB116</t>
  </si>
  <si>
    <t>Filtr neonatĂˇlnĂ­ kombinovanĂ˝ 1441000</t>
  </si>
  <si>
    <t>ZQ006</t>
  </si>
  <si>
    <t>Fixace katetrovĂˇ Perifix bal. Ăˇ 25 ks 4511200</t>
  </si>
  <si>
    <t>ZD801</t>
  </si>
  <si>
    <t>Fonendoskop jednostrannĂ˝ ÄŤervenĂ˝ P00176</t>
  </si>
  <si>
    <t>Fonendoskop oboustrannĂ˝ rĹŻznĂ© barvy 710045-s - vĂ˝padek - nĂˇhrada  ZB972</t>
  </si>
  <si>
    <t>ZB670</t>
  </si>
  <si>
    <t>HadiÄŤka spojovacĂ­ tlakovĂˇ biocath PE/PVC, dĂ©lka 200 cm, prĹŻmÄ›r 2,5 x 4,1 mm, tlak 20 bar/300 psi, LUER LOCK male/female s rotaÄŤnĂ­ maticĂ­, box 50 ks PB 3320 M</t>
  </si>
  <si>
    <t>ZB462</t>
  </si>
  <si>
    <t>HadiÄŤka vzorkovĂˇ 3 m bal. Ăˇ 10 ks 73319</t>
  </si>
  <si>
    <t>ZB418</t>
  </si>
  <si>
    <t>Kanyla endobronchiĂˇlnĂ­ 35FG 198-35L</t>
  </si>
  <si>
    <t>ZB539</t>
  </si>
  <si>
    <t>Kanyla endobronchiĂˇlnĂ­ 37FG 198-37L</t>
  </si>
  <si>
    <t>ZB540</t>
  </si>
  <si>
    <t>Kanyla endobronchiĂˇlnĂ­ 39FG 198-39L</t>
  </si>
  <si>
    <t>ZC482</t>
  </si>
  <si>
    <t>Kanyla endobronchiĂˇlnĂ­ BBT-A3060-EU</t>
  </si>
  <si>
    <t>ZF483</t>
  </si>
  <si>
    <t>Kanyla endobronchiĂˇlnĂ­ intubaÄŤnĂ­ VivaSight 37F DL DLVT37L</t>
  </si>
  <si>
    <t>ZF486</t>
  </si>
  <si>
    <t>Kanyla endobronchiĂˇlnĂ­ intubaÄŤnĂ­ VivaSight 39F DL DLVT39L</t>
  </si>
  <si>
    <t>ZA843</t>
  </si>
  <si>
    <t>Kanyla ET 3,0 s manĹľetou bal. Ăˇ 10 ks 9430E</t>
  </si>
  <si>
    <t>ZM010</t>
  </si>
  <si>
    <t>Kanyla ET 3,5 s manĹľetou bal. Ăˇ 10 ks S107-35</t>
  </si>
  <si>
    <t>ZA839</t>
  </si>
  <si>
    <t>Kanyla ET 4,0 s manĹľetou 9440E</t>
  </si>
  <si>
    <t>ZA841</t>
  </si>
  <si>
    <t>Kanyla ET 4,5 s manĹľetou (KARIM nechce) 107-45G</t>
  </si>
  <si>
    <t>ZO251</t>
  </si>
  <si>
    <t>Kanyla ET 4,5 s manĹľetou s Murphyho otvorem bal. Ăˇ 10 ks 112482-000045</t>
  </si>
  <si>
    <t>ZB429</t>
  </si>
  <si>
    <t>Kanyla ET 5,0 s manĹľetou 9450E</t>
  </si>
  <si>
    <t>ZB415</t>
  </si>
  <si>
    <t>Kanyla ET 5,5 s manĹľetou 9555E</t>
  </si>
  <si>
    <t>ZA842</t>
  </si>
  <si>
    <t>Kanyla ET 6,5 s manĹľetou 9465E</t>
  </si>
  <si>
    <t>ZB389</t>
  </si>
  <si>
    <t>Kanyla ET 9,0 s manĹľetou bal. Ăˇ 10 ks 9590E</t>
  </si>
  <si>
    <t>ZP983</t>
  </si>
  <si>
    <t>Kanyla ET LASER-FLEX s dvojitou manĹľetou nerez ocelovĂˇ flexibilnĂ­ vel. 4,5 mm sterilnĂ­ jednorĂˇzovĂˇ 160-45</t>
  </si>
  <si>
    <t>ZP984</t>
  </si>
  <si>
    <t>Kanyla ET LASER-FLEX s dvojitou manĹľetou nerez ocelovĂˇ flexibilnĂ­ vel. 5 mm sterilnĂ­ jednorĂˇzovĂˇ 160-50</t>
  </si>
  <si>
    <t>ZP985</t>
  </si>
  <si>
    <t>Kanyla ET LASER-FLEX s dvojitou manĹľetou nerez ocelovĂˇ flexibilnĂ­ vel. 5,5 mm sterilnĂ­ jednorĂˇzovĂˇ 160-55</t>
  </si>
  <si>
    <t>ZP986</t>
  </si>
  <si>
    <t>Kanyla ET LASER-FLEX s dvojitou manĹľetou nerez ocelovĂˇ flexibilnĂ­ vel. 6 mm sterilnĂ­ jednorĂˇzovĂˇ 160-60</t>
  </si>
  <si>
    <t>ZL716</t>
  </si>
  <si>
    <t>Kanyla introcan safety 3 ĹľlutĂˇ 24G bal. Ăˇ 50 ks 4251127-01</t>
  </si>
  <si>
    <t>ZA744</t>
  </si>
  <si>
    <t>Kanyla neoflon 24G ĹľlutĂˇ BDC391350</t>
  </si>
  <si>
    <t>ZB199</t>
  </si>
  <si>
    <t>Kanyla neoflon 26G fialovĂˇ BDC391349</t>
  </si>
  <si>
    <t>ZD979</t>
  </si>
  <si>
    <t>Kanyla vasofix 17G bĂ­lĂˇ safety 4269152S-01</t>
  </si>
  <si>
    <t>ZA161</t>
  </si>
  <si>
    <t>Katetr CVC vysokoprĹŻtokovĂ˝ bal. Ăˇ 10 ks CI09800</t>
  </si>
  <si>
    <t>ZB102</t>
  </si>
  <si>
    <t>LĂˇhev k odsĂˇvaÄŤce flovac 1l hadice 1,8 m Ăˇ 45 ks 000-036-020</t>
  </si>
  <si>
    <t>ZD978</t>
  </si>
  <si>
    <t>LĂˇhev nĂˇhradnĂ­ hi-vac 200 ml ,bal.Ăˇ 60 ks,05.000.22.800</t>
  </si>
  <si>
    <t>ZH297</t>
  </si>
  <si>
    <t>LĹľĂ­ce laryngoskopickĂˇ 1 bal. Ăˇ 10 ks 670150-100010</t>
  </si>
  <si>
    <t>ZA773</t>
  </si>
  <si>
    <t>LĹľĂ­ce laryngoskopickĂˇ 1 bal. Ăˇ 10 ks DS.3940.185.10</t>
  </si>
  <si>
    <t>ZA923</t>
  </si>
  <si>
    <t>LĹľĂ­ce laryngoskopickĂˇ 2 bal. Ăˇ 10 ks DS.3940.150.15</t>
  </si>
  <si>
    <t>ZE231</t>
  </si>
  <si>
    <t>LĹľĂ­ce laryngoskopickĂˇ 3 2970.150.20</t>
  </si>
  <si>
    <t>ZE472</t>
  </si>
  <si>
    <t>LĹľĂ­ce laryngoskopickĂˇ 4 2955.150.25</t>
  </si>
  <si>
    <t>ZH300</t>
  </si>
  <si>
    <t>LĹľĂ­ce laryngoskopickĂˇ 4 bal. Ăˇ 10 ks 670150-100040</t>
  </si>
  <si>
    <t>ZA769</t>
  </si>
  <si>
    <t>LĹľĂ­ce laryngoskopickĂˇ ÄŤ. 0 kovovĂˇ jednorĂˇzovĂˇ typ Miller optickĂ© vlĂˇkno bal. Ăˇ 10 ks DS.3943.185.05</t>
  </si>
  <si>
    <t>ZH303</t>
  </si>
  <si>
    <t>LĹľĂ­ce laryngoskopickĂˇ kovovĂˇ jednorĂˇzovĂˇ optickĂ© vlĂˇkno ÄŤ.00 typ Miller bal. Ăˇ 10 ks 670185-100002</t>
  </si>
  <si>
    <t>ZH301</t>
  </si>
  <si>
    <t>LĹľĂ­ce laryngoskopickĂˇ kovovĂˇ resterilizovatelnĂˇ optickĂ© vlĂˇkno ÄŤ.00 typ Miller DS.2970.185.03</t>
  </si>
  <si>
    <t>ZE081</t>
  </si>
  <si>
    <t>ManĹľeta TK k monitoru Datex a dalĹˇĂ­ dvouhadiÄŤkovĂˇ NIBP dospÄ›lĂˇ 25 - 35 cm  NIBPHPA2-L</t>
  </si>
  <si>
    <t>ZJ266</t>
  </si>
  <si>
    <t>ManĹľeta TK k monitoru Datex dvouhadiÄŤkovĂˇ NIBP 25-35 cm dospÄ›lĂˇ U1880ND (Y0004B)</t>
  </si>
  <si>
    <t>ZO243</t>
  </si>
  <si>
    <t>ManĹľeta TK k monitoru MacLab dvouhadiÄŤkovĂˇ DURA-CUF dospÄ›lĂˇ prodlouĹľenĂˇ 23 - 33 cm 2T DUR-A2-2A-L</t>
  </si>
  <si>
    <t>ZL612</t>
  </si>
  <si>
    <t>ManĹľeta TK k monitoru Mindray a dalĹˇĂ­ jednohadiÄŤkovĂˇ NIBP 20 - 28 cm dorostenec U1885S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</si>
  <si>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</si>
  <si>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</si>
  <si>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</si>
  <si>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</si>
  <si>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ZC983</t>
  </si>
  <si>
    <t>Minitrach II 100/462/000</t>
  </si>
  <si>
    <t>ZC558</t>
  </si>
  <si>
    <t>PĂˇska fixaÄŤnĂ­ k saturaÄŤnĂ­mu ÄŤidlu bal. Ăˇ 12 ks 1602</t>
  </si>
  <si>
    <t>ZD007</t>
  </si>
  <si>
    <t>Rourka tracheĂˇlnĂ­ nasĂˇlnĂ­ 6,0 mm bal. Ăˇ 10 ks 100/133/060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</si>
  <si>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</si>
  <si>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</si>
  <si>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</si>
  <si>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</si>
  <si>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</si>
  <si>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</si>
  <si>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ZB784</t>
  </si>
  <si>
    <t>RukojeĹĄ laryngoskopickĂˇ medium pro lĹľĂ­ce s f.optickĂ˝m vlĂˇknem 3000.350.10</t>
  </si>
  <si>
    <t>ZG350</t>
  </si>
  <si>
    <t>Senzor D-lite jednorĂˇzovĂ© pro dospÄ›lĂ© bal. Ăˇ 50 ks 896952</t>
  </si>
  <si>
    <t>ZB825</t>
  </si>
  <si>
    <t>Set epidurĂˇlnĂ­ perifix 421 18G kompletnĂ­ set 4514211C</t>
  </si>
  <si>
    <t>ZQ210</t>
  </si>
  <si>
    <t>Set epidurĂˇlnĂ­ PerifixÂ® ONE 418 (jehla Perican 18G 120 mm katetr Perifix 20G, stĹ™Ă­kaÄŤka Perifix bezodporovĂˇ, stĹ™Ă­kaÄŤka Omnifix LL filtr antibakter. Perifix fixace filtru Perofox PinPad konektor Perifix) 4514183C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</si>
  <si>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</si>
  <si>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</si>
  <si>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</si>
  <si>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</si>
  <si>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ZF467</t>
  </si>
  <si>
    <t>Spojka k monitorĹŻm Philips, Siemens k TK manĹľetĂˇm - NIBP konektor kovovĂ˝ A04</t>
  </si>
  <si>
    <t>ZF744</t>
  </si>
  <si>
    <t>Spojka katetru Perifix 4513801</t>
  </si>
  <si>
    <t>ZH159</t>
  </si>
  <si>
    <t>Spojka katetru pĹ™Ă­mĂˇ 15 cm bal. Ăˇ 50 ks  430-005-015</t>
  </si>
  <si>
    <t>ZB682</t>
  </si>
  <si>
    <t>Spojka oboustranĂˇ otoÄŤnĂˇ steril.bal. Ăˇ 20 ks 23411</t>
  </si>
  <si>
    <t>ZB239</t>
  </si>
  <si>
    <t>Spojka pacientskĂˇ Superset 15F 3535000/W</t>
  </si>
  <si>
    <t>ZA787</t>
  </si>
  <si>
    <t>StĹ™Ă­kaÄŤka injekÄŤnĂ­ 2-dĂ­lnĂˇ 10 ml L Inject Solo 4606108V</t>
  </si>
  <si>
    <t>ZS016</t>
  </si>
  <si>
    <t>StĹ™Ă­kaÄŤka injekÄŤnĂ­ 3-dĂ­lnĂˇ, 1 ml, L, tuberculin bez jehly, centrickĂˇ ĹˇpiÄŤka, bezzbytkovĂˇ, bal. Ăˇ 100 ks</t>
  </si>
  <si>
    <t>ZB726</t>
  </si>
  <si>
    <t>StĹ™Ă­kaÄŤka Perfix LOR 10 ml 4638107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</si>
  <si>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</si>
  <si>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</si>
  <si>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</si>
  <si>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</si>
  <si>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</si>
  <si>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</si>
  <si>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</si>
  <si>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</si>
  <si>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ZB549</t>
  </si>
  <si>
    <t>Vzduchovod ĂşstnĂ­ ÄŤ. 5 oranĹľovavĂ˝ vel. 11 jednorĂˇzovĂ˝ sterilnĂ­ bal. Ăˇ 25 ks 73.900.00.500</t>
  </si>
  <si>
    <t>ZF939</t>
  </si>
  <si>
    <t>Vzduchovod nosnĂ­ 4,0 mm bal. Ăˇ 10 ks 321040</t>
  </si>
  <si>
    <t>ZF943</t>
  </si>
  <si>
    <t>Vzduchovod nosnĂ­ 5,0 mm bal. Ăˇ 10 ks 321050</t>
  </si>
  <si>
    <t>ZJ095</t>
  </si>
  <si>
    <t>Vzduchovod nosnĂ­ 5,5 mm bal. Ăˇ 10 ks 321055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</si>
  <si>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</si>
  <si>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</si>
  <si>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</si>
  <si>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</si>
  <si>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</si>
  <si>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</si>
  <si>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</si>
  <si>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</si>
  <si>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ZR262</t>
  </si>
  <si>
    <t>Vzduchovod nosnĂ­ 8,0 mm sterilnĂ­ bal.Ăˇ 20 ks 43.008.03.080</t>
  </si>
  <si>
    <t>ZR263</t>
  </si>
  <si>
    <t>Vzduchovod nosnĂ­ 8,5 mm sterilnĂ­ bal.Ăˇ 20 ks 43.008.03.085</t>
  </si>
  <si>
    <t>ZJ102</t>
  </si>
  <si>
    <t>Vzduchovod nosnĂ­ 9,0 mm Ăˇ 10 ks 321090</t>
  </si>
  <si>
    <t>ZF941</t>
  </si>
  <si>
    <t>Vzduchovod nosnĂ­ silikonovĂ˝ dÄ›tskĂ˝ 3,0 mm bal. Ăˇ 10 ks 321030</t>
  </si>
  <si>
    <t>ZA482</t>
  </si>
  <si>
    <t>VzduĹˇnice manĹľety na pĹ™etlakovou infĂşzi - dvÄ› hadiÄŤky z kratĹˇĂ­ strany 0,5L+1,0L KVS RUB 05</t>
  </si>
  <si>
    <t>ZA786</t>
  </si>
  <si>
    <t>Jehla 30Â° stimuplex-A 0,7 x 50 mm Ăˇ 25 ks 4894502</t>
  </si>
  <si>
    <t>ZB868</t>
  </si>
  <si>
    <t>Jehla perican 18G 1,30 x 80 mm pro epid.anest. bal. Ăˇ 25 ks 4512383</t>
  </si>
  <si>
    <t>ZB342</t>
  </si>
  <si>
    <t>Jehla spinĂˇlnĂ­ atraucan hnÄ›dĂ˝ 26 G x 88 mm bal. Ăˇ 25 ks 4504739</t>
  </si>
  <si>
    <t>ZS849</t>
  </si>
  <si>
    <t>Jehla spinĂˇlnĂ­ PAJUNK Sprotte 24G/90 mm, lupa zavadÄ›ÄŤ 30 mm, fialovĂˇ, bal. Ăˇ 25 ks PAJ:121251-30A</t>
  </si>
  <si>
    <t>ZS848</t>
  </si>
  <si>
    <t>Jehla spinĂˇlnĂ­ PAJUNK Sprotte 25G/90 mm, lupa zavadÄ›ÄŤ 30 mm, oranĹľovĂˇ, bal. Ăˇ 25 ks PAJ:511151-29A</t>
  </si>
  <si>
    <t>ZS847</t>
  </si>
  <si>
    <t>Jehla spinĂˇlnĂ­ PAJUNK Sprotte 27G/90 mm, lupa zavadÄ›ÄŤ 30 mm, ĹˇedĂˇ, bal. Ăˇ 25 ks PAJ:121251-27A</t>
  </si>
  <si>
    <t>ZD621</t>
  </si>
  <si>
    <t>Jehla spinĂˇlnĂ­ pencan 27 G x 88 s vodĂ­cĂ­ jehlou ĹˇedĂˇ bal. Ăˇ 25 ks 4502051-13</t>
  </si>
  <si>
    <t>ZK553</t>
  </si>
  <si>
    <t>Jehla spinĂˇlnĂ­ pencil extra dlouhĂˇ +20 G 25 G/115 mm bal. Ăˇ 10 ks 100/492/815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</si>
  <si>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</si>
  <si>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</si>
  <si>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</si>
  <si>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</si>
  <si>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</si>
  <si>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</si>
  <si>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</si>
  <si>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</si>
  <si>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</si>
  <si>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</si>
  <si>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ZH432</t>
  </si>
  <si>
    <t>Jehla spinĂˇlnĂ­-qunckeho hrot 22 G x 38 Ăˇ 25 ks 76.111.22.015</t>
  </si>
  <si>
    <t>ZE729</t>
  </si>
  <si>
    <t>Jehla sterican tupĂˇ na Ĺ™edÄ›nĂ­ semiblunt.EU 1,2/18G x 40 mm ÄŤervenĂˇ bal. Ăˇ 100 ks 4550400-01</t>
  </si>
  <si>
    <t>ZJ184</t>
  </si>
  <si>
    <t>Jehla stimuplex - ultra 360 G22/0,7 x 50 mm Ăˇ 25 ks 4892505-01</t>
  </si>
  <si>
    <t>ZT078</t>
  </si>
  <si>
    <t>Rukavice vyĹˇetĹ™ovacĂ­ nitril GLOVE nesterilnĂ­ svÄ›tle modrĂ© L</t>
  </si>
  <si>
    <t>ZT036</t>
  </si>
  <si>
    <t>Rukavice vyĹˇetĹ™ovacĂ­ nitril nesterilnĂ­  bez pudru L bal. Ăˇ 100 ks</t>
  </si>
  <si>
    <t>ZT081</t>
  </si>
  <si>
    <t>Rukavice vyĹˇetĹ™ovacĂ­ nitril nesterilnĂ­ modrĂ© M bal. Ăˇ 100 ks SM-M-nitril-VGlove</t>
  </si>
  <si>
    <t>ZT088</t>
  </si>
  <si>
    <t>Rukavice vyĹˇetĹ™ovacĂ­ nitril nesterilnĂ­ nepudrovanĂ© modrĂ© S bal. Ăˇ 100 ks 1323806535</t>
  </si>
  <si>
    <t>ZC838</t>
  </si>
  <si>
    <t>Maska anesteziologickĂˇ ÄŤ.0 EcoMask ( s prouĹľky ) 7290</t>
  </si>
  <si>
    <t>ZN709</t>
  </si>
  <si>
    <t>Maska anesteziologickĂˇ ÄŤ.1 EcoMask ( s prouĹľky ) 7291</t>
  </si>
  <si>
    <t>ZN710</t>
  </si>
  <si>
    <t>Maska anesteziologickĂˇ ÄŤ.2 EcoMask ( s prouĹľky ) 7292</t>
  </si>
  <si>
    <t>ZF751</t>
  </si>
  <si>
    <t>Maska anesteziologickĂˇ ÄŤ.6 EcoMask ( s prouĹľky ) 7296</t>
  </si>
  <si>
    <t>ZB341</t>
  </si>
  <si>
    <t>Maska anesteziologickĂˇ PVC pediatrickĂˇ s kontrolnĂ­m ventilem PM070100003</t>
  </si>
  <si>
    <t>ZH192</t>
  </si>
  <si>
    <t>Maska endoskopickĂˇ ÄŤ.1 s membrĂˇnou 30-40-111 (30-40-001)</t>
  </si>
  <si>
    <t>ZH193</t>
  </si>
  <si>
    <t>Maska endoskopickĂˇ ÄŤ.3 s membrĂˇnou 30-40-333</t>
  </si>
  <si>
    <t>ZH194</t>
  </si>
  <si>
    <t>Maska endoskopickĂˇ ÄŤ.5 s membrĂˇnou 30-40-555</t>
  </si>
  <si>
    <t>ZB173</t>
  </si>
  <si>
    <t>Maska kyslĂ­kovĂˇ dospÄ›lĂˇ s hadiÄŤkou a nosnĂ­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</si>
  <si>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</si>
  <si>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</si>
  <si>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</si>
  <si>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</si>
  <si>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</si>
  <si>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</si>
  <si>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</si>
  <si>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</si>
  <si>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Maska laryngeĂˇlnĂ­ LM PVC silikonovĂˇ manĹľeta bal. Ăˇ 10 ks vel. 4,0 105300-000040</t>
  </si>
  <si>
    <t>ZO119</t>
  </si>
  <si>
    <t>Maska laryngeĂˇlnĂ­ LMA Supreme zahnutĂˇ vel. ÄŤ 2,0 bal. Ăˇ 10 ks 175020</t>
  </si>
  <si>
    <t>ZN312</t>
  </si>
  <si>
    <t>Maska laryngeĂˇlnĂ­ LMA Supreme zahnutĂˇ vel. ÄŤ 3,0 bal. Ăˇ 10 ks 175030</t>
  </si>
  <si>
    <t>ZN313</t>
  </si>
  <si>
    <t>Maska laryngeĂˇlnĂ­ LMA Supreme zahnutĂˇ vel. ÄŤ 4,0 bal. Ăˇ 10 ks 175040</t>
  </si>
  <si>
    <t>ZN314</t>
  </si>
  <si>
    <t>Maska laryngeĂˇlnĂ­ LMA Supreme zahnutĂˇ vel. ÄŤ 5,0 bal. Ăˇ 10 ks 175050</t>
  </si>
  <si>
    <t>ZB318</t>
  </si>
  <si>
    <t>Maska resuscitaÄŤnĂ­ nafuk. dosp. velkĂˇ bal. Ăˇ 20 ks 41282</t>
  </si>
  <si>
    <t>ZK710</t>
  </si>
  <si>
    <t>Maska supraglotickĂˇ LM ÄŤ. 1,0 8201000</t>
  </si>
  <si>
    <t>ZK711</t>
  </si>
  <si>
    <t>Maska supraglotickĂˇ LM ÄŤ. 1,5 8215000</t>
  </si>
  <si>
    <t>ZK712</t>
  </si>
  <si>
    <t>Maska supraglotickĂˇ LM ÄŤ. 2,0 8202000</t>
  </si>
  <si>
    <t>ZK713</t>
  </si>
  <si>
    <t>Maska supraglotickĂˇ LM ÄŤ. 2,5 8225000</t>
  </si>
  <si>
    <t>ZK714</t>
  </si>
  <si>
    <t>Maska supraglotickĂˇ LM ÄŤ. 3,0 8203000</t>
  </si>
  <si>
    <t>ZB398</t>
  </si>
  <si>
    <t>Maska supraglotickĂˇ LM ÄŤ. 4,0 8204000</t>
  </si>
  <si>
    <t>ZA992</t>
  </si>
  <si>
    <t>Maska supraglotickĂˇ LM ÄŤ. 5,0 8205000</t>
  </si>
  <si>
    <t>ZD457</t>
  </si>
  <si>
    <t>Okruh dĂ˝chacĂ­ anesteziologickĂ˝ 1,6 m hadice 0,8 m, vak 2 l 038-01-110</t>
  </si>
  <si>
    <t>ZH789</t>
  </si>
  <si>
    <t>Okruh dĂ˝chacĂ­ anesteziologickĂ˝ 22 mm Compact II 2 l vak 2154000</t>
  </si>
  <si>
    <t>ZB141</t>
  </si>
  <si>
    <t>Okruh dĂ˝chacĂ­ pro novorozence ventilaÄŤnĂ­  10 mm 1,2 m hadice + vak 6202014</t>
  </si>
  <si>
    <t>ZA931</t>
  </si>
  <si>
    <t>Okruh dĂ˝chacĂ­ ventilaÄŤnĂ­ pro dÄ›ti 15 mm 1,5 m hadice + vak 2164</t>
  </si>
  <si>
    <t>ZR462</t>
  </si>
  <si>
    <t>Okruh dĂ˝chacĂ­ ventilaÄŤnĂ­ pro dÄ›ti bez  koncovky Luer Lock na kolĂ­nku, uzĂˇvÄ›r na kolĂ­nku,  dĂ©lka hadic 1.5 m/1.1 m, vak 1L bal. Ăˇ 25 ks MP00331</t>
  </si>
  <si>
    <t>ZF749</t>
  </si>
  <si>
    <t>Fixace nosnĂ­ch katetrĹŻ nasofix niko stĹ™ednĂ­ S+M, bal. Ăˇ 100 ks 49-625-S-M</t>
  </si>
  <si>
    <t>Set na malĂ© zĂˇkroky sterilnĂ­ pro ĹľilnĂ­ katetrizaci-basic Mediset bal. Ăˇ 15 ks (4552732) 4552733</t>
  </si>
  <si>
    <t>Set na malĂ© zĂˇkroky sterilnĂ­ pro ĹľilnĂ­ katetrizaci-basic Mediset bal. Ăˇ 21 ks (4552732) 4552733</t>
  </si>
  <si>
    <t>ZD992</t>
  </si>
  <si>
    <t>ÄŚidlo saturaÄŤnĂ­ masimo jednorĂˇzovĂ© pro novorozence k monitoru Mindray bal. Ăˇ 20 ks 2329LHL</t>
  </si>
  <si>
    <t>ZC586</t>
  </si>
  <si>
    <t>Filtr H-V kompaktnĂ­ kombinovanĂ˝ sterilnĂ­ pĹ™Ă­mĂ˝ Ăˇ 25 ks 19401</t>
  </si>
  <si>
    <t>ZB737</t>
  </si>
  <si>
    <t>Filtr na tracheostomickou kanylu HME Humid-Vent 3,0 mm Ăˇ 10 ks 10121</t>
  </si>
  <si>
    <t>ZB738</t>
  </si>
  <si>
    <t>Filtr na tracheostomickou kanylu HME Humid-Vent 3,5 mm bal. Ăˇ 10 ks 10131</t>
  </si>
  <si>
    <t>HadiÄŤka spojovacĂ­ tlakovĂˇ biocath PE/PVC, dĂ©lka 200 cm, prĹŻmÄ›r 2,5 x 4,1 mm, tlak 20 bar/300 psi, LUER LOCK male/female s rotaÄŤnĂ­ maticĂ­, bal. Ăˇ 25 k PB 3320 M</t>
  </si>
  <si>
    <t>ZE562</t>
  </si>
  <si>
    <t>Kanyla endobronchiĂˇlnĂ­ 28 116100-000028</t>
  </si>
  <si>
    <t>ZK556</t>
  </si>
  <si>
    <t>Kanyla endobronchiĂˇlnĂ­ 35FG 197-35R</t>
  </si>
  <si>
    <t>ZK555</t>
  </si>
  <si>
    <t>Kanyla endobronchiĂˇlnĂ­ 37FG 197-37R</t>
  </si>
  <si>
    <t>ZB376</t>
  </si>
  <si>
    <t>Kanyla endobronchiĂˇlnĂ­ 39FG 197-39R</t>
  </si>
  <si>
    <t>ZN845</t>
  </si>
  <si>
    <t>Kanyla endobronchiĂˇlnĂ­ 41 116200-000041</t>
  </si>
  <si>
    <t>ZF721</t>
  </si>
  <si>
    <t>Kanyla endobronchiĂˇlnĂ­ 41Fr 125-41</t>
  </si>
  <si>
    <t>ZF480</t>
  </si>
  <si>
    <t>Kanyla endobronchiĂˇlnĂ­ intubaÄŤnĂ­ VivaSight 35F DL DLVT35L</t>
  </si>
  <si>
    <t>ZP963</t>
  </si>
  <si>
    <t>Sensor teplotnĂ­ pediatrickĂ˝ jĂ­cen a koneÄŤnĂ­k 9F prĹŻmÄ›r 3 mm jednorĂˇzovĂ˝ sterilnĂ­ bal. Ăˇ 25 ks M1024229</t>
  </si>
  <si>
    <t>ZB683</t>
  </si>
  <si>
    <t>Sonda ĹľaludeÄŤnĂ­ CH28, dĂ©lka 80 cm bal. Ăˇ 25 ks 22-28.520</t>
  </si>
  <si>
    <t>ZB684</t>
  </si>
  <si>
    <t>Sonda ĹľaludeÄŤnĂ­ CH42, dĂ©lka 80 cm 22-42.520</t>
  </si>
  <si>
    <t>ZS872</t>
  </si>
  <si>
    <t>Vana dezinfekÄŤnĂ­ S&amp;M 3 l, trojdĂ­nĂˇ, bĂ­lĂ© vĂ­ko, odolnĂˇ do 55Â°C 0068791</t>
  </si>
  <si>
    <t>ZB161</t>
  </si>
  <si>
    <t>Set ohĹ™Ă­vacĂ­ s Y portem DI-50</t>
  </si>
  <si>
    <t>ZB217</t>
  </si>
  <si>
    <t>Ĺ itĂ­ dafilon modrĂ˝ 3/0 (2) bal. Ăˇ 36 ks C0932353</t>
  </si>
  <si>
    <t>Maska laryngeĂˇlnĂ­ LM PVC silikonovĂˇ manĹľeta bal. Ăˇ 10 ks vel. 6,0 105300-000060</t>
  </si>
  <si>
    <t>ZO118</t>
  </si>
  <si>
    <t>Maska laryngeĂˇlnĂ­ LMA Supreme zahnutĂˇ vel. ÄŤ 1,5 bal. Ăˇ 10 ks 175015</t>
  </si>
  <si>
    <t>ZD271</t>
  </si>
  <si>
    <t>DrĹľĂˇk lĂˇhve flovac-plast 100 11-5121 (300 970-010-210)</t>
  </si>
  <si>
    <t>ZD492</t>
  </si>
  <si>
    <t>SvÄ›rka drĹľĂˇku flovac-plast 100 11-5122 (230-500)</t>
  </si>
  <si>
    <t>ZK975</t>
  </si>
  <si>
    <t>CĂ©vka odsĂˇvacĂ­ CH10 s pĹ™eruĹˇovaÄŤem sĂˇnĂ­, dĂ©lka 50 cm, P01169a</t>
  </si>
  <si>
    <t>ZE623</t>
  </si>
  <si>
    <t>CĂ©vka odsĂˇvacĂ­ CH6 s pĹ™eruĹˇovaÄŤem sĂˇnĂ­ bal. Ăˇ 80 ks GCR1021-6</t>
  </si>
  <si>
    <t>ZS199</t>
  </si>
  <si>
    <t>Ĺ krtidlo jednorĂˇzovĂ© bal. Ăˇ 200 ks 95.1006</t>
  </si>
  <si>
    <t>ZI947</t>
  </si>
  <si>
    <t>Ĺ krtidlo se sponou pro dÄ›ti 12 x 360 mm KVS AP12360</t>
  </si>
  <si>
    <t>ZQ496</t>
  </si>
  <si>
    <t>Rourka tracheĂˇlnĂ­ ORAL/NASAL  KimVent Microcuff pediatrickĂˇ, pro vÄ›k 4-&lt;6 let, 4,5 mm, sterilnĂ­, bal. Ăˇ 10 ks 35114</t>
  </si>
  <si>
    <t>ZG012</t>
  </si>
  <si>
    <t>RukojeĹĄ laryngoskopickĂˇ small dÄ›tskĂˇ pro lĹľĂ­ce s f.optickĂ˝m vlĂˇknem 3000.350.05</t>
  </si>
  <si>
    <t>ZQ005</t>
  </si>
  <si>
    <t>Set epidurĂˇlnĂ­ PerifixÂ® ONE Paed dÄ›tskĂ˝ (jehla Perican 18G 55MM katetr Perifix 20G, stĹ™Ă­kaÄŤka Perifix bezodporovĂˇ, stĹ™Ă­kaÄŤka Omnifix LL, filtr antibakter. Perifix, fixace filtru Perofox PinPad, konektor Perifix) bal. Ăˇ 10 ks 4512006C</t>
  </si>
  <si>
    <t>ZP950</t>
  </si>
  <si>
    <t>Rukavice vyĹˇetĹ™ovacĂ­ nitril nesterilnĂ­ basic bez pudru modrĂ© XS bal. Ăˇ 200 ks 44749</t>
  </si>
  <si>
    <t>ZO117</t>
  </si>
  <si>
    <t>Maska laryngeĂˇlnĂ­ LMA Supreme zahnutĂˇ vel. ÄŤ 1,0 bal. Ăˇ 10 ks 175010</t>
  </si>
  <si>
    <t>ZN311</t>
  </si>
  <si>
    <t>Maska laryngeĂˇlnĂ­ LMA Supreme zahnutĂˇ vel. ÄŤ 2,5 bal. Ăˇ 10 ks 175025</t>
  </si>
  <si>
    <t>ZH452</t>
  </si>
  <si>
    <t>Maska laryngeĂˇlnĂ­ Sure Seal LM Cuff Pilot 105210-000010</t>
  </si>
  <si>
    <t>ZH453</t>
  </si>
  <si>
    <t>Maska laryngeĂˇlnĂ­ Sure Seal LM Cuff Pilot 105210-000015</t>
  </si>
  <si>
    <t>ZH454</t>
  </si>
  <si>
    <t>Maska laryngeĂˇlnĂ­ Sure Seal LM Cuff Pilot 105210-000020</t>
  </si>
  <si>
    <t>ZH455</t>
  </si>
  <si>
    <t>Maska laryngeĂˇlnĂ­ Sure Seal LM Cuff Pilot 105210-000025</t>
  </si>
  <si>
    <t>Maska laryngeĂˇlnĂ­ Sure Seal LM Cuff Pilot vel. 1,5 105210-000015</t>
  </si>
  <si>
    <t>Maska laryngeĂˇlnĂ­ Sure Seal LM Cuff Pilot vel. 2 105210-000020</t>
  </si>
  <si>
    <t>Maska laryngeĂˇlnĂ­ Sure Seal LM Cuff Pilot vel. 2,5 105210-000025</t>
  </si>
  <si>
    <t>ZD456</t>
  </si>
  <si>
    <t>Okruh dĂ˝chacĂ­ anesteziologickĂ˝ pĹŻlenĂ˝ 1,8 m pro dospÄ›lĂ© a dÄ›ti dvoutrubicovĂ˝ s hladkĂ˝m prĹŻsv. 038-01-700W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</si>
  <si>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</si>
  <si>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</si>
  <si>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</si>
  <si>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</si>
  <si>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</si>
  <si>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</si>
  <si>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</si>
  <si>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</si>
  <si>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</si>
  <si>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</si>
  <si>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</si>
  <si>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</si>
  <si>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</si>
  <si>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</si>
  <si>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</si>
  <si>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</si>
  <si>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</si>
  <si>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</si>
  <si>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</si>
  <si>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</si>
  <si>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</si>
  <si>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</si>
  <si>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porodní asistenti</t>
  </si>
  <si>
    <t>dětské sestry §5/D4</t>
  </si>
  <si>
    <t>dětské sestry §5/D2</t>
  </si>
  <si>
    <t>dětské sestry §5/D3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</si>
  <si>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</si>
  <si>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</si>
  <si>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</si>
  <si>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</si>
  <si>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</si>
  <si>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</si>
  <si>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</si>
  <si>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</si>
  <si>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</si>
  <si>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710 - ???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</si>
  <si>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</si>
  <si>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</si>
  <si>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</si>
  <si>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</si>
  <si>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</si>
  <si>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Bartuš Michal</t>
  </si>
  <si>
    <t>Behúň Ján</t>
  </si>
  <si>
    <t>Bertová Barbora</t>
  </si>
  <si>
    <t>Buriánková Iva</t>
  </si>
  <si>
    <t>Buvaličová Lenka</t>
  </si>
  <si>
    <t>Cvrkal Pavel</t>
  </si>
  <si>
    <t>Freiwaldová Barbora</t>
  </si>
  <si>
    <t>Fritscher Gita</t>
  </si>
  <si>
    <t>Gallová Zuzana</t>
  </si>
  <si>
    <t>Havlíková Jana</t>
  </si>
  <si>
    <t>Honig Pavel</t>
  </si>
  <si>
    <t>Horáčková Šárka</t>
  </si>
  <si>
    <t>Hrytsai Dmytro</t>
  </si>
  <si>
    <t>Jedličková Pavla</t>
  </si>
  <si>
    <t>Ježková Petra</t>
  </si>
  <si>
    <t>Jurkovičová Martina</t>
  </si>
  <si>
    <t>Klementová Olga</t>
  </si>
  <si>
    <t>Král David</t>
  </si>
  <si>
    <t>Krasulová Andrea</t>
  </si>
  <si>
    <t>Lekeš Jan</t>
  </si>
  <si>
    <t>Lukešová Marie</t>
  </si>
  <si>
    <t>Mareš Marcel</t>
  </si>
  <si>
    <t>Matlochová Judit</t>
  </si>
  <si>
    <t>Mucha Zdenek</t>
  </si>
  <si>
    <t>Novák Tomáš</t>
  </si>
  <si>
    <t>ObarePyszková Lenka</t>
  </si>
  <si>
    <t>Papajčík Branislav</t>
  </si>
  <si>
    <t>Papajk Jan</t>
  </si>
  <si>
    <t>Polanská Věra</t>
  </si>
  <si>
    <t>Poljaková Iveta</t>
  </si>
  <si>
    <t>Pomajbíková Hana</t>
  </si>
  <si>
    <t>Pospíšilová Libuše</t>
  </si>
  <si>
    <t>Raimr Jakub</t>
  </si>
  <si>
    <t>Skopal František</t>
  </si>
  <si>
    <t>Soldánová Kamila</t>
  </si>
  <si>
    <t>Sosna Antonín</t>
  </si>
  <si>
    <t>Špaček Rostislav</t>
  </si>
  <si>
    <t>Špaňhel Jiří</t>
  </si>
  <si>
    <t>Štrba Peter</t>
  </si>
  <si>
    <t>Uher Radek</t>
  </si>
  <si>
    <t>Vaculíková Lucie</t>
  </si>
  <si>
    <t>Vasiľová Lenka</t>
  </si>
  <si>
    <t>Vavrečková Tereza</t>
  </si>
  <si>
    <t>Vobrová Michaela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</si>
  <si>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</si>
  <si>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</si>
  <si>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</si>
  <si>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</si>
  <si>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</si>
  <si>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</si>
  <si>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</si>
  <si>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</si>
  <si>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</si>
  <si>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710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</si>
  <si>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</si>
  <si>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</si>
  <si>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</si>
  <si>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</si>
  <si>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</si>
  <si>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</si>
  <si>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</si>
  <si>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</si>
  <si>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</si>
  <si>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0052225</t>
  </si>
  <si>
    <t>0054539</t>
  </si>
  <si>
    <t>0058249</t>
  </si>
  <si>
    <t>0084090</t>
  </si>
  <si>
    <t>0085812</t>
  </si>
  <si>
    <t>LIDOCAINE EGIS</t>
  </si>
  <si>
    <t>0087814</t>
  </si>
  <si>
    <t>0090044</t>
  </si>
  <si>
    <t>0098864</t>
  </si>
  <si>
    <t>0098872</t>
  </si>
  <si>
    <t>0098876</t>
  </si>
  <si>
    <t>0187607</t>
  </si>
  <si>
    <t>0067558</t>
  </si>
  <si>
    <t>0127738</t>
  </si>
  <si>
    <t>0237329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</si>
  <si>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</si>
  <si>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</si>
  <si>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</si>
  <si>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</si>
  <si>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</si>
  <si>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</si>
  <si>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</si>
  <si>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</si>
  <si>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</si>
  <si>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</si>
  <si>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</si>
  <si>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</si>
  <si>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</si>
  <si>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</si>
  <si>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</si>
  <si>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</si>
  <si>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</si>
  <si>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</si>
  <si>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</si>
  <si>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</si>
  <si>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</si>
  <si>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</si>
  <si>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</si>
  <si>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</si>
  <si>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</si>
  <si>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</si>
  <si>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</si>
  <si>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</si>
  <si>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</si>
  <si>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</si>
  <si>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</si>
  <si>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</si>
  <si>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</si>
  <si>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</si>
  <si>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</si>
  <si>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</si>
  <si>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</si>
  <si>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78235</t>
  </si>
  <si>
    <t>EPIDURÁLNÍ NEBO SUBARACHNOIDEÁLNÍ PUNKCE S PODÁNÍM</t>
  </si>
  <si>
    <t>78210</t>
  </si>
  <si>
    <t>ANALGOSEDACE INTRAVENÓZNÍ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</si>
  <si>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</si>
  <si>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</si>
  <si>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</si>
  <si>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</si>
  <si>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</si>
  <si>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</si>
  <si>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80123</t>
  </si>
  <si>
    <t>INTERVENČNÍ ANALGETICKÝ DIAGNOSTICKO-PROGNOSTICKO-</t>
  </si>
  <si>
    <t>80122</t>
  </si>
  <si>
    <t>80128</t>
  </si>
  <si>
    <t>RADIOFREKVENČNÍ LÉČBA CHRONICKÉ BOLESTI NAVIGOVANÁ</t>
  </si>
  <si>
    <t>80025</t>
  </si>
  <si>
    <t>MULTIDISCIPLINÁRNÍ KONFERENCE O PRŮBĚHU LÉČBY</t>
  </si>
  <si>
    <t>80129</t>
  </si>
  <si>
    <t>06</t>
  </si>
  <si>
    <t>708</t>
  </si>
  <si>
    <t>0067547</t>
  </si>
  <si>
    <t>0090719</t>
  </si>
  <si>
    <t>0030160</t>
  </si>
  <si>
    <t>MIDAZOLAM TORREX</t>
  </si>
  <si>
    <t>0127736</t>
  </si>
  <si>
    <t>29510</t>
  </si>
  <si>
    <t>OBSTŘIK PERIFERNÍHO NERVU</t>
  </si>
  <si>
    <t>78022</t>
  </si>
  <si>
    <t>CÍLENÉ VYŠETŘENÍ ANESTEZIOLOGEM</t>
  </si>
  <si>
    <t>78023</t>
  </si>
  <si>
    <t>KONTROLNÍ VYŠETŘENÍ ANESTEZIOLOGEM</t>
  </si>
  <si>
    <t>78992</t>
  </si>
  <si>
    <t>09225</t>
  </si>
  <si>
    <t>KANYLACE CENTRÁLNÍ ŽÍLY ZA KONTROLY CELKOVÉHO STAV</t>
  </si>
  <si>
    <t>09555</t>
  </si>
  <si>
    <t>OŠETŘENÍ DÍTĚTE DO 6 LET</t>
  </si>
  <si>
    <t>0049189</t>
  </si>
  <si>
    <t>KATETR CENTRÁLNÍ VENÓZNÍ KIT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</si>
  <si>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</si>
  <si>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</si>
  <si>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</si>
  <si>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</si>
  <si>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</si>
  <si>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</si>
  <si>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</si>
  <si>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</si>
  <si>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</si>
  <si>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</si>
  <si>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</si>
  <si>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</si>
  <si>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</si>
  <si>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</si>
  <si>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</si>
  <si>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</si>
  <si>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</si>
  <si>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</si>
  <si>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</si>
  <si>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</si>
  <si>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</si>
  <si>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</si>
  <si>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</si>
  <si>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</si>
  <si>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</si>
  <si>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</si>
  <si>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</si>
  <si>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</si>
  <si>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</si>
  <si>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</si>
  <si>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Zdravotní výkony + ZUM + ZULP vykázané na pracovišti v rámci ambulantní péče - orientační přehled</t>
  </si>
  <si>
    <t>Obrátil Jan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</si>
  <si>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</si>
  <si>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</si>
  <si>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</si>
  <si>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</si>
  <si>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</si>
  <si>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</si>
  <si>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</si>
  <si>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</si>
  <si>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</si>
  <si>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</si>
  <si>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</si>
  <si>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</si>
  <si>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</si>
  <si>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</si>
  <si>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</si>
  <si>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</si>
  <si>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</si>
  <si>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</si>
  <si>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</si>
  <si>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</si>
  <si>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</si>
  <si>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</si>
  <si>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</si>
  <si>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</si>
  <si>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</si>
  <si>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</si>
  <si>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</si>
  <si>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</si>
  <si>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</si>
  <si>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</si>
  <si>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78990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</si>
  <si>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</si>
  <si>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</si>
  <si>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</si>
  <si>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</si>
  <si>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</si>
  <si>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</si>
  <si>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</si>
  <si>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</si>
  <si>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</si>
  <si>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</si>
  <si>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</si>
  <si>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78994</t>
  </si>
  <si>
    <t>04</t>
  </si>
  <si>
    <t>0026096</t>
  </si>
  <si>
    <t>ROURKA ENDOBRONCHIÁLNÍ DOUBLE LUMEN LEVÝ BRONCHUS</t>
  </si>
  <si>
    <t>TUBUS ENDOBRONCHIÁLNÍ - DOUBLE LUMEN - LEVÝ BRONCH</t>
  </si>
  <si>
    <t>0026097</t>
  </si>
  <si>
    <t>ROURKA ENDOBRONCHIÁLNÍ DOUBLE LUMEN PRAVÝ BRONCHUS</t>
  </si>
  <si>
    <t>TUBUS ENDOBRONCHIÁLNÍ - DOUBLE LUMEN - PRAVÝ BRONC</t>
  </si>
  <si>
    <t>0049883</t>
  </si>
  <si>
    <t>KATETR-CVC-KRÁTKODOBÝ-POTAH ANTIMIKROBIÁLNÍ-CERTOF</t>
  </si>
  <si>
    <t>09231</t>
  </si>
  <si>
    <t>ZAVEDENÍ KATÉTRU PRO INTRAARTERIÁLNÍ PERFÚZI</t>
  </si>
  <si>
    <t>25099</t>
  </si>
  <si>
    <t xml:space="preserve">URGENTNÍ FLEXIBILNÍ BRONCHOSKOPIE S TERAPEUTICKÝM </t>
  </si>
  <si>
    <t>78242</t>
  </si>
  <si>
    <t>09245</t>
  </si>
  <si>
    <t>ZAVEDENÍ GASTRICKÉ SONDY PRO ENTERÁLNÍ VÝŽIVU</t>
  </si>
  <si>
    <t>99999</t>
  </si>
  <si>
    <t>Nespecifikovany vykon</t>
  </si>
  <si>
    <t>78230</t>
  </si>
  <si>
    <t>78117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</si>
  <si>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</si>
  <si>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</si>
  <si>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</si>
  <si>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</si>
  <si>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</si>
  <si>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</si>
  <si>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</si>
  <si>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</si>
  <si>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</si>
  <si>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</si>
  <si>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</si>
  <si>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</si>
  <si>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</si>
  <si>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</si>
  <si>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</si>
  <si>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</si>
  <si>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</si>
  <si>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</si>
  <si>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</si>
  <si>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</si>
  <si>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</si>
  <si>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</si>
  <si>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51379</t>
  </si>
  <si>
    <t>CHOLEDOCHOTOMIE</t>
  </si>
  <si>
    <t>51383</t>
  </si>
  <si>
    <t>GASTROTOMIE, DUODENOTOMIE NEBO JEDNODUCHÁ PYLOROPL</t>
  </si>
  <si>
    <t>51388</t>
  </si>
  <si>
    <t>GASTROENTEROANASTOMÓZA  NEBO RESEKCE A (NEBO) ANAS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</si>
  <si>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</si>
  <si>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</si>
  <si>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</si>
  <si>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</si>
  <si>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</si>
  <si>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</si>
  <si>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</si>
  <si>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</si>
  <si>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</si>
  <si>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</si>
  <si>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</si>
  <si>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</si>
  <si>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</si>
  <si>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</si>
  <si>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</si>
  <si>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</si>
  <si>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</si>
  <si>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</si>
  <si>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</si>
  <si>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</si>
  <si>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</si>
  <si>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</si>
  <si>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</si>
  <si>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</si>
  <si>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</si>
  <si>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</si>
  <si>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</si>
  <si>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(DRG) EMBOLECTOMIE A. POPLITEA PROXIMALIS</t>
  </si>
  <si>
    <t>07531</t>
  </si>
  <si>
    <t>(DRG) ARTERIOGRAFIE PEROPERAČNÍ</t>
  </si>
  <si>
    <t>07545</t>
  </si>
  <si>
    <t>(DRG) DRUHÁ A DALŠÍ REOPERACE</t>
  </si>
  <si>
    <t>07350</t>
  </si>
  <si>
    <t>(DRG)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</si>
  <si>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</si>
  <si>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</si>
  <si>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</si>
  <si>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</si>
  <si>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</si>
  <si>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(DRG) BYPASS AORTO - FEMORÁLNÍ OBOUSTRANNÝ PROTETI</t>
  </si>
  <si>
    <t>07417</t>
  </si>
  <si>
    <t>(DRG) ENDARTERECTOMIE A. FEMORALIS A JEJÍCH VĚTVÍ</t>
  </si>
  <si>
    <t>07532</t>
  </si>
  <si>
    <t>(DRG) TRANSLUMINÁLNÍ ANGIOPLASTIKA PEROPERAČNÍ</t>
  </si>
  <si>
    <t>07430</t>
  </si>
  <si>
    <t>(DRG) JINÉ OPERACE TEPEN V OBLASTI STEHNA</t>
  </si>
  <si>
    <t>07390</t>
  </si>
  <si>
    <t>(DRG) EMBOLECTOMIE A.ILIACA</t>
  </si>
  <si>
    <t>07542</t>
  </si>
  <si>
    <t>(DRG) CÉVNÍ VÝKON JINDE NEZAŘAZENÝ</t>
  </si>
  <si>
    <t>07571</t>
  </si>
  <si>
    <t>(DRG) POOPERAČNÍ REVIZE PRO KRVÁCENÍ, INFEKCI NEBO</t>
  </si>
  <si>
    <t>07421</t>
  </si>
  <si>
    <t>(DRG) TROMBECTOMIE BYPASSU VE FEMORÁLNÍ OBLASTI</t>
  </si>
  <si>
    <t>07356</t>
  </si>
  <si>
    <t>(DRG) TROMBECTOMIE BYPASSU BŘIŠNÍ AORTY</t>
  </si>
  <si>
    <t>07351</t>
  </si>
  <si>
    <t>(DRG) TROMBECTOMIE BŘIŠNÍ AORTY</t>
  </si>
  <si>
    <t>07510</t>
  </si>
  <si>
    <t>(DRG) OPERACE NA V. CAVA INFERIOR OTEVŘENÁ PŘÍSTUP</t>
  </si>
  <si>
    <t>07335</t>
  </si>
  <si>
    <t>(DRG) BYPASS AORTO - ILICKÝ NEBO NÁHRADA OBOUSTRAN</t>
  </si>
  <si>
    <t>07197</t>
  </si>
  <si>
    <t>(DRG) ZAVEDENÍ STENTU ČI STENTGRAFTU DO DESCENDENT</t>
  </si>
  <si>
    <t>09567</t>
  </si>
  <si>
    <t>ZÁKROK NA LEVÉ STRANĚ</t>
  </si>
  <si>
    <t>07345</t>
  </si>
  <si>
    <t>(DRG) REKONSTRUKCE AORTORENÁLNÍ  JEDNOSTRANNÁ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</si>
  <si>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</si>
  <si>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</si>
  <si>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</si>
  <si>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</si>
  <si>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</si>
  <si>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</si>
  <si>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</si>
  <si>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</si>
  <si>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</si>
  <si>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</si>
  <si>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</si>
  <si>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</si>
  <si>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</si>
  <si>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</si>
  <si>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</si>
  <si>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</si>
  <si>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</si>
  <si>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</si>
  <si>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</si>
  <si>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</si>
  <si>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</si>
  <si>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</si>
  <si>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</si>
  <si>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</si>
  <si>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</si>
  <si>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</si>
  <si>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</si>
  <si>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</si>
  <si>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</si>
  <si>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</si>
  <si>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</si>
  <si>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</si>
  <si>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</si>
  <si>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</si>
  <si>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07562</t>
  </si>
  <si>
    <t>(DRG) PLÁNOVANÁ OPERACE KVCH</t>
  </si>
  <si>
    <t>51511</t>
  </si>
  <si>
    <t>OPERACE KÝLY INQUINÁLNÍ A FEMORÁLNÍ - DOSPĚLÍ, VČE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</si>
  <si>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</si>
  <si>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</si>
  <si>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</si>
  <si>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</si>
  <si>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</si>
  <si>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</si>
  <si>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</si>
  <si>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(DRG) ZAVEDENÍ BIFURKAČNÍHO STENTGRAFTU DO BŘIŠNÍ </t>
  </si>
  <si>
    <t>54325</t>
  </si>
  <si>
    <t>AORTOILICKÁ EMBOLEKTOMIE NEBO TROMBEKTOMIE BIFURKA</t>
  </si>
  <si>
    <t>66851</t>
  </si>
  <si>
    <t>AMPUTACE DLOUHÉ KOSTI / EXARTIKULACE VELKÉHO KLOUB</t>
  </si>
  <si>
    <t>07468</t>
  </si>
  <si>
    <t>(DRG) TROMBECTOMIE  A. POPLITEA A BÉRCOVÝCH TEPEN</t>
  </si>
  <si>
    <t>51357</t>
  </si>
  <si>
    <t>JEJUNOSTOMIE, ILEOSTOMIE NEBO KOLOSTOMIE, ANTEPOZI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</si>
  <si>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</si>
  <si>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</si>
  <si>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</si>
  <si>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</si>
  <si>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</si>
  <si>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</si>
  <si>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</si>
  <si>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</si>
  <si>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</si>
  <si>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</si>
  <si>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</si>
  <si>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</si>
  <si>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</si>
  <si>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</si>
  <si>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</si>
  <si>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</si>
  <si>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</si>
  <si>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</si>
  <si>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</si>
  <si>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</si>
  <si>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54170</t>
  </si>
  <si>
    <t>PROFUNDOPLASTIKA</t>
  </si>
  <si>
    <t>07389</t>
  </si>
  <si>
    <t>(DRG) TROMBECTOMIE A.ILIACA</t>
  </si>
  <si>
    <t>51355</t>
  </si>
  <si>
    <t>DVOJ - A VÍCENÁSOBNÁ RESEKCE A (NEBO) ANASTOMÓZA T</t>
  </si>
  <si>
    <t>07418</t>
  </si>
  <si>
    <t>(DRG) TROMBECTOMIE  A. FEMORALIS A JEJÍCH VĚTVÍ</t>
  </si>
  <si>
    <t>54310</t>
  </si>
  <si>
    <t>AORTOILICKÝ ÚSEK - ENDARTEREKTOMIE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</si>
  <si>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</si>
  <si>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</si>
  <si>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</si>
  <si>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</si>
  <si>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</si>
  <si>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</si>
  <si>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</si>
  <si>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</si>
  <si>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</si>
  <si>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</si>
  <si>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</si>
  <si>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</si>
  <si>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66915</t>
  </si>
  <si>
    <t>DEKOMPRESE FASCIÁLNÍHO LOŽE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</si>
  <si>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</si>
  <si>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</si>
  <si>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</si>
  <si>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</si>
  <si>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</si>
  <si>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(DRG) NÁHRADA AORTO - AORTÁLNÍ PROTETICKÁ</t>
  </si>
  <si>
    <t>51117</t>
  </si>
  <si>
    <t>KRČNÍ EZOFAGOSTOMIE</t>
  </si>
  <si>
    <t>07319</t>
  </si>
  <si>
    <t>(DRG) BYPASS NEBO NÁHRADA TEPEN HORNÍCH KONČETIN P</t>
  </si>
  <si>
    <t>07499</t>
  </si>
  <si>
    <t>(DRG) INTERPOZICE ŽILNÍHO ÚSEKU</t>
  </si>
  <si>
    <t>07517</t>
  </si>
  <si>
    <t>(DRG) REVIZE ŽILNÍHO SYSTÉMU PRO  KRVÁCENÍ</t>
  </si>
  <si>
    <t>51312</t>
  </si>
  <si>
    <t>SPLENEKTOMIE S AUTOTRANSPLANTACÍ SLEZINNÉ TKÁNĚ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</si>
  <si>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</si>
  <si>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</si>
  <si>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</si>
  <si>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</si>
  <si>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</si>
  <si>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</si>
  <si>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</si>
  <si>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</si>
  <si>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</si>
  <si>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09572</t>
  </si>
  <si>
    <t>VÍCEČETNÝ ZÁKROK</t>
  </si>
  <si>
    <t>07199</t>
  </si>
  <si>
    <t>(DRG) ZAVEDENÍ STENTGRAFTU DO DESCENDENTNÍ AORTY S</t>
  </si>
  <si>
    <t>07428</t>
  </si>
  <si>
    <t>(DRG) REVIZE V OBLASTI STEHNA PRO  KRVÁCENÍ</t>
  </si>
  <si>
    <t>07337</t>
  </si>
  <si>
    <t>07484</t>
  </si>
  <si>
    <t>(DRG) REVIZE V OBLASTI BÉRCE PRO KRVÁCENÍ</t>
  </si>
  <si>
    <t>5F3</t>
  </si>
  <si>
    <t>51853</t>
  </si>
  <si>
    <t>CIRKULÁRNÍ SÁDROVÝ OBVAZ - PRSTŮ, RUKY, ZÁPĚSTÍ</t>
  </si>
  <si>
    <t>51863</t>
  </si>
  <si>
    <t>SÁDROVÁ DLAHA - CELÁ DOLNÍ KONČETINA</t>
  </si>
  <si>
    <t>51877</t>
  </si>
  <si>
    <t>PŘILOŽENÍ LÉČEBNÉ POMŮCKY - ORTÉZY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</si>
  <si>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</si>
  <si>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</si>
  <si>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</si>
  <si>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</si>
  <si>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</si>
  <si>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</si>
  <si>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</si>
  <si>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</si>
  <si>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</si>
  <si>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</si>
  <si>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</si>
  <si>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</si>
  <si>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</si>
  <si>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</si>
  <si>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</si>
  <si>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</si>
  <si>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</si>
  <si>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</si>
  <si>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</si>
  <si>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</si>
  <si>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66419</t>
  </si>
  <si>
    <t>ARTROPLASTIKA ZÁPĚSTÍ A RUKY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</si>
  <si>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</si>
  <si>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</si>
  <si>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</si>
  <si>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</si>
  <si>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</si>
  <si>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</si>
  <si>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</si>
  <si>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</si>
  <si>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</si>
  <si>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</si>
  <si>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</si>
  <si>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</si>
  <si>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</si>
  <si>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</si>
  <si>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</si>
  <si>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</si>
  <si>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</si>
  <si>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51821</t>
  </si>
  <si>
    <t>CHIRURGICKÉ ODSTRANĚNÍ CIZÍHO TĚLESA</t>
  </si>
  <si>
    <t>66817</t>
  </si>
  <si>
    <t>VÝPLŇ DUTINY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</si>
  <si>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</si>
  <si>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</si>
  <si>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</si>
  <si>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</si>
  <si>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</si>
  <si>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</si>
  <si>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</si>
  <si>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</si>
  <si>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</si>
  <si>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</si>
  <si>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</si>
  <si>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</si>
  <si>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</si>
  <si>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</si>
  <si>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</si>
  <si>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</si>
  <si>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</si>
  <si>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</si>
  <si>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</si>
  <si>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</si>
  <si>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</si>
  <si>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</si>
  <si>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</si>
  <si>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</si>
  <si>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</si>
  <si>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</si>
  <si>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66417</t>
  </si>
  <si>
    <t>ARTRODÉZA MALÝCH KLOUBŮ RUKY A NOHY - JEDNOHO</t>
  </si>
  <si>
    <t>53151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</si>
  <si>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</si>
  <si>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</si>
  <si>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</si>
  <si>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</si>
  <si>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</si>
  <si>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66641</t>
  </si>
  <si>
    <t>POZDNÍ REKONSTRUKCE EXTENZOROVÉHO APARÁTU KOLENA</t>
  </si>
  <si>
    <t>62230</t>
  </si>
  <si>
    <t>UVOLŇUJÍCÍ NÁŘEZY NA KONČETINĚ</t>
  </si>
  <si>
    <t>66861</t>
  </si>
  <si>
    <t>RESEKCE ROZSÁHLÁ NEBO RADIKÁLNÍ KLOUBŮ, MIMO KYČEL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</si>
  <si>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</si>
  <si>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</si>
  <si>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</si>
  <si>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</si>
  <si>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</si>
  <si>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</si>
  <si>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</si>
  <si>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</si>
  <si>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</si>
  <si>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55250</t>
  </si>
  <si>
    <t>STERNOTOMIE, TORAKOTOMIE</t>
  </si>
  <si>
    <t>07273</t>
  </si>
  <si>
    <t>(DRG) POOPERAČNÍ REVIZE PRO KRVÁCENÍ NEBO TAMPONÁD</t>
  </si>
  <si>
    <t>07258</t>
  </si>
  <si>
    <t>(DRG) ZAVEDENÍ ECMO, PERIFERNÍ KANYLACE</t>
  </si>
  <si>
    <t>07413</t>
  </si>
  <si>
    <t>(DRG)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</si>
  <si>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</si>
  <si>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</si>
  <si>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</si>
  <si>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</si>
  <si>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</si>
  <si>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</si>
  <si>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</si>
  <si>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</si>
  <si>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</si>
  <si>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</si>
  <si>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</si>
  <si>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</si>
  <si>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</si>
  <si>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</si>
  <si>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</si>
  <si>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</si>
  <si>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</si>
  <si>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</si>
  <si>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</si>
  <si>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</si>
  <si>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</si>
  <si>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</si>
  <si>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</si>
  <si>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</si>
  <si>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</si>
  <si>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</si>
  <si>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</si>
  <si>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</si>
  <si>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</si>
  <si>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</si>
  <si>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</si>
  <si>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</si>
  <si>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</si>
  <si>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</si>
  <si>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</si>
  <si>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</si>
  <si>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</si>
  <si>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</si>
  <si>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</si>
  <si>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</si>
  <si>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</si>
  <si>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</si>
  <si>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</si>
  <si>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</si>
  <si>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</si>
  <si>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</si>
  <si>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</si>
  <si>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</si>
  <si>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</si>
  <si>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</si>
  <si>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</si>
  <si>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</si>
  <si>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</si>
  <si>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</si>
  <si>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</si>
  <si>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</si>
  <si>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</si>
  <si>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66321</t>
  </si>
  <si>
    <t>RESEKCE OBRATLOVÉHO TĚLA - SOMATEKTONIE - KOMPLETN</t>
  </si>
  <si>
    <t>56446</t>
  </si>
  <si>
    <t>SPINÁLNÍ NAVIGACE ZALOŽENÁ NA PEROPERAČNÍ ISOFLUOR</t>
  </si>
  <si>
    <t>6F1</t>
  </si>
  <si>
    <t>61113</t>
  </si>
  <si>
    <t>61119</t>
  </si>
  <si>
    <t>SUTURA PERIFERNÍHO NERVU MIKROCHIRURGICKOU TECHNIK</t>
  </si>
  <si>
    <t>61247</t>
  </si>
  <si>
    <t>OPERACE KARPÁLNÍHO TUNELU</t>
  </si>
  <si>
    <t>61225</t>
  </si>
  <si>
    <t>NEUROLÝZA</t>
  </si>
  <si>
    <t>61121</t>
  </si>
  <si>
    <t>CÉVNÍ ANASTOMOSA MIKROCHIRURGICKOU TECHNIKOU</t>
  </si>
  <si>
    <t>6F5</t>
  </si>
  <si>
    <t>04801</t>
  </si>
  <si>
    <t>ZEVNÍ INCISE</t>
  </si>
  <si>
    <t>04860</t>
  </si>
  <si>
    <t>IMOBILIZACE ČELISTÍ</t>
  </si>
  <si>
    <t>65219</t>
  </si>
  <si>
    <t>KOMPLEXNÍ OŠETŘENÍ VĚTŠÍCH OBLIČEJOVÝCH DEFEKTŮ</t>
  </si>
  <si>
    <t>65949</t>
  </si>
  <si>
    <t>OŠETŘENÍ KOLEMČELISTNÍHO ZÁNĚTU A DRENÁŽ</t>
  </si>
  <si>
    <t>71747</t>
  </si>
  <si>
    <t>ČÁSTEČNÁ EXSTIRPACE KRČNÍCH UZLIN</t>
  </si>
  <si>
    <t>65211</t>
  </si>
  <si>
    <t>OŠETŘENÍ ZLOMENINY ČELISTI DESTIČKOVOU ŠROUBOVANOU</t>
  </si>
  <si>
    <t>65215</t>
  </si>
  <si>
    <t>DENTÁLNÍ DRÁTĚNÁ DLAHA Z VOLNÉ RUKY - JEDNA ČELIST</t>
  </si>
  <si>
    <t>7F1</t>
  </si>
  <si>
    <t>71022</t>
  </si>
  <si>
    <t>CÍLENÉ VYŠETŘENÍ OTORINOLARYNGOLOGEM</t>
  </si>
  <si>
    <t>71311</t>
  </si>
  <si>
    <t>LARYNGOSKOPIE PŘÍMÁ</t>
  </si>
  <si>
    <t>71763</t>
  </si>
  <si>
    <t>TONZILEKTOMIE</t>
  </si>
  <si>
    <t>09233</t>
  </si>
  <si>
    <t>INJEKČNÍ OKRSKOVÁ ANESTÉZIE</t>
  </si>
  <si>
    <t>71719</t>
  </si>
  <si>
    <t>VÝMĚNA TRACHEOSTOMICKÉ KANYLY</t>
  </si>
  <si>
    <t>71749</t>
  </si>
  <si>
    <t>BLOKOVÁ DISEKCE KRČNÍCH UZLIN</t>
  </si>
  <si>
    <t>71729</t>
  </si>
  <si>
    <t>ODSTRANĚNÍ POLYPU NEBO JINÉHO NOVOTVARU Z HRTANU N</t>
  </si>
  <si>
    <t>0003708</t>
  </si>
  <si>
    <t>0005113</t>
  </si>
  <si>
    <t>TARGOCID</t>
  </si>
  <si>
    <t>0006480</t>
  </si>
  <si>
    <t>0008807</t>
  </si>
  <si>
    <t>0008808</t>
  </si>
  <si>
    <t>0011592</t>
  </si>
  <si>
    <t>METRONIDAZOL B. BRAUN</t>
  </si>
  <si>
    <t>0016547</t>
  </si>
  <si>
    <t>0016600</t>
  </si>
  <si>
    <t>UNASYN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</si>
  <si>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</si>
  <si>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</si>
  <si>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</si>
  <si>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</si>
  <si>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</si>
  <si>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</si>
  <si>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</si>
  <si>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</si>
  <si>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</si>
  <si>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</si>
  <si>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</si>
  <si>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</si>
  <si>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0058092</t>
  </si>
  <si>
    <t>0059830</t>
  </si>
  <si>
    <t>CIPRINOL</t>
  </si>
  <si>
    <t>0062464</t>
  </si>
  <si>
    <t>0062465</t>
  </si>
  <si>
    <t>0064831</t>
  </si>
  <si>
    <t>0064946</t>
  </si>
  <si>
    <t>0065989</t>
  </si>
  <si>
    <t>0066020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</si>
  <si>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</si>
  <si>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</si>
  <si>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</si>
  <si>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</si>
  <si>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</si>
  <si>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</si>
  <si>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</si>
  <si>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</si>
  <si>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</si>
  <si>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</si>
  <si>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</si>
  <si>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</si>
  <si>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</si>
  <si>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</si>
  <si>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</si>
  <si>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</si>
  <si>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0093650</t>
  </si>
  <si>
    <t>ACTILYSE</t>
  </si>
  <si>
    <t>0094155</t>
  </si>
  <si>
    <t>ABAKTAL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</si>
  <si>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</si>
  <si>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</si>
  <si>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</si>
  <si>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</si>
  <si>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</si>
  <si>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</si>
  <si>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</si>
  <si>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</si>
  <si>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</si>
  <si>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</si>
  <si>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</si>
  <si>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</si>
  <si>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</si>
  <si>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</si>
  <si>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0138455</t>
  </si>
  <si>
    <t>ALBUNORM 20%</t>
  </si>
  <si>
    <t>0142077</t>
  </si>
  <si>
    <t>TIENAM</t>
  </si>
  <si>
    <t>0155939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</si>
  <si>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</si>
  <si>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</si>
  <si>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</si>
  <si>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</si>
  <si>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</si>
  <si>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</si>
  <si>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</si>
  <si>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</si>
  <si>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</si>
  <si>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</si>
  <si>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0198417</t>
  </si>
  <si>
    <t>ABELCET</t>
  </si>
  <si>
    <t>0500570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</si>
  <si>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</si>
  <si>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</si>
  <si>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</si>
  <si>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</si>
  <si>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</si>
  <si>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</si>
  <si>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</si>
  <si>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</si>
  <si>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AMPICILLIN/SULBACTAM IBI</t>
  </si>
  <si>
    <t>0201030</t>
  </si>
  <si>
    <t>0141836</t>
  </si>
  <si>
    <t>AMIKACIN B. BRAUN</t>
  </si>
  <si>
    <t>0193477</t>
  </si>
  <si>
    <t>0134595</t>
  </si>
  <si>
    <t>0113453</t>
  </si>
  <si>
    <t>0149384</t>
  </si>
  <si>
    <t>0156835</t>
  </si>
  <si>
    <t>0029464</t>
  </si>
  <si>
    <t>PRIVIGEN</t>
  </si>
  <si>
    <t>0151460</t>
  </si>
  <si>
    <t>CEFUROXIM KABI</t>
  </si>
  <si>
    <t>0192558</t>
  </si>
  <si>
    <t>ANTITHROMBIN III NF BAXTER</t>
  </si>
  <si>
    <t>0129834</t>
  </si>
  <si>
    <t>0129836</t>
  </si>
  <si>
    <t>0182977</t>
  </si>
  <si>
    <t>0166265</t>
  </si>
  <si>
    <t>0183926</t>
  </si>
  <si>
    <t>AZEPO</t>
  </si>
  <si>
    <t>0003902</t>
  </si>
  <si>
    <t>0141263</t>
  </si>
  <si>
    <t>0195147</t>
  </si>
  <si>
    <t>0186672</t>
  </si>
  <si>
    <t>LINEZOLID SANDOZ</t>
  </si>
  <si>
    <t>0183817</t>
  </si>
  <si>
    <t>ARCHIFAR</t>
  </si>
  <si>
    <t>0201967</t>
  </si>
  <si>
    <t>VULMIZOLIN</t>
  </si>
  <si>
    <t>0155862</t>
  </si>
  <si>
    <t>0196852</t>
  </si>
  <si>
    <t>0207309</t>
  </si>
  <si>
    <t>VORICONAZOLE ACCORD</t>
  </si>
  <si>
    <t>0216183</t>
  </si>
  <si>
    <t>0212531</t>
  </si>
  <si>
    <t>0210993</t>
  </si>
  <si>
    <t>0205772</t>
  </si>
  <si>
    <t>VORICONAZOLE TEVA</t>
  </si>
  <si>
    <t>0087199</t>
  </si>
  <si>
    <t>MAXIPIME</t>
  </si>
  <si>
    <t>0214076</t>
  </si>
  <si>
    <t>0168860</t>
  </si>
  <si>
    <t>0029465</t>
  </si>
  <si>
    <t>0154165</t>
  </si>
  <si>
    <t>0216704</t>
  </si>
  <si>
    <t>0230459</t>
  </si>
  <si>
    <t>0209414</t>
  </si>
  <si>
    <t>ZAVICEFTA</t>
  </si>
  <si>
    <t>0158152</t>
  </si>
  <si>
    <t>0205966</t>
  </si>
  <si>
    <t>0172774</t>
  </si>
  <si>
    <t>0230686</t>
  </si>
  <si>
    <t>0218400</t>
  </si>
  <si>
    <t>COLOMYCIN</t>
  </si>
  <si>
    <t>0230687</t>
  </si>
  <si>
    <t>0235812</t>
  </si>
  <si>
    <t>0241308</t>
  </si>
  <si>
    <t>0242332</t>
  </si>
  <si>
    <t>0173750</t>
  </si>
  <si>
    <t>0230458</t>
  </si>
  <si>
    <t>0224407</t>
  </si>
  <si>
    <t>0220203</t>
  </si>
  <si>
    <t>0029978</t>
  </si>
  <si>
    <t>0087200</t>
  </si>
  <si>
    <t>0206563</t>
  </si>
  <si>
    <t>0249656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</si>
  <si>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</si>
  <si>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</si>
  <si>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</si>
  <si>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</si>
  <si>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</si>
  <si>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</si>
  <si>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</si>
  <si>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</si>
  <si>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</si>
  <si>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</si>
  <si>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</si>
  <si>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</si>
  <si>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</si>
  <si>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</si>
  <si>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</si>
  <si>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</si>
  <si>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</si>
  <si>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</si>
  <si>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</si>
  <si>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</si>
  <si>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0107963</t>
  </si>
  <si>
    <t>Trombocyty z aferézy deleukotizované kryokonzervov</t>
  </si>
  <si>
    <t>0207928</t>
  </si>
  <si>
    <t>Plazma rekonvalescentní</t>
  </si>
  <si>
    <t>0107964</t>
  </si>
  <si>
    <t>Trombocyty z buffy-coatu směsné deleukotizované kr</t>
  </si>
  <si>
    <t>0001018</t>
  </si>
  <si>
    <t>ŠROUB SAMOŘEZNÝ KORTIKÁLNÍ MALÝ FRAGMENTY OCEL</t>
  </si>
  <si>
    <t>ŠROUB SAMOŘEZNÝ KORTIKÁLNÍ MALÝ FRAGMENTY OCEL NE/</t>
  </si>
  <si>
    <t>0001027</t>
  </si>
  <si>
    <t>0001052</t>
  </si>
  <si>
    <t>DLAHA LC-DCP ROVNÁ MALÉ FRAGMENT OCEL</t>
  </si>
  <si>
    <t>0001719</t>
  </si>
  <si>
    <t>DRÁT CERKLÁŽNÍ OCEL</t>
  </si>
  <si>
    <t>0001739</t>
  </si>
  <si>
    <t>DRÁT KIRSCHNERŮV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</si>
  <si>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</si>
  <si>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</si>
  <si>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</si>
  <si>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</si>
  <si>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</si>
  <si>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</si>
  <si>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</si>
  <si>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</si>
  <si>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ŠROUB LCP A VA-LCP SAMOŘEZNÝ MALÝ FRAGMENT OCEL TI</t>
  </si>
  <si>
    <t>0004073</t>
  </si>
  <si>
    <t>0004077</t>
  </si>
  <si>
    <t>0004080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</si>
  <si>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</si>
  <si>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</si>
  <si>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</si>
  <si>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</si>
  <si>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</si>
  <si>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</si>
  <si>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</si>
  <si>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0012996</t>
  </si>
  <si>
    <t>ZÁSOBNÍK PRO STAPLER LIN. S NOŽEM - TCR,TVR,TRT 55</t>
  </si>
  <si>
    <t>0013004</t>
  </si>
  <si>
    <t>STAPLER LINEÁRNÍ - TX60B; TX60G (S PZT 0053770)</t>
  </si>
  <si>
    <t>0013010</t>
  </si>
  <si>
    <t xml:space="preserve">STAPLER LINEÁRNÍ S NOŽEM - TCT75; TLC75; TCD75 (S </t>
  </si>
  <si>
    <t>0017413</t>
  </si>
  <si>
    <t>ŠROUB SPONGIOZNÍ MALÝ FRAGMENT OCEL</t>
  </si>
  <si>
    <t>0017424</t>
  </si>
  <si>
    <t>ŠROUB KORTIKÁLNÍ VELKÝ FRAGMENT OCEL</t>
  </si>
  <si>
    <t>0017743</t>
  </si>
  <si>
    <t>0017745</t>
  </si>
  <si>
    <t>0017748</t>
  </si>
  <si>
    <t>0017751</t>
  </si>
  <si>
    <t>0024993</t>
  </si>
  <si>
    <t>KOTVIČKA TITANOVÁ GII SNAP-PAK PRO STABILIZACI RAM</t>
  </si>
  <si>
    <t>0027737</t>
  </si>
  <si>
    <t>DLAHA LCP ROVNÁ MALÝ FRAGMENT OCEL</t>
  </si>
  <si>
    <t>DLAHA LCP ROVNÁ MALÝ FRAGMENT OCEL NE/STERIL</t>
  </si>
  <si>
    <t>0027807</t>
  </si>
  <si>
    <t>DLAHA ROVNÁ LCP REKONSTRUKČNÍ MALÝ FRAGMENT OCEL N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</si>
  <si>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</si>
  <si>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</si>
  <si>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</si>
  <si>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</si>
  <si>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</si>
  <si>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</si>
  <si>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</si>
  <si>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ŠROUB LCP SAMOŘEZNÝ MALÝ FRAGMENT TITAN NE/STERIL</t>
  </si>
  <si>
    <t>0030458</t>
  </si>
  <si>
    <t>0030462</t>
  </si>
  <si>
    <t>0030617</t>
  </si>
  <si>
    <t>STAPLER KOŽNÍ ROYAL - 35W</t>
  </si>
  <si>
    <t>0030648</t>
  </si>
  <si>
    <t>SÍŤKA KÝLNÍ EXTRAPER. SURGIPRO MESH NEVSTŘEBATELNÁ</t>
  </si>
  <si>
    <t>0031337</t>
  </si>
  <si>
    <t>0031437</t>
  </si>
  <si>
    <t>DLAHA LCP A VA-LCP HUMERUS DISTÁLNÍ MALÝ FRAGMENT</t>
  </si>
  <si>
    <t>DLAHA LCP A VA-LCP HUMERUS DISTÁLNÍ MALÝ FRAGMENT,</t>
  </si>
  <si>
    <t>0031468</t>
  </si>
  <si>
    <t>DLAHA LCP TIBIE PROXIMÁLNÍ OCEL MALÝ FRAGMENT TITA</t>
  </si>
  <si>
    <t>0031469</t>
  </si>
  <si>
    <t>0031933</t>
  </si>
  <si>
    <t>ZASLEPOVACÍ HLAVA TIBIE ÚHLOVĚ STABILNÍ TITAN</t>
  </si>
  <si>
    <t>ZASLEPOVACÍ HLAVA TIBIE ÚHLOVĚ STABILNÍ TITAN NE/S</t>
  </si>
  <si>
    <t>0031983</t>
  </si>
  <si>
    <t>ŠROUB STARDRIVE ZAJIŠŤOVACÍ TITAN</t>
  </si>
  <si>
    <t>ŠROUB STARDRIVE ZAJIŠŤOVACÍ TITAN NE/STERIL</t>
  </si>
  <si>
    <t>0034884</t>
  </si>
  <si>
    <t>0035016</t>
  </si>
  <si>
    <t>HŘEB TIBIE UHLOVĚ STABILNÍ TITAN</t>
  </si>
  <si>
    <t>0037145</t>
  </si>
  <si>
    <t>PROTÉZA GORE-TEX CÉVNÍ - PRUŽNÁ TENKOSTĚNNÁ</t>
  </si>
  <si>
    <t>0037174</t>
  </si>
  <si>
    <t>PROTÉZA GORE-TEX CÉVNÍ - PRUŽNÁ TENK.S ODSTR.KROUŽ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</si>
  <si>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</si>
  <si>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</si>
  <si>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</si>
  <si>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</si>
  <si>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</si>
  <si>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</si>
  <si>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</si>
  <si>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</si>
  <si>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</si>
  <si>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</si>
  <si>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</si>
  <si>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</si>
  <si>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</si>
  <si>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</si>
  <si>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</si>
  <si>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</si>
  <si>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</si>
  <si>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</si>
  <si>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</si>
  <si>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</si>
  <si>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</si>
  <si>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</si>
  <si>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</si>
  <si>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</si>
  <si>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</si>
  <si>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</si>
  <si>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</si>
  <si>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</si>
  <si>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</si>
  <si>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0056289</t>
  </si>
  <si>
    <t>KATETR BALÓNKOVÝ FOGARTY EMBOLEKTOMICKÝ - 120803F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</si>
  <si>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</si>
  <si>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</si>
  <si>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</si>
  <si>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</si>
  <si>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</si>
  <si>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</si>
  <si>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0056299</t>
  </si>
  <si>
    <t>KATETR BALÓNKOVÝ FOGARTY EMBOLEKTOMICKÝ - TRU-LUME</t>
  </si>
  <si>
    <t>0056300</t>
  </si>
  <si>
    <t>0056301</t>
  </si>
  <si>
    <t>0056304</t>
  </si>
  <si>
    <t>KATETR BALÓNKOVÝ FOGARTY OKLUZNÍ - 620403F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</si>
  <si>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</si>
  <si>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</si>
  <si>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</si>
  <si>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</si>
  <si>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</si>
  <si>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</si>
  <si>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</si>
  <si>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</si>
  <si>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</si>
  <si>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</si>
  <si>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</si>
  <si>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0067415</t>
  </si>
  <si>
    <t>IMPLANTÁT SPINÁLNÍ SYSTÉM CASPAR KRČNÍ  PŘEDNÍ PŘÍ</t>
  </si>
  <si>
    <t>0067416</t>
  </si>
  <si>
    <t>0067417</t>
  </si>
  <si>
    <t>0067537</t>
  </si>
  <si>
    <t>0067884</t>
  </si>
  <si>
    <t>IMPLANTÁT KOSTNÍ UMĚLÁ NÁHRADA DURÁLNÍ TVRDÉ PLENY</t>
  </si>
  <si>
    <t>0069284</t>
  </si>
  <si>
    <t xml:space="preserve">IMPLANTÁT SPINÁLNÍ SYSTÉM AXON                    </t>
  </si>
  <si>
    <t>0069500</t>
  </si>
  <si>
    <t>KANYLA TRACHEOSTOMICKÁ S NÍZKOTLAKOU MANŽETOU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</si>
  <si>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</si>
  <si>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</si>
  <si>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</si>
  <si>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</si>
  <si>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</si>
  <si>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</si>
  <si>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</si>
  <si>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</si>
  <si>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</si>
  <si>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</si>
  <si>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</si>
  <si>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</si>
  <si>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</si>
  <si>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</si>
  <si>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</si>
  <si>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</si>
  <si>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  CEMENT.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</si>
  <si>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</si>
  <si>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</si>
  <si>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</si>
  <si>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</si>
  <si>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</si>
  <si>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</si>
  <si>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</si>
  <si>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</si>
  <si>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</si>
  <si>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</si>
  <si>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</si>
  <si>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</si>
  <si>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</si>
  <si>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</si>
  <si>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</si>
  <si>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ŠROUB STARDRIVE LATERÁLNÍ TITAN NE/STERIL</t>
  </si>
  <si>
    <t>0083205</t>
  </si>
  <si>
    <t>DLAHA LCP PÁNEV SYMFÝZA OCEL</t>
  </si>
  <si>
    <t>0083212</t>
  </si>
  <si>
    <t>DLAHA LCP NIZKOPROFILOVÁ  REKONSTRUKČNÍ PÁNEV OCEL</t>
  </si>
  <si>
    <t>0083228</t>
  </si>
  <si>
    <t>DLAHA LCP TIBIE DISTÁLNÍ MEDIÁLNÍ MALÝ FRAGMENT OC</t>
  </si>
  <si>
    <t>0083233</t>
  </si>
  <si>
    <t>0083241</t>
  </si>
  <si>
    <t>DLAHA LCP A VA-LCP OLEKRANON MALÝ FRAGMENT OCEL TI</t>
  </si>
  <si>
    <t>0083242</t>
  </si>
  <si>
    <t>DLAHA LCP OLEKRANON MALÝ FRAGMENT OCEL TITAN</t>
  </si>
  <si>
    <t>0083836</t>
  </si>
  <si>
    <t>ŠROUB KORTIKÁLNÍ - POLYAXIÁLNÍ 5.0, SAMOŘEZNÝ, TI</t>
  </si>
  <si>
    <t>0091802</t>
  </si>
  <si>
    <t>VÝPLŇ DUTINY - CHRONOS STRIP - 3,75CC</t>
  </si>
  <si>
    <t>0092078</t>
  </si>
  <si>
    <t>STAPLER LINEÁRNÍ S NOŽEM - CONTOUR; ZAHNUTÝ, NÍZKÁ</t>
  </si>
  <si>
    <t>0096269</t>
  </si>
  <si>
    <t xml:space="preserve">IMPLANTÁT SPINÁLNÍ OC-FUSION FUZE.OKCIPIT/OBRATEL </t>
  </si>
  <si>
    <t>0096271</t>
  </si>
  <si>
    <t>0096272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</si>
  <si>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</si>
  <si>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</si>
  <si>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</si>
  <si>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</si>
  <si>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</si>
  <si>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</si>
  <si>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</si>
  <si>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</si>
  <si>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</si>
  <si>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0098685</t>
  </si>
  <si>
    <t>PODLOŽKA TI</t>
  </si>
  <si>
    <t>0099754</t>
  </si>
  <si>
    <t>0099756</t>
  </si>
  <si>
    <t>HŘEB KANYLOVANÝ FEMUR LATERÁLNÍ TITAN</t>
  </si>
  <si>
    <t>HŘEB KANYLOVANÝ FEMUR LATERÁLNÍ TITAN NE/STERIL</t>
  </si>
  <si>
    <t>0099934</t>
  </si>
  <si>
    <t>ŠROUB SAMOVRTNÝ KANYLOVANÝ VELKÝ FRAGMENT TITAN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</si>
  <si>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</si>
  <si>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</si>
  <si>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</si>
  <si>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</si>
  <si>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0112062</t>
  </si>
  <si>
    <t>CERKLÁŽ - SYSTÉM MODULÁRNÍ CERKLÁŽE PRO STERNUM (M</t>
  </si>
  <si>
    <t>0112074</t>
  </si>
  <si>
    <t>CEMENT KOSTNÍ VANCOGENX VANCOMYCIN+GENTAMICIN 1X40</t>
  </si>
  <si>
    <t>0151021</t>
  </si>
  <si>
    <t>0163249</t>
  </si>
  <si>
    <t xml:space="preserve">IMPLANTÁT MAXILLOFACIÁLNÍ STŘEDNÍ OBLIČEJOVÁ ETÁŽ </t>
  </si>
  <si>
    <t>0013054</t>
  </si>
  <si>
    <t>STAPLER KOŽNÍ, 35 NEREZ.OCEL. NÁPLNÍ PMW35,PMR35</t>
  </si>
  <si>
    <t>0048653</t>
  </si>
  <si>
    <t>PROSTŘEDEK HEMOSTATICKÝ - SURGICEL</t>
  </si>
  <si>
    <t>0031475</t>
  </si>
  <si>
    <t>DLAHA LCP MALÝ FRAGMENT OCEL</t>
  </si>
  <si>
    <t>0097835</t>
  </si>
  <si>
    <t>DRÁT VODÍCÍ</t>
  </si>
  <si>
    <t>0073963</t>
  </si>
  <si>
    <t>0001223</t>
  </si>
  <si>
    <t>ŠROUB SAMOŘEZNÝ KORTIKÁLNÍ RUKA OCEL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</si>
  <si>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</si>
  <si>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</si>
  <si>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</si>
  <si>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</si>
  <si>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</si>
  <si>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</si>
  <si>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</si>
  <si>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</si>
  <si>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</si>
  <si>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</si>
  <si>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0082141</t>
  </si>
  <si>
    <t>NPWT-RENASYS F PŘEVAZOVÝ SET MALÝ S</t>
  </si>
  <si>
    <t>0026142</t>
  </si>
  <si>
    <t>KANYLA TRACHEOSTOMICKÁ S NASTAVITELNÝM ÚCHYTEM</t>
  </si>
  <si>
    <t>0082143</t>
  </si>
  <si>
    <t>NPWT-RENASYS F PŘEVAZOVÝ SET VELKÝ L</t>
  </si>
  <si>
    <t>0073264</t>
  </si>
  <si>
    <t>0091648</t>
  </si>
  <si>
    <t>IMPLANTÁT KOSTNÍ UMĚLÁ NÁHRADA TKÁNĚ  ACTIFUSE  BI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</si>
  <si>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</si>
  <si>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</si>
  <si>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</si>
  <si>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</si>
  <si>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</si>
  <si>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</si>
  <si>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0043968</t>
  </si>
  <si>
    <t>0002263</t>
  </si>
  <si>
    <t>FIXÁTOR ZEVNÍ JEDNOROVINNÝ TUBULÁRNÍ,SYNTHES KOSTI</t>
  </si>
  <si>
    <t>0114295</t>
  </si>
  <si>
    <t>IMPLANTÁT SPINÁL.NÁHRADA MEZIOBRATL. FUSION CAGE B</t>
  </si>
  <si>
    <t>0107930</t>
  </si>
  <si>
    <t>ŠROUB CHARLOTTE FIXACE NOHY</t>
  </si>
  <si>
    <t>0107927</t>
  </si>
  <si>
    <t>ŠROUB KANUL, DARCO FIXACE NOHY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</si>
  <si>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</si>
  <si>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</si>
  <si>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</si>
  <si>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</si>
  <si>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</si>
  <si>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</si>
  <si>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0152124</t>
  </si>
  <si>
    <t>STAPLER CIRKULÁRNÍ ZAHNUTÝ - CSC 21/25/29/33</t>
  </si>
  <si>
    <t>0030261</t>
  </si>
  <si>
    <t>ŠROUB KORTIKÁLNÍ SAMOŘEZNÝ</t>
  </si>
  <si>
    <t>0114660</t>
  </si>
  <si>
    <t>IMPLANTÁT SPINÁL.NÁHRADA OBRATLOVÁ BIOLIGN HRUD/BE</t>
  </si>
  <si>
    <t>0141854</t>
  </si>
  <si>
    <t>OXYGENÁTOR CAPIOX,PŘÍSLUŠENSTVÍ</t>
  </si>
  <si>
    <t>0152131</t>
  </si>
  <si>
    <t>STAPLER LINEÁRNÍ S NOŽEM - LC10038, LC10045 (PRO P</t>
  </si>
  <si>
    <t>0107767</t>
  </si>
  <si>
    <t>K-DRÁT 150X09MM</t>
  </si>
  <si>
    <t>0031470</t>
  </si>
  <si>
    <t>0170137</t>
  </si>
  <si>
    <t>NPWT-RENASYS GO SBĚRNÁ NÁDOBA VELKÁ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</si>
  <si>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</si>
  <si>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</si>
  <si>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</si>
  <si>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</si>
  <si>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</si>
  <si>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0142062</t>
  </si>
  <si>
    <t>0114288</t>
  </si>
  <si>
    <t>0114289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</si>
  <si>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</si>
  <si>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</si>
  <si>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</si>
  <si>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</si>
  <si>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</si>
  <si>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</si>
  <si>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</si>
  <si>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</si>
  <si>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</si>
  <si>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</si>
  <si>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</si>
  <si>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</si>
  <si>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0142098</t>
  </si>
  <si>
    <t>0142105</t>
  </si>
  <si>
    <t>0108494</t>
  </si>
  <si>
    <t>ŠROUB KOMPRESNÍ ZAVÍRACÍ TITANOVÝ TARGON TX</t>
  </si>
  <si>
    <t>0108493</t>
  </si>
  <si>
    <t>HŘEB TIBIÁLNÍ TITANOVÝ TARGON TX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</si>
  <si>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</si>
  <si>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</si>
  <si>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</si>
  <si>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</si>
  <si>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</si>
  <si>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</si>
  <si>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</si>
  <si>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</si>
  <si>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0152830</t>
  </si>
  <si>
    <t>KATETR BALÓNKOVÝ FOGARTY EMBOLEKTOMICKÝ - EM</t>
  </si>
  <si>
    <t>0161007</t>
  </si>
  <si>
    <t>IMPLANTÁT SPINÁL.SYSTÉM SYNAPSE FIXAČ.VÍCEÚROVŇOVÝ</t>
  </si>
  <si>
    <t>0161010</t>
  </si>
  <si>
    <t>0056298</t>
  </si>
  <si>
    <t>0031497</t>
  </si>
  <si>
    <t>DLAHA LCP FEMUR DISTÁLNÍ VELKÝ FRAGMENT OCEL TITAN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</si>
  <si>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</si>
  <si>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</si>
  <si>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</si>
  <si>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</si>
  <si>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</si>
  <si>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0091649</t>
  </si>
  <si>
    <t>0142622</t>
  </si>
  <si>
    <t>ŠROUB KANYLOVANÝ KOMPRESNÍ PRO OSTEOSYNTÉZU VSTŘEB</t>
  </si>
  <si>
    <t>0114272</t>
  </si>
  <si>
    <t>0114271</t>
  </si>
  <si>
    <t>0046653</t>
  </si>
  <si>
    <t>OXYGENÁTOR-KANYLA VENÓZNÍ ME V XXXX</t>
  </si>
  <si>
    <t>0107352</t>
  </si>
  <si>
    <t>IMPLANTÁT MAXILLOFACIÁLNÍ CMF 1.5</t>
  </si>
  <si>
    <t>0107402</t>
  </si>
  <si>
    <t>0097017</t>
  </si>
  <si>
    <t>DLAHA LCP METAFYZÁRNÍ MALÝ FRAGMENT OCEL TITAN</t>
  </si>
  <si>
    <t>0073263</t>
  </si>
  <si>
    <t>K-DRÁT MEDIN</t>
  </si>
  <si>
    <t>0194257</t>
  </si>
  <si>
    <t>ČIDLO PRO MĚŘENÍ NITROLEBNÍHO TLAKU NEUROVENT - BO</t>
  </si>
  <si>
    <t>0152135</t>
  </si>
  <si>
    <t>ZÁSOBNÍK PRO STAPLER LINEÁR.S NOŽEM-LCC10038,LCC10</t>
  </si>
  <si>
    <t>0142607</t>
  </si>
  <si>
    <t>0073654</t>
  </si>
  <si>
    <t>0109160</t>
  </si>
  <si>
    <t>DLAHA 3.5 REKONSTRUKČNÍ, ROVNÁ, TI</t>
  </si>
  <si>
    <t>0055962</t>
  </si>
  <si>
    <t>PROTÉZA GORE-TEX CÉVNÍ TENKOSTĚNNÁ PRUŽNÁ ST0507</t>
  </si>
  <si>
    <t>0067208</t>
  </si>
  <si>
    <t>KANYLA TRACHEOSTOMICKÁ HI-LO NASTAVITELNÁ</t>
  </si>
  <si>
    <t>0001344</t>
  </si>
  <si>
    <t>DRÁT VODÍCÍ ZÁVITOVÝ OCEL</t>
  </si>
  <si>
    <t>0037276</t>
  </si>
  <si>
    <t>PROTÉZA GORE-TEX CÉVNÍ - PRUŽNÁ STANDARD</t>
  </si>
  <si>
    <t>00651</t>
  </si>
  <si>
    <t>OD TYPU 51 - PRO NEMOCNICE TYPU 3, (KATEGORIE 6) -</t>
  </si>
  <si>
    <t>00655</t>
  </si>
  <si>
    <t>OD TYPU 55 - PRO NEMOCNICE TYPU 3, (KATEGORIE 6) -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</si>
  <si>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</si>
  <si>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</si>
  <si>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</si>
  <si>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</si>
  <si>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</si>
  <si>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</si>
  <si>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61129</t>
  </si>
  <si>
    <t>EXCIZE KOŽNÍ LÉZE, SUTURA OD 2 DO 10 CM</t>
  </si>
  <si>
    <t>63559</t>
  </si>
  <si>
    <t>PROBATORNÍ ABRAZE DUTINY DĚLOŽNÍ</t>
  </si>
  <si>
    <t>76397</t>
  </si>
  <si>
    <t>INCIZE A DRENÁŽ PERIURETRÁLNÍHO ABSCESU, HEMATOMU</t>
  </si>
  <si>
    <t>76559</t>
  </si>
  <si>
    <t>TRANSURETRÁLNÍ RESEKCE TUMORU MOČOVÉHO MĚCHÝŘE NAD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</si>
  <si>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</si>
  <si>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</si>
  <si>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</si>
  <si>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</si>
  <si>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</si>
  <si>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</si>
  <si>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</si>
  <si>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</si>
  <si>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</si>
  <si>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</si>
  <si>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</si>
  <si>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</si>
  <si>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76121</t>
  </si>
  <si>
    <t>NEFROSTOMOGRAM (JEN KLINICKÝ VÝKON)</t>
  </si>
  <si>
    <t>25123</t>
  </si>
  <si>
    <t xml:space="preserve">INSTILACE LÉČEBNÝCH A DIAGNOSTICKÝCH PŘÍPRAVKŮ DO 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</si>
  <si>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</si>
  <si>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</si>
  <si>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</si>
  <si>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</si>
  <si>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</si>
  <si>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</si>
  <si>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76531</t>
  </si>
  <si>
    <t>CYSTOURETROSKOPIE</t>
  </si>
  <si>
    <t>90904</t>
  </si>
  <si>
    <t>76215</t>
  </si>
  <si>
    <t>KATETRIZACE URETERU, NEBO EXTRAKCE KONKREMENTU Z M</t>
  </si>
  <si>
    <t>00652</t>
  </si>
  <si>
    <t>OD TYPU 52 - PRO NEMOCNICE TYPU 3, (KATEGORIE 6) -</t>
  </si>
  <si>
    <t>25117</t>
  </si>
  <si>
    <t>CÍLENÁ ASPIRACE ENDOBRONCHIÁLNÍHO MATERIÁLU NEBO K</t>
  </si>
  <si>
    <t>76801</t>
  </si>
  <si>
    <t>POUŽITÍ TELEVIZNÍHO ŘETĚZCE PŘI ENDOSKOPICKÉM VÝKO</t>
  </si>
  <si>
    <t>78880</t>
  </si>
  <si>
    <t xml:space="preserve">PÉČE O DÁRCE ORGÁNU, SPOLUPRÁCE S TRANSPLANTAČNÍM </t>
  </si>
  <si>
    <t>89165</t>
  </si>
  <si>
    <t>RETROGRÁDNÍ PYELOGRAFIE JEDNOSTRANNÁ</t>
  </si>
  <si>
    <t>65216</t>
  </si>
  <si>
    <t>ODSTRANĚNÍ DENTÁLNÍ DRÁTĚNÉ DLAHY Z VOLNÉ RUKY - J</t>
  </si>
  <si>
    <t>99980</t>
  </si>
  <si>
    <t>(DRG) PACIENT S DIAGNOSTIKOVANÝM POLYTRAUMATEM S I</t>
  </si>
  <si>
    <t>78816</t>
  </si>
  <si>
    <t>REKUPERACE KRVE</t>
  </si>
  <si>
    <t>78021</t>
  </si>
  <si>
    <t>KOMPLEXNÍ VYŠETŘENÍ ANESTEZIOLOGEM</t>
  </si>
  <si>
    <t>62110</t>
  </si>
  <si>
    <t>PŘEVAZ POPÁLENINY V ROZSAHU OD 1 % DO 10 %  POVRCH</t>
  </si>
  <si>
    <t>65936</t>
  </si>
  <si>
    <t xml:space="preserve">REPOZICE ZLOMENINY ZYGOMATIKOMAXILÁRNÍHO KOMPLEXU </t>
  </si>
  <si>
    <t>75371</t>
  </si>
  <si>
    <t>ENUKLEACE A EVISCERACE BULBU</t>
  </si>
  <si>
    <t>90905</t>
  </si>
  <si>
    <t>56450</t>
  </si>
  <si>
    <t>MULTIMODÁLNÍ 24HODINOVÁ NEUROMONITORACE</t>
  </si>
  <si>
    <t>91926</t>
  </si>
  <si>
    <t>(DRG) APLIKACE PŘETLAKU DO DÝCHACÍCH CEST</t>
  </si>
  <si>
    <t>91925</t>
  </si>
  <si>
    <t>(DRG) APLIKACE KYSLÍKU O VYSOKÉM PRŮTOKU NOSNÍ KAN</t>
  </si>
  <si>
    <t>52093</t>
  </si>
  <si>
    <t>FIXAČNÍ POLYMEROVÁ DLAHA - CELÁ HORNÍ KONČETINA</t>
  </si>
  <si>
    <t>7U8</t>
  </si>
  <si>
    <t>0026139</t>
  </si>
  <si>
    <t>KANYLA TRACHEOSTOMICKÁ VOCALAID S NÍZKOTLAKOU MANŽ</t>
  </si>
  <si>
    <t>0069502</t>
  </si>
  <si>
    <t>00620</t>
  </si>
  <si>
    <t>OŠETŘOVACÍ DEN DLOUHODOBÉ INTENZIVNÍ OŠETŘOVATELSK</t>
  </si>
  <si>
    <t>7D8</t>
  </si>
  <si>
    <t>71625</t>
  </si>
  <si>
    <t>PŘEDNÍ TAMPONÁDA  NOSNÍ PROVEDENÁ OTORINOLARYNGOLO</t>
  </si>
  <si>
    <t>00617</t>
  </si>
  <si>
    <t xml:space="preserve">OŠETŘOVACÍ DEN NÁSLEDNÉ INTENZIVNÍ PÉČE (NIP) PRO </t>
  </si>
  <si>
    <t>00615</t>
  </si>
  <si>
    <t xml:space="preserve">OŠETŘOVACÍ DEN NÁSLEDNÉ VENTILAČNÍ PÉČE (NVP) PRO </t>
  </si>
  <si>
    <t>08</t>
  </si>
  <si>
    <t>09</t>
  </si>
  <si>
    <t>10</t>
  </si>
  <si>
    <t>02125</t>
  </si>
  <si>
    <t>OČKOVÁNÍ VČETNĚ OČKOVACÍ LÁTKY, KTERÁ JE HRAZENA Z</t>
  </si>
  <si>
    <t>04438</t>
  </si>
  <si>
    <t>(VZP) BONIFIKAČNÍ KÓD PRO ÚHRADU V OBORU STOMATOLO</t>
  </si>
  <si>
    <t>10437</t>
  </si>
  <si>
    <t>(VZP) DOSPÁVACÍ KÓD V OBORU STOMATOLOGIE PRO PACIE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</si>
  <si>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</si>
  <si>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</si>
  <si>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</si>
  <si>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</si>
  <si>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</si>
  <si>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</si>
  <si>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</si>
  <si>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</si>
  <si>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</si>
  <si>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</si>
  <si>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</si>
  <si>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</si>
  <si>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</si>
  <si>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</si>
  <si>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</si>
  <si>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</si>
  <si>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</si>
  <si>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0034907</t>
  </si>
  <si>
    <t>KATETR DVOUCESTNÝ VČETNĚ ZAVÁDĚCÍHO SETU    K 43/2</t>
  </si>
  <si>
    <t>0057278</t>
  </si>
  <si>
    <t>KATETR CENTRÁLNÍ VENÓZNÍ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</si>
  <si>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</si>
  <si>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</si>
  <si>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</si>
  <si>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</si>
  <si>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</si>
  <si>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</si>
  <si>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</si>
  <si>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</si>
  <si>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</si>
  <si>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</si>
  <si>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</si>
  <si>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</si>
  <si>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</si>
  <si>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</si>
  <si>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</si>
  <si>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</si>
  <si>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</si>
  <si>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</si>
  <si>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</si>
  <si>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</si>
  <si>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00133</t>
  </si>
  <si>
    <t>00143</t>
  </si>
  <si>
    <t xml:space="preserve">AUTOLOGNÍ TRANSPLANTACE KOSTNÍ DŘENĚ S MCC                   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</si>
  <si>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</si>
  <si>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</si>
  <si>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</si>
  <si>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</si>
  <si>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</si>
  <si>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</si>
  <si>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01303</t>
  </si>
  <si>
    <t xml:space="preserve">PORUCHY A PORANĚNÍ MÍCHY S MCC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</si>
  <si>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</si>
  <si>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</si>
  <si>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</si>
  <si>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</si>
  <si>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</si>
  <si>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</si>
  <si>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</si>
  <si>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</si>
  <si>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</si>
  <si>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</si>
  <si>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</si>
  <si>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</si>
  <si>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</si>
  <si>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</si>
  <si>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</si>
  <si>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</si>
  <si>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</si>
  <si>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</si>
  <si>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</si>
  <si>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</si>
  <si>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</si>
  <si>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</si>
  <si>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</si>
  <si>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</si>
  <si>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</si>
  <si>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</si>
  <si>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</si>
  <si>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</si>
  <si>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</si>
  <si>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</si>
  <si>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</si>
  <si>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</si>
  <si>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</si>
  <si>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</si>
  <si>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</si>
  <si>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</si>
  <si>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</si>
  <si>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</si>
  <si>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</si>
  <si>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</si>
  <si>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</si>
  <si>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</si>
  <si>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</si>
  <si>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</si>
  <si>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</si>
  <si>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</si>
  <si>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</si>
  <si>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</si>
  <si>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</si>
  <si>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05203</t>
  </si>
  <si>
    <t xml:space="preserve">JINÉ VÝKONY PŘI ONEMOCNĚNÍCH A PORUCHÁCH OBĚHOVÉHO SYSTÉMU S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</si>
  <si>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</si>
  <si>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</si>
  <si>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</si>
  <si>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</si>
  <si>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05343</t>
  </si>
  <si>
    <t xml:space="preserve">AKUTNÍ A SUBAKUTNÍ ENDOKARDITIDA S MCC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</si>
  <si>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</si>
  <si>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</si>
  <si>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</si>
  <si>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</si>
  <si>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</si>
  <si>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</si>
  <si>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</si>
  <si>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</si>
  <si>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</si>
  <si>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</si>
  <si>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05493</t>
  </si>
  <si>
    <t xml:space="preserve">ENDOVASKULÁRNÍ VÝKONY PRO KRITICKOU ISCHÉMII V OBLASTI PERIFE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</si>
  <si>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</si>
  <si>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</si>
  <si>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</si>
  <si>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</si>
  <si>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06103</t>
  </si>
  <si>
    <t xml:space="preserve">JINÉ VÝKONY PŘI PORUCHÁCH A ONEMOCNĚNÍCH TRÁVICÍHO SYSTÉMU S                                        </t>
  </si>
  <si>
    <t>06313</t>
  </si>
  <si>
    <t xml:space="preserve">PEPTICKÝ VŘED A GASTRITIDA S MCC                                                                    </t>
  </si>
  <si>
    <t>06323</t>
  </si>
  <si>
    <t xml:space="preserve">PORUCHY JÍCNU S MCC                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</si>
  <si>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</si>
  <si>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</si>
  <si>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</si>
  <si>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</si>
  <si>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</si>
  <si>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</si>
  <si>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08033</t>
  </si>
  <si>
    <t xml:space="preserve">FÚZE PÁTEŘE, NE PRO DEFORMITY S MCC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</si>
  <si>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</si>
  <si>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</si>
  <si>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11013</t>
  </si>
  <si>
    <t xml:space="preserve">TRANSPLANTACE LEDVIN S MCC  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</si>
  <si>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</si>
  <si>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</si>
  <si>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</si>
  <si>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</si>
  <si>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</si>
  <si>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</si>
  <si>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11323</t>
  </si>
  <si>
    <t xml:space="preserve">INFEKCE LEDVIN A MOČOVÝCH CEST S MCC                   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</si>
  <si>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</si>
  <si>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</si>
  <si>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</si>
  <si>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</si>
  <si>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</si>
  <si>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</si>
  <si>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</si>
  <si>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</si>
  <si>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</si>
  <si>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</si>
  <si>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21013</t>
  </si>
  <si>
    <t xml:space="preserve">MIKROVASKULÁRNÍ PŘENOS TKÁNĚ NEBO KOŽNÍ ŠTĚP PŘI ÚRAZECH S MC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</si>
  <si>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</si>
  <si>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</si>
  <si>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</si>
  <si>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</si>
  <si>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</si>
  <si>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</si>
  <si>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</si>
  <si>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</si>
  <si>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</si>
  <si>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</si>
  <si>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</si>
  <si>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</si>
  <si>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</si>
  <si>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</si>
  <si>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</si>
  <si>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</si>
  <si>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</si>
  <si>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</si>
  <si>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25062</t>
  </si>
  <si>
    <t xml:space="preserve">DLOUHODOBÁ MECHANICKÁ VENTILACE PŘI POLYTRAUMATU S KRANIOTOMI                                       </t>
  </si>
  <si>
    <t>25063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</si>
  <si>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</si>
  <si>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</si>
  <si>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</si>
  <si>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</si>
  <si>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25370</t>
  </si>
  <si>
    <t xml:space="preserve">ÚMRTÍ DO 5 DNÍ OD PŘÍJMU PŘI POLYTRAUMATU   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</si>
  <si>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</si>
  <si>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</si>
  <si>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</si>
  <si>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</si>
  <si>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</si>
  <si>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</si>
  <si>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</si>
  <si>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</si>
  <si>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</si>
  <si>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</si>
  <si>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</si>
  <si>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</si>
  <si>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</si>
  <si>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</si>
  <si>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</si>
  <si>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</si>
  <si>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</si>
  <si>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</si>
  <si>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</si>
  <si>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</si>
  <si>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</si>
  <si>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</si>
  <si>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</si>
  <si>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</si>
  <si>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</si>
  <si>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</si>
  <si>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</si>
  <si>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</si>
  <si>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</si>
  <si>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</si>
  <si>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</si>
  <si>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</si>
  <si>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</si>
  <si>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</si>
  <si>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 370</t>
  </si>
  <si>
    <t>0002018</t>
  </si>
  <si>
    <t>99mTc-makrosalb inj.</t>
  </si>
  <si>
    <t>0002027</t>
  </si>
  <si>
    <t>99mTc-MIBI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</si>
  <si>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</si>
  <si>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</si>
  <si>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</si>
  <si>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</si>
  <si>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</si>
  <si>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</si>
  <si>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</si>
  <si>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</si>
  <si>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</si>
  <si>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</si>
  <si>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</si>
  <si>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</si>
  <si>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</si>
  <si>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</si>
  <si>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</si>
  <si>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</si>
  <si>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</si>
  <si>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94353</t>
  </si>
  <si>
    <t>STANOVENÍ ZNÁMÉ GENOVÉ VARIANTY LIDSKÉHO SOMATICKÉ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</si>
  <si>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</si>
  <si>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</si>
  <si>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</si>
  <si>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</si>
  <si>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</si>
  <si>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</si>
  <si>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</si>
  <si>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</si>
  <si>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</si>
  <si>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</si>
  <si>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</si>
  <si>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</si>
  <si>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</si>
  <si>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</si>
  <si>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</si>
  <si>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</si>
  <si>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</si>
  <si>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</si>
  <si>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</si>
  <si>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</si>
  <si>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</si>
  <si>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</si>
  <si>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</si>
  <si>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</si>
  <si>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</si>
  <si>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</si>
  <si>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</si>
  <si>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</si>
  <si>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</si>
  <si>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</si>
  <si>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</si>
  <si>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</si>
  <si>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</si>
  <si>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</si>
  <si>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</si>
  <si>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</si>
  <si>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</si>
  <si>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</si>
  <si>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</si>
  <si>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</si>
  <si>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</si>
  <si>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</si>
  <si>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</si>
  <si>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</si>
  <si>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</si>
  <si>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</si>
  <si>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</si>
  <si>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</si>
  <si>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</si>
  <si>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</si>
  <si>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</si>
  <si>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</si>
  <si>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</si>
  <si>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</si>
  <si>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</si>
  <si>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</si>
  <si>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</si>
  <si>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</si>
  <si>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</si>
  <si>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</si>
  <si>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</si>
  <si>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</si>
  <si>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</si>
  <si>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</si>
  <si>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</si>
  <si>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</si>
  <si>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</si>
  <si>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</si>
  <si>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</si>
  <si>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</si>
  <si>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</si>
  <si>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</si>
  <si>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</si>
  <si>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</si>
  <si>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</si>
  <si>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</si>
  <si>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</si>
  <si>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</si>
  <si>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</si>
  <si>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</si>
  <si>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</si>
  <si>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</si>
  <si>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</si>
  <si>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</si>
  <si>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</si>
  <si>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</si>
  <si>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</si>
  <si>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</si>
  <si>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</si>
  <si>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</si>
  <si>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</si>
  <si>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</si>
  <si>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96843</t>
  </si>
  <si>
    <t xml:space="preserve">KULTIVACE KRVETVORNÝCH BUNĚK TVOŘÍCÍCH KOLONIE IN </t>
  </si>
  <si>
    <t>96896</t>
  </si>
  <si>
    <t>STANOVENÍ PŘÍMÝCH INHIBITORŮ TROMBINU</t>
  </si>
  <si>
    <t>96894</t>
  </si>
  <si>
    <t>STATIMOVÉ STANOVENÍ MOLEKULÁRNÍCH MARKERŮ HEMOSTÁZ</t>
  </si>
  <si>
    <t>96892</t>
  </si>
  <si>
    <t>STATIMOVÉ VYŠETŘENÍ FAKTORU VIII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</si>
  <si>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</si>
  <si>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</si>
  <si>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</si>
  <si>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</si>
  <si>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</si>
  <si>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</si>
  <si>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</si>
  <si>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</si>
  <si>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</si>
  <si>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</si>
  <si>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</si>
  <si>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</si>
  <si>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</si>
  <si>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</si>
  <si>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</si>
  <si>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</si>
  <si>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</si>
  <si>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</si>
  <si>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</si>
  <si>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</si>
  <si>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</si>
  <si>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</si>
  <si>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</si>
  <si>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</si>
  <si>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</si>
  <si>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</si>
  <si>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</si>
  <si>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</si>
  <si>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</si>
  <si>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</si>
  <si>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</si>
  <si>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</si>
  <si>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</si>
  <si>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</si>
  <si>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</si>
  <si>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</si>
  <si>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</si>
  <si>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</si>
  <si>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</si>
  <si>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</si>
  <si>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</si>
  <si>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</si>
  <si>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</si>
  <si>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</si>
  <si>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</si>
  <si>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</si>
  <si>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</si>
  <si>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</si>
  <si>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</si>
  <si>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</si>
  <si>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</si>
  <si>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</si>
  <si>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</si>
  <si>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</si>
  <si>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</si>
  <si>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</si>
  <si>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</si>
  <si>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</si>
  <si>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</si>
  <si>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</si>
  <si>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</si>
  <si>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</si>
  <si>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</si>
  <si>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</si>
  <si>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</si>
  <si>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</si>
  <si>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</si>
  <si>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</si>
  <si>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</si>
  <si>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</si>
  <si>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</si>
  <si>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</si>
  <si>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</si>
  <si>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</si>
  <si>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</si>
  <si>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</si>
  <si>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</si>
  <si>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</si>
  <si>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</si>
  <si>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</si>
  <si>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</si>
  <si>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</si>
  <si>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</si>
  <si>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</si>
  <si>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</si>
  <si>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</si>
  <si>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</si>
  <si>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</si>
  <si>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</si>
  <si>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</si>
  <si>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</si>
  <si>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</si>
  <si>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</si>
  <si>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</si>
  <si>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</si>
  <si>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</si>
  <si>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</si>
  <si>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</si>
  <si>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</si>
  <si>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</si>
  <si>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</si>
  <si>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</si>
  <si>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</si>
  <si>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</si>
  <si>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</si>
  <si>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</si>
  <si>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</si>
  <si>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</si>
  <si>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</si>
  <si>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</si>
  <si>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</si>
  <si>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</si>
  <si>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</si>
  <si>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</si>
  <si>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</si>
  <si>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</si>
  <si>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</si>
  <si>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</si>
  <si>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</si>
  <si>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</si>
  <si>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</si>
  <si>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</si>
  <si>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</si>
  <si>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</si>
  <si>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</si>
  <si>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</si>
  <si>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</si>
  <si>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</si>
  <si>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</si>
  <si>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</si>
  <si>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</si>
  <si>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</si>
  <si>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</si>
  <si>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</si>
  <si>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</si>
  <si>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</si>
  <si>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</si>
  <si>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</si>
  <si>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</si>
  <si>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</si>
  <si>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</si>
  <si>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</si>
  <si>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</si>
  <si>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</si>
  <si>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</si>
  <si>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</si>
  <si>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</si>
  <si>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</si>
  <si>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</si>
  <si>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</si>
  <si>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</si>
  <si>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</si>
  <si>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</si>
  <si>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</si>
  <si>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</si>
  <si>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</si>
  <si>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</si>
  <si>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</si>
  <si>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</si>
  <si>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</si>
  <si>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</si>
  <si>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</si>
  <si>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</si>
  <si>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</si>
  <si>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</si>
  <si>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</si>
  <si>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</si>
  <si>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</si>
  <si>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</si>
  <si>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</si>
  <si>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</si>
  <si>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</si>
  <si>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</si>
  <si>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</si>
  <si>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</si>
  <si>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</si>
  <si>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</si>
  <si>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</si>
  <si>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</si>
  <si>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</si>
  <si>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</si>
  <si>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</si>
  <si>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</si>
  <si>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</si>
  <si>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</si>
  <si>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</si>
  <si>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</si>
  <si>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</si>
  <si>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</si>
  <si>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</si>
  <si>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</si>
  <si>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</si>
  <si>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</si>
  <si>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</si>
  <si>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</si>
  <si>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</si>
  <si>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</si>
  <si>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</si>
  <si>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</si>
  <si>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</si>
  <si>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</si>
  <si>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</si>
  <si>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</si>
  <si>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</si>
  <si>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</si>
  <si>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</si>
  <si>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</si>
  <si>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</si>
  <si>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</si>
  <si>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</si>
  <si>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</si>
  <si>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</si>
  <si>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</si>
  <si>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</si>
  <si>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</si>
  <si>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</si>
  <si>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</si>
  <si>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</si>
  <si>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</si>
  <si>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</si>
  <si>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</si>
  <si>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</si>
  <si>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</si>
  <si>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</si>
  <si>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</si>
  <si>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</si>
  <si>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</si>
  <si>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</si>
  <si>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</si>
  <si>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</si>
  <si>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</si>
  <si>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</si>
  <si>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</si>
  <si>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</si>
  <si>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</si>
  <si>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</si>
  <si>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</si>
  <si>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</si>
  <si>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</si>
  <si>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</si>
  <si>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</si>
  <si>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</si>
  <si>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</si>
  <si>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</si>
  <si>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</si>
  <si>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</si>
  <si>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</si>
  <si>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</si>
  <si>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</si>
  <si>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</si>
  <si>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</si>
  <si>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</si>
  <si>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</si>
  <si>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</si>
  <si>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</si>
  <si>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</si>
  <si>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</si>
  <si>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</si>
  <si>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</si>
  <si>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</si>
  <si>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</si>
  <si>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</si>
  <si>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</si>
  <si>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</si>
  <si>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</si>
  <si>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</si>
  <si>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</si>
  <si>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</si>
  <si>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</si>
  <si>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</si>
  <si>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</si>
  <si>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</si>
  <si>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</si>
  <si>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</si>
  <si>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</si>
  <si>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</si>
  <si>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</si>
  <si>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</si>
  <si>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</si>
  <si>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</si>
  <si>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</si>
  <si>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0042433</t>
  </si>
  <si>
    <t>0042439</t>
  </si>
  <si>
    <t>0059494</t>
  </si>
  <si>
    <t>LIPIODOL ULTRA-FLUIDE</t>
  </si>
  <si>
    <t>LIPIODOL ULTRA 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</si>
  <si>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</si>
  <si>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</si>
  <si>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</si>
  <si>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</si>
  <si>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</si>
  <si>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</si>
  <si>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</si>
  <si>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</si>
  <si>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</si>
  <si>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</si>
  <si>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</si>
  <si>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ULTRAVIST</t>
  </si>
  <si>
    <t>0224716</t>
  </si>
  <si>
    <t>0224709</t>
  </si>
  <si>
    <t>0207733</t>
  </si>
  <si>
    <t>GADOVIST</t>
  </si>
  <si>
    <t>0207745</t>
  </si>
  <si>
    <t>0224696</t>
  </si>
  <si>
    <t>0224708</t>
  </si>
  <si>
    <t>0034283</t>
  </si>
  <si>
    <t>JEHLA K LOKALIZACI PRSNÍCH LÉZÍ, X-REIDY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</si>
  <si>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</si>
  <si>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</si>
  <si>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</si>
  <si>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</si>
  <si>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</si>
  <si>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</si>
  <si>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</si>
  <si>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</si>
  <si>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</si>
  <si>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</si>
  <si>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</si>
  <si>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</si>
  <si>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0048668</t>
  </si>
  <si>
    <t>DRÁT VODÍCÍ NITINOL</t>
  </si>
  <si>
    <t>0049439</t>
  </si>
  <si>
    <t>STENTGRAFT AORTÁLNÍ HRUDNÍ - ZENITH TX2 ZTEG-2P; T</t>
  </si>
  <si>
    <t>0052704</t>
  </si>
  <si>
    <t>KATETR DRENÁŽNÍ</t>
  </si>
  <si>
    <t>0053558</t>
  </si>
  <si>
    <t>KATETR VODÍCÍ VISTABRITE TIP G.C.5-10F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</si>
  <si>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</si>
  <si>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</si>
  <si>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</si>
  <si>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</si>
  <si>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</si>
  <si>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</si>
  <si>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</si>
  <si>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</si>
  <si>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</si>
  <si>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</si>
  <si>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</si>
  <si>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</si>
  <si>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</si>
  <si>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</si>
  <si>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</si>
  <si>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</si>
  <si>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</si>
  <si>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</si>
  <si>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</si>
  <si>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</si>
  <si>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</si>
  <si>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</si>
  <si>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</si>
  <si>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</si>
  <si>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</si>
  <si>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</si>
  <si>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</si>
  <si>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</si>
  <si>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</si>
  <si>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</si>
  <si>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</si>
  <si>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</si>
  <si>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</si>
  <si>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</si>
  <si>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</si>
  <si>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</si>
  <si>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</si>
  <si>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</si>
  <si>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</si>
  <si>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</si>
  <si>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</si>
  <si>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</si>
  <si>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</si>
  <si>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</si>
  <si>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</si>
  <si>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</si>
  <si>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</si>
  <si>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</si>
  <si>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</si>
  <si>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</si>
  <si>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</si>
  <si>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</si>
  <si>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</si>
  <si>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</si>
  <si>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</si>
  <si>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</si>
  <si>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</si>
  <si>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</si>
  <si>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</si>
  <si>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0192083</t>
  </si>
  <si>
    <t>OKLUDER AVP - AMPLATZER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</si>
  <si>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</si>
  <si>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</si>
  <si>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</si>
  <si>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</si>
  <si>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</si>
  <si>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</si>
  <si>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0038891</t>
  </si>
  <si>
    <t>STENT PERIFERNÍ VASKULÁRNÍ -PALMAZŮV; BALONEXPANDI</t>
  </si>
  <si>
    <t>0057846</t>
  </si>
  <si>
    <t>TĚLÍSKO EMBOLIZAČNÍ HILAL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</si>
  <si>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</si>
  <si>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</si>
  <si>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</si>
  <si>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</si>
  <si>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</si>
  <si>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</si>
  <si>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</si>
  <si>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</si>
  <si>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</si>
  <si>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</si>
  <si>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</si>
  <si>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</si>
  <si>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</si>
  <si>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</si>
  <si>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</si>
  <si>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</si>
  <si>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</si>
  <si>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</si>
  <si>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</si>
  <si>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</si>
  <si>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</si>
  <si>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</si>
  <si>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</si>
  <si>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</si>
  <si>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0049253</t>
  </si>
  <si>
    <t>INDEFLÁTOR - ZAŘÍZENÍ INSUFLAČNÍ</t>
  </si>
  <si>
    <t>0152785</t>
  </si>
  <si>
    <t>STENTGRAFT AORTÁLNÍ HRUDNÍ - ZENITH TX2 DISSECTION</t>
  </si>
  <si>
    <t>0026398</t>
  </si>
  <si>
    <t>JEHLA BIOPTICKÁ SILENT (NEW)</t>
  </si>
  <si>
    <t>0152139</t>
  </si>
  <si>
    <t>DRÁT VODÍCÍ PERIFERNÍ, KORONÁRNÍ - ACCOAT SELDINGE</t>
  </si>
  <si>
    <t>0049606</t>
  </si>
  <si>
    <t>SADA AG - JEHLA,VODIČ,DILATÁTOR -  VENA-STICK</t>
  </si>
  <si>
    <t>0152042</t>
  </si>
  <si>
    <t xml:space="preserve">SPIRÁLA EMBOLIZAČNÍ -INTRAKRANIÁLNÍ,TARGET XL 360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</si>
  <si>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</si>
  <si>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</si>
  <si>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</si>
  <si>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</si>
  <si>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</si>
  <si>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</si>
  <si>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</si>
  <si>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</si>
  <si>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</si>
  <si>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</si>
  <si>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</si>
  <si>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</si>
  <si>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</si>
  <si>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</si>
  <si>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</si>
  <si>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</si>
  <si>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</si>
  <si>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</si>
  <si>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</si>
  <si>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</si>
  <si>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</si>
  <si>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</si>
  <si>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</si>
  <si>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</si>
  <si>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</si>
  <si>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</si>
  <si>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</si>
  <si>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</si>
  <si>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</si>
  <si>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</si>
  <si>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</si>
  <si>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</si>
  <si>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</si>
  <si>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</si>
  <si>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</si>
  <si>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</si>
  <si>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</si>
  <si>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</si>
  <si>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</si>
  <si>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</si>
  <si>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</si>
  <si>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</si>
  <si>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</si>
  <si>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</si>
  <si>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</si>
  <si>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</si>
  <si>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</si>
  <si>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</si>
  <si>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</si>
  <si>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</si>
  <si>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</si>
  <si>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</si>
  <si>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</si>
  <si>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</si>
  <si>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</si>
  <si>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</si>
  <si>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</si>
  <si>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</si>
  <si>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</si>
  <si>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</si>
  <si>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</si>
  <si>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</si>
  <si>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</si>
  <si>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</si>
  <si>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</si>
  <si>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</si>
  <si>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</si>
  <si>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</si>
  <si>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</si>
  <si>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</si>
  <si>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</si>
  <si>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</si>
  <si>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</si>
  <si>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</si>
  <si>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</si>
  <si>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</si>
  <si>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</si>
  <si>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</si>
  <si>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</si>
  <si>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</si>
  <si>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</si>
  <si>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</si>
  <si>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</si>
  <si>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</si>
  <si>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</si>
  <si>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</si>
  <si>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89141</t>
  </si>
  <si>
    <t>VYŠETŘENÍ DOLNÍCH KONČETIN VCELKU JEDNÍM RENTGENOV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</si>
  <si>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</si>
  <si>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</si>
  <si>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</si>
  <si>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</si>
  <si>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</si>
  <si>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</si>
  <si>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</si>
  <si>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</si>
  <si>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</si>
  <si>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</si>
  <si>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</si>
  <si>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</si>
  <si>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</si>
  <si>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</si>
  <si>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</si>
  <si>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</si>
  <si>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</si>
  <si>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</si>
  <si>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</si>
  <si>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</si>
  <si>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</si>
  <si>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</si>
  <si>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</si>
  <si>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</si>
  <si>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</si>
  <si>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</si>
  <si>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</si>
  <si>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</si>
  <si>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</si>
  <si>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</si>
  <si>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</si>
  <si>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</si>
  <si>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</si>
  <si>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</si>
  <si>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</si>
  <si>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</si>
  <si>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</si>
  <si>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</si>
  <si>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</si>
  <si>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</si>
  <si>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</si>
  <si>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</si>
  <si>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</si>
  <si>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</si>
  <si>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</si>
  <si>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</si>
  <si>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</si>
  <si>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</si>
  <si>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</si>
  <si>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</si>
  <si>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</si>
  <si>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</si>
  <si>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</si>
  <si>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</si>
  <si>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</si>
  <si>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</si>
  <si>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</si>
  <si>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</si>
  <si>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</si>
  <si>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</si>
  <si>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</si>
  <si>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</si>
  <si>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</si>
  <si>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</si>
  <si>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</si>
  <si>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</si>
  <si>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</si>
  <si>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</si>
  <si>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</si>
  <si>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</si>
  <si>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</si>
  <si>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</si>
  <si>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</si>
  <si>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</si>
  <si>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</si>
  <si>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</si>
  <si>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</si>
  <si>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</si>
  <si>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</si>
  <si>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</si>
  <si>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</si>
  <si>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</si>
  <si>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</si>
  <si>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</si>
  <si>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</si>
  <si>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</si>
  <si>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</si>
  <si>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</si>
  <si>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</si>
  <si>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</si>
  <si>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</si>
  <si>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</si>
  <si>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</si>
  <si>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</si>
  <si>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</si>
  <si>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</si>
  <si>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</si>
  <si>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</si>
  <si>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</si>
  <si>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</si>
  <si>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</si>
  <si>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</si>
  <si>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</si>
  <si>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</si>
  <si>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</si>
  <si>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</si>
  <si>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</si>
  <si>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</si>
  <si>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</si>
  <si>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</si>
  <si>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</si>
  <si>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</si>
  <si>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</si>
  <si>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</si>
  <si>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</si>
  <si>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</si>
  <si>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</si>
  <si>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</si>
  <si>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</si>
  <si>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</si>
  <si>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</si>
  <si>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</si>
  <si>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</si>
  <si>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</si>
  <si>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</si>
  <si>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</si>
  <si>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</si>
  <si>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</si>
  <si>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</si>
  <si>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</si>
  <si>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</si>
  <si>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</si>
  <si>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</si>
  <si>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</si>
  <si>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</si>
  <si>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</si>
  <si>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</si>
  <si>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</si>
  <si>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</si>
  <si>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</si>
  <si>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</si>
  <si>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</si>
  <si>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</si>
  <si>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</si>
  <si>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</si>
  <si>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</si>
  <si>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82119</t>
  </si>
  <si>
    <t>PRŮKAZY ANTIGENŮ VIRU HEPATITIDY B (EIA)</t>
  </si>
  <si>
    <t>82015</t>
  </si>
  <si>
    <t>KVANTITATIVNÍ KULTIVAČNÍ VYŠETŘENÍ MOČI</t>
  </si>
  <si>
    <t>82063</t>
  </si>
  <si>
    <t>STANOVENÍ CITLIVOSTI NA ATB KVALITATIVNÍ METODOU</t>
  </si>
  <si>
    <t>82049</t>
  </si>
  <si>
    <t xml:space="preserve">MIKROSKOPICKÉ VYŠETŘENÍ PO BĚŽNÉM OBARVENÍ (GRAM, </t>
  </si>
  <si>
    <t>82145</t>
  </si>
  <si>
    <t>RRR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</si>
  <si>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</si>
  <si>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</si>
  <si>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</si>
  <si>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</si>
  <si>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</si>
  <si>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</si>
  <si>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</si>
  <si>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</si>
  <si>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</si>
  <si>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</si>
  <si>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</si>
  <si>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</si>
  <si>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</si>
  <si>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</si>
  <si>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</si>
  <si>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</si>
  <si>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</si>
  <si>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</si>
  <si>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</si>
  <si>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</si>
  <si>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</si>
  <si>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</si>
  <si>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</si>
  <si>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</si>
  <si>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</si>
  <si>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</si>
  <si>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</si>
  <si>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</si>
  <si>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</si>
  <si>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</si>
  <si>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</si>
  <si>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</si>
  <si>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</si>
  <si>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</si>
  <si>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</si>
  <si>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</si>
  <si>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</si>
  <si>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</si>
  <si>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</si>
  <si>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</si>
  <si>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</si>
  <si>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</si>
  <si>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</si>
  <si>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</si>
  <si>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</si>
  <si>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</si>
  <si>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</si>
  <si>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</si>
  <si>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</si>
  <si>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</si>
  <si>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</si>
  <si>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</si>
  <si>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</si>
  <si>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</si>
  <si>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</si>
  <si>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</si>
  <si>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</si>
  <si>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</si>
  <si>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</si>
  <si>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</si>
  <si>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</si>
  <si>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</si>
  <si>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</si>
  <si>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</si>
  <si>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</si>
  <si>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</si>
  <si>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</si>
  <si>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</si>
  <si>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</si>
  <si>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94191</t>
  </si>
  <si>
    <t>FOTOGRAFIE GELU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</si>
  <si>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</si>
  <si>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</si>
  <si>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</si>
  <si>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</si>
  <si>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</si>
  <si>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</si>
  <si>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</si>
  <si>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</si>
  <si>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</si>
  <si>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</si>
  <si>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</si>
  <si>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</si>
  <si>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</si>
  <si>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</si>
  <si>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</si>
  <si>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</si>
  <si>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</si>
  <si>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</si>
  <si>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</si>
  <si>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</si>
  <si>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</si>
  <si>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</si>
  <si>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</si>
  <si>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</si>
  <si>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</si>
  <si>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</si>
  <si>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</si>
  <si>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</si>
  <si>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</si>
  <si>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</si>
  <si>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</si>
  <si>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</si>
  <si>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</si>
  <si>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</si>
  <si>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</si>
  <si>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</si>
  <si>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</si>
  <si>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</si>
  <si>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</si>
  <si>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</si>
  <si>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</si>
  <si>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</si>
  <si>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</si>
  <si>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</si>
  <si>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</si>
  <si>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</si>
  <si>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91575</t>
  </si>
  <si>
    <t>STANOVENÍ TRYPTÁZY METODOU ENZYMOVÉ ANALÝZY EIA</t>
  </si>
  <si>
    <t>91157</t>
  </si>
  <si>
    <t>STANOVENÍ C2 SLOŽKY KOMPLEMENTU</t>
  </si>
  <si>
    <t>94197</t>
  </si>
  <si>
    <t>AUTORADIOGRAFIE (LUMIGRAFIE) NA RTG FILM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</si>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</sst>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0" fontId="5" fillId="0" borderId="139" xfId="0" applyFont="1" applyBorder="1"/>
    <xf numFmtId="3" fontId="34" fillId="0" borderId="13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0.19731296209626148</c:v>
                </c:pt>
                <c:pt idx="1">
                  <c:v>0.24573840081736806</c:v>
                </c:pt>
                <c:pt idx="2">
                  <c:v>0.25270509623922754</c:v>
                </c:pt>
                <c:pt idx="3">
                  <c:v>0.20585239975103251</c:v>
                </c:pt>
                <c:pt idx="4">
                  <c:v>0.20416473583810649</c:v>
                </c:pt>
                <c:pt idx="5">
                  <c:v>0.20354838377729104</c:v>
                </c:pt>
                <c:pt idx="6">
                  <c:v>0.2075469655454403</c:v>
                </c:pt>
                <c:pt idx="7">
                  <c:v>0.20883628419772535</c:v>
                </c:pt>
                <c:pt idx="8">
                  <c:v>0.2053874211018609</c:v>
                </c:pt>
                <c:pt idx="9">
                  <c:v>0.17197878824168039</c:v>
                </c:pt>
                <c:pt idx="10">
                  <c:v>0.2291742560821749</c:v>
                </c:pt>
                <c:pt idx="11">
                  <c:v>0.23692854237159899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0.59450171821305842</c:v>
                </c:pt>
                <c:pt idx="1">
                  <c:v>0.54395604395604391</c:v>
                </c:pt>
                <c:pt idx="2">
                  <c:v>0.5869175627240143</c:v>
                </c:pt>
                <c:pt idx="3">
                  <c:v>0.58110367892976589</c:v>
                </c:pt>
                <c:pt idx="4">
                  <c:v>0.55876288659793816</c:v>
                </c:pt>
                <c:pt idx="5">
                  <c:v>0.58743331357439244</c:v>
                </c:pt>
                <c:pt idx="6">
                  <c:v>0.57435397367137986</c:v>
                </c:pt>
                <c:pt idx="7">
                  <c:v>0.57992408266554196</c:v>
                </c:pt>
                <c:pt idx="8">
                  <c:v>0.58368603308964984</c:v>
                </c:pt>
                <c:pt idx="9">
                  <c:v>0.58160237388724034</c:v>
                </c:pt>
                <c:pt idx="10">
                  <c:v>0.5966286799620133</c:v>
                </c:pt>
                <c:pt idx="11">
                  <c:v>0.62221313151973823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6" totalsRowShown="0" headerRowDxfId="116" tableBorderDxfId="115">
  <autoFilter ref="A7:S26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86" totalsRowShown="0">
  <autoFilter ref="C3:S18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2927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4683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4684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4735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6240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6276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6327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6464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6466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7645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7818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8776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2091FFD-5CAD-413B-9934-203F743C0ED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4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2927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1361.4</v>
      </c>
      <c r="G3" s="47">
        <f>SUBTOTAL(9,G6:G1048576)</f>
        <v>436109.78300000011</v>
      </c>
      <c r="H3" s="48">
        <f>IF(M3=0,0,G3/M3)</f>
        <v>5.6704101825610462E-2</v>
      </c>
      <c r="I3" s="47">
        <f>SUBTOTAL(9,I6:I1048576)</f>
        <v>29808.055000000004</v>
      </c>
      <c r="J3" s="47">
        <f>SUBTOTAL(9,J6:J1048576)</f>
        <v>7254864.3962793993</v>
      </c>
      <c r="K3" s="48">
        <f>IF(M3=0,0,J3/M3)</f>
        <v>0.94329589817438908</v>
      </c>
      <c r="L3" s="47">
        <f>SUBTOTAL(9,L6:L1048576)</f>
        <v>31169.455000000005</v>
      </c>
      <c r="M3" s="49">
        <f>SUBTOTAL(9,M6:M1048576)</f>
        <v>7690974.1792794028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604</v>
      </c>
      <c r="B6" s="723" t="s">
        <v>2302</v>
      </c>
      <c r="C6" s="723" t="s">
        <v>2303</v>
      </c>
      <c r="D6" s="723" t="s">
        <v>1337</v>
      </c>
      <c r="E6" s="723" t="s">
        <v>2304</v>
      </c>
      <c r="F6" s="727"/>
      <c r="G6" s="727"/>
      <c r="H6" s="747">
        <v>0</v>
      </c>
      <c r="I6" s="727">
        <v>1</v>
      </c>
      <c r="J6" s="727">
        <v>49.32</v>
      </c>
      <c r="K6" s="747">
        <v>1</v>
      </c>
      <c r="L6" s="727">
        <v>1</v>
      </c>
      <c r="M6" s="728">
        <v>49.32</v>
      </c>
    </row>
    <row r="7" spans="1:13" ht="14.45" customHeight="1" x14ac:dyDescent="0.2">
      <c r="A7" s="729" t="s">
        <v>604</v>
      </c>
      <c r="B7" s="730" t="s">
        <v>2305</v>
      </c>
      <c r="C7" s="730" t="s">
        <v>2306</v>
      </c>
      <c r="D7" s="730" t="s">
        <v>688</v>
      </c>
      <c r="E7" s="730" t="s">
        <v>2307</v>
      </c>
      <c r="F7" s="734"/>
      <c r="G7" s="734"/>
      <c r="H7" s="748">
        <v>0</v>
      </c>
      <c r="I7" s="734">
        <v>11</v>
      </c>
      <c r="J7" s="734">
        <v>408.98</v>
      </c>
      <c r="K7" s="748">
        <v>1</v>
      </c>
      <c r="L7" s="734">
        <v>11</v>
      </c>
      <c r="M7" s="735">
        <v>408.98</v>
      </c>
    </row>
    <row r="8" spans="1:13" ht="14.45" customHeight="1" x14ac:dyDescent="0.2">
      <c r="A8" s="729" t="s">
        <v>604</v>
      </c>
      <c r="B8" s="730" t="s">
        <v>2305</v>
      </c>
      <c r="C8" s="730" t="s">
        <v>2308</v>
      </c>
      <c r="D8" s="730" t="s">
        <v>724</v>
      </c>
      <c r="E8" s="730" t="s">
        <v>2309</v>
      </c>
      <c r="F8" s="734"/>
      <c r="G8" s="734"/>
      <c r="H8" s="748">
        <v>0</v>
      </c>
      <c r="I8" s="734">
        <v>15</v>
      </c>
      <c r="J8" s="734">
        <v>973.49997312481594</v>
      </c>
      <c r="K8" s="748">
        <v>1</v>
      </c>
      <c r="L8" s="734">
        <v>15</v>
      </c>
      <c r="M8" s="735">
        <v>973.49997312481594</v>
      </c>
    </row>
    <row r="9" spans="1:13" ht="14.45" customHeight="1" x14ac:dyDescent="0.2">
      <c r="A9" s="729" t="s">
        <v>604</v>
      </c>
      <c r="B9" s="730" t="s">
        <v>2310</v>
      </c>
      <c r="C9" s="730" t="s">
        <v>2311</v>
      </c>
      <c r="D9" s="730" t="s">
        <v>2312</v>
      </c>
      <c r="E9" s="730" t="s">
        <v>2313</v>
      </c>
      <c r="F9" s="734"/>
      <c r="G9" s="734"/>
      <c r="H9" s="748">
        <v>0</v>
      </c>
      <c r="I9" s="734">
        <v>6</v>
      </c>
      <c r="J9" s="734">
        <v>660</v>
      </c>
      <c r="K9" s="748">
        <v>1</v>
      </c>
      <c r="L9" s="734">
        <v>6</v>
      </c>
      <c r="M9" s="735">
        <v>660</v>
      </c>
    </row>
    <row r="10" spans="1:13" ht="14.45" customHeight="1" x14ac:dyDescent="0.2">
      <c r="A10" s="729" t="s">
        <v>604</v>
      </c>
      <c r="B10" s="730" t="s">
        <v>2314</v>
      </c>
      <c r="C10" s="730" t="s">
        <v>2315</v>
      </c>
      <c r="D10" s="730" t="s">
        <v>718</v>
      </c>
      <c r="E10" s="730" t="s">
        <v>2316</v>
      </c>
      <c r="F10" s="734"/>
      <c r="G10" s="734"/>
      <c r="H10" s="748">
        <v>0</v>
      </c>
      <c r="I10" s="734">
        <v>13</v>
      </c>
      <c r="J10" s="734">
        <v>566.44999999999993</v>
      </c>
      <c r="K10" s="748">
        <v>1</v>
      </c>
      <c r="L10" s="734">
        <v>13</v>
      </c>
      <c r="M10" s="735">
        <v>566.44999999999993</v>
      </c>
    </row>
    <row r="11" spans="1:13" ht="14.45" customHeight="1" x14ac:dyDescent="0.2">
      <c r="A11" s="729" t="s">
        <v>604</v>
      </c>
      <c r="B11" s="730" t="s">
        <v>2317</v>
      </c>
      <c r="C11" s="730" t="s">
        <v>2318</v>
      </c>
      <c r="D11" s="730" t="s">
        <v>2319</v>
      </c>
      <c r="E11" s="730" t="s">
        <v>2320</v>
      </c>
      <c r="F11" s="734"/>
      <c r="G11" s="734"/>
      <c r="H11" s="748">
        <v>0</v>
      </c>
      <c r="I11" s="734">
        <v>1</v>
      </c>
      <c r="J11" s="734">
        <v>466.68</v>
      </c>
      <c r="K11" s="748">
        <v>1</v>
      </c>
      <c r="L11" s="734">
        <v>1</v>
      </c>
      <c r="M11" s="735">
        <v>466.68</v>
      </c>
    </row>
    <row r="12" spans="1:13" ht="14.45" customHeight="1" x14ac:dyDescent="0.2">
      <c r="A12" s="729" t="s">
        <v>604</v>
      </c>
      <c r="B12" s="730" t="s">
        <v>2317</v>
      </c>
      <c r="C12" s="730" t="s">
        <v>2321</v>
      </c>
      <c r="D12" s="730" t="s">
        <v>2319</v>
      </c>
      <c r="E12" s="730" t="s">
        <v>2322</v>
      </c>
      <c r="F12" s="734"/>
      <c r="G12" s="734"/>
      <c r="H12" s="748">
        <v>0</v>
      </c>
      <c r="I12" s="734">
        <v>1</v>
      </c>
      <c r="J12" s="734">
        <v>155.56200000000001</v>
      </c>
      <c r="K12" s="748">
        <v>1</v>
      </c>
      <c r="L12" s="734">
        <v>1</v>
      </c>
      <c r="M12" s="735">
        <v>155.56200000000001</v>
      </c>
    </row>
    <row r="13" spans="1:13" ht="14.45" customHeight="1" x14ac:dyDescent="0.2">
      <c r="A13" s="729" t="s">
        <v>604</v>
      </c>
      <c r="B13" s="730" t="s">
        <v>2317</v>
      </c>
      <c r="C13" s="730" t="s">
        <v>2323</v>
      </c>
      <c r="D13" s="730" t="s">
        <v>2319</v>
      </c>
      <c r="E13" s="730" t="s">
        <v>2324</v>
      </c>
      <c r="F13" s="734"/>
      <c r="G13" s="734"/>
      <c r="H13" s="748">
        <v>0</v>
      </c>
      <c r="I13" s="734">
        <v>1</v>
      </c>
      <c r="J13" s="734">
        <v>236.78</v>
      </c>
      <c r="K13" s="748">
        <v>1</v>
      </c>
      <c r="L13" s="734">
        <v>1</v>
      </c>
      <c r="M13" s="735">
        <v>236.78</v>
      </c>
    </row>
    <row r="14" spans="1:13" ht="14.45" customHeight="1" x14ac:dyDescent="0.2">
      <c r="A14" s="729" t="s">
        <v>604</v>
      </c>
      <c r="B14" s="730" t="s">
        <v>2317</v>
      </c>
      <c r="C14" s="730" t="s">
        <v>2325</v>
      </c>
      <c r="D14" s="730" t="s">
        <v>2319</v>
      </c>
      <c r="E14" s="730" t="s">
        <v>2320</v>
      </c>
      <c r="F14" s="734"/>
      <c r="G14" s="734"/>
      <c r="H14" s="748">
        <v>0</v>
      </c>
      <c r="I14" s="734">
        <v>13</v>
      </c>
      <c r="J14" s="734">
        <v>4946.82</v>
      </c>
      <c r="K14" s="748">
        <v>1</v>
      </c>
      <c r="L14" s="734">
        <v>13</v>
      </c>
      <c r="M14" s="735">
        <v>4946.82</v>
      </c>
    </row>
    <row r="15" spans="1:13" ht="14.45" customHeight="1" x14ac:dyDescent="0.2">
      <c r="A15" s="729" t="s">
        <v>609</v>
      </c>
      <c r="B15" s="730" t="s">
        <v>2326</v>
      </c>
      <c r="C15" s="730" t="s">
        <v>2327</v>
      </c>
      <c r="D15" s="730" t="s">
        <v>908</v>
      </c>
      <c r="E15" s="730" t="s">
        <v>2328</v>
      </c>
      <c r="F15" s="734"/>
      <c r="G15" s="734"/>
      <c r="H15" s="748">
        <v>0</v>
      </c>
      <c r="I15" s="734">
        <v>5180</v>
      </c>
      <c r="J15" s="734">
        <v>85853.19</v>
      </c>
      <c r="K15" s="748">
        <v>1</v>
      </c>
      <c r="L15" s="734">
        <v>5180</v>
      </c>
      <c r="M15" s="735">
        <v>85853.19</v>
      </c>
    </row>
    <row r="16" spans="1:13" ht="14.45" customHeight="1" x14ac:dyDescent="0.2">
      <c r="A16" s="729" t="s">
        <v>609</v>
      </c>
      <c r="B16" s="730" t="s">
        <v>2326</v>
      </c>
      <c r="C16" s="730" t="s">
        <v>2329</v>
      </c>
      <c r="D16" s="730" t="s">
        <v>908</v>
      </c>
      <c r="E16" s="730" t="s">
        <v>2330</v>
      </c>
      <c r="F16" s="734"/>
      <c r="G16" s="734"/>
      <c r="H16" s="748">
        <v>0</v>
      </c>
      <c r="I16" s="734">
        <v>1</v>
      </c>
      <c r="J16" s="734">
        <v>12.21</v>
      </c>
      <c r="K16" s="748">
        <v>1</v>
      </c>
      <c r="L16" s="734">
        <v>1</v>
      </c>
      <c r="M16" s="735">
        <v>12.21</v>
      </c>
    </row>
    <row r="17" spans="1:13" ht="14.45" customHeight="1" x14ac:dyDescent="0.2">
      <c r="A17" s="729" t="s">
        <v>609</v>
      </c>
      <c r="B17" s="730" t="s">
        <v>2326</v>
      </c>
      <c r="C17" s="730" t="s">
        <v>2331</v>
      </c>
      <c r="D17" s="730" t="s">
        <v>908</v>
      </c>
      <c r="E17" s="730" t="s">
        <v>2332</v>
      </c>
      <c r="F17" s="734"/>
      <c r="G17" s="734"/>
      <c r="H17" s="748">
        <v>0</v>
      </c>
      <c r="I17" s="734">
        <v>3</v>
      </c>
      <c r="J17" s="734">
        <v>128.96</v>
      </c>
      <c r="K17" s="748">
        <v>1</v>
      </c>
      <c r="L17" s="734">
        <v>3</v>
      </c>
      <c r="M17" s="735">
        <v>128.96</v>
      </c>
    </row>
    <row r="18" spans="1:13" ht="14.45" customHeight="1" x14ac:dyDescent="0.2">
      <c r="A18" s="729" t="s">
        <v>609</v>
      </c>
      <c r="B18" s="730" t="s">
        <v>2333</v>
      </c>
      <c r="C18" s="730" t="s">
        <v>2334</v>
      </c>
      <c r="D18" s="730" t="s">
        <v>1222</v>
      </c>
      <c r="E18" s="730" t="s">
        <v>1223</v>
      </c>
      <c r="F18" s="734"/>
      <c r="G18" s="734"/>
      <c r="H18" s="748">
        <v>0</v>
      </c>
      <c r="I18" s="734">
        <v>2</v>
      </c>
      <c r="J18" s="734">
        <v>246.33999999999997</v>
      </c>
      <c r="K18" s="748">
        <v>1</v>
      </c>
      <c r="L18" s="734">
        <v>2</v>
      </c>
      <c r="M18" s="735">
        <v>246.33999999999997</v>
      </c>
    </row>
    <row r="19" spans="1:13" ht="14.45" customHeight="1" x14ac:dyDescent="0.2">
      <c r="A19" s="729" t="s">
        <v>609</v>
      </c>
      <c r="B19" s="730" t="s">
        <v>2335</v>
      </c>
      <c r="C19" s="730" t="s">
        <v>2336</v>
      </c>
      <c r="D19" s="730" t="s">
        <v>2337</v>
      </c>
      <c r="E19" s="730" t="s">
        <v>2338</v>
      </c>
      <c r="F19" s="734"/>
      <c r="G19" s="734"/>
      <c r="H19" s="748">
        <v>0</v>
      </c>
      <c r="I19" s="734">
        <v>5</v>
      </c>
      <c r="J19" s="734">
        <v>1369.4999457653939</v>
      </c>
      <c r="K19" s="748">
        <v>1</v>
      </c>
      <c r="L19" s="734">
        <v>5</v>
      </c>
      <c r="M19" s="735">
        <v>1369.4999457653939</v>
      </c>
    </row>
    <row r="20" spans="1:13" ht="14.45" customHeight="1" x14ac:dyDescent="0.2">
      <c r="A20" s="729" t="s">
        <v>609</v>
      </c>
      <c r="B20" s="730" t="s">
        <v>2339</v>
      </c>
      <c r="C20" s="730" t="s">
        <v>2340</v>
      </c>
      <c r="D20" s="730" t="s">
        <v>2341</v>
      </c>
      <c r="E20" s="730" t="s">
        <v>2342</v>
      </c>
      <c r="F20" s="734"/>
      <c r="G20" s="734"/>
      <c r="H20" s="748">
        <v>0</v>
      </c>
      <c r="I20" s="734">
        <v>337</v>
      </c>
      <c r="J20" s="734">
        <v>137213.61000000004</v>
      </c>
      <c r="K20" s="748">
        <v>1</v>
      </c>
      <c r="L20" s="734">
        <v>337</v>
      </c>
      <c r="M20" s="735">
        <v>137213.61000000004</v>
      </c>
    </row>
    <row r="21" spans="1:13" ht="14.45" customHeight="1" x14ac:dyDescent="0.2">
      <c r="A21" s="729" t="s">
        <v>609</v>
      </c>
      <c r="B21" s="730" t="s">
        <v>2339</v>
      </c>
      <c r="C21" s="730" t="s">
        <v>2343</v>
      </c>
      <c r="D21" s="730" t="s">
        <v>2344</v>
      </c>
      <c r="E21" s="730" t="s">
        <v>2345</v>
      </c>
      <c r="F21" s="734"/>
      <c r="G21" s="734"/>
      <c r="H21" s="748"/>
      <c r="I21" s="734">
        <v>0</v>
      </c>
      <c r="J21" s="734">
        <v>0</v>
      </c>
      <c r="K21" s="748"/>
      <c r="L21" s="734">
        <v>0</v>
      </c>
      <c r="M21" s="735">
        <v>0</v>
      </c>
    </row>
    <row r="22" spans="1:13" ht="14.45" customHeight="1" x14ac:dyDescent="0.2">
      <c r="A22" s="729" t="s">
        <v>609</v>
      </c>
      <c r="B22" s="730" t="s">
        <v>2346</v>
      </c>
      <c r="C22" s="730" t="s">
        <v>2347</v>
      </c>
      <c r="D22" s="730" t="s">
        <v>2348</v>
      </c>
      <c r="E22" s="730" t="s">
        <v>2349</v>
      </c>
      <c r="F22" s="734"/>
      <c r="G22" s="734"/>
      <c r="H22" s="748">
        <v>0</v>
      </c>
      <c r="I22" s="734">
        <v>1</v>
      </c>
      <c r="J22" s="734">
        <v>70.389999999999986</v>
      </c>
      <c r="K22" s="748">
        <v>1</v>
      </c>
      <c r="L22" s="734">
        <v>1</v>
      </c>
      <c r="M22" s="735">
        <v>70.389999999999986</v>
      </c>
    </row>
    <row r="23" spans="1:13" ht="14.45" customHeight="1" x14ac:dyDescent="0.2">
      <c r="A23" s="729" t="s">
        <v>609</v>
      </c>
      <c r="B23" s="730" t="s">
        <v>2346</v>
      </c>
      <c r="C23" s="730" t="s">
        <v>2350</v>
      </c>
      <c r="D23" s="730" t="s">
        <v>2348</v>
      </c>
      <c r="E23" s="730" t="s">
        <v>2351</v>
      </c>
      <c r="F23" s="734"/>
      <c r="G23" s="734"/>
      <c r="H23" s="748">
        <v>0</v>
      </c>
      <c r="I23" s="734">
        <v>1</v>
      </c>
      <c r="J23" s="734">
        <v>97.309999999999988</v>
      </c>
      <c r="K23" s="748">
        <v>1</v>
      </c>
      <c r="L23" s="734">
        <v>1</v>
      </c>
      <c r="M23" s="735">
        <v>97.309999999999988</v>
      </c>
    </row>
    <row r="24" spans="1:13" ht="14.45" customHeight="1" x14ac:dyDescent="0.2">
      <c r="A24" s="729" t="s">
        <v>609</v>
      </c>
      <c r="B24" s="730" t="s">
        <v>2352</v>
      </c>
      <c r="C24" s="730" t="s">
        <v>2353</v>
      </c>
      <c r="D24" s="730" t="s">
        <v>2354</v>
      </c>
      <c r="E24" s="730" t="s">
        <v>2355</v>
      </c>
      <c r="F24" s="734"/>
      <c r="G24" s="734"/>
      <c r="H24" s="748">
        <v>0</v>
      </c>
      <c r="I24" s="734">
        <v>1</v>
      </c>
      <c r="J24" s="734">
        <v>15.489999999999997</v>
      </c>
      <c r="K24" s="748">
        <v>1</v>
      </c>
      <c r="L24" s="734">
        <v>1</v>
      </c>
      <c r="M24" s="735">
        <v>15.489999999999997</v>
      </c>
    </row>
    <row r="25" spans="1:13" ht="14.45" customHeight="1" x14ac:dyDescent="0.2">
      <c r="A25" s="729" t="s">
        <v>609</v>
      </c>
      <c r="B25" s="730" t="s">
        <v>2356</v>
      </c>
      <c r="C25" s="730" t="s">
        <v>2357</v>
      </c>
      <c r="D25" s="730" t="s">
        <v>1055</v>
      </c>
      <c r="E25" s="730" t="s">
        <v>2358</v>
      </c>
      <c r="F25" s="734"/>
      <c r="G25" s="734"/>
      <c r="H25" s="748">
        <v>0</v>
      </c>
      <c r="I25" s="734">
        <v>81</v>
      </c>
      <c r="J25" s="734">
        <v>267292.3</v>
      </c>
      <c r="K25" s="748">
        <v>1</v>
      </c>
      <c r="L25" s="734">
        <v>81</v>
      </c>
      <c r="M25" s="735">
        <v>267292.3</v>
      </c>
    </row>
    <row r="26" spans="1:13" ht="14.45" customHeight="1" x14ac:dyDescent="0.2">
      <c r="A26" s="729" t="s">
        <v>609</v>
      </c>
      <c r="B26" s="730" t="s">
        <v>2359</v>
      </c>
      <c r="C26" s="730" t="s">
        <v>2360</v>
      </c>
      <c r="D26" s="730" t="s">
        <v>2361</v>
      </c>
      <c r="E26" s="730" t="s">
        <v>2362</v>
      </c>
      <c r="F26" s="734"/>
      <c r="G26" s="734"/>
      <c r="H26" s="748">
        <v>0</v>
      </c>
      <c r="I26" s="734">
        <v>1</v>
      </c>
      <c r="J26" s="734">
        <v>138.95000000000002</v>
      </c>
      <c r="K26" s="748">
        <v>1</v>
      </c>
      <c r="L26" s="734">
        <v>1</v>
      </c>
      <c r="M26" s="735">
        <v>138.95000000000002</v>
      </c>
    </row>
    <row r="27" spans="1:13" ht="14.45" customHeight="1" x14ac:dyDescent="0.2">
      <c r="A27" s="729" t="s">
        <v>609</v>
      </c>
      <c r="B27" s="730" t="s">
        <v>2363</v>
      </c>
      <c r="C27" s="730" t="s">
        <v>2364</v>
      </c>
      <c r="D27" s="730" t="s">
        <v>2365</v>
      </c>
      <c r="E27" s="730" t="s">
        <v>2366</v>
      </c>
      <c r="F27" s="734"/>
      <c r="G27" s="734"/>
      <c r="H27" s="748">
        <v>0</v>
      </c>
      <c r="I27" s="734">
        <v>2</v>
      </c>
      <c r="J27" s="734">
        <v>3011.7</v>
      </c>
      <c r="K27" s="748">
        <v>1</v>
      </c>
      <c r="L27" s="734">
        <v>2</v>
      </c>
      <c r="M27" s="735">
        <v>3011.7</v>
      </c>
    </row>
    <row r="28" spans="1:13" ht="14.45" customHeight="1" x14ac:dyDescent="0.2">
      <c r="A28" s="729" t="s">
        <v>609</v>
      </c>
      <c r="B28" s="730" t="s">
        <v>2367</v>
      </c>
      <c r="C28" s="730" t="s">
        <v>2368</v>
      </c>
      <c r="D28" s="730" t="s">
        <v>917</v>
      </c>
      <c r="E28" s="730" t="s">
        <v>2369</v>
      </c>
      <c r="F28" s="734"/>
      <c r="G28" s="734"/>
      <c r="H28" s="748">
        <v>0</v>
      </c>
      <c r="I28" s="734">
        <v>98</v>
      </c>
      <c r="J28" s="734">
        <v>12575.890000000001</v>
      </c>
      <c r="K28" s="748">
        <v>1</v>
      </c>
      <c r="L28" s="734">
        <v>98</v>
      </c>
      <c r="M28" s="735">
        <v>12575.890000000001</v>
      </c>
    </row>
    <row r="29" spans="1:13" ht="14.45" customHeight="1" x14ac:dyDescent="0.2">
      <c r="A29" s="729" t="s">
        <v>609</v>
      </c>
      <c r="B29" s="730" t="s">
        <v>2367</v>
      </c>
      <c r="C29" s="730" t="s">
        <v>2370</v>
      </c>
      <c r="D29" s="730" t="s">
        <v>917</v>
      </c>
      <c r="E29" s="730" t="s">
        <v>2371</v>
      </c>
      <c r="F29" s="734"/>
      <c r="G29" s="734"/>
      <c r="H29" s="748">
        <v>0</v>
      </c>
      <c r="I29" s="734">
        <v>1</v>
      </c>
      <c r="J29" s="734">
        <v>45.28</v>
      </c>
      <c r="K29" s="748">
        <v>1</v>
      </c>
      <c r="L29" s="734">
        <v>1</v>
      </c>
      <c r="M29" s="735">
        <v>45.28</v>
      </c>
    </row>
    <row r="30" spans="1:13" ht="14.45" customHeight="1" x14ac:dyDescent="0.2">
      <c r="A30" s="729" t="s">
        <v>609</v>
      </c>
      <c r="B30" s="730" t="s">
        <v>2367</v>
      </c>
      <c r="C30" s="730" t="s">
        <v>2372</v>
      </c>
      <c r="D30" s="730" t="s">
        <v>917</v>
      </c>
      <c r="E30" s="730" t="s">
        <v>2373</v>
      </c>
      <c r="F30" s="734"/>
      <c r="G30" s="734"/>
      <c r="H30" s="748">
        <v>0</v>
      </c>
      <c r="I30" s="734">
        <v>6</v>
      </c>
      <c r="J30" s="734">
        <v>537.9</v>
      </c>
      <c r="K30" s="748">
        <v>1</v>
      </c>
      <c r="L30" s="734">
        <v>6</v>
      </c>
      <c r="M30" s="735">
        <v>537.9</v>
      </c>
    </row>
    <row r="31" spans="1:13" ht="14.45" customHeight="1" x14ac:dyDescent="0.2">
      <c r="A31" s="729" t="s">
        <v>609</v>
      </c>
      <c r="B31" s="730" t="s">
        <v>2302</v>
      </c>
      <c r="C31" s="730" t="s">
        <v>2374</v>
      </c>
      <c r="D31" s="730" t="s">
        <v>1337</v>
      </c>
      <c r="E31" s="730" t="s">
        <v>2375</v>
      </c>
      <c r="F31" s="734"/>
      <c r="G31" s="734"/>
      <c r="H31" s="748">
        <v>0</v>
      </c>
      <c r="I31" s="734">
        <v>1845</v>
      </c>
      <c r="J31" s="734">
        <v>490824.04097211693</v>
      </c>
      <c r="K31" s="748">
        <v>1</v>
      </c>
      <c r="L31" s="734">
        <v>1845</v>
      </c>
      <c r="M31" s="735">
        <v>490824.04097211693</v>
      </c>
    </row>
    <row r="32" spans="1:13" ht="14.45" customHeight="1" x14ac:dyDescent="0.2">
      <c r="A32" s="729" t="s">
        <v>609</v>
      </c>
      <c r="B32" s="730" t="s">
        <v>2302</v>
      </c>
      <c r="C32" s="730" t="s">
        <v>2303</v>
      </c>
      <c r="D32" s="730" t="s">
        <v>1337</v>
      </c>
      <c r="E32" s="730" t="s">
        <v>2304</v>
      </c>
      <c r="F32" s="734"/>
      <c r="G32" s="734"/>
      <c r="H32" s="748">
        <v>0</v>
      </c>
      <c r="I32" s="734">
        <v>14</v>
      </c>
      <c r="J32" s="734">
        <v>1053.6799999999998</v>
      </c>
      <c r="K32" s="748">
        <v>1</v>
      </c>
      <c r="L32" s="734">
        <v>14</v>
      </c>
      <c r="M32" s="735">
        <v>1053.6799999999998</v>
      </c>
    </row>
    <row r="33" spans="1:13" ht="14.45" customHeight="1" x14ac:dyDescent="0.2">
      <c r="A33" s="729" t="s">
        <v>609</v>
      </c>
      <c r="B33" s="730" t="s">
        <v>2376</v>
      </c>
      <c r="C33" s="730" t="s">
        <v>2377</v>
      </c>
      <c r="D33" s="730" t="s">
        <v>2378</v>
      </c>
      <c r="E33" s="730" t="s">
        <v>2379</v>
      </c>
      <c r="F33" s="734"/>
      <c r="G33" s="734"/>
      <c r="H33" s="748">
        <v>0</v>
      </c>
      <c r="I33" s="734">
        <v>4</v>
      </c>
      <c r="J33" s="734">
        <v>208.20000000000002</v>
      </c>
      <c r="K33" s="748">
        <v>1</v>
      </c>
      <c r="L33" s="734">
        <v>4</v>
      </c>
      <c r="M33" s="735">
        <v>208.20000000000002</v>
      </c>
    </row>
    <row r="34" spans="1:13" ht="14.45" customHeight="1" x14ac:dyDescent="0.2">
      <c r="A34" s="729" t="s">
        <v>609</v>
      </c>
      <c r="B34" s="730" t="s">
        <v>2380</v>
      </c>
      <c r="C34" s="730" t="s">
        <v>2381</v>
      </c>
      <c r="D34" s="730" t="s">
        <v>2382</v>
      </c>
      <c r="E34" s="730" t="s">
        <v>2383</v>
      </c>
      <c r="F34" s="734">
        <v>2</v>
      </c>
      <c r="G34" s="734">
        <v>672.53999999999985</v>
      </c>
      <c r="H34" s="748">
        <v>1</v>
      </c>
      <c r="I34" s="734"/>
      <c r="J34" s="734"/>
      <c r="K34" s="748">
        <v>0</v>
      </c>
      <c r="L34" s="734">
        <v>2</v>
      </c>
      <c r="M34" s="735">
        <v>672.53999999999985</v>
      </c>
    </row>
    <row r="35" spans="1:13" ht="14.45" customHeight="1" x14ac:dyDescent="0.2">
      <c r="A35" s="729" t="s">
        <v>609</v>
      </c>
      <c r="B35" s="730" t="s">
        <v>2380</v>
      </c>
      <c r="C35" s="730" t="s">
        <v>2384</v>
      </c>
      <c r="D35" s="730" t="s">
        <v>2382</v>
      </c>
      <c r="E35" s="730" t="s">
        <v>2385</v>
      </c>
      <c r="F35" s="734">
        <v>71</v>
      </c>
      <c r="G35" s="734">
        <v>37727.980000000003</v>
      </c>
      <c r="H35" s="748">
        <v>1</v>
      </c>
      <c r="I35" s="734"/>
      <c r="J35" s="734"/>
      <c r="K35" s="748">
        <v>0</v>
      </c>
      <c r="L35" s="734">
        <v>71</v>
      </c>
      <c r="M35" s="735">
        <v>37727.980000000003</v>
      </c>
    </row>
    <row r="36" spans="1:13" ht="14.45" customHeight="1" x14ac:dyDescent="0.2">
      <c r="A36" s="729" t="s">
        <v>609</v>
      </c>
      <c r="B36" s="730" t="s">
        <v>2386</v>
      </c>
      <c r="C36" s="730" t="s">
        <v>2387</v>
      </c>
      <c r="D36" s="730" t="s">
        <v>1063</v>
      </c>
      <c r="E36" s="730" t="s">
        <v>1064</v>
      </c>
      <c r="F36" s="734"/>
      <c r="G36" s="734"/>
      <c r="H36" s="748">
        <v>0</v>
      </c>
      <c r="I36" s="734">
        <v>19</v>
      </c>
      <c r="J36" s="734">
        <v>766.65000000000009</v>
      </c>
      <c r="K36" s="748">
        <v>1</v>
      </c>
      <c r="L36" s="734">
        <v>19</v>
      </c>
      <c r="M36" s="735">
        <v>766.65000000000009</v>
      </c>
    </row>
    <row r="37" spans="1:13" ht="14.45" customHeight="1" x14ac:dyDescent="0.2">
      <c r="A37" s="729" t="s">
        <v>609</v>
      </c>
      <c r="B37" s="730" t="s">
        <v>2386</v>
      </c>
      <c r="C37" s="730" t="s">
        <v>2388</v>
      </c>
      <c r="D37" s="730" t="s">
        <v>1063</v>
      </c>
      <c r="E37" s="730" t="s">
        <v>1064</v>
      </c>
      <c r="F37" s="734"/>
      <c r="G37" s="734"/>
      <c r="H37" s="748">
        <v>0</v>
      </c>
      <c r="I37" s="734">
        <v>50</v>
      </c>
      <c r="J37" s="734">
        <v>2019.0200000000002</v>
      </c>
      <c r="K37" s="748">
        <v>1</v>
      </c>
      <c r="L37" s="734">
        <v>50</v>
      </c>
      <c r="M37" s="735">
        <v>2019.0200000000002</v>
      </c>
    </row>
    <row r="38" spans="1:13" ht="14.45" customHeight="1" x14ac:dyDescent="0.2">
      <c r="A38" s="729" t="s">
        <v>609</v>
      </c>
      <c r="B38" s="730" t="s">
        <v>2386</v>
      </c>
      <c r="C38" s="730" t="s">
        <v>2389</v>
      </c>
      <c r="D38" s="730" t="s">
        <v>2390</v>
      </c>
      <c r="E38" s="730" t="s">
        <v>2391</v>
      </c>
      <c r="F38" s="734"/>
      <c r="G38" s="734"/>
      <c r="H38" s="748">
        <v>0</v>
      </c>
      <c r="I38" s="734">
        <v>3</v>
      </c>
      <c r="J38" s="734">
        <v>94.830000000000013</v>
      </c>
      <c r="K38" s="748">
        <v>1</v>
      </c>
      <c r="L38" s="734">
        <v>3</v>
      </c>
      <c r="M38" s="735">
        <v>94.830000000000013</v>
      </c>
    </row>
    <row r="39" spans="1:13" ht="14.45" customHeight="1" x14ac:dyDescent="0.2">
      <c r="A39" s="729" t="s">
        <v>609</v>
      </c>
      <c r="B39" s="730" t="s">
        <v>2386</v>
      </c>
      <c r="C39" s="730" t="s">
        <v>2392</v>
      </c>
      <c r="D39" s="730" t="s">
        <v>2390</v>
      </c>
      <c r="E39" s="730" t="s">
        <v>2393</v>
      </c>
      <c r="F39" s="734"/>
      <c r="G39" s="734"/>
      <c r="H39" s="748">
        <v>0</v>
      </c>
      <c r="I39" s="734">
        <v>4</v>
      </c>
      <c r="J39" s="734">
        <v>234.06</v>
      </c>
      <c r="K39" s="748">
        <v>1</v>
      </c>
      <c r="L39" s="734">
        <v>4</v>
      </c>
      <c r="M39" s="735">
        <v>234.06</v>
      </c>
    </row>
    <row r="40" spans="1:13" ht="14.45" customHeight="1" x14ac:dyDescent="0.2">
      <c r="A40" s="729" t="s">
        <v>609</v>
      </c>
      <c r="B40" s="730" t="s">
        <v>2386</v>
      </c>
      <c r="C40" s="730" t="s">
        <v>2394</v>
      </c>
      <c r="D40" s="730" t="s">
        <v>1057</v>
      </c>
      <c r="E40" s="730" t="s">
        <v>2391</v>
      </c>
      <c r="F40" s="734">
        <v>3</v>
      </c>
      <c r="G40" s="734">
        <v>178.42</v>
      </c>
      <c r="H40" s="748">
        <v>1</v>
      </c>
      <c r="I40" s="734"/>
      <c r="J40" s="734"/>
      <c r="K40" s="748">
        <v>0</v>
      </c>
      <c r="L40" s="734">
        <v>3</v>
      </c>
      <c r="M40" s="735">
        <v>178.42</v>
      </c>
    </row>
    <row r="41" spans="1:13" ht="14.45" customHeight="1" x14ac:dyDescent="0.2">
      <c r="A41" s="729" t="s">
        <v>609</v>
      </c>
      <c r="B41" s="730" t="s">
        <v>2395</v>
      </c>
      <c r="C41" s="730" t="s">
        <v>2396</v>
      </c>
      <c r="D41" s="730" t="s">
        <v>2397</v>
      </c>
      <c r="E41" s="730" t="s">
        <v>2398</v>
      </c>
      <c r="F41" s="734">
        <v>1</v>
      </c>
      <c r="G41" s="734">
        <v>205.71999999999986</v>
      </c>
      <c r="H41" s="748">
        <v>1</v>
      </c>
      <c r="I41" s="734"/>
      <c r="J41" s="734"/>
      <c r="K41" s="748">
        <v>0</v>
      </c>
      <c r="L41" s="734">
        <v>1</v>
      </c>
      <c r="M41" s="735">
        <v>205.71999999999986</v>
      </c>
    </row>
    <row r="42" spans="1:13" ht="14.45" customHeight="1" x14ac:dyDescent="0.2">
      <c r="A42" s="729" t="s">
        <v>609</v>
      </c>
      <c r="B42" s="730" t="s">
        <v>2399</v>
      </c>
      <c r="C42" s="730" t="s">
        <v>2400</v>
      </c>
      <c r="D42" s="730" t="s">
        <v>1111</v>
      </c>
      <c r="E42" s="730" t="s">
        <v>2401</v>
      </c>
      <c r="F42" s="734"/>
      <c r="G42" s="734"/>
      <c r="H42" s="748">
        <v>0</v>
      </c>
      <c r="I42" s="734">
        <v>21</v>
      </c>
      <c r="J42" s="734">
        <v>1275.49</v>
      </c>
      <c r="K42" s="748">
        <v>1</v>
      </c>
      <c r="L42" s="734">
        <v>21</v>
      </c>
      <c r="M42" s="735">
        <v>1275.49</v>
      </c>
    </row>
    <row r="43" spans="1:13" ht="14.45" customHeight="1" x14ac:dyDescent="0.2">
      <c r="A43" s="729" t="s">
        <v>609</v>
      </c>
      <c r="B43" s="730" t="s">
        <v>2399</v>
      </c>
      <c r="C43" s="730" t="s">
        <v>2402</v>
      </c>
      <c r="D43" s="730" t="s">
        <v>1111</v>
      </c>
      <c r="E43" s="730" t="s">
        <v>2403</v>
      </c>
      <c r="F43" s="734"/>
      <c r="G43" s="734"/>
      <c r="H43" s="748">
        <v>0</v>
      </c>
      <c r="I43" s="734">
        <v>21</v>
      </c>
      <c r="J43" s="734">
        <v>1266.8800000000001</v>
      </c>
      <c r="K43" s="748">
        <v>1</v>
      </c>
      <c r="L43" s="734">
        <v>21</v>
      </c>
      <c r="M43" s="735">
        <v>1266.8800000000001</v>
      </c>
    </row>
    <row r="44" spans="1:13" ht="14.45" customHeight="1" x14ac:dyDescent="0.2">
      <c r="A44" s="729" t="s">
        <v>609</v>
      </c>
      <c r="B44" s="730" t="s">
        <v>2404</v>
      </c>
      <c r="C44" s="730" t="s">
        <v>2405</v>
      </c>
      <c r="D44" s="730" t="s">
        <v>823</v>
      </c>
      <c r="E44" s="730" t="s">
        <v>824</v>
      </c>
      <c r="F44" s="734"/>
      <c r="G44" s="734"/>
      <c r="H44" s="748">
        <v>0</v>
      </c>
      <c r="I44" s="734">
        <v>3</v>
      </c>
      <c r="J44" s="734">
        <v>614.07000000000005</v>
      </c>
      <c r="K44" s="748">
        <v>1</v>
      </c>
      <c r="L44" s="734">
        <v>3</v>
      </c>
      <c r="M44" s="735">
        <v>614.07000000000005</v>
      </c>
    </row>
    <row r="45" spans="1:13" ht="14.45" customHeight="1" x14ac:dyDescent="0.2">
      <c r="A45" s="729" t="s">
        <v>609</v>
      </c>
      <c r="B45" s="730" t="s">
        <v>2404</v>
      </c>
      <c r="C45" s="730" t="s">
        <v>2406</v>
      </c>
      <c r="D45" s="730" t="s">
        <v>825</v>
      </c>
      <c r="E45" s="730" t="s">
        <v>2407</v>
      </c>
      <c r="F45" s="734"/>
      <c r="G45" s="734"/>
      <c r="H45" s="748">
        <v>0</v>
      </c>
      <c r="I45" s="734">
        <v>3</v>
      </c>
      <c r="J45" s="734">
        <v>216.77999999999997</v>
      </c>
      <c r="K45" s="748">
        <v>1</v>
      </c>
      <c r="L45" s="734">
        <v>3</v>
      </c>
      <c r="M45" s="735">
        <v>216.77999999999997</v>
      </c>
    </row>
    <row r="46" spans="1:13" ht="14.45" customHeight="1" x14ac:dyDescent="0.2">
      <c r="A46" s="729" t="s">
        <v>609</v>
      </c>
      <c r="B46" s="730" t="s">
        <v>2404</v>
      </c>
      <c r="C46" s="730" t="s">
        <v>2408</v>
      </c>
      <c r="D46" s="730" t="s">
        <v>825</v>
      </c>
      <c r="E46" s="730" t="s">
        <v>827</v>
      </c>
      <c r="F46" s="734"/>
      <c r="G46" s="734"/>
      <c r="H46" s="748">
        <v>0</v>
      </c>
      <c r="I46" s="734">
        <v>5</v>
      </c>
      <c r="J46" s="734">
        <v>468.90000000000003</v>
      </c>
      <c r="K46" s="748">
        <v>1</v>
      </c>
      <c r="L46" s="734">
        <v>5</v>
      </c>
      <c r="M46" s="735">
        <v>468.90000000000003</v>
      </c>
    </row>
    <row r="47" spans="1:13" ht="14.45" customHeight="1" x14ac:dyDescent="0.2">
      <c r="A47" s="729" t="s">
        <v>609</v>
      </c>
      <c r="B47" s="730" t="s">
        <v>2404</v>
      </c>
      <c r="C47" s="730" t="s">
        <v>2409</v>
      </c>
      <c r="D47" s="730" t="s">
        <v>825</v>
      </c>
      <c r="E47" s="730" t="s">
        <v>826</v>
      </c>
      <c r="F47" s="734"/>
      <c r="G47" s="734"/>
      <c r="H47" s="748">
        <v>0</v>
      </c>
      <c r="I47" s="734">
        <v>1</v>
      </c>
      <c r="J47" s="734">
        <v>249.59000000000006</v>
      </c>
      <c r="K47" s="748">
        <v>1</v>
      </c>
      <c r="L47" s="734">
        <v>1</v>
      </c>
      <c r="M47" s="735">
        <v>249.59000000000006</v>
      </c>
    </row>
    <row r="48" spans="1:13" ht="14.45" customHeight="1" x14ac:dyDescent="0.2">
      <c r="A48" s="729" t="s">
        <v>609</v>
      </c>
      <c r="B48" s="730" t="s">
        <v>2404</v>
      </c>
      <c r="C48" s="730" t="s">
        <v>2410</v>
      </c>
      <c r="D48" s="730" t="s">
        <v>821</v>
      </c>
      <c r="E48" s="730" t="s">
        <v>822</v>
      </c>
      <c r="F48" s="734"/>
      <c r="G48" s="734"/>
      <c r="H48" s="748">
        <v>0</v>
      </c>
      <c r="I48" s="734">
        <v>206</v>
      </c>
      <c r="J48" s="734">
        <v>18198.04</v>
      </c>
      <c r="K48" s="748">
        <v>1</v>
      </c>
      <c r="L48" s="734">
        <v>206</v>
      </c>
      <c r="M48" s="735">
        <v>18198.04</v>
      </c>
    </row>
    <row r="49" spans="1:13" ht="14.45" customHeight="1" x14ac:dyDescent="0.2">
      <c r="A49" s="729" t="s">
        <v>609</v>
      </c>
      <c r="B49" s="730" t="s">
        <v>2404</v>
      </c>
      <c r="C49" s="730" t="s">
        <v>2411</v>
      </c>
      <c r="D49" s="730" t="s">
        <v>2412</v>
      </c>
      <c r="E49" s="730" t="s">
        <v>2413</v>
      </c>
      <c r="F49" s="734">
        <v>1</v>
      </c>
      <c r="G49" s="734">
        <v>108.99999999999999</v>
      </c>
      <c r="H49" s="748">
        <v>1</v>
      </c>
      <c r="I49" s="734"/>
      <c r="J49" s="734"/>
      <c r="K49" s="748">
        <v>0</v>
      </c>
      <c r="L49" s="734">
        <v>1</v>
      </c>
      <c r="M49" s="735">
        <v>108.99999999999999</v>
      </c>
    </row>
    <row r="50" spans="1:13" ht="14.45" customHeight="1" x14ac:dyDescent="0.2">
      <c r="A50" s="729" t="s">
        <v>609</v>
      </c>
      <c r="B50" s="730" t="s">
        <v>2414</v>
      </c>
      <c r="C50" s="730" t="s">
        <v>2415</v>
      </c>
      <c r="D50" s="730" t="s">
        <v>2416</v>
      </c>
      <c r="E50" s="730" t="s">
        <v>2417</v>
      </c>
      <c r="F50" s="734"/>
      <c r="G50" s="734"/>
      <c r="H50" s="748">
        <v>0</v>
      </c>
      <c r="I50" s="734">
        <v>1</v>
      </c>
      <c r="J50" s="734">
        <v>54.880000000000017</v>
      </c>
      <c r="K50" s="748">
        <v>1</v>
      </c>
      <c r="L50" s="734">
        <v>1</v>
      </c>
      <c r="M50" s="735">
        <v>54.880000000000017</v>
      </c>
    </row>
    <row r="51" spans="1:13" ht="14.45" customHeight="1" x14ac:dyDescent="0.2">
      <c r="A51" s="729" t="s">
        <v>609</v>
      </c>
      <c r="B51" s="730" t="s">
        <v>2418</v>
      </c>
      <c r="C51" s="730" t="s">
        <v>2419</v>
      </c>
      <c r="D51" s="730" t="s">
        <v>2420</v>
      </c>
      <c r="E51" s="730" t="s">
        <v>2421</v>
      </c>
      <c r="F51" s="734">
        <v>3</v>
      </c>
      <c r="G51" s="734">
        <v>83.69999999999996</v>
      </c>
      <c r="H51" s="748">
        <v>1</v>
      </c>
      <c r="I51" s="734"/>
      <c r="J51" s="734"/>
      <c r="K51" s="748">
        <v>0</v>
      </c>
      <c r="L51" s="734">
        <v>3</v>
      </c>
      <c r="M51" s="735">
        <v>83.69999999999996</v>
      </c>
    </row>
    <row r="52" spans="1:13" ht="14.45" customHeight="1" x14ac:dyDescent="0.2">
      <c r="A52" s="729" t="s">
        <v>609</v>
      </c>
      <c r="B52" s="730" t="s">
        <v>2422</v>
      </c>
      <c r="C52" s="730" t="s">
        <v>2423</v>
      </c>
      <c r="D52" s="730" t="s">
        <v>835</v>
      </c>
      <c r="E52" s="730" t="s">
        <v>2424</v>
      </c>
      <c r="F52" s="734"/>
      <c r="G52" s="734"/>
      <c r="H52" s="748">
        <v>0</v>
      </c>
      <c r="I52" s="734">
        <v>1</v>
      </c>
      <c r="J52" s="734">
        <v>26.430000000000007</v>
      </c>
      <c r="K52" s="748">
        <v>1</v>
      </c>
      <c r="L52" s="734">
        <v>1</v>
      </c>
      <c r="M52" s="735">
        <v>26.430000000000007</v>
      </c>
    </row>
    <row r="53" spans="1:13" ht="14.45" customHeight="1" x14ac:dyDescent="0.2">
      <c r="A53" s="729" t="s">
        <v>609</v>
      </c>
      <c r="B53" s="730" t="s">
        <v>2422</v>
      </c>
      <c r="C53" s="730" t="s">
        <v>2425</v>
      </c>
      <c r="D53" s="730" t="s">
        <v>835</v>
      </c>
      <c r="E53" s="730" t="s">
        <v>838</v>
      </c>
      <c r="F53" s="734"/>
      <c r="G53" s="734"/>
      <c r="H53" s="748">
        <v>0</v>
      </c>
      <c r="I53" s="734">
        <v>2</v>
      </c>
      <c r="J53" s="734">
        <v>52.22</v>
      </c>
      <c r="K53" s="748">
        <v>1</v>
      </c>
      <c r="L53" s="734">
        <v>2</v>
      </c>
      <c r="M53" s="735">
        <v>52.22</v>
      </c>
    </row>
    <row r="54" spans="1:13" ht="14.45" customHeight="1" x14ac:dyDescent="0.2">
      <c r="A54" s="729" t="s">
        <v>609</v>
      </c>
      <c r="B54" s="730" t="s">
        <v>2422</v>
      </c>
      <c r="C54" s="730" t="s">
        <v>2426</v>
      </c>
      <c r="D54" s="730" t="s">
        <v>835</v>
      </c>
      <c r="E54" s="730" t="s">
        <v>740</v>
      </c>
      <c r="F54" s="734"/>
      <c r="G54" s="734"/>
      <c r="H54" s="748">
        <v>0</v>
      </c>
      <c r="I54" s="734">
        <v>1</v>
      </c>
      <c r="J54" s="734">
        <v>87.019999999999968</v>
      </c>
      <c r="K54" s="748">
        <v>1</v>
      </c>
      <c r="L54" s="734">
        <v>1</v>
      </c>
      <c r="M54" s="735">
        <v>87.019999999999968</v>
      </c>
    </row>
    <row r="55" spans="1:13" ht="14.45" customHeight="1" x14ac:dyDescent="0.2">
      <c r="A55" s="729" t="s">
        <v>609</v>
      </c>
      <c r="B55" s="730" t="s">
        <v>2422</v>
      </c>
      <c r="C55" s="730" t="s">
        <v>2427</v>
      </c>
      <c r="D55" s="730" t="s">
        <v>835</v>
      </c>
      <c r="E55" s="730" t="s">
        <v>836</v>
      </c>
      <c r="F55" s="734"/>
      <c r="G55" s="734"/>
      <c r="H55" s="748">
        <v>0</v>
      </c>
      <c r="I55" s="734">
        <v>3</v>
      </c>
      <c r="J55" s="734">
        <v>156.68000000000004</v>
      </c>
      <c r="K55" s="748">
        <v>1</v>
      </c>
      <c r="L55" s="734">
        <v>3</v>
      </c>
      <c r="M55" s="735">
        <v>156.68000000000004</v>
      </c>
    </row>
    <row r="56" spans="1:13" ht="14.45" customHeight="1" x14ac:dyDescent="0.2">
      <c r="A56" s="729" t="s">
        <v>609</v>
      </c>
      <c r="B56" s="730" t="s">
        <v>2428</v>
      </c>
      <c r="C56" s="730" t="s">
        <v>2429</v>
      </c>
      <c r="D56" s="730" t="s">
        <v>2430</v>
      </c>
      <c r="E56" s="730" t="s">
        <v>2431</v>
      </c>
      <c r="F56" s="734">
        <v>1</v>
      </c>
      <c r="G56" s="734">
        <v>64.22999999999999</v>
      </c>
      <c r="H56" s="748">
        <v>1</v>
      </c>
      <c r="I56" s="734"/>
      <c r="J56" s="734"/>
      <c r="K56" s="748">
        <v>0</v>
      </c>
      <c r="L56" s="734">
        <v>1</v>
      </c>
      <c r="M56" s="735">
        <v>64.22999999999999</v>
      </c>
    </row>
    <row r="57" spans="1:13" ht="14.45" customHeight="1" x14ac:dyDescent="0.2">
      <c r="A57" s="729" t="s">
        <v>609</v>
      </c>
      <c r="B57" s="730" t="s">
        <v>2432</v>
      </c>
      <c r="C57" s="730" t="s">
        <v>2433</v>
      </c>
      <c r="D57" s="730" t="s">
        <v>2434</v>
      </c>
      <c r="E57" s="730" t="s">
        <v>1915</v>
      </c>
      <c r="F57" s="734"/>
      <c r="G57" s="734"/>
      <c r="H57" s="748">
        <v>0</v>
      </c>
      <c r="I57" s="734">
        <v>3</v>
      </c>
      <c r="J57" s="734">
        <v>162.08000000000001</v>
      </c>
      <c r="K57" s="748">
        <v>1</v>
      </c>
      <c r="L57" s="734">
        <v>3</v>
      </c>
      <c r="M57" s="735">
        <v>162.08000000000001</v>
      </c>
    </row>
    <row r="58" spans="1:13" ht="14.45" customHeight="1" x14ac:dyDescent="0.2">
      <c r="A58" s="729" t="s">
        <v>609</v>
      </c>
      <c r="B58" s="730" t="s">
        <v>2432</v>
      </c>
      <c r="C58" s="730" t="s">
        <v>2435</v>
      </c>
      <c r="D58" s="730" t="s">
        <v>2434</v>
      </c>
      <c r="E58" s="730" t="s">
        <v>2436</v>
      </c>
      <c r="F58" s="734"/>
      <c r="G58" s="734"/>
      <c r="H58" s="748">
        <v>0</v>
      </c>
      <c r="I58" s="734">
        <v>2</v>
      </c>
      <c r="J58" s="734">
        <v>17.399999999999999</v>
      </c>
      <c r="K58" s="748">
        <v>1</v>
      </c>
      <c r="L58" s="734">
        <v>2</v>
      </c>
      <c r="M58" s="735">
        <v>17.399999999999999</v>
      </c>
    </row>
    <row r="59" spans="1:13" ht="14.45" customHeight="1" x14ac:dyDescent="0.2">
      <c r="A59" s="729" t="s">
        <v>609</v>
      </c>
      <c r="B59" s="730" t="s">
        <v>2432</v>
      </c>
      <c r="C59" s="730" t="s">
        <v>2437</v>
      </c>
      <c r="D59" s="730" t="s">
        <v>2434</v>
      </c>
      <c r="E59" s="730" t="s">
        <v>800</v>
      </c>
      <c r="F59" s="734"/>
      <c r="G59" s="734"/>
      <c r="H59" s="748">
        <v>0</v>
      </c>
      <c r="I59" s="734">
        <v>4</v>
      </c>
      <c r="J59" s="734">
        <v>60.209999999999994</v>
      </c>
      <c r="K59" s="748">
        <v>1</v>
      </c>
      <c r="L59" s="734">
        <v>4</v>
      </c>
      <c r="M59" s="735">
        <v>60.209999999999994</v>
      </c>
    </row>
    <row r="60" spans="1:13" ht="14.45" customHeight="1" x14ac:dyDescent="0.2">
      <c r="A60" s="729" t="s">
        <v>609</v>
      </c>
      <c r="B60" s="730" t="s">
        <v>2438</v>
      </c>
      <c r="C60" s="730" t="s">
        <v>2439</v>
      </c>
      <c r="D60" s="730" t="s">
        <v>2440</v>
      </c>
      <c r="E60" s="730" t="s">
        <v>800</v>
      </c>
      <c r="F60" s="734"/>
      <c r="G60" s="734"/>
      <c r="H60" s="748">
        <v>0</v>
      </c>
      <c r="I60" s="734">
        <v>2</v>
      </c>
      <c r="J60" s="734">
        <v>58.23</v>
      </c>
      <c r="K60" s="748">
        <v>1</v>
      </c>
      <c r="L60" s="734">
        <v>2</v>
      </c>
      <c r="M60" s="735">
        <v>58.23</v>
      </c>
    </row>
    <row r="61" spans="1:13" ht="14.45" customHeight="1" x14ac:dyDescent="0.2">
      <c r="A61" s="729" t="s">
        <v>609</v>
      </c>
      <c r="B61" s="730" t="s">
        <v>2441</v>
      </c>
      <c r="C61" s="730" t="s">
        <v>2442</v>
      </c>
      <c r="D61" s="730" t="s">
        <v>2443</v>
      </c>
      <c r="E61" s="730" t="s">
        <v>2444</v>
      </c>
      <c r="F61" s="734"/>
      <c r="G61" s="734"/>
      <c r="H61" s="748">
        <v>0</v>
      </c>
      <c r="I61" s="734">
        <v>1</v>
      </c>
      <c r="J61" s="734">
        <v>33.109999999999992</v>
      </c>
      <c r="K61" s="748">
        <v>1</v>
      </c>
      <c r="L61" s="734">
        <v>1</v>
      </c>
      <c r="M61" s="735">
        <v>33.109999999999992</v>
      </c>
    </row>
    <row r="62" spans="1:13" ht="14.45" customHeight="1" x14ac:dyDescent="0.2">
      <c r="A62" s="729" t="s">
        <v>609</v>
      </c>
      <c r="B62" s="730" t="s">
        <v>2445</v>
      </c>
      <c r="C62" s="730" t="s">
        <v>2446</v>
      </c>
      <c r="D62" s="730" t="s">
        <v>1200</v>
      </c>
      <c r="E62" s="730" t="s">
        <v>1201</v>
      </c>
      <c r="F62" s="734"/>
      <c r="G62" s="734"/>
      <c r="H62" s="748">
        <v>0</v>
      </c>
      <c r="I62" s="734">
        <v>1</v>
      </c>
      <c r="J62" s="734">
        <v>89.51</v>
      </c>
      <c r="K62" s="748">
        <v>1</v>
      </c>
      <c r="L62" s="734">
        <v>1</v>
      </c>
      <c r="M62" s="735">
        <v>89.51</v>
      </c>
    </row>
    <row r="63" spans="1:13" ht="14.45" customHeight="1" x14ac:dyDescent="0.2">
      <c r="A63" s="729" t="s">
        <v>609</v>
      </c>
      <c r="B63" s="730" t="s">
        <v>2447</v>
      </c>
      <c r="C63" s="730" t="s">
        <v>2448</v>
      </c>
      <c r="D63" s="730" t="s">
        <v>1400</v>
      </c>
      <c r="E63" s="730" t="s">
        <v>838</v>
      </c>
      <c r="F63" s="734"/>
      <c r="G63" s="734"/>
      <c r="H63" s="748">
        <v>0</v>
      </c>
      <c r="I63" s="734">
        <v>2</v>
      </c>
      <c r="J63" s="734">
        <v>152.89999999999998</v>
      </c>
      <c r="K63" s="748">
        <v>1</v>
      </c>
      <c r="L63" s="734">
        <v>2</v>
      </c>
      <c r="M63" s="735">
        <v>152.89999999999998</v>
      </c>
    </row>
    <row r="64" spans="1:13" ht="14.45" customHeight="1" x14ac:dyDescent="0.2">
      <c r="A64" s="729" t="s">
        <v>609</v>
      </c>
      <c r="B64" s="730" t="s">
        <v>2447</v>
      </c>
      <c r="C64" s="730" t="s">
        <v>2449</v>
      </c>
      <c r="D64" s="730" t="s">
        <v>1400</v>
      </c>
      <c r="E64" s="730" t="s">
        <v>2450</v>
      </c>
      <c r="F64" s="734"/>
      <c r="G64" s="734"/>
      <c r="H64" s="748">
        <v>0</v>
      </c>
      <c r="I64" s="734">
        <v>3</v>
      </c>
      <c r="J64" s="734">
        <v>566.55999999999995</v>
      </c>
      <c r="K64" s="748">
        <v>1</v>
      </c>
      <c r="L64" s="734">
        <v>3</v>
      </c>
      <c r="M64" s="735">
        <v>566.55999999999995</v>
      </c>
    </row>
    <row r="65" spans="1:13" ht="14.45" customHeight="1" x14ac:dyDescent="0.2">
      <c r="A65" s="729" t="s">
        <v>609</v>
      </c>
      <c r="B65" s="730" t="s">
        <v>2447</v>
      </c>
      <c r="C65" s="730" t="s">
        <v>2451</v>
      </c>
      <c r="D65" s="730" t="s">
        <v>1403</v>
      </c>
      <c r="E65" s="730" t="s">
        <v>836</v>
      </c>
      <c r="F65" s="734"/>
      <c r="G65" s="734"/>
      <c r="H65" s="748">
        <v>0</v>
      </c>
      <c r="I65" s="734">
        <v>2</v>
      </c>
      <c r="J65" s="734">
        <v>282.56</v>
      </c>
      <c r="K65" s="748">
        <v>1</v>
      </c>
      <c r="L65" s="734">
        <v>2</v>
      </c>
      <c r="M65" s="735">
        <v>282.56</v>
      </c>
    </row>
    <row r="66" spans="1:13" ht="14.45" customHeight="1" x14ac:dyDescent="0.2">
      <c r="A66" s="729" t="s">
        <v>609</v>
      </c>
      <c r="B66" s="730" t="s">
        <v>2452</v>
      </c>
      <c r="C66" s="730" t="s">
        <v>2453</v>
      </c>
      <c r="D66" s="730" t="s">
        <v>2454</v>
      </c>
      <c r="E66" s="730" t="s">
        <v>2455</v>
      </c>
      <c r="F66" s="734"/>
      <c r="G66" s="734"/>
      <c r="H66" s="748">
        <v>0</v>
      </c>
      <c r="I66" s="734">
        <v>1</v>
      </c>
      <c r="J66" s="734">
        <v>200.95999999999998</v>
      </c>
      <c r="K66" s="748">
        <v>1</v>
      </c>
      <c r="L66" s="734">
        <v>1</v>
      </c>
      <c r="M66" s="735">
        <v>200.95999999999998</v>
      </c>
    </row>
    <row r="67" spans="1:13" ht="14.45" customHeight="1" x14ac:dyDescent="0.2">
      <c r="A67" s="729" t="s">
        <v>609</v>
      </c>
      <c r="B67" s="730" t="s">
        <v>2456</v>
      </c>
      <c r="C67" s="730" t="s">
        <v>2457</v>
      </c>
      <c r="D67" s="730" t="s">
        <v>2458</v>
      </c>
      <c r="E67" s="730" t="s">
        <v>2459</v>
      </c>
      <c r="F67" s="734"/>
      <c r="G67" s="734"/>
      <c r="H67" s="748">
        <v>0</v>
      </c>
      <c r="I67" s="734">
        <v>1</v>
      </c>
      <c r="J67" s="734">
        <v>84.04</v>
      </c>
      <c r="K67" s="748">
        <v>1</v>
      </c>
      <c r="L67" s="734">
        <v>1</v>
      </c>
      <c r="M67" s="735">
        <v>84.04</v>
      </c>
    </row>
    <row r="68" spans="1:13" ht="14.45" customHeight="1" x14ac:dyDescent="0.2">
      <c r="A68" s="729" t="s">
        <v>609</v>
      </c>
      <c r="B68" s="730" t="s">
        <v>2460</v>
      </c>
      <c r="C68" s="730" t="s">
        <v>2461</v>
      </c>
      <c r="D68" s="730" t="s">
        <v>2462</v>
      </c>
      <c r="E68" s="730" t="s">
        <v>2463</v>
      </c>
      <c r="F68" s="734"/>
      <c r="G68" s="734"/>
      <c r="H68" s="748">
        <v>0</v>
      </c>
      <c r="I68" s="734">
        <v>2</v>
      </c>
      <c r="J68" s="734">
        <v>426.48</v>
      </c>
      <c r="K68" s="748">
        <v>1</v>
      </c>
      <c r="L68" s="734">
        <v>2</v>
      </c>
      <c r="M68" s="735">
        <v>426.48</v>
      </c>
    </row>
    <row r="69" spans="1:13" ht="14.45" customHeight="1" x14ac:dyDescent="0.2">
      <c r="A69" s="729" t="s">
        <v>609</v>
      </c>
      <c r="B69" s="730" t="s">
        <v>2460</v>
      </c>
      <c r="C69" s="730" t="s">
        <v>2464</v>
      </c>
      <c r="D69" s="730" t="s">
        <v>2462</v>
      </c>
      <c r="E69" s="730" t="s">
        <v>2465</v>
      </c>
      <c r="F69" s="734"/>
      <c r="G69" s="734"/>
      <c r="H69" s="748">
        <v>0</v>
      </c>
      <c r="I69" s="734">
        <v>1</v>
      </c>
      <c r="J69" s="734">
        <v>254.25</v>
      </c>
      <c r="K69" s="748">
        <v>1</v>
      </c>
      <c r="L69" s="734">
        <v>1</v>
      </c>
      <c r="M69" s="735">
        <v>254.25</v>
      </c>
    </row>
    <row r="70" spans="1:13" ht="14.45" customHeight="1" x14ac:dyDescent="0.2">
      <c r="A70" s="729" t="s">
        <v>609</v>
      </c>
      <c r="B70" s="730" t="s">
        <v>2466</v>
      </c>
      <c r="C70" s="730" t="s">
        <v>2467</v>
      </c>
      <c r="D70" s="730" t="s">
        <v>1258</v>
      </c>
      <c r="E70" s="730" t="s">
        <v>2468</v>
      </c>
      <c r="F70" s="734"/>
      <c r="G70" s="734"/>
      <c r="H70" s="748">
        <v>0</v>
      </c>
      <c r="I70" s="734">
        <v>1</v>
      </c>
      <c r="J70" s="734">
        <v>52.590000000000018</v>
      </c>
      <c r="K70" s="748">
        <v>1</v>
      </c>
      <c r="L70" s="734">
        <v>1</v>
      </c>
      <c r="M70" s="735">
        <v>52.590000000000018</v>
      </c>
    </row>
    <row r="71" spans="1:13" ht="14.45" customHeight="1" x14ac:dyDescent="0.2">
      <c r="A71" s="729" t="s">
        <v>609</v>
      </c>
      <c r="B71" s="730" t="s">
        <v>2469</v>
      </c>
      <c r="C71" s="730" t="s">
        <v>2470</v>
      </c>
      <c r="D71" s="730" t="s">
        <v>2471</v>
      </c>
      <c r="E71" s="730" t="s">
        <v>2472</v>
      </c>
      <c r="F71" s="734"/>
      <c r="G71" s="734"/>
      <c r="H71" s="748">
        <v>0</v>
      </c>
      <c r="I71" s="734">
        <v>2</v>
      </c>
      <c r="J71" s="734">
        <v>154.26</v>
      </c>
      <c r="K71" s="748">
        <v>1</v>
      </c>
      <c r="L71" s="734">
        <v>2</v>
      </c>
      <c r="M71" s="735">
        <v>154.26</v>
      </c>
    </row>
    <row r="72" spans="1:13" ht="14.45" customHeight="1" x14ac:dyDescent="0.2">
      <c r="A72" s="729" t="s">
        <v>609</v>
      </c>
      <c r="B72" s="730" t="s">
        <v>2469</v>
      </c>
      <c r="C72" s="730" t="s">
        <v>2473</v>
      </c>
      <c r="D72" s="730" t="s">
        <v>2471</v>
      </c>
      <c r="E72" s="730" t="s">
        <v>2474</v>
      </c>
      <c r="F72" s="734"/>
      <c r="G72" s="734"/>
      <c r="H72" s="748">
        <v>0</v>
      </c>
      <c r="I72" s="734">
        <v>2</v>
      </c>
      <c r="J72" s="734">
        <v>519.86000000000013</v>
      </c>
      <c r="K72" s="748">
        <v>1</v>
      </c>
      <c r="L72" s="734">
        <v>2</v>
      </c>
      <c r="M72" s="735">
        <v>519.86000000000013</v>
      </c>
    </row>
    <row r="73" spans="1:13" ht="14.45" customHeight="1" x14ac:dyDescent="0.2">
      <c r="A73" s="729" t="s">
        <v>609</v>
      </c>
      <c r="B73" s="730" t="s">
        <v>2475</v>
      </c>
      <c r="C73" s="730" t="s">
        <v>2476</v>
      </c>
      <c r="D73" s="730" t="s">
        <v>2477</v>
      </c>
      <c r="E73" s="730" t="s">
        <v>2478</v>
      </c>
      <c r="F73" s="734"/>
      <c r="G73" s="734"/>
      <c r="H73" s="748">
        <v>0</v>
      </c>
      <c r="I73" s="734">
        <v>1</v>
      </c>
      <c r="J73" s="734">
        <v>176.91</v>
      </c>
      <c r="K73" s="748">
        <v>1</v>
      </c>
      <c r="L73" s="734">
        <v>1</v>
      </c>
      <c r="M73" s="735">
        <v>176.91</v>
      </c>
    </row>
    <row r="74" spans="1:13" ht="14.45" customHeight="1" x14ac:dyDescent="0.2">
      <c r="A74" s="729" t="s">
        <v>609</v>
      </c>
      <c r="B74" s="730" t="s">
        <v>2479</v>
      </c>
      <c r="C74" s="730" t="s">
        <v>2480</v>
      </c>
      <c r="D74" s="730" t="s">
        <v>2481</v>
      </c>
      <c r="E74" s="730" t="s">
        <v>2482</v>
      </c>
      <c r="F74" s="734"/>
      <c r="G74" s="734"/>
      <c r="H74" s="748">
        <v>0</v>
      </c>
      <c r="I74" s="734">
        <v>1</v>
      </c>
      <c r="J74" s="734">
        <v>97</v>
      </c>
      <c r="K74" s="748">
        <v>1</v>
      </c>
      <c r="L74" s="734">
        <v>1</v>
      </c>
      <c r="M74" s="735">
        <v>97</v>
      </c>
    </row>
    <row r="75" spans="1:13" ht="14.45" customHeight="1" x14ac:dyDescent="0.2">
      <c r="A75" s="729" t="s">
        <v>609</v>
      </c>
      <c r="B75" s="730" t="s">
        <v>2479</v>
      </c>
      <c r="C75" s="730" t="s">
        <v>2483</v>
      </c>
      <c r="D75" s="730" t="s">
        <v>2484</v>
      </c>
      <c r="E75" s="730" t="s">
        <v>2482</v>
      </c>
      <c r="F75" s="734">
        <v>1</v>
      </c>
      <c r="G75" s="734">
        <v>97.08</v>
      </c>
      <c r="H75" s="748">
        <v>1</v>
      </c>
      <c r="I75" s="734"/>
      <c r="J75" s="734"/>
      <c r="K75" s="748">
        <v>0</v>
      </c>
      <c r="L75" s="734">
        <v>1</v>
      </c>
      <c r="M75" s="735">
        <v>97.08</v>
      </c>
    </row>
    <row r="76" spans="1:13" ht="14.45" customHeight="1" x14ac:dyDescent="0.2">
      <c r="A76" s="729" t="s">
        <v>609</v>
      </c>
      <c r="B76" s="730" t="s">
        <v>2479</v>
      </c>
      <c r="C76" s="730" t="s">
        <v>2485</v>
      </c>
      <c r="D76" s="730" t="s">
        <v>2486</v>
      </c>
      <c r="E76" s="730" t="s">
        <v>2487</v>
      </c>
      <c r="F76" s="734"/>
      <c r="G76" s="734"/>
      <c r="H76" s="748">
        <v>0</v>
      </c>
      <c r="I76" s="734">
        <v>1</v>
      </c>
      <c r="J76" s="734">
        <v>41.000000000000007</v>
      </c>
      <c r="K76" s="748">
        <v>1</v>
      </c>
      <c r="L76" s="734">
        <v>1</v>
      </c>
      <c r="M76" s="735">
        <v>41.000000000000007</v>
      </c>
    </row>
    <row r="77" spans="1:13" ht="14.45" customHeight="1" x14ac:dyDescent="0.2">
      <c r="A77" s="729" t="s">
        <v>609</v>
      </c>
      <c r="B77" s="730" t="s">
        <v>2479</v>
      </c>
      <c r="C77" s="730" t="s">
        <v>2488</v>
      </c>
      <c r="D77" s="730" t="s">
        <v>2486</v>
      </c>
      <c r="E77" s="730" t="s">
        <v>2489</v>
      </c>
      <c r="F77" s="734"/>
      <c r="G77" s="734"/>
      <c r="H77" s="748">
        <v>0</v>
      </c>
      <c r="I77" s="734">
        <v>1</v>
      </c>
      <c r="J77" s="734">
        <v>121.95</v>
      </c>
      <c r="K77" s="748">
        <v>1</v>
      </c>
      <c r="L77" s="734">
        <v>1</v>
      </c>
      <c r="M77" s="735">
        <v>121.95</v>
      </c>
    </row>
    <row r="78" spans="1:13" ht="14.45" customHeight="1" x14ac:dyDescent="0.2">
      <c r="A78" s="729" t="s">
        <v>609</v>
      </c>
      <c r="B78" s="730" t="s">
        <v>2490</v>
      </c>
      <c r="C78" s="730" t="s">
        <v>2491</v>
      </c>
      <c r="D78" s="730" t="s">
        <v>2492</v>
      </c>
      <c r="E78" s="730" t="s">
        <v>2493</v>
      </c>
      <c r="F78" s="734">
        <v>3</v>
      </c>
      <c r="G78" s="734">
        <v>343.34000000000003</v>
      </c>
      <c r="H78" s="748">
        <v>1</v>
      </c>
      <c r="I78" s="734"/>
      <c r="J78" s="734"/>
      <c r="K78" s="748">
        <v>0</v>
      </c>
      <c r="L78" s="734">
        <v>3</v>
      </c>
      <c r="M78" s="735">
        <v>343.34000000000003</v>
      </c>
    </row>
    <row r="79" spans="1:13" ht="14.45" customHeight="1" x14ac:dyDescent="0.2">
      <c r="A79" s="729" t="s">
        <v>609</v>
      </c>
      <c r="B79" s="730" t="s">
        <v>2494</v>
      </c>
      <c r="C79" s="730" t="s">
        <v>2495</v>
      </c>
      <c r="D79" s="730" t="s">
        <v>2496</v>
      </c>
      <c r="E79" s="730" t="s">
        <v>2497</v>
      </c>
      <c r="F79" s="734">
        <v>2</v>
      </c>
      <c r="G79" s="734">
        <v>221.88</v>
      </c>
      <c r="H79" s="748">
        <v>1</v>
      </c>
      <c r="I79" s="734"/>
      <c r="J79" s="734"/>
      <c r="K79" s="748">
        <v>0</v>
      </c>
      <c r="L79" s="734">
        <v>2</v>
      </c>
      <c r="M79" s="735">
        <v>221.88</v>
      </c>
    </row>
    <row r="80" spans="1:13" ht="14.45" customHeight="1" x14ac:dyDescent="0.2">
      <c r="A80" s="729" t="s">
        <v>609</v>
      </c>
      <c r="B80" s="730" t="s">
        <v>2498</v>
      </c>
      <c r="C80" s="730" t="s">
        <v>2499</v>
      </c>
      <c r="D80" s="730" t="s">
        <v>971</v>
      </c>
      <c r="E80" s="730" t="s">
        <v>972</v>
      </c>
      <c r="F80" s="734"/>
      <c r="G80" s="734"/>
      <c r="H80" s="748">
        <v>0</v>
      </c>
      <c r="I80" s="734">
        <v>1</v>
      </c>
      <c r="J80" s="734">
        <v>503.6</v>
      </c>
      <c r="K80" s="748">
        <v>1</v>
      </c>
      <c r="L80" s="734">
        <v>1</v>
      </c>
      <c r="M80" s="735">
        <v>503.6</v>
      </c>
    </row>
    <row r="81" spans="1:13" ht="14.45" customHeight="1" x14ac:dyDescent="0.2">
      <c r="A81" s="729" t="s">
        <v>609</v>
      </c>
      <c r="B81" s="730" t="s">
        <v>2500</v>
      </c>
      <c r="C81" s="730" t="s">
        <v>2501</v>
      </c>
      <c r="D81" s="730" t="s">
        <v>2502</v>
      </c>
      <c r="E81" s="730" t="s">
        <v>2503</v>
      </c>
      <c r="F81" s="734"/>
      <c r="G81" s="734"/>
      <c r="H81" s="748">
        <v>0</v>
      </c>
      <c r="I81" s="734">
        <v>1</v>
      </c>
      <c r="J81" s="734">
        <v>100.09000000000003</v>
      </c>
      <c r="K81" s="748">
        <v>1</v>
      </c>
      <c r="L81" s="734">
        <v>1</v>
      </c>
      <c r="M81" s="735">
        <v>100.09000000000003</v>
      </c>
    </row>
    <row r="82" spans="1:13" ht="14.45" customHeight="1" x14ac:dyDescent="0.2">
      <c r="A82" s="729" t="s">
        <v>609</v>
      </c>
      <c r="B82" s="730" t="s">
        <v>2504</v>
      </c>
      <c r="C82" s="730" t="s">
        <v>2505</v>
      </c>
      <c r="D82" s="730" t="s">
        <v>2506</v>
      </c>
      <c r="E82" s="730" t="s">
        <v>2507</v>
      </c>
      <c r="F82" s="734"/>
      <c r="G82" s="734"/>
      <c r="H82" s="748">
        <v>0</v>
      </c>
      <c r="I82" s="734">
        <v>5</v>
      </c>
      <c r="J82" s="734">
        <v>6875</v>
      </c>
      <c r="K82" s="748">
        <v>1</v>
      </c>
      <c r="L82" s="734">
        <v>5</v>
      </c>
      <c r="M82" s="735">
        <v>6875</v>
      </c>
    </row>
    <row r="83" spans="1:13" ht="14.45" customHeight="1" x14ac:dyDescent="0.2">
      <c r="A83" s="729" t="s">
        <v>609</v>
      </c>
      <c r="B83" s="730" t="s">
        <v>2305</v>
      </c>
      <c r="C83" s="730" t="s">
        <v>2508</v>
      </c>
      <c r="D83" s="730" t="s">
        <v>2509</v>
      </c>
      <c r="E83" s="730" t="s">
        <v>2510</v>
      </c>
      <c r="F83" s="734"/>
      <c r="G83" s="734"/>
      <c r="H83" s="748">
        <v>0</v>
      </c>
      <c r="I83" s="734">
        <v>3</v>
      </c>
      <c r="J83" s="734">
        <v>541.2299999999999</v>
      </c>
      <c r="K83" s="748">
        <v>1</v>
      </c>
      <c r="L83" s="734">
        <v>3</v>
      </c>
      <c r="M83" s="735">
        <v>541.2299999999999</v>
      </c>
    </row>
    <row r="84" spans="1:13" ht="14.45" customHeight="1" x14ac:dyDescent="0.2">
      <c r="A84" s="729" t="s">
        <v>609</v>
      </c>
      <c r="B84" s="730" t="s">
        <v>2305</v>
      </c>
      <c r="C84" s="730" t="s">
        <v>2511</v>
      </c>
      <c r="D84" s="730" t="s">
        <v>724</v>
      </c>
      <c r="E84" s="730" t="s">
        <v>2512</v>
      </c>
      <c r="F84" s="734"/>
      <c r="G84" s="734"/>
      <c r="H84" s="748">
        <v>0</v>
      </c>
      <c r="I84" s="734">
        <v>10</v>
      </c>
      <c r="J84" s="734">
        <v>1716.6</v>
      </c>
      <c r="K84" s="748">
        <v>1</v>
      </c>
      <c r="L84" s="734">
        <v>10</v>
      </c>
      <c r="M84" s="735">
        <v>1716.6</v>
      </c>
    </row>
    <row r="85" spans="1:13" ht="14.45" customHeight="1" x14ac:dyDescent="0.2">
      <c r="A85" s="729" t="s">
        <v>609</v>
      </c>
      <c r="B85" s="730" t="s">
        <v>2305</v>
      </c>
      <c r="C85" s="730" t="s">
        <v>2308</v>
      </c>
      <c r="D85" s="730" t="s">
        <v>724</v>
      </c>
      <c r="E85" s="730" t="s">
        <v>2309</v>
      </c>
      <c r="F85" s="734"/>
      <c r="G85" s="734"/>
      <c r="H85" s="748">
        <v>0</v>
      </c>
      <c r="I85" s="734">
        <v>1157</v>
      </c>
      <c r="J85" s="734">
        <v>75089.299784998526</v>
      </c>
      <c r="K85" s="748">
        <v>1</v>
      </c>
      <c r="L85" s="734">
        <v>1157</v>
      </c>
      <c r="M85" s="735">
        <v>75089.299784998526</v>
      </c>
    </row>
    <row r="86" spans="1:13" ht="14.45" customHeight="1" x14ac:dyDescent="0.2">
      <c r="A86" s="729" t="s">
        <v>609</v>
      </c>
      <c r="B86" s="730" t="s">
        <v>2305</v>
      </c>
      <c r="C86" s="730" t="s">
        <v>2513</v>
      </c>
      <c r="D86" s="730" t="s">
        <v>724</v>
      </c>
      <c r="E86" s="730" t="s">
        <v>2514</v>
      </c>
      <c r="F86" s="734"/>
      <c r="G86" s="734"/>
      <c r="H86" s="748">
        <v>0</v>
      </c>
      <c r="I86" s="734">
        <v>20</v>
      </c>
      <c r="J86" s="734">
        <v>1406.6</v>
      </c>
      <c r="K86" s="748">
        <v>1</v>
      </c>
      <c r="L86" s="734">
        <v>20</v>
      </c>
      <c r="M86" s="735">
        <v>1406.6</v>
      </c>
    </row>
    <row r="87" spans="1:13" ht="14.45" customHeight="1" x14ac:dyDescent="0.2">
      <c r="A87" s="729" t="s">
        <v>609</v>
      </c>
      <c r="B87" s="730" t="s">
        <v>2515</v>
      </c>
      <c r="C87" s="730" t="s">
        <v>2516</v>
      </c>
      <c r="D87" s="730" t="s">
        <v>2517</v>
      </c>
      <c r="E87" s="730" t="s">
        <v>2518</v>
      </c>
      <c r="F87" s="734"/>
      <c r="G87" s="734"/>
      <c r="H87" s="748">
        <v>0</v>
      </c>
      <c r="I87" s="734">
        <v>16</v>
      </c>
      <c r="J87" s="734">
        <v>1568.1600000000003</v>
      </c>
      <c r="K87" s="748">
        <v>1</v>
      </c>
      <c r="L87" s="734">
        <v>16</v>
      </c>
      <c r="M87" s="735">
        <v>1568.1600000000003</v>
      </c>
    </row>
    <row r="88" spans="1:13" ht="14.45" customHeight="1" x14ac:dyDescent="0.2">
      <c r="A88" s="729" t="s">
        <v>609</v>
      </c>
      <c r="B88" s="730" t="s">
        <v>2515</v>
      </c>
      <c r="C88" s="730" t="s">
        <v>2519</v>
      </c>
      <c r="D88" s="730" t="s">
        <v>2517</v>
      </c>
      <c r="E88" s="730" t="s">
        <v>2520</v>
      </c>
      <c r="F88" s="734"/>
      <c r="G88" s="734"/>
      <c r="H88" s="748">
        <v>0</v>
      </c>
      <c r="I88" s="734">
        <v>1</v>
      </c>
      <c r="J88" s="734">
        <v>62.590000000000018</v>
      </c>
      <c r="K88" s="748">
        <v>1</v>
      </c>
      <c r="L88" s="734">
        <v>1</v>
      </c>
      <c r="M88" s="735">
        <v>62.590000000000018</v>
      </c>
    </row>
    <row r="89" spans="1:13" ht="14.45" customHeight="1" x14ac:dyDescent="0.2">
      <c r="A89" s="729" t="s">
        <v>609</v>
      </c>
      <c r="B89" s="730" t="s">
        <v>2515</v>
      </c>
      <c r="C89" s="730" t="s">
        <v>2521</v>
      </c>
      <c r="D89" s="730" t="s">
        <v>1033</v>
      </c>
      <c r="E89" s="730" t="s">
        <v>1034</v>
      </c>
      <c r="F89" s="734"/>
      <c r="G89" s="734"/>
      <c r="H89" s="748">
        <v>0</v>
      </c>
      <c r="I89" s="734">
        <v>3</v>
      </c>
      <c r="J89" s="734">
        <v>235.69</v>
      </c>
      <c r="K89" s="748">
        <v>1</v>
      </c>
      <c r="L89" s="734">
        <v>3</v>
      </c>
      <c r="M89" s="735">
        <v>235.69</v>
      </c>
    </row>
    <row r="90" spans="1:13" ht="14.45" customHeight="1" x14ac:dyDescent="0.2">
      <c r="A90" s="729" t="s">
        <v>609</v>
      </c>
      <c r="B90" s="730" t="s">
        <v>2515</v>
      </c>
      <c r="C90" s="730" t="s">
        <v>2522</v>
      </c>
      <c r="D90" s="730" t="s">
        <v>1033</v>
      </c>
      <c r="E90" s="730" t="s">
        <v>1036</v>
      </c>
      <c r="F90" s="734"/>
      <c r="G90" s="734"/>
      <c r="H90" s="748">
        <v>0</v>
      </c>
      <c r="I90" s="734">
        <v>6</v>
      </c>
      <c r="J90" s="734">
        <v>465.96</v>
      </c>
      <c r="K90" s="748">
        <v>1</v>
      </c>
      <c r="L90" s="734">
        <v>6</v>
      </c>
      <c r="M90" s="735">
        <v>465.96</v>
      </c>
    </row>
    <row r="91" spans="1:13" ht="14.45" customHeight="1" x14ac:dyDescent="0.2">
      <c r="A91" s="729" t="s">
        <v>609</v>
      </c>
      <c r="B91" s="730" t="s">
        <v>2515</v>
      </c>
      <c r="C91" s="730" t="s">
        <v>2523</v>
      </c>
      <c r="D91" s="730" t="s">
        <v>1033</v>
      </c>
      <c r="E91" s="730" t="s">
        <v>1951</v>
      </c>
      <c r="F91" s="734"/>
      <c r="G91" s="734"/>
      <c r="H91" s="748">
        <v>0</v>
      </c>
      <c r="I91" s="734">
        <v>3</v>
      </c>
      <c r="J91" s="734">
        <v>276.27</v>
      </c>
      <c r="K91" s="748">
        <v>1</v>
      </c>
      <c r="L91" s="734">
        <v>3</v>
      </c>
      <c r="M91" s="735">
        <v>276.27</v>
      </c>
    </row>
    <row r="92" spans="1:13" ht="14.45" customHeight="1" x14ac:dyDescent="0.2">
      <c r="A92" s="729" t="s">
        <v>609</v>
      </c>
      <c r="B92" s="730" t="s">
        <v>2515</v>
      </c>
      <c r="C92" s="730" t="s">
        <v>2524</v>
      </c>
      <c r="D92" s="730" t="s">
        <v>1033</v>
      </c>
      <c r="E92" s="730" t="s">
        <v>1035</v>
      </c>
      <c r="F92" s="734"/>
      <c r="G92" s="734"/>
      <c r="H92" s="748">
        <v>0</v>
      </c>
      <c r="I92" s="734">
        <v>2</v>
      </c>
      <c r="J92" s="734">
        <v>261.95999999999987</v>
      </c>
      <c r="K92" s="748">
        <v>1</v>
      </c>
      <c r="L92" s="734">
        <v>2</v>
      </c>
      <c r="M92" s="735">
        <v>261.95999999999987</v>
      </c>
    </row>
    <row r="93" spans="1:13" ht="14.45" customHeight="1" x14ac:dyDescent="0.2">
      <c r="A93" s="729" t="s">
        <v>609</v>
      </c>
      <c r="B93" s="730" t="s">
        <v>2515</v>
      </c>
      <c r="C93" s="730" t="s">
        <v>2525</v>
      </c>
      <c r="D93" s="730" t="s">
        <v>1033</v>
      </c>
      <c r="E93" s="730" t="s">
        <v>2526</v>
      </c>
      <c r="F93" s="734"/>
      <c r="G93" s="734"/>
      <c r="H93" s="748">
        <v>0</v>
      </c>
      <c r="I93" s="734">
        <v>5</v>
      </c>
      <c r="J93" s="734">
        <v>305.2</v>
      </c>
      <c r="K93" s="748">
        <v>1</v>
      </c>
      <c r="L93" s="734">
        <v>5</v>
      </c>
      <c r="M93" s="735">
        <v>305.2</v>
      </c>
    </row>
    <row r="94" spans="1:13" ht="14.45" customHeight="1" x14ac:dyDescent="0.2">
      <c r="A94" s="729" t="s">
        <v>609</v>
      </c>
      <c r="B94" s="730" t="s">
        <v>2527</v>
      </c>
      <c r="C94" s="730" t="s">
        <v>2528</v>
      </c>
      <c r="D94" s="730" t="s">
        <v>2529</v>
      </c>
      <c r="E94" s="730" t="s">
        <v>2530</v>
      </c>
      <c r="F94" s="734">
        <v>2</v>
      </c>
      <c r="G94" s="734">
        <v>7861.96</v>
      </c>
      <c r="H94" s="748">
        <v>1</v>
      </c>
      <c r="I94" s="734"/>
      <c r="J94" s="734"/>
      <c r="K94" s="748">
        <v>0</v>
      </c>
      <c r="L94" s="734">
        <v>2</v>
      </c>
      <c r="M94" s="735">
        <v>7861.96</v>
      </c>
    </row>
    <row r="95" spans="1:13" ht="14.45" customHeight="1" x14ac:dyDescent="0.2">
      <c r="A95" s="729" t="s">
        <v>609</v>
      </c>
      <c r="B95" s="730" t="s">
        <v>2531</v>
      </c>
      <c r="C95" s="730" t="s">
        <v>2532</v>
      </c>
      <c r="D95" s="730" t="s">
        <v>2533</v>
      </c>
      <c r="E95" s="730" t="s">
        <v>2534</v>
      </c>
      <c r="F95" s="734"/>
      <c r="G95" s="734"/>
      <c r="H95" s="748">
        <v>0</v>
      </c>
      <c r="I95" s="734">
        <v>105</v>
      </c>
      <c r="J95" s="734">
        <v>234961.64999999997</v>
      </c>
      <c r="K95" s="748">
        <v>1</v>
      </c>
      <c r="L95" s="734">
        <v>105</v>
      </c>
      <c r="M95" s="735">
        <v>234961.64999999997</v>
      </c>
    </row>
    <row r="96" spans="1:13" ht="14.45" customHeight="1" x14ac:dyDescent="0.2">
      <c r="A96" s="729" t="s">
        <v>609</v>
      </c>
      <c r="B96" s="730" t="s">
        <v>2535</v>
      </c>
      <c r="C96" s="730" t="s">
        <v>2536</v>
      </c>
      <c r="D96" s="730" t="s">
        <v>2537</v>
      </c>
      <c r="E96" s="730" t="s">
        <v>2538</v>
      </c>
      <c r="F96" s="734">
        <v>120</v>
      </c>
      <c r="G96" s="734">
        <v>12753.390000000001</v>
      </c>
      <c r="H96" s="748">
        <v>1</v>
      </c>
      <c r="I96" s="734"/>
      <c r="J96" s="734"/>
      <c r="K96" s="748">
        <v>0</v>
      </c>
      <c r="L96" s="734">
        <v>120</v>
      </c>
      <c r="M96" s="735">
        <v>12753.390000000001</v>
      </c>
    </row>
    <row r="97" spans="1:13" ht="14.45" customHeight="1" x14ac:dyDescent="0.2">
      <c r="A97" s="729" t="s">
        <v>609</v>
      </c>
      <c r="B97" s="730" t="s">
        <v>2539</v>
      </c>
      <c r="C97" s="730" t="s">
        <v>2540</v>
      </c>
      <c r="D97" s="730" t="s">
        <v>2541</v>
      </c>
      <c r="E97" s="730" t="s">
        <v>2542</v>
      </c>
      <c r="F97" s="734">
        <v>15</v>
      </c>
      <c r="G97" s="734">
        <v>6251.6999999999989</v>
      </c>
      <c r="H97" s="748">
        <v>1</v>
      </c>
      <c r="I97" s="734"/>
      <c r="J97" s="734"/>
      <c r="K97" s="748">
        <v>0</v>
      </c>
      <c r="L97" s="734">
        <v>15</v>
      </c>
      <c r="M97" s="735">
        <v>6251.6999999999989</v>
      </c>
    </row>
    <row r="98" spans="1:13" ht="14.45" customHeight="1" x14ac:dyDescent="0.2">
      <c r="A98" s="729" t="s">
        <v>609</v>
      </c>
      <c r="B98" s="730" t="s">
        <v>2539</v>
      </c>
      <c r="C98" s="730" t="s">
        <v>2543</v>
      </c>
      <c r="D98" s="730" t="s">
        <v>1746</v>
      </c>
      <c r="E98" s="730" t="s">
        <v>2544</v>
      </c>
      <c r="F98" s="734"/>
      <c r="G98" s="734"/>
      <c r="H98" s="748">
        <v>0</v>
      </c>
      <c r="I98" s="734">
        <v>2</v>
      </c>
      <c r="J98" s="734">
        <v>227.5</v>
      </c>
      <c r="K98" s="748">
        <v>1</v>
      </c>
      <c r="L98" s="734">
        <v>2</v>
      </c>
      <c r="M98" s="735">
        <v>227.5</v>
      </c>
    </row>
    <row r="99" spans="1:13" ht="14.45" customHeight="1" x14ac:dyDescent="0.2">
      <c r="A99" s="729" t="s">
        <v>609</v>
      </c>
      <c r="B99" s="730" t="s">
        <v>2545</v>
      </c>
      <c r="C99" s="730" t="s">
        <v>2546</v>
      </c>
      <c r="D99" s="730" t="s">
        <v>2547</v>
      </c>
      <c r="E99" s="730" t="s">
        <v>1833</v>
      </c>
      <c r="F99" s="734"/>
      <c r="G99" s="734"/>
      <c r="H99" s="748">
        <v>0</v>
      </c>
      <c r="I99" s="734">
        <v>44.5</v>
      </c>
      <c r="J99" s="734">
        <v>58067.06</v>
      </c>
      <c r="K99" s="748">
        <v>1</v>
      </c>
      <c r="L99" s="734">
        <v>44.5</v>
      </c>
      <c r="M99" s="735">
        <v>58067.06</v>
      </c>
    </row>
    <row r="100" spans="1:13" ht="14.45" customHeight="1" x14ac:dyDescent="0.2">
      <c r="A100" s="729" t="s">
        <v>609</v>
      </c>
      <c r="B100" s="730" t="s">
        <v>2545</v>
      </c>
      <c r="C100" s="730" t="s">
        <v>2548</v>
      </c>
      <c r="D100" s="730" t="s">
        <v>1836</v>
      </c>
      <c r="E100" s="730" t="s">
        <v>2549</v>
      </c>
      <c r="F100" s="734">
        <v>95</v>
      </c>
      <c r="G100" s="734">
        <v>9998.75</v>
      </c>
      <c r="H100" s="748">
        <v>1</v>
      </c>
      <c r="I100" s="734"/>
      <c r="J100" s="734"/>
      <c r="K100" s="748">
        <v>0</v>
      </c>
      <c r="L100" s="734">
        <v>95</v>
      </c>
      <c r="M100" s="735">
        <v>9998.75</v>
      </c>
    </row>
    <row r="101" spans="1:13" ht="14.45" customHeight="1" x14ac:dyDescent="0.2">
      <c r="A101" s="729" t="s">
        <v>609</v>
      </c>
      <c r="B101" s="730" t="s">
        <v>2545</v>
      </c>
      <c r="C101" s="730" t="s">
        <v>2550</v>
      </c>
      <c r="D101" s="730" t="s">
        <v>1838</v>
      </c>
      <c r="E101" s="730" t="s">
        <v>1833</v>
      </c>
      <c r="F101" s="734">
        <v>94.5</v>
      </c>
      <c r="G101" s="734">
        <v>84454.650000000009</v>
      </c>
      <c r="H101" s="748">
        <v>1</v>
      </c>
      <c r="I101" s="734"/>
      <c r="J101" s="734"/>
      <c r="K101" s="748">
        <v>0</v>
      </c>
      <c r="L101" s="734">
        <v>94.5</v>
      </c>
      <c r="M101" s="735">
        <v>84454.650000000009</v>
      </c>
    </row>
    <row r="102" spans="1:13" ht="14.45" customHeight="1" x14ac:dyDescent="0.2">
      <c r="A102" s="729" t="s">
        <v>609</v>
      </c>
      <c r="B102" s="730" t="s">
        <v>2551</v>
      </c>
      <c r="C102" s="730" t="s">
        <v>2552</v>
      </c>
      <c r="D102" s="730" t="s">
        <v>2553</v>
      </c>
      <c r="E102" s="730" t="s">
        <v>2554</v>
      </c>
      <c r="F102" s="734"/>
      <c r="G102" s="734"/>
      <c r="H102" s="748">
        <v>0</v>
      </c>
      <c r="I102" s="734">
        <v>8</v>
      </c>
      <c r="J102" s="734">
        <v>1568.16</v>
      </c>
      <c r="K102" s="748">
        <v>1</v>
      </c>
      <c r="L102" s="734">
        <v>8</v>
      </c>
      <c r="M102" s="735">
        <v>1568.16</v>
      </c>
    </row>
    <row r="103" spans="1:13" ht="14.45" customHeight="1" x14ac:dyDescent="0.2">
      <c r="A103" s="729" t="s">
        <v>609</v>
      </c>
      <c r="B103" s="730" t="s">
        <v>2555</v>
      </c>
      <c r="C103" s="730" t="s">
        <v>2556</v>
      </c>
      <c r="D103" s="730" t="s">
        <v>2557</v>
      </c>
      <c r="E103" s="730" t="s">
        <v>1847</v>
      </c>
      <c r="F103" s="734">
        <v>445</v>
      </c>
      <c r="G103" s="734">
        <v>14863</v>
      </c>
      <c r="H103" s="748">
        <v>1</v>
      </c>
      <c r="I103" s="734"/>
      <c r="J103" s="734"/>
      <c r="K103" s="748">
        <v>0</v>
      </c>
      <c r="L103" s="734">
        <v>445</v>
      </c>
      <c r="M103" s="735">
        <v>14863</v>
      </c>
    </row>
    <row r="104" spans="1:13" ht="14.45" customHeight="1" x14ac:dyDescent="0.2">
      <c r="A104" s="729" t="s">
        <v>609</v>
      </c>
      <c r="B104" s="730" t="s">
        <v>2555</v>
      </c>
      <c r="C104" s="730" t="s">
        <v>2558</v>
      </c>
      <c r="D104" s="730" t="s">
        <v>1846</v>
      </c>
      <c r="E104" s="730" t="s">
        <v>1847</v>
      </c>
      <c r="F104" s="734"/>
      <c r="G104" s="734"/>
      <c r="H104" s="748">
        <v>0</v>
      </c>
      <c r="I104" s="734">
        <v>6537</v>
      </c>
      <c r="J104" s="734">
        <v>130868.37</v>
      </c>
      <c r="K104" s="748">
        <v>1</v>
      </c>
      <c r="L104" s="734">
        <v>6537</v>
      </c>
      <c r="M104" s="735">
        <v>130868.37</v>
      </c>
    </row>
    <row r="105" spans="1:13" ht="14.45" customHeight="1" x14ac:dyDescent="0.2">
      <c r="A105" s="729" t="s">
        <v>609</v>
      </c>
      <c r="B105" s="730" t="s">
        <v>2555</v>
      </c>
      <c r="C105" s="730" t="s">
        <v>2559</v>
      </c>
      <c r="D105" s="730" t="s">
        <v>1846</v>
      </c>
      <c r="E105" s="730" t="s">
        <v>1848</v>
      </c>
      <c r="F105" s="734">
        <v>10</v>
      </c>
      <c r="G105" s="734">
        <v>442.5</v>
      </c>
      <c r="H105" s="748">
        <v>1</v>
      </c>
      <c r="I105" s="734"/>
      <c r="J105" s="734"/>
      <c r="K105" s="748">
        <v>0</v>
      </c>
      <c r="L105" s="734">
        <v>10</v>
      </c>
      <c r="M105" s="735">
        <v>442.5</v>
      </c>
    </row>
    <row r="106" spans="1:13" ht="14.45" customHeight="1" x14ac:dyDescent="0.2">
      <c r="A106" s="729" t="s">
        <v>609</v>
      </c>
      <c r="B106" s="730" t="s">
        <v>2560</v>
      </c>
      <c r="C106" s="730" t="s">
        <v>2561</v>
      </c>
      <c r="D106" s="730" t="s">
        <v>2562</v>
      </c>
      <c r="E106" s="730" t="s">
        <v>1813</v>
      </c>
      <c r="F106" s="734"/>
      <c r="G106" s="734"/>
      <c r="H106" s="748">
        <v>0</v>
      </c>
      <c r="I106" s="734">
        <v>3</v>
      </c>
      <c r="J106" s="734">
        <v>420.09000000000003</v>
      </c>
      <c r="K106" s="748">
        <v>1</v>
      </c>
      <c r="L106" s="734">
        <v>3</v>
      </c>
      <c r="M106" s="735">
        <v>420.09000000000003</v>
      </c>
    </row>
    <row r="107" spans="1:13" ht="14.45" customHeight="1" x14ac:dyDescent="0.2">
      <c r="A107" s="729" t="s">
        <v>609</v>
      </c>
      <c r="B107" s="730" t="s">
        <v>2560</v>
      </c>
      <c r="C107" s="730" t="s">
        <v>2563</v>
      </c>
      <c r="D107" s="730" t="s">
        <v>2564</v>
      </c>
      <c r="E107" s="730" t="s">
        <v>2565</v>
      </c>
      <c r="F107" s="734">
        <v>1</v>
      </c>
      <c r="G107" s="734">
        <v>249.02000000000004</v>
      </c>
      <c r="H107" s="748">
        <v>1</v>
      </c>
      <c r="I107" s="734"/>
      <c r="J107" s="734"/>
      <c r="K107" s="748">
        <v>0</v>
      </c>
      <c r="L107" s="734">
        <v>1</v>
      </c>
      <c r="M107" s="735">
        <v>249.02000000000004</v>
      </c>
    </row>
    <row r="108" spans="1:13" ht="14.45" customHeight="1" x14ac:dyDescent="0.2">
      <c r="A108" s="729" t="s">
        <v>609</v>
      </c>
      <c r="B108" s="730" t="s">
        <v>2566</v>
      </c>
      <c r="C108" s="730" t="s">
        <v>2567</v>
      </c>
      <c r="D108" s="730" t="s">
        <v>2568</v>
      </c>
      <c r="E108" s="730" t="s">
        <v>1813</v>
      </c>
      <c r="F108" s="734">
        <v>41</v>
      </c>
      <c r="G108" s="734">
        <v>29315</v>
      </c>
      <c r="H108" s="748">
        <v>1</v>
      </c>
      <c r="I108" s="734"/>
      <c r="J108" s="734"/>
      <c r="K108" s="748">
        <v>0</v>
      </c>
      <c r="L108" s="734">
        <v>41</v>
      </c>
      <c r="M108" s="735">
        <v>29315</v>
      </c>
    </row>
    <row r="109" spans="1:13" ht="14.45" customHeight="1" x14ac:dyDescent="0.2">
      <c r="A109" s="729" t="s">
        <v>609</v>
      </c>
      <c r="B109" s="730" t="s">
        <v>2566</v>
      </c>
      <c r="C109" s="730" t="s">
        <v>2569</v>
      </c>
      <c r="D109" s="730" t="s">
        <v>1812</v>
      </c>
      <c r="E109" s="730" t="s">
        <v>1813</v>
      </c>
      <c r="F109" s="734"/>
      <c r="G109" s="734"/>
      <c r="H109" s="748">
        <v>0</v>
      </c>
      <c r="I109" s="734">
        <v>448.20000000000005</v>
      </c>
      <c r="J109" s="734">
        <v>333071.93499999982</v>
      </c>
      <c r="K109" s="748">
        <v>1</v>
      </c>
      <c r="L109" s="734">
        <v>448.20000000000005</v>
      </c>
      <c r="M109" s="735">
        <v>333071.93499999982</v>
      </c>
    </row>
    <row r="110" spans="1:13" ht="14.45" customHeight="1" x14ac:dyDescent="0.2">
      <c r="A110" s="729" t="s">
        <v>609</v>
      </c>
      <c r="B110" s="730" t="s">
        <v>2570</v>
      </c>
      <c r="C110" s="730" t="s">
        <v>2571</v>
      </c>
      <c r="D110" s="730" t="s">
        <v>1147</v>
      </c>
      <c r="E110" s="730" t="s">
        <v>1148</v>
      </c>
      <c r="F110" s="734">
        <v>4</v>
      </c>
      <c r="G110" s="734">
        <v>5143.7160000000003</v>
      </c>
      <c r="H110" s="748">
        <v>1</v>
      </c>
      <c r="I110" s="734"/>
      <c r="J110" s="734"/>
      <c r="K110" s="748">
        <v>0</v>
      </c>
      <c r="L110" s="734">
        <v>4</v>
      </c>
      <c r="M110" s="735">
        <v>5143.7160000000003</v>
      </c>
    </row>
    <row r="111" spans="1:13" ht="14.45" customHeight="1" x14ac:dyDescent="0.2">
      <c r="A111" s="729" t="s">
        <v>609</v>
      </c>
      <c r="B111" s="730" t="s">
        <v>2572</v>
      </c>
      <c r="C111" s="730" t="s">
        <v>2573</v>
      </c>
      <c r="D111" s="730" t="s">
        <v>2574</v>
      </c>
      <c r="E111" s="730" t="s">
        <v>2575</v>
      </c>
      <c r="F111" s="734"/>
      <c r="G111" s="734"/>
      <c r="H111" s="748">
        <v>0</v>
      </c>
      <c r="I111" s="734">
        <v>3</v>
      </c>
      <c r="J111" s="734">
        <v>125.06999999999996</v>
      </c>
      <c r="K111" s="748">
        <v>1</v>
      </c>
      <c r="L111" s="734">
        <v>3</v>
      </c>
      <c r="M111" s="735">
        <v>125.06999999999996</v>
      </c>
    </row>
    <row r="112" spans="1:13" ht="14.45" customHeight="1" x14ac:dyDescent="0.2">
      <c r="A112" s="729" t="s">
        <v>609</v>
      </c>
      <c r="B112" s="730" t="s">
        <v>2576</v>
      </c>
      <c r="C112" s="730" t="s">
        <v>2577</v>
      </c>
      <c r="D112" s="730" t="s">
        <v>2578</v>
      </c>
      <c r="E112" s="730" t="s">
        <v>2579</v>
      </c>
      <c r="F112" s="734"/>
      <c r="G112" s="734"/>
      <c r="H112" s="748">
        <v>0</v>
      </c>
      <c r="I112" s="734">
        <v>8</v>
      </c>
      <c r="J112" s="734">
        <v>1205.5999999999999</v>
      </c>
      <c r="K112" s="748">
        <v>1</v>
      </c>
      <c r="L112" s="734">
        <v>8</v>
      </c>
      <c r="M112" s="735">
        <v>1205.5999999999999</v>
      </c>
    </row>
    <row r="113" spans="1:13" ht="14.45" customHeight="1" x14ac:dyDescent="0.2">
      <c r="A113" s="729" t="s">
        <v>609</v>
      </c>
      <c r="B113" s="730" t="s">
        <v>2576</v>
      </c>
      <c r="C113" s="730" t="s">
        <v>2580</v>
      </c>
      <c r="D113" s="730" t="s">
        <v>2578</v>
      </c>
      <c r="E113" s="730" t="s">
        <v>2581</v>
      </c>
      <c r="F113" s="734"/>
      <c r="G113" s="734"/>
      <c r="H113" s="748">
        <v>0</v>
      </c>
      <c r="I113" s="734">
        <v>6</v>
      </c>
      <c r="J113" s="734">
        <v>1584</v>
      </c>
      <c r="K113" s="748">
        <v>1</v>
      </c>
      <c r="L113" s="734">
        <v>6</v>
      </c>
      <c r="M113" s="735">
        <v>1584</v>
      </c>
    </row>
    <row r="114" spans="1:13" ht="14.45" customHeight="1" x14ac:dyDescent="0.2">
      <c r="A114" s="729" t="s">
        <v>609</v>
      </c>
      <c r="B114" s="730" t="s">
        <v>2582</v>
      </c>
      <c r="C114" s="730" t="s">
        <v>2583</v>
      </c>
      <c r="D114" s="730" t="s">
        <v>2584</v>
      </c>
      <c r="E114" s="730" t="s">
        <v>2585</v>
      </c>
      <c r="F114" s="734"/>
      <c r="G114" s="734"/>
      <c r="H114" s="748">
        <v>0</v>
      </c>
      <c r="I114" s="734">
        <v>2.9999999999999991</v>
      </c>
      <c r="J114" s="734">
        <v>1633.1699999999996</v>
      </c>
      <c r="K114" s="748">
        <v>1</v>
      </c>
      <c r="L114" s="734">
        <v>2.9999999999999991</v>
      </c>
      <c r="M114" s="735">
        <v>1633.1699999999996</v>
      </c>
    </row>
    <row r="115" spans="1:13" ht="14.45" customHeight="1" x14ac:dyDescent="0.2">
      <c r="A115" s="729" t="s">
        <v>609</v>
      </c>
      <c r="B115" s="730" t="s">
        <v>2582</v>
      </c>
      <c r="C115" s="730" t="s">
        <v>2586</v>
      </c>
      <c r="D115" s="730" t="s">
        <v>2587</v>
      </c>
      <c r="E115" s="730" t="s">
        <v>2585</v>
      </c>
      <c r="F115" s="734">
        <v>87.7</v>
      </c>
      <c r="G115" s="734">
        <v>47743.00299999999</v>
      </c>
      <c r="H115" s="748">
        <v>1</v>
      </c>
      <c r="I115" s="734"/>
      <c r="J115" s="734"/>
      <c r="K115" s="748">
        <v>0</v>
      </c>
      <c r="L115" s="734">
        <v>87.7</v>
      </c>
      <c r="M115" s="735">
        <v>47743.00299999999</v>
      </c>
    </row>
    <row r="116" spans="1:13" ht="14.45" customHeight="1" x14ac:dyDescent="0.2">
      <c r="A116" s="729" t="s">
        <v>609</v>
      </c>
      <c r="B116" s="730" t="s">
        <v>2588</v>
      </c>
      <c r="C116" s="730" t="s">
        <v>2589</v>
      </c>
      <c r="D116" s="730" t="s">
        <v>2590</v>
      </c>
      <c r="E116" s="730" t="s">
        <v>2591</v>
      </c>
      <c r="F116" s="734">
        <v>1</v>
      </c>
      <c r="G116" s="734">
        <v>7581.09</v>
      </c>
      <c r="H116" s="748">
        <v>1</v>
      </c>
      <c r="I116" s="734"/>
      <c r="J116" s="734"/>
      <c r="K116" s="748">
        <v>0</v>
      </c>
      <c r="L116" s="734">
        <v>1</v>
      </c>
      <c r="M116" s="735">
        <v>7581.09</v>
      </c>
    </row>
    <row r="117" spans="1:13" ht="14.45" customHeight="1" x14ac:dyDescent="0.2">
      <c r="A117" s="729" t="s">
        <v>609</v>
      </c>
      <c r="B117" s="730" t="s">
        <v>2588</v>
      </c>
      <c r="C117" s="730" t="s">
        <v>2592</v>
      </c>
      <c r="D117" s="730" t="s">
        <v>2593</v>
      </c>
      <c r="E117" s="730" t="s">
        <v>2594</v>
      </c>
      <c r="F117" s="734"/>
      <c r="G117" s="734"/>
      <c r="H117" s="748">
        <v>0</v>
      </c>
      <c r="I117" s="734">
        <v>10</v>
      </c>
      <c r="J117" s="734">
        <v>3104</v>
      </c>
      <c r="K117" s="748">
        <v>1</v>
      </c>
      <c r="L117" s="734">
        <v>10</v>
      </c>
      <c r="M117" s="735">
        <v>3104</v>
      </c>
    </row>
    <row r="118" spans="1:13" ht="14.45" customHeight="1" x14ac:dyDescent="0.2">
      <c r="A118" s="729" t="s">
        <v>609</v>
      </c>
      <c r="B118" s="730" t="s">
        <v>2595</v>
      </c>
      <c r="C118" s="730" t="s">
        <v>2596</v>
      </c>
      <c r="D118" s="730" t="s">
        <v>2597</v>
      </c>
      <c r="E118" s="730" t="s">
        <v>2598</v>
      </c>
      <c r="F118" s="734"/>
      <c r="G118" s="734"/>
      <c r="H118" s="748">
        <v>0</v>
      </c>
      <c r="I118" s="734">
        <v>204</v>
      </c>
      <c r="J118" s="734">
        <v>6811.04</v>
      </c>
      <c r="K118" s="748">
        <v>1</v>
      </c>
      <c r="L118" s="734">
        <v>204</v>
      </c>
      <c r="M118" s="735">
        <v>6811.04</v>
      </c>
    </row>
    <row r="119" spans="1:13" ht="14.45" customHeight="1" x14ac:dyDescent="0.2">
      <c r="A119" s="729" t="s">
        <v>609</v>
      </c>
      <c r="B119" s="730" t="s">
        <v>2595</v>
      </c>
      <c r="C119" s="730" t="s">
        <v>2599</v>
      </c>
      <c r="D119" s="730" t="s">
        <v>2597</v>
      </c>
      <c r="E119" s="730" t="s">
        <v>2600</v>
      </c>
      <c r="F119" s="734"/>
      <c r="G119" s="734"/>
      <c r="H119" s="748">
        <v>0</v>
      </c>
      <c r="I119" s="734">
        <v>190</v>
      </c>
      <c r="J119" s="734">
        <v>10047.200000000001</v>
      </c>
      <c r="K119" s="748">
        <v>1</v>
      </c>
      <c r="L119" s="734">
        <v>190</v>
      </c>
      <c r="M119" s="735">
        <v>10047.200000000001</v>
      </c>
    </row>
    <row r="120" spans="1:13" ht="14.45" customHeight="1" x14ac:dyDescent="0.2">
      <c r="A120" s="729" t="s">
        <v>609</v>
      </c>
      <c r="B120" s="730" t="s">
        <v>2601</v>
      </c>
      <c r="C120" s="730" t="s">
        <v>2602</v>
      </c>
      <c r="D120" s="730" t="s">
        <v>1816</v>
      </c>
      <c r="E120" s="730" t="s">
        <v>2603</v>
      </c>
      <c r="F120" s="734"/>
      <c r="G120" s="734"/>
      <c r="H120" s="748">
        <v>0</v>
      </c>
      <c r="I120" s="734">
        <v>84</v>
      </c>
      <c r="J120" s="734">
        <v>15830.639999999998</v>
      </c>
      <c r="K120" s="748">
        <v>1</v>
      </c>
      <c r="L120" s="734">
        <v>84</v>
      </c>
      <c r="M120" s="735">
        <v>15830.639999999998</v>
      </c>
    </row>
    <row r="121" spans="1:13" ht="14.45" customHeight="1" x14ac:dyDescent="0.2">
      <c r="A121" s="729" t="s">
        <v>609</v>
      </c>
      <c r="B121" s="730" t="s">
        <v>2601</v>
      </c>
      <c r="C121" s="730" t="s">
        <v>2604</v>
      </c>
      <c r="D121" s="730" t="s">
        <v>1816</v>
      </c>
      <c r="E121" s="730" t="s">
        <v>2605</v>
      </c>
      <c r="F121" s="734"/>
      <c r="G121" s="734"/>
      <c r="H121" s="748">
        <v>0</v>
      </c>
      <c r="I121" s="734">
        <v>17</v>
      </c>
      <c r="J121" s="734">
        <v>6407.6399999999994</v>
      </c>
      <c r="K121" s="748">
        <v>1</v>
      </c>
      <c r="L121" s="734">
        <v>17</v>
      </c>
      <c r="M121" s="735">
        <v>6407.6399999999994</v>
      </c>
    </row>
    <row r="122" spans="1:13" ht="14.45" customHeight="1" x14ac:dyDescent="0.2">
      <c r="A122" s="729" t="s">
        <v>609</v>
      </c>
      <c r="B122" s="730" t="s">
        <v>2601</v>
      </c>
      <c r="C122" s="730" t="s">
        <v>2606</v>
      </c>
      <c r="D122" s="730" t="s">
        <v>1816</v>
      </c>
      <c r="E122" s="730" t="s">
        <v>2607</v>
      </c>
      <c r="F122" s="734">
        <v>6</v>
      </c>
      <c r="G122" s="734">
        <v>1134.72</v>
      </c>
      <c r="H122" s="748">
        <v>1</v>
      </c>
      <c r="I122" s="734"/>
      <c r="J122" s="734"/>
      <c r="K122" s="748">
        <v>0</v>
      </c>
      <c r="L122" s="734">
        <v>6</v>
      </c>
      <c r="M122" s="735">
        <v>1134.72</v>
      </c>
    </row>
    <row r="123" spans="1:13" ht="14.45" customHeight="1" x14ac:dyDescent="0.2">
      <c r="A123" s="729" t="s">
        <v>609</v>
      </c>
      <c r="B123" s="730" t="s">
        <v>2608</v>
      </c>
      <c r="C123" s="730" t="s">
        <v>2609</v>
      </c>
      <c r="D123" s="730" t="s">
        <v>1789</v>
      </c>
      <c r="E123" s="730" t="s">
        <v>1790</v>
      </c>
      <c r="F123" s="734">
        <v>2</v>
      </c>
      <c r="G123" s="734">
        <v>1121.2800000000002</v>
      </c>
      <c r="H123" s="748">
        <v>1</v>
      </c>
      <c r="I123" s="734"/>
      <c r="J123" s="734"/>
      <c r="K123" s="748">
        <v>0</v>
      </c>
      <c r="L123" s="734">
        <v>2</v>
      </c>
      <c r="M123" s="735">
        <v>1121.2800000000002</v>
      </c>
    </row>
    <row r="124" spans="1:13" ht="14.45" customHeight="1" x14ac:dyDescent="0.2">
      <c r="A124" s="729" t="s">
        <v>609</v>
      </c>
      <c r="B124" s="730" t="s">
        <v>2608</v>
      </c>
      <c r="C124" s="730" t="s">
        <v>2610</v>
      </c>
      <c r="D124" s="730" t="s">
        <v>1804</v>
      </c>
      <c r="E124" s="730" t="s">
        <v>1805</v>
      </c>
      <c r="F124" s="734"/>
      <c r="G124" s="734"/>
      <c r="H124" s="748">
        <v>0</v>
      </c>
      <c r="I124" s="734">
        <v>28.3</v>
      </c>
      <c r="J124" s="734">
        <v>31441.300504656876</v>
      </c>
      <c r="K124" s="748">
        <v>1</v>
      </c>
      <c r="L124" s="734">
        <v>28.3</v>
      </c>
      <c r="M124" s="735">
        <v>31441.300504656876</v>
      </c>
    </row>
    <row r="125" spans="1:13" ht="14.45" customHeight="1" x14ac:dyDescent="0.2">
      <c r="A125" s="729" t="s">
        <v>609</v>
      </c>
      <c r="B125" s="730" t="s">
        <v>2608</v>
      </c>
      <c r="C125" s="730" t="s">
        <v>2611</v>
      </c>
      <c r="D125" s="730" t="s">
        <v>1863</v>
      </c>
      <c r="E125" s="730" t="s">
        <v>2612</v>
      </c>
      <c r="F125" s="734">
        <v>4.8</v>
      </c>
      <c r="G125" s="734">
        <v>5447.4240000000009</v>
      </c>
      <c r="H125" s="748">
        <v>1</v>
      </c>
      <c r="I125" s="734"/>
      <c r="J125" s="734"/>
      <c r="K125" s="748">
        <v>0</v>
      </c>
      <c r="L125" s="734">
        <v>4.8</v>
      </c>
      <c r="M125" s="735">
        <v>5447.4240000000009</v>
      </c>
    </row>
    <row r="126" spans="1:13" ht="14.45" customHeight="1" x14ac:dyDescent="0.2">
      <c r="A126" s="729" t="s">
        <v>609</v>
      </c>
      <c r="B126" s="730" t="s">
        <v>2613</v>
      </c>
      <c r="C126" s="730" t="s">
        <v>2614</v>
      </c>
      <c r="D126" s="730" t="s">
        <v>2615</v>
      </c>
      <c r="E126" s="730" t="s">
        <v>2616</v>
      </c>
      <c r="F126" s="734"/>
      <c r="G126" s="734"/>
      <c r="H126" s="748">
        <v>0</v>
      </c>
      <c r="I126" s="734">
        <v>117.4</v>
      </c>
      <c r="J126" s="734">
        <v>37450.600092948654</v>
      </c>
      <c r="K126" s="748">
        <v>1</v>
      </c>
      <c r="L126" s="734">
        <v>117.4</v>
      </c>
      <c r="M126" s="735">
        <v>37450.600092948654</v>
      </c>
    </row>
    <row r="127" spans="1:13" ht="14.45" customHeight="1" x14ac:dyDescent="0.2">
      <c r="A127" s="729" t="s">
        <v>609</v>
      </c>
      <c r="B127" s="730" t="s">
        <v>2613</v>
      </c>
      <c r="C127" s="730" t="s">
        <v>2617</v>
      </c>
      <c r="D127" s="730" t="s">
        <v>2615</v>
      </c>
      <c r="E127" s="730" t="s">
        <v>2618</v>
      </c>
      <c r="F127" s="734"/>
      <c r="G127" s="734"/>
      <c r="H127" s="748">
        <v>0</v>
      </c>
      <c r="I127" s="734">
        <v>112.5</v>
      </c>
      <c r="J127" s="734">
        <v>71775.000596004247</v>
      </c>
      <c r="K127" s="748">
        <v>1</v>
      </c>
      <c r="L127" s="734">
        <v>112.5</v>
      </c>
      <c r="M127" s="735">
        <v>71775.000596004247</v>
      </c>
    </row>
    <row r="128" spans="1:13" ht="14.45" customHeight="1" x14ac:dyDescent="0.2">
      <c r="A128" s="729" t="s">
        <v>609</v>
      </c>
      <c r="B128" s="730" t="s">
        <v>2619</v>
      </c>
      <c r="C128" s="730" t="s">
        <v>2620</v>
      </c>
      <c r="D128" s="730" t="s">
        <v>2621</v>
      </c>
      <c r="E128" s="730" t="s">
        <v>2622</v>
      </c>
      <c r="F128" s="734"/>
      <c r="G128" s="734"/>
      <c r="H128" s="748">
        <v>0</v>
      </c>
      <c r="I128" s="734">
        <v>2</v>
      </c>
      <c r="J128" s="734">
        <v>13528.659999999998</v>
      </c>
      <c r="K128" s="748">
        <v>1</v>
      </c>
      <c r="L128" s="734">
        <v>2</v>
      </c>
      <c r="M128" s="735">
        <v>13528.659999999998</v>
      </c>
    </row>
    <row r="129" spans="1:13" ht="14.45" customHeight="1" x14ac:dyDescent="0.2">
      <c r="A129" s="729" t="s">
        <v>609</v>
      </c>
      <c r="B129" s="730" t="s">
        <v>2623</v>
      </c>
      <c r="C129" s="730" t="s">
        <v>2624</v>
      </c>
      <c r="D129" s="730" t="s">
        <v>2625</v>
      </c>
      <c r="E129" s="730" t="s">
        <v>1577</v>
      </c>
      <c r="F129" s="734"/>
      <c r="G129" s="734"/>
      <c r="H129" s="748">
        <v>0</v>
      </c>
      <c r="I129" s="734">
        <v>15</v>
      </c>
      <c r="J129" s="734">
        <v>16825.05</v>
      </c>
      <c r="K129" s="748">
        <v>1</v>
      </c>
      <c r="L129" s="734">
        <v>15</v>
      </c>
      <c r="M129" s="735">
        <v>16825.05</v>
      </c>
    </row>
    <row r="130" spans="1:13" ht="14.45" customHeight="1" x14ac:dyDescent="0.2">
      <c r="A130" s="729" t="s">
        <v>609</v>
      </c>
      <c r="B130" s="730" t="s">
        <v>2626</v>
      </c>
      <c r="C130" s="730" t="s">
        <v>2627</v>
      </c>
      <c r="D130" s="730" t="s">
        <v>2496</v>
      </c>
      <c r="E130" s="730" t="s">
        <v>2628</v>
      </c>
      <c r="F130" s="734">
        <v>3</v>
      </c>
      <c r="G130" s="734">
        <v>540.57000000000005</v>
      </c>
      <c r="H130" s="748">
        <v>1</v>
      </c>
      <c r="I130" s="734"/>
      <c r="J130" s="734"/>
      <c r="K130" s="748">
        <v>0</v>
      </c>
      <c r="L130" s="734">
        <v>3</v>
      </c>
      <c r="M130" s="735">
        <v>540.57000000000005</v>
      </c>
    </row>
    <row r="131" spans="1:13" ht="14.45" customHeight="1" x14ac:dyDescent="0.2">
      <c r="A131" s="729" t="s">
        <v>609</v>
      </c>
      <c r="B131" s="730" t="s">
        <v>2626</v>
      </c>
      <c r="C131" s="730" t="s">
        <v>2629</v>
      </c>
      <c r="D131" s="730" t="s">
        <v>730</v>
      </c>
      <c r="E131" s="730" t="s">
        <v>732</v>
      </c>
      <c r="F131" s="734">
        <v>65</v>
      </c>
      <c r="G131" s="734">
        <v>35325.549999999996</v>
      </c>
      <c r="H131" s="748">
        <v>1</v>
      </c>
      <c r="I131" s="734"/>
      <c r="J131" s="734"/>
      <c r="K131" s="748">
        <v>0</v>
      </c>
      <c r="L131" s="734">
        <v>65</v>
      </c>
      <c r="M131" s="735">
        <v>35325.549999999996</v>
      </c>
    </row>
    <row r="132" spans="1:13" ht="14.45" customHeight="1" x14ac:dyDescent="0.2">
      <c r="A132" s="729" t="s">
        <v>609</v>
      </c>
      <c r="B132" s="730" t="s">
        <v>2630</v>
      </c>
      <c r="C132" s="730" t="s">
        <v>2631</v>
      </c>
      <c r="D132" s="730" t="s">
        <v>923</v>
      </c>
      <c r="E132" s="730" t="s">
        <v>924</v>
      </c>
      <c r="F132" s="734"/>
      <c r="G132" s="734"/>
      <c r="H132" s="748">
        <v>0</v>
      </c>
      <c r="I132" s="734">
        <v>30</v>
      </c>
      <c r="J132" s="734">
        <v>16401.400000000001</v>
      </c>
      <c r="K132" s="748">
        <v>1</v>
      </c>
      <c r="L132" s="734">
        <v>30</v>
      </c>
      <c r="M132" s="735">
        <v>16401.400000000001</v>
      </c>
    </row>
    <row r="133" spans="1:13" ht="14.45" customHeight="1" x14ac:dyDescent="0.2">
      <c r="A133" s="729" t="s">
        <v>609</v>
      </c>
      <c r="B133" s="730" t="s">
        <v>2632</v>
      </c>
      <c r="C133" s="730" t="s">
        <v>2633</v>
      </c>
      <c r="D133" s="730" t="s">
        <v>1196</v>
      </c>
      <c r="E133" s="730" t="s">
        <v>2634</v>
      </c>
      <c r="F133" s="734"/>
      <c r="G133" s="734"/>
      <c r="H133" s="748">
        <v>0</v>
      </c>
      <c r="I133" s="734">
        <v>81</v>
      </c>
      <c r="J133" s="734">
        <v>29166.74</v>
      </c>
      <c r="K133" s="748">
        <v>1</v>
      </c>
      <c r="L133" s="734">
        <v>81</v>
      </c>
      <c r="M133" s="735">
        <v>29166.74</v>
      </c>
    </row>
    <row r="134" spans="1:13" ht="14.45" customHeight="1" x14ac:dyDescent="0.2">
      <c r="A134" s="729" t="s">
        <v>609</v>
      </c>
      <c r="B134" s="730" t="s">
        <v>2632</v>
      </c>
      <c r="C134" s="730" t="s">
        <v>2635</v>
      </c>
      <c r="D134" s="730" t="s">
        <v>1196</v>
      </c>
      <c r="E134" s="730" t="s">
        <v>2636</v>
      </c>
      <c r="F134" s="734"/>
      <c r="G134" s="734"/>
      <c r="H134" s="748">
        <v>0</v>
      </c>
      <c r="I134" s="734">
        <v>12</v>
      </c>
      <c r="J134" s="734">
        <v>8599.44</v>
      </c>
      <c r="K134" s="748">
        <v>1</v>
      </c>
      <c r="L134" s="734">
        <v>12</v>
      </c>
      <c r="M134" s="735">
        <v>8599.44</v>
      </c>
    </row>
    <row r="135" spans="1:13" ht="14.45" customHeight="1" x14ac:dyDescent="0.2">
      <c r="A135" s="729" t="s">
        <v>609</v>
      </c>
      <c r="B135" s="730" t="s">
        <v>2637</v>
      </c>
      <c r="C135" s="730" t="s">
        <v>2638</v>
      </c>
      <c r="D135" s="730" t="s">
        <v>2639</v>
      </c>
      <c r="E135" s="730" t="s">
        <v>892</v>
      </c>
      <c r="F135" s="734"/>
      <c r="G135" s="734"/>
      <c r="H135" s="748"/>
      <c r="I135" s="734">
        <v>0</v>
      </c>
      <c r="J135" s="734">
        <v>0</v>
      </c>
      <c r="K135" s="748"/>
      <c r="L135" s="734">
        <v>0</v>
      </c>
      <c r="M135" s="735">
        <v>0</v>
      </c>
    </row>
    <row r="136" spans="1:13" ht="14.45" customHeight="1" x14ac:dyDescent="0.2">
      <c r="A136" s="729" t="s">
        <v>609</v>
      </c>
      <c r="B136" s="730" t="s">
        <v>2640</v>
      </c>
      <c r="C136" s="730" t="s">
        <v>2641</v>
      </c>
      <c r="D136" s="730" t="s">
        <v>2642</v>
      </c>
      <c r="E136" s="730" t="s">
        <v>2643</v>
      </c>
      <c r="F136" s="734"/>
      <c r="G136" s="734"/>
      <c r="H136" s="748">
        <v>0</v>
      </c>
      <c r="I136" s="734">
        <v>4</v>
      </c>
      <c r="J136" s="734">
        <v>2134.3940000000002</v>
      </c>
      <c r="K136" s="748">
        <v>1</v>
      </c>
      <c r="L136" s="734">
        <v>4</v>
      </c>
      <c r="M136" s="735">
        <v>2134.3940000000002</v>
      </c>
    </row>
    <row r="137" spans="1:13" ht="14.45" customHeight="1" x14ac:dyDescent="0.2">
      <c r="A137" s="729" t="s">
        <v>609</v>
      </c>
      <c r="B137" s="730" t="s">
        <v>2644</v>
      </c>
      <c r="C137" s="730" t="s">
        <v>2645</v>
      </c>
      <c r="D137" s="730" t="s">
        <v>2646</v>
      </c>
      <c r="E137" s="730" t="s">
        <v>2647</v>
      </c>
      <c r="F137" s="734"/>
      <c r="G137" s="734"/>
      <c r="H137" s="748">
        <v>0</v>
      </c>
      <c r="I137" s="734">
        <v>1</v>
      </c>
      <c r="J137" s="734">
        <v>818.66</v>
      </c>
      <c r="K137" s="748">
        <v>1</v>
      </c>
      <c r="L137" s="734">
        <v>1</v>
      </c>
      <c r="M137" s="735">
        <v>818.66</v>
      </c>
    </row>
    <row r="138" spans="1:13" ht="14.45" customHeight="1" x14ac:dyDescent="0.2">
      <c r="A138" s="729" t="s">
        <v>609</v>
      </c>
      <c r="B138" s="730" t="s">
        <v>2648</v>
      </c>
      <c r="C138" s="730" t="s">
        <v>2649</v>
      </c>
      <c r="D138" s="730" t="s">
        <v>2650</v>
      </c>
      <c r="E138" s="730" t="s">
        <v>2651</v>
      </c>
      <c r="F138" s="734"/>
      <c r="G138" s="734"/>
      <c r="H138" s="748">
        <v>0</v>
      </c>
      <c r="I138" s="734">
        <v>1</v>
      </c>
      <c r="J138" s="734">
        <v>2045.4713575755691</v>
      </c>
      <c r="K138" s="748">
        <v>1</v>
      </c>
      <c r="L138" s="734">
        <v>1</v>
      </c>
      <c r="M138" s="735">
        <v>2045.4713575755691</v>
      </c>
    </row>
    <row r="139" spans="1:13" ht="14.45" customHeight="1" x14ac:dyDescent="0.2">
      <c r="A139" s="729" t="s">
        <v>609</v>
      </c>
      <c r="B139" s="730" t="s">
        <v>2652</v>
      </c>
      <c r="C139" s="730" t="s">
        <v>2653</v>
      </c>
      <c r="D139" s="730" t="s">
        <v>2654</v>
      </c>
      <c r="E139" s="730" t="s">
        <v>2655</v>
      </c>
      <c r="F139" s="734"/>
      <c r="G139" s="734"/>
      <c r="H139" s="748">
        <v>0</v>
      </c>
      <c r="I139" s="734">
        <v>1</v>
      </c>
      <c r="J139" s="734">
        <v>51.959999999999994</v>
      </c>
      <c r="K139" s="748">
        <v>1</v>
      </c>
      <c r="L139" s="734">
        <v>1</v>
      </c>
      <c r="M139" s="735">
        <v>51.959999999999994</v>
      </c>
    </row>
    <row r="140" spans="1:13" ht="14.45" customHeight="1" x14ac:dyDescent="0.2">
      <c r="A140" s="729" t="s">
        <v>609</v>
      </c>
      <c r="B140" s="730" t="s">
        <v>2656</v>
      </c>
      <c r="C140" s="730" t="s">
        <v>2657</v>
      </c>
      <c r="D140" s="730" t="s">
        <v>2658</v>
      </c>
      <c r="E140" s="730" t="s">
        <v>1450</v>
      </c>
      <c r="F140" s="734">
        <v>1</v>
      </c>
      <c r="G140" s="734">
        <v>715</v>
      </c>
      <c r="H140" s="748">
        <v>1</v>
      </c>
      <c r="I140" s="734"/>
      <c r="J140" s="734"/>
      <c r="K140" s="748">
        <v>0</v>
      </c>
      <c r="L140" s="734">
        <v>1</v>
      </c>
      <c r="M140" s="735">
        <v>715</v>
      </c>
    </row>
    <row r="141" spans="1:13" ht="14.45" customHeight="1" x14ac:dyDescent="0.2">
      <c r="A141" s="729" t="s">
        <v>609</v>
      </c>
      <c r="B141" s="730" t="s">
        <v>2656</v>
      </c>
      <c r="C141" s="730" t="s">
        <v>2659</v>
      </c>
      <c r="D141" s="730" t="s">
        <v>1449</v>
      </c>
      <c r="E141" s="730" t="s">
        <v>1450</v>
      </c>
      <c r="F141" s="734"/>
      <c r="G141" s="734"/>
      <c r="H141" s="748">
        <v>0</v>
      </c>
      <c r="I141" s="734">
        <v>8</v>
      </c>
      <c r="J141" s="734">
        <v>3960</v>
      </c>
      <c r="K141" s="748">
        <v>1</v>
      </c>
      <c r="L141" s="734">
        <v>8</v>
      </c>
      <c r="M141" s="735">
        <v>3960</v>
      </c>
    </row>
    <row r="142" spans="1:13" ht="14.45" customHeight="1" x14ac:dyDescent="0.2">
      <c r="A142" s="729" t="s">
        <v>609</v>
      </c>
      <c r="B142" s="730" t="s">
        <v>2656</v>
      </c>
      <c r="C142" s="730" t="s">
        <v>2660</v>
      </c>
      <c r="D142" s="730" t="s">
        <v>1449</v>
      </c>
      <c r="E142" s="730" t="s">
        <v>1451</v>
      </c>
      <c r="F142" s="734"/>
      <c r="G142" s="734"/>
      <c r="H142" s="748">
        <v>0</v>
      </c>
      <c r="I142" s="734">
        <v>29</v>
      </c>
      <c r="J142" s="734">
        <v>30827.280000000002</v>
      </c>
      <c r="K142" s="748">
        <v>1</v>
      </c>
      <c r="L142" s="734">
        <v>29</v>
      </c>
      <c r="M142" s="735">
        <v>30827.280000000002</v>
      </c>
    </row>
    <row r="143" spans="1:13" ht="14.45" customHeight="1" x14ac:dyDescent="0.2">
      <c r="A143" s="729" t="s">
        <v>609</v>
      </c>
      <c r="B143" s="730" t="s">
        <v>2656</v>
      </c>
      <c r="C143" s="730" t="s">
        <v>2661</v>
      </c>
      <c r="D143" s="730" t="s">
        <v>1449</v>
      </c>
      <c r="E143" s="730" t="s">
        <v>1450</v>
      </c>
      <c r="F143" s="734"/>
      <c r="G143" s="734"/>
      <c r="H143" s="748">
        <v>0</v>
      </c>
      <c r="I143" s="734">
        <v>3</v>
      </c>
      <c r="J143" s="734">
        <v>1485</v>
      </c>
      <c r="K143" s="748">
        <v>1</v>
      </c>
      <c r="L143" s="734">
        <v>3</v>
      </c>
      <c r="M143" s="735">
        <v>1485</v>
      </c>
    </row>
    <row r="144" spans="1:13" ht="14.45" customHeight="1" x14ac:dyDescent="0.2">
      <c r="A144" s="729" t="s">
        <v>609</v>
      </c>
      <c r="B144" s="730" t="s">
        <v>2662</v>
      </c>
      <c r="C144" s="730" t="s">
        <v>2663</v>
      </c>
      <c r="D144" s="730" t="s">
        <v>759</v>
      </c>
      <c r="E144" s="730" t="s">
        <v>760</v>
      </c>
      <c r="F144" s="734"/>
      <c r="G144" s="734"/>
      <c r="H144" s="748">
        <v>0</v>
      </c>
      <c r="I144" s="734">
        <v>3</v>
      </c>
      <c r="J144" s="734">
        <v>161.82</v>
      </c>
      <c r="K144" s="748">
        <v>1</v>
      </c>
      <c r="L144" s="734">
        <v>3</v>
      </c>
      <c r="M144" s="735">
        <v>161.82</v>
      </c>
    </row>
    <row r="145" spans="1:13" ht="14.45" customHeight="1" x14ac:dyDescent="0.2">
      <c r="A145" s="729" t="s">
        <v>609</v>
      </c>
      <c r="B145" s="730" t="s">
        <v>2662</v>
      </c>
      <c r="C145" s="730" t="s">
        <v>2664</v>
      </c>
      <c r="D145" s="730" t="s">
        <v>759</v>
      </c>
      <c r="E145" s="730" t="s">
        <v>2665</v>
      </c>
      <c r="F145" s="734"/>
      <c r="G145" s="734"/>
      <c r="H145" s="748">
        <v>0</v>
      </c>
      <c r="I145" s="734">
        <v>1</v>
      </c>
      <c r="J145" s="734">
        <v>48.54</v>
      </c>
      <c r="K145" s="748">
        <v>1</v>
      </c>
      <c r="L145" s="734">
        <v>1</v>
      </c>
      <c r="M145" s="735">
        <v>48.54</v>
      </c>
    </row>
    <row r="146" spans="1:13" ht="14.45" customHeight="1" x14ac:dyDescent="0.2">
      <c r="A146" s="729" t="s">
        <v>609</v>
      </c>
      <c r="B146" s="730" t="s">
        <v>2666</v>
      </c>
      <c r="C146" s="730" t="s">
        <v>2667</v>
      </c>
      <c r="D146" s="730" t="s">
        <v>2668</v>
      </c>
      <c r="E146" s="730" t="s">
        <v>2669</v>
      </c>
      <c r="F146" s="734"/>
      <c r="G146" s="734"/>
      <c r="H146" s="748">
        <v>0</v>
      </c>
      <c r="I146" s="734">
        <v>52</v>
      </c>
      <c r="J146" s="734">
        <v>3420.56</v>
      </c>
      <c r="K146" s="748">
        <v>1</v>
      </c>
      <c r="L146" s="734">
        <v>52</v>
      </c>
      <c r="M146" s="735">
        <v>3420.56</v>
      </c>
    </row>
    <row r="147" spans="1:13" ht="14.45" customHeight="1" x14ac:dyDescent="0.2">
      <c r="A147" s="729" t="s">
        <v>609</v>
      </c>
      <c r="B147" s="730" t="s">
        <v>2666</v>
      </c>
      <c r="C147" s="730" t="s">
        <v>2670</v>
      </c>
      <c r="D147" s="730" t="s">
        <v>2668</v>
      </c>
      <c r="E147" s="730" t="s">
        <v>2671</v>
      </c>
      <c r="F147" s="734"/>
      <c r="G147" s="734"/>
      <c r="H147" s="748">
        <v>0</v>
      </c>
      <c r="I147" s="734">
        <v>176</v>
      </c>
      <c r="J147" s="734">
        <v>68728.000214167259</v>
      </c>
      <c r="K147" s="748">
        <v>1</v>
      </c>
      <c r="L147" s="734">
        <v>176</v>
      </c>
      <c r="M147" s="735">
        <v>68728.000214167259</v>
      </c>
    </row>
    <row r="148" spans="1:13" ht="14.45" customHeight="1" x14ac:dyDescent="0.2">
      <c r="A148" s="729" t="s">
        <v>609</v>
      </c>
      <c r="B148" s="730" t="s">
        <v>2666</v>
      </c>
      <c r="C148" s="730" t="s">
        <v>2672</v>
      </c>
      <c r="D148" s="730" t="s">
        <v>2668</v>
      </c>
      <c r="E148" s="730" t="s">
        <v>2673</v>
      </c>
      <c r="F148" s="734"/>
      <c r="G148" s="734"/>
      <c r="H148" s="748">
        <v>0</v>
      </c>
      <c r="I148" s="734">
        <v>451.9</v>
      </c>
      <c r="J148" s="734">
        <v>283441.62</v>
      </c>
      <c r="K148" s="748">
        <v>1</v>
      </c>
      <c r="L148" s="734">
        <v>451.9</v>
      </c>
      <c r="M148" s="735">
        <v>283441.62</v>
      </c>
    </row>
    <row r="149" spans="1:13" ht="14.45" customHeight="1" x14ac:dyDescent="0.2">
      <c r="A149" s="729" t="s">
        <v>609</v>
      </c>
      <c r="B149" s="730" t="s">
        <v>2310</v>
      </c>
      <c r="C149" s="730" t="s">
        <v>2311</v>
      </c>
      <c r="D149" s="730" t="s">
        <v>2312</v>
      </c>
      <c r="E149" s="730" t="s">
        <v>2313</v>
      </c>
      <c r="F149" s="734"/>
      <c r="G149" s="734"/>
      <c r="H149" s="748">
        <v>0</v>
      </c>
      <c r="I149" s="734">
        <v>51</v>
      </c>
      <c r="J149" s="734">
        <v>5928.97</v>
      </c>
      <c r="K149" s="748">
        <v>1</v>
      </c>
      <c r="L149" s="734">
        <v>51</v>
      </c>
      <c r="M149" s="735">
        <v>5928.97</v>
      </c>
    </row>
    <row r="150" spans="1:13" ht="14.45" customHeight="1" x14ac:dyDescent="0.2">
      <c r="A150" s="729" t="s">
        <v>609</v>
      </c>
      <c r="B150" s="730" t="s">
        <v>2674</v>
      </c>
      <c r="C150" s="730" t="s">
        <v>2675</v>
      </c>
      <c r="D150" s="730" t="s">
        <v>2676</v>
      </c>
      <c r="E150" s="730" t="s">
        <v>2677</v>
      </c>
      <c r="F150" s="734"/>
      <c r="G150" s="734"/>
      <c r="H150" s="748">
        <v>0</v>
      </c>
      <c r="I150" s="734">
        <v>2</v>
      </c>
      <c r="J150" s="734">
        <v>1544.12</v>
      </c>
      <c r="K150" s="748">
        <v>1</v>
      </c>
      <c r="L150" s="734">
        <v>2</v>
      </c>
      <c r="M150" s="735">
        <v>1544.12</v>
      </c>
    </row>
    <row r="151" spans="1:13" ht="14.45" customHeight="1" x14ac:dyDescent="0.2">
      <c r="A151" s="729" t="s">
        <v>609</v>
      </c>
      <c r="B151" s="730" t="s">
        <v>2678</v>
      </c>
      <c r="C151" s="730" t="s">
        <v>2679</v>
      </c>
      <c r="D151" s="730" t="s">
        <v>2680</v>
      </c>
      <c r="E151" s="730" t="s">
        <v>2681</v>
      </c>
      <c r="F151" s="734"/>
      <c r="G151" s="734"/>
      <c r="H151" s="748">
        <v>0</v>
      </c>
      <c r="I151" s="734">
        <v>1</v>
      </c>
      <c r="J151" s="734">
        <v>380.49</v>
      </c>
      <c r="K151" s="748">
        <v>1</v>
      </c>
      <c r="L151" s="734">
        <v>1</v>
      </c>
      <c r="M151" s="735">
        <v>380.49</v>
      </c>
    </row>
    <row r="152" spans="1:13" ht="14.45" customHeight="1" x14ac:dyDescent="0.2">
      <c r="A152" s="729" t="s">
        <v>609</v>
      </c>
      <c r="B152" s="730" t="s">
        <v>2314</v>
      </c>
      <c r="C152" s="730" t="s">
        <v>2682</v>
      </c>
      <c r="D152" s="730" t="s">
        <v>718</v>
      </c>
      <c r="E152" s="730" t="s">
        <v>1339</v>
      </c>
      <c r="F152" s="734"/>
      <c r="G152" s="734"/>
      <c r="H152" s="748">
        <v>0</v>
      </c>
      <c r="I152" s="734">
        <v>15</v>
      </c>
      <c r="J152" s="734">
        <v>495.16499767770159</v>
      </c>
      <c r="K152" s="748">
        <v>1</v>
      </c>
      <c r="L152" s="734">
        <v>15</v>
      </c>
      <c r="M152" s="735">
        <v>495.16499767770159</v>
      </c>
    </row>
    <row r="153" spans="1:13" ht="14.45" customHeight="1" x14ac:dyDescent="0.2">
      <c r="A153" s="729" t="s">
        <v>609</v>
      </c>
      <c r="B153" s="730" t="s">
        <v>2314</v>
      </c>
      <c r="C153" s="730" t="s">
        <v>2683</v>
      </c>
      <c r="D153" s="730" t="s">
        <v>718</v>
      </c>
      <c r="E153" s="730" t="s">
        <v>2684</v>
      </c>
      <c r="F153" s="734"/>
      <c r="G153" s="734"/>
      <c r="H153" s="748">
        <v>0</v>
      </c>
      <c r="I153" s="734">
        <v>13</v>
      </c>
      <c r="J153" s="734">
        <v>539.1099999999999</v>
      </c>
      <c r="K153" s="748">
        <v>1</v>
      </c>
      <c r="L153" s="734">
        <v>13</v>
      </c>
      <c r="M153" s="735">
        <v>539.1099999999999</v>
      </c>
    </row>
    <row r="154" spans="1:13" ht="14.45" customHeight="1" x14ac:dyDescent="0.2">
      <c r="A154" s="729" t="s">
        <v>609</v>
      </c>
      <c r="B154" s="730" t="s">
        <v>2314</v>
      </c>
      <c r="C154" s="730" t="s">
        <v>2315</v>
      </c>
      <c r="D154" s="730" t="s">
        <v>718</v>
      </c>
      <c r="E154" s="730" t="s">
        <v>2316</v>
      </c>
      <c r="F154" s="734"/>
      <c r="G154" s="734"/>
      <c r="H154" s="748">
        <v>0</v>
      </c>
      <c r="I154" s="734">
        <v>175</v>
      </c>
      <c r="J154" s="734">
        <v>7545.869999999999</v>
      </c>
      <c r="K154" s="748">
        <v>1</v>
      </c>
      <c r="L154" s="734">
        <v>175</v>
      </c>
      <c r="M154" s="735">
        <v>7545.869999999999</v>
      </c>
    </row>
    <row r="155" spans="1:13" ht="14.45" customHeight="1" x14ac:dyDescent="0.2">
      <c r="A155" s="729" t="s">
        <v>609</v>
      </c>
      <c r="B155" s="730" t="s">
        <v>2685</v>
      </c>
      <c r="C155" s="730" t="s">
        <v>2686</v>
      </c>
      <c r="D155" s="730" t="s">
        <v>2687</v>
      </c>
      <c r="E155" s="730" t="s">
        <v>2688</v>
      </c>
      <c r="F155" s="734"/>
      <c r="G155" s="734"/>
      <c r="H155" s="748">
        <v>0</v>
      </c>
      <c r="I155" s="734">
        <v>25</v>
      </c>
      <c r="J155" s="734">
        <v>3850</v>
      </c>
      <c r="K155" s="748">
        <v>1</v>
      </c>
      <c r="L155" s="734">
        <v>25</v>
      </c>
      <c r="M155" s="735">
        <v>3850</v>
      </c>
    </row>
    <row r="156" spans="1:13" ht="14.45" customHeight="1" x14ac:dyDescent="0.2">
      <c r="A156" s="729" t="s">
        <v>609</v>
      </c>
      <c r="B156" s="730" t="s">
        <v>2685</v>
      </c>
      <c r="C156" s="730" t="s">
        <v>2689</v>
      </c>
      <c r="D156" s="730" t="s">
        <v>1364</v>
      </c>
      <c r="E156" s="730" t="s">
        <v>1365</v>
      </c>
      <c r="F156" s="734">
        <v>2</v>
      </c>
      <c r="G156" s="734">
        <v>50.16</v>
      </c>
      <c r="H156" s="748">
        <v>1</v>
      </c>
      <c r="I156" s="734"/>
      <c r="J156" s="734"/>
      <c r="K156" s="748">
        <v>0</v>
      </c>
      <c r="L156" s="734">
        <v>2</v>
      </c>
      <c r="M156" s="735">
        <v>50.16</v>
      </c>
    </row>
    <row r="157" spans="1:13" ht="14.45" customHeight="1" x14ac:dyDescent="0.2">
      <c r="A157" s="729" t="s">
        <v>609</v>
      </c>
      <c r="B157" s="730" t="s">
        <v>2690</v>
      </c>
      <c r="C157" s="730" t="s">
        <v>2691</v>
      </c>
      <c r="D157" s="730" t="s">
        <v>2692</v>
      </c>
      <c r="E157" s="730" t="s">
        <v>2693</v>
      </c>
      <c r="F157" s="734"/>
      <c r="G157" s="734"/>
      <c r="H157" s="748">
        <v>0</v>
      </c>
      <c r="I157" s="734">
        <v>698</v>
      </c>
      <c r="J157" s="734">
        <v>167259.94</v>
      </c>
      <c r="K157" s="748">
        <v>1</v>
      </c>
      <c r="L157" s="734">
        <v>698</v>
      </c>
      <c r="M157" s="735">
        <v>167259.94</v>
      </c>
    </row>
    <row r="158" spans="1:13" ht="14.45" customHeight="1" x14ac:dyDescent="0.2">
      <c r="A158" s="729" t="s">
        <v>609</v>
      </c>
      <c r="B158" s="730" t="s">
        <v>2690</v>
      </c>
      <c r="C158" s="730" t="s">
        <v>2694</v>
      </c>
      <c r="D158" s="730" t="s">
        <v>2695</v>
      </c>
      <c r="E158" s="730" t="s">
        <v>2696</v>
      </c>
      <c r="F158" s="734"/>
      <c r="G158" s="734"/>
      <c r="H158" s="748">
        <v>0</v>
      </c>
      <c r="I158" s="734">
        <v>1</v>
      </c>
      <c r="J158" s="734">
        <v>238.21999999999997</v>
      </c>
      <c r="K158" s="748">
        <v>1</v>
      </c>
      <c r="L158" s="734">
        <v>1</v>
      </c>
      <c r="M158" s="735">
        <v>238.21999999999997</v>
      </c>
    </row>
    <row r="159" spans="1:13" ht="14.45" customHeight="1" x14ac:dyDescent="0.2">
      <c r="A159" s="729" t="s">
        <v>609</v>
      </c>
      <c r="B159" s="730" t="s">
        <v>2690</v>
      </c>
      <c r="C159" s="730" t="s">
        <v>2697</v>
      </c>
      <c r="D159" s="730" t="s">
        <v>2698</v>
      </c>
      <c r="E159" s="730" t="s">
        <v>2699</v>
      </c>
      <c r="F159" s="734"/>
      <c r="G159" s="734"/>
      <c r="H159" s="748">
        <v>0</v>
      </c>
      <c r="I159" s="734">
        <v>2</v>
      </c>
      <c r="J159" s="734">
        <v>251.76</v>
      </c>
      <c r="K159" s="748">
        <v>1</v>
      </c>
      <c r="L159" s="734">
        <v>2</v>
      </c>
      <c r="M159" s="735">
        <v>251.76</v>
      </c>
    </row>
    <row r="160" spans="1:13" ht="14.45" customHeight="1" x14ac:dyDescent="0.2">
      <c r="A160" s="729" t="s">
        <v>609</v>
      </c>
      <c r="B160" s="730" t="s">
        <v>2690</v>
      </c>
      <c r="C160" s="730" t="s">
        <v>2700</v>
      </c>
      <c r="D160" s="730" t="s">
        <v>2695</v>
      </c>
      <c r="E160" s="730" t="s">
        <v>2701</v>
      </c>
      <c r="F160" s="734"/>
      <c r="G160" s="734"/>
      <c r="H160" s="748">
        <v>0</v>
      </c>
      <c r="I160" s="734">
        <v>2</v>
      </c>
      <c r="J160" s="734">
        <v>116.72000000000003</v>
      </c>
      <c r="K160" s="748">
        <v>1</v>
      </c>
      <c r="L160" s="734">
        <v>2</v>
      </c>
      <c r="M160" s="735">
        <v>116.72000000000003</v>
      </c>
    </row>
    <row r="161" spans="1:13" ht="14.45" customHeight="1" x14ac:dyDescent="0.2">
      <c r="A161" s="729" t="s">
        <v>609</v>
      </c>
      <c r="B161" s="730" t="s">
        <v>2702</v>
      </c>
      <c r="C161" s="730" t="s">
        <v>2703</v>
      </c>
      <c r="D161" s="730" t="s">
        <v>1240</v>
      </c>
      <c r="E161" s="730" t="s">
        <v>2704</v>
      </c>
      <c r="F161" s="734"/>
      <c r="G161" s="734"/>
      <c r="H161" s="748">
        <v>0</v>
      </c>
      <c r="I161" s="734">
        <v>2</v>
      </c>
      <c r="J161" s="734">
        <v>480.75999999999993</v>
      </c>
      <c r="K161" s="748">
        <v>1</v>
      </c>
      <c r="L161" s="734">
        <v>2</v>
      </c>
      <c r="M161" s="735">
        <v>480.75999999999993</v>
      </c>
    </row>
    <row r="162" spans="1:13" ht="14.45" customHeight="1" x14ac:dyDescent="0.2">
      <c r="A162" s="729" t="s">
        <v>609</v>
      </c>
      <c r="B162" s="730" t="s">
        <v>2705</v>
      </c>
      <c r="C162" s="730" t="s">
        <v>2706</v>
      </c>
      <c r="D162" s="730" t="s">
        <v>2707</v>
      </c>
      <c r="E162" s="730" t="s">
        <v>2708</v>
      </c>
      <c r="F162" s="734"/>
      <c r="G162" s="734"/>
      <c r="H162" s="748">
        <v>0</v>
      </c>
      <c r="I162" s="734">
        <v>1</v>
      </c>
      <c r="J162" s="734">
        <v>114.02999999999997</v>
      </c>
      <c r="K162" s="748">
        <v>1</v>
      </c>
      <c r="L162" s="734">
        <v>1</v>
      </c>
      <c r="M162" s="735">
        <v>114.02999999999997</v>
      </c>
    </row>
    <row r="163" spans="1:13" ht="14.45" customHeight="1" x14ac:dyDescent="0.2">
      <c r="A163" s="729" t="s">
        <v>609</v>
      </c>
      <c r="B163" s="730" t="s">
        <v>2705</v>
      </c>
      <c r="C163" s="730" t="s">
        <v>2709</v>
      </c>
      <c r="D163" s="730" t="s">
        <v>2707</v>
      </c>
      <c r="E163" s="730" t="s">
        <v>2710</v>
      </c>
      <c r="F163" s="734"/>
      <c r="G163" s="734"/>
      <c r="H163" s="748">
        <v>0</v>
      </c>
      <c r="I163" s="734">
        <v>4</v>
      </c>
      <c r="J163" s="734">
        <v>504.83999999999992</v>
      </c>
      <c r="K163" s="748">
        <v>1</v>
      </c>
      <c r="L163" s="734">
        <v>4</v>
      </c>
      <c r="M163" s="735">
        <v>504.83999999999992</v>
      </c>
    </row>
    <row r="164" spans="1:13" ht="14.45" customHeight="1" x14ac:dyDescent="0.2">
      <c r="A164" s="729" t="s">
        <v>609</v>
      </c>
      <c r="B164" s="730" t="s">
        <v>2705</v>
      </c>
      <c r="C164" s="730" t="s">
        <v>2711</v>
      </c>
      <c r="D164" s="730" t="s">
        <v>2707</v>
      </c>
      <c r="E164" s="730" t="s">
        <v>2712</v>
      </c>
      <c r="F164" s="734"/>
      <c r="G164" s="734"/>
      <c r="H164" s="748">
        <v>0</v>
      </c>
      <c r="I164" s="734">
        <v>2</v>
      </c>
      <c r="J164" s="734">
        <v>509.90000000000009</v>
      </c>
      <c r="K164" s="748">
        <v>1</v>
      </c>
      <c r="L164" s="734">
        <v>2</v>
      </c>
      <c r="M164" s="735">
        <v>509.90000000000009</v>
      </c>
    </row>
    <row r="165" spans="1:13" ht="14.45" customHeight="1" x14ac:dyDescent="0.2">
      <c r="A165" s="729" t="s">
        <v>609</v>
      </c>
      <c r="B165" s="730" t="s">
        <v>2713</v>
      </c>
      <c r="C165" s="730" t="s">
        <v>2714</v>
      </c>
      <c r="D165" s="730" t="s">
        <v>2715</v>
      </c>
      <c r="E165" s="730" t="s">
        <v>2716</v>
      </c>
      <c r="F165" s="734"/>
      <c r="G165" s="734"/>
      <c r="H165" s="748">
        <v>0</v>
      </c>
      <c r="I165" s="734">
        <v>2</v>
      </c>
      <c r="J165" s="734">
        <v>1446.3599999999997</v>
      </c>
      <c r="K165" s="748">
        <v>1</v>
      </c>
      <c r="L165" s="734">
        <v>2</v>
      </c>
      <c r="M165" s="735">
        <v>1446.3599999999997</v>
      </c>
    </row>
    <row r="166" spans="1:13" ht="14.45" customHeight="1" x14ac:dyDescent="0.2">
      <c r="A166" s="729" t="s">
        <v>609</v>
      </c>
      <c r="B166" s="730" t="s">
        <v>2717</v>
      </c>
      <c r="C166" s="730" t="s">
        <v>2718</v>
      </c>
      <c r="D166" s="730" t="s">
        <v>1303</v>
      </c>
      <c r="E166" s="730" t="s">
        <v>2719</v>
      </c>
      <c r="F166" s="734"/>
      <c r="G166" s="734"/>
      <c r="H166" s="748">
        <v>0</v>
      </c>
      <c r="I166" s="734">
        <v>2</v>
      </c>
      <c r="J166" s="734">
        <v>863.28</v>
      </c>
      <c r="K166" s="748">
        <v>1</v>
      </c>
      <c r="L166" s="734">
        <v>2</v>
      </c>
      <c r="M166" s="735">
        <v>863.28</v>
      </c>
    </row>
    <row r="167" spans="1:13" ht="14.45" customHeight="1" x14ac:dyDescent="0.2">
      <c r="A167" s="729" t="s">
        <v>609</v>
      </c>
      <c r="B167" s="730" t="s">
        <v>2717</v>
      </c>
      <c r="C167" s="730" t="s">
        <v>2720</v>
      </c>
      <c r="D167" s="730" t="s">
        <v>2721</v>
      </c>
      <c r="E167" s="730" t="s">
        <v>2722</v>
      </c>
      <c r="F167" s="734"/>
      <c r="G167" s="734"/>
      <c r="H167" s="748">
        <v>0</v>
      </c>
      <c r="I167" s="734">
        <v>1</v>
      </c>
      <c r="J167" s="734">
        <v>166.91</v>
      </c>
      <c r="K167" s="748">
        <v>1</v>
      </c>
      <c r="L167" s="734">
        <v>1</v>
      </c>
      <c r="M167" s="735">
        <v>166.91</v>
      </c>
    </row>
    <row r="168" spans="1:13" ht="14.45" customHeight="1" x14ac:dyDescent="0.2">
      <c r="A168" s="729" t="s">
        <v>609</v>
      </c>
      <c r="B168" s="730" t="s">
        <v>2723</v>
      </c>
      <c r="C168" s="730" t="s">
        <v>2724</v>
      </c>
      <c r="D168" s="730" t="s">
        <v>2725</v>
      </c>
      <c r="E168" s="730" t="s">
        <v>2726</v>
      </c>
      <c r="F168" s="734"/>
      <c r="G168" s="734"/>
      <c r="H168" s="748">
        <v>0</v>
      </c>
      <c r="I168" s="734">
        <v>1</v>
      </c>
      <c r="J168" s="734">
        <v>142.74999999999997</v>
      </c>
      <c r="K168" s="748">
        <v>1</v>
      </c>
      <c r="L168" s="734">
        <v>1</v>
      </c>
      <c r="M168" s="735">
        <v>142.74999999999997</v>
      </c>
    </row>
    <row r="169" spans="1:13" ht="14.45" customHeight="1" x14ac:dyDescent="0.2">
      <c r="A169" s="729" t="s">
        <v>609</v>
      </c>
      <c r="B169" s="730" t="s">
        <v>2727</v>
      </c>
      <c r="C169" s="730" t="s">
        <v>2728</v>
      </c>
      <c r="D169" s="730" t="s">
        <v>2729</v>
      </c>
      <c r="E169" s="730" t="s">
        <v>2730</v>
      </c>
      <c r="F169" s="734"/>
      <c r="G169" s="734"/>
      <c r="H169" s="748">
        <v>0</v>
      </c>
      <c r="I169" s="734">
        <v>1</v>
      </c>
      <c r="J169" s="734">
        <v>135.51999999999995</v>
      </c>
      <c r="K169" s="748">
        <v>1</v>
      </c>
      <c r="L169" s="734">
        <v>1</v>
      </c>
      <c r="M169" s="735">
        <v>135.51999999999995</v>
      </c>
    </row>
    <row r="170" spans="1:13" ht="14.45" customHeight="1" x14ac:dyDescent="0.2">
      <c r="A170" s="729" t="s">
        <v>609</v>
      </c>
      <c r="B170" s="730" t="s">
        <v>2731</v>
      </c>
      <c r="C170" s="730" t="s">
        <v>2732</v>
      </c>
      <c r="D170" s="730" t="s">
        <v>799</v>
      </c>
      <c r="E170" s="730" t="s">
        <v>800</v>
      </c>
      <c r="F170" s="734">
        <v>1</v>
      </c>
      <c r="G170" s="734">
        <v>1130.49</v>
      </c>
      <c r="H170" s="748">
        <v>1</v>
      </c>
      <c r="I170" s="734"/>
      <c r="J170" s="734"/>
      <c r="K170" s="748">
        <v>0</v>
      </c>
      <c r="L170" s="734">
        <v>1</v>
      </c>
      <c r="M170" s="735">
        <v>1130.49</v>
      </c>
    </row>
    <row r="171" spans="1:13" ht="14.45" customHeight="1" x14ac:dyDescent="0.2">
      <c r="A171" s="729" t="s">
        <v>609</v>
      </c>
      <c r="B171" s="730" t="s">
        <v>2733</v>
      </c>
      <c r="C171" s="730" t="s">
        <v>2734</v>
      </c>
      <c r="D171" s="730" t="s">
        <v>2735</v>
      </c>
      <c r="E171" s="730" t="s">
        <v>2736</v>
      </c>
      <c r="F171" s="734"/>
      <c r="G171" s="734"/>
      <c r="H171" s="748">
        <v>0</v>
      </c>
      <c r="I171" s="734">
        <v>10</v>
      </c>
      <c r="J171" s="734">
        <v>196.37999999999997</v>
      </c>
      <c r="K171" s="748">
        <v>1</v>
      </c>
      <c r="L171" s="734">
        <v>10</v>
      </c>
      <c r="M171" s="735">
        <v>196.37999999999997</v>
      </c>
    </row>
    <row r="172" spans="1:13" ht="14.45" customHeight="1" x14ac:dyDescent="0.2">
      <c r="A172" s="729" t="s">
        <v>609</v>
      </c>
      <c r="B172" s="730" t="s">
        <v>2733</v>
      </c>
      <c r="C172" s="730" t="s">
        <v>2737</v>
      </c>
      <c r="D172" s="730" t="s">
        <v>2735</v>
      </c>
      <c r="E172" s="730" t="s">
        <v>2738</v>
      </c>
      <c r="F172" s="734"/>
      <c r="G172" s="734"/>
      <c r="H172" s="748">
        <v>0</v>
      </c>
      <c r="I172" s="734">
        <v>14</v>
      </c>
      <c r="J172" s="734">
        <v>127.68</v>
      </c>
      <c r="K172" s="748">
        <v>1</v>
      </c>
      <c r="L172" s="734">
        <v>14</v>
      </c>
      <c r="M172" s="735">
        <v>127.68</v>
      </c>
    </row>
    <row r="173" spans="1:13" ht="14.45" customHeight="1" x14ac:dyDescent="0.2">
      <c r="A173" s="729" t="s">
        <v>609</v>
      </c>
      <c r="B173" s="730" t="s">
        <v>2317</v>
      </c>
      <c r="C173" s="730" t="s">
        <v>2318</v>
      </c>
      <c r="D173" s="730" t="s">
        <v>2319</v>
      </c>
      <c r="E173" s="730" t="s">
        <v>2320</v>
      </c>
      <c r="F173" s="734"/>
      <c r="G173" s="734"/>
      <c r="H173" s="748">
        <v>0</v>
      </c>
      <c r="I173" s="734">
        <v>25</v>
      </c>
      <c r="J173" s="734">
        <v>11667</v>
      </c>
      <c r="K173" s="748">
        <v>1</v>
      </c>
      <c r="L173" s="734">
        <v>25</v>
      </c>
      <c r="M173" s="735">
        <v>11667</v>
      </c>
    </row>
    <row r="174" spans="1:13" ht="14.45" customHeight="1" x14ac:dyDescent="0.2">
      <c r="A174" s="729" t="s">
        <v>609</v>
      </c>
      <c r="B174" s="730" t="s">
        <v>2317</v>
      </c>
      <c r="C174" s="730" t="s">
        <v>2739</v>
      </c>
      <c r="D174" s="730" t="s">
        <v>2319</v>
      </c>
      <c r="E174" s="730" t="s">
        <v>2740</v>
      </c>
      <c r="F174" s="734"/>
      <c r="G174" s="734"/>
      <c r="H174" s="748">
        <v>0</v>
      </c>
      <c r="I174" s="734">
        <v>3</v>
      </c>
      <c r="J174" s="734">
        <v>4666.71</v>
      </c>
      <c r="K174" s="748">
        <v>1</v>
      </c>
      <c r="L174" s="734">
        <v>3</v>
      </c>
      <c r="M174" s="735">
        <v>4666.71</v>
      </c>
    </row>
    <row r="175" spans="1:13" ht="14.45" customHeight="1" x14ac:dyDescent="0.2">
      <c r="A175" s="729" t="s">
        <v>609</v>
      </c>
      <c r="B175" s="730" t="s">
        <v>2317</v>
      </c>
      <c r="C175" s="730" t="s">
        <v>2321</v>
      </c>
      <c r="D175" s="730" t="s">
        <v>2319</v>
      </c>
      <c r="E175" s="730" t="s">
        <v>2322</v>
      </c>
      <c r="F175" s="734"/>
      <c r="G175" s="734"/>
      <c r="H175" s="748">
        <v>0</v>
      </c>
      <c r="I175" s="734">
        <v>20</v>
      </c>
      <c r="J175" s="734">
        <v>3110.8019999999997</v>
      </c>
      <c r="K175" s="748">
        <v>1</v>
      </c>
      <c r="L175" s="734">
        <v>20</v>
      </c>
      <c r="M175" s="735">
        <v>3110.8019999999997</v>
      </c>
    </row>
    <row r="176" spans="1:13" ht="14.45" customHeight="1" x14ac:dyDescent="0.2">
      <c r="A176" s="729" t="s">
        <v>609</v>
      </c>
      <c r="B176" s="730" t="s">
        <v>2317</v>
      </c>
      <c r="C176" s="730" t="s">
        <v>2325</v>
      </c>
      <c r="D176" s="730" t="s">
        <v>2319</v>
      </c>
      <c r="E176" s="730" t="s">
        <v>2320</v>
      </c>
      <c r="F176" s="734"/>
      <c r="G176" s="734"/>
      <c r="H176" s="748">
        <v>0</v>
      </c>
      <c r="I176" s="734">
        <v>42</v>
      </c>
      <c r="J176" s="734">
        <v>14752.09</v>
      </c>
      <c r="K176" s="748">
        <v>1</v>
      </c>
      <c r="L176" s="734">
        <v>42</v>
      </c>
      <c r="M176" s="735">
        <v>14752.09</v>
      </c>
    </row>
    <row r="177" spans="1:13" ht="14.45" customHeight="1" x14ac:dyDescent="0.2">
      <c r="A177" s="729" t="s">
        <v>609</v>
      </c>
      <c r="B177" s="730" t="s">
        <v>2317</v>
      </c>
      <c r="C177" s="730" t="s">
        <v>2741</v>
      </c>
      <c r="D177" s="730" t="s">
        <v>2319</v>
      </c>
      <c r="E177" s="730" t="s">
        <v>2740</v>
      </c>
      <c r="F177" s="734"/>
      <c r="G177" s="734"/>
      <c r="H177" s="748">
        <v>0</v>
      </c>
      <c r="I177" s="734">
        <v>151</v>
      </c>
      <c r="J177" s="734">
        <v>42314.73</v>
      </c>
      <c r="K177" s="748">
        <v>1</v>
      </c>
      <c r="L177" s="734">
        <v>151</v>
      </c>
      <c r="M177" s="735">
        <v>42314.73</v>
      </c>
    </row>
    <row r="178" spans="1:13" ht="14.45" customHeight="1" x14ac:dyDescent="0.2">
      <c r="A178" s="729" t="s">
        <v>609</v>
      </c>
      <c r="B178" s="730" t="s">
        <v>2317</v>
      </c>
      <c r="C178" s="730" t="s">
        <v>2742</v>
      </c>
      <c r="D178" s="730" t="s">
        <v>2743</v>
      </c>
      <c r="E178" s="730" t="s">
        <v>2740</v>
      </c>
      <c r="F178" s="734">
        <v>9</v>
      </c>
      <c r="G178" s="734">
        <v>9059.130000000001</v>
      </c>
      <c r="H178" s="748">
        <v>1</v>
      </c>
      <c r="I178" s="734"/>
      <c r="J178" s="734"/>
      <c r="K178" s="748">
        <v>0</v>
      </c>
      <c r="L178" s="734">
        <v>9</v>
      </c>
      <c r="M178" s="735">
        <v>9059.130000000001</v>
      </c>
    </row>
    <row r="179" spans="1:13" ht="14.45" customHeight="1" x14ac:dyDescent="0.2">
      <c r="A179" s="729" t="s">
        <v>609</v>
      </c>
      <c r="B179" s="730" t="s">
        <v>2744</v>
      </c>
      <c r="C179" s="730" t="s">
        <v>2745</v>
      </c>
      <c r="D179" s="730" t="s">
        <v>1625</v>
      </c>
      <c r="E179" s="730" t="s">
        <v>2746</v>
      </c>
      <c r="F179" s="734"/>
      <c r="G179" s="734"/>
      <c r="H179" s="748">
        <v>0</v>
      </c>
      <c r="I179" s="734">
        <v>4</v>
      </c>
      <c r="J179" s="734">
        <v>87.839999999999989</v>
      </c>
      <c r="K179" s="748">
        <v>1</v>
      </c>
      <c r="L179" s="734">
        <v>4</v>
      </c>
      <c r="M179" s="735">
        <v>87.839999999999989</v>
      </c>
    </row>
    <row r="180" spans="1:13" ht="14.45" customHeight="1" x14ac:dyDescent="0.2">
      <c r="A180" s="729" t="s">
        <v>609</v>
      </c>
      <c r="B180" s="730" t="s">
        <v>2744</v>
      </c>
      <c r="C180" s="730" t="s">
        <v>2747</v>
      </c>
      <c r="D180" s="730" t="s">
        <v>1625</v>
      </c>
      <c r="E180" s="730" t="s">
        <v>2748</v>
      </c>
      <c r="F180" s="734"/>
      <c r="G180" s="734"/>
      <c r="H180" s="748">
        <v>0</v>
      </c>
      <c r="I180" s="734">
        <v>9</v>
      </c>
      <c r="J180" s="734">
        <v>409.67000000000007</v>
      </c>
      <c r="K180" s="748">
        <v>1</v>
      </c>
      <c r="L180" s="734">
        <v>9</v>
      </c>
      <c r="M180" s="735">
        <v>409.67000000000007</v>
      </c>
    </row>
    <row r="181" spans="1:13" ht="14.45" customHeight="1" x14ac:dyDescent="0.2">
      <c r="A181" s="729" t="s">
        <v>609</v>
      </c>
      <c r="B181" s="730" t="s">
        <v>2749</v>
      </c>
      <c r="C181" s="730" t="s">
        <v>2750</v>
      </c>
      <c r="D181" s="730" t="s">
        <v>938</v>
      </c>
      <c r="E181" s="730" t="s">
        <v>940</v>
      </c>
      <c r="F181" s="734"/>
      <c r="G181" s="734"/>
      <c r="H181" s="748">
        <v>0</v>
      </c>
      <c r="I181" s="734">
        <v>15</v>
      </c>
      <c r="J181" s="734">
        <v>14256.449999999999</v>
      </c>
      <c r="K181" s="748">
        <v>1</v>
      </c>
      <c r="L181" s="734">
        <v>15</v>
      </c>
      <c r="M181" s="735">
        <v>14256.449999999999</v>
      </c>
    </row>
    <row r="182" spans="1:13" ht="14.45" customHeight="1" x14ac:dyDescent="0.2">
      <c r="A182" s="729" t="s">
        <v>609</v>
      </c>
      <c r="B182" s="730" t="s">
        <v>2749</v>
      </c>
      <c r="C182" s="730" t="s">
        <v>2751</v>
      </c>
      <c r="D182" s="730" t="s">
        <v>938</v>
      </c>
      <c r="E182" s="730" t="s">
        <v>939</v>
      </c>
      <c r="F182" s="734"/>
      <c r="G182" s="734"/>
      <c r="H182" s="748">
        <v>0</v>
      </c>
      <c r="I182" s="734">
        <v>153</v>
      </c>
      <c r="J182" s="734">
        <v>671922.43</v>
      </c>
      <c r="K182" s="748">
        <v>1</v>
      </c>
      <c r="L182" s="734">
        <v>153</v>
      </c>
      <c r="M182" s="735">
        <v>671922.43</v>
      </c>
    </row>
    <row r="183" spans="1:13" ht="14.45" customHeight="1" x14ac:dyDescent="0.2">
      <c r="A183" s="729" t="s">
        <v>609</v>
      </c>
      <c r="B183" s="730" t="s">
        <v>2752</v>
      </c>
      <c r="C183" s="730" t="s">
        <v>2753</v>
      </c>
      <c r="D183" s="730" t="s">
        <v>2754</v>
      </c>
      <c r="E183" s="730" t="s">
        <v>2755</v>
      </c>
      <c r="F183" s="734"/>
      <c r="G183" s="734"/>
      <c r="H183" s="748">
        <v>0</v>
      </c>
      <c r="I183" s="734">
        <v>1</v>
      </c>
      <c r="J183" s="734">
        <v>331.94999999999993</v>
      </c>
      <c r="K183" s="748">
        <v>1</v>
      </c>
      <c r="L183" s="734">
        <v>1</v>
      </c>
      <c r="M183" s="735">
        <v>331.94999999999993</v>
      </c>
    </row>
    <row r="184" spans="1:13" ht="14.45" customHeight="1" x14ac:dyDescent="0.2">
      <c r="A184" s="729" t="s">
        <v>609</v>
      </c>
      <c r="B184" s="730" t="s">
        <v>2752</v>
      </c>
      <c r="C184" s="730" t="s">
        <v>2756</v>
      </c>
      <c r="D184" s="730" t="s">
        <v>2754</v>
      </c>
      <c r="E184" s="730" t="s">
        <v>2757</v>
      </c>
      <c r="F184" s="734"/>
      <c r="G184" s="734"/>
      <c r="H184" s="748">
        <v>0</v>
      </c>
      <c r="I184" s="734">
        <v>1</v>
      </c>
      <c r="J184" s="734">
        <v>195.47</v>
      </c>
      <c r="K184" s="748">
        <v>1</v>
      </c>
      <c r="L184" s="734">
        <v>1</v>
      </c>
      <c r="M184" s="735">
        <v>195.47</v>
      </c>
    </row>
    <row r="185" spans="1:13" ht="14.45" customHeight="1" x14ac:dyDescent="0.2">
      <c r="A185" s="729" t="s">
        <v>609</v>
      </c>
      <c r="B185" s="730" t="s">
        <v>2752</v>
      </c>
      <c r="C185" s="730" t="s">
        <v>2758</v>
      </c>
      <c r="D185" s="730" t="s">
        <v>2759</v>
      </c>
      <c r="E185" s="730" t="s">
        <v>2760</v>
      </c>
      <c r="F185" s="734"/>
      <c r="G185" s="734"/>
      <c r="H185" s="748">
        <v>0</v>
      </c>
      <c r="I185" s="734">
        <v>1</v>
      </c>
      <c r="J185" s="734">
        <v>91.43</v>
      </c>
      <c r="K185" s="748">
        <v>1</v>
      </c>
      <c r="L185" s="734">
        <v>1</v>
      </c>
      <c r="M185" s="735">
        <v>91.43</v>
      </c>
    </row>
    <row r="186" spans="1:13" ht="14.45" customHeight="1" x14ac:dyDescent="0.2">
      <c r="A186" s="729" t="s">
        <v>609</v>
      </c>
      <c r="B186" s="730" t="s">
        <v>2752</v>
      </c>
      <c r="C186" s="730" t="s">
        <v>2761</v>
      </c>
      <c r="D186" s="730" t="s">
        <v>2759</v>
      </c>
      <c r="E186" s="730" t="s">
        <v>2762</v>
      </c>
      <c r="F186" s="734"/>
      <c r="G186" s="734"/>
      <c r="H186" s="748">
        <v>0</v>
      </c>
      <c r="I186" s="734">
        <v>2</v>
      </c>
      <c r="J186" s="734">
        <v>366.584</v>
      </c>
      <c r="K186" s="748">
        <v>1</v>
      </c>
      <c r="L186" s="734">
        <v>2</v>
      </c>
      <c r="M186" s="735">
        <v>366.584</v>
      </c>
    </row>
    <row r="187" spans="1:13" ht="14.45" customHeight="1" x14ac:dyDescent="0.2">
      <c r="A187" s="729" t="s">
        <v>609</v>
      </c>
      <c r="B187" s="730" t="s">
        <v>2763</v>
      </c>
      <c r="C187" s="730" t="s">
        <v>2764</v>
      </c>
      <c r="D187" s="730" t="s">
        <v>2765</v>
      </c>
      <c r="E187" s="730" t="s">
        <v>2766</v>
      </c>
      <c r="F187" s="734">
        <v>3</v>
      </c>
      <c r="G187" s="734">
        <v>299.70999999999998</v>
      </c>
      <c r="H187" s="748">
        <v>1</v>
      </c>
      <c r="I187" s="734"/>
      <c r="J187" s="734"/>
      <c r="K187" s="748">
        <v>0</v>
      </c>
      <c r="L187" s="734">
        <v>3</v>
      </c>
      <c r="M187" s="735">
        <v>299.70999999999998</v>
      </c>
    </row>
    <row r="188" spans="1:13" ht="14.45" customHeight="1" x14ac:dyDescent="0.2">
      <c r="A188" s="729" t="s">
        <v>609</v>
      </c>
      <c r="B188" s="730" t="s">
        <v>2763</v>
      </c>
      <c r="C188" s="730" t="s">
        <v>2767</v>
      </c>
      <c r="D188" s="730" t="s">
        <v>2768</v>
      </c>
      <c r="E188" s="730" t="s">
        <v>2769</v>
      </c>
      <c r="F188" s="734"/>
      <c r="G188" s="734"/>
      <c r="H188" s="748">
        <v>0</v>
      </c>
      <c r="I188" s="734">
        <v>3</v>
      </c>
      <c r="J188" s="734">
        <v>272.64</v>
      </c>
      <c r="K188" s="748">
        <v>1</v>
      </c>
      <c r="L188" s="734">
        <v>3</v>
      </c>
      <c r="M188" s="735">
        <v>272.64</v>
      </c>
    </row>
    <row r="189" spans="1:13" ht="14.45" customHeight="1" x14ac:dyDescent="0.2">
      <c r="A189" s="729" t="s">
        <v>609</v>
      </c>
      <c r="B189" s="730" t="s">
        <v>2770</v>
      </c>
      <c r="C189" s="730" t="s">
        <v>2771</v>
      </c>
      <c r="D189" s="730" t="s">
        <v>2772</v>
      </c>
      <c r="E189" s="730" t="s">
        <v>2773</v>
      </c>
      <c r="F189" s="734"/>
      <c r="G189" s="734"/>
      <c r="H189" s="748">
        <v>0</v>
      </c>
      <c r="I189" s="734">
        <v>1</v>
      </c>
      <c r="J189" s="734">
        <v>404.43000000000012</v>
      </c>
      <c r="K189" s="748">
        <v>1</v>
      </c>
      <c r="L189" s="734">
        <v>1</v>
      </c>
      <c r="M189" s="735">
        <v>404.43000000000012</v>
      </c>
    </row>
    <row r="190" spans="1:13" ht="14.45" customHeight="1" x14ac:dyDescent="0.2">
      <c r="A190" s="729" t="s">
        <v>609</v>
      </c>
      <c r="B190" s="730" t="s">
        <v>2774</v>
      </c>
      <c r="C190" s="730" t="s">
        <v>2775</v>
      </c>
      <c r="D190" s="730" t="s">
        <v>1582</v>
      </c>
      <c r="E190" s="730" t="s">
        <v>1583</v>
      </c>
      <c r="F190" s="734"/>
      <c r="G190" s="734"/>
      <c r="H190" s="748">
        <v>0</v>
      </c>
      <c r="I190" s="734">
        <v>11</v>
      </c>
      <c r="J190" s="734">
        <v>547.36</v>
      </c>
      <c r="K190" s="748">
        <v>1</v>
      </c>
      <c r="L190" s="734">
        <v>11</v>
      </c>
      <c r="M190" s="735">
        <v>547.36</v>
      </c>
    </row>
    <row r="191" spans="1:13" ht="14.45" customHeight="1" x14ac:dyDescent="0.2">
      <c r="A191" s="729" t="s">
        <v>609</v>
      </c>
      <c r="B191" s="730" t="s">
        <v>2774</v>
      </c>
      <c r="C191" s="730" t="s">
        <v>2776</v>
      </c>
      <c r="D191" s="730" t="s">
        <v>1580</v>
      </c>
      <c r="E191" s="730" t="s">
        <v>1581</v>
      </c>
      <c r="F191" s="734"/>
      <c r="G191" s="734"/>
      <c r="H191" s="748">
        <v>0</v>
      </c>
      <c r="I191" s="734">
        <v>141</v>
      </c>
      <c r="J191" s="734">
        <v>11444.28</v>
      </c>
      <c r="K191" s="748">
        <v>1</v>
      </c>
      <c r="L191" s="734">
        <v>141</v>
      </c>
      <c r="M191" s="735">
        <v>11444.28</v>
      </c>
    </row>
    <row r="192" spans="1:13" ht="14.45" customHeight="1" x14ac:dyDescent="0.2">
      <c r="A192" s="729" t="s">
        <v>609</v>
      </c>
      <c r="B192" s="730" t="s">
        <v>2777</v>
      </c>
      <c r="C192" s="730" t="s">
        <v>2778</v>
      </c>
      <c r="D192" s="730" t="s">
        <v>1617</v>
      </c>
      <c r="E192" s="730" t="s">
        <v>2779</v>
      </c>
      <c r="F192" s="734"/>
      <c r="G192" s="734"/>
      <c r="H192" s="748">
        <v>0</v>
      </c>
      <c r="I192" s="734">
        <v>2</v>
      </c>
      <c r="J192" s="734">
        <v>150.37</v>
      </c>
      <c r="K192" s="748">
        <v>1</v>
      </c>
      <c r="L192" s="734">
        <v>2</v>
      </c>
      <c r="M192" s="735">
        <v>150.37</v>
      </c>
    </row>
    <row r="193" spans="1:13" ht="14.45" customHeight="1" x14ac:dyDescent="0.2">
      <c r="A193" s="729" t="s">
        <v>609</v>
      </c>
      <c r="B193" s="730" t="s">
        <v>2777</v>
      </c>
      <c r="C193" s="730" t="s">
        <v>2780</v>
      </c>
      <c r="D193" s="730" t="s">
        <v>1617</v>
      </c>
      <c r="E193" s="730" t="s">
        <v>836</v>
      </c>
      <c r="F193" s="734"/>
      <c r="G193" s="734"/>
      <c r="H193" s="748">
        <v>0</v>
      </c>
      <c r="I193" s="734">
        <v>2</v>
      </c>
      <c r="J193" s="734">
        <v>59.74</v>
      </c>
      <c r="K193" s="748">
        <v>1</v>
      </c>
      <c r="L193" s="734">
        <v>2</v>
      </c>
      <c r="M193" s="735">
        <v>59.74</v>
      </c>
    </row>
    <row r="194" spans="1:13" ht="14.45" customHeight="1" x14ac:dyDescent="0.2">
      <c r="A194" s="729" t="s">
        <v>609</v>
      </c>
      <c r="B194" s="730" t="s">
        <v>2777</v>
      </c>
      <c r="C194" s="730" t="s">
        <v>2781</v>
      </c>
      <c r="D194" s="730" t="s">
        <v>1617</v>
      </c>
      <c r="E194" s="730" t="s">
        <v>2782</v>
      </c>
      <c r="F194" s="734"/>
      <c r="G194" s="734"/>
      <c r="H194" s="748">
        <v>0</v>
      </c>
      <c r="I194" s="734">
        <v>2</v>
      </c>
      <c r="J194" s="734">
        <v>199.78</v>
      </c>
      <c r="K194" s="748">
        <v>1</v>
      </c>
      <c r="L194" s="734">
        <v>2</v>
      </c>
      <c r="M194" s="735">
        <v>199.78</v>
      </c>
    </row>
    <row r="195" spans="1:13" ht="14.45" customHeight="1" x14ac:dyDescent="0.2">
      <c r="A195" s="729" t="s">
        <v>609</v>
      </c>
      <c r="B195" s="730" t="s">
        <v>2783</v>
      </c>
      <c r="C195" s="730" t="s">
        <v>2784</v>
      </c>
      <c r="D195" s="730" t="s">
        <v>1707</v>
      </c>
      <c r="E195" s="730" t="s">
        <v>1699</v>
      </c>
      <c r="F195" s="734"/>
      <c r="G195" s="734"/>
      <c r="H195" s="748">
        <v>0</v>
      </c>
      <c r="I195" s="734">
        <v>8</v>
      </c>
      <c r="J195" s="734">
        <v>12018.16</v>
      </c>
      <c r="K195" s="748">
        <v>1</v>
      </c>
      <c r="L195" s="734">
        <v>8</v>
      </c>
      <c r="M195" s="735">
        <v>12018.16</v>
      </c>
    </row>
    <row r="196" spans="1:13" ht="14.45" customHeight="1" x14ac:dyDescent="0.2">
      <c r="A196" s="729" t="s">
        <v>609</v>
      </c>
      <c r="B196" s="730" t="s">
        <v>2783</v>
      </c>
      <c r="C196" s="730" t="s">
        <v>2785</v>
      </c>
      <c r="D196" s="730" t="s">
        <v>1698</v>
      </c>
      <c r="E196" s="730" t="s">
        <v>1699</v>
      </c>
      <c r="F196" s="734"/>
      <c r="G196" s="734"/>
      <c r="H196" s="748">
        <v>0</v>
      </c>
      <c r="I196" s="734">
        <v>70</v>
      </c>
      <c r="J196" s="734">
        <v>78318.239999999991</v>
      </c>
      <c r="K196" s="748">
        <v>1</v>
      </c>
      <c r="L196" s="734">
        <v>70</v>
      </c>
      <c r="M196" s="735">
        <v>78318.239999999991</v>
      </c>
    </row>
    <row r="197" spans="1:13" ht="14.45" customHeight="1" x14ac:dyDescent="0.2">
      <c r="A197" s="729" t="s">
        <v>609</v>
      </c>
      <c r="B197" s="730" t="s">
        <v>2783</v>
      </c>
      <c r="C197" s="730" t="s">
        <v>2786</v>
      </c>
      <c r="D197" s="730" t="s">
        <v>2112</v>
      </c>
      <c r="E197" s="730" t="s">
        <v>2787</v>
      </c>
      <c r="F197" s="734"/>
      <c r="G197" s="734"/>
      <c r="H197" s="748">
        <v>0</v>
      </c>
      <c r="I197" s="734">
        <v>3</v>
      </c>
      <c r="J197" s="734">
        <v>498.33000000000004</v>
      </c>
      <c r="K197" s="748">
        <v>1</v>
      </c>
      <c r="L197" s="734">
        <v>3</v>
      </c>
      <c r="M197" s="735">
        <v>498.33000000000004</v>
      </c>
    </row>
    <row r="198" spans="1:13" ht="14.45" customHeight="1" x14ac:dyDescent="0.2">
      <c r="A198" s="729" t="s">
        <v>609</v>
      </c>
      <c r="B198" s="730" t="s">
        <v>2783</v>
      </c>
      <c r="C198" s="730" t="s">
        <v>2788</v>
      </c>
      <c r="D198" s="730" t="s">
        <v>1713</v>
      </c>
      <c r="E198" s="730" t="s">
        <v>2789</v>
      </c>
      <c r="F198" s="734"/>
      <c r="G198" s="734"/>
      <c r="H198" s="748">
        <v>0</v>
      </c>
      <c r="I198" s="734">
        <v>3</v>
      </c>
      <c r="J198" s="734">
        <v>590.38999999999987</v>
      </c>
      <c r="K198" s="748">
        <v>1</v>
      </c>
      <c r="L198" s="734">
        <v>3</v>
      </c>
      <c r="M198" s="735">
        <v>590.38999999999987</v>
      </c>
    </row>
    <row r="199" spans="1:13" ht="14.45" customHeight="1" x14ac:dyDescent="0.2">
      <c r="A199" s="729" t="s">
        <v>609</v>
      </c>
      <c r="B199" s="730" t="s">
        <v>2783</v>
      </c>
      <c r="C199" s="730" t="s">
        <v>2790</v>
      </c>
      <c r="D199" s="730" t="s">
        <v>2791</v>
      </c>
      <c r="E199" s="730" t="s">
        <v>1701</v>
      </c>
      <c r="F199" s="734"/>
      <c r="G199" s="734"/>
      <c r="H199" s="748">
        <v>0</v>
      </c>
      <c r="I199" s="734">
        <v>32</v>
      </c>
      <c r="J199" s="734">
        <v>4146.18</v>
      </c>
      <c r="K199" s="748">
        <v>1</v>
      </c>
      <c r="L199" s="734">
        <v>32</v>
      </c>
      <c r="M199" s="735">
        <v>4146.18</v>
      </c>
    </row>
    <row r="200" spans="1:13" ht="14.45" customHeight="1" x14ac:dyDescent="0.2">
      <c r="A200" s="729" t="s">
        <v>609</v>
      </c>
      <c r="B200" s="730" t="s">
        <v>2783</v>
      </c>
      <c r="C200" s="730" t="s">
        <v>2792</v>
      </c>
      <c r="D200" s="730" t="s">
        <v>1705</v>
      </c>
      <c r="E200" s="730" t="s">
        <v>1701</v>
      </c>
      <c r="F200" s="734"/>
      <c r="G200" s="734"/>
      <c r="H200" s="748">
        <v>0</v>
      </c>
      <c r="I200" s="734">
        <v>90</v>
      </c>
      <c r="J200" s="734">
        <v>26718.299999999996</v>
      </c>
      <c r="K200" s="748">
        <v>1</v>
      </c>
      <c r="L200" s="734">
        <v>90</v>
      </c>
      <c r="M200" s="735">
        <v>26718.299999999996</v>
      </c>
    </row>
    <row r="201" spans="1:13" ht="14.45" customHeight="1" x14ac:dyDescent="0.2">
      <c r="A201" s="729" t="s">
        <v>609</v>
      </c>
      <c r="B201" s="730" t="s">
        <v>2783</v>
      </c>
      <c r="C201" s="730" t="s">
        <v>2793</v>
      </c>
      <c r="D201" s="730" t="s">
        <v>1700</v>
      </c>
      <c r="E201" s="730" t="s">
        <v>1701</v>
      </c>
      <c r="F201" s="734"/>
      <c r="G201" s="734"/>
      <c r="H201" s="748">
        <v>0</v>
      </c>
      <c r="I201" s="734">
        <v>3</v>
      </c>
      <c r="J201" s="734">
        <v>973.82999999999993</v>
      </c>
      <c r="K201" s="748">
        <v>1</v>
      </c>
      <c r="L201" s="734">
        <v>3</v>
      </c>
      <c r="M201" s="735">
        <v>973.82999999999993</v>
      </c>
    </row>
    <row r="202" spans="1:13" ht="14.45" customHeight="1" x14ac:dyDescent="0.2">
      <c r="A202" s="729" t="s">
        <v>609</v>
      </c>
      <c r="B202" s="730" t="s">
        <v>2783</v>
      </c>
      <c r="C202" s="730" t="s">
        <v>2794</v>
      </c>
      <c r="D202" s="730" t="s">
        <v>1708</v>
      </c>
      <c r="E202" s="730" t="s">
        <v>1701</v>
      </c>
      <c r="F202" s="734"/>
      <c r="G202" s="734"/>
      <c r="H202" s="748">
        <v>0</v>
      </c>
      <c r="I202" s="734">
        <v>113</v>
      </c>
      <c r="J202" s="734">
        <v>17788.48</v>
      </c>
      <c r="K202" s="748">
        <v>1</v>
      </c>
      <c r="L202" s="734">
        <v>113</v>
      </c>
      <c r="M202" s="735">
        <v>17788.48</v>
      </c>
    </row>
    <row r="203" spans="1:13" ht="14.45" customHeight="1" x14ac:dyDescent="0.2">
      <c r="A203" s="729" t="s">
        <v>609</v>
      </c>
      <c r="B203" s="730" t="s">
        <v>2783</v>
      </c>
      <c r="C203" s="730" t="s">
        <v>2795</v>
      </c>
      <c r="D203" s="730" t="s">
        <v>2115</v>
      </c>
      <c r="E203" s="730" t="s">
        <v>1675</v>
      </c>
      <c r="F203" s="734"/>
      <c r="G203" s="734"/>
      <c r="H203" s="748">
        <v>0</v>
      </c>
      <c r="I203" s="734">
        <v>1</v>
      </c>
      <c r="J203" s="734">
        <v>111.81000000000003</v>
      </c>
      <c r="K203" s="748">
        <v>1</v>
      </c>
      <c r="L203" s="734">
        <v>1</v>
      </c>
      <c r="M203" s="735">
        <v>111.81000000000003</v>
      </c>
    </row>
    <row r="204" spans="1:13" ht="14.45" customHeight="1" x14ac:dyDescent="0.2">
      <c r="A204" s="729" t="s">
        <v>609</v>
      </c>
      <c r="B204" s="730" t="s">
        <v>2783</v>
      </c>
      <c r="C204" s="730" t="s">
        <v>2796</v>
      </c>
      <c r="D204" s="730" t="s">
        <v>1690</v>
      </c>
      <c r="E204" s="730" t="s">
        <v>2109</v>
      </c>
      <c r="F204" s="734"/>
      <c r="G204" s="734"/>
      <c r="H204" s="748">
        <v>0</v>
      </c>
      <c r="I204" s="734">
        <v>19</v>
      </c>
      <c r="J204" s="734">
        <v>1834.4499999999998</v>
      </c>
      <c r="K204" s="748">
        <v>1</v>
      </c>
      <c r="L204" s="734">
        <v>19</v>
      </c>
      <c r="M204" s="735">
        <v>1834.4499999999998</v>
      </c>
    </row>
    <row r="205" spans="1:13" ht="14.45" customHeight="1" x14ac:dyDescent="0.2">
      <c r="A205" s="729" t="s">
        <v>609</v>
      </c>
      <c r="B205" s="730" t="s">
        <v>2783</v>
      </c>
      <c r="C205" s="730" t="s">
        <v>2797</v>
      </c>
      <c r="D205" s="730" t="s">
        <v>1688</v>
      </c>
      <c r="E205" s="730" t="s">
        <v>2109</v>
      </c>
      <c r="F205" s="734"/>
      <c r="G205" s="734"/>
      <c r="H205" s="748">
        <v>0</v>
      </c>
      <c r="I205" s="734">
        <v>13</v>
      </c>
      <c r="J205" s="734">
        <v>1255.1500000000003</v>
      </c>
      <c r="K205" s="748">
        <v>1</v>
      </c>
      <c r="L205" s="734">
        <v>13</v>
      </c>
      <c r="M205" s="735">
        <v>1255.1500000000003</v>
      </c>
    </row>
    <row r="206" spans="1:13" ht="14.45" customHeight="1" x14ac:dyDescent="0.2">
      <c r="A206" s="729" t="s">
        <v>609</v>
      </c>
      <c r="B206" s="730" t="s">
        <v>2783</v>
      </c>
      <c r="C206" s="730" t="s">
        <v>2798</v>
      </c>
      <c r="D206" s="730" t="s">
        <v>1668</v>
      </c>
      <c r="E206" s="730" t="s">
        <v>1669</v>
      </c>
      <c r="F206" s="734"/>
      <c r="G206" s="734"/>
      <c r="H206" s="748">
        <v>0</v>
      </c>
      <c r="I206" s="734">
        <v>45</v>
      </c>
      <c r="J206" s="734">
        <v>7463.5199999999995</v>
      </c>
      <c r="K206" s="748">
        <v>1</v>
      </c>
      <c r="L206" s="734">
        <v>45</v>
      </c>
      <c r="M206" s="735">
        <v>7463.5199999999995</v>
      </c>
    </row>
    <row r="207" spans="1:13" ht="14.45" customHeight="1" x14ac:dyDescent="0.2">
      <c r="A207" s="729" t="s">
        <v>609</v>
      </c>
      <c r="B207" s="730" t="s">
        <v>2783</v>
      </c>
      <c r="C207" s="730" t="s">
        <v>2799</v>
      </c>
      <c r="D207" s="730" t="s">
        <v>1695</v>
      </c>
      <c r="E207" s="730" t="s">
        <v>1669</v>
      </c>
      <c r="F207" s="734"/>
      <c r="G207" s="734"/>
      <c r="H207" s="748">
        <v>0</v>
      </c>
      <c r="I207" s="734">
        <v>4</v>
      </c>
      <c r="J207" s="734">
        <v>501.44000526409343</v>
      </c>
      <c r="K207" s="748">
        <v>1</v>
      </c>
      <c r="L207" s="734">
        <v>4</v>
      </c>
      <c r="M207" s="735">
        <v>501.44000526409343</v>
      </c>
    </row>
    <row r="208" spans="1:13" ht="14.45" customHeight="1" x14ac:dyDescent="0.2">
      <c r="A208" s="729" t="s">
        <v>609</v>
      </c>
      <c r="B208" s="730" t="s">
        <v>2783</v>
      </c>
      <c r="C208" s="730" t="s">
        <v>2800</v>
      </c>
      <c r="D208" s="730" t="s">
        <v>1694</v>
      </c>
      <c r="E208" s="730" t="s">
        <v>1669</v>
      </c>
      <c r="F208" s="734"/>
      <c r="G208" s="734"/>
      <c r="H208" s="748">
        <v>0</v>
      </c>
      <c r="I208" s="734">
        <v>5</v>
      </c>
      <c r="J208" s="734">
        <v>626.80000789614007</v>
      </c>
      <c r="K208" s="748">
        <v>1</v>
      </c>
      <c r="L208" s="734">
        <v>5</v>
      </c>
      <c r="M208" s="735">
        <v>626.80000789614007</v>
      </c>
    </row>
    <row r="209" spans="1:13" ht="14.45" customHeight="1" x14ac:dyDescent="0.2">
      <c r="A209" s="729" t="s">
        <v>609</v>
      </c>
      <c r="B209" s="730" t="s">
        <v>2783</v>
      </c>
      <c r="C209" s="730" t="s">
        <v>2801</v>
      </c>
      <c r="D209" s="730" t="s">
        <v>1692</v>
      </c>
      <c r="E209" s="730" t="s">
        <v>1669</v>
      </c>
      <c r="F209" s="734"/>
      <c r="G209" s="734"/>
      <c r="H209" s="748">
        <v>0</v>
      </c>
      <c r="I209" s="734">
        <v>15</v>
      </c>
      <c r="J209" s="734">
        <v>1820.4</v>
      </c>
      <c r="K209" s="748">
        <v>1</v>
      </c>
      <c r="L209" s="734">
        <v>15</v>
      </c>
      <c r="M209" s="735">
        <v>1820.4</v>
      </c>
    </row>
    <row r="210" spans="1:13" ht="14.45" customHeight="1" x14ac:dyDescent="0.2">
      <c r="A210" s="729" t="s">
        <v>609</v>
      </c>
      <c r="B210" s="730" t="s">
        <v>2783</v>
      </c>
      <c r="C210" s="730" t="s">
        <v>2802</v>
      </c>
      <c r="D210" s="730" t="s">
        <v>1693</v>
      </c>
      <c r="E210" s="730" t="s">
        <v>1669</v>
      </c>
      <c r="F210" s="734"/>
      <c r="G210" s="734"/>
      <c r="H210" s="748">
        <v>0</v>
      </c>
      <c r="I210" s="734">
        <v>8</v>
      </c>
      <c r="J210" s="734">
        <v>1112.2400000000002</v>
      </c>
      <c r="K210" s="748">
        <v>1</v>
      </c>
      <c r="L210" s="734">
        <v>8</v>
      </c>
      <c r="M210" s="735">
        <v>1112.2400000000002</v>
      </c>
    </row>
    <row r="211" spans="1:13" ht="14.45" customHeight="1" x14ac:dyDescent="0.2">
      <c r="A211" s="729" t="s">
        <v>609</v>
      </c>
      <c r="B211" s="730" t="s">
        <v>2783</v>
      </c>
      <c r="C211" s="730" t="s">
        <v>2803</v>
      </c>
      <c r="D211" s="730" t="s">
        <v>2804</v>
      </c>
      <c r="E211" s="730" t="s">
        <v>1687</v>
      </c>
      <c r="F211" s="734"/>
      <c r="G211" s="734"/>
      <c r="H211" s="748">
        <v>0</v>
      </c>
      <c r="I211" s="734">
        <v>44</v>
      </c>
      <c r="J211" s="734">
        <v>8058.5999393258553</v>
      </c>
      <c r="K211" s="748">
        <v>1</v>
      </c>
      <c r="L211" s="734">
        <v>44</v>
      </c>
      <c r="M211" s="735">
        <v>8058.5999393258553</v>
      </c>
    </row>
    <row r="212" spans="1:13" ht="14.45" customHeight="1" x14ac:dyDescent="0.2">
      <c r="A212" s="729" t="s">
        <v>609</v>
      </c>
      <c r="B212" s="730" t="s">
        <v>2783</v>
      </c>
      <c r="C212" s="730" t="s">
        <v>2805</v>
      </c>
      <c r="D212" s="730" t="s">
        <v>1696</v>
      </c>
      <c r="E212" s="730" t="s">
        <v>1669</v>
      </c>
      <c r="F212" s="734"/>
      <c r="G212" s="734"/>
      <c r="H212" s="748">
        <v>0</v>
      </c>
      <c r="I212" s="734">
        <v>1</v>
      </c>
      <c r="J212" s="734">
        <v>132.79</v>
      </c>
      <c r="K212" s="748">
        <v>1</v>
      </c>
      <c r="L212" s="734">
        <v>1</v>
      </c>
      <c r="M212" s="735">
        <v>132.79</v>
      </c>
    </row>
    <row r="213" spans="1:13" ht="14.45" customHeight="1" x14ac:dyDescent="0.2">
      <c r="A213" s="729" t="s">
        <v>609</v>
      </c>
      <c r="B213" s="730" t="s">
        <v>2783</v>
      </c>
      <c r="C213" s="730" t="s">
        <v>2806</v>
      </c>
      <c r="D213" s="730" t="s">
        <v>1697</v>
      </c>
      <c r="E213" s="730" t="s">
        <v>1669</v>
      </c>
      <c r="F213" s="734"/>
      <c r="G213" s="734"/>
      <c r="H213" s="748">
        <v>0</v>
      </c>
      <c r="I213" s="734">
        <v>1</v>
      </c>
      <c r="J213" s="734">
        <v>132.79</v>
      </c>
      <c r="K213" s="748">
        <v>1</v>
      </c>
      <c r="L213" s="734">
        <v>1</v>
      </c>
      <c r="M213" s="735">
        <v>132.79</v>
      </c>
    </row>
    <row r="214" spans="1:13" ht="14.45" customHeight="1" x14ac:dyDescent="0.2">
      <c r="A214" s="729" t="s">
        <v>609</v>
      </c>
      <c r="B214" s="730" t="s">
        <v>2783</v>
      </c>
      <c r="C214" s="730" t="s">
        <v>2807</v>
      </c>
      <c r="D214" s="730" t="s">
        <v>1691</v>
      </c>
      <c r="E214" s="730" t="s">
        <v>1669</v>
      </c>
      <c r="F214" s="734"/>
      <c r="G214" s="734"/>
      <c r="H214" s="748">
        <v>0</v>
      </c>
      <c r="I214" s="734">
        <v>5</v>
      </c>
      <c r="J214" s="734">
        <v>707.09999999999991</v>
      </c>
      <c r="K214" s="748">
        <v>1</v>
      </c>
      <c r="L214" s="734">
        <v>5</v>
      </c>
      <c r="M214" s="735">
        <v>707.09999999999991</v>
      </c>
    </row>
    <row r="215" spans="1:13" ht="14.45" customHeight="1" x14ac:dyDescent="0.2">
      <c r="A215" s="729" t="s">
        <v>609</v>
      </c>
      <c r="B215" s="730" t="s">
        <v>2783</v>
      </c>
      <c r="C215" s="730" t="s">
        <v>2808</v>
      </c>
      <c r="D215" s="730" t="s">
        <v>1674</v>
      </c>
      <c r="E215" s="730" t="s">
        <v>1675</v>
      </c>
      <c r="F215" s="734"/>
      <c r="G215" s="734"/>
      <c r="H215" s="748">
        <v>0</v>
      </c>
      <c r="I215" s="734">
        <v>38</v>
      </c>
      <c r="J215" s="734">
        <v>5442.4</v>
      </c>
      <c r="K215" s="748">
        <v>1</v>
      </c>
      <c r="L215" s="734">
        <v>38</v>
      </c>
      <c r="M215" s="735">
        <v>5442.4</v>
      </c>
    </row>
    <row r="216" spans="1:13" ht="14.45" customHeight="1" x14ac:dyDescent="0.2">
      <c r="A216" s="729" t="s">
        <v>609</v>
      </c>
      <c r="B216" s="730" t="s">
        <v>2783</v>
      </c>
      <c r="C216" s="730" t="s">
        <v>2809</v>
      </c>
      <c r="D216" s="730" t="s">
        <v>1676</v>
      </c>
      <c r="E216" s="730" t="s">
        <v>1675</v>
      </c>
      <c r="F216" s="734"/>
      <c r="G216" s="734"/>
      <c r="H216" s="748">
        <v>0</v>
      </c>
      <c r="I216" s="734">
        <v>37</v>
      </c>
      <c r="J216" s="734">
        <v>5297.15</v>
      </c>
      <c r="K216" s="748">
        <v>1</v>
      </c>
      <c r="L216" s="734">
        <v>37</v>
      </c>
      <c r="M216" s="735">
        <v>5297.15</v>
      </c>
    </row>
    <row r="217" spans="1:13" ht="14.45" customHeight="1" x14ac:dyDescent="0.2">
      <c r="A217" s="729" t="s">
        <v>609</v>
      </c>
      <c r="B217" s="730" t="s">
        <v>2783</v>
      </c>
      <c r="C217" s="730" t="s">
        <v>2810</v>
      </c>
      <c r="D217" s="730" t="s">
        <v>2811</v>
      </c>
      <c r="E217" s="730" t="s">
        <v>1669</v>
      </c>
      <c r="F217" s="734"/>
      <c r="G217" s="734"/>
      <c r="H217" s="748">
        <v>0</v>
      </c>
      <c r="I217" s="734">
        <v>1</v>
      </c>
      <c r="J217" s="734">
        <v>178.07</v>
      </c>
      <c r="K217" s="748">
        <v>1</v>
      </c>
      <c r="L217" s="734">
        <v>1</v>
      </c>
      <c r="M217" s="735">
        <v>178.07</v>
      </c>
    </row>
    <row r="218" spans="1:13" ht="14.45" customHeight="1" x14ac:dyDescent="0.2">
      <c r="A218" s="729" t="s">
        <v>633</v>
      </c>
      <c r="B218" s="730" t="s">
        <v>2326</v>
      </c>
      <c r="C218" s="730" t="s">
        <v>2327</v>
      </c>
      <c r="D218" s="730" t="s">
        <v>908</v>
      </c>
      <c r="E218" s="730" t="s">
        <v>2328</v>
      </c>
      <c r="F218" s="734"/>
      <c r="G218" s="734"/>
      <c r="H218" s="748">
        <v>0</v>
      </c>
      <c r="I218" s="734">
        <v>160</v>
      </c>
      <c r="J218" s="734">
        <v>2652.9</v>
      </c>
      <c r="K218" s="748">
        <v>1</v>
      </c>
      <c r="L218" s="734">
        <v>160</v>
      </c>
      <c r="M218" s="735">
        <v>2652.9</v>
      </c>
    </row>
    <row r="219" spans="1:13" ht="14.45" customHeight="1" x14ac:dyDescent="0.2">
      <c r="A219" s="729" t="s">
        <v>633</v>
      </c>
      <c r="B219" s="730" t="s">
        <v>2326</v>
      </c>
      <c r="C219" s="730" t="s">
        <v>2329</v>
      </c>
      <c r="D219" s="730" t="s">
        <v>908</v>
      </c>
      <c r="E219" s="730" t="s">
        <v>2330</v>
      </c>
      <c r="F219" s="734"/>
      <c r="G219" s="734"/>
      <c r="H219" s="748">
        <v>0</v>
      </c>
      <c r="I219" s="734">
        <v>32</v>
      </c>
      <c r="J219" s="734">
        <v>390.41999999999996</v>
      </c>
      <c r="K219" s="748">
        <v>1</v>
      </c>
      <c r="L219" s="734">
        <v>32</v>
      </c>
      <c r="M219" s="735">
        <v>390.41999999999996</v>
      </c>
    </row>
    <row r="220" spans="1:13" ht="14.45" customHeight="1" x14ac:dyDescent="0.2">
      <c r="A220" s="729" t="s">
        <v>633</v>
      </c>
      <c r="B220" s="730" t="s">
        <v>2326</v>
      </c>
      <c r="C220" s="730" t="s">
        <v>2331</v>
      </c>
      <c r="D220" s="730" t="s">
        <v>908</v>
      </c>
      <c r="E220" s="730" t="s">
        <v>2332</v>
      </c>
      <c r="F220" s="734"/>
      <c r="G220" s="734"/>
      <c r="H220" s="748">
        <v>0</v>
      </c>
      <c r="I220" s="734">
        <v>7</v>
      </c>
      <c r="J220" s="734">
        <v>300.01</v>
      </c>
      <c r="K220" s="748">
        <v>1</v>
      </c>
      <c r="L220" s="734">
        <v>7</v>
      </c>
      <c r="M220" s="735">
        <v>300.01</v>
      </c>
    </row>
    <row r="221" spans="1:13" ht="14.45" customHeight="1" x14ac:dyDescent="0.2">
      <c r="A221" s="729" t="s">
        <v>633</v>
      </c>
      <c r="B221" s="730" t="s">
        <v>2812</v>
      </c>
      <c r="C221" s="730" t="s">
        <v>2813</v>
      </c>
      <c r="D221" s="730" t="s">
        <v>1995</v>
      </c>
      <c r="E221" s="730" t="s">
        <v>1996</v>
      </c>
      <c r="F221" s="734">
        <v>2</v>
      </c>
      <c r="G221" s="734">
        <v>142.18</v>
      </c>
      <c r="H221" s="748">
        <v>1</v>
      </c>
      <c r="I221" s="734"/>
      <c r="J221" s="734"/>
      <c r="K221" s="748">
        <v>0</v>
      </c>
      <c r="L221" s="734">
        <v>2</v>
      </c>
      <c r="M221" s="735">
        <v>142.18</v>
      </c>
    </row>
    <row r="222" spans="1:13" ht="14.45" customHeight="1" x14ac:dyDescent="0.2">
      <c r="A222" s="729" t="s">
        <v>633</v>
      </c>
      <c r="B222" s="730" t="s">
        <v>2814</v>
      </c>
      <c r="C222" s="730" t="s">
        <v>2815</v>
      </c>
      <c r="D222" s="730" t="s">
        <v>2816</v>
      </c>
      <c r="E222" s="730" t="s">
        <v>2817</v>
      </c>
      <c r="F222" s="734"/>
      <c r="G222" s="734"/>
      <c r="H222" s="748">
        <v>0</v>
      </c>
      <c r="I222" s="734">
        <v>1</v>
      </c>
      <c r="J222" s="734">
        <v>86.74</v>
      </c>
      <c r="K222" s="748">
        <v>1</v>
      </c>
      <c r="L222" s="734">
        <v>1</v>
      </c>
      <c r="M222" s="735">
        <v>86.74</v>
      </c>
    </row>
    <row r="223" spans="1:13" ht="14.45" customHeight="1" x14ac:dyDescent="0.2">
      <c r="A223" s="729" t="s">
        <v>633</v>
      </c>
      <c r="B223" s="730" t="s">
        <v>2333</v>
      </c>
      <c r="C223" s="730" t="s">
        <v>2818</v>
      </c>
      <c r="D223" s="730" t="s">
        <v>1222</v>
      </c>
      <c r="E223" s="730" t="s">
        <v>2819</v>
      </c>
      <c r="F223" s="734"/>
      <c r="G223" s="734"/>
      <c r="H223" s="748">
        <v>0</v>
      </c>
      <c r="I223" s="734">
        <v>8</v>
      </c>
      <c r="J223" s="734">
        <v>980.06000000000017</v>
      </c>
      <c r="K223" s="748">
        <v>1</v>
      </c>
      <c r="L223" s="734">
        <v>8</v>
      </c>
      <c r="M223" s="735">
        <v>980.06000000000017</v>
      </c>
    </row>
    <row r="224" spans="1:13" ht="14.45" customHeight="1" x14ac:dyDescent="0.2">
      <c r="A224" s="729" t="s">
        <v>633</v>
      </c>
      <c r="B224" s="730" t="s">
        <v>2333</v>
      </c>
      <c r="C224" s="730" t="s">
        <v>2334</v>
      </c>
      <c r="D224" s="730" t="s">
        <v>1222</v>
      </c>
      <c r="E224" s="730" t="s">
        <v>1223</v>
      </c>
      <c r="F224" s="734"/>
      <c r="G224" s="734"/>
      <c r="H224" s="748">
        <v>0</v>
      </c>
      <c r="I224" s="734">
        <v>29</v>
      </c>
      <c r="J224" s="734">
        <v>3562.39</v>
      </c>
      <c r="K224" s="748">
        <v>1</v>
      </c>
      <c r="L224" s="734">
        <v>29</v>
      </c>
      <c r="M224" s="735">
        <v>3562.39</v>
      </c>
    </row>
    <row r="225" spans="1:13" ht="14.45" customHeight="1" x14ac:dyDescent="0.2">
      <c r="A225" s="729" t="s">
        <v>633</v>
      </c>
      <c r="B225" s="730" t="s">
        <v>2335</v>
      </c>
      <c r="C225" s="730" t="s">
        <v>2336</v>
      </c>
      <c r="D225" s="730" t="s">
        <v>2337</v>
      </c>
      <c r="E225" s="730" t="s">
        <v>2338</v>
      </c>
      <c r="F225" s="734"/>
      <c r="G225" s="734"/>
      <c r="H225" s="748">
        <v>0</v>
      </c>
      <c r="I225" s="734">
        <v>5</v>
      </c>
      <c r="J225" s="734">
        <v>1369.4999380656254</v>
      </c>
      <c r="K225" s="748">
        <v>1</v>
      </c>
      <c r="L225" s="734">
        <v>5</v>
      </c>
      <c r="M225" s="735">
        <v>1369.4999380656254</v>
      </c>
    </row>
    <row r="226" spans="1:13" ht="14.45" customHeight="1" x14ac:dyDescent="0.2">
      <c r="A226" s="729" t="s">
        <v>633</v>
      </c>
      <c r="B226" s="730" t="s">
        <v>2339</v>
      </c>
      <c r="C226" s="730" t="s">
        <v>2340</v>
      </c>
      <c r="D226" s="730" t="s">
        <v>2341</v>
      </c>
      <c r="E226" s="730" t="s">
        <v>2342</v>
      </c>
      <c r="F226" s="734"/>
      <c r="G226" s="734"/>
      <c r="H226" s="748">
        <v>0</v>
      </c>
      <c r="I226" s="734">
        <v>18</v>
      </c>
      <c r="J226" s="734">
        <v>7331.56</v>
      </c>
      <c r="K226" s="748">
        <v>1</v>
      </c>
      <c r="L226" s="734">
        <v>18</v>
      </c>
      <c r="M226" s="735">
        <v>7331.56</v>
      </c>
    </row>
    <row r="227" spans="1:13" ht="14.45" customHeight="1" x14ac:dyDescent="0.2">
      <c r="A227" s="729" t="s">
        <v>633</v>
      </c>
      <c r="B227" s="730" t="s">
        <v>2346</v>
      </c>
      <c r="C227" s="730" t="s">
        <v>2820</v>
      </c>
      <c r="D227" s="730" t="s">
        <v>2348</v>
      </c>
      <c r="E227" s="730" t="s">
        <v>2821</v>
      </c>
      <c r="F227" s="734"/>
      <c r="G227" s="734"/>
      <c r="H227" s="748">
        <v>0</v>
      </c>
      <c r="I227" s="734">
        <v>3</v>
      </c>
      <c r="J227" s="734">
        <v>146.79</v>
      </c>
      <c r="K227" s="748">
        <v>1</v>
      </c>
      <c r="L227" s="734">
        <v>3</v>
      </c>
      <c r="M227" s="735">
        <v>146.79</v>
      </c>
    </row>
    <row r="228" spans="1:13" ht="14.45" customHeight="1" x14ac:dyDescent="0.2">
      <c r="A228" s="729" t="s">
        <v>633</v>
      </c>
      <c r="B228" s="730" t="s">
        <v>2356</v>
      </c>
      <c r="C228" s="730" t="s">
        <v>2357</v>
      </c>
      <c r="D228" s="730" t="s">
        <v>1055</v>
      </c>
      <c r="E228" s="730" t="s">
        <v>2358</v>
      </c>
      <c r="F228" s="734"/>
      <c r="G228" s="734"/>
      <c r="H228" s="748">
        <v>0</v>
      </c>
      <c r="I228" s="734">
        <v>32</v>
      </c>
      <c r="J228" s="734">
        <v>105598.45999999999</v>
      </c>
      <c r="K228" s="748">
        <v>1</v>
      </c>
      <c r="L228" s="734">
        <v>32</v>
      </c>
      <c r="M228" s="735">
        <v>105598.45999999999</v>
      </c>
    </row>
    <row r="229" spans="1:13" ht="14.45" customHeight="1" x14ac:dyDescent="0.2">
      <c r="A229" s="729" t="s">
        <v>633</v>
      </c>
      <c r="B229" s="730" t="s">
        <v>2367</v>
      </c>
      <c r="C229" s="730" t="s">
        <v>2368</v>
      </c>
      <c r="D229" s="730" t="s">
        <v>917</v>
      </c>
      <c r="E229" s="730" t="s">
        <v>2369</v>
      </c>
      <c r="F229" s="734"/>
      <c r="G229" s="734"/>
      <c r="H229" s="748">
        <v>0</v>
      </c>
      <c r="I229" s="734">
        <v>1</v>
      </c>
      <c r="J229" s="734">
        <v>128.28000000000003</v>
      </c>
      <c r="K229" s="748">
        <v>1</v>
      </c>
      <c r="L229" s="734">
        <v>1</v>
      </c>
      <c r="M229" s="735">
        <v>128.28000000000003</v>
      </c>
    </row>
    <row r="230" spans="1:13" ht="14.45" customHeight="1" x14ac:dyDescent="0.2">
      <c r="A230" s="729" t="s">
        <v>633</v>
      </c>
      <c r="B230" s="730" t="s">
        <v>2367</v>
      </c>
      <c r="C230" s="730" t="s">
        <v>2370</v>
      </c>
      <c r="D230" s="730" t="s">
        <v>917</v>
      </c>
      <c r="E230" s="730" t="s">
        <v>2371</v>
      </c>
      <c r="F230" s="734"/>
      <c r="G230" s="734"/>
      <c r="H230" s="748">
        <v>0</v>
      </c>
      <c r="I230" s="734">
        <v>12</v>
      </c>
      <c r="J230" s="734">
        <v>538.41</v>
      </c>
      <c r="K230" s="748">
        <v>1</v>
      </c>
      <c r="L230" s="734">
        <v>12</v>
      </c>
      <c r="M230" s="735">
        <v>538.41</v>
      </c>
    </row>
    <row r="231" spans="1:13" ht="14.45" customHeight="1" x14ac:dyDescent="0.2">
      <c r="A231" s="729" t="s">
        <v>633</v>
      </c>
      <c r="B231" s="730" t="s">
        <v>2367</v>
      </c>
      <c r="C231" s="730" t="s">
        <v>2372</v>
      </c>
      <c r="D231" s="730" t="s">
        <v>917</v>
      </c>
      <c r="E231" s="730" t="s">
        <v>2373</v>
      </c>
      <c r="F231" s="734"/>
      <c r="G231" s="734"/>
      <c r="H231" s="748">
        <v>0</v>
      </c>
      <c r="I231" s="734">
        <v>8</v>
      </c>
      <c r="J231" s="734">
        <v>717.19999999999993</v>
      </c>
      <c r="K231" s="748">
        <v>1</v>
      </c>
      <c r="L231" s="734">
        <v>8</v>
      </c>
      <c r="M231" s="735">
        <v>717.19999999999993</v>
      </c>
    </row>
    <row r="232" spans="1:13" ht="14.45" customHeight="1" x14ac:dyDescent="0.2">
      <c r="A232" s="729" t="s">
        <v>633</v>
      </c>
      <c r="B232" s="730" t="s">
        <v>2302</v>
      </c>
      <c r="C232" s="730" t="s">
        <v>2374</v>
      </c>
      <c r="D232" s="730" t="s">
        <v>1337</v>
      </c>
      <c r="E232" s="730" t="s">
        <v>2375</v>
      </c>
      <c r="F232" s="734"/>
      <c r="G232" s="734"/>
      <c r="H232" s="748">
        <v>0</v>
      </c>
      <c r="I232" s="734">
        <v>27</v>
      </c>
      <c r="J232" s="734">
        <v>6658.2000115656911</v>
      </c>
      <c r="K232" s="748">
        <v>1</v>
      </c>
      <c r="L232" s="734">
        <v>27</v>
      </c>
      <c r="M232" s="735">
        <v>6658.2000115656911</v>
      </c>
    </row>
    <row r="233" spans="1:13" ht="14.45" customHeight="1" x14ac:dyDescent="0.2">
      <c r="A233" s="729" t="s">
        <v>633</v>
      </c>
      <c r="B233" s="730" t="s">
        <v>2302</v>
      </c>
      <c r="C233" s="730" t="s">
        <v>2303</v>
      </c>
      <c r="D233" s="730" t="s">
        <v>1337</v>
      </c>
      <c r="E233" s="730" t="s">
        <v>2304</v>
      </c>
      <c r="F233" s="734"/>
      <c r="G233" s="734"/>
      <c r="H233" s="748">
        <v>0</v>
      </c>
      <c r="I233" s="734">
        <v>3</v>
      </c>
      <c r="J233" s="734">
        <v>147.96000000000004</v>
      </c>
      <c r="K233" s="748">
        <v>1</v>
      </c>
      <c r="L233" s="734">
        <v>3</v>
      </c>
      <c r="M233" s="735">
        <v>147.96000000000004</v>
      </c>
    </row>
    <row r="234" spans="1:13" ht="14.45" customHeight="1" x14ac:dyDescent="0.2">
      <c r="A234" s="729" t="s">
        <v>633</v>
      </c>
      <c r="B234" s="730" t="s">
        <v>2380</v>
      </c>
      <c r="C234" s="730" t="s">
        <v>2384</v>
      </c>
      <c r="D234" s="730" t="s">
        <v>2382</v>
      </c>
      <c r="E234" s="730" t="s">
        <v>2385</v>
      </c>
      <c r="F234" s="734">
        <v>2</v>
      </c>
      <c r="G234" s="734">
        <v>1058.2100000000003</v>
      </c>
      <c r="H234" s="748">
        <v>1</v>
      </c>
      <c r="I234" s="734"/>
      <c r="J234" s="734"/>
      <c r="K234" s="748">
        <v>0</v>
      </c>
      <c r="L234" s="734">
        <v>2</v>
      </c>
      <c r="M234" s="735">
        <v>1058.2100000000003</v>
      </c>
    </row>
    <row r="235" spans="1:13" ht="14.45" customHeight="1" x14ac:dyDescent="0.2">
      <c r="A235" s="729" t="s">
        <v>633</v>
      </c>
      <c r="B235" s="730" t="s">
        <v>2386</v>
      </c>
      <c r="C235" s="730" t="s">
        <v>2387</v>
      </c>
      <c r="D235" s="730" t="s">
        <v>1063</v>
      </c>
      <c r="E235" s="730" t="s">
        <v>1064</v>
      </c>
      <c r="F235" s="734"/>
      <c r="G235" s="734"/>
      <c r="H235" s="748">
        <v>0</v>
      </c>
      <c r="I235" s="734">
        <v>13</v>
      </c>
      <c r="J235" s="734">
        <v>524.54999999999995</v>
      </c>
      <c r="K235" s="748">
        <v>1</v>
      </c>
      <c r="L235" s="734">
        <v>13</v>
      </c>
      <c r="M235" s="735">
        <v>524.54999999999995</v>
      </c>
    </row>
    <row r="236" spans="1:13" ht="14.45" customHeight="1" x14ac:dyDescent="0.2">
      <c r="A236" s="729" t="s">
        <v>633</v>
      </c>
      <c r="B236" s="730" t="s">
        <v>2386</v>
      </c>
      <c r="C236" s="730" t="s">
        <v>2388</v>
      </c>
      <c r="D236" s="730" t="s">
        <v>1063</v>
      </c>
      <c r="E236" s="730" t="s">
        <v>1064</v>
      </c>
      <c r="F236" s="734"/>
      <c r="G236" s="734"/>
      <c r="H236" s="748">
        <v>0</v>
      </c>
      <c r="I236" s="734">
        <v>19</v>
      </c>
      <c r="J236" s="734">
        <v>767.29</v>
      </c>
      <c r="K236" s="748">
        <v>1</v>
      </c>
      <c r="L236" s="734">
        <v>19</v>
      </c>
      <c r="M236" s="735">
        <v>767.29</v>
      </c>
    </row>
    <row r="237" spans="1:13" ht="14.45" customHeight="1" x14ac:dyDescent="0.2">
      <c r="A237" s="729" t="s">
        <v>633</v>
      </c>
      <c r="B237" s="730" t="s">
        <v>2386</v>
      </c>
      <c r="C237" s="730" t="s">
        <v>2389</v>
      </c>
      <c r="D237" s="730" t="s">
        <v>2390</v>
      </c>
      <c r="E237" s="730" t="s">
        <v>2391</v>
      </c>
      <c r="F237" s="734"/>
      <c r="G237" s="734"/>
      <c r="H237" s="748">
        <v>0</v>
      </c>
      <c r="I237" s="734">
        <v>21</v>
      </c>
      <c r="J237" s="734">
        <v>663.25</v>
      </c>
      <c r="K237" s="748">
        <v>1</v>
      </c>
      <c r="L237" s="734">
        <v>21</v>
      </c>
      <c r="M237" s="735">
        <v>663.25</v>
      </c>
    </row>
    <row r="238" spans="1:13" ht="14.45" customHeight="1" x14ac:dyDescent="0.2">
      <c r="A238" s="729" t="s">
        <v>633</v>
      </c>
      <c r="B238" s="730" t="s">
        <v>2386</v>
      </c>
      <c r="C238" s="730" t="s">
        <v>2392</v>
      </c>
      <c r="D238" s="730" t="s">
        <v>2390</v>
      </c>
      <c r="E238" s="730" t="s">
        <v>2393</v>
      </c>
      <c r="F238" s="734"/>
      <c r="G238" s="734"/>
      <c r="H238" s="748">
        <v>0</v>
      </c>
      <c r="I238" s="734">
        <v>3</v>
      </c>
      <c r="J238" s="734">
        <v>174.42000000000004</v>
      </c>
      <c r="K238" s="748">
        <v>1</v>
      </c>
      <c r="L238" s="734">
        <v>3</v>
      </c>
      <c r="M238" s="735">
        <v>174.42000000000004</v>
      </c>
    </row>
    <row r="239" spans="1:13" ht="14.45" customHeight="1" x14ac:dyDescent="0.2">
      <c r="A239" s="729" t="s">
        <v>633</v>
      </c>
      <c r="B239" s="730" t="s">
        <v>2386</v>
      </c>
      <c r="C239" s="730" t="s">
        <v>2822</v>
      </c>
      <c r="D239" s="730" t="s">
        <v>2390</v>
      </c>
      <c r="E239" s="730" t="s">
        <v>2823</v>
      </c>
      <c r="F239" s="734"/>
      <c r="G239" s="734"/>
      <c r="H239" s="748">
        <v>0</v>
      </c>
      <c r="I239" s="734">
        <v>1</v>
      </c>
      <c r="J239" s="734">
        <v>69.38</v>
      </c>
      <c r="K239" s="748">
        <v>1</v>
      </c>
      <c r="L239" s="734">
        <v>1</v>
      </c>
      <c r="M239" s="735">
        <v>69.38</v>
      </c>
    </row>
    <row r="240" spans="1:13" ht="14.45" customHeight="1" x14ac:dyDescent="0.2">
      <c r="A240" s="729" t="s">
        <v>633</v>
      </c>
      <c r="B240" s="730" t="s">
        <v>2386</v>
      </c>
      <c r="C240" s="730" t="s">
        <v>2824</v>
      </c>
      <c r="D240" s="730" t="s">
        <v>2390</v>
      </c>
      <c r="E240" s="730" t="s">
        <v>2825</v>
      </c>
      <c r="F240" s="734"/>
      <c r="G240" s="734"/>
      <c r="H240" s="748">
        <v>0</v>
      </c>
      <c r="I240" s="734">
        <v>1</v>
      </c>
      <c r="J240" s="734">
        <v>151.24</v>
      </c>
      <c r="K240" s="748">
        <v>1</v>
      </c>
      <c r="L240" s="734">
        <v>1</v>
      </c>
      <c r="M240" s="735">
        <v>151.24</v>
      </c>
    </row>
    <row r="241" spans="1:13" ht="14.45" customHeight="1" x14ac:dyDescent="0.2">
      <c r="A241" s="729" t="s">
        <v>633</v>
      </c>
      <c r="B241" s="730" t="s">
        <v>2386</v>
      </c>
      <c r="C241" s="730" t="s">
        <v>2394</v>
      </c>
      <c r="D241" s="730" t="s">
        <v>1057</v>
      </c>
      <c r="E241" s="730" t="s">
        <v>2391</v>
      </c>
      <c r="F241" s="734">
        <v>5</v>
      </c>
      <c r="G241" s="734">
        <v>299.10000000000002</v>
      </c>
      <c r="H241" s="748">
        <v>1</v>
      </c>
      <c r="I241" s="734"/>
      <c r="J241" s="734"/>
      <c r="K241" s="748">
        <v>0</v>
      </c>
      <c r="L241" s="734">
        <v>5</v>
      </c>
      <c r="M241" s="735">
        <v>299.10000000000002</v>
      </c>
    </row>
    <row r="242" spans="1:13" ht="14.45" customHeight="1" x14ac:dyDescent="0.2">
      <c r="A242" s="729" t="s">
        <v>633</v>
      </c>
      <c r="B242" s="730" t="s">
        <v>2399</v>
      </c>
      <c r="C242" s="730" t="s">
        <v>2826</v>
      </c>
      <c r="D242" s="730" t="s">
        <v>1968</v>
      </c>
      <c r="E242" s="730" t="s">
        <v>2827</v>
      </c>
      <c r="F242" s="734"/>
      <c r="G242" s="734"/>
      <c r="H242" s="748">
        <v>0</v>
      </c>
      <c r="I242" s="734">
        <v>1</v>
      </c>
      <c r="J242" s="734">
        <v>39.729999999999983</v>
      </c>
      <c r="K242" s="748">
        <v>1</v>
      </c>
      <c r="L242" s="734">
        <v>1</v>
      </c>
      <c r="M242" s="735">
        <v>39.729999999999983</v>
      </c>
    </row>
    <row r="243" spans="1:13" ht="14.45" customHeight="1" x14ac:dyDescent="0.2">
      <c r="A243" s="729" t="s">
        <v>633</v>
      </c>
      <c r="B243" s="730" t="s">
        <v>2399</v>
      </c>
      <c r="C243" s="730" t="s">
        <v>2400</v>
      </c>
      <c r="D243" s="730" t="s">
        <v>1111</v>
      </c>
      <c r="E243" s="730" t="s">
        <v>2401</v>
      </c>
      <c r="F243" s="734"/>
      <c r="G243" s="734"/>
      <c r="H243" s="748">
        <v>0</v>
      </c>
      <c r="I243" s="734">
        <v>1</v>
      </c>
      <c r="J243" s="734">
        <v>60.59</v>
      </c>
      <c r="K243" s="748">
        <v>1</v>
      </c>
      <c r="L243" s="734">
        <v>1</v>
      </c>
      <c r="M243" s="735">
        <v>60.59</v>
      </c>
    </row>
    <row r="244" spans="1:13" ht="14.45" customHeight="1" x14ac:dyDescent="0.2">
      <c r="A244" s="729" t="s">
        <v>633</v>
      </c>
      <c r="B244" s="730" t="s">
        <v>2399</v>
      </c>
      <c r="C244" s="730" t="s">
        <v>2828</v>
      </c>
      <c r="D244" s="730" t="s">
        <v>1968</v>
      </c>
      <c r="E244" s="730" t="s">
        <v>2829</v>
      </c>
      <c r="F244" s="734"/>
      <c r="G244" s="734"/>
      <c r="H244" s="748">
        <v>0</v>
      </c>
      <c r="I244" s="734">
        <v>1</v>
      </c>
      <c r="J244" s="734">
        <v>39.729999999999997</v>
      </c>
      <c r="K244" s="748">
        <v>1</v>
      </c>
      <c r="L244" s="734">
        <v>1</v>
      </c>
      <c r="M244" s="735">
        <v>39.729999999999997</v>
      </c>
    </row>
    <row r="245" spans="1:13" ht="14.45" customHeight="1" x14ac:dyDescent="0.2">
      <c r="A245" s="729" t="s">
        <v>633</v>
      </c>
      <c r="B245" s="730" t="s">
        <v>2404</v>
      </c>
      <c r="C245" s="730" t="s">
        <v>2830</v>
      </c>
      <c r="D245" s="730" t="s">
        <v>823</v>
      </c>
      <c r="E245" s="730" t="s">
        <v>1900</v>
      </c>
      <c r="F245" s="734"/>
      <c r="G245" s="734"/>
      <c r="H245" s="748">
        <v>0</v>
      </c>
      <c r="I245" s="734">
        <v>1</v>
      </c>
      <c r="J245" s="734">
        <v>97.360000000000042</v>
      </c>
      <c r="K245" s="748">
        <v>1</v>
      </c>
      <c r="L245" s="734">
        <v>1</v>
      </c>
      <c r="M245" s="735">
        <v>97.360000000000042</v>
      </c>
    </row>
    <row r="246" spans="1:13" ht="14.45" customHeight="1" x14ac:dyDescent="0.2">
      <c r="A246" s="729" t="s">
        <v>633</v>
      </c>
      <c r="B246" s="730" t="s">
        <v>2404</v>
      </c>
      <c r="C246" s="730" t="s">
        <v>2831</v>
      </c>
      <c r="D246" s="730" t="s">
        <v>825</v>
      </c>
      <c r="E246" s="730" t="s">
        <v>1901</v>
      </c>
      <c r="F246" s="734"/>
      <c r="G246" s="734"/>
      <c r="H246" s="748">
        <v>0</v>
      </c>
      <c r="I246" s="734">
        <v>1</v>
      </c>
      <c r="J246" s="734">
        <v>291.39999999999992</v>
      </c>
      <c r="K246" s="748">
        <v>1</v>
      </c>
      <c r="L246" s="734">
        <v>1</v>
      </c>
      <c r="M246" s="735">
        <v>291.39999999999992</v>
      </c>
    </row>
    <row r="247" spans="1:13" ht="14.45" customHeight="1" x14ac:dyDescent="0.2">
      <c r="A247" s="729" t="s">
        <v>633</v>
      </c>
      <c r="B247" s="730" t="s">
        <v>2404</v>
      </c>
      <c r="C247" s="730" t="s">
        <v>2832</v>
      </c>
      <c r="D247" s="730" t="s">
        <v>825</v>
      </c>
      <c r="E247" s="730" t="s">
        <v>2833</v>
      </c>
      <c r="F247" s="734"/>
      <c r="G247" s="734"/>
      <c r="H247" s="748">
        <v>0</v>
      </c>
      <c r="I247" s="734">
        <v>3</v>
      </c>
      <c r="J247" s="734">
        <v>304.91999999999996</v>
      </c>
      <c r="K247" s="748">
        <v>1</v>
      </c>
      <c r="L247" s="734">
        <v>3</v>
      </c>
      <c r="M247" s="735">
        <v>304.91999999999996</v>
      </c>
    </row>
    <row r="248" spans="1:13" ht="14.45" customHeight="1" x14ac:dyDescent="0.2">
      <c r="A248" s="729" t="s">
        <v>633</v>
      </c>
      <c r="B248" s="730" t="s">
        <v>2404</v>
      </c>
      <c r="C248" s="730" t="s">
        <v>2834</v>
      </c>
      <c r="D248" s="730" t="s">
        <v>825</v>
      </c>
      <c r="E248" s="730" t="s">
        <v>1900</v>
      </c>
      <c r="F248" s="734"/>
      <c r="G248" s="734"/>
      <c r="H248" s="748">
        <v>0</v>
      </c>
      <c r="I248" s="734">
        <v>2</v>
      </c>
      <c r="J248" s="734">
        <v>251.4</v>
      </c>
      <c r="K248" s="748">
        <v>1</v>
      </c>
      <c r="L248" s="734">
        <v>2</v>
      </c>
      <c r="M248" s="735">
        <v>251.4</v>
      </c>
    </row>
    <row r="249" spans="1:13" ht="14.45" customHeight="1" x14ac:dyDescent="0.2">
      <c r="A249" s="729" t="s">
        <v>633</v>
      </c>
      <c r="B249" s="730" t="s">
        <v>2404</v>
      </c>
      <c r="C249" s="730" t="s">
        <v>2835</v>
      </c>
      <c r="D249" s="730" t="s">
        <v>825</v>
      </c>
      <c r="E249" s="730" t="s">
        <v>1902</v>
      </c>
      <c r="F249" s="734"/>
      <c r="G249" s="734"/>
      <c r="H249" s="748">
        <v>0</v>
      </c>
      <c r="I249" s="734">
        <v>4</v>
      </c>
      <c r="J249" s="734">
        <v>828.91999999999985</v>
      </c>
      <c r="K249" s="748">
        <v>1</v>
      </c>
      <c r="L249" s="734">
        <v>4</v>
      </c>
      <c r="M249" s="735">
        <v>828.91999999999985</v>
      </c>
    </row>
    <row r="250" spans="1:13" ht="14.45" customHeight="1" x14ac:dyDescent="0.2">
      <c r="A250" s="729" t="s">
        <v>633</v>
      </c>
      <c r="B250" s="730" t="s">
        <v>2404</v>
      </c>
      <c r="C250" s="730" t="s">
        <v>2408</v>
      </c>
      <c r="D250" s="730" t="s">
        <v>825</v>
      </c>
      <c r="E250" s="730" t="s">
        <v>827</v>
      </c>
      <c r="F250" s="734"/>
      <c r="G250" s="734"/>
      <c r="H250" s="748">
        <v>0</v>
      </c>
      <c r="I250" s="734">
        <v>2</v>
      </c>
      <c r="J250" s="734">
        <v>193.51000000000005</v>
      </c>
      <c r="K250" s="748">
        <v>1</v>
      </c>
      <c r="L250" s="734">
        <v>2</v>
      </c>
      <c r="M250" s="735">
        <v>193.51000000000005</v>
      </c>
    </row>
    <row r="251" spans="1:13" ht="14.45" customHeight="1" x14ac:dyDescent="0.2">
      <c r="A251" s="729" t="s">
        <v>633</v>
      </c>
      <c r="B251" s="730" t="s">
        <v>2404</v>
      </c>
      <c r="C251" s="730" t="s">
        <v>2409</v>
      </c>
      <c r="D251" s="730" t="s">
        <v>825</v>
      </c>
      <c r="E251" s="730" t="s">
        <v>826</v>
      </c>
      <c r="F251" s="734"/>
      <c r="G251" s="734"/>
      <c r="H251" s="748">
        <v>0</v>
      </c>
      <c r="I251" s="734">
        <v>1</v>
      </c>
      <c r="J251" s="734">
        <v>249.58999999999995</v>
      </c>
      <c r="K251" s="748">
        <v>1</v>
      </c>
      <c r="L251" s="734">
        <v>1</v>
      </c>
      <c r="M251" s="735">
        <v>249.58999999999995</v>
      </c>
    </row>
    <row r="252" spans="1:13" ht="14.45" customHeight="1" x14ac:dyDescent="0.2">
      <c r="A252" s="729" t="s">
        <v>633</v>
      </c>
      <c r="B252" s="730" t="s">
        <v>2404</v>
      </c>
      <c r="C252" s="730" t="s">
        <v>2410</v>
      </c>
      <c r="D252" s="730" t="s">
        <v>821</v>
      </c>
      <c r="E252" s="730" t="s">
        <v>822</v>
      </c>
      <c r="F252" s="734"/>
      <c r="G252" s="734"/>
      <c r="H252" s="748">
        <v>0</v>
      </c>
      <c r="I252" s="734">
        <v>9</v>
      </c>
      <c r="J252" s="734">
        <v>817.74</v>
      </c>
      <c r="K252" s="748">
        <v>1</v>
      </c>
      <c r="L252" s="734">
        <v>9</v>
      </c>
      <c r="M252" s="735">
        <v>817.74</v>
      </c>
    </row>
    <row r="253" spans="1:13" ht="14.45" customHeight="1" x14ac:dyDescent="0.2">
      <c r="A253" s="729" t="s">
        <v>633</v>
      </c>
      <c r="B253" s="730" t="s">
        <v>2418</v>
      </c>
      <c r="C253" s="730" t="s">
        <v>2419</v>
      </c>
      <c r="D253" s="730" t="s">
        <v>2420</v>
      </c>
      <c r="E253" s="730" t="s">
        <v>2421</v>
      </c>
      <c r="F253" s="734">
        <v>1</v>
      </c>
      <c r="G253" s="734">
        <v>27.900000000000006</v>
      </c>
      <c r="H253" s="748">
        <v>1</v>
      </c>
      <c r="I253" s="734"/>
      <c r="J253" s="734"/>
      <c r="K253" s="748">
        <v>0</v>
      </c>
      <c r="L253" s="734">
        <v>1</v>
      </c>
      <c r="M253" s="735">
        <v>27.900000000000006</v>
      </c>
    </row>
    <row r="254" spans="1:13" ht="14.45" customHeight="1" x14ac:dyDescent="0.2">
      <c r="A254" s="729" t="s">
        <v>633</v>
      </c>
      <c r="B254" s="730" t="s">
        <v>2418</v>
      </c>
      <c r="C254" s="730" t="s">
        <v>2836</v>
      </c>
      <c r="D254" s="730" t="s">
        <v>2420</v>
      </c>
      <c r="E254" s="730" t="s">
        <v>2837</v>
      </c>
      <c r="F254" s="734">
        <v>2</v>
      </c>
      <c r="G254" s="734">
        <v>196.94</v>
      </c>
      <c r="H254" s="748">
        <v>1</v>
      </c>
      <c r="I254" s="734"/>
      <c r="J254" s="734"/>
      <c r="K254" s="748">
        <v>0</v>
      </c>
      <c r="L254" s="734">
        <v>2</v>
      </c>
      <c r="M254" s="735">
        <v>196.94</v>
      </c>
    </row>
    <row r="255" spans="1:13" ht="14.45" customHeight="1" x14ac:dyDescent="0.2">
      <c r="A255" s="729" t="s">
        <v>633</v>
      </c>
      <c r="B255" s="730" t="s">
        <v>2422</v>
      </c>
      <c r="C255" s="730" t="s">
        <v>2425</v>
      </c>
      <c r="D255" s="730" t="s">
        <v>835</v>
      </c>
      <c r="E255" s="730" t="s">
        <v>838</v>
      </c>
      <c r="F255" s="734"/>
      <c r="G255" s="734"/>
      <c r="H255" s="748">
        <v>0</v>
      </c>
      <c r="I255" s="734">
        <v>1</v>
      </c>
      <c r="J255" s="734">
        <v>26.11</v>
      </c>
      <c r="K255" s="748">
        <v>1</v>
      </c>
      <c r="L255" s="734">
        <v>1</v>
      </c>
      <c r="M255" s="735">
        <v>26.11</v>
      </c>
    </row>
    <row r="256" spans="1:13" ht="14.45" customHeight="1" x14ac:dyDescent="0.2">
      <c r="A256" s="729" t="s">
        <v>633</v>
      </c>
      <c r="B256" s="730" t="s">
        <v>2422</v>
      </c>
      <c r="C256" s="730" t="s">
        <v>2427</v>
      </c>
      <c r="D256" s="730" t="s">
        <v>835</v>
      </c>
      <c r="E256" s="730" t="s">
        <v>836</v>
      </c>
      <c r="F256" s="734"/>
      <c r="G256" s="734"/>
      <c r="H256" s="748">
        <v>0</v>
      </c>
      <c r="I256" s="734">
        <v>4</v>
      </c>
      <c r="J256" s="734">
        <v>208.87999999999994</v>
      </c>
      <c r="K256" s="748">
        <v>1</v>
      </c>
      <c r="L256" s="734">
        <v>4</v>
      </c>
      <c r="M256" s="735">
        <v>208.87999999999994</v>
      </c>
    </row>
    <row r="257" spans="1:13" ht="14.45" customHeight="1" x14ac:dyDescent="0.2">
      <c r="A257" s="729" t="s">
        <v>633</v>
      </c>
      <c r="B257" s="730" t="s">
        <v>2432</v>
      </c>
      <c r="C257" s="730" t="s">
        <v>2838</v>
      </c>
      <c r="D257" s="730" t="s">
        <v>2434</v>
      </c>
      <c r="E257" s="730" t="s">
        <v>2839</v>
      </c>
      <c r="F257" s="734"/>
      <c r="G257" s="734"/>
      <c r="H257" s="748">
        <v>0</v>
      </c>
      <c r="I257" s="734">
        <v>1</v>
      </c>
      <c r="J257" s="734">
        <v>21.210000000000004</v>
      </c>
      <c r="K257" s="748">
        <v>1</v>
      </c>
      <c r="L257" s="734">
        <v>1</v>
      </c>
      <c r="M257" s="735">
        <v>21.210000000000004</v>
      </c>
    </row>
    <row r="258" spans="1:13" ht="14.45" customHeight="1" x14ac:dyDescent="0.2">
      <c r="A258" s="729" t="s">
        <v>633</v>
      </c>
      <c r="B258" s="730" t="s">
        <v>2445</v>
      </c>
      <c r="C258" s="730" t="s">
        <v>2840</v>
      </c>
      <c r="D258" s="730" t="s">
        <v>2841</v>
      </c>
      <c r="E258" s="730" t="s">
        <v>2842</v>
      </c>
      <c r="F258" s="734"/>
      <c r="G258" s="734"/>
      <c r="H258" s="748">
        <v>0</v>
      </c>
      <c r="I258" s="734">
        <v>6</v>
      </c>
      <c r="J258" s="734">
        <v>783.27</v>
      </c>
      <c r="K258" s="748">
        <v>1</v>
      </c>
      <c r="L258" s="734">
        <v>6</v>
      </c>
      <c r="M258" s="735">
        <v>783.27</v>
      </c>
    </row>
    <row r="259" spans="1:13" ht="14.45" customHeight="1" x14ac:dyDescent="0.2">
      <c r="A259" s="729" t="s">
        <v>633</v>
      </c>
      <c r="B259" s="730" t="s">
        <v>2445</v>
      </c>
      <c r="C259" s="730" t="s">
        <v>2446</v>
      </c>
      <c r="D259" s="730" t="s">
        <v>1200</v>
      </c>
      <c r="E259" s="730" t="s">
        <v>1201</v>
      </c>
      <c r="F259" s="734"/>
      <c r="G259" s="734"/>
      <c r="H259" s="748">
        <v>0</v>
      </c>
      <c r="I259" s="734">
        <v>3</v>
      </c>
      <c r="J259" s="734">
        <v>268.59000000000003</v>
      </c>
      <c r="K259" s="748">
        <v>1</v>
      </c>
      <c r="L259" s="734">
        <v>3</v>
      </c>
      <c r="M259" s="735">
        <v>268.59000000000003</v>
      </c>
    </row>
    <row r="260" spans="1:13" ht="14.45" customHeight="1" x14ac:dyDescent="0.2">
      <c r="A260" s="729" t="s">
        <v>633</v>
      </c>
      <c r="B260" s="730" t="s">
        <v>2447</v>
      </c>
      <c r="C260" s="730" t="s">
        <v>2448</v>
      </c>
      <c r="D260" s="730" t="s">
        <v>1400</v>
      </c>
      <c r="E260" s="730" t="s">
        <v>838</v>
      </c>
      <c r="F260" s="734"/>
      <c r="G260" s="734"/>
      <c r="H260" s="748">
        <v>0</v>
      </c>
      <c r="I260" s="734">
        <v>3</v>
      </c>
      <c r="J260" s="734">
        <v>229.35000000000002</v>
      </c>
      <c r="K260" s="748">
        <v>1</v>
      </c>
      <c r="L260" s="734">
        <v>3</v>
      </c>
      <c r="M260" s="735">
        <v>229.35000000000002</v>
      </c>
    </row>
    <row r="261" spans="1:13" ht="14.45" customHeight="1" x14ac:dyDescent="0.2">
      <c r="A261" s="729" t="s">
        <v>633</v>
      </c>
      <c r="B261" s="730" t="s">
        <v>2447</v>
      </c>
      <c r="C261" s="730" t="s">
        <v>2449</v>
      </c>
      <c r="D261" s="730" t="s">
        <v>1400</v>
      </c>
      <c r="E261" s="730" t="s">
        <v>2450</v>
      </c>
      <c r="F261" s="734"/>
      <c r="G261" s="734"/>
      <c r="H261" s="748">
        <v>0</v>
      </c>
      <c r="I261" s="734">
        <v>1</v>
      </c>
      <c r="J261" s="734">
        <v>188.82</v>
      </c>
      <c r="K261" s="748">
        <v>1</v>
      </c>
      <c r="L261" s="734">
        <v>1</v>
      </c>
      <c r="M261" s="735">
        <v>188.82</v>
      </c>
    </row>
    <row r="262" spans="1:13" ht="14.45" customHeight="1" x14ac:dyDescent="0.2">
      <c r="A262" s="729" t="s">
        <v>633</v>
      </c>
      <c r="B262" s="730" t="s">
        <v>2452</v>
      </c>
      <c r="C262" s="730" t="s">
        <v>2843</v>
      </c>
      <c r="D262" s="730" t="s">
        <v>2454</v>
      </c>
      <c r="E262" s="730" t="s">
        <v>2844</v>
      </c>
      <c r="F262" s="734"/>
      <c r="G262" s="734"/>
      <c r="H262" s="748">
        <v>0</v>
      </c>
      <c r="I262" s="734">
        <v>1</v>
      </c>
      <c r="J262" s="734">
        <v>12.420000000000003</v>
      </c>
      <c r="K262" s="748">
        <v>1</v>
      </c>
      <c r="L262" s="734">
        <v>1</v>
      </c>
      <c r="M262" s="735">
        <v>12.420000000000003</v>
      </c>
    </row>
    <row r="263" spans="1:13" ht="14.45" customHeight="1" x14ac:dyDescent="0.2">
      <c r="A263" s="729" t="s">
        <v>633</v>
      </c>
      <c r="B263" s="730" t="s">
        <v>2452</v>
      </c>
      <c r="C263" s="730" t="s">
        <v>2845</v>
      </c>
      <c r="D263" s="730" t="s">
        <v>2454</v>
      </c>
      <c r="E263" s="730" t="s">
        <v>2436</v>
      </c>
      <c r="F263" s="734"/>
      <c r="G263" s="734"/>
      <c r="H263" s="748">
        <v>0</v>
      </c>
      <c r="I263" s="734">
        <v>1</v>
      </c>
      <c r="J263" s="734">
        <v>31.660000000000007</v>
      </c>
      <c r="K263" s="748">
        <v>1</v>
      </c>
      <c r="L263" s="734">
        <v>1</v>
      </c>
      <c r="M263" s="735">
        <v>31.660000000000007</v>
      </c>
    </row>
    <row r="264" spans="1:13" ht="14.45" customHeight="1" x14ac:dyDescent="0.2">
      <c r="A264" s="729" t="s">
        <v>633</v>
      </c>
      <c r="B264" s="730" t="s">
        <v>2460</v>
      </c>
      <c r="C264" s="730" t="s">
        <v>2846</v>
      </c>
      <c r="D264" s="730" t="s">
        <v>2462</v>
      </c>
      <c r="E264" s="730" t="s">
        <v>2847</v>
      </c>
      <c r="F264" s="734"/>
      <c r="G264" s="734"/>
      <c r="H264" s="748">
        <v>0</v>
      </c>
      <c r="I264" s="734">
        <v>4</v>
      </c>
      <c r="J264" s="734">
        <v>635.92000000000007</v>
      </c>
      <c r="K264" s="748">
        <v>1</v>
      </c>
      <c r="L264" s="734">
        <v>4</v>
      </c>
      <c r="M264" s="735">
        <v>635.92000000000007</v>
      </c>
    </row>
    <row r="265" spans="1:13" ht="14.45" customHeight="1" x14ac:dyDescent="0.2">
      <c r="A265" s="729" t="s">
        <v>633</v>
      </c>
      <c r="B265" s="730" t="s">
        <v>2490</v>
      </c>
      <c r="C265" s="730" t="s">
        <v>2491</v>
      </c>
      <c r="D265" s="730" t="s">
        <v>2492</v>
      </c>
      <c r="E265" s="730" t="s">
        <v>2493</v>
      </c>
      <c r="F265" s="734">
        <v>1</v>
      </c>
      <c r="G265" s="734">
        <v>115.2</v>
      </c>
      <c r="H265" s="748">
        <v>1</v>
      </c>
      <c r="I265" s="734"/>
      <c r="J265" s="734"/>
      <c r="K265" s="748">
        <v>0</v>
      </c>
      <c r="L265" s="734">
        <v>1</v>
      </c>
      <c r="M265" s="735">
        <v>115.2</v>
      </c>
    </row>
    <row r="266" spans="1:13" ht="14.45" customHeight="1" x14ac:dyDescent="0.2">
      <c r="A266" s="729" t="s">
        <v>633</v>
      </c>
      <c r="B266" s="730" t="s">
        <v>2494</v>
      </c>
      <c r="C266" s="730" t="s">
        <v>2495</v>
      </c>
      <c r="D266" s="730" t="s">
        <v>2496</v>
      </c>
      <c r="E266" s="730" t="s">
        <v>2497</v>
      </c>
      <c r="F266" s="734">
        <v>1</v>
      </c>
      <c r="G266" s="734">
        <v>109.99</v>
      </c>
      <c r="H266" s="748">
        <v>1</v>
      </c>
      <c r="I266" s="734"/>
      <c r="J266" s="734"/>
      <c r="K266" s="748">
        <v>0</v>
      </c>
      <c r="L266" s="734">
        <v>1</v>
      </c>
      <c r="M266" s="735">
        <v>109.99</v>
      </c>
    </row>
    <row r="267" spans="1:13" ht="14.45" customHeight="1" x14ac:dyDescent="0.2">
      <c r="A267" s="729" t="s">
        <v>633</v>
      </c>
      <c r="B267" s="730" t="s">
        <v>2305</v>
      </c>
      <c r="C267" s="730" t="s">
        <v>2308</v>
      </c>
      <c r="D267" s="730" t="s">
        <v>724</v>
      </c>
      <c r="E267" s="730" t="s">
        <v>2309</v>
      </c>
      <c r="F267" s="734"/>
      <c r="G267" s="734"/>
      <c r="H267" s="748">
        <v>0</v>
      </c>
      <c r="I267" s="734">
        <v>11</v>
      </c>
      <c r="J267" s="734">
        <v>713.9</v>
      </c>
      <c r="K267" s="748">
        <v>1</v>
      </c>
      <c r="L267" s="734">
        <v>11</v>
      </c>
      <c r="M267" s="735">
        <v>713.9</v>
      </c>
    </row>
    <row r="268" spans="1:13" ht="14.45" customHeight="1" x14ac:dyDescent="0.2">
      <c r="A268" s="729" t="s">
        <v>633</v>
      </c>
      <c r="B268" s="730" t="s">
        <v>2515</v>
      </c>
      <c r="C268" s="730" t="s">
        <v>2516</v>
      </c>
      <c r="D268" s="730" t="s">
        <v>2517</v>
      </c>
      <c r="E268" s="730" t="s">
        <v>2518</v>
      </c>
      <c r="F268" s="734"/>
      <c r="G268" s="734"/>
      <c r="H268" s="748">
        <v>0</v>
      </c>
      <c r="I268" s="734">
        <v>4</v>
      </c>
      <c r="J268" s="734">
        <v>392.04000000000008</v>
      </c>
      <c r="K268" s="748">
        <v>1</v>
      </c>
      <c r="L268" s="734">
        <v>4</v>
      </c>
      <c r="M268" s="735">
        <v>392.04000000000008</v>
      </c>
    </row>
    <row r="269" spans="1:13" ht="14.45" customHeight="1" x14ac:dyDescent="0.2">
      <c r="A269" s="729" t="s">
        <v>633</v>
      </c>
      <c r="B269" s="730" t="s">
        <v>2515</v>
      </c>
      <c r="C269" s="730" t="s">
        <v>2848</v>
      </c>
      <c r="D269" s="730" t="s">
        <v>2517</v>
      </c>
      <c r="E269" s="730" t="s">
        <v>2849</v>
      </c>
      <c r="F269" s="734"/>
      <c r="G269" s="734"/>
      <c r="H269" s="748">
        <v>0</v>
      </c>
      <c r="I269" s="734">
        <v>1</v>
      </c>
      <c r="J269" s="734">
        <v>49.82</v>
      </c>
      <c r="K269" s="748">
        <v>1</v>
      </c>
      <c r="L269" s="734">
        <v>1</v>
      </c>
      <c r="M269" s="735">
        <v>49.82</v>
      </c>
    </row>
    <row r="270" spans="1:13" ht="14.45" customHeight="1" x14ac:dyDescent="0.2">
      <c r="A270" s="729" t="s">
        <v>633</v>
      </c>
      <c r="B270" s="730" t="s">
        <v>2515</v>
      </c>
      <c r="C270" s="730" t="s">
        <v>2519</v>
      </c>
      <c r="D270" s="730" t="s">
        <v>2517</v>
      </c>
      <c r="E270" s="730" t="s">
        <v>2520</v>
      </c>
      <c r="F270" s="734"/>
      <c r="G270" s="734"/>
      <c r="H270" s="748">
        <v>0</v>
      </c>
      <c r="I270" s="734">
        <v>1</v>
      </c>
      <c r="J270" s="734">
        <v>62.61</v>
      </c>
      <c r="K270" s="748">
        <v>1</v>
      </c>
      <c r="L270" s="734">
        <v>1</v>
      </c>
      <c r="M270" s="735">
        <v>62.61</v>
      </c>
    </row>
    <row r="271" spans="1:13" ht="14.45" customHeight="1" x14ac:dyDescent="0.2">
      <c r="A271" s="729" t="s">
        <v>633</v>
      </c>
      <c r="B271" s="730" t="s">
        <v>2515</v>
      </c>
      <c r="C271" s="730" t="s">
        <v>2523</v>
      </c>
      <c r="D271" s="730" t="s">
        <v>1033</v>
      </c>
      <c r="E271" s="730" t="s">
        <v>1951</v>
      </c>
      <c r="F271" s="734"/>
      <c r="G271" s="734"/>
      <c r="H271" s="748">
        <v>0</v>
      </c>
      <c r="I271" s="734">
        <v>1</v>
      </c>
      <c r="J271" s="734">
        <v>92.089999999999975</v>
      </c>
      <c r="K271" s="748">
        <v>1</v>
      </c>
      <c r="L271" s="734">
        <v>1</v>
      </c>
      <c r="M271" s="735">
        <v>92.089999999999975</v>
      </c>
    </row>
    <row r="272" spans="1:13" ht="14.45" customHeight="1" x14ac:dyDescent="0.2">
      <c r="A272" s="729" t="s">
        <v>633</v>
      </c>
      <c r="B272" s="730" t="s">
        <v>2515</v>
      </c>
      <c r="C272" s="730" t="s">
        <v>2850</v>
      </c>
      <c r="D272" s="730" t="s">
        <v>1033</v>
      </c>
      <c r="E272" s="730" t="s">
        <v>1949</v>
      </c>
      <c r="F272" s="734"/>
      <c r="G272" s="734"/>
      <c r="H272" s="748">
        <v>0</v>
      </c>
      <c r="I272" s="734">
        <v>1</v>
      </c>
      <c r="J272" s="734">
        <v>99.259999999999977</v>
      </c>
      <c r="K272" s="748">
        <v>1</v>
      </c>
      <c r="L272" s="734">
        <v>1</v>
      </c>
      <c r="M272" s="735">
        <v>99.259999999999977</v>
      </c>
    </row>
    <row r="273" spans="1:13" ht="14.45" customHeight="1" x14ac:dyDescent="0.2">
      <c r="A273" s="729" t="s">
        <v>633</v>
      </c>
      <c r="B273" s="730" t="s">
        <v>2515</v>
      </c>
      <c r="C273" s="730" t="s">
        <v>2525</v>
      </c>
      <c r="D273" s="730" t="s">
        <v>1033</v>
      </c>
      <c r="E273" s="730" t="s">
        <v>2526</v>
      </c>
      <c r="F273" s="734"/>
      <c r="G273" s="734"/>
      <c r="H273" s="748">
        <v>0</v>
      </c>
      <c r="I273" s="734">
        <v>4</v>
      </c>
      <c r="J273" s="734">
        <v>244.42999999999995</v>
      </c>
      <c r="K273" s="748">
        <v>1</v>
      </c>
      <c r="L273" s="734">
        <v>4</v>
      </c>
      <c r="M273" s="735">
        <v>244.42999999999995</v>
      </c>
    </row>
    <row r="274" spans="1:13" ht="14.45" customHeight="1" x14ac:dyDescent="0.2">
      <c r="A274" s="729" t="s">
        <v>633</v>
      </c>
      <c r="B274" s="730" t="s">
        <v>2531</v>
      </c>
      <c r="C274" s="730" t="s">
        <v>2532</v>
      </c>
      <c r="D274" s="730" t="s">
        <v>2533</v>
      </c>
      <c r="E274" s="730" t="s">
        <v>2534</v>
      </c>
      <c r="F274" s="734"/>
      <c r="G274" s="734"/>
      <c r="H274" s="748">
        <v>0</v>
      </c>
      <c r="I274" s="734">
        <v>42.5</v>
      </c>
      <c r="J274" s="734">
        <v>95103.524999999994</v>
      </c>
      <c r="K274" s="748">
        <v>1</v>
      </c>
      <c r="L274" s="734">
        <v>42.5</v>
      </c>
      <c r="M274" s="735">
        <v>95103.524999999994</v>
      </c>
    </row>
    <row r="275" spans="1:13" ht="14.45" customHeight="1" x14ac:dyDescent="0.2">
      <c r="A275" s="729" t="s">
        <v>633</v>
      </c>
      <c r="B275" s="730" t="s">
        <v>2545</v>
      </c>
      <c r="C275" s="730" t="s">
        <v>2546</v>
      </c>
      <c r="D275" s="730" t="s">
        <v>2547</v>
      </c>
      <c r="E275" s="730" t="s">
        <v>1833</v>
      </c>
      <c r="F275" s="734"/>
      <c r="G275" s="734"/>
      <c r="H275" s="748">
        <v>0</v>
      </c>
      <c r="I275" s="734">
        <v>15</v>
      </c>
      <c r="J275" s="734">
        <v>20857.46</v>
      </c>
      <c r="K275" s="748">
        <v>1</v>
      </c>
      <c r="L275" s="734">
        <v>15</v>
      </c>
      <c r="M275" s="735">
        <v>20857.46</v>
      </c>
    </row>
    <row r="276" spans="1:13" ht="14.45" customHeight="1" x14ac:dyDescent="0.2">
      <c r="A276" s="729" t="s">
        <v>633</v>
      </c>
      <c r="B276" s="730" t="s">
        <v>2545</v>
      </c>
      <c r="C276" s="730" t="s">
        <v>2548</v>
      </c>
      <c r="D276" s="730" t="s">
        <v>1836</v>
      </c>
      <c r="E276" s="730" t="s">
        <v>2549</v>
      </c>
      <c r="F276" s="734">
        <v>80</v>
      </c>
      <c r="G276" s="734">
        <v>7604</v>
      </c>
      <c r="H276" s="748">
        <v>1</v>
      </c>
      <c r="I276" s="734"/>
      <c r="J276" s="734"/>
      <c r="K276" s="748">
        <v>0</v>
      </c>
      <c r="L276" s="734">
        <v>80</v>
      </c>
      <c r="M276" s="735">
        <v>7604</v>
      </c>
    </row>
    <row r="277" spans="1:13" ht="14.45" customHeight="1" x14ac:dyDescent="0.2">
      <c r="A277" s="729" t="s">
        <v>633</v>
      </c>
      <c r="B277" s="730" t="s">
        <v>2851</v>
      </c>
      <c r="C277" s="730" t="s">
        <v>2852</v>
      </c>
      <c r="D277" s="730" t="s">
        <v>2123</v>
      </c>
      <c r="E277" s="730" t="s">
        <v>1847</v>
      </c>
      <c r="F277" s="734"/>
      <c r="G277" s="734"/>
      <c r="H277" s="748">
        <v>0</v>
      </c>
      <c r="I277" s="734">
        <v>35</v>
      </c>
      <c r="J277" s="734">
        <v>4709.45</v>
      </c>
      <c r="K277" s="748">
        <v>1</v>
      </c>
      <c r="L277" s="734">
        <v>35</v>
      </c>
      <c r="M277" s="735">
        <v>4709.45</v>
      </c>
    </row>
    <row r="278" spans="1:13" ht="14.45" customHeight="1" x14ac:dyDescent="0.2">
      <c r="A278" s="729" t="s">
        <v>633</v>
      </c>
      <c r="B278" s="730" t="s">
        <v>2566</v>
      </c>
      <c r="C278" s="730" t="s">
        <v>2567</v>
      </c>
      <c r="D278" s="730" t="s">
        <v>2568</v>
      </c>
      <c r="E278" s="730" t="s">
        <v>1813</v>
      </c>
      <c r="F278" s="734">
        <v>38</v>
      </c>
      <c r="G278" s="734">
        <v>27170</v>
      </c>
      <c r="H278" s="748">
        <v>1</v>
      </c>
      <c r="I278" s="734"/>
      <c r="J278" s="734"/>
      <c r="K278" s="748">
        <v>0</v>
      </c>
      <c r="L278" s="734">
        <v>38</v>
      </c>
      <c r="M278" s="735">
        <v>27170</v>
      </c>
    </row>
    <row r="279" spans="1:13" ht="14.45" customHeight="1" x14ac:dyDescent="0.2">
      <c r="A279" s="729" t="s">
        <v>633</v>
      </c>
      <c r="B279" s="730" t="s">
        <v>2566</v>
      </c>
      <c r="C279" s="730" t="s">
        <v>2569</v>
      </c>
      <c r="D279" s="730" t="s">
        <v>1812</v>
      </c>
      <c r="E279" s="730" t="s">
        <v>1813</v>
      </c>
      <c r="F279" s="734"/>
      <c r="G279" s="734"/>
      <c r="H279" s="748">
        <v>0</v>
      </c>
      <c r="I279" s="734">
        <v>118</v>
      </c>
      <c r="J279" s="734">
        <v>97359.44</v>
      </c>
      <c r="K279" s="748">
        <v>1</v>
      </c>
      <c r="L279" s="734">
        <v>118</v>
      </c>
      <c r="M279" s="735">
        <v>97359.44</v>
      </c>
    </row>
    <row r="280" spans="1:13" ht="14.45" customHeight="1" x14ac:dyDescent="0.2">
      <c r="A280" s="729" t="s">
        <v>633</v>
      </c>
      <c r="B280" s="730" t="s">
        <v>2570</v>
      </c>
      <c r="C280" s="730" t="s">
        <v>2571</v>
      </c>
      <c r="D280" s="730" t="s">
        <v>1147</v>
      </c>
      <c r="E280" s="730" t="s">
        <v>1148</v>
      </c>
      <c r="F280" s="734">
        <v>6</v>
      </c>
      <c r="G280" s="734">
        <v>7690.5540000000001</v>
      </c>
      <c r="H280" s="748">
        <v>1</v>
      </c>
      <c r="I280" s="734"/>
      <c r="J280" s="734"/>
      <c r="K280" s="748">
        <v>0</v>
      </c>
      <c r="L280" s="734">
        <v>6</v>
      </c>
      <c r="M280" s="735">
        <v>7690.5540000000001</v>
      </c>
    </row>
    <row r="281" spans="1:13" ht="14.45" customHeight="1" x14ac:dyDescent="0.2">
      <c r="A281" s="729" t="s">
        <v>633</v>
      </c>
      <c r="B281" s="730" t="s">
        <v>2582</v>
      </c>
      <c r="C281" s="730" t="s">
        <v>2583</v>
      </c>
      <c r="D281" s="730" t="s">
        <v>2584</v>
      </c>
      <c r="E281" s="730" t="s">
        <v>2585</v>
      </c>
      <c r="F281" s="734"/>
      <c r="G281" s="734"/>
      <c r="H281" s="748">
        <v>0</v>
      </c>
      <c r="I281" s="734">
        <v>28</v>
      </c>
      <c r="J281" s="734">
        <v>15617.390000000003</v>
      </c>
      <c r="K281" s="748">
        <v>1</v>
      </c>
      <c r="L281" s="734">
        <v>28</v>
      </c>
      <c r="M281" s="735">
        <v>15617.390000000003</v>
      </c>
    </row>
    <row r="282" spans="1:13" ht="14.45" customHeight="1" x14ac:dyDescent="0.2">
      <c r="A282" s="729" t="s">
        <v>633</v>
      </c>
      <c r="B282" s="730" t="s">
        <v>2582</v>
      </c>
      <c r="C282" s="730" t="s">
        <v>2586</v>
      </c>
      <c r="D282" s="730" t="s">
        <v>2587</v>
      </c>
      <c r="E282" s="730" t="s">
        <v>2585</v>
      </c>
      <c r="F282" s="734">
        <v>21.4</v>
      </c>
      <c r="G282" s="734">
        <v>11649.946</v>
      </c>
      <c r="H282" s="748">
        <v>1</v>
      </c>
      <c r="I282" s="734"/>
      <c r="J282" s="734"/>
      <c r="K282" s="748">
        <v>0</v>
      </c>
      <c r="L282" s="734">
        <v>21.4</v>
      </c>
      <c r="M282" s="735">
        <v>11649.946</v>
      </c>
    </row>
    <row r="283" spans="1:13" ht="14.45" customHeight="1" x14ac:dyDescent="0.2">
      <c r="A283" s="729" t="s">
        <v>633</v>
      </c>
      <c r="B283" s="730" t="s">
        <v>2595</v>
      </c>
      <c r="C283" s="730" t="s">
        <v>2596</v>
      </c>
      <c r="D283" s="730" t="s">
        <v>2597</v>
      </c>
      <c r="E283" s="730" t="s">
        <v>2598</v>
      </c>
      <c r="F283" s="734"/>
      <c r="G283" s="734"/>
      <c r="H283" s="748">
        <v>0</v>
      </c>
      <c r="I283" s="734">
        <v>35</v>
      </c>
      <c r="J283" s="734">
        <v>1168.5499999999997</v>
      </c>
      <c r="K283" s="748">
        <v>1</v>
      </c>
      <c r="L283" s="734">
        <v>35</v>
      </c>
      <c r="M283" s="735">
        <v>1168.5499999999997</v>
      </c>
    </row>
    <row r="284" spans="1:13" ht="14.45" customHeight="1" x14ac:dyDescent="0.2">
      <c r="A284" s="729" t="s">
        <v>633</v>
      </c>
      <c r="B284" s="730" t="s">
        <v>2595</v>
      </c>
      <c r="C284" s="730" t="s">
        <v>2599</v>
      </c>
      <c r="D284" s="730" t="s">
        <v>2597</v>
      </c>
      <c r="E284" s="730" t="s">
        <v>2600</v>
      </c>
      <c r="F284" s="734"/>
      <c r="G284" s="734"/>
      <c r="H284" s="748">
        <v>0</v>
      </c>
      <c r="I284" s="734">
        <v>100</v>
      </c>
      <c r="J284" s="734">
        <v>5288</v>
      </c>
      <c r="K284" s="748">
        <v>1</v>
      </c>
      <c r="L284" s="734">
        <v>100</v>
      </c>
      <c r="M284" s="735">
        <v>5288</v>
      </c>
    </row>
    <row r="285" spans="1:13" ht="14.45" customHeight="1" x14ac:dyDescent="0.2">
      <c r="A285" s="729" t="s">
        <v>633</v>
      </c>
      <c r="B285" s="730" t="s">
        <v>2601</v>
      </c>
      <c r="C285" s="730" t="s">
        <v>2602</v>
      </c>
      <c r="D285" s="730" t="s">
        <v>1816</v>
      </c>
      <c r="E285" s="730" t="s">
        <v>2603</v>
      </c>
      <c r="F285" s="734"/>
      <c r="G285" s="734"/>
      <c r="H285" s="748">
        <v>0</v>
      </c>
      <c r="I285" s="734">
        <v>15</v>
      </c>
      <c r="J285" s="734">
        <v>2826.9</v>
      </c>
      <c r="K285" s="748">
        <v>1</v>
      </c>
      <c r="L285" s="734">
        <v>15</v>
      </c>
      <c r="M285" s="735">
        <v>2826.9</v>
      </c>
    </row>
    <row r="286" spans="1:13" ht="14.45" customHeight="1" x14ac:dyDescent="0.2">
      <c r="A286" s="729" t="s">
        <v>633</v>
      </c>
      <c r="B286" s="730" t="s">
        <v>2601</v>
      </c>
      <c r="C286" s="730" t="s">
        <v>2604</v>
      </c>
      <c r="D286" s="730" t="s">
        <v>1816</v>
      </c>
      <c r="E286" s="730" t="s">
        <v>2605</v>
      </c>
      <c r="F286" s="734"/>
      <c r="G286" s="734"/>
      <c r="H286" s="748">
        <v>0</v>
      </c>
      <c r="I286" s="734">
        <v>2.5</v>
      </c>
      <c r="J286" s="734">
        <v>942.29999999999984</v>
      </c>
      <c r="K286" s="748">
        <v>1</v>
      </c>
      <c r="L286" s="734">
        <v>2.5</v>
      </c>
      <c r="M286" s="735">
        <v>942.29999999999984</v>
      </c>
    </row>
    <row r="287" spans="1:13" ht="14.45" customHeight="1" x14ac:dyDescent="0.2">
      <c r="A287" s="729" t="s">
        <v>633</v>
      </c>
      <c r="B287" s="730" t="s">
        <v>2608</v>
      </c>
      <c r="C287" s="730" t="s">
        <v>2610</v>
      </c>
      <c r="D287" s="730" t="s">
        <v>1804</v>
      </c>
      <c r="E287" s="730" t="s">
        <v>1805</v>
      </c>
      <c r="F287" s="734"/>
      <c r="G287" s="734"/>
      <c r="H287" s="748">
        <v>0</v>
      </c>
      <c r="I287" s="734">
        <v>2</v>
      </c>
      <c r="J287" s="734">
        <v>2222</v>
      </c>
      <c r="K287" s="748">
        <v>1</v>
      </c>
      <c r="L287" s="734">
        <v>2</v>
      </c>
      <c r="M287" s="735">
        <v>2222</v>
      </c>
    </row>
    <row r="288" spans="1:13" ht="14.45" customHeight="1" x14ac:dyDescent="0.2">
      <c r="A288" s="729" t="s">
        <v>633</v>
      </c>
      <c r="B288" s="730" t="s">
        <v>2608</v>
      </c>
      <c r="C288" s="730" t="s">
        <v>2611</v>
      </c>
      <c r="D288" s="730" t="s">
        <v>1863</v>
      </c>
      <c r="E288" s="730" t="s">
        <v>2612</v>
      </c>
      <c r="F288" s="734">
        <v>5</v>
      </c>
      <c r="G288" s="734">
        <v>5674.4000000000005</v>
      </c>
      <c r="H288" s="748">
        <v>1</v>
      </c>
      <c r="I288" s="734"/>
      <c r="J288" s="734"/>
      <c r="K288" s="748">
        <v>0</v>
      </c>
      <c r="L288" s="734">
        <v>5</v>
      </c>
      <c r="M288" s="735">
        <v>5674.4000000000005</v>
      </c>
    </row>
    <row r="289" spans="1:13" ht="14.45" customHeight="1" x14ac:dyDescent="0.2">
      <c r="A289" s="729" t="s">
        <v>633</v>
      </c>
      <c r="B289" s="730" t="s">
        <v>2613</v>
      </c>
      <c r="C289" s="730" t="s">
        <v>2614</v>
      </c>
      <c r="D289" s="730" t="s">
        <v>2615</v>
      </c>
      <c r="E289" s="730" t="s">
        <v>2616</v>
      </c>
      <c r="F289" s="734"/>
      <c r="G289" s="734"/>
      <c r="H289" s="748">
        <v>0</v>
      </c>
      <c r="I289" s="734">
        <v>53.5</v>
      </c>
      <c r="J289" s="734">
        <v>17066.500058092912</v>
      </c>
      <c r="K289" s="748">
        <v>1</v>
      </c>
      <c r="L289" s="734">
        <v>53.5</v>
      </c>
      <c r="M289" s="735">
        <v>17066.500058092912</v>
      </c>
    </row>
    <row r="290" spans="1:13" ht="14.45" customHeight="1" x14ac:dyDescent="0.2">
      <c r="A290" s="729" t="s">
        <v>633</v>
      </c>
      <c r="B290" s="730" t="s">
        <v>2613</v>
      </c>
      <c r="C290" s="730" t="s">
        <v>2617</v>
      </c>
      <c r="D290" s="730" t="s">
        <v>2615</v>
      </c>
      <c r="E290" s="730" t="s">
        <v>2618</v>
      </c>
      <c r="F290" s="734"/>
      <c r="G290" s="734"/>
      <c r="H290" s="748">
        <v>0</v>
      </c>
      <c r="I290" s="734">
        <v>3.5</v>
      </c>
      <c r="J290" s="734">
        <v>2296.4449999999997</v>
      </c>
      <c r="K290" s="748">
        <v>1</v>
      </c>
      <c r="L290" s="734">
        <v>3.5</v>
      </c>
      <c r="M290" s="735">
        <v>2296.4449999999997</v>
      </c>
    </row>
    <row r="291" spans="1:13" ht="14.45" customHeight="1" x14ac:dyDescent="0.2">
      <c r="A291" s="729" t="s">
        <v>633</v>
      </c>
      <c r="B291" s="730" t="s">
        <v>2613</v>
      </c>
      <c r="C291" s="730" t="s">
        <v>2853</v>
      </c>
      <c r="D291" s="730" t="s">
        <v>2854</v>
      </c>
      <c r="E291" s="730" t="s">
        <v>2855</v>
      </c>
      <c r="F291" s="734"/>
      <c r="G291" s="734"/>
      <c r="H291" s="748">
        <v>0</v>
      </c>
      <c r="I291" s="734">
        <v>7</v>
      </c>
      <c r="J291" s="734">
        <v>4683.6999999999989</v>
      </c>
      <c r="K291" s="748">
        <v>1</v>
      </c>
      <c r="L291" s="734">
        <v>7</v>
      </c>
      <c r="M291" s="735">
        <v>4683.6999999999989</v>
      </c>
    </row>
    <row r="292" spans="1:13" ht="14.45" customHeight="1" x14ac:dyDescent="0.2">
      <c r="A292" s="729" t="s">
        <v>633</v>
      </c>
      <c r="B292" s="730" t="s">
        <v>2652</v>
      </c>
      <c r="C292" s="730" t="s">
        <v>2653</v>
      </c>
      <c r="D292" s="730" t="s">
        <v>2654</v>
      </c>
      <c r="E292" s="730" t="s">
        <v>2655</v>
      </c>
      <c r="F292" s="734"/>
      <c r="G292" s="734"/>
      <c r="H292" s="748">
        <v>0</v>
      </c>
      <c r="I292" s="734">
        <v>5</v>
      </c>
      <c r="J292" s="734">
        <v>261.12</v>
      </c>
      <c r="K292" s="748">
        <v>1</v>
      </c>
      <c r="L292" s="734">
        <v>5</v>
      </c>
      <c r="M292" s="735">
        <v>261.12</v>
      </c>
    </row>
    <row r="293" spans="1:13" ht="14.45" customHeight="1" x14ac:dyDescent="0.2">
      <c r="A293" s="729" t="s">
        <v>633</v>
      </c>
      <c r="B293" s="730" t="s">
        <v>2656</v>
      </c>
      <c r="C293" s="730" t="s">
        <v>2659</v>
      </c>
      <c r="D293" s="730" t="s">
        <v>1449</v>
      </c>
      <c r="E293" s="730" t="s">
        <v>1450</v>
      </c>
      <c r="F293" s="734"/>
      <c r="G293" s="734"/>
      <c r="H293" s="748">
        <v>0</v>
      </c>
      <c r="I293" s="734">
        <v>1</v>
      </c>
      <c r="J293" s="734">
        <v>495</v>
      </c>
      <c r="K293" s="748">
        <v>1</v>
      </c>
      <c r="L293" s="734">
        <v>1</v>
      </c>
      <c r="M293" s="735">
        <v>495</v>
      </c>
    </row>
    <row r="294" spans="1:13" ht="14.45" customHeight="1" x14ac:dyDescent="0.2">
      <c r="A294" s="729" t="s">
        <v>633</v>
      </c>
      <c r="B294" s="730" t="s">
        <v>2662</v>
      </c>
      <c r="C294" s="730" t="s">
        <v>2663</v>
      </c>
      <c r="D294" s="730" t="s">
        <v>759</v>
      </c>
      <c r="E294" s="730" t="s">
        <v>760</v>
      </c>
      <c r="F294" s="734"/>
      <c r="G294" s="734"/>
      <c r="H294" s="748">
        <v>0</v>
      </c>
      <c r="I294" s="734">
        <v>3</v>
      </c>
      <c r="J294" s="734">
        <v>161.81999999999996</v>
      </c>
      <c r="K294" s="748">
        <v>1</v>
      </c>
      <c r="L294" s="734">
        <v>3</v>
      </c>
      <c r="M294" s="735">
        <v>161.81999999999996</v>
      </c>
    </row>
    <row r="295" spans="1:13" ht="14.45" customHeight="1" x14ac:dyDescent="0.2">
      <c r="A295" s="729" t="s">
        <v>633</v>
      </c>
      <c r="B295" s="730" t="s">
        <v>2666</v>
      </c>
      <c r="C295" s="730" t="s">
        <v>2667</v>
      </c>
      <c r="D295" s="730" t="s">
        <v>2668</v>
      </c>
      <c r="E295" s="730" t="s">
        <v>2669</v>
      </c>
      <c r="F295" s="734"/>
      <c r="G295" s="734"/>
      <c r="H295" s="748">
        <v>0</v>
      </c>
      <c r="I295" s="734">
        <v>3</v>
      </c>
      <c r="J295" s="734">
        <v>197.34</v>
      </c>
      <c r="K295" s="748">
        <v>1</v>
      </c>
      <c r="L295" s="734">
        <v>3</v>
      </c>
      <c r="M295" s="735">
        <v>197.34</v>
      </c>
    </row>
    <row r="296" spans="1:13" ht="14.45" customHeight="1" x14ac:dyDescent="0.2">
      <c r="A296" s="729" t="s">
        <v>633</v>
      </c>
      <c r="B296" s="730" t="s">
        <v>2666</v>
      </c>
      <c r="C296" s="730" t="s">
        <v>2670</v>
      </c>
      <c r="D296" s="730" t="s">
        <v>2668</v>
      </c>
      <c r="E296" s="730" t="s">
        <v>2671</v>
      </c>
      <c r="F296" s="734"/>
      <c r="G296" s="734"/>
      <c r="H296" s="748">
        <v>0</v>
      </c>
      <c r="I296" s="734">
        <v>5</v>
      </c>
      <c r="J296" s="734">
        <v>1952.5</v>
      </c>
      <c r="K296" s="748">
        <v>1</v>
      </c>
      <c r="L296" s="734">
        <v>5</v>
      </c>
      <c r="M296" s="735">
        <v>1952.5</v>
      </c>
    </row>
    <row r="297" spans="1:13" ht="14.45" customHeight="1" x14ac:dyDescent="0.2">
      <c r="A297" s="729" t="s">
        <v>633</v>
      </c>
      <c r="B297" s="730" t="s">
        <v>2666</v>
      </c>
      <c r="C297" s="730" t="s">
        <v>2672</v>
      </c>
      <c r="D297" s="730" t="s">
        <v>2668</v>
      </c>
      <c r="E297" s="730" t="s">
        <v>2673</v>
      </c>
      <c r="F297" s="734"/>
      <c r="G297" s="734"/>
      <c r="H297" s="748">
        <v>0</v>
      </c>
      <c r="I297" s="734">
        <v>11</v>
      </c>
      <c r="J297" s="734">
        <v>6897</v>
      </c>
      <c r="K297" s="748">
        <v>1</v>
      </c>
      <c r="L297" s="734">
        <v>11</v>
      </c>
      <c r="M297" s="735">
        <v>6897</v>
      </c>
    </row>
    <row r="298" spans="1:13" ht="14.45" customHeight="1" x14ac:dyDescent="0.2">
      <c r="A298" s="729" t="s">
        <v>633</v>
      </c>
      <c r="B298" s="730" t="s">
        <v>2674</v>
      </c>
      <c r="C298" s="730" t="s">
        <v>2856</v>
      </c>
      <c r="D298" s="730" t="s">
        <v>2857</v>
      </c>
      <c r="E298" s="730" t="s">
        <v>2858</v>
      </c>
      <c r="F298" s="734"/>
      <c r="G298" s="734"/>
      <c r="H298" s="748">
        <v>0</v>
      </c>
      <c r="I298" s="734">
        <v>2</v>
      </c>
      <c r="J298" s="734">
        <v>737.04</v>
      </c>
      <c r="K298" s="748">
        <v>1</v>
      </c>
      <c r="L298" s="734">
        <v>2</v>
      </c>
      <c r="M298" s="735">
        <v>737.04</v>
      </c>
    </row>
    <row r="299" spans="1:13" ht="14.45" customHeight="1" x14ac:dyDescent="0.2">
      <c r="A299" s="729" t="s">
        <v>633</v>
      </c>
      <c r="B299" s="730" t="s">
        <v>2674</v>
      </c>
      <c r="C299" s="730" t="s">
        <v>2859</v>
      </c>
      <c r="D299" s="730" t="s">
        <v>2857</v>
      </c>
      <c r="E299" s="730" t="s">
        <v>2860</v>
      </c>
      <c r="F299" s="734"/>
      <c r="G299" s="734"/>
      <c r="H299" s="748">
        <v>0</v>
      </c>
      <c r="I299" s="734">
        <v>10</v>
      </c>
      <c r="J299" s="734">
        <v>7736.12</v>
      </c>
      <c r="K299" s="748">
        <v>1</v>
      </c>
      <c r="L299" s="734">
        <v>10</v>
      </c>
      <c r="M299" s="735">
        <v>7736.12</v>
      </c>
    </row>
    <row r="300" spans="1:13" ht="14.45" customHeight="1" x14ac:dyDescent="0.2">
      <c r="A300" s="729" t="s">
        <v>633</v>
      </c>
      <c r="B300" s="730" t="s">
        <v>2674</v>
      </c>
      <c r="C300" s="730" t="s">
        <v>2861</v>
      </c>
      <c r="D300" s="730" t="s">
        <v>2676</v>
      </c>
      <c r="E300" s="730" t="s">
        <v>2862</v>
      </c>
      <c r="F300" s="734"/>
      <c r="G300" s="734"/>
      <c r="H300" s="748">
        <v>0</v>
      </c>
      <c r="I300" s="734">
        <v>18</v>
      </c>
      <c r="J300" s="734">
        <v>5619.92</v>
      </c>
      <c r="K300" s="748">
        <v>1</v>
      </c>
      <c r="L300" s="734">
        <v>18</v>
      </c>
      <c r="M300" s="735">
        <v>5619.92</v>
      </c>
    </row>
    <row r="301" spans="1:13" ht="14.45" customHeight="1" x14ac:dyDescent="0.2">
      <c r="A301" s="729" t="s">
        <v>633</v>
      </c>
      <c r="B301" s="730" t="s">
        <v>2674</v>
      </c>
      <c r="C301" s="730" t="s">
        <v>2863</v>
      </c>
      <c r="D301" s="730" t="s">
        <v>2676</v>
      </c>
      <c r="E301" s="730" t="s">
        <v>2864</v>
      </c>
      <c r="F301" s="734"/>
      <c r="G301" s="734"/>
      <c r="H301" s="748">
        <v>0</v>
      </c>
      <c r="I301" s="734">
        <v>20</v>
      </c>
      <c r="J301" s="734">
        <v>12138.039999999999</v>
      </c>
      <c r="K301" s="748">
        <v>1</v>
      </c>
      <c r="L301" s="734">
        <v>20</v>
      </c>
      <c r="M301" s="735">
        <v>12138.039999999999</v>
      </c>
    </row>
    <row r="302" spans="1:13" ht="14.45" customHeight="1" x14ac:dyDescent="0.2">
      <c r="A302" s="729" t="s">
        <v>633</v>
      </c>
      <c r="B302" s="730" t="s">
        <v>2678</v>
      </c>
      <c r="C302" s="730" t="s">
        <v>2679</v>
      </c>
      <c r="D302" s="730" t="s">
        <v>2680</v>
      </c>
      <c r="E302" s="730" t="s">
        <v>2681</v>
      </c>
      <c r="F302" s="734"/>
      <c r="G302" s="734"/>
      <c r="H302" s="748">
        <v>0</v>
      </c>
      <c r="I302" s="734">
        <v>48</v>
      </c>
      <c r="J302" s="734">
        <v>20745.97</v>
      </c>
      <c r="K302" s="748">
        <v>1</v>
      </c>
      <c r="L302" s="734">
        <v>48</v>
      </c>
      <c r="M302" s="735">
        <v>20745.97</v>
      </c>
    </row>
    <row r="303" spans="1:13" ht="14.45" customHeight="1" x14ac:dyDescent="0.2">
      <c r="A303" s="729" t="s">
        <v>633</v>
      </c>
      <c r="B303" s="730" t="s">
        <v>2678</v>
      </c>
      <c r="C303" s="730" t="s">
        <v>2865</v>
      </c>
      <c r="D303" s="730" t="s">
        <v>2680</v>
      </c>
      <c r="E303" s="730" t="s">
        <v>2866</v>
      </c>
      <c r="F303" s="734"/>
      <c r="G303" s="734"/>
      <c r="H303" s="748">
        <v>0</v>
      </c>
      <c r="I303" s="734">
        <v>39</v>
      </c>
      <c r="J303" s="734">
        <v>33777.840133601669</v>
      </c>
      <c r="K303" s="748">
        <v>1</v>
      </c>
      <c r="L303" s="734">
        <v>39</v>
      </c>
      <c r="M303" s="735">
        <v>33777.840133601669</v>
      </c>
    </row>
    <row r="304" spans="1:13" ht="14.45" customHeight="1" x14ac:dyDescent="0.2">
      <c r="A304" s="729" t="s">
        <v>633</v>
      </c>
      <c r="B304" s="730" t="s">
        <v>2314</v>
      </c>
      <c r="C304" s="730" t="s">
        <v>2682</v>
      </c>
      <c r="D304" s="730" t="s">
        <v>718</v>
      </c>
      <c r="E304" s="730" t="s">
        <v>1339</v>
      </c>
      <c r="F304" s="734"/>
      <c r="G304" s="734"/>
      <c r="H304" s="748">
        <v>0</v>
      </c>
      <c r="I304" s="734">
        <v>100</v>
      </c>
      <c r="J304" s="734">
        <v>3309.2219965165523</v>
      </c>
      <c r="K304" s="748">
        <v>1</v>
      </c>
      <c r="L304" s="734">
        <v>100</v>
      </c>
      <c r="M304" s="735">
        <v>3309.2219965165523</v>
      </c>
    </row>
    <row r="305" spans="1:13" ht="14.45" customHeight="1" x14ac:dyDescent="0.2">
      <c r="A305" s="729" t="s">
        <v>633</v>
      </c>
      <c r="B305" s="730" t="s">
        <v>2314</v>
      </c>
      <c r="C305" s="730" t="s">
        <v>2683</v>
      </c>
      <c r="D305" s="730" t="s">
        <v>718</v>
      </c>
      <c r="E305" s="730" t="s">
        <v>2684</v>
      </c>
      <c r="F305" s="734"/>
      <c r="G305" s="734"/>
      <c r="H305" s="748">
        <v>0</v>
      </c>
      <c r="I305" s="734">
        <v>5</v>
      </c>
      <c r="J305" s="734">
        <v>253.2</v>
      </c>
      <c r="K305" s="748">
        <v>1</v>
      </c>
      <c r="L305" s="734">
        <v>5</v>
      </c>
      <c r="M305" s="735">
        <v>253.2</v>
      </c>
    </row>
    <row r="306" spans="1:13" ht="14.45" customHeight="1" x14ac:dyDescent="0.2">
      <c r="A306" s="729" t="s">
        <v>633</v>
      </c>
      <c r="B306" s="730" t="s">
        <v>2314</v>
      </c>
      <c r="C306" s="730" t="s">
        <v>2315</v>
      </c>
      <c r="D306" s="730" t="s">
        <v>718</v>
      </c>
      <c r="E306" s="730" t="s">
        <v>2316</v>
      </c>
      <c r="F306" s="734"/>
      <c r="G306" s="734"/>
      <c r="H306" s="748">
        <v>0</v>
      </c>
      <c r="I306" s="734">
        <v>23</v>
      </c>
      <c r="J306" s="734">
        <v>949.20999999999981</v>
      </c>
      <c r="K306" s="748">
        <v>1</v>
      </c>
      <c r="L306" s="734">
        <v>23</v>
      </c>
      <c r="M306" s="735">
        <v>949.20999999999981</v>
      </c>
    </row>
    <row r="307" spans="1:13" ht="14.45" customHeight="1" x14ac:dyDescent="0.2">
      <c r="A307" s="729" t="s">
        <v>633</v>
      </c>
      <c r="B307" s="730" t="s">
        <v>2685</v>
      </c>
      <c r="C307" s="730" t="s">
        <v>2686</v>
      </c>
      <c r="D307" s="730" t="s">
        <v>2687</v>
      </c>
      <c r="E307" s="730" t="s">
        <v>2688</v>
      </c>
      <c r="F307" s="734"/>
      <c r="G307" s="734"/>
      <c r="H307" s="748">
        <v>0</v>
      </c>
      <c r="I307" s="734">
        <v>20</v>
      </c>
      <c r="J307" s="734">
        <v>4258.1880000000001</v>
      </c>
      <c r="K307" s="748">
        <v>1</v>
      </c>
      <c r="L307" s="734">
        <v>20</v>
      </c>
      <c r="M307" s="735">
        <v>4258.1880000000001</v>
      </c>
    </row>
    <row r="308" spans="1:13" ht="14.45" customHeight="1" x14ac:dyDescent="0.2">
      <c r="A308" s="729" t="s">
        <v>633</v>
      </c>
      <c r="B308" s="730" t="s">
        <v>2690</v>
      </c>
      <c r="C308" s="730" t="s">
        <v>2691</v>
      </c>
      <c r="D308" s="730" t="s">
        <v>2692</v>
      </c>
      <c r="E308" s="730" t="s">
        <v>2693</v>
      </c>
      <c r="F308" s="734"/>
      <c r="G308" s="734"/>
      <c r="H308" s="748">
        <v>0</v>
      </c>
      <c r="I308" s="734">
        <v>65</v>
      </c>
      <c r="J308" s="734">
        <v>15535.34</v>
      </c>
      <c r="K308" s="748">
        <v>1</v>
      </c>
      <c r="L308" s="734">
        <v>65</v>
      </c>
      <c r="M308" s="735">
        <v>15535.34</v>
      </c>
    </row>
    <row r="309" spans="1:13" ht="14.45" customHeight="1" x14ac:dyDescent="0.2">
      <c r="A309" s="729" t="s">
        <v>633</v>
      </c>
      <c r="B309" s="730" t="s">
        <v>2690</v>
      </c>
      <c r="C309" s="730" t="s">
        <v>2867</v>
      </c>
      <c r="D309" s="730" t="s">
        <v>2868</v>
      </c>
      <c r="E309" s="730" t="s">
        <v>2869</v>
      </c>
      <c r="F309" s="734">
        <v>1</v>
      </c>
      <c r="G309" s="734">
        <v>247.53</v>
      </c>
      <c r="H309" s="748">
        <v>1</v>
      </c>
      <c r="I309" s="734"/>
      <c r="J309" s="734"/>
      <c r="K309" s="748">
        <v>0</v>
      </c>
      <c r="L309" s="734">
        <v>1</v>
      </c>
      <c r="M309" s="735">
        <v>247.53</v>
      </c>
    </row>
    <row r="310" spans="1:13" ht="14.45" customHeight="1" x14ac:dyDescent="0.2">
      <c r="A310" s="729" t="s">
        <v>633</v>
      </c>
      <c r="B310" s="730" t="s">
        <v>2690</v>
      </c>
      <c r="C310" s="730" t="s">
        <v>2694</v>
      </c>
      <c r="D310" s="730" t="s">
        <v>2695</v>
      </c>
      <c r="E310" s="730" t="s">
        <v>2696</v>
      </c>
      <c r="F310" s="734"/>
      <c r="G310" s="734"/>
      <c r="H310" s="748">
        <v>0</v>
      </c>
      <c r="I310" s="734">
        <v>10</v>
      </c>
      <c r="J310" s="734">
        <v>2378.04</v>
      </c>
      <c r="K310" s="748">
        <v>1</v>
      </c>
      <c r="L310" s="734">
        <v>10</v>
      </c>
      <c r="M310" s="735">
        <v>2378.04</v>
      </c>
    </row>
    <row r="311" spans="1:13" ht="14.45" customHeight="1" x14ac:dyDescent="0.2">
      <c r="A311" s="729" t="s">
        <v>633</v>
      </c>
      <c r="B311" s="730" t="s">
        <v>2690</v>
      </c>
      <c r="C311" s="730" t="s">
        <v>2697</v>
      </c>
      <c r="D311" s="730" t="s">
        <v>2698</v>
      </c>
      <c r="E311" s="730" t="s">
        <v>2699</v>
      </c>
      <c r="F311" s="734"/>
      <c r="G311" s="734"/>
      <c r="H311" s="748">
        <v>0</v>
      </c>
      <c r="I311" s="734">
        <v>3</v>
      </c>
      <c r="J311" s="734">
        <v>377.57999999999993</v>
      </c>
      <c r="K311" s="748">
        <v>1</v>
      </c>
      <c r="L311" s="734">
        <v>3</v>
      </c>
      <c r="M311" s="735">
        <v>377.57999999999993</v>
      </c>
    </row>
    <row r="312" spans="1:13" ht="14.45" customHeight="1" x14ac:dyDescent="0.2">
      <c r="A312" s="729" t="s">
        <v>633</v>
      </c>
      <c r="B312" s="730" t="s">
        <v>2690</v>
      </c>
      <c r="C312" s="730" t="s">
        <v>2700</v>
      </c>
      <c r="D312" s="730" t="s">
        <v>2695</v>
      </c>
      <c r="E312" s="730" t="s">
        <v>2701</v>
      </c>
      <c r="F312" s="734"/>
      <c r="G312" s="734"/>
      <c r="H312" s="748">
        <v>0</v>
      </c>
      <c r="I312" s="734">
        <v>20</v>
      </c>
      <c r="J312" s="734">
        <v>1169.4000000000001</v>
      </c>
      <c r="K312" s="748">
        <v>1</v>
      </c>
      <c r="L312" s="734">
        <v>20</v>
      </c>
      <c r="M312" s="735">
        <v>1169.4000000000001</v>
      </c>
    </row>
    <row r="313" spans="1:13" ht="14.45" customHeight="1" x14ac:dyDescent="0.2">
      <c r="A313" s="729" t="s">
        <v>633</v>
      </c>
      <c r="B313" s="730" t="s">
        <v>2702</v>
      </c>
      <c r="C313" s="730" t="s">
        <v>2870</v>
      </c>
      <c r="D313" s="730" t="s">
        <v>1240</v>
      </c>
      <c r="E313" s="730" t="s">
        <v>2871</v>
      </c>
      <c r="F313" s="734">
        <v>1</v>
      </c>
      <c r="G313" s="734">
        <v>114.82999999999998</v>
      </c>
      <c r="H313" s="748">
        <v>1</v>
      </c>
      <c r="I313" s="734"/>
      <c r="J313" s="734"/>
      <c r="K313" s="748">
        <v>0</v>
      </c>
      <c r="L313" s="734">
        <v>1</v>
      </c>
      <c r="M313" s="735">
        <v>114.82999999999998</v>
      </c>
    </row>
    <row r="314" spans="1:13" ht="14.45" customHeight="1" x14ac:dyDescent="0.2">
      <c r="A314" s="729" t="s">
        <v>633</v>
      </c>
      <c r="B314" s="730" t="s">
        <v>2705</v>
      </c>
      <c r="C314" s="730" t="s">
        <v>2706</v>
      </c>
      <c r="D314" s="730" t="s">
        <v>2707</v>
      </c>
      <c r="E314" s="730" t="s">
        <v>2708</v>
      </c>
      <c r="F314" s="734"/>
      <c r="G314" s="734"/>
      <c r="H314" s="748">
        <v>0</v>
      </c>
      <c r="I314" s="734">
        <v>8</v>
      </c>
      <c r="J314" s="734">
        <v>912.24000000000012</v>
      </c>
      <c r="K314" s="748">
        <v>1</v>
      </c>
      <c r="L314" s="734">
        <v>8</v>
      </c>
      <c r="M314" s="735">
        <v>912.24000000000012</v>
      </c>
    </row>
    <row r="315" spans="1:13" ht="14.45" customHeight="1" x14ac:dyDescent="0.2">
      <c r="A315" s="729" t="s">
        <v>633</v>
      </c>
      <c r="B315" s="730" t="s">
        <v>2705</v>
      </c>
      <c r="C315" s="730" t="s">
        <v>2709</v>
      </c>
      <c r="D315" s="730" t="s">
        <v>2707</v>
      </c>
      <c r="E315" s="730" t="s">
        <v>2710</v>
      </c>
      <c r="F315" s="734"/>
      <c r="G315" s="734"/>
      <c r="H315" s="748">
        <v>0</v>
      </c>
      <c r="I315" s="734">
        <v>30</v>
      </c>
      <c r="J315" s="734">
        <v>3786.0000000000005</v>
      </c>
      <c r="K315" s="748">
        <v>1</v>
      </c>
      <c r="L315" s="734">
        <v>30</v>
      </c>
      <c r="M315" s="735">
        <v>3786.0000000000005</v>
      </c>
    </row>
    <row r="316" spans="1:13" ht="14.45" customHeight="1" x14ac:dyDescent="0.2">
      <c r="A316" s="729" t="s">
        <v>633</v>
      </c>
      <c r="B316" s="730" t="s">
        <v>2705</v>
      </c>
      <c r="C316" s="730" t="s">
        <v>2711</v>
      </c>
      <c r="D316" s="730" t="s">
        <v>2707</v>
      </c>
      <c r="E316" s="730" t="s">
        <v>2712</v>
      </c>
      <c r="F316" s="734"/>
      <c r="G316" s="734"/>
      <c r="H316" s="748">
        <v>0</v>
      </c>
      <c r="I316" s="734">
        <v>6</v>
      </c>
      <c r="J316" s="734">
        <v>1529.7000000000003</v>
      </c>
      <c r="K316" s="748">
        <v>1</v>
      </c>
      <c r="L316" s="734">
        <v>6</v>
      </c>
      <c r="M316" s="735">
        <v>1529.7000000000003</v>
      </c>
    </row>
    <row r="317" spans="1:13" ht="14.45" customHeight="1" x14ac:dyDescent="0.2">
      <c r="A317" s="729" t="s">
        <v>633</v>
      </c>
      <c r="B317" s="730" t="s">
        <v>2713</v>
      </c>
      <c r="C317" s="730" t="s">
        <v>2872</v>
      </c>
      <c r="D317" s="730" t="s">
        <v>2715</v>
      </c>
      <c r="E317" s="730" t="s">
        <v>2873</v>
      </c>
      <c r="F317" s="734"/>
      <c r="G317" s="734"/>
      <c r="H317" s="748">
        <v>0</v>
      </c>
      <c r="I317" s="734">
        <v>2</v>
      </c>
      <c r="J317" s="734">
        <v>338.58</v>
      </c>
      <c r="K317" s="748">
        <v>1</v>
      </c>
      <c r="L317" s="734">
        <v>2</v>
      </c>
      <c r="M317" s="735">
        <v>338.58</v>
      </c>
    </row>
    <row r="318" spans="1:13" ht="14.45" customHeight="1" x14ac:dyDescent="0.2">
      <c r="A318" s="729" t="s">
        <v>633</v>
      </c>
      <c r="B318" s="730" t="s">
        <v>2713</v>
      </c>
      <c r="C318" s="730" t="s">
        <v>2714</v>
      </c>
      <c r="D318" s="730" t="s">
        <v>2715</v>
      </c>
      <c r="E318" s="730" t="s">
        <v>2716</v>
      </c>
      <c r="F318" s="734"/>
      <c r="G318" s="734"/>
      <c r="H318" s="748">
        <v>0</v>
      </c>
      <c r="I318" s="734">
        <v>3</v>
      </c>
      <c r="J318" s="734">
        <v>2169.54</v>
      </c>
      <c r="K318" s="748">
        <v>1</v>
      </c>
      <c r="L318" s="734">
        <v>3</v>
      </c>
      <c r="M318" s="735">
        <v>2169.54</v>
      </c>
    </row>
    <row r="319" spans="1:13" ht="14.45" customHeight="1" x14ac:dyDescent="0.2">
      <c r="A319" s="729" t="s">
        <v>633</v>
      </c>
      <c r="B319" s="730" t="s">
        <v>2874</v>
      </c>
      <c r="C319" s="730" t="s">
        <v>2875</v>
      </c>
      <c r="D319" s="730" t="s">
        <v>2046</v>
      </c>
      <c r="E319" s="730" t="s">
        <v>2047</v>
      </c>
      <c r="F319" s="734"/>
      <c r="G319" s="734"/>
      <c r="H319" s="748">
        <v>0</v>
      </c>
      <c r="I319" s="734">
        <v>2</v>
      </c>
      <c r="J319" s="734">
        <v>195.14</v>
      </c>
      <c r="K319" s="748">
        <v>1</v>
      </c>
      <c r="L319" s="734">
        <v>2</v>
      </c>
      <c r="M319" s="735">
        <v>195.14</v>
      </c>
    </row>
    <row r="320" spans="1:13" ht="14.45" customHeight="1" x14ac:dyDescent="0.2">
      <c r="A320" s="729" t="s">
        <v>633</v>
      </c>
      <c r="B320" s="730" t="s">
        <v>2874</v>
      </c>
      <c r="C320" s="730" t="s">
        <v>2876</v>
      </c>
      <c r="D320" s="730" t="s">
        <v>2046</v>
      </c>
      <c r="E320" s="730" t="s">
        <v>2049</v>
      </c>
      <c r="F320" s="734"/>
      <c r="G320" s="734"/>
      <c r="H320" s="748">
        <v>0</v>
      </c>
      <c r="I320" s="734">
        <v>1</v>
      </c>
      <c r="J320" s="734">
        <v>1033.8499999999999</v>
      </c>
      <c r="K320" s="748">
        <v>1</v>
      </c>
      <c r="L320" s="734">
        <v>1</v>
      </c>
      <c r="M320" s="735">
        <v>1033.8499999999999</v>
      </c>
    </row>
    <row r="321" spans="1:13" ht="14.45" customHeight="1" x14ac:dyDescent="0.2">
      <c r="A321" s="729" t="s">
        <v>633</v>
      </c>
      <c r="B321" s="730" t="s">
        <v>2874</v>
      </c>
      <c r="C321" s="730" t="s">
        <v>2877</v>
      </c>
      <c r="D321" s="730" t="s">
        <v>2046</v>
      </c>
      <c r="E321" s="730" t="s">
        <v>2048</v>
      </c>
      <c r="F321" s="734"/>
      <c r="G321" s="734"/>
      <c r="H321" s="748">
        <v>0</v>
      </c>
      <c r="I321" s="734">
        <v>1</v>
      </c>
      <c r="J321" s="734">
        <v>2160.9600000000005</v>
      </c>
      <c r="K321" s="748">
        <v>1</v>
      </c>
      <c r="L321" s="734">
        <v>1</v>
      </c>
      <c r="M321" s="735">
        <v>2160.9600000000005</v>
      </c>
    </row>
    <row r="322" spans="1:13" ht="14.45" customHeight="1" x14ac:dyDescent="0.2">
      <c r="A322" s="729" t="s">
        <v>633</v>
      </c>
      <c r="B322" s="730" t="s">
        <v>2874</v>
      </c>
      <c r="C322" s="730" t="s">
        <v>2878</v>
      </c>
      <c r="D322" s="730" t="s">
        <v>2046</v>
      </c>
      <c r="E322" s="730" t="s">
        <v>2879</v>
      </c>
      <c r="F322" s="734"/>
      <c r="G322" s="734"/>
      <c r="H322" s="748">
        <v>0</v>
      </c>
      <c r="I322" s="734">
        <v>2</v>
      </c>
      <c r="J322" s="734">
        <v>1058.3300000000002</v>
      </c>
      <c r="K322" s="748">
        <v>1</v>
      </c>
      <c r="L322" s="734">
        <v>2</v>
      </c>
      <c r="M322" s="735">
        <v>1058.3300000000002</v>
      </c>
    </row>
    <row r="323" spans="1:13" ht="14.45" customHeight="1" x14ac:dyDescent="0.2">
      <c r="A323" s="729" t="s">
        <v>633</v>
      </c>
      <c r="B323" s="730" t="s">
        <v>2874</v>
      </c>
      <c r="C323" s="730" t="s">
        <v>2880</v>
      </c>
      <c r="D323" s="730" t="s">
        <v>2051</v>
      </c>
      <c r="E323" s="730" t="s">
        <v>2052</v>
      </c>
      <c r="F323" s="734">
        <v>3</v>
      </c>
      <c r="G323" s="734">
        <v>762.84000000000015</v>
      </c>
      <c r="H323" s="748">
        <v>1</v>
      </c>
      <c r="I323" s="734"/>
      <c r="J323" s="734"/>
      <c r="K323" s="748">
        <v>0</v>
      </c>
      <c r="L323" s="734">
        <v>3</v>
      </c>
      <c r="M323" s="735">
        <v>762.84000000000015</v>
      </c>
    </row>
    <row r="324" spans="1:13" ht="14.45" customHeight="1" x14ac:dyDescent="0.2">
      <c r="A324" s="729" t="s">
        <v>633</v>
      </c>
      <c r="B324" s="730" t="s">
        <v>2874</v>
      </c>
      <c r="C324" s="730" t="s">
        <v>2881</v>
      </c>
      <c r="D324" s="730" t="s">
        <v>2044</v>
      </c>
      <c r="E324" s="730" t="s">
        <v>2045</v>
      </c>
      <c r="F324" s="734">
        <v>4</v>
      </c>
      <c r="G324" s="734">
        <v>125.38000000000001</v>
      </c>
      <c r="H324" s="748">
        <v>1</v>
      </c>
      <c r="I324" s="734"/>
      <c r="J324" s="734"/>
      <c r="K324" s="748">
        <v>0</v>
      </c>
      <c r="L324" s="734">
        <v>4</v>
      </c>
      <c r="M324" s="735">
        <v>125.38000000000001</v>
      </c>
    </row>
    <row r="325" spans="1:13" ht="14.45" customHeight="1" x14ac:dyDescent="0.2">
      <c r="A325" s="729" t="s">
        <v>633</v>
      </c>
      <c r="B325" s="730" t="s">
        <v>2874</v>
      </c>
      <c r="C325" s="730" t="s">
        <v>2882</v>
      </c>
      <c r="D325" s="730" t="s">
        <v>2883</v>
      </c>
      <c r="E325" s="730" t="s">
        <v>2879</v>
      </c>
      <c r="F325" s="734">
        <v>2</v>
      </c>
      <c r="G325" s="734">
        <v>1052.98</v>
      </c>
      <c r="H325" s="748">
        <v>1</v>
      </c>
      <c r="I325" s="734"/>
      <c r="J325" s="734"/>
      <c r="K325" s="748">
        <v>0</v>
      </c>
      <c r="L325" s="734">
        <v>2</v>
      </c>
      <c r="M325" s="735">
        <v>1052.98</v>
      </c>
    </row>
    <row r="326" spans="1:13" ht="14.45" customHeight="1" x14ac:dyDescent="0.2">
      <c r="A326" s="729" t="s">
        <v>633</v>
      </c>
      <c r="B326" s="730" t="s">
        <v>2884</v>
      </c>
      <c r="C326" s="730" t="s">
        <v>2885</v>
      </c>
      <c r="D326" s="730" t="s">
        <v>1889</v>
      </c>
      <c r="E326" s="730" t="s">
        <v>1890</v>
      </c>
      <c r="F326" s="734"/>
      <c r="G326" s="734"/>
      <c r="H326" s="748">
        <v>0</v>
      </c>
      <c r="I326" s="734">
        <v>2</v>
      </c>
      <c r="J326" s="734">
        <v>324.90999999999997</v>
      </c>
      <c r="K326" s="748">
        <v>1</v>
      </c>
      <c r="L326" s="734">
        <v>2</v>
      </c>
      <c r="M326" s="735">
        <v>324.90999999999997</v>
      </c>
    </row>
    <row r="327" spans="1:13" ht="14.45" customHeight="1" x14ac:dyDescent="0.2">
      <c r="A327" s="729" t="s">
        <v>633</v>
      </c>
      <c r="B327" s="730" t="s">
        <v>2884</v>
      </c>
      <c r="C327" s="730" t="s">
        <v>2886</v>
      </c>
      <c r="D327" s="730" t="s">
        <v>1889</v>
      </c>
      <c r="E327" s="730" t="s">
        <v>1890</v>
      </c>
      <c r="F327" s="734">
        <v>6</v>
      </c>
      <c r="G327" s="734">
        <v>1032.1200000000001</v>
      </c>
      <c r="H327" s="748">
        <v>1</v>
      </c>
      <c r="I327" s="734"/>
      <c r="J327" s="734"/>
      <c r="K327" s="748">
        <v>0</v>
      </c>
      <c r="L327" s="734">
        <v>6</v>
      </c>
      <c r="M327" s="735">
        <v>1032.1200000000001</v>
      </c>
    </row>
    <row r="328" spans="1:13" ht="14.45" customHeight="1" x14ac:dyDescent="0.2">
      <c r="A328" s="729" t="s">
        <v>633</v>
      </c>
      <c r="B328" s="730" t="s">
        <v>2887</v>
      </c>
      <c r="C328" s="730" t="s">
        <v>2888</v>
      </c>
      <c r="D328" s="730" t="s">
        <v>2889</v>
      </c>
      <c r="E328" s="730" t="s">
        <v>2398</v>
      </c>
      <c r="F328" s="734">
        <v>1</v>
      </c>
      <c r="G328" s="734">
        <v>47.139999999999993</v>
      </c>
      <c r="H328" s="748">
        <v>1</v>
      </c>
      <c r="I328" s="734"/>
      <c r="J328" s="734"/>
      <c r="K328" s="748">
        <v>0</v>
      </c>
      <c r="L328" s="734">
        <v>1</v>
      </c>
      <c r="M328" s="735">
        <v>47.139999999999993</v>
      </c>
    </row>
    <row r="329" spans="1:13" ht="14.45" customHeight="1" x14ac:dyDescent="0.2">
      <c r="A329" s="729" t="s">
        <v>633</v>
      </c>
      <c r="B329" s="730" t="s">
        <v>2887</v>
      </c>
      <c r="C329" s="730" t="s">
        <v>2890</v>
      </c>
      <c r="D329" s="730" t="s">
        <v>2889</v>
      </c>
      <c r="E329" s="730" t="s">
        <v>2891</v>
      </c>
      <c r="F329" s="734">
        <v>1</v>
      </c>
      <c r="G329" s="734">
        <v>354.07</v>
      </c>
      <c r="H329" s="748">
        <v>1</v>
      </c>
      <c r="I329" s="734"/>
      <c r="J329" s="734"/>
      <c r="K329" s="748">
        <v>0</v>
      </c>
      <c r="L329" s="734">
        <v>1</v>
      </c>
      <c r="M329" s="735">
        <v>354.07</v>
      </c>
    </row>
    <row r="330" spans="1:13" ht="14.45" customHeight="1" x14ac:dyDescent="0.2">
      <c r="A330" s="729" t="s">
        <v>633</v>
      </c>
      <c r="B330" s="730" t="s">
        <v>2733</v>
      </c>
      <c r="C330" s="730" t="s">
        <v>2734</v>
      </c>
      <c r="D330" s="730" t="s">
        <v>2735</v>
      </c>
      <c r="E330" s="730" t="s">
        <v>2736</v>
      </c>
      <c r="F330" s="734"/>
      <c r="G330" s="734"/>
      <c r="H330" s="748">
        <v>0</v>
      </c>
      <c r="I330" s="734">
        <v>39</v>
      </c>
      <c r="J330" s="734">
        <v>763.74</v>
      </c>
      <c r="K330" s="748">
        <v>1</v>
      </c>
      <c r="L330" s="734">
        <v>39</v>
      </c>
      <c r="M330" s="735">
        <v>763.74</v>
      </c>
    </row>
    <row r="331" spans="1:13" ht="14.45" customHeight="1" x14ac:dyDescent="0.2">
      <c r="A331" s="729" t="s">
        <v>633</v>
      </c>
      <c r="B331" s="730" t="s">
        <v>2733</v>
      </c>
      <c r="C331" s="730" t="s">
        <v>2892</v>
      </c>
      <c r="D331" s="730" t="s">
        <v>2735</v>
      </c>
      <c r="E331" s="730" t="s">
        <v>2893</v>
      </c>
      <c r="F331" s="734"/>
      <c r="G331" s="734"/>
      <c r="H331" s="748">
        <v>0</v>
      </c>
      <c r="I331" s="734">
        <v>7</v>
      </c>
      <c r="J331" s="734">
        <v>204.92999999999998</v>
      </c>
      <c r="K331" s="748">
        <v>1</v>
      </c>
      <c r="L331" s="734">
        <v>7</v>
      </c>
      <c r="M331" s="735">
        <v>204.92999999999998</v>
      </c>
    </row>
    <row r="332" spans="1:13" ht="14.45" customHeight="1" x14ac:dyDescent="0.2">
      <c r="A332" s="729" t="s">
        <v>633</v>
      </c>
      <c r="B332" s="730" t="s">
        <v>2733</v>
      </c>
      <c r="C332" s="730" t="s">
        <v>2737</v>
      </c>
      <c r="D332" s="730" t="s">
        <v>2735</v>
      </c>
      <c r="E332" s="730" t="s">
        <v>2738</v>
      </c>
      <c r="F332" s="734"/>
      <c r="G332" s="734"/>
      <c r="H332" s="748">
        <v>0</v>
      </c>
      <c r="I332" s="734">
        <v>12</v>
      </c>
      <c r="J332" s="734">
        <v>109.44</v>
      </c>
      <c r="K332" s="748">
        <v>1</v>
      </c>
      <c r="L332" s="734">
        <v>12</v>
      </c>
      <c r="M332" s="735">
        <v>109.44</v>
      </c>
    </row>
    <row r="333" spans="1:13" ht="14.45" customHeight="1" x14ac:dyDescent="0.2">
      <c r="A333" s="729" t="s">
        <v>633</v>
      </c>
      <c r="B333" s="730" t="s">
        <v>2317</v>
      </c>
      <c r="C333" s="730" t="s">
        <v>2894</v>
      </c>
      <c r="D333" s="730" t="s">
        <v>2319</v>
      </c>
      <c r="E333" s="730" t="s">
        <v>2324</v>
      </c>
      <c r="F333" s="734"/>
      <c r="G333" s="734"/>
      <c r="H333" s="748">
        <v>0</v>
      </c>
      <c r="I333" s="734">
        <v>1</v>
      </c>
      <c r="J333" s="734">
        <v>67.39</v>
      </c>
      <c r="K333" s="748">
        <v>1</v>
      </c>
      <c r="L333" s="734">
        <v>1</v>
      </c>
      <c r="M333" s="735">
        <v>67.39</v>
      </c>
    </row>
    <row r="334" spans="1:13" ht="14.45" customHeight="1" x14ac:dyDescent="0.2">
      <c r="A334" s="729" t="s">
        <v>633</v>
      </c>
      <c r="B334" s="730" t="s">
        <v>2317</v>
      </c>
      <c r="C334" s="730" t="s">
        <v>2318</v>
      </c>
      <c r="D334" s="730" t="s">
        <v>2319</v>
      </c>
      <c r="E334" s="730" t="s">
        <v>2320</v>
      </c>
      <c r="F334" s="734"/>
      <c r="G334" s="734"/>
      <c r="H334" s="748">
        <v>0</v>
      </c>
      <c r="I334" s="734">
        <v>1</v>
      </c>
      <c r="J334" s="734">
        <v>466.68</v>
      </c>
      <c r="K334" s="748">
        <v>1</v>
      </c>
      <c r="L334" s="734">
        <v>1</v>
      </c>
      <c r="M334" s="735">
        <v>466.68</v>
      </c>
    </row>
    <row r="335" spans="1:13" ht="14.45" customHeight="1" x14ac:dyDescent="0.2">
      <c r="A335" s="729" t="s">
        <v>633</v>
      </c>
      <c r="B335" s="730" t="s">
        <v>2317</v>
      </c>
      <c r="C335" s="730" t="s">
        <v>2739</v>
      </c>
      <c r="D335" s="730" t="s">
        <v>2319</v>
      </c>
      <c r="E335" s="730" t="s">
        <v>2740</v>
      </c>
      <c r="F335" s="734"/>
      <c r="G335" s="734"/>
      <c r="H335" s="748">
        <v>0</v>
      </c>
      <c r="I335" s="734">
        <v>3</v>
      </c>
      <c r="J335" s="734">
        <v>4666.71</v>
      </c>
      <c r="K335" s="748">
        <v>1</v>
      </c>
      <c r="L335" s="734">
        <v>3</v>
      </c>
      <c r="M335" s="735">
        <v>4666.71</v>
      </c>
    </row>
    <row r="336" spans="1:13" ht="14.45" customHeight="1" x14ac:dyDescent="0.2">
      <c r="A336" s="729" t="s">
        <v>633</v>
      </c>
      <c r="B336" s="730" t="s">
        <v>2749</v>
      </c>
      <c r="C336" s="730" t="s">
        <v>2750</v>
      </c>
      <c r="D336" s="730" t="s">
        <v>938</v>
      </c>
      <c r="E336" s="730" t="s">
        <v>940</v>
      </c>
      <c r="F336" s="734"/>
      <c r="G336" s="734"/>
      <c r="H336" s="748">
        <v>0</v>
      </c>
      <c r="I336" s="734">
        <v>1</v>
      </c>
      <c r="J336" s="734">
        <v>1122</v>
      </c>
      <c r="K336" s="748">
        <v>1</v>
      </c>
      <c r="L336" s="734">
        <v>1</v>
      </c>
      <c r="M336" s="735">
        <v>1122</v>
      </c>
    </row>
    <row r="337" spans="1:13" ht="14.45" customHeight="1" x14ac:dyDescent="0.2">
      <c r="A337" s="729" t="s">
        <v>633</v>
      </c>
      <c r="B337" s="730" t="s">
        <v>2752</v>
      </c>
      <c r="C337" s="730" t="s">
        <v>2753</v>
      </c>
      <c r="D337" s="730" t="s">
        <v>2754</v>
      </c>
      <c r="E337" s="730" t="s">
        <v>2755</v>
      </c>
      <c r="F337" s="734"/>
      <c r="G337" s="734"/>
      <c r="H337" s="748">
        <v>0</v>
      </c>
      <c r="I337" s="734">
        <v>2</v>
      </c>
      <c r="J337" s="734">
        <v>661.06</v>
      </c>
      <c r="K337" s="748">
        <v>1</v>
      </c>
      <c r="L337" s="734">
        <v>2</v>
      </c>
      <c r="M337" s="735">
        <v>661.06</v>
      </c>
    </row>
    <row r="338" spans="1:13" ht="14.45" customHeight="1" x14ac:dyDescent="0.2">
      <c r="A338" s="729" t="s">
        <v>633</v>
      </c>
      <c r="B338" s="730" t="s">
        <v>2752</v>
      </c>
      <c r="C338" s="730" t="s">
        <v>2758</v>
      </c>
      <c r="D338" s="730" t="s">
        <v>2759</v>
      </c>
      <c r="E338" s="730" t="s">
        <v>2760</v>
      </c>
      <c r="F338" s="734"/>
      <c r="G338" s="734"/>
      <c r="H338" s="748">
        <v>0</v>
      </c>
      <c r="I338" s="734">
        <v>2</v>
      </c>
      <c r="J338" s="734">
        <v>182.86</v>
      </c>
      <c r="K338" s="748">
        <v>1</v>
      </c>
      <c r="L338" s="734">
        <v>2</v>
      </c>
      <c r="M338" s="735">
        <v>182.86</v>
      </c>
    </row>
    <row r="339" spans="1:13" ht="14.45" customHeight="1" x14ac:dyDescent="0.2">
      <c r="A339" s="729" t="s">
        <v>633</v>
      </c>
      <c r="B339" s="730" t="s">
        <v>2752</v>
      </c>
      <c r="C339" s="730" t="s">
        <v>2761</v>
      </c>
      <c r="D339" s="730" t="s">
        <v>2759</v>
      </c>
      <c r="E339" s="730" t="s">
        <v>2762</v>
      </c>
      <c r="F339" s="734"/>
      <c r="G339" s="734"/>
      <c r="H339" s="748">
        <v>0</v>
      </c>
      <c r="I339" s="734">
        <v>10</v>
      </c>
      <c r="J339" s="734">
        <v>1832.9119999999998</v>
      </c>
      <c r="K339" s="748">
        <v>1</v>
      </c>
      <c r="L339" s="734">
        <v>10</v>
      </c>
      <c r="M339" s="735">
        <v>1832.9119999999998</v>
      </c>
    </row>
    <row r="340" spans="1:13" ht="14.45" customHeight="1" x14ac:dyDescent="0.2">
      <c r="A340" s="729" t="s">
        <v>633</v>
      </c>
      <c r="B340" s="730" t="s">
        <v>2763</v>
      </c>
      <c r="C340" s="730" t="s">
        <v>2895</v>
      </c>
      <c r="D340" s="730" t="s">
        <v>2765</v>
      </c>
      <c r="E340" s="730" t="s">
        <v>2726</v>
      </c>
      <c r="F340" s="734">
        <v>3</v>
      </c>
      <c r="G340" s="734">
        <v>151.24</v>
      </c>
      <c r="H340" s="748">
        <v>1</v>
      </c>
      <c r="I340" s="734"/>
      <c r="J340" s="734"/>
      <c r="K340" s="748">
        <v>0</v>
      </c>
      <c r="L340" s="734">
        <v>3</v>
      </c>
      <c r="M340" s="735">
        <v>151.24</v>
      </c>
    </row>
    <row r="341" spans="1:13" ht="14.45" customHeight="1" x14ac:dyDescent="0.2">
      <c r="A341" s="729" t="s">
        <v>633</v>
      </c>
      <c r="B341" s="730" t="s">
        <v>2763</v>
      </c>
      <c r="C341" s="730" t="s">
        <v>2896</v>
      </c>
      <c r="D341" s="730" t="s">
        <v>2765</v>
      </c>
      <c r="E341" s="730" t="s">
        <v>2421</v>
      </c>
      <c r="F341" s="734">
        <v>4</v>
      </c>
      <c r="G341" s="734">
        <v>401.90999999999997</v>
      </c>
      <c r="H341" s="748">
        <v>1</v>
      </c>
      <c r="I341" s="734"/>
      <c r="J341" s="734"/>
      <c r="K341" s="748">
        <v>0</v>
      </c>
      <c r="L341" s="734">
        <v>4</v>
      </c>
      <c r="M341" s="735">
        <v>401.90999999999997</v>
      </c>
    </row>
    <row r="342" spans="1:13" ht="14.45" customHeight="1" x14ac:dyDescent="0.2">
      <c r="A342" s="729" t="s">
        <v>633</v>
      </c>
      <c r="B342" s="730" t="s">
        <v>2763</v>
      </c>
      <c r="C342" s="730" t="s">
        <v>2767</v>
      </c>
      <c r="D342" s="730" t="s">
        <v>2768</v>
      </c>
      <c r="E342" s="730" t="s">
        <v>2769</v>
      </c>
      <c r="F342" s="734"/>
      <c r="G342" s="734"/>
      <c r="H342" s="748">
        <v>0</v>
      </c>
      <c r="I342" s="734">
        <v>1</v>
      </c>
      <c r="J342" s="734">
        <v>91.439999999999984</v>
      </c>
      <c r="K342" s="748">
        <v>1</v>
      </c>
      <c r="L342" s="734">
        <v>1</v>
      </c>
      <c r="M342" s="735">
        <v>91.439999999999984</v>
      </c>
    </row>
    <row r="343" spans="1:13" ht="14.45" customHeight="1" x14ac:dyDescent="0.2">
      <c r="A343" s="729" t="s">
        <v>633</v>
      </c>
      <c r="B343" s="730" t="s">
        <v>2897</v>
      </c>
      <c r="C343" s="730" t="s">
        <v>2898</v>
      </c>
      <c r="D343" s="730" t="s">
        <v>2899</v>
      </c>
      <c r="E343" s="730" t="s">
        <v>2098</v>
      </c>
      <c r="F343" s="734"/>
      <c r="G343" s="734"/>
      <c r="H343" s="748">
        <v>0</v>
      </c>
      <c r="I343" s="734">
        <v>1</v>
      </c>
      <c r="J343" s="734">
        <v>130.89999999999998</v>
      </c>
      <c r="K343" s="748">
        <v>1</v>
      </c>
      <c r="L343" s="734">
        <v>1</v>
      </c>
      <c r="M343" s="735">
        <v>130.89999999999998</v>
      </c>
    </row>
    <row r="344" spans="1:13" ht="14.45" customHeight="1" x14ac:dyDescent="0.2">
      <c r="A344" s="729" t="s">
        <v>633</v>
      </c>
      <c r="B344" s="730" t="s">
        <v>2897</v>
      </c>
      <c r="C344" s="730" t="s">
        <v>2900</v>
      </c>
      <c r="D344" s="730" t="s">
        <v>2899</v>
      </c>
      <c r="E344" s="730" t="s">
        <v>2100</v>
      </c>
      <c r="F344" s="734"/>
      <c r="G344" s="734"/>
      <c r="H344" s="748">
        <v>0</v>
      </c>
      <c r="I344" s="734">
        <v>3</v>
      </c>
      <c r="J344" s="734">
        <v>904.32000000000016</v>
      </c>
      <c r="K344" s="748">
        <v>1</v>
      </c>
      <c r="L344" s="734">
        <v>3</v>
      </c>
      <c r="M344" s="735">
        <v>904.32000000000016</v>
      </c>
    </row>
    <row r="345" spans="1:13" ht="14.45" customHeight="1" x14ac:dyDescent="0.2">
      <c r="A345" s="729" t="s">
        <v>633</v>
      </c>
      <c r="B345" s="730" t="s">
        <v>2901</v>
      </c>
      <c r="C345" s="730" t="s">
        <v>2902</v>
      </c>
      <c r="D345" s="730" t="s">
        <v>1914</v>
      </c>
      <c r="E345" s="730" t="s">
        <v>800</v>
      </c>
      <c r="F345" s="734"/>
      <c r="G345" s="734"/>
      <c r="H345" s="748">
        <v>0</v>
      </c>
      <c r="I345" s="734">
        <v>23</v>
      </c>
      <c r="J345" s="734">
        <v>1619.2</v>
      </c>
      <c r="K345" s="748">
        <v>1</v>
      </c>
      <c r="L345" s="734">
        <v>23</v>
      </c>
      <c r="M345" s="735">
        <v>1619.2</v>
      </c>
    </row>
    <row r="346" spans="1:13" ht="14.45" customHeight="1" x14ac:dyDescent="0.2">
      <c r="A346" s="729" t="s">
        <v>633</v>
      </c>
      <c r="B346" s="730" t="s">
        <v>2901</v>
      </c>
      <c r="C346" s="730" t="s">
        <v>2903</v>
      </c>
      <c r="D346" s="730" t="s">
        <v>1914</v>
      </c>
      <c r="E346" s="730" t="s">
        <v>1915</v>
      </c>
      <c r="F346" s="734"/>
      <c r="G346" s="734"/>
      <c r="H346" s="748">
        <v>0</v>
      </c>
      <c r="I346" s="734">
        <v>1</v>
      </c>
      <c r="J346" s="734">
        <v>194.67999999999998</v>
      </c>
      <c r="K346" s="748">
        <v>1</v>
      </c>
      <c r="L346" s="734">
        <v>1</v>
      </c>
      <c r="M346" s="735">
        <v>194.67999999999998</v>
      </c>
    </row>
    <row r="347" spans="1:13" ht="14.45" customHeight="1" x14ac:dyDescent="0.2">
      <c r="A347" s="729" t="s">
        <v>633</v>
      </c>
      <c r="B347" s="730" t="s">
        <v>2901</v>
      </c>
      <c r="C347" s="730" t="s">
        <v>2904</v>
      </c>
      <c r="D347" s="730" t="s">
        <v>1914</v>
      </c>
      <c r="E347" s="730" t="s">
        <v>1915</v>
      </c>
      <c r="F347" s="734">
        <v>1</v>
      </c>
      <c r="G347" s="734">
        <v>239.33</v>
      </c>
      <c r="H347" s="748">
        <v>1</v>
      </c>
      <c r="I347" s="734"/>
      <c r="J347" s="734"/>
      <c r="K347" s="748">
        <v>0</v>
      </c>
      <c r="L347" s="734">
        <v>1</v>
      </c>
      <c r="M347" s="735">
        <v>239.33</v>
      </c>
    </row>
    <row r="348" spans="1:13" ht="14.45" customHeight="1" x14ac:dyDescent="0.2">
      <c r="A348" s="729" t="s">
        <v>633</v>
      </c>
      <c r="B348" s="730" t="s">
        <v>2774</v>
      </c>
      <c r="C348" s="730" t="s">
        <v>2776</v>
      </c>
      <c r="D348" s="730" t="s">
        <v>1580</v>
      </c>
      <c r="E348" s="730" t="s">
        <v>1581</v>
      </c>
      <c r="F348" s="734"/>
      <c r="G348" s="734"/>
      <c r="H348" s="748">
        <v>0</v>
      </c>
      <c r="I348" s="734">
        <v>61</v>
      </c>
      <c r="J348" s="734">
        <v>4950.7</v>
      </c>
      <c r="K348" s="748">
        <v>1</v>
      </c>
      <c r="L348" s="734">
        <v>61</v>
      </c>
      <c r="M348" s="735">
        <v>4950.7</v>
      </c>
    </row>
    <row r="349" spans="1:13" ht="14.45" customHeight="1" x14ac:dyDescent="0.2">
      <c r="A349" s="729" t="s">
        <v>633</v>
      </c>
      <c r="B349" s="730" t="s">
        <v>2905</v>
      </c>
      <c r="C349" s="730" t="s">
        <v>2906</v>
      </c>
      <c r="D349" s="730" t="s">
        <v>2027</v>
      </c>
      <c r="E349" s="730" t="s">
        <v>2028</v>
      </c>
      <c r="F349" s="734">
        <v>1</v>
      </c>
      <c r="G349" s="734">
        <v>112.59000000000003</v>
      </c>
      <c r="H349" s="748">
        <v>1</v>
      </c>
      <c r="I349" s="734"/>
      <c r="J349" s="734"/>
      <c r="K349" s="748">
        <v>0</v>
      </c>
      <c r="L349" s="734">
        <v>1</v>
      </c>
      <c r="M349" s="735">
        <v>112.59000000000003</v>
      </c>
    </row>
    <row r="350" spans="1:13" ht="14.45" customHeight="1" x14ac:dyDescent="0.2">
      <c r="A350" s="729" t="s">
        <v>633</v>
      </c>
      <c r="B350" s="730" t="s">
        <v>2777</v>
      </c>
      <c r="C350" s="730" t="s">
        <v>2778</v>
      </c>
      <c r="D350" s="730" t="s">
        <v>1617</v>
      </c>
      <c r="E350" s="730" t="s">
        <v>2779</v>
      </c>
      <c r="F350" s="734"/>
      <c r="G350" s="734"/>
      <c r="H350" s="748">
        <v>0</v>
      </c>
      <c r="I350" s="734">
        <v>3</v>
      </c>
      <c r="J350" s="734">
        <v>225.09</v>
      </c>
      <c r="K350" s="748">
        <v>1</v>
      </c>
      <c r="L350" s="734">
        <v>3</v>
      </c>
      <c r="M350" s="735">
        <v>225.09</v>
      </c>
    </row>
    <row r="351" spans="1:13" ht="14.45" customHeight="1" x14ac:dyDescent="0.2">
      <c r="A351" s="729" t="s">
        <v>633</v>
      </c>
      <c r="B351" s="730" t="s">
        <v>2777</v>
      </c>
      <c r="C351" s="730" t="s">
        <v>2780</v>
      </c>
      <c r="D351" s="730" t="s">
        <v>1617</v>
      </c>
      <c r="E351" s="730" t="s">
        <v>836</v>
      </c>
      <c r="F351" s="734"/>
      <c r="G351" s="734"/>
      <c r="H351" s="748">
        <v>0</v>
      </c>
      <c r="I351" s="734">
        <v>3</v>
      </c>
      <c r="J351" s="734">
        <v>89.61</v>
      </c>
      <c r="K351" s="748">
        <v>1</v>
      </c>
      <c r="L351" s="734">
        <v>3</v>
      </c>
      <c r="M351" s="735">
        <v>89.61</v>
      </c>
    </row>
    <row r="352" spans="1:13" ht="14.45" customHeight="1" x14ac:dyDescent="0.2">
      <c r="A352" s="729" t="s">
        <v>633</v>
      </c>
      <c r="B352" s="730" t="s">
        <v>2783</v>
      </c>
      <c r="C352" s="730" t="s">
        <v>2784</v>
      </c>
      <c r="D352" s="730" t="s">
        <v>1707</v>
      </c>
      <c r="E352" s="730" t="s">
        <v>1699</v>
      </c>
      <c r="F352" s="734"/>
      <c r="G352" s="734"/>
      <c r="H352" s="748">
        <v>0</v>
      </c>
      <c r="I352" s="734">
        <v>36</v>
      </c>
      <c r="J352" s="734">
        <v>54081.719999999994</v>
      </c>
      <c r="K352" s="748">
        <v>1</v>
      </c>
      <c r="L352" s="734">
        <v>36</v>
      </c>
      <c r="M352" s="735">
        <v>54081.719999999994</v>
      </c>
    </row>
    <row r="353" spans="1:13" ht="14.45" customHeight="1" x14ac:dyDescent="0.2">
      <c r="A353" s="729" t="s">
        <v>633</v>
      </c>
      <c r="B353" s="730" t="s">
        <v>2783</v>
      </c>
      <c r="C353" s="730" t="s">
        <v>2785</v>
      </c>
      <c r="D353" s="730" t="s">
        <v>1698</v>
      </c>
      <c r="E353" s="730" t="s">
        <v>1699</v>
      </c>
      <c r="F353" s="734"/>
      <c r="G353" s="734"/>
      <c r="H353" s="748">
        <v>0</v>
      </c>
      <c r="I353" s="734">
        <v>32</v>
      </c>
      <c r="J353" s="734">
        <v>35688.640000000007</v>
      </c>
      <c r="K353" s="748">
        <v>1</v>
      </c>
      <c r="L353" s="734">
        <v>32</v>
      </c>
      <c r="M353" s="735">
        <v>35688.640000000007</v>
      </c>
    </row>
    <row r="354" spans="1:13" ht="14.45" customHeight="1" x14ac:dyDescent="0.2">
      <c r="A354" s="729" t="s">
        <v>633</v>
      </c>
      <c r="B354" s="730" t="s">
        <v>2783</v>
      </c>
      <c r="C354" s="730" t="s">
        <v>2907</v>
      </c>
      <c r="D354" s="730" t="s">
        <v>2106</v>
      </c>
      <c r="E354" s="730" t="s">
        <v>1669</v>
      </c>
      <c r="F354" s="734"/>
      <c r="G354" s="734"/>
      <c r="H354" s="748">
        <v>0</v>
      </c>
      <c r="I354" s="734">
        <v>2</v>
      </c>
      <c r="J354" s="734">
        <v>262.29999999999995</v>
      </c>
      <c r="K354" s="748">
        <v>1</v>
      </c>
      <c r="L354" s="734">
        <v>2</v>
      </c>
      <c r="M354" s="735">
        <v>262.29999999999995</v>
      </c>
    </row>
    <row r="355" spans="1:13" ht="14.45" customHeight="1" x14ac:dyDescent="0.2">
      <c r="A355" s="729" t="s">
        <v>633</v>
      </c>
      <c r="B355" s="730" t="s">
        <v>2783</v>
      </c>
      <c r="C355" s="730" t="s">
        <v>2786</v>
      </c>
      <c r="D355" s="730" t="s">
        <v>2112</v>
      </c>
      <c r="E355" s="730" t="s">
        <v>2787</v>
      </c>
      <c r="F355" s="734"/>
      <c r="G355" s="734"/>
      <c r="H355" s="748">
        <v>0</v>
      </c>
      <c r="I355" s="734">
        <v>1</v>
      </c>
      <c r="J355" s="734">
        <v>166.88000000000002</v>
      </c>
      <c r="K355" s="748">
        <v>1</v>
      </c>
      <c r="L355" s="734">
        <v>1</v>
      </c>
      <c r="M355" s="735">
        <v>166.88000000000002</v>
      </c>
    </row>
    <row r="356" spans="1:13" ht="14.45" customHeight="1" x14ac:dyDescent="0.2">
      <c r="A356" s="729" t="s">
        <v>633</v>
      </c>
      <c r="B356" s="730" t="s">
        <v>2783</v>
      </c>
      <c r="C356" s="730" t="s">
        <v>2788</v>
      </c>
      <c r="D356" s="730" t="s">
        <v>1713</v>
      </c>
      <c r="E356" s="730" t="s">
        <v>2789</v>
      </c>
      <c r="F356" s="734"/>
      <c r="G356" s="734"/>
      <c r="H356" s="748">
        <v>0</v>
      </c>
      <c r="I356" s="734">
        <v>15</v>
      </c>
      <c r="J356" s="734">
        <v>2948.8099999999995</v>
      </c>
      <c r="K356" s="748">
        <v>1</v>
      </c>
      <c r="L356" s="734">
        <v>15</v>
      </c>
      <c r="M356" s="735">
        <v>2948.8099999999995</v>
      </c>
    </row>
    <row r="357" spans="1:13" ht="14.45" customHeight="1" x14ac:dyDescent="0.2">
      <c r="A357" s="729" t="s">
        <v>633</v>
      </c>
      <c r="B357" s="730" t="s">
        <v>2783</v>
      </c>
      <c r="C357" s="730" t="s">
        <v>2908</v>
      </c>
      <c r="D357" s="730" t="s">
        <v>1670</v>
      </c>
      <c r="E357" s="730" t="s">
        <v>2107</v>
      </c>
      <c r="F357" s="734"/>
      <c r="G357" s="734"/>
      <c r="H357" s="748">
        <v>0</v>
      </c>
      <c r="I357" s="734">
        <v>7</v>
      </c>
      <c r="J357" s="734">
        <v>292.59999999999997</v>
      </c>
      <c r="K357" s="748">
        <v>1</v>
      </c>
      <c r="L357" s="734">
        <v>7</v>
      </c>
      <c r="M357" s="735">
        <v>292.59999999999997</v>
      </c>
    </row>
    <row r="358" spans="1:13" ht="14.45" customHeight="1" x14ac:dyDescent="0.2">
      <c r="A358" s="729" t="s">
        <v>633</v>
      </c>
      <c r="B358" s="730" t="s">
        <v>2783</v>
      </c>
      <c r="C358" s="730" t="s">
        <v>2909</v>
      </c>
      <c r="D358" s="730" t="s">
        <v>1671</v>
      </c>
      <c r="E358" s="730" t="s">
        <v>2107</v>
      </c>
      <c r="F358" s="734"/>
      <c r="G358" s="734"/>
      <c r="H358" s="748">
        <v>0</v>
      </c>
      <c r="I358" s="734">
        <v>22</v>
      </c>
      <c r="J358" s="734">
        <v>916.99999999999977</v>
      </c>
      <c r="K358" s="748">
        <v>1</v>
      </c>
      <c r="L358" s="734">
        <v>22</v>
      </c>
      <c r="M358" s="735">
        <v>916.99999999999977</v>
      </c>
    </row>
    <row r="359" spans="1:13" ht="14.45" customHeight="1" x14ac:dyDescent="0.2">
      <c r="A359" s="729" t="s">
        <v>633</v>
      </c>
      <c r="B359" s="730" t="s">
        <v>2783</v>
      </c>
      <c r="C359" s="730" t="s">
        <v>2790</v>
      </c>
      <c r="D359" s="730" t="s">
        <v>2791</v>
      </c>
      <c r="E359" s="730" t="s">
        <v>1701</v>
      </c>
      <c r="F359" s="734"/>
      <c r="G359" s="734"/>
      <c r="H359" s="748">
        <v>0</v>
      </c>
      <c r="I359" s="734">
        <v>4</v>
      </c>
      <c r="J359" s="734">
        <v>523.67999999999995</v>
      </c>
      <c r="K359" s="748">
        <v>1</v>
      </c>
      <c r="L359" s="734">
        <v>4</v>
      </c>
      <c r="M359" s="735">
        <v>523.67999999999995</v>
      </c>
    </row>
    <row r="360" spans="1:13" ht="14.45" customHeight="1" x14ac:dyDescent="0.2">
      <c r="A360" s="729" t="s">
        <v>633</v>
      </c>
      <c r="B360" s="730" t="s">
        <v>2783</v>
      </c>
      <c r="C360" s="730" t="s">
        <v>2792</v>
      </c>
      <c r="D360" s="730" t="s">
        <v>1705</v>
      </c>
      <c r="E360" s="730" t="s">
        <v>1701</v>
      </c>
      <c r="F360" s="734"/>
      <c r="G360" s="734"/>
      <c r="H360" s="748">
        <v>0</v>
      </c>
      <c r="I360" s="734">
        <v>66</v>
      </c>
      <c r="J360" s="734">
        <v>19631.419999999998</v>
      </c>
      <c r="K360" s="748">
        <v>1</v>
      </c>
      <c r="L360" s="734">
        <v>66</v>
      </c>
      <c r="M360" s="735">
        <v>19631.419999999998</v>
      </c>
    </row>
    <row r="361" spans="1:13" ht="14.45" customHeight="1" x14ac:dyDescent="0.2">
      <c r="A361" s="729" t="s">
        <v>633</v>
      </c>
      <c r="B361" s="730" t="s">
        <v>2783</v>
      </c>
      <c r="C361" s="730" t="s">
        <v>2794</v>
      </c>
      <c r="D361" s="730" t="s">
        <v>1708</v>
      </c>
      <c r="E361" s="730" t="s">
        <v>1701</v>
      </c>
      <c r="F361" s="734"/>
      <c r="G361" s="734"/>
      <c r="H361" s="748">
        <v>0</v>
      </c>
      <c r="I361" s="734">
        <v>94</v>
      </c>
      <c r="J361" s="734">
        <v>14792.78</v>
      </c>
      <c r="K361" s="748">
        <v>1</v>
      </c>
      <c r="L361" s="734">
        <v>94</v>
      </c>
      <c r="M361" s="735">
        <v>14792.78</v>
      </c>
    </row>
    <row r="362" spans="1:13" ht="14.45" customHeight="1" x14ac:dyDescent="0.2">
      <c r="A362" s="729" t="s">
        <v>633</v>
      </c>
      <c r="B362" s="730" t="s">
        <v>2783</v>
      </c>
      <c r="C362" s="730" t="s">
        <v>2910</v>
      </c>
      <c r="D362" s="730" t="s">
        <v>2116</v>
      </c>
      <c r="E362" s="730" t="s">
        <v>1675</v>
      </c>
      <c r="F362" s="734"/>
      <c r="G362" s="734"/>
      <c r="H362" s="748">
        <v>0</v>
      </c>
      <c r="I362" s="734">
        <v>2</v>
      </c>
      <c r="J362" s="734">
        <v>223.61999999999998</v>
      </c>
      <c r="K362" s="748">
        <v>1</v>
      </c>
      <c r="L362" s="734">
        <v>2</v>
      </c>
      <c r="M362" s="735">
        <v>223.61999999999998</v>
      </c>
    </row>
    <row r="363" spans="1:13" ht="14.45" customHeight="1" x14ac:dyDescent="0.2">
      <c r="A363" s="729" t="s">
        <v>633</v>
      </c>
      <c r="B363" s="730" t="s">
        <v>2783</v>
      </c>
      <c r="C363" s="730" t="s">
        <v>2795</v>
      </c>
      <c r="D363" s="730" t="s">
        <v>2115</v>
      </c>
      <c r="E363" s="730" t="s">
        <v>1675</v>
      </c>
      <c r="F363" s="734"/>
      <c r="G363" s="734"/>
      <c r="H363" s="748">
        <v>0</v>
      </c>
      <c r="I363" s="734">
        <v>2</v>
      </c>
      <c r="J363" s="734">
        <v>223.62</v>
      </c>
      <c r="K363" s="748">
        <v>1</v>
      </c>
      <c r="L363" s="734">
        <v>2</v>
      </c>
      <c r="M363" s="735">
        <v>223.62</v>
      </c>
    </row>
    <row r="364" spans="1:13" ht="14.45" customHeight="1" x14ac:dyDescent="0.2">
      <c r="A364" s="729" t="s">
        <v>633</v>
      </c>
      <c r="B364" s="730" t="s">
        <v>2783</v>
      </c>
      <c r="C364" s="730" t="s">
        <v>2911</v>
      </c>
      <c r="D364" s="730" t="s">
        <v>2114</v>
      </c>
      <c r="E364" s="730" t="s">
        <v>1675</v>
      </c>
      <c r="F364" s="734"/>
      <c r="G364" s="734"/>
      <c r="H364" s="748">
        <v>0</v>
      </c>
      <c r="I364" s="734">
        <v>2</v>
      </c>
      <c r="J364" s="734">
        <v>223.62</v>
      </c>
      <c r="K364" s="748">
        <v>1</v>
      </c>
      <c r="L364" s="734">
        <v>2</v>
      </c>
      <c r="M364" s="735">
        <v>223.62</v>
      </c>
    </row>
    <row r="365" spans="1:13" ht="14.45" customHeight="1" x14ac:dyDescent="0.2">
      <c r="A365" s="729" t="s">
        <v>633</v>
      </c>
      <c r="B365" s="730" t="s">
        <v>2783</v>
      </c>
      <c r="C365" s="730" t="s">
        <v>2912</v>
      </c>
      <c r="D365" s="730" t="s">
        <v>2117</v>
      </c>
      <c r="E365" s="730" t="s">
        <v>2109</v>
      </c>
      <c r="F365" s="734"/>
      <c r="G365" s="734"/>
      <c r="H365" s="748">
        <v>0</v>
      </c>
      <c r="I365" s="734">
        <v>2</v>
      </c>
      <c r="J365" s="734">
        <v>193.10000000000002</v>
      </c>
      <c r="K365" s="748">
        <v>1</v>
      </c>
      <c r="L365" s="734">
        <v>2</v>
      </c>
      <c r="M365" s="735">
        <v>193.10000000000002</v>
      </c>
    </row>
    <row r="366" spans="1:13" ht="14.45" customHeight="1" x14ac:dyDescent="0.2">
      <c r="A366" s="729" t="s">
        <v>633</v>
      </c>
      <c r="B366" s="730" t="s">
        <v>2783</v>
      </c>
      <c r="C366" s="730" t="s">
        <v>2796</v>
      </c>
      <c r="D366" s="730" t="s">
        <v>1690</v>
      </c>
      <c r="E366" s="730" t="s">
        <v>2109</v>
      </c>
      <c r="F366" s="734"/>
      <c r="G366" s="734"/>
      <c r="H366" s="748">
        <v>0</v>
      </c>
      <c r="I366" s="734">
        <v>14</v>
      </c>
      <c r="J366" s="734">
        <v>1351.699993047004</v>
      </c>
      <c r="K366" s="748">
        <v>1</v>
      </c>
      <c r="L366" s="734">
        <v>14</v>
      </c>
      <c r="M366" s="735">
        <v>1351.699993047004</v>
      </c>
    </row>
    <row r="367" spans="1:13" ht="14.45" customHeight="1" x14ac:dyDescent="0.2">
      <c r="A367" s="729" t="s">
        <v>633</v>
      </c>
      <c r="B367" s="730" t="s">
        <v>2783</v>
      </c>
      <c r="C367" s="730" t="s">
        <v>2797</v>
      </c>
      <c r="D367" s="730" t="s">
        <v>1688</v>
      </c>
      <c r="E367" s="730" t="s">
        <v>2109</v>
      </c>
      <c r="F367" s="734"/>
      <c r="G367" s="734"/>
      <c r="H367" s="748">
        <v>0</v>
      </c>
      <c r="I367" s="734">
        <v>9</v>
      </c>
      <c r="J367" s="734">
        <v>868.94999652350214</v>
      </c>
      <c r="K367" s="748">
        <v>1</v>
      </c>
      <c r="L367" s="734">
        <v>9</v>
      </c>
      <c r="M367" s="735">
        <v>868.94999652350214</v>
      </c>
    </row>
    <row r="368" spans="1:13" ht="14.45" customHeight="1" x14ac:dyDescent="0.2">
      <c r="A368" s="729" t="s">
        <v>633</v>
      </c>
      <c r="B368" s="730" t="s">
        <v>2783</v>
      </c>
      <c r="C368" s="730" t="s">
        <v>2913</v>
      </c>
      <c r="D368" s="730" t="s">
        <v>2914</v>
      </c>
      <c r="E368" s="730" t="s">
        <v>2109</v>
      </c>
      <c r="F368" s="734"/>
      <c r="G368" s="734"/>
      <c r="H368" s="748">
        <v>0</v>
      </c>
      <c r="I368" s="734">
        <v>3</v>
      </c>
      <c r="J368" s="734">
        <v>289.65000202715464</v>
      </c>
      <c r="K368" s="748">
        <v>1</v>
      </c>
      <c r="L368" s="734">
        <v>3</v>
      </c>
      <c r="M368" s="735">
        <v>289.65000202715464</v>
      </c>
    </row>
    <row r="369" spans="1:13" ht="14.45" customHeight="1" x14ac:dyDescent="0.2">
      <c r="A369" s="729" t="s">
        <v>633</v>
      </c>
      <c r="B369" s="730" t="s">
        <v>2783</v>
      </c>
      <c r="C369" s="730" t="s">
        <v>2798</v>
      </c>
      <c r="D369" s="730" t="s">
        <v>1668</v>
      </c>
      <c r="E369" s="730" t="s">
        <v>1669</v>
      </c>
      <c r="F369" s="734"/>
      <c r="G369" s="734"/>
      <c r="H369" s="748">
        <v>0</v>
      </c>
      <c r="I369" s="734">
        <v>9</v>
      </c>
      <c r="J369" s="734">
        <v>1504.98</v>
      </c>
      <c r="K369" s="748">
        <v>1</v>
      </c>
      <c r="L369" s="734">
        <v>9</v>
      </c>
      <c r="M369" s="735">
        <v>1504.98</v>
      </c>
    </row>
    <row r="370" spans="1:13" ht="14.45" customHeight="1" x14ac:dyDescent="0.2">
      <c r="A370" s="729" t="s">
        <v>633</v>
      </c>
      <c r="B370" s="730" t="s">
        <v>2783</v>
      </c>
      <c r="C370" s="730" t="s">
        <v>2802</v>
      </c>
      <c r="D370" s="730" t="s">
        <v>1693</v>
      </c>
      <c r="E370" s="730" t="s">
        <v>1669</v>
      </c>
      <c r="F370" s="734"/>
      <c r="G370" s="734"/>
      <c r="H370" s="748">
        <v>0</v>
      </c>
      <c r="I370" s="734">
        <v>1</v>
      </c>
      <c r="J370" s="734">
        <v>149.47000000000003</v>
      </c>
      <c r="K370" s="748">
        <v>1</v>
      </c>
      <c r="L370" s="734">
        <v>1</v>
      </c>
      <c r="M370" s="735">
        <v>149.47000000000003</v>
      </c>
    </row>
    <row r="371" spans="1:13" ht="14.45" customHeight="1" x14ac:dyDescent="0.2">
      <c r="A371" s="729" t="s">
        <v>633</v>
      </c>
      <c r="B371" s="730" t="s">
        <v>2783</v>
      </c>
      <c r="C371" s="730" t="s">
        <v>2803</v>
      </c>
      <c r="D371" s="730" t="s">
        <v>2804</v>
      </c>
      <c r="E371" s="730" t="s">
        <v>1687</v>
      </c>
      <c r="F371" s="734"/>
      <c r="G371" s="734"/>
      <c r="H371" s="748">
        <v>0</v>
      </c>
      <c r="I371" s="734">
        <v>48</v>
      </c>
      <c r="J371" s="734">
        <v>8791.2000000000007</v>
      </c>
      <c r="K371" s="748">
        <v>1</v>
      </c>
      <c r="L371" s="734">
        <v>48</v>
      </c>
      <c r="M371" s="735">
        <v>8791.2000000000007</v>
      </c>
    </row>
    <row r="372" spans="1:13" ht="14.45" customHeight="1" x14ac:dyDescent="0.2">
      <c r="A372" s="729" t="s">
        <v>633</v>
      </c>
      <c r="B372" s="730" t="s">
        <v>2783</v>
      </c>
      <c r="C372" s="730" t="s">
        <v>2805</v>
      </c>
      <c r="D372" s="730" t="s">
        <v>1696</v>
      </c>
      <c r="E372" s="730" t="s">
        <v>1669</v>
      </c>
      <c r="F372" s="734"/>
      <c r="G372" s="734"/>
      <c r="H372" s="748">
        <v>0</v>
      </c>
      <c r="I372" s="734">
        <v>1</v>
      </c>
      <c r="J372" s="734">
        <v>132.79000000000002</v>
      </c>
      <c r="K372" s="748">
        <v>1</v>
      </c>
      <c r="L372" s="734">
        <v>1</v>
      </c>
      <c r="M372" s="735">
        <v>132.79000000000002</v>
      </c>
    </row>
    <row r="373" spans="1:13" ht="14.45" customHeight="1" x14ac:dyDescent="0.2">
      <c r="A373" s="729" t="s">
        <v>633</v>
      </c>
      <c r="B373" s="730" t="s">
        <v>2783</v>
      </c>
      <c r="C373" s="730" t="s">
        <v>2915</v>
      </c>
      <c r="D373" s="730" t="s">
        <v>2120</v>
      </c>
      <c r="E373" s="730" t="s">
        <v>1669</v>
      </c>
      <c r="F373" s="734"/>
      <c r="G373" s="734"/>
      <c r="H373" s="748">
        <v>0</v>
      </c>
      <c r="I373" s="734">
        <v>1</v>
      </c>
      <c r="J373" s="734">
        <v>141.41999999999999</v>
      </c>
      <c r="K373" s="748">
        <v>1</v>
      </c>
      <c r="L373" s="734">
        <v>1</v>
      </c>
      <c r="M373" s="735">
        <v>141.41999999999999</v>
      </c>
    </row>
    <row r="374" spans="1:13" ht="14.45" customHeight="1" x14ac:dyDescent="0.2">
      <c r="A374" s="729" t="s">
        <v>633</v>
      </c>
      <c r="B374" s="730" t="s">
        <v>2783</v>
      </c>
      <c r="C374" s="730" t="s">
        <v>2807</v>
      </c>
      <c r="D374" s="730" t="s">
        <v>1691</v>
      </c>
      <c r="E374" s="730" t="s">
        <v>1669</v>
      </c>
      <c r="F374" s="734"/>
      <c r="G374" s="734"/>
      <c r="H374" s="748">
        <v>0</v>
      </c>
      <c r="I374" s="734">
        <v>5</v>
      </c>
      <c r="J374" s="734">
        <v>707.0999999999998</v>
      </c>
      <c r="K374" s="748">
        <v>1</v>
      </c>
      <c r="L374" s="734">
        <v>5</v>
      </c>
      <c r="M374" s="735">
        <v>707.0999999999998</v>
      </c>
    </row>
    <row r="375" spans="1:13" ht="14.45" customHeight="1" x14ac:dyDescent="0.2">
      <c r="A375" s="729" t="s">
        <v>633</v>
      </c>
      <c r="B375" s="730" t="s">
        <v>2783</v>
      </c>
      <c r="C375" s="730" t="s">
        <v>2916</v>
      </c>
      <c r="D375" s="730" t="s">
        <v>2121</v>
      </c>
      <c r="E375" s="730" t="s">
        <v>1669</v>
      </c>
      <c r="F375" s="734"/>
      <c r="G375" s="734"/>
      <c r="H375" s="748">
        <v>0</v>
      </c>
      <c r="I375" s="734">
        <v>1</v>
      </c>
      <c r="J375" s="734">
        <v>138.36999501767974</v>
      </c>
      <c r="K375" s="748">
        <v>1</v>
      </c>
      <c r="L375" s="734">
        <v>1</v>
      </c>
      <c r="M375" s="735">
        <v>138.36999501767974</v>
      </c>
    </row>
    <row r="376" spans="1:13" ht="14.45" customHeight="1" x14ac:dyDescent="0.2">
      <c r="A376" s="729" t="s">
        <v>612</v>
      </c>
      <c r="B376" s="730" t="s">
        <v>2335</v>
      </c>
      <c r="C376" s="730" t="s">
        <v>2336</v>
      </c>
      <c r="D376" s="730" t="s">
        <v>2337</v>
      </c>
      <c r="E376" s="730" t="s">
        <v>2338</v>
      </c>
      <c r="F376" s="734"/>
      <c r="G376" s="734"/>
      <c r="H376" s="748">
        <v>0</v>
      </c>
      <c r="I376" s="734">
        <v>69</v>
      </c>
      <c r="J376" s="734">
        <v>18899.099482212834</v>
      </c>
      <c r="K376" s="748">
        <v>1</v>
      </c>
      <c r="L376" s="734">
        <v>69</v>
      </c>
      <c r="M376" s="735">
        <v>18899.099482212834</v>
      </c>
    </row>
    <row r="377" spans="1:13" ht="14.45" customHeight="1" x14ac:dyDescent="0.2">
      <c r="A377" s="729" t="s">
        <v>612</v>
      </c>
      <c r="B377" s="730" t="s">
        <v>2367</v>
      </c>
      <c r="C377" s="730" t="s">
        <v>2368</v>
      </c>
      <c r="D377" s="730" t="s">
        <v>917</v>
      </c>
      <c r="E377" s="730" t="s">
        <v>2369</v>
      </c>
      <c r="F377" s="734"/>
      <c r="G377" s="734"/>
      <c r="H377" s="748">
        <v>0</v>
      </c>
      <c r="I377" s="734">
        <v>6</v>
      </c>
      <c r="J377" s="734">
        <v>771.23</v>
      </c>
      <c r="K377" s="748">
        <v>1</v>
      </c>
      <c r="L377" s="734">
        <v>6</v>
      </c>
      <c r="M377" s="735">
        <v>771.23</v>
      </c>
    </row>
    <row r="378" spans="1:13" ht="14.45" customHeight="1" x14ac:dyDescent="0.2">
      <c r="A378" s="729" t="s">
        <v>612</v>
      </c>
      <c r="B378" s="730" t="s">
        <v>2302</v>
      </c>
      <c r="C378" s="730" t="s">
        <v>2303</v>
      </c>
      <c r="D378" s="730" t="s">
        <v>1337</v>
      </c>
      <c r="E378" s="730" t="s">
        <v>2304</v>
      </c>
      <c r="F378" s="734"/>
      <c r="G378" s="734"/>
      <c r="H378" s="748">
        <v>0</v>
      </c>
      <c r="I378" s="734">
        <v>182</v>
      </c>
      <c r="J378" s="734">
        <v>9521.0399999999991</v>
      </c>
      <c r="K378" s="748">
        <v>1</v>
      </c>
      <c r="L378" s="734">
        <v>182</v>
      </c>
      <c r="M378" s="735">
        <v>9521.0399999999991</v>
      </c>
    </row>
    <row r="379" spans="1:13" ht="14.45" customHeight="1" x14ac:dyDescent="0.2">
      <c r="A379" s="729" t="s">
        <v>612</v>
      </c>
      <c r="B379" s="730" t="s">
        <v>2380</v>
      </c>
      <c r="C379" s="730" t="s">
        <v>2384</v>
      </c>
      <c r="D379" s="730" t="s">
        <v>2382</v>
      </c>
      <c r="E379" s="730" t="s">
        <v>2385</v>
      </c>
      <c r="F379" s="734">
        <v>21</v>
      </c>
      <c r="G379" s="734">
        <v>11158.98</v>
      </c>
      <c r="H379" s="748">
        <v>1</v>
      </c>
      <c r="I379" s="734"/>
      <c r="J379" s="734"/>
      <c r="K379" s="748">
        <v>0</v>
      </c>
      <c r="L379" s="734">
        <v>21</v>
      </c>
      <c r="M379" s="735">
        <v>11158.98</v>
      </c>
    </row>
    <row r="380" spans="1:13" ht="14.45" customHeight="1" x14ac:dyDescent="0.2">
      <c r="A380" s="729" t="s">
        <v>612</v>
      </c>
      <c r="B380" s="730" t="s">
        <v>2386</v>
      </c>
      <c r="C380" s="730" t="s">
        <v>2387</v>
      </c>
      <c r="D380" s="730" t="s">
        <v>1063</v>
      </c>
      <c r="E380" s="730" t="s">
        <v>1064</v>
      </c>
      <c r="F380" s="734"/>
      <c r="G380" s="734"/>
      <c r="H380" s="748">
        <v>0</v>
      </c>
      <c r="I380" s="734">
        <v>6</v>
      </c>
      <c r="J380" s="734">
        <v>242.1</v>
      </c>
      <c r="K380" s="748">
        <v>1</v>
      </c>
      <c r="L380" s="734">
        <v>6</v>
      </c>
      <c r="M380" s="735">
        <v>242.1</v>
      </c>
    </row>
    <row r="381" spans="1:13" ht="14.45" customHeight="1" x14ac:dyDescent="0.2">
      <c r="A381" s="729" t="s">
        <v>612</v>
      </c>
      <c r="B381" s="730" t="s">
        <v>2386</v>
      </c>
      <c r="C381" s="730" t="s">
        <v>2388</v>
      </c>
      <c r="D381" s="730" t="s">
        <v>1063</v>
      </c>
      <c r="E381" s="730" t="s">
        <v>1064</v>
      </c>
      <c r="F381" s="734"/>
      <c r="G381" s="734"/>
      <c r="H381" s="748">
        <v>0</v>
      </c>
      <c r="I381" s="734">
        <v>8</v>
      </c>
      <c r="J381" s="734">
        <v>323.08</v>
      </c>
      <c r="K381" s="748">
        <v>1</v>
      </c>
      <c r="L381" s="734">
        <v>8</v>
      </c>
      <c r="M381" s="735">
        <v>323.08</v>
      </c>
    </row>
    <row r="382" spans="1:13" ht="14.45" customHeight="1" x14ac:dyDescent="0.2">
      <c r="A382" s="729" t="s">
        <v>612</v>
      </c>
      <c r="B382" s="730" t="s">
        <v>2404</v>
      </c>
      <c r="C382" s="730" t="s">
        <v>2410</v>
      </c>
      <c r="D382" s="730" t="s">
        <v>821</v>
      </c>
      <c r="E382" s="730" t="s">
        <v>822</v>
      </c>
      <c r="F382" s="734"/>
      <c r="G382" s="734"/>
      <c r="H382" s="748">
        <v>0</v>
      </c>
      <c r="I382" s="734">
        <v>5</v>
      </c>
      <c r="J382" s="734">
        <v>458.71000000000004</v>
      </c>
      <c r="K382" s="748">
        <v>1</v>
      </c>
      <c r="L382" s="734">
        <v>5</v>
      </c>
      <c r="M382" s="735">
        <v>458.71000000000004</v>
      </c>
    </row>
    <row r="383" spans="1:13" ht="14.45" customHeight="1" x14ac:dyDescent="0.2">
      <c r="A383" s="729" t="s">
        <v>612</v>
      </c>
      <c r="B383" s="730" t="s">
        <v>2656</v>
      </c>
      <c r="C383" s="730" t="s">
        <v>2659</v>
      </c>
      <c r="D383" s="730" t="s">
        <v>1449</v>
      </c>
      <c r="E383" s="730" t="s">
        <v>1450</v>
      </c>
      <c r="F383" s="734"/>
      <c r="G383" s="734"/>
      <c r="H383" s="748">
        <v>0</v>
      </c>
      <c r="I383" s="734">
        <v>531</v>
      </c>
      <c r="J383" s="734">
        <v>274395.00008314382</v>
      </c>
      <c r="K383" s="748">
        <v>1</v>
      </c>
      <c r="L383" s="734">
        <v>531</v>
      </c>
      <c r="M383" s="735">
        <v>274395.00008314382</v>
      </c>
    </row>
    <row r="384" spans="1:13" ht="14.45" customHeight="1" x14ac:dyDescent="0.2">
      <c r="A384" s="729" t="s">
        <v>612</v>
      </c>
      <c r="B384" s="730" t="s">
        <v>2656</v>
      </c>
      <c r="C384" s="730" t="s">
        <v>2661</v>
      </c>
      <c r="D384" s="730" t="s">
        <v>1449</v>
      </c>
      <c r="E384" s="730" t="s">
        <v>1450</v>
      </c>
      <c r="F384" s="734"/>
      <c r="G384" s="734"/>
      <c r="H384" s="748">
        <v>0</v>
      </c>
      <c r="I384" s="734">
        <v>90</v>
      </c>
      <c r="J384" s="734">
        <v>44550</v>
      </c>
      <c r="K384" s="748">
        <v>1</v>
      </c>
      <c r="L384" s="734">
        <v>90</v>
      </c>
      <c r="M384" s="735">
        <v>44550</v>
      </c>
    </row>
    <row r="385" spans="1:13" ht="14.45" customHeight="1" x14ac:dyDescent="0.2">
      <c r="A385" s="729" t="s">
        <v>612</v>
      </c>
      <c r="B385" s="730" t="s">
        <v>2656</v>
      </c>
      <c r="C385" s="730" t="s">
        <v>2917</v>
      </c>
      <c r="D385" s="730" t="s">
        <v>2658</v>
      </c>
      <c r="E385" s="730" t="s">
        <v>2918</v>
      </c>
      <c r="F385" s="734">
        <v>13</v>
      </c>
      <c r="G385" s="734">
        <v>16349.96</v>
      </c>
      <c r="H385" s="748">
        <v>1</v>
      </c>
      <c r="I385" s="734"/>
      <c r="J385" s="734"/>
      <c r="K385" s="748">
        <v>0</v>
      </c>
      <c r="L385" s="734">
        <v>13</v>
      </c>
      <c r="M385" s="735">
        <v>16349.96</v>
      </c>
    </row>
    <row r="386" spans="1:13" ht="14.45" customHeight="1" x14ac:dyDescent="0.2">
      <c r="A386" s="729" t="s">
        <v>612</v>
      </c>
      <c r="B386" s="730" t="s">
        <v>2919</v>
      </c>
      <c r="C386" s="730" t="s">
        <v>2920</v>
      </c>
      <c r="D386" s="730" t="s">
        <v>2921</v>
      </c>
      <c r="E386" s="730" t="s">
        <v>2922</v>
      </c>
      <c r="F386" s="734"/>
      <c r="G386" s="734"/>
      <c r="H386" s="748">
        <v>0</v>
      </c>
      <c r="I386" s="734">
        <v>73.628633333333326</v>
      </c>
      <c r="J386" s="734">
        <v>906626.91503999999</v>
      </c>
      <c r="K386" s="748">
        <v>1</v>
      </c>
      <c r="L386" s="734">
        <v>73.628633333333326</v>
      </c>
      <c r="M386" s="735">
        <v>906626.91503999999</v>
      </c>
    </row>
    <row r="387" spans="1:13" ht="14.45" customHeight="1" x14ac:dyDescent="0.2">
      <c r="A387" s="729" t="s">
        <v>612</v>
      </c>
      <c r="B387" s="730" t="s">
        <v>2666</v>
      </c>
      <c r="C387" s="730" t="s">
        <v>2667</v>
      </c>
      <c r="D387" s="730" t="s">
        <v>2668</v>
      </c>
      <c r="E387" s="730" t="s">
        <v>2669</v>
      </c>
      <c r="F387" s="734"/>
      <c r="G387" s="734"/>
      <c r="H387" s="748">
        <v>0</v>
      </c>
      <c r="I387" s="734">
        <v>1906.8</v>
      </c>
      <c r="J387" s="734">
        <v>125429.30399999999</v>
      </c>
      <c r="K387" s="748">
        <v>1</v>
      </c>
      <c r="L387" s="734">
        <v>1906.8</v>
      </c>
      <c r="M387" s="735">
        <v>125429.30399999999</v>
      </c>
    </row>
    <row r="388" spans="1:13" ht="14.45" customHeight="1" x14ac:dyDescent="0.2">
      <c r="A388" s="729" t="s">
        <v>612</v>
      </c>
      <c r="B388" s="730" t="s">
        <v>2666</v>
      </c>
      <c r="C388" s="730" t="s">
        <v>2670</v>
      </c>
      <c r="D388" s="730" t="s">
        <v>2668</v>
      </c>
      <c r="E388" s="730" t="s">
        <v>2671</v>
      </c>
      <c r="F388" s="734"/>
      <c r="G388" s="734"/>
      <c r="H388" s="748">
        <v>0</v>
      </c>
      <c r="I388" s="734">
        <v>4</v>
      </c>
      <c r="J388" s="734">
        <v>1562</v>
      </c>
      <c r="K388" s="748">
        <v>1</v>
      </c>
      <c r="L388" s="734">
        <v>4</v>
      </c>
      <c r="M388" s="735">
        <v>1562</v>
      </c>
    </row>
    <row r="389" spans="1:13" ht="14.45" customHeight="1" x14ac:dyDescent="0.2">
      <c r="A389" s="729" t="s">
        <v>612</v>
      </c>
      <c r="B389" s="730" t="s">
        <v>2666</v>
      </c>
      <c r="C389" s="730" t="s">
        <v>2672</v>
      </c>
      <c r="D389" s="730" t="s">
        <v>2668</v>
      </c>
      <c r="E389" s="730" t="s">
        <v>2673</v>
      </c>
      <c r="F389" s="734"/>
      <c r="G389" s="734"/>
      <c r="H389" s="748">
        <v>0</v>
      </c>
      <c r="I389" s="734">
        <v>68</v>
      </c>
      <c r="J389" s="734">
        <v>42736.320302927961</v>
      </c>
      <c r="K389" s="748">
        <v>1</v>
      </c>
      <c r="L389" s="734">
        <v>68</v>
      </c>
      <c r="M389" s="735">
        <v>42736.320302927961</v>
      </c>
    </row>
    <row r="390" spans="1:13" ht="14.45" customHeight="1" x14ac:dyDescent="0.2">
      <c r="A390" s="729" t="s">
        <v>612</v>
      </c>
      <c r="B390" s="730" t="s">
        <v>2310</v>
      </c>
      <c r="C390" s="730" t="s">
        <v>2311</v>
      </c>
      <c r="D390" s="730" t="s">
        <v>2312</v>
      </c>
      <c r="E390" s="730" t="s">
        <v>2313</v>
      </c>
      <c r="F390" s="734"/>
      <c r="G390" s="734"/>
      <c r="H390" s="748">
        <v>0</v>
      </c>
      <c r="I390" s="734">
        <v>415</v>
      </c>
      <c r="J390" s="734">
        <v>51072.490018707853</v>
      </c>
      <c r="K390" s="748">
        <v>1</v>
      </c>
      <c r="L390" s="734">
        <v>415</v>
      </c>
      <c r="M390" s="735">
        <v>51072.490018707853</v>
      </c>
    </row>
    <row r="391" spans="1:13" ht="14.45" customHeight="1" x14ac:dyDescent="0.2">
      <c r="A391" s="729" t="s">
        <v>612</v>
      </c>
      <c r="B391" s="730" t="s">
        <v>2314</v>
      </c>
      <c r="C391" s="730" t="s">
        <v>2315</v>
      </c>
      <c r="D391" s="730" t="s">
        <v>718</v>
      </c>
      <c r="E391" s="730" t="s">
        <v>2316</v>
      </c>
      <c r="F391" s="734"/>
      <c r="G391" s="734"/>
      <c r="H391" s="748">
        <v>0</v>
      </c>
      <c r="I391" s="734">
        <v>160</v>
      </c>
      <c r="J391" s="734">
        <v>6788.59</v>
      </c>
      <c r="K391" s="748">
        <v>1</v>
      </c>
      <c r="L391" s="734">
        <v>160</v>
      </c>
      <c r="M391" s="735">
        <v>6788.59</v>
      </c>
    </row>
    <row r="392" spans="1:13" ht="14.45" customHeight="1" x14ac:dyDescent="0.2">
      <c r="A392" s="729" t="s">
        <v>612</v>
      </c>
      <c r="B392" s="730" t="s">
        <v>2685</v>
      </c>
      <c r="C392" s="730" t="s">
        <v>2923</v>
      </c>
      <c r="D392" s="730" t="s">
        <v>2687</v>
      </c>
      <c r="E392" s="730" t="s">
        <v>2924</v>
      </c>
      <c r="F392" s="734"/>
      <c r="G392" s="734"/>
      <c r="H392" s="748">
        <v>0</v>
      </c>
      <c r="I392" s="734">
        <v>4</v>
      </c>
      <c r="J392" s="734">
        <v>1355.36</v>
      </c>
      <c r="K392" s="748">
        <v>1</v>
      </c>
      <c r="L392" s="734">
        <v>4</v>
      </c>
      <c r="M392" s="735">
        <v>1355.36</v>
      </c>
    </row>
    <row r="393" spans="1:13" ht="14.45" customHeight="1" x14ac:dyDescent="0.2">
      <c r="A393" s="729" t="s">
        <v>612</v>
      </c>
      <c r="B393" s="730" t="s">
        <v>2685</v>
      </c>
      <c r="C393" s="730" t="s">
        <v>2686</v>
      </c>
      <c r="D393" s="730" t="s">
        <v>2687</v>
      </c>
      <c r="E393" s="730" t="s">
        <v>2688</v>
      </c>
      <c r="F393" s="734"/>
      <c r="G393" s="734"/>
      <c r="H393" s="748">
        <v>0</v>
      </c>
      <c r="I393" s="734">
        <v>5</v>
      </c>
      <c r="J393" s="734">
        <v>769.99999445488675</v>
      </c>
      <c r="K393" s="748">
        <v>1</v>
      </c>
      <c r="L393" s="734">
        <v>5</v>
      </c>
      <c r="M393" s="735">
        <v>769.99999445488675</v>
      </c>
    </row>
    <row r="394" spans="1:13" ht="14.45" customHeight="1" x14ac:dyDescent="0.2">
      <c r="A394" s="729" t="s">
        <v>612</v>
      </c>
      <c r="B394" s="730" t="s">
        <v>2317</v>
      </c>
      <c r="C394" s="730" t="s">
        <v>2894</v>
      </c>
      <c r="D394" s="730" t="s">
        <v>2319</v>
      </c>
      <c r="E394" s="730" t="s">
        <v>2324</v>
      </c>
      <c r="F394" s="734"/>
      <c r="G394" s="734"/>
      <c r="H394" s="748">
        <v>0</v>
      </c>
      <c r="I394" s="734">
        <v>11</v>
      </c>
      <c r="J394" s="734">
        <v>741.29</v>
      </c>
      <c r="K394" s="748">
        <v>1</v>
      </c>
      <c r="L394" s="734">
        <v>11</v>
      </c>
      <c r="M394" s="735">
        <v>741.29</v>
      </c>
    </row>
    <row r="395" spans="1:13" ht="14.45" customHeight="1" x14ac:dyDescent="0.2">
      <c r="A395" s="729" t="s">
        <v>612</v>
      </c>
      <c r="B395" s="730" t="s">
        <v>2317</v>
      </c>
      <c r="C395" s="730" t="s">
        <v>2318</v>
      </c>
      <c r="D395" s="730" t="s">
        <v>2319</v>
      </c>
      <c r="E395" s="730" t="s">
        <v>2320</v>
      </c>
      <c r="F395" s="734"/>
      <c r="G395" s="734"/>
      <c r="H395" s="748">
        <v>0</v>
      </c>
      <c r="I395" s="734">
        <v>2</v>
      </c>
      <c r="J395" s="734">
        <v>933.36</v>
      </c>
      <c r="K395" s="748">
        <v>1</v>
      </c>
      <c r="L395" s="734">
        <v>2</v>
      </c>
      <c r="M395" s="735">
        <v>933.36</v>
      </c>
    </row>
    <row r="396" spans="1:13" ht="14.45" customHeight="1" x14ac:dyDescent="0.2">
      <c r="A396" s="729" t="s">
        <v>612</v>
      </c>
      <c r="B396" s="730" t="s">
        <v>2317</v>
      </c>
      <c r="C396" s="730" t="s">
        <v>2321</v>
      </c>
      <c r="D396" s="730" t="s">
        <v>2319</v>
      </c>
      <c r="E396" s="730" t="s">
        <v>2322</v>
      </c>
      <c r="F396" s="734"/>
      <c r="G396" s="734"/>
      <c r="H396" s="748">
        <v>0</v>
      </c>
      <c r="I396" s="734">
        <v>13</v>
      </c>
      <c r="J396" s="734">
        <v>2022.306</v>
      </c>
      <c r="K396" s="748">
        <v>1</v>
      </c>
      <c r="L396" s="734">
        <v>13</v>
      </c>
      <c r="M396" s="735">
        <v>2022.306</v>
      </c>
    </row>
    <row r="397" spans="1:13" ht="14.45" customHeight="1" x14ac:dyDescent="0.2">
      <c r="A397" s="729" t="s">
        <v>612</v>
      </c>
      <c r="B397" s="730" t="s">
        <v>2317</v>
      </c>
      <c r="C397" s="730" t="s">
        <v>2323</v>
      </c>
      <c r="D397" s="730" t="s">
        <v>2319</v>
      </c>
      <c r="E397" s="730" t="s">
        <v>2324</v>
      </c>
      <c r="F397" s="734"/>
      <c r="G397" s="734"/>
      <c r="H397" s="748">
        <v>0</v>
      </c>
      <c r="I397" s="734">
        <v>31</v>
      </c>
      <c r="J397" s="734">
        <v>3577.37</v>
      </c>
      <c r="K397" s="748">
        <v>1</v>
      </c>
      <c r="L397" s="734">
        <v>31</v>
      </c>
      <c r="M397" s="735">
        <v>3577.37</v>
      </c>
    </row>
    <row r="398" spans="1:13" ht="14.45" customHeight="1" x14ac:dyDescent="0.2">
      <c r="A398" s="729" t="s">
        <v>612</v>
      </c>
      <c r="B398" s="730" t="s">
        <v>2774</v>
      </c>
      <c r="C398" s="730" t="s">
        <v>2775</v>
      </c>
      <c r="D398" s="730" t="s">
        <v>1582</v>
      </c>
      <c r="E398" s="730" t="s">
        <v>1583</v>
      </c>
      <c r="F398" s="734"/>
      <c r="G398" s="734"/>
      <c r="H398" s="748">
        <v>0</v>
      </c>
      <c r="I398" s="734">
        <v>14</v>
      </c>
      <c r="J398" s="734">
        <v>696.76</v>
      </c>
      <c r="K398" s="748">
        <v>1</v>
      </c>
      <c r="L398" s="734">
        <v>14</v>
      </c>
      <c r="M398" s="735">
        <v>696.76</v>
      </c>
    </row>
    <row r="399" spans="1:13" ht="14.45" customHeight="1" x14ac:dyDescent="0.2">
      <c r="A399" s="729" t="s">
        <v>615</v>
      </c>
      <c r="B399" s="730" t="s">
        <v>2335</v>
      </c>
      <c r="C399" s="730" t="s">
        <v>2336</v>
      </c>
      <c r="D399" s="730" t="s">
        <v>2337</v>
      </c>
      <c r="E399" s="730" t="s">
        <v>2338</v>
      </c>
      <c r="F399" s="734"/>
      <c r="G399" s="734"/>
      <c r="H399" s="748">
        <v>0</v>
      </c>
      <c r="I399" s="734">
        <v>68</v>
      </c>
      <c r="J399" s="734">
        <v>18625.1993950795</v>
      </c>
      <c r="K399" s="748">
        <v>1</v>
      </c>
      <c r="L399" s="734">
        <v>68</v>
      </c>
      <c r="M399" s="735">
        <v>18625.1993950795</v>
      </c>
    </row>
    <row r="400" spans="1:13" ht="14.45" customHeight="1" x14ac:dyDescent="0.2">
      <c r="A400" s="729" t="s">
        <v>615</v>
      </c>
      <c r="B400" s="730" t="s">
        <v>2367</v>
      </c>
      <c r="C400" s="730" t="s">
        <v>2368</v>
      </c>
      <c r="D400" s="730" t="s">
        <v>917</v>
      </c>
      <c r="E400" s="730" t="s">
        <v>2369</v>
      </c>
      <c r="F400" s="734"/>
      <c r="G400" s="734"/>
      <c r="H400" s="748">
        <v>0</v>
      </c>
      <c r="I400" s="734">
        <v>10</v>
      </c>
      <c r="J400" s="734">
        <v>1283.1500000000001</v>
      </c>
      <c r="K400" s="748">
        <v>1</v>
      </c>
      <c r="L400" s="734">
        <v>10</v>
      </c>
      <c r="M400" s="735">
        <v>1283.1500000000001</v>
      </c>
    </row>
    <row r="401" spans="1:13" ht="14.45" customHeight="1" x14ac:dyDescent="0.2">
      <c r="A401" s="729" t="s">
        <v>615</v>
      </c>
      <c r="B401" s="730" t="s">
        <v>2302</v>
      </c>
      <c r="C401" s="730" t="s">
        <v>2303</v>
      </c>
      <c r="D401" s="730" t="s">
        <v>1337</v>
      </c>
      <c r="E401" s="730" t="s">
        <v>2304</v>
      </c>
      <c r="F401" s="734"/>
      <c r="G401" s="734"/>
      <c r="H401" s="748">
        <v>0</v>
      </c>
      <c r="I401" s="734">
        <v>299</v>
      </c>
      <c r="J401" s="734">
        <v>15654.679991120616</v>
      </c>
      <c r="K401" s="748">
        <v>1</v>
      </c>
      <c r="L401" s="734">
        <v>299</v>
      </c>
      <c r="M401" s="735">
        <v>15654.679991120616</v>
      </c>
    </row>
    <row r="402" spans="1:13" ht="14.45" customHeight="1" x14ac:dyDescent="0.2">
      <c r="A402" s="729" t="s">
        <v>615</v>
      </c>
      <c r="B402" s="730" t="s">
        <v>2380</v>
      </c>
      <c r="C402" s="730" t="s">
        <v>2384</v>
      </c>
      <c r="D402" s="730" t="s">
        <v>2382</v>
      </c>
      <c r="E402" s="730" t="s">
        <v>2385</v>
      </c>
      <c r="F402" s="734">
        <v>22</v>
      </c>
      <c r="G402" s="734">
        <v>11681.26</v>
      </c>
      <c r="H402" s="748">
        <v>1</v>
      </c>
      <c r="I402" s="734"/>
      <c r="J402" s="734"/>
      <c r="K402" s="748">
        <v>0</v>
      </c>
      <c r="L402" s="734">
        <v>22</v>
      </c>
      <c r="M402" s="735">
        <v>11681.26</v>
      </c>
    </row>
    <row r="403" spans="1:13" ht="14.45" customHeight="1" x14ac:dyDescent="0.2">
      <c r="A403" s="729" t="s">
        <v>615</v>
      </c>
      <c r="B403" s="730" t="s">
        <v>2386</v>
      </c>
      <c r="C403" s="730" t="s">
        <v>2387</v>
      </c>
      <c r="D403" s="730" t="s">
        <v>1063</v>
      </c>
      <c r="E403" s="730" t="s">
        <v>1064</v>
      </c>
      <c r="F403" s="734"/>
      <c r="G403" s="734"/>
      <c r="H403" s="748">
        <v>0</v>
      </c>
      <c r="I403" s="734">
        <v>17</v>
      </c>
      <c r="J403" s="734">
        <v>685.99</v>
      </c>
      <c r="K403" s="748">
        <v>1</v>
      </c>
      <c r="L403" s="734">
        <v>17</v>
      </c>
      <c r="M403" s="735">
        <v>685.99</v>
      </c>
    </row>
    <row r="404" spans="1:13" ht="14.45" customHeight="1" x14ac:dyDescent="0.2">
      <c r="A404" s="729" t="s">
        <v>615</v>
      </c>
      <c r="B404" s="730" t="s">
        <v>2386</v>
      </c>
      <c r="C404" s="730" t="s">
        <v>2388</v>
      </c>
      <c r="D404" s="730" t="s">
        <v>1063</v>
      </c>
      <c r="E404" s="730" t="s">
        <v>1064</v>
      </c>
      <c r="F404" s="734"/>
      <c r="G404" s="734"/>
      <c r="H404" s="748">
        <v>0</v>
      </c>
      <c r="I404" s="734">
        <v>8</v>
      </c>
      <c r="J404" s="734">
        <v>323.04000000000002</v>
      </c>
      <c r="K404" s="748">
        <v>1</v>
      </c>
      <c r="L404" s="734">
        <v>8</v>
      </c>
      <c r="M404" s="735">
        <v>323.04000000000002</v>
      </c>
    </row>
    <row r="405" spans="1:13" ht="14.45" customHeight="1" x14ac:dyDescent="0.2">
      <c r="A405" s="729" t="s">
        <v>615</v>
      </c>
      <c r="B405" s="730" t="s">
        <v>2404</v>
      </c>
      <c r="C405" s="730" t="s">
        <v>2410</v>
      </c>
      <c r="D405" s="730" t="s">
        <v>821</v>
      </c>
      <c r="E405" s="730" t="s">
        <v>822</v>
      </c>
      <c r="F405" s="734"/>
      <c r="G405" s="734"/>
      <c r="H405" s="748">
        <v>0</v>
      </c>
      <c r="I405" s="734">
        <v>8</v>
      </c>
      <c r="J405" s="734">
        <v>706.72</v>
      </c>
      <c r="K405" s="748">
        <v>1</v>
      </c>
      <c r="L405" s="734">
        <v>8</v>
      </c>
      <c r="M405" s="735">
        <v>706.72</v>
      </c>
    </row>
    <row r="406" spans="1:13" ht="14.45" customHeight="1" x14ac:dyDescent="0.2">
      <c r="A406" s="729" t="s">
        <v>615</v>
      </c>
      <c r="B406" s="730" t="s">
        <v>2656</v>
      </c>
      <c r="C406" s="730" t="s">
        <v>2659</v>
      </c>
      <c r="D406" s="730" t="s">
        <v>1449</v>
      </c>
      <c r="E406" s="730" t="s">
        <v>1450</v>
      </c>
      <c r="F406" s="734"/>
      <c r="G406" s="734"/>
      <c r="H406" s="748">
        <v>0</v>
      </c>
      <c r="I406" s="734">
        <v>342</v>
      </c>
      <c r="J406" s="734">
        <v>177540.00008314379</v>
      </c>
      <c r="K406" s="748">
        <v>1</v>
      </c>
      <c r="L406" s="734">
        <v>342</v>
      </c>
      <c r="M406" s="735">
        <v>177540.00008314379</v>
      </c>
    </row>
    <row r="407" spans="1:13" ht="14.45" customHeight="1" x14ac:dyDescent="0.2">
      <c r="A407" s="729" t="s">
        <v>615</v>
      </c>
      <c r="B407" s="730" t="s">
        <v>2656</v>
      </c>
      <c r="C407" s="730" t="s">
        <v>2660</v>
      </c>
      <c r="D407" s="730" t="s">
        <v>1449</v>
      </c>
      <c r="E407" s="730" t="s">
        <v>1451</v>
      </c>
      <c r="F407" s="734"/>
      <c r="G407" s="734"/>
      <c r="H407" s="748">
        <v>0</v>
      </c>
      <c r="I407" s="734">
        <v>10</v>
      </c>
      <c r="J407" s="734">
        <v>12100</v>
      </c>
      <c r="K407" s="748">
        <v>1</v>
      </c>
      <c r="L407" s="734">
        <v>10</v>
      </c>
      <c r="M407" s="735">
        <v>12100</v>
      </c>
    </row>
    <row r="408" spans="1:13" ht="14.45" customHeight="1" x14ac:dyDescent="0.2">
      <c r="A408" s="729" t="s">
        <v>615</v>
      </c>
      <c r="B408" s="730" t="s">
        <v>2656</v>
      </c>
      <c r="C408" s="730" t="s">
        <v>2661</v>
      </c>
      <c r="D408" s="730" t="s">
        <v>1449</v>
      </c>
      <c r="E408" s="730" t="s">
        <v>1450</v>
      </c>
      <c r="F408" s="734"/>
      <c r="G408" s="734"/>
      <c r="H408" s="748">
        <v>0</v>
      </c>
      <c r="I408" s="734">
        <v>50</v>
      </c>
      <c r="J408" s="734">
        <v>24750.000000000004</v>
      </c>
      <c r="K408" s="748">
        <v>1</v>
      </c>
      <c r="L408" s="734">
        <v>50</v>
      </c>
      <c r="M408" s="735">
        <v>24750.000000000004</v>
      </c>
    </row>
    <row r="409" spans="1:13" ht="14.45" customHeight="1" x14ac:dyDescent="0.2">
      <c r="A409" s="729" t="s">
        <v>615</v>
      </c>
      <c r="B409" s="730" t="s">
        <v>2656</v>
      </c>
      <c r="C409" s="730" t="s">
        <v>2917</v>
      </c>
      <c r="D409" s="730" t="s">
        <v>2658</v>
      </c>
      <c r="E409" s="730" t="s">
        <v>2918</v>
      </c>
      <c r="F409" s="734">
        <v>8</v>
      </c>
      <c r="G409" s="734">
        <v>8149.79</v>
      </c>
      <c r="H409" s="748">
        <v>1</v>
      </c>
      <c r="I409" s="734"/>
      <c r="J409" s="734"/>
      <c r="K409" s="748">
        <v>0</v>
      </c>
      <c r="L409" s="734">
        <v>8</v>
      </c>
      <c r="M409" s="735">
        <v>8149.79</v>
      </c>
    </row>
    <row r="410" spans="1:13" ht="14.45" customHeight="1" x14ac:dyDescent="0.2">
      <c r="A410" s="729" t="s">
        <v>615</v>
      </c>
      <c r="B410" s="730" t="s">
        <v>2919</v>
      </c>
      <c r="C410" s="730" t="s">
        <v>2920</v>
      </c>
      <c r="D410" s="730" t="s">
        <v>2921</v>
      </c>
      <c r="E410" s="730" t="s">
        <v>2922</v>
      </c>
      <c r="F410" s="734"/>
      <c r="G410" s="734"/>
      <c r="H410" s="748">
        <v>0</v>
      </c>
      <c r="I410" s="734">
        <v>66.826366666666672</v>
      </c>
      <c r="J410" s="734">
        <v>849434.90016000008</v>
      </c>
      <c r="K410" s="748">
        <v>1</v>
      </c>
      <c r="L410" s="734">
        <v>66.826366666666672</v>
      </c>
      <c r="M410" s="735">
        <v>849434.90016000008</v>
      </c>
    </row>
    <row r="411" spans="1:13" ht="14.45" customHeight="1" x14ac:dyDescent="0.2">
      <c r="A411" s="729" t="s">
        <v>615</v>
      </c>
      <c r="B411" s="730" t="s">
        <v>2666</v>
      </c>
      <c r="C411" s="730" t="s">
        <v>2667</v>
      </c>
      <c r="D411" s="730" t="s">
        <v>2668</v>
      </c>
      <c r="E411" s="730" t="s">
        <v>2669</v>
      </c>
      <c r="F411" s="734"/>
      <c r="G411" s="734"/>
      <c r="H411" s="748">
        <v>0</v>
      </c>
      <c r="I411" s="734">
        <v>1826</v>
      </c>
      <c r="J411" s="734">
        <v>120114.27999999998</v>
      </c>
      <c r="K411" s="748">
        <v>1</v>
      </c>
      <c r="L411" s="734">
        <v>1826</v>
      </c>
      <c r="M411" s="735">
        <v>120114.27999999998</v>
      </c>
    </row>
    <row r="412" spans="1:13" ht="14.45" customHeight="1" x14ac:dyDescent="0.2">
      <c r="A412" s="729" t="s">
        <v>615</v>
      </c>
      <c r="B412" s="730" t="s">
        <v>2666</v>
      </c>
      <c r="C412" s="730" t="s">
        <v>2670</v>
      </c>
      <c r="D412" s="730" t="s">
        <v>2668</v>
      </c>
      <c r="E412" s="730" t="s">
        <v>2671</v>
      </c>
      <c r="F412" s="734"/>
      <c r="G412" s="734"/>
      <c r="H412" s="748">
        <v>0</v>
      </c>
      <c r="I412" s="734">
        <v>2</v>
      </c>
      <c r="J412" s="734">
        <v>781</v>
      </c>
      <c r="K412" s="748">
        <v>1</v>
      </c>
      <c r="L412" s="734">
        <v>2</v>
      </c>
      <c r="M412" s="735">
        <v>781</v>
      </c>
    </row>
    <row r="413" spans="1:13" ht="14.45" customHeight="1" x14ac:dyDescent="0.2">
      <c r="A413" s="729" t="s">
        <v>615</v>
      </c>
      <c r="B413" s="730" t="s">
        <v>2666</v>
      </c>
      <c r="C413" s="730" t="s">
        <v>2672</v>
      </c>
      <c r="D413" s="730" t="s">
        <v>2668</v>
      </c>
      <c r="E413" s="730" t="s">
        <v>2673</v>
      </c>
      <c r="F413" s="734"/>
      <c r="G413" s="734"/>
      <c r="H413" s="748">
        <v>0</v>
      </c>
      <c r="I413" s="734">
        <v>28</v>
      </c>
      <c r="J413" s="734">
        <v>17556</v>
      </c>
      <c r="K413" s="748">
        <v>1</v>
      </c>
      <c r="L413" s="734">
        <v>28</v>
      </c>
      <c r="M413" s="735">
        <v>17556</v>
      </c>
    </row>
    <row r="414" spans="1:13" ht="14.45" customHeight="1" x14ac:dyDescent="0.2">
      <c r="A414" s="729" t="s">
        <v>615</v>
      </c>
      <c r="B414" s="730" t="s">
        <v>2310</v>
      </c>
      <c r="C414" s="730" t="s">
        <v>2311</v>
      </c>
      <c r="D414" s="730" t="s">
        <v>2312</v>
      </c>
      <c r="E414" s="730" t="s">
        <v>2313</v>
      </c>
      <c r="F414" s="734"/>
      <c r="G414" s="734"/>
      <c r="H414" s="748">
        <v>0</v>
      </c>
      <c r="I414" s="734">
        <v>427</v>
      </c>
      <c r="J414" s="734">
        <v>50159.700239913458</v>
      </c>
      <c r="K414" s="748">
        <v>1</v>
      </c>
      <c r="L414" s="734">
        <v>427</v>
      </c>
      <c r="M414" s="735">
        <v>50159.700239913458</v>
      </c>
    </row>
    <row r="415" spans="1:13" ht="14.45" customHeight="1" x14ac:dyDescent="0.2">
      <c r="A415" s="729" t="s">
        <v>615</v>
      </c>
      <c r="B415" s="730" t="s">
        <v>2314</v>
      </c>
      <c r="C415" s="730" t="s">
        <v>2315</v>
      </c>
      <c r="D415" s="730" t="s">
        <v>718</v>
      </c>
      <c r="E415" s="730" t="s">
        <v>2316</v>
      </c>
      <c r="F415" s="734"/>
      <c r="G415" s="734"/>
      <c r="H415" s="748">
        <v>0</v>
      </c>
      <c r="I415" s="734">
        <v>431</v>
      </c>
      <c r="J415" s="734">
        <v>18554.559999999998</v>
      </c>
      <c r="K415" s="748">
        <v>1</v>
      </c>
      <c r="L415" s="734">
        <v>431</v>
      </c>
      <c r="M415" s="735">
        <v>18554.559999999998</v>
      </c>
    </row>
    <row r="416" spans="1:13" ht="14.45" customHeight="1" x14ac:dyDescent="0.2">
      <c r="A416" s="729" t="s">
        <v>615</v>
      </c>
      <c r="B416" s="730" t="s">
        <v>2685</v>
      </c>
      <c r="C416" s="730" t="s">
        <v>2923</v>
      </c>
      <c r="D416" s="730" t="s">
        <v>2687</v>
      </c>
      <c r="E416" s="730" t="s">
        <v>2924</v>
      </c>
      <c r="F416" s="734"/>
      <c r="G416" s="734"/>
      <c r="H416" s="748">
        <v>0</v>
      </c>
      <c r="I416" s="734">
        <v>11</v>
      </c>
      <c r="J416" s="734">
        <v>4236.0160000000005</v>
      </c>
      <c r="K416" s="748">
        <v>1</v>
      </c>
      <c r="L416" s="734">
        <v>11</v>
      </c>
      <c r="M416" s="735">
        <v>4236.0160000000005</v>
      </c>
    </row>
    <row r="417" spans="1:13" ht="14.45" customHeight="1" x14ac:dyDescent="0.2">
      <c r="A417" s="729" t="s">
        <v>615</v>
      </c>
      <c r="B417" s="730" t="s">
        <v>2685</v>
      </c>
      <c r="C417" s="730" t="s">
        <v>2686</v>
      </c>
      <c r="D417" s="730" t="s">
        <v>2687</v>
      </c>
      <c r="E417" s="730" t="s">
        <v>2688</v>
      </c>
      <c r="F417" s="734"/>
      <c r="G417" s="734"/>
      <c r="H417" s="748">
        <v>0</v>
      </c>
      <c r="I417" s="734">
        <v>9</v>
      </c>
      <c r="J417" s="734">
        <v>2564.1880000000001</v>
      </c>
      <c r="K417" s="748">
        <v>1</v>
      </c>
      <c r="L417" s="734">
        <v>9</v>
      </c>
      <c r="M417" s="735">
        <v>2564.1880000000001</v>
      </c>
    </row>
    <row r="418" spans="1:13" ht="14.45" customHeight="1" x14ac:dyDescent="0.2">
      <c r="A418" s="729" t="s">
        <v>615</v>
      </c>
      <c r="B418" s="730" t="s">
        <v>2317</v>
      </c>
      <c r="C418" s="730" t="s">
        <v>2894</v>
      </c>
      <c r="D418" s="730" t="s">
        <v>2319</v>
      </c>
      <c r="E418" s="730" t="s">
        <v>2324</v>
      </c>
      <c r="F418" s="734"/>
      <c r="G418" s="734"/>
      <c r="H418" s="748">
        <v>0</v>
      </c>
      <c r="I418" s="734">
        <v>2</v>
      </c>
      <c r="J418" s="734">
        <v>134.78</v>
      </c>
      <c r="K418" s="748">
        <v>1</v>
      </c>
      <c r="L418" s="734">
        <v>2</v>
      </c>
      <c r="M418" s="735">
        <v>134.78</v>
      </c>
    </row>
    <row r="419" spans="1:13" ht="14.45" customHeight="1" x14ac:dyDescent="0.2">
      <c r="A419" s="729" t="s">
        <v>615</v>
      </c>
      <c r="B419" s="730" t="s">
        <v>2317</v>
      </c>
      <c r="C419" s="730" t="s">
        <v>2925</v>
      </c>
      <c r="D419" s="730" t="s">
        <v>2743</v>
      </c>
      <c r="E419" s="730" t="s">
        <v>2324</v>
      </c>
      <c r="F419" s="734">
        <v>3</v>
      </c>
      <c r="G419" s="734">
        <v>672.33</v>
      </c>
      <c r="H419" s="748">
        <v>1</v>
      </c>
      <c r="I419" s="734"/>
      <c r="J419" s="734"/>
      <c r="K419" s="748">
        <v>0</v>
      </c>
      <c r="L419" s="734">
        <v>3</v>
      </c>
      <c r="M419" s="735">
        <v>672.33</v>
      </c>
    </row>
    <row r="420" spans="1:13" ht="14.45" customHeight="1" x14ac:dyDescent="0.2">
      <c r="A420" s="729" t="s">
        <v>615</v>
      </c>
      <c r="B420" s="730" t="s">
        <v>2317</v>
      </c>
      <c r="C420" s="730" t="s">
        <v>2321</v>
      </c>
      <c r="D420" s="730" t="s">
        <v>2319</v>
      </c>
      <c r="E420" s="730" t="s">
        <v>2322</v>
      </c>
      <c r="F420" s="734"/>
      <c r="G420" s="734"/>
      <c r="H420" s="748">
        <v>0</v>
      </c>
      <c r="I420" s="734">
        <v>1</v>
      </c>
      <c r="J420" s="734">
        <v>155.56200000000001</v>
      </c>
      <c r="K420" s="748">
        <v>1</v>
      </c>
      <c r="L420" s="734">
        <v>1</v>
      </c>
      <c r="M420" s="735">
        <v>155.56200000000001</v>
      </c>
    </row>
    <row r="421" spans="1:13" ht="14.45" customHeight="1" x14ac:dyDescent="0.2">
      <c r="A421" s="729" t="s">
        <v>615</v>
      </c>
      <c r="B421" s="730" t="s">
        <v>2317</v>
      </c>
      <c r="C421" s="730" t="s">
        <v>2323</v>
      </c>
      <c r="D421" s="730" t="s">
        <v>2319</v>
      </c>
      <c r="E421" s="730" t="s">
        <v>2324</v>
      </c>
      <c r="F421" s="734"/>
      <c r="G421" s="734"/>
      <c r="H421" s="748">
        <v>0</v>
      </c>
      <c r="I421" s="734">
        <v>31</v>
      </c>
      <c r="J421" s="734">
        <v>4085.1800000000003</v>
      </c>
      <c r="K421" s="748">
        <v>1</v>
      </c>
      <c r="L421" s="734">
        <v>31</v>
      </c>
      <c r="M421" s="735">
        <v>4085.1800000000003</v>
      </c>
    </row>
    <row r="422" spans="1:13" ht="14.45" customHeight="1" x14ac:dyDescent="0.2">
      <c r="A422" s="729" t="s">
        <v>615</v>
      </c>
      <c r="B422" s="730" t="s">
        <v>2774</v>
      </c>
      <c r="C422" s="730" t="s">
        <v>2775</v>
      </c>
      <c r="D422" s="730" t="s">
        <v>1582</v>
      </c>
      <c r="E422" s="730" t="s">
        <v>1583</v>
      </c>
      <c r="F422" s="734"/>
      <c r="G422" s="734"/>
      <c r="H422" s="748">
        <v>0</v>
      </c>
      <c r="I422" s="734">
        <v>9</v>
      </c>
      <c r="J422" s="734">
        <v>448.95999999999992</v>
      </c>
      <c r="K422" s="748">
        <v>1</v>
      </c>
      <c r="L422" s="734">
        <v>9</v>
      </c>
      <c r="M422" s="735">
        <v>448.95999999999992</v>
      </c>
    </row>
    <row r="423" spans="1:13" ht="14.45" customHeight="1" x14ac:dyDescent="0.2">
      <c r="A423" s="729" t="s">
        <v>618</v>
      </c>
      <c r="B423" s="730" t="s">
        <v>2335</v>
      </c>
      <c r="C423" s="730" t="s">
        <v>2336</v>
      </c>
      <c r="D423" s="730" t="s">
        <v>2337</v>
      </c>
      <c r="E423" s="730" t="s">
        <v>2338</v>
      </c>
      <c r="F423" s="734"/>
      <c r="G423" s="734"/>
      <c r="H423" s="748">
        <v>0</v>
      </c>
      <c r="I423" s="734">
        <v>6</v>
      </c>
      <c r="J423" s="734">
        <v>1643.3999999999999</v>
      </c>
      <c r="K423" s="748">
        <v>1</v>
      </c>
      <c r="L423" s="734">
        <v>6</v>
      </c>
      <c r="M423" s="735">
        <v>1643.3999999999999</v>
      </c>
    </row>
    <row r="424" spans="1:13" ht="14.45" customHeight="1" x14ac:dyDescent="0.2">
      <c r="A424" s="729" t="s">
        <v>618</v>
      </c>
      <c r="B424" s="730" t="s">
        <v>2367</v>
      </c>
      <c r="C424" s="730" t="s">
        <v>2368</v>
      </c>
      <c r="D424" s="730" t="s">
        <v>917</v>
      </c>
      <c r="E424" s="730" t="s">
        <v>2369</v>
      </c>
      <c r="F424" s="734"/>
      <c r="G424" s="734"/>
      <c r="H424" s="748">
        <v>0</v>
      </c>
      <c r="I424" s="734">
        <v>1</v>
      </c>
      <c r="J424" s="734">
        <v>128.28</v>
      </c>
      <c r="K424" s="748">
        <v>1</v>
      </c>
      <c r="L424" s="734">
        <v>1</v>
      </c>
      <c r="M424" s="735">
        <v>128.28</v>
      </c>
    </row>
    <row r="425" spans="1:13" ht="14.45" customHeight="1" x14ac:dyDescent="0.2">
      <c r="A425" s="729" t="s">
        <v>618</v>
      </c>
      <c r="B425" s="730" t="s">
        <v>2302</v>
      </c>
      <c r="C425" s="730" t="s">
        <v>2303</v>
      </c>
      <c r="D425" s="730" t="s">
        <v>1337</v>
      </c>
      <c r="E425" s="730" t="s">
        <v>2304</v>
      </c>
      <c r="F425" s="734"/>
      <c r="G425" s="734"/>
      <c r="H425" s="748">
        <v>0</v>
      </c>
      <c r="I425" s="734">
        <v>3</v>
      </c>
      <c r="J425" s="734">
        <v>147.96000000000004</v>
      </c>
      <c r="K425" s="748">
        <v>1</v>
      </c>
      <c r="L425" s="734">
        <v>3</v>
      </c>
      <c r="M425" s="735">
        <v>147.96000000000004</v>
      </c>
    </row>
    <row r="426" spans="1:13" ht="14.45" customHeight="1" x14ac:dyDescent="0.2">
      <c r="A426" s="729" t="s">
        <v>618</v>
      </c>
      <c r="B426" s="730" t="s">
        <v>2380</v>
      </c>
      <c r="C426" s="730" t="s">
        <v>2384</v>
      </c>
      <c r="D426" s="730" t="s">
        <v>2382</v>
      </c>
      <c r="E426" s="730" t="s">
        <v>2385</v>
      </c>
      <c r="F426" s="734">
        <v>1</v>
      </c>
      <c r="G426" s="734">
        <v>531.37999999999988</v>
      </c>
      <c r="H426" s="748">
        <v>1</v>
      </c>
      <c r="I426" s="734"/>
      <c r="J426" s="734"/>
      <c r="K426" s="748">
        <v>0</v>
      </c>
      <c r="L426" s="734">
        <v>1</v>
      </c>
      <c r="M426" s="735">
        <v>531.37999999999988</v>
      </c>
    </row>
    <row r="427" spans="1:13" ht="14.45" customHeight="1" x14ac:dyDescent="0.2">
      <c r="A427" s="729" t="s">
        <v>618</v>
      </c>
      <c r="B427" s="730" t="s">
        <v>2386</v>
      </c>
      <c r="C427" s="730" t="s">
        <v>2388</v>
      </c>
      <c r="D427" s="730" t="s">
        <v>1063</v>
      </c>
      <c r="E427" s="730" t="s">
        <v>1064</v>
      </c>
      <c r="F427" s="734"/>
      <c r="G427" s="734"/>
      <c r="H427" s="748">
        <v>0</v>
      </c>
      <c r="I427" s="734">
        <v>1</v>
      </c>
      <c r="J427" s="734">
        <v>40.39</v>
      </c>
      <c r="K427" s="748">
        <v>1</v>
      </c>
      <c r="L427" s="734">
        <v>1</v>
      </c>
      <c r="M427" s="735">
        <v>40.39</v>
      </c>
    </row>
    <row r="428" spans="1:13" ht="14.45" customHeight="1" x14ac:dyDescent="0.2">
      <c r="A428" s="729" t="s">
        <v>618</v>
      </c>
      <c r="B428" s="730" t="s">
        <v>2310</v>
      </c>
      <c r="C428" s="730" t="s">
        <v>2311</v>
      </c>
      <c r="D428" s="730" t="s">
        <v>2312</v>
      </c>
      <c r="E428" s="730" t="s">
        <v>2313</v>
      </c>
      <c r="F428" s="734"/>
      <c r="G428" s="734"/>
      <c r="H428" s="748">
        <v>0</v>
      </c>
      <c r="I428" s="734">
        <v>49</v>
      </c>
      <c r="J428" s="734">
        <v>5390</v>
      </c>
      <c r="K428" s="748">
        <v>1</v>
      </c>
      <c r="L428" s="734">
        <v>49</v>
      </c>
      <c r="M428" s="735">
        <v>5390</v>
      </c>
    </row>
    <row r="429" spans="1:13" ht="14.45" customHeight="1" x14ac:dyDescent="0.2">
      <c r="A429" s="729" t="s">
        <v>618</v>
      </c>
      <c r="B429" s="730" t="s">
        <v>2314</v>
      </c>
      <c r="C429" s="730" t="s">
        <v>2315</v>
      </c>
      <c r="D429" s="730" t="s">
        <v>718</v>
      </c>
      <c r="E429" s="730" t="s">
        <v>2316</v>
      </c>
      <c r="F429" s="734"/>
      <c r="G429" s="734"/>
      <c r="H429" s="748">
        <v>0</v>
      </c>
      <c r="I429" s="734">
        <v>83</v>
      </c>
      <c r="J429" s="734">
        <v>3472.2599999999998</v>
      </c>
      <c r="K429" s="748">
        <v>1</v>
      </c>
      <c r="L429" s="734">
        <v>83</v>
      </c>
      <c r="M429" s="735">
        <v>3472.2599999999998</v>
      </c>
    </row>
    <row r="430" spans="1:13" ht="14.45" customHeight="1" x14ac:dyDescent="0.2">
      <c r="A430" s="729" t="s">
        <v>618</v>
      </c>
      <c r="B430" s="730" t="s">
        <v>2685</v>
      </c>
      <c r="C430" s="730" t="s">
        <v>2686</v>
      </c>
      <c r="D430" s="730" t="s">
        <v>2687</v>
      </c>
      <c r="E430" s="730" t="s">
        <v>2688</v>
      </c>
      <c r="F430" s="734"/>
      <c r="G430" s="734"/>
      <c r="H430" s="748">
        <v>0</v>
      </c>
      <c r="I430" s="734">
        <v>1</v>
      </c>
      <c r="J430" s="734">
        <v>154</v>
      </c>
      <c r="K430" s="748">
        <v>1</v>
      </c>
      <c r="L430" s="734">
        <v>1</v>
      </c>
      <c r="M430" s="735">
        <v>154</v>
      </c>
    </row>
    <row r="431" spans="1:13" ht="14.45" customHeight="1" x14ac:dyDescent="0.2">
      <c r="A431" s="729" t="s">
        <v>618</v>
      </c>
      <c r="B431" s="730" t="s">
        <v>2690</v>
      </c>
      <c r="C431" s="730" t="s">
        <v>2691</v>
      </c>
      <c r="D431" s="730" t="s">
        <v>2692</v>
      </c>
      <c r="E431" s="730" t="s">
        <v>2693</v>
      </c>
      <c r="F431" s="734"/>
      <c r="G431" s="734"/>
      <c r="H431" s="748">
        <v>0</v>
      </c>
      <c r="I431" s="734">
        <v>10</v>
      </c>
      <c r="J431" s="734">
        <v>2386.6</v>
      </c>
      <c r="K431" s="748">
        <v>1</v>
      </c>
      <c r="L431" s="734">
        <v>10</v>
      </c>
      <c r="M431" s="735">
        <v>2386.6</v>
      </c>
    </row>
    <row r="432" spans="1:13" ht="14.45" customHeight="1" x14ac:dyDescent="0.2">
      <c r="A432" s="729" t="s">
        <v>618</v>
      </c>
      <c r="B432" s="730" t="s">
        <v>2774</v>
      </c>
      <c r="C432" s="730" t="s">
        <v>2775</v>
      </c>
      <c r="D432" s="730" t="s">
        <v>1582</v>
      </c>
      <c r="E432" s="730" t="s">
        <v>1583</v>
      </c>
      <c r="F432" s="734"/>
      <c r="G432" s="734"/>
      <c r="H432" s="748">
        <v>0</v>
      </c>
      <c r="I432" s="734">
        <v>1</v>
      </c>
      <c r="J432" s="734">
        <v>50.27</v>
      </c>
      <c r="K432" s="748">
        <v>1</v>
      </c>
      <c r="L432" s="734">
        <v>1</v>
      </c>
      <c r="M432" s="735">
        <v>50.27</v>
      </c>
    </row>
    <row r="433" spans="1:13" ht="14.45" customHeight="1" x14ac:dyDescent="0.2">
      <c r="A433" s="729" t="s">
        <v>618</v>
      </c>
      <c r="B433" s="730" t="s">
        <v>2774</v>
      </c>
      <c r="C433" s="730" t="s">
        <v>2926</v>
      </c>
      <c r="D433" s="730" t="s">
        <v>1582</v>
      </c>
      <c r="E433" s="730" t="s">
        <v>1583</v>
      </c>
      <c r="F433" s="734"/>
      <c r="G433" s="734"/>
      <c r="H433" s="748">
        <v>0</v>
      </c>
      <c r="I433" s="734">
        <v>2</v>
      </c>
      <c r="J433" s="734">
        <v>99.520000000000024</v>
      </c>
      <c r="K433" s="748">
        <v>1</v>
      </c>
      <c r="L433" s="734">
        <v>2</v>
      </c>
      <c r="M433" s="735">
        <v>99.520000000000024</v>
      </c>
    </row>
    <row r="434" spans="1:13" ht="14.45" customHeight="1" x14ac:dyDescent="0.2">
      <c r="A434" s="729" t="s">
        <v>621</v>
      </c>
      <c r="B434" s="730" t="s">
        <v>2335</v>
      </c>
      <c r="C434" s="730" t="s">
        <v>2336</v>
      </c>
      <c r="D434" s="730" t="s">
        <v>2337</v>
      </c>
      <c r="E434" s="730" t="s">
        <v>2338</v>
      </c>
      <c r="F434" s="734"/>
      <c r="G434" s="734"/>
      <c r="H434" s="748">
        <v>0</v>
      </c>
      <c r="I434" s="734">
        <v>3</v>
      </c>
      <c r="J434" s="734">
        <v>821.69999999999993</v>
      </c>
      <c r="K434" s="748">
        <v>1</v>
      </c>
      <c r="L434" s="734">
        <v>3</v>
      </c>
      <c r="M434" s="735">
        <v>821.69999999999993</v>
      </c>
    </row>
    <row r="435" spans="1:13" ht="14.45" customHeight="1" x14ac:dyDescent="0.2">
      <c r="A435" s="729" t="s">
        <v>621</v>
      </c>
      <c r="B435" s="730" t="s">
        <v>2302</v>
      </c>
      <c r="C435" s="730" t="s">
        <v>2303</v>
      </c>
      <c r="D435" s="730" t="s">
        <v>1337</v>
      </c>
      <c r="E435" s="730" t="s">
        <v>2304</v>
      </c>
      <c r="F435" s="734"/>
      <c r="G435" s="734"/>
      <c r="H435" s="748">
        <v>0</v>
      </c>
      <c r="I435" s="734">
        <v>5</v>
      </c>
      <c r="J435" s="734">
        <v>246.59999999999997</v>
      </c>
      <c r="K435" s="748">
        <v>1</v>
      </c>
      <c r="L435" s="734">
        <v>5</v>
      </c>
      <c r="M435" s="735">
        <v>246.59999999999997</v>
      </c>
    </row>
    <row r="436" spans="1:13" ht="14.45" customHeight="1" x14ac:dyDescent="0.2">
      <c r="A436" s="729" t="s">
        <v>621</v>
      </c>
      <c r="B436" s="730" t="s">
        <v>2386</v>
      </c>
      <c r="C436" s="730" t="s">
        <v>2387</v>
      </c>
      <c r="D436" s="730" t="s">
        <v>1063</v>
      </c>
      <c r="E436" s="730" t="s">
        <v>1064</v>
      </c>
      <c r="F436" s="734"/>
      <c r="G436" s="734"/>
      <c r="H436" s="748">
        <v>0</v>
      </c>
      <c r="I436" s="734">
        <v>1</v>
      </c>
      <c r="J436" s="734">
        <v>40.350000000000009</v>
      </c>
      <c r="K436" s="748">
        <v>1</v>
      </c>
      <c r="L436" s="734">
        <v>1</v>
      </c>
      <c r="M436" s="735">
        <v>40.350000000000009</v>
      </c>
    </row>
    <row r="437" spans="1:13" ht="14.45" customHeight="1" x14ac:dyDescent="0.2">
      <c r="A437" s="729" t="s">
        <v>621</v>
      </c>
      <c r="B437" s="730" t="s">
        <v>2666</v>
      </c>
      <c r="C437" s="730" t="s">
        <v>2667</v>
      </c>
      <c r="D437" s="730" t="s">
        <v>2668</v>
      </c>
      <c r="E437" s="730" t="s">
        <v>2669</v>
      </c>
      <c r="F437" s="734"/>
      <c r="G437" s="734"/>
      <c r="H437" s="748">
        <v>0</v>
      </c>
      <c r="I437" s="734">
        <v>82</v>
      </c>
      <c r="J437" s="734">
        <v>5393.96</v>
      </c>
      <c r="K437" s="748">
        <v>1</v>
      </c>
      <c r="L437" s="734">
        <v>82</v>
      </c>
      <c r="M437" s="735">
        <v>5393.96</v>
      </c>
    </row>
    <row r="438" spans="1:13" ht="14.45" customHeight="1" x14ac:dyDescent="0.2">
      <c r="A438" s="729" t="s">
        <v>621</v>
      </c>
      <c r="B438" s="730" t="s">
        <v>2666</v>
      </c>
      <c r="C438" s="730" t="s">
        <v>2672</v>
      </c>
      <c r="D438" s="730" t="s">
        <v>2668</v>
      </c>
      <c r="E438" s="730" t="s">
        <v>2673</v>
      </c>
      <c r="F438" s="734"/>
      <c r="G438" s="734"/>
      <c r="H438" s="748">
        <v>0</v>
      </c>
      <c r="I438" s="734">
        <v>3</v>
      </c>
      <c r="J438" s="734">
        <v>1881</v>
      </c>
      <c r="K438" s="748">
        <v>1</v>
      </c>
      <c r="L438" s="734">
        <v>3</v>
      </c>
      <c r="M438" s="735">
        <v>1881</v>
      </c>
    </row>
    <row r="439" spans="1:13" ht="14.45" customHeight="1" x14ac:dyDescent="0.2">
      <c r="A439" s="729" t="s">
        <v>621</v>
      </c>
      <c r="B439" s="730" t="s">
        <v>2310</v>
      </c>
      <c r="C439" s="730" t="s">
        <v>2311</v>
      </c>
      <c r="D439" s="730" t="s">
        <v>2312</v>
      </c>
      <c r="E439" s="730" t="s">
        <v>2313</v>
      </c>
      <c r="F439" s="734"/>
      <c r="G439" s="734"/>
      <c r="H439" s="748">
        <v>0</v>
      </c>
      <c r="I439" s="734">
        <v>76</v>
      </c>
      <c r="J439" s="734">
        <v>8359.9999727199483</v>
      </c>
      <c r="K439" s="748">
        <v>1</v>
      </c>
      <c r="L439" s="734">
        <v>76</v>
      </c>
      <c r="M439" s="735">
        <v>8359.9999727199483</v>
      </c>
    </row>
    <row r="440" spans="1:13" ht="14.45" customHeight="1" x14ac:dyDescent="0.2">
      <c r="A440" s="729" t="s">
        <v>621</v>
      </c>
      <c r="B440" s="730" t="s">
        <v>2314</v>
      </c>
      <c r="C440" s="730" t="s">
        <v>2315</v>
      </c>
      <c r="D440" s="730" t="s">
        <v>718</v>
      </c>
      <c r="E440" s="730" t="s">
        <v>2316</v>
      </c>
      <c r="F440" s="734"/>
      <c r="G440" s="734"/>
      <c r="H440" s="748">
        <v>0</v>
      </c>
      <c r="I440" s="734">
        <v>18</v>
      </c>
      <c r="J440" s="734">
        <v>780.92</v>
      </c>
      <c r="K440" s="748">
        <v>1</v>
      </c>
      <c r="L440" s="734">
        <v>18</v>
      </c>
      <c r="M440" s="735">
        <v>780.92</v>
      </c>
    </row>
    <row r="441" spans="1:13" ht="14.45" customHeight="1" x14ac:dyDescent="0.2">
      <c r="A441" s="729" t="s">
        <v>621</v>
      </c>
      <c r="B441" s="730" t="s">
        <v>2685</v>
      </c>
      <c r="C441" s="730" t="s">
        <v>2923</v>
      </c>
      <c r="D441" s="730" t="s">
        <v>2687</v>
      </c>
      <c r="E441" s="730" t="s">
        <v>2924</v>
      </c>
      <c r="F441" s="734"/>
      <c r="G441" s="734"/>
      <c r="H441" s="748">
        <v>0</v>
      </c>
      <c r="I441" s="734">
        <v>7</v>
      </c>
      <c r="J441" s="734">
        <v>2551.4479999999999</v>
      </c>
      <c r="K441" s="748">
        <v>1</v>
      </c>
      <c r="L441" s="734">
        <v>7</v>
      </c>
      <c r="M441" s="735">
        <v>2551.4479999999999</v>
      </c>
    </row>
    <row r="442" spans="1:13" ht="14.45" customHeight="1" x14ac:dyDescent="0.2">
      <c r="A442" s="729" t="s">
        <v>621</v>
      </c>
      <c r="B442" s="730" t="s">
        <v>2685</v>
      </c>
      <c r="C442" s="730" t="s">
        <v>2686</v>
      </c>
      <c r="D442" s="730" t="s">
        <v>2687</v>
      </c>
      <c r="E442" s="730" t="s">
        <v>2688</v>
      </c>
      <c r="F442" s="734"/>
      <c r="G442" s="734"/>
      <c r="H442" s="748">
        <v>0</v>
      </c>
      <c r="I442" s="734">
        <v>1</v>
      </c>
      <c r="J442" s="734">
        <v>154</v>
      </c>
      <c r="K442" s="748">
        <v>1</v>
      </c>
      <c r="L442" s="734">
        <v>1</v>
      </c>
      <c r="M442" s="735">
        <v>154</v>
      </c>
    </row>
    <row r="443" spans="1:13" ht="14.45" customHeight="1" x14ac:dyDescent="0.2">
      <c r="A443" s="729" t="s">
        <v>621</v>
      </c>
      <c r="B443" s="730" t="s">
        <v>2317</v>
      </c>
      <c r="C443" s="730" t="s">
        <v>2894</v>
      </c>
      <c r="D443" s="730" t="s">
        <v>2319</v>
      </c>
      <c r="E443" s="730" t="s">
        <v>2324</v>
      </c>
      <c r="F443" s="734"/>
      <c r="G443" s="734"/>
      <c r="H443" s="748">
        <v>0</v>
      </c>
      <c r="I443" s="734">
        <v>1</v>
      </c>
      <c r="J443" s="734">
        <v>67.39</v>
      </c>
      <c r="K443" s="748">
        <v>1</v>
      </c>
      <c r="L443" s="734">
        <v>1</v>
      </c>
      <c r="M443" s="735">
        <v>67.39</v>
      </c>
    </row>
    <row r="444" spans="1:13" ht="14.45" customHeight="1" x14ac:dyDescent="0.2">
      <c r="A444" s="729" t="s">
        <v>621</v>
      </c>
      <c r="B444" s="730" t="s">
        <v>2317</v>
      </c>
      <c r="C444" s="730" t="s">
        <v>2323</v>
      </c>
      <c r="D444" s="730" t="s">
        <v>2319</v>
      </c>
      <c r="E444" s="730" t="s">
        <v>2324</v>
      </c>
      <c r="F444" s="734"/>
      <c r="G444" s="734"/>
      <c r="H444" s="748">
        <v>0</v>
      </c>
      <c r="I444" s="734">
        <v>3</v>
      </c>
      <c r="J444" s="734">
        <v>201.92999999999995</v>
      </c>
      <c r="K444" s="748">
        <v>1</v>
      </c>
      <c r="L444" s="734">
        <v>3</v>
      </c>
      <c r="M444" s="735">
        <v>201.92999999999995</v>
      </c>
    </row>
    <row r="445" spans="1:13" ht="14.45" customHeight="1" x14ac:dyDescent="0.2">
      <c r="A445" s="729" t="s">
        <v>621</v>
      </c>
      <c r="B445" s="730" t="s">
        <v>2774</v>
      </c>
      <c r="C445" s="730" t="s">
        <v>2775</v>
      </c>
      <c r="D445" s="730" t="s">
        <v>1582</v>
      </c>
      <c r="E445" s="730" t="s">
        <v>1583</v>
      </c>
      <c r="F445" s="734"/>
      <c r="G445" s="734"/>
      <c r="H445" s="748">
        <v>0</v>
      </c>
      <c r="I445" s="734">
        <v>3</v>
      </c>
      <c r="J445" s="734">
        <v>149.81000000000003</v>
      </c>
      <c r="K445" s="748">
        <v>1</v>
      </c>
      <c r="L445" s="734">
        <v>3</v>
      </c>
      <c r="M445" s="735">
        <v>149.81000000000003</v>
      </c>
    </row>
    <row r="446" spans="1:13" ht="14.45" customHeight="1" thickBot="1" x14ac:dyDescent="0.25">
      <c r="A446" s="736" t="s">
        <v>621</v>
      </c>
      <c r="B446" s="737" t="s">
        <v>2774</v>
      </c>
      <c r="C446" s="737" t="s">
        <v>2926</v>
      </c>
      <c r="D446" s="737" t="s">
        <v>1582</v>
      </c>
      <c r="E446" s="737" t="s">
        <v>1583</v>
      </c>
      <c r="F446" s="741"/>
      <c r="G446" s="741"/>
      <c r="H446" s="749">
        <v>0</v>
      </c>
      <c r="I446" s="741">
        <v>1</v>
      </c>
      <c r="J446" s="741">
        <v>49.759999999999991</v>
      </c>
      <c r="K446" s="749">
        <v>1</v>
      </c>
      <c r="L446" s="741">
        <v>1</v>
      </c>
      <c r="M446" s="742">
        <v>49.759999999999991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0DF0445-9DFB-4CDA-841F-2DBC05A9D73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10342</v>
      </c>
      <c r="C3" s="396">
        <f>SUM(C6:C1048576)</f>
        <v>2449</v>
      </c>
      <c r="D3" s="396">
        <f>SUM(D6:D1048576)</f>
        <v>1061</v>
      </c>
      <c r="E3" s="397">
        <f>SUM(E6:E1048576)</f>
        <v>0</v>
      </c>
      <c r="F3" s="394">
        <f>IF(SUM($B3:$E3)=0,"",B3/SUM($B3:$E3))</f>
        <v>0.74660698816055449</v>
      </c>
      <c r="G3" s="392">
        <f t="shared" ref="G3:I3" si="0">IF(SUM($B3:$E3)=0,"",C3/SUM($B3:$E3))</f>
        <v>0.17679757435749349</v>
      </c>
      <c r="H3" s="392">
        <f t="shared" si="0"/>
        <v>7.6595437481952064E-2</v>
      </c>
      <c r="I3" s="393">
        <f t="shared" si="0"/>
        <v>0</v>
      </c>
      <c r="J3" s="396">
        <f>SUM(J6:J1048576)</f>
        <v>978</v>
      </c>
      <c r="K3" s="396">
        <f>SUM(K6:K1048576)</f>
        <v>724</v>
      </c>
      <c r="L3" s="396">
        <f>SUM(L6:L1048576)</f>
        <v>1061</v>
      </c>
      <c r="M3" s="397">
        <f>SUM(M6:M1048576)</f>
        <v>0</v>
      </c>
      <c r="N3" s="394">
        <f>IF(SUM($J3:$M3)=0,"",J3/SUM($J3:$M3))</f>
        <v>0.35396308360477741</v>
      </c>
      <c r="O3" s="392">
        <f t="shared" ref="O3:Q3" si="1">IF(SUM($J3:$M3)=0,"",K3/SUM($J3:$M3))</f>
        <v>0.26203402099167572</v>
      </c>
      <c r="P3" s="392">
        <f t="shared" si="1"/>
        <v>0.38400289540354687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2928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2196</v>
      </c>
      <c r="B7" s="780">
        <v>120</v>
      </c>
      <c r="C7" s="734">
        <v>3</v>
      </c>
      <c r="D7" s="734"/>
      <c r="E7" s="735"/>
      <c r="F7" s="777">
        <v>0.97560975609756095</v>
      </c>
      <c r="G7" s="748">
        <v>2.4390243902439025E-2</v>
      </c>
      <c r="H7" s="748">
        <v>0</v>
      </c>
      <c r="I7" s="783">
        <v>0</v>
      </c>
      <c r="J7" s="780">
        <v>42</v>
      </c>
      <c r="K7" s="734">
        <v>3</v>
      </c>
      <c r="L7" s="734"/>
      <c r="M7" s="735"/>
      <c r="N7" s="777">
        <v>0.93333333333333335</v>
      </c>
      <c r="O7" s="748">
        <v>6.6666666666666666E-2</v>
      </c>
      <c r="P7" s="748">
        <v>0</v>
      </c>
      <c r="Q7" s="771">
        <v>0</v>
      </c>
    </row>
    <row r="8" spans="1:17" ht="14.45" customHeight="1" x14ac:dyDescent="0.2">
      <c r="A8" s="774" t="s">
        <v>2191</v>
      </c>
      <c r="B8" s="780">
        <v>3171</v>
      </c>
      <c r="C8" s="734">
        <v>1571</v>
      </c>
      <c r="D8" s="734">
        <v>751</v>
      </c>
      <c r="E8" s="735"/>
      <c r="F8" s="777">
        <v>0.5772801747678864</v>
      </c>
      <c r="G8" s="748">
        <v>0.28600036409976332</v>
      </c>
      <c r="H8" s="748">
        <v>0.13671946113235026</v>
      </c>
      <c r="I8" s="783">
        <v>0</v>
      </c>
      <c r="J8" s="780">
        <v>200</v>
      </c>
      <c r="K8" s="734">
        <v>477</v>
      </c>
      <c r="L8" s="734">
        <v>751</v>
      </c>
      <c r="M8" s="735"/>
      <c r="N8" s="777">
        <v>0.14005602240896359</v>
      </c>
      <c r="O8" s="748">
        <v>0.33403361344537813</v>
      </c>
      <c r="P8" s="748">
        <v>0.52591036414565828</v>
      </c>
      <c r="Q8" s="771">
        <v>0</v>
      </c>
    </row>
    <row r="9" spans="1:17" ht="14.45" customHeight="1" x14ac:dyDescent="0.2">
      <c r="A9" s="774" t="s">
        <v>2197</v>
      </c>
      <c r="B9" s="780">
        <v>1704</v>
      </c>
      <c r="C9" s="734">
        <v>863</v>
      </c>
      <c r="D9" s="734">
        <v>310</v>
      </c>
      <c r="E9" s="735"/>
      <c r="F9" s="777">
        <v>0.5922836287799792</v>
      </c>
      <c r="G9" s="748">
        <v>0.29996524157108101</v>
      </c>
      <c r="H9" s="748">
        <v>0.10775112964893986</v>
      </c>
      <c r="I9" s="783">
        <v>0</v>
      </c>
      <c r="J9" s="780">
        <v>119</v>
      </c>
      <c r="K9" s="734">
        <v>238</v>
      </c>
      <c r="L9" s="734">
        <v>310</v>
      </c>
      <c r="M9" s="735"/>
      <c r="N9" s="777">
        <v>0.17841079460269865</v>
      </c>
      <c r="O9" s="748">
        <v>0.3568215892053973</v>
      </c>
      <c r="P9" s="748">
        <v>0.46476761619190404</v>
      </c>
      <c r="Q9" s="771">
        <v>0</v>
      </c>
    </row>
    <row r="10" spans="1:17" ht="14.45" customHeight="1" x14ac:dyDescent="0.2">
      <c r="A10" s="774" t="s">
        <v>2192</v>
      </c>
      <c r="B10" s="780">
        <v>2848</v>
      </c>
      <c r="C10" s="734">
        <v>3</v>
      </c>
      <c r="D10" s="734"/>
      <c r="E10" s="735"/>
      <c r="F10" s="777">
        <v>0.99894773763591727</v>
      </c>
      <c r="G10" s="748">
        <v>1.052262364082778E-3</v>
      </c>
      <c r="H10" s="748">
        <v>0</v>
      </c>
      <c r="I10" s="783">
        <v>0</v>
      </c>
      <c r="J10" s="780">
        <v>228</v>
      </c>
      <c r="K10" s="734">
        <v>2</v>
      </c>
      <c r="L10" s="734"/>
      <c r="M10" s="735"/>
      <c r="N10" s="777">
        <v>0.99130434782608701</v>
      </c>
      <c r="O10" s="748">
        <v>8.6956521739130436E-3</v>
      </c>
      <c r="P10" s="748">
        <v>0</v>
      </c>
      <c r="Q10" s="771">
        <v>0</v>
      </c>
    </row>
    <row r="11" spans="1:17" ht="14.45" customHeight="1" x14ac:dyDescent="0.2">
      <c r="A11" s="774" t="s">
        <v>2193</v>
      </c>
      <c r="B11" s="780">
        <v>2007</v>
      </c>
      <c r="C11" s="734">
        <v>8</v>
      </c>
      <c r="D11" s="734"/>
      <c r="E11" s="735"/>
      <c r="F11" s="777">
        <v>0.99602977667493797</v>
      </c>
      <c r="G11" s="748">
        <v>3.9702233250620347E-3</v>
      </c>
      <c r="H11" s="748">
        <v>0</v>
      </c>
      <c r="I11" s="783">
        <v>0</v>
      </c>
      <c r="J11" s="780">
        <v>227</v>
      </c>
      <c r="K11" s="734">
        <v>3</v>
      </c>
      <c r="L11" s="734"/>
      <c r="M11" s="735"/>
      <c r="N11" s="777">
        <v>0.9869565217391304</v>
      </c>
      <c r="O11" s="748">
        <v>1.3043478260869565E-2</v>
      </c>
      <c r="P11" s="748">
        <v>0</v>
      </c>
      <c r="Q11" s="771">
        <v>0</v>
      </c>
    </row>
    <row r="12" spans="1:17" ht="14.45" customHeight="1" x14ac:dyDescent="0.2">
      <c r="A12" s="774" t="s">
        <v>2195</v>
      </c>
      <c r="B12" s="780">
        <v>206</v>
      </c>
      <c r="C12" s="734">
        <v>1</v>
      </c>
      <c r="D12" s="734"/>
      <c r="E12" s="735"/>
      <c r="F12" s="777">
        <v>0.99516908212560384</v>
      </c>
      <c r="G12" s="748">
        <v>4.830917874396135E-3</v>
      </c>
      <c r="H12" s="748">
        <v>0</v>
      </c>
      <c r="I12" s="783">
        <v>0</v>
      </c>
      <c r="J12" s="780">
        <v>76</v>
      </c>
      <c r="K12" s="734">
        <v>1</v>
      </c>
      <c r="L12" s="734"/>
      <c r="M12" s="735"/>
      <c r="N12" s="777">
        <v>0.98701298701298701</v>
      </c>
      <c r="O12" s="748">
        <v>1.2987012987012988E-2</v>
      </c>
      <c r="P12" s="748">
        <v>0</v>
      </c>
      <c r="Q12" s="771">
        <v>0</v>
      </c>
    </row>
    <row r="13" spans="1:17" ht="14.45" customHeight="1" thickBot="1" x14ac:dyDescent="0.25">
      <c r="A13" s="775" t="s">
        <v>2194</v>
      </c>
      <c r="B13" s="781">
        <v>286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86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458DDF2-1EB1-4185-B363-98E73CFAD1C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7</v>
      </c>
      <c r="B5" s="712" t="s">
        <v>2929</v>
      </c>
      <c r="C5" s="715">
        <v>12117831.38000001</v>
      </c>
      <c r="D5" s="715">
        <v>7534</v>
      </c>
      <c r="E5" s="715">
        <v>8522327.47000001</v>
      </c>
      <c r="F5" s="785">
        <v>0.70328817118760756</v>
      </c>
      <c r="G5" s="715">
        <v>4934</v>
      </c>
      <c r="H5" s="785">
        <v>0.65489779665516323</v>
      </c>
      <c r="I5" s="715">
        <v>3595503.9100000006</v>
      </c>
      <c r="J5" s="785">
        <v>0.2967118288123925</v>
      </c>
      <c r="K5" s="715">
        <v>2600</v>
      </c>
      <c r="L5" s="785">
        <v>0.34510220334483677</v>
      </c>
      <c r="M5" s="715" t="s">
        <v>73</v>
      </c>
      <c r="N5" s="270"/>
    </row>
    <row r="6" spans="1:14" ht="14.45" customHeight="1" x14ac:dyDescent="0.2">
      <c r="A6" s="711">
        <v>7</v>
      </c>
      <c r="B6" s="712" t="s">
        <v>2930</v>
      </c>
      <c r="C6" s="715">
        <v>12117831.38000001</v>
      </c>
      <c r="D6" s="715">
        <v>7320</v>
      </c>
      <c r="E6" s="715">
        <v>8522327.47000001</v>
      </c>
      <c r="F6" s="785">
        <v>0.70328817118760756</v>
      </c>
      <c r="G6" s="715">
        <v>4742</v>
      </c>
      <c r="H6" s="785">
        <v>0.6478142076502732</v>
      </c>
      <c r="I6" s="715">
        <v>3595503.9100000006</v>
      </c>
      <c r="J6" s="785">
        <v>0.2967118288123925</v>
      </c>
      <c r="K6" s="715">
        <v>2578</v>
      </c>
      <c r="L6" s="785">
        <v>0.3521857923497268</v>
      </c>
      <c r="M6" s="715" t="s">
        <v>1</v>
      </c>
      <c r="N6" s="270"/>
    </row>
    <row r="7" spans="1:14" ht="14.45" customHeight="1" x14ac:dyDescent="0.2">
      <c r="A7" s="711">
        <v>7</v>
      </c>
      <c r="B7" s="712" t="s">
        <v>2931</v>
      </c>
      <c r="C7" s="715">
        <v>0</v>
      </c>
      <c r="D7" s="715">
        <v>214</v>
      </c>
      <c r="E7" s="715">
        <v>0</v>
      </c>
      <c r="F7" s="785" t="s">
        <v>329</v>
      </c>
      <c r="G7" s="715">
        <v>192</v>
      </c>
      <c r="H7" s="785">
        <v>0.89719626168224298</v>
      </c>
      <c r="I7" s="715">
        <v>0</v>
      </c>
      <c r="J7" s="785" t="s">
        <v>329</v>
      </c>
      <c r="K7" s="715">
        <v>22</v>
      </c>
      <c r="L7" s="785">
        <v>0.10280373831775701</v>
      </c>
      <c r="M7" s="715" t="s">
        <v>1</v>
      </c>
      <c r="N7" s="270"/>
    </row>
    <row r="8" spans="1:14" ht="14.45" customHeight="1" x14ac:dyDescent="0.2">
      <c r="A8" s="711" t="s">
        <v>2932</v>
      </c>
      <c r="B8" s="712" t="s">
        <v>3</v>
      </c>
      <c r="C8" s="715">
        <v>12117831.38000001</v>
      </c>
      <c r="D8" s="715">
        <v>7534</v>
      </c>
      <c r="E8" s="715">
        <v>8522327.47000001</v>
      </c>
      <c r="F8" s="785">
        <v>0.70328817118760756</v>
      </c>
      <c r="G8" s="715">
        <v>4934</v>
      </c>
      <c r="H8" s="785">
        <v>0.65489779665516323</v>
      </c>
      <c r="I8" s="715">
        <v>3595503.9100000006</v>
      </c>
      <c r="J8" s="785">
        <v>0.2967118288123925</v>
      </c>
      <c r="K8" s="715">
        <v>2600</v>
      </c>
      <c r="L8" s="785">
        <v>0.34510220334483677</v>
      </c>
      <c r="M8" s="715" t="s">
        <v>603</v>
      </c>
      <c r="N8" s="270"/>
    </row>
    <row r="10" spans="1:14" ht="14.45" customHeight="1" x14ac:dyDescent="0.2">
      <c r="A10" s="711">
        <v>7</v>
      </c>
      <c r="B10" s="712" t="s">
        <v>2929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2933</v>
      </c>
      <c r="B11" s="712" t="s">
        <v>2930</v>
      </c>
      <c r="C11" s="715">
        <v>196855.65999999983</v>
      </c>
      <c r="D11" s="715">
        <v>644</v>
      </c>
      <c r="E11" s="715">
        <v>152878.10999999981</v>
      </c>
      <c r="F11" s="785">
        <v>0.77660002257491578</v>
      </c>
      <c r="G11" s="715">
        <v>487</v>
      </c>
      <c r="H11" s="785">
        <v>0.75621118012422361</v>
      </c>
      <c r="I11" s="715">
        <v>43977.55000000001</v>
      </c>
      <c r="J11" s="785">
        <v>0.22339997742508419</v>
      </c>
      <c r="K11" s="715">
        <v>157</v>
      </c>
      <c r="L11" s="785">
        <v>0.24378881987577639</v>
      </c>
      <c r="M11" s="715" t="s">
        <v>1</v>
      </c>
      <c r="N11" s="270"/>
    </row>
    <row r="12" spans="1:14" ht="14.45" customHeight="1" x14ac:dyDescent="0.2">
      <c r="A12" s="711" t="s">
        <v>2933</v>
      </c>
      <c r="B12" s="712" t="s">
        <v>2931</v>
      </c>
      <c r="C12" s="715">
        <v>0</v>
      </c>
      <c r="D12" s="715">
        <v>17</v>
      </c>
      <c r="E12" s="715">
        <v>0</v>
      </c>
      <c r="F12" s="785" t="s">
        <v>329</v>
      </c>
      <c r="G12" s="715">
        <v>16</v>
      </c>
      <c r="H12" s="785">
        <v>0.94117647058823528</v>
      </c>
      <c r="I12" s="715">
        <v>0</v>
      </c>
      <c r="J12" s="785" t="s">
        <v>329</v>
      </c>
      <c r="K12" s="715">
        <v>1</v>
      </c>
      <c r="L12" s="785">
        <v>5.8823529411764705E-2</v>
      </c>
      <c r="M12" s="715" t="s">
        <v>1</v>
      </c>
      <c r="N12" s="270"/>
    </row>
    <row r="13" spans="1:14" ht="14.45" customHeight="1" x14ac:dyDescent="0.2">
      <c r="A13" s="711" t="s">
        <v>2933</v>
      </c>
      <c r="B13" s="712" t="s">
        <v>2934</v>
      </c>
      <c r="C13" s="715">
        <v>196855.65999999983</v>
      </c>
      <c r="D13" s="715">
        <v>661</v>
      </c>
      <c r="E13" s="715">
        <v>152878.10999999981</v>
      </c>
      <c r="F13" s="785">
        <v>0.77660002257491578</v>
      </c>
      <c r="G13" s="715">
        <v>503</v>
      </c>
      <c r="H13" s="785">
        <v>0.76096822995461422</v>
      </c>
      <c r="I13" s="715">
        <v>43977.55000000001</v>
      </c>
      <c r="J13" s="785">
        <v>0.22339997742508419</v>
      </c>
      <c r="K13" s="715">
        <v>158</v>
      </c>
      <c r="L13" s="785">
        <v>0.23903177004538578</v>
      </c>
      <c r="M13" s="715" t="s">
        <v>607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608</v>
      </c>
      <c r="N14" s="270"/>
    </row>
    <row r="15" spans="1:14" ht="14.45" customHeight="1" x14ac:dyDescent="0.2">
      <c r="A15" s="711" t="s">
        <v>2935</v>
      </c>
      <c r="B15" s="712" t="s">
        <v>2930</v>
      </c>
      <c r="C15" s="715">
        <v>11920975.720000004</v>
      </c>
      <c r="D15" s="715">
        <v>6676</v>
      </c>
      <c r="E15" s="715">
        <v>8369449.3600000031</v>
      </c>
      <c r="F15" s="785">
        <v>0.70207754437067171</v>
      </c>
      <c r="G15" s="715">
        <v>4255</v>
      </c>
      <c r="H15" s="785">
        <v>0.63735769922109042</v>
      </c>
      <c r="I15" s="715">
        <v>3551526.3600000008</v>
      </c>
      <c r="J15" s="785">
        <v>0.29792245562932823</v>
      </c>
      <c r="K15" s="715">
        <v>2421</v>
      </c>
      <c r="L15" s="785">
        <v>0.36264230077890952</v>
      </c>
      <c r="M15" s="715" t="s">
        <v>1</v>
      </c>
      <c r="N15" s="270"/>
    </row>
    <row r="16" spans="1:14" ht="14.45" customHeight="1" x14ac:dyDescent="0.2">
      <c r="A16" s="711" t="s">
        <v>2935</v>
      </c>
      <c r="B16" s="712" t="s">
        <v>2931</v>
      </c>
      <c r="C16" s="715">
        <v>0</v>
      </c>
      <c r="D16" s="715">
        <v>197</v>
      </c>
      <c r="E16" s="715">
        <v>0</v>
      </c>
      <c r="F16" s="785" t="s">
        <v>329</v>
      </c>
      <c r="G16" s="715">
        <v>176</v>
      </c>
      <c r="H16" s="785">
        <v>0.89340101522842641</v>
      </c>
      <c r="I16" s="715">
        <v>0</v>
      </c>
      <c r="J16" s="785" t="s">
        <v>329</v>
      </c>
      <c r="K16" s="715">
        <v>21</v>
      </c>
      <c r="L16" s="785">
        <v>0.1065989847715736</v>
      </c>
      <c r="M16" s="715" t="s">
        <v>1</v>
      </c>
      <c r="N16" s="270"/>
    </row>
    <row r="17" spans="1:14" ht="14.45" customHeight="1" x14ac:dyDescent="0.2">
      <c r="A17" s="711" t="s">
        <v>2935</v>
      </c>
      <c r="B17" s="712" t="s">
        <v>2936</v>
      </c>
      <c r="C17" s="715">
        <v>11920975.720000004</v>
      </c>
      <c r="D17" s="715">
        <v>6873</v>
      </c>
      <c r="E17" s="715">
        <v>8369449.3600000031</v>
      </c>
      <c r="F17" s="785">
        <v>0.70207754437067171</v>
      </c>
      <c r="G17" s="715">
        <v>4431</v>
      </c>
      <c r="H17" s="785">
        <v>0.64469663902226104</v>
      </c>
      <c r="I17" s="715">
        <v>3551526.3600000008</v>
      </c>
      <c r="J17" s="785">
        <v>0.29792245562932823</v>
      </c>
      <c r="K17" s="715">
        <v>2442</v>
      </c>
      <c r="L17" s="785">
        <v>0.35530336097773896</v>
      </c>
      <c r="M17" s="715" t="s">
        <v>607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608</v>
      </c>
      <c r="N18" s="270"/>
    </row>
    <row r="19" spans="1:14" ht="14.45" customHeight="1" x14ac:dyDescent="0.2">
      <c r="A19" s="711" t="s">
        <v>2932</v>
      </c>
      <c r="B19" s="712" t="s">
        <v>2937</v>
      </c>
      <c r="C19" s="715">
        <v>12117831.380000005</v>
      </c>
      <c r="D19" s="715">
        <v>7534</v>
      </c>
      <c r="E19" s="715">
        <v>8522327.4700000025</v>
      </c>
      <c r="F19" s="785">
        <v>0.70328817118760723</v>
      </c>
      <c r="G19" s="715">
        <v>4934</v>
      </c>
      <c r="H19" s="785">
        <v>0.65489779665516323</v>
      </c>
      <c r="I19" s="715">
        <v>3595503.9100000006</v>
      </c>
      <c r="J19" s="785">
        <v>0.29671182881239261</v>
      </c>
      <c r="K19" s="715">
        <v>2600</v>
      </c>
      <c r="L19" s="785">
        <v>0.34510220334483677</v>
      </c>
      <c r="M19" s="715" t="s">
        <v>603</v>
      </c>
      <c r="N19" s="270"/>
    </row>
    <row r="20" spans="1:14" ht="14.45" customHeight="1" x14ac:dyDescent="0.2">
      <c r="A20" s="786" t="s">
        <v>295</v>
      </c>
    </row>
    <row r="21" spans="1:14" ht="14.45" customHeight="1" x14ac:dyDescent="0.2">
      <c r="A21" s="787" t="s">
        <v>2938</v>
      </c>
    </row>
    <row r="22" spans="1:14" ht="14.45" customHeight="1" x14ac:dyDescent="0.2">
      <c r="A22" s="786" t="s">
        <v>2939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032728F7-5EAB-4B47-B349-A32332021D7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2940</v>
      </c>
      <c r="B5" s="779">
        <v>1546.9</v>
      </c>
      <c r="C5" s="723">
        <v>1</v>
      </c>
      <c r="D5" s="792">
        <v>1</v>
      </c>
      <c r="E5" s="795" t="s">
        <v>2940</v>
      </c>
      <c r="F5" s="779">
        <v>1546.9</v>
      </c>
      <c r="G5" s="747">
        <v>1</v>
      </c>
      <c r="H5" s="727">
        <v>1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2941</v>
      </c>
      <c r="B6" s="780">
        <v>7910.01</v>
      </c>
      <c r="C6" s="730">
        <v>1</v>
      </c>
      <c r="D6" s="793">
        <v>21</v>
      </c>
      <c r="E6" s="796" t="s">
        <v>2941</v>
      </c>
      <c r="F6" s="780">
        <v>7753.35</v>
      </c>
      <c r="G6" s="748">
        <v>0.98019471530377333</v>
      </c>
      <c r="H6" s="734">
        <v>20</v>
      </c>
      <c r="I6" s="771">
        <v>0.95238095238095233</v>
      </c>
      <c r="J6" s="799">
        <v>156.66</v>
      </c>
      <c r="K6" s="748">
        <v>1.980528469622668E-2</v>
      </c>
      <c r="L6" s="734">
        <v>1</v>
      </c>
      <c r="M6" s="771">
        <v>4.7619047619047616E-2</v>
      </c>
    </row>
    <row r="7" spans="1:13" ht="14.45" customHeight="1" x14ac:dyDescent="0.2">
      <c r="A7" s="789" t="s">
        <v>2942</v>
      </c>
      <c r="B7" s="780">
        <v>1011920.3699999995</v>
      </c>
      <c r="C7" s="730">
        <v>1</v>
      </c>
      <c r="D7" s="793">
        <v>717</v>
      </c>
      <c r="E7" s="796" t="s">
        <v>2942</v>
      </c>
      <c r="F7" s="780">
        <v>653574.65999999957</v>
      </c>
      <c r="G7" s="748">
        <v>0.64587558406399104</v>
      </c>
      <c r="H7" s="734">
        <v>443</v>
      </c>
      <c r="I7" s="771">
        <v>0.61785216178521618</v>
      </c>
      <c r="J7" s="799">
        <v>358345.70999999996</v>
      </c>
      <c r="K7" s="748">
        <v>0.35412441593600902</v>
      </c>
      <c r="L7" s="734">
        <v>274</v>
      </c>
      <c r="M7" s="771">
        <v>0.38214783821478382</v>
      </c>
    </row>
    <row r="8" spans="1:13" ht="14.45" customHeight="1" x14ac:dyDescent="0.2">
      <c r="A8" s="789" t="s">
        <v>2943</v>
      </c>
      <c r="B8" s="780">
        <v>999.48</v>
      </c>
      <c r="C8" s="730">
        <v>1</v>
      </c>
      <c r="D8" s="793">
        <v>10</v>
      </c>
      <c r="E8" s="796" t="s">
        <v>2943</v>
      </c>
      <c r="F8" s="780">
        <v>999.48</v>
      </c>
      <c r="G8" s="748">
        <v>1</v>
      </c>
      <c r="H8" s="734">
        <v>10</v>
      </c>
      <c r="I8" s="771">
        <v>1</v>
      </c>
      <c r="J8" s="799"/>
      <c r="K8" s="748">
        <v>0</v>
      </c>
      <c r="L8" s="734"/>
      <c r="M8" s="771">
        <v>0</v>
      </c>
    </row>
    <row r="9" spans="1:13" ht="14.45" customHeight="1" x14ac:dyDescent="0.2">
      <c r="A9" s="789" t="s">
        <v>2944</v>
      </c>
      <c r="B9" s="780">
        <v>73.81</v>
      </c>
      <c r="C9" s="730">
        <v>1</v>
      </c>
      <c r="D9" s="793">
        <v>1</v>
      </c>
      <c r="E9" s="796" t="s">
        <v>2944</v>
      </c>
      <c r="F9" s="780">
        <v>73.81</v>
      </c>
      <c r="G9" s="748">
        <v>1</v>
      </c>
      <c r="H9" s="734">
        <v>1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2945</v>
      </c>
      <c r="B10" s="780">
        <v>457551.69999999995</v>
      </c>
      <c r="C10" s="730">
        <v>1</v>
      </c>
      <c r="D10" s="793">
        <v>295</v>
      </c>
      <c r="E10" s="796" t="s">
        <v>2945</v>
      </c>
      <c r="F10" s="780">
        <v>364834.92000000004</v>
      </c>
      <c r="G10" s="748">
        <v>0.79736327064242152</v>
      </c>
      <c r="H10" s="734">
        <v>214</v>
      </c>
      <c r="I10" s="771">
        <v>0.72542372881355932</v>
      </c>
      <c r="J10" s="799">
        <v>92716.779999999941</v>
      </c>
      <c r="K10" s="748">
        <v>0.20263672935757851</v>
      </c>
      <c r="L10" s="734">
        <v>81</v>
      </c>
      <c r="M10" s="771">
        <v>0.27457627118644068</v>
      </c>
    </row>
    <row r="11" spans="1:13" ht="14.45" customHeight="1" x14ac:dyDescent="0.2">
      <c r="A11" s="789" t="s">
        <v>2946</v>
      </c>
      <c r="B11" s="780">
        <v>616.46</v>
      </c>
      <c r="C11" s="730">
        <v>1</v>
      </c>
      <c r="D11" s="793">
        <v>4</v>
      </c>
      <c r="E11" s="796" t="s">
        <v>2946</v>
      </c>
      <c r="F11" s="780">
        <v>616.46</v>
      </c>
      <c r="G11" s="748">
        <v>1</v>
      </c>
      <c r="H11" s="734">
        <v>4</v>
      </c>
      <c r="I11" s="771">
        <v>1</v>
      </c>
      <c r="J11" s="799"/>
      <c r="K11" s="748">
        <v>0</v>
      </c>
      <c r="L11" s="734"/>
      <c r="M11" s="771">
        <v>0</v>
      </c>
    </row>
    <row r="12" spans="1:13" ht="14.45" customHeight="1" x14ac:dyDescent="0.2">
      <c r="A12" s="789" t="s">
        <v>2947</v>
      </c>
      <c r="B12" s="780">
        <v>1359.8</v>
      </c>
      <c r="C12" s="730">
        <v>1</v>
      </c>
      <c r="D12" s="793">
        <v>8</v>
      </c>
      <c r="E12" s="796" t="s">
        <v>2947</v>
      </c>
      <c r="F12" s="780">
        <v>829.3</v>
      </c>
      <c r="G12" s="748">
        <v>0.60986909839682302</v>
      </c>
      <c r="H12" s="734">
        <v>6</v>
      </c>
      <c r="I12" s="771">
        <v>0.75</v>
      </c>
      <c r="J12" s="799">
        <v>530.5</v>
      </c>
      <c r="K12" s="748">
        <v>0.39013090160317693</v>
      </c>
      <c r="L12" s="734">
        <v>2</v>
      </c>
      <c r="M12" s="771">
        <v>0.25</v>
      </c>
    </row>
    <row r="13" spans="1:13" ht="14.45" customHeight="1" x14ac:dyDescent="0.2">
      <c r="A13" s="789" t="s">
        <v>2948</v>
      </c>
      <c r="B13" s="780">
        <v>4502.0999999999995</v>
      </c>
      <c r="C13" s="730">
        <v>1</v>
      </c>
      <c r="D13" s="793">
        <v>22</v>
      </c>
      <c r="E13" s="796" t="s">
        <v>2948</v>
      </c>
      <c r="F13" s="780">
        <v>273.33</v>
      </c>
      <c r="G13" s="748">
        <v>6.071166788831879E-2</v>
      </c>
      <c r="H13" s="734">
        <v>1</v>
      </c>
      <c r="I13" s="771">
        <v>4.5454545454545456E-2</v>
      </c>
      <c r="J13" s="799">
        <v>4228.7699999999995</v>
      </c>
      <c r="K13" s="748">
        <v>0.93928833211168128</v>
      </c>
      <c r="L13" s="734">
        <v>21</v>
      </c>
      <c r="M13" s="771">
        <v>0.95454545454545459</v>
      </c>
    </row>
    <row r="14" spans="1:13" ht="14.45" customHeight="1" x14ac:dyDescent="0.2">
      <c r="A14" s="789" t="s">
        <v>2949</v>
      </c>
      <c r="B14" s="780">
        <v>9608.5500000000029</v>
      </c>
      <c r="C14" s="730">
        <v>1</v>
      </c>
      <c r="D14" s="793">
        <v>61</v>
      </c>
      <c r="E14" s="796" t="s">
        <v>2949</v>
      </c>
      <c r="F14" s="780">
        <v>9198.2700000000023</v>
      </c>
      <c r="G14" s="748">
        <v>0.95730052921616682</v>
      </c>
      <c r="H14" s="734">
        <v>56</v>
      </c>
      <c r="I14" s="771">
        <v>0.91803278688524592</v>
      </c>
      <c r="J14" s="799">
        <v>410.28000000000003</v>
      </c>
      <c r="K14" s="748">
        <v>4.2699470783833141E-2</v>
      </c>
      <c r="L14" s="734">
        <v>5</v>
      </c>
      <c r="M14" s="771">
        <v>8.1967213114754092E-2</v>
      </c>
    </row>
    <row r="15" spans="1:13" ht="14.45" customHeight="1" x14ac:dyDescent="0.2">
      <c r="A15" s="789" t="s">
        <v>2950</v>
      </c>
      <c r="B15" s="780">
        <v>5716.49</v>
      </c>
      <c r="C15" s="730">
        <v>1</v>
      </c>
      <c r="D15" s="793">
        <v>30</v>
      </c>
      <c r="E15" s="796" t="s">
        <v>2950</v>
      </c>
      <c r="F15" s="780">
        <v>5716.49</v>
      </c>
      <c r="G15" s="748">
        <v>1</v>
      </c>
      <c r="H15" s="734">
        <v>30</v>
      </c>
      <c r="I15" s="771">
        <v>1</v>
      </c>
      <c r="J15" s="799"/>
      <c r="K15" s="748">
        <v>0</v>
      </c>
      <c r="L15" s="734"/>
      <c r="M15" s="771">
        <v>0</v>
      </c>
    </row>
    <row r="16" spans="1:13" ht="14.45" customHeight="1" x14ac:dyDescent="0.2">
      <c r="A16" s="789" t="s">
        <v>2951</v>
      </c>
      <c r="B16" s="780">
        <v>4430.3</v>
      </c>
      <c r="C16" s="730">
        <v>1</v>
      </c>
      <c r="D16" s="793">
        <v>21</v>
      </c>
      <c r="E16" s="796" t="s">
        <v>2951</v>
      </c>
      <c r="F16" s="780">
        <v>4048.73</v>
      </c>
      <c r="G16" s="748">
        <v>0.91387264970769466</v>
      </c>
      <c r="H16" s="734">
        <v>17</v>
      </c>
      <c r="I16" s="771">
        <v>0.80952380952380953</v>
      </c>
      <c r="J16" s="799">
        <v>381.57000000000005</v>
      </c>
      <c r="K16" s="748">
        <v>8.6127350292305269E-2</v>
      </c>
      <c r="L16" s="734">
        <v>4</v>
      </c>
      <c r="M16" s="771">
        <v>0.19047619047619047</v>
      </c>
    </row>
    <row r="17" spans="1:13" ht="14.45" customHeight="1" x14ac:dyDescent="0.2">
      <c r="A17" s="789" t="s">
        <v>2952</v>
      </c>
      <c r="B17" s="780">
        <v>65692.17</v>
      </c>
      <c r="C17" s="730">
        <v>1</v>
      </c>
      <c r="D17" s="793">
        <v>32</v>
      </c>
      <c r="E17" s="796" t="s">
        <v>2952</v>
      </c>
      <c r="F17" s="780">
        <v>40575.019999999997</v>
      </c>
      <c r="G17" s="748">
        <v>0.6176538238879915</v>
      </c>
      <c r="H17" s="734">
        <v>19</v>
      </c>
      <c r="I17" s="771">
        <v>0.59375</v>
      </c>
      <c r="J17" s="799">
        <v>25117.15</v>
      </c>
      <c r="K17" s="748">
        <v>0.3823461761120085</v>
      </c>
      <c r="L17" s="734">
        <v>13</v>
      </c>
      <c r="M17" s="771">
        <v>0.40625</v>
      </c>
    </row>
    <row r="18" spans="1:13" ht="14.45" customHeight="1" x14ac:dyDescent="0.2">
      <c r="A18" s="789" t="s">
        <v>2953</v>
      </c>
      <c r="B18" s="780">
        <v>989.73</v>
      </c>
      <c r="C18" s="730">
        <v>1</v>
      </c>
      <c r="D18" s="793">
        <v>4</v>
      </c>
      <c r="E18" s="796" t="s">
        <v>2953</v>
      </c>
      <c r="F18" s="780">
        <v>161.51</v>
      </c>
      <c r="G18" s="748">
        <v>0.16318591939215746</v>
      </c>
      <c r="H18" s="734">
        <v>2</v>
      </c>
      <c r="I18" s="771">
        <v>0.5</v>
      </c>
      <c r="J18" s="799">
        <v>828.22</v>
      </c>
      <c r="K18" s="748">
        <v>0.83681408060784257</v>
      </c>
      <c r="L18" s="734">
        <v>2</v>
      </c>
      <c r="M18" s="771">
        <v>0.5</v>
      </c>
    </row>
    <row r="19" spans="1:13" ht="14.45" customHeight="1" x14ac:dyDescent="0.2">
      <c r="A19" s="789" t="s">
        <v>2954</v>
      </c>
      <c r="B19" s="780">
        <v>1669141.4999999995</v>
      </c>
      <c r="C19" s="730">
        <v>1</v>
      </c>
      <c r="D19" s="793">
        <v>941</v>
      </c>
      <c r="E19" s="796" t="s">
        <v>2954</v>
      </c>
      <c r="F19" s="780">
        <v>1213805.7099999995</v>
      </c>
      <c r="G19" s="748">
        <v>0.72720360137232209</v>
      </c>
      <c r="H19" s="734">
        <v>656</v>
      </c>
      <c r="I19" s="771">
        <v>0.69713071200850163</v>
      </c>
      <c r="J19" s="799">
        <v>455335.7900000001</v>
      </c>
      <c r="K19" s="748">
        <v>0.27279639862767791</v>
      </c>
      <c r="L19" s="734">
        <v>285</v>
      </c>
      <c r="M19" s="771">
        <v>0.30286928799149843</v>
      </c>
    </row>
    <row r="20" spans="1:13" ht="14.45" customHeight="1" x14ac:dyDescent="0.2">
      <c r="A20" s="789" t="s">
        <v>2955</v>
      </c>
      <c r="B20" s="780">
        <v>1368797.9800000004</v>
      </c>
      <c r="C20" s="730">
        <v>1</v>
      </c>
      <c r="D20" s="793">
        <v>813</v>
      </c>
      <c r="E20" s="796" t="s">
        <v>2955</v>
      </c>
      <c r="F20" s="780">
        <v>956229.37000000034</v>
      </c>
      <c r="G20" s="748">
        <v>0.69859057652905077</v>
      </c>
      <c r="H20" s="734">
        <v>493</v>
      </c>
      <c r="I20" s="771">
        <v>0.60639606396063961</v>
      </c>
      <c r="J20" s="799">
        <v>412568.61000000016</v>
      </c>
      <c r="K20" s="748">
        <v>0.30140942347094934</v>
      </c>
      <c r="L20" s="734">
        <v>320</v>
      </c>
      <c r="M20" s="771">
        <v>0.39360393603936039</v>
      </c>
    </row>
    <row r="21" spans="1:13" ht="14.45" customHeight="1" x14ac:dyDescent="0.2">
      <c r="A21" s="789" t="s">
        <v>2956</v>
      </c>
      <c r="B21" s="780">
        <v>7456.2000000000007</v>
      </c>
      <c r="C21" s="730">
        <v>1</v>
      </c>
      <c r="D21" s="793">
        <v>36</v>
      </c>
      <c r="E21" s="796" t="s">
        <v>2956</v>
      </c>
      <c r="F21" s="780">
        <v>6635.81</v>
      </c>
      <c r="G21" s="748">
        <v>0.88997210375258173</v>
      </c>
      <c r="H21" s="734">
        <v>31</v>
      </c>
      <c r="I21" s="771">
        <v>0.86111111111111116</v>
      </c>
      <c r="J21" s="799">
        <v>820.39</v>
      </c>
      <c r="K21" s="748">
        <v>0.11002789624741824</v>
      </c>
      <c r="L21" s="734">
        <v>5</v>
      </c>
      <c r="M21" s="771">
        <v>0.1388888888888889</v>
      </c>
    </row>
    <row r="22" spans="1:13" ht="14.45" customHeight="1" x14ac:dyDescent="0.2">
      <c r="A22" s="789" t="s">
        <v>2957</v>
      </c>
      <c r="B22" s="780">
        <v>1972048.5499999989</v>
      </c>
      <c r="C22" s="730">
        <v>1</v>
      </c>
      <c r="D22" s="793">
        <v>1214</v>
      </c>
      <c r="E22" s="796" t="s">
        <v>2957</v>
      </c>
      <c r="F22" s="780">
        <v>1367775.969999999</v>
      </c>
      <c r="G22" s="748">
        <v>0.69358128632279348</v>
      </c>
      <c r="H22" s="734">
        <v>812</v>
      </c>
      <c r="I22" s="771">
        <v>0.66886326194398682</v>
      </c>
      <c r="J22" s="799">
        <v>604272.57999999996</v>
      </c>
      <c r="K22" s="748">
        <v>0.30641871367720652</v>
      </c>
      <c r="L22" s="734">
        <v>402</v>
      </c>
      <c r="M22" s="771">
        <v>0.33113673805601318</v>
      </c>
    </row>
    <row r="23" spans="1:13" ht="14.45" customHeight="1" x14ac:dyDescent="0.2">
      <c r="A23" s="789" t="s">
        <v>2958</v>
      </c>
      <c r="B23" s="780">
        <v>1793.54</v>
      </c>
      <c r="C23" s="730">
        <v>1</v>
      </c>
      <c r="D23" s="793">
        <v>9</v>
      </c>
      <c r="E23" s="796" t="s">
        <v>2958</v>
      </c>
      <c r="F23" s="780">
        <v>1793.54</v>
      </c>
      <c r="G23" s="748">
        <v>1</v>
      </c>
      <c r="H23" s="734">
        <v>9</v>
      </c>
      <c r="I23" s="771">
        <v>1</v>
      </c>
      <c r="J23" s="799"/>
      <c r="K23" s="748">
        <v>0</v>
      </c>
      <c r="L23" s="734"/>
      <c r="M23" s="771">
        <v>0</v>
      </c>
    </row>
    <row r="24" spans="1:13" ht="14.45" customHeight="1" x14ac:dyDescent="0.2">
      <c r="A24" s="789" t="s">
        <v>2959</v>
      </c>
      <c r="B24" s="780">
        <v>285.95</v>
      </c>
      <c r="C24" s="730">
        <v>1</v>
      </c>
      <c r="D24" s="793">
        <v>3</v>
      </c>
      <c r="E24" s="796" t="s">
        <v>2959</v>
      </c>
      <c r="F24" s="780">
        <v>87.98</v>
      </c>
      <c r="G24" s="748">
        <v>0.30767616716209129</v>
      </c>
      <c r="H24" s="734">
        <v>1</v>
      </c>
      <c r="I24" s="771">
        <v>0.33333333333333331</v>
      </c>
      <c r="J24" s="799">
        <v>197.96999999999997</v>
      </c>
      <c r="K24" s="748">
        <v>0.69232383283790866</v>
      </c>
      <c r="L24" s="734">
        <v>2</v>
      </c>
      <c r="M24" s="771">
        <v>0.66666666666666663</v>
      </c>
    </row>
    <row r="25" spans="1:13" ht="14.45" customHeight="1" x14ac:dyDescent="0.2">
      <c r="A25" s="789" t="s">
        <v>2960</v>
      </c>
      <c r="B25" s="780">
        <v>4389.5999999999995</v>
      </c>
      <c r="C25" s="730">
        <v>1</v>
      </c>
      <c r="D25" s="793">
        <v>30</v>
      </c>
      <c r="E25" s="796" t="s">
        <v>2960</v>
      </c>
      <c r="F25" s="780">
        <v>2104.3999999999996</v>
      </c>
      <c r="G25" s="748">
        <v>0.4794058684162566</v>
      </c>
      <c r="H25" s="734">
        <v>16</v>
      </c>
      <c r="I25" s="771">
        <v>0.53333333333333333</v>
      </c>
      <c r="J25" s="799">
        <v>2285.1999999999998</v>
      </c>
      <c r="K25" s="748">
        <v>0.52059413158374346</v>
      </c>
      <c r="L25" s="734">
        <v>14</v>
      </c>
      <c r="M25" s="771">
        <v>0.46666666666666667</v>
      </c>
    </row>
    <row r="26" spans="1:13" ht="14.45" customHeight="1" x14ac:dyDescent="0.2">
      <c r="A26" s="789" t="s">
        <v>2961</v>
      </c>
      <c r="B26" s="780">
        <v>2429.8999999999996</v>
      </c>
      <c r="C26" s="730">
        <v>1</v>
      </c>
      <c r="D26" s="793">
        <v>13</v>
      </c>
      <c r="E26" s="796" t="s">
        <v>2961</v>
      </c>
      <c r="F26" s="780">
        <v>2429.8999999999996</v>
      </c>
      <c r="G26" s="748">
        <v>1</v>
      </c>
      <c r="H26" s="734">
        <v>13</v>
      </c>
      <c r="I26" s="771">
        <v>1</v>
      </c>
      <c r="J26" s="799"/>
      <c r="K26" s="748">
        <v>0</v>
      </c>
      <c r="L26" s="734"/>
      <c r="M26" s="771">
        <v>0</v>
      </c>
    </row>
    <row r="27" spans="1:13" ht="14.45" customHeight="1" x14ac:dyDescent="0.2">
      <c r="A27" s="789" t="s">
        <v>2962</v>
      </c>
      <c r="B27" s="780">
        <v>948.34999999999991</v>
      </c>
      <c r="C27" s="730">
        <v>1</v>
      </c>
      <c r="D27" s="793">
        <v>5</v>
      </c>
      <c r="E27" s="796" t="s">
        <v>2962</v>
      </c>
      <c r="F27" s="780">
        <v>408.43</v>
      </c>
      <c r="G27" s="748">
        <v>0.43067432909790693</v>
      </c>
      <c r="H27" s="734">
        <v>4</v>
      </c>
      <c r="I27" s="771">
        <v>0.8</v>
      </c>
      <c r="J27" s="799">
        <v>539.91999999999996</v>
      </c>
      <c r="K27" s="748">
        <v>0.56932567090209307</v>
      </c>
      <c r="L27" s="734">
        <v>1</v>
      </c>
      <c r="M27" s="771">
        <v>0.2</v>
      </c>
    </row>
    <row r="28" spans="1:13" ht="14.45" customHeight="1" x14ac:dyDescent="0.2">
      <c r="A28" s="789" t="s">
        <v>2963</v>
      </c>
      <c r="B28" s="780">
        <v>737227.25000000012</v>
      </c>
      <c r="C28" s="730">
        <v>1</v>
      </c>
      <c r="D28" s="793">
        <v>317</v>
      </c>
      <c r="E28" s="796" t="s">
        <v>2963</v>
      </c>
      <c r="F28" s="780">
        <v>496320.03000000014</v>
      </c>
      <c r="G28" s="748">
        <v>0.67322529111613827</v>
      </c>
      <c r="H28" s="734">
        <v>176</v>
      </c>
      <c r="I28" s="771">
        <v>0.55520504731861198</v>
      </c>
      <c r="J28" s="799">
        <v>240907.21999999994</v>
      </c>
      <c r="K28" s="748">
        <v>0.32677470888386168</v>
      </c>
      <c r="L28" s="734">
        <v>141</v>
      </c>
      <c r="M28" s="771">
        <v>0.44479495268138802</v>
      </c>
    </row>
    <row r="29" spans="1:13" ht="14.45" customHeight="1" x14ac:dyDescent="0.2">
      <c r="A29" s="789" t="s">
        <v>2964</v>
      </c>
      <c r="B29" s="780">
        <v>662.31999999999994</v>
      </c>
      <c r="C29" s="730">
        <v>1</v>
      </c>
      <c r="D29" s="793">
        <v>12</v>
      </c>
      <c r="E29" s="796" t="s">
        <v>2964</v>
      </c>
      <c r="F29" s="780">
        <v>310.25</v>
      </c>
      <c r="G29" s="748">
        <v>0.46842915811088298</v>
      </c>
      <c r="H29" s="734">
        <v>7</v>
      </c>
      <c r="I29" s="771">
        <v>0.58333333333333337</v>
      </c>
      <c r="J29" s="799">
        <v>352.07</v>
      </c>
      <c r="K29" s="748">
        <v>0.53157084188911707</v>
      </c>
      <c r="L29" s="734">
        <v>5</v>
      </c>
      <c r="M29" s="771">
        <v>0.41666666666666669</v>
      </c>
    </row>
    <row r="30" spans="1:13" ht="14.45" customHeight="1" x14ac:dyDescent="0.2">
      <c r="A30" s="789" t="s">
        <v>2965</v>
      </c>
      <c r="B30" s="780">
        <v>1913963.7700000003</v>
      </c>
      <c r="C30" s="730">
        <v>1</v>
      </c>
      <c r="D30" s="793">
        <v>988</v>
      </c>
      <c r="E30" s="796" t="s">
        <v>2965</v>
      </c>
      <c r="F30" s="780">
        <v>1427137.6000000003</v>
      </c>
      <c r="G30" s="748">
        <v>0.7456450442632987</v>
      </c>
      <c r="H30" s="734">
        <v>668</v>
      </c>
      <c r="I30" s="771">
        <v>0.67611336032388669</v>
      </c>
      <c r="J30" s="799">
        <v>486826.16999999993</v>
      </c>
      <c r="K30" s="748">
        <v>0.25435495573670125</v>
      </c>
      <c r="L30" s="734">
        <v>320</v>
      </c>
      <c r="M30" s="771">
        <v>0.32388663967611336</v>
      </c>
    </row>
    <row r="31" spans="1:13" ht="14.45" customHeight="1" x14ac:dyDescent="0.2">
      <c r="A31" s="789" t="s">
        <v>2966</v>
      </c>
      <c r="B31" s="780">
        <v>18957.670000000002</v>
      </c>
      <c r="C31" s="730">
        <v>1</v>
      </c>
      <c r="D31" s="793">
        <v>18</v>
      </c>
      <c r="E31" s="796" t="s">
        <v>2966</v>
      </c>
      <c r="F31" s="780">
        <v>10847.220000000001</v>
      </c>
      <c r="G31" s="748">
        <v>0.57218107499497561</v>
      </c>
      <c r="H31" s="734">
        <v>11</v>
      </c>
      <c r="I31" s="771">
        <v>0.61111111111111116</v>
      </c>
      <c r="J31" s="799">
        <v>8110.45</v>
      </c>
      <c r="K31" s="748">
        <v>0.42781892500502428</v>
      </c>
      <c r="L31" s="734">
        <v>7</v>
      </c>
      <c r="M31" s="771">
        <v>0.3888888888888889</v>
      </c>
    </row>
    <row r="32" spans="1:13" ht="14.45" customHeight="1" x14ac:dyDescent="0.2">
      <c r="A32" s="789" t="s">
        <v>2967</v>
      </c>
      <c r="B32" s="780">
        <v>954903.2000000003</v>
      </c>
      <c r="C32" s="730">
        <v>1</v>
      </c>
      <c r="D32" s="793">
        <v>454</v>
      </c>
      <c r="E32" s="796" t="s">
        <v>2967</v>
      </c>
      <c r="F32" s="780">
        <v>713406.85000000021</v>
      </c>
      <c r="G32" s="748">
        <v>0.74709860643466264</v>
      </c>
      <c r="H32" s="734">
        <v>302</v>
      </c>
      <c r="I32" s="771">
        <v>0.66519823788546251</v>
      </c>
      <c r="J32" s="799">
        <v>241496.35000000009</v>
      </c>
      <c r="K32" s="748">
        <v>0.25290139356533731</v>
      </c>
      <c r="L32" s="734">
        <v>152</v>
      </c>
      <c r="M32" s="771">
        <v>0.33480176211453744</v>
      </c>
    </row>
    <row r="33" spans="1:13" ht="14.45" customHeight="1" x14ac:dyDescent="0.2">
      <c r="A33" s="789" t="s">
        <v>2968</v>
      </c>
      <c r="B33" s="780">
        <v>2559.23</v>
      </c>
      <c r="C33" s="730">
        <v>1</v>
      </c>
      <c r="D33" s="793">
        <v>13</v>
      </c>
      <c r="E33" s="796" t="s">
        <v>2968</v>
      </c>
      <c r="F33" s="780">
        <v>1476.01</v>
      </c>
      <c r="G33" s="748">
        <v>0.57673987879166777</v>
      </c>
      <c r="H33" s="734">
        <v>7</v>
      </c>
      <c r="I33" s="771">
        <v>0.53846153846153844</v>
      </c>
      <c r="J33" s="799">
        <v>1083.22</v>
      </c>
      <c r="K33" s="748">
        <v>0.42326012120833217</v>
      </c>
      <c r="L33" s="734">
        <v>6</v>
      </c>
      <c r="M33" s="771">
        <v>0.46153846153846156</v>
      </c>
    </row>
    <row r="34" spans="1:13" ht="14.45" customHeight="1" x14ac:dyDescent="0.2">
      <c r="A34" s="789" t="s">
        <v>2969</v>
      </c>
      <c r="B34" s="780">
        <v>835.78</v>
      </c>
      <c r="C34" s="730">
        <v>1</v>
      </c>
      <c r="D34" s="793">
        <v>3</v>
      </c>
      <c r="E34" s="796" t="s">
        <v>2969</v>
      </c>
      <c r="F34" s="780">
        <v>385.65999999999997</v>
      </c>
      <c r="G34" s="748">
        <v>0.4614372203211371</v>
      </c>
      <c r="H34" s="734">
        <v>2</v>
      </c>
      <c r="I34" s="771">
        <v>0.66666666666666663</v>
      </c>
      <c r="J34" s="799">
        <v>450.12</v>
      </c>
      <c r="K34" s="748">
        <v>0.5385627796788629</v>
      </c>
      <c r="L34" s="734">
        <v>1</v>
      </c>
      <c r="M34" s="771">
        <v>0.33333333333333331</v>
      </c>
    </row>
    <row r="35" spans="1:13" ht="14.45" customHeight="1" x14ac:dyDescent="0.2">
      <c r="A35" s="789" t="s">
        <v>2970</v>
      </c>
      <c r="B35" s="780">
        <v>3022.76</v>
      </c>
      <c r="C35" s="730">
        <v>1</v>
      </c>
      <c r="D35" s="793">
        <v>5</v>
      </c>
      <c r="E35" s="796" t="s">
        <v>2970</v>
      </c>
      <c r="F35" s="780"/>
      <c r="G35" s="748">
        <v>0</v>
      </c>
      <c r="H35" s="734"/>
      <c r="I35" s="771">
        <v>0</v>
      </c>
      <c r="J35" s="799">
        <v>3022.76</v>
      </c>
      <c r="K35" s="748">
        <v>1</v>
      </c>
      <c r="L35" s="734">
        <v>5</v>
      </c>
      <c r="M35" s="771">
        <v>1</v>
      </c>
    </row>
    <row r="36" spans="1:13" ht="14.45" customHeight="1" x14ac:dyDescent="0.2">
      <c r="A36" s="789" t="s">
        <v>2971</v>
      </c>
      <c r="B36" s="780">
        <v>12313.310000000003</v>
      </c>
      <c r="C36" s="730">
        <v>1</v>
      </c>
      <c r="D36" s="793">
        <v>52</v>
      </c>
      <c r="E36" s="796" t="s">
        <v>2971</v>
      </c>
      <c r="F36" s="780">
        <v>12313.310000000003</v>
      </c>
      <c r="G36" s="748">
        <v>1</v>
      </c>
      <c r="H36" s="734">
        <v>52</v>
      </c>
      <c r="I36" s="771">
        <v>1</v>
      </c>
      <c r="J36" s="799"/>
      <c r="K36" s="748">
        <v>0</v>
      </c>
      <c r="L36" s="734"/>
      <c r="M36" s="771">
        <v>0</v>
      </c>
    </row>
    <row r="37" spans="1:13" ht="14.45" customHeight="1" x14ac:dyDescent="0.2">
      <c r="A37" s="789" t="s">
        <v>2972</v>
      </c>
      <c r="B37" s="780">
        <v>7552.4199999999983</v>
      </c>
      <c r="C37" s="730">
        <v>1</v>
      </c>
      <c r="D37" s="793">
        <v>25</v>
      </c>
      <c r="E37" s="796" t="s">
        <v>2972</v>
      </c>
      <c r="F37" s="780">
        <v>7190.4399999999987</v>
      </c>
      <c r="G37" s="748">
        <v>0.95207099181454424</v>
      </c>
      <c r="H37" s="734">
        <v>20</v>
      </c>
      <c r="I37" s="771">
        <v>0.8</v>
      </c>
      <c r="J37" s="799">
        <v>361.98</v>
      </c>
      <c r="K37" s="748">
        <v>4.7929008185455799E-2</v>
      </c>
      <c r="L37" s="734">
        <v>5</v>
      </c>
      <c r="M37" s="771">
        <v>0.2</v>
      </c>
    </row>
    <row r="38" spans="1:13" ht="14.45" customHeight="1" x14ac:dyDescent="0.2">
      <c r="A38" s="789" t="s">
        <v>2973</v>
      </c>
      <c r="B38" s="780">
        <v>4387.7199999999993</v>
      </c>
      <c r="C38" s="730">
        <v>1</v>
      </c>
      <c r="D38" s="793">
        <v>10</v>
      </c>
      <c r="E38" s="796" t="s">
        <v>2973</v>
      </c>
      <c r="F38" s="780">
        <v>4387.7199999999993</v>
      </c>
      <c r="G38" s="748">
        <v>1</v>
      </c>
      <c r="H38" s="734">
        <v>10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2974</v>
      </c>
      <c r="B39" s="780">
        <v>1799438.1499999994</v>
      </c>
      <c r="C39" s="730">
        <v>1</v>
      </c>
      <c r="D39" s="793">
        <v>1127</v>
      </c>
      <c r="E39" s="796" t="s">
        <v>2974</v>
      </c>
      <c r="F39" s="780">
        <v>1161973.0699999994</v>
      </c>
      <c r="G39" s="748">
        <v>0.64574215568342808</v>
      </c>
      <c r="H39" s="734">
        <v>663</v>
      </c>
      <c r="I39" s="771">
        <v>0.58828748890860694</v>
      </c>
      <c r="J39" s="799">
        <v>637465.07999999996</v>
      </c>
      <c r="K39" s="748">
        <v>0.35425784431657192</v>
      </c>
      <c r="L39" s="734">
        <v>464</v>
      </c>
      <c r="M39" s="771">
        <v>0.41171251109139306</v>
      </c>
    </row>
    <row r="40" spans="1:13" ht="14.45" customHeight="1" x14ac:dyDescent="0.2">
      <c r="A40" s="789" t="s">
        <v>2975</v>
      </c>
      <c r="B40" s="780">
        <v>7800.9000000000005</v>
      </c>
      <c r="C40" s="730">
        <v>1</v>
      </c>
      <c r="D40" s="793">
        <v>21</v>
      </c>
      <c r="E40" s="796" t="s">
        <v>2975</v>
      </c>
      <c r="F40" s="780">
        <v>3626.5</v>
      </c>
      <c r="G40" s="748">
        <v>0.46488225717545406</v>
      </c>
      <c r="H40" s="734">
        <v>15</v>
      </c>
      <c r="I40" s="771">
        <v>0.7142857142857143</v>
      </c>
      <c r="J40" s="799">
        <v>4174.4000000000005</v>
      </c>
      <c r="K40" s="748">
        <v>0.53511774282454594</v>
      </c>
      <c r="L40" s="734">
        <v>6</v>
      </c>
      <c r="M40" s="771">
        <v>0.2857142857142857</v>
      </c>
    </row>
    <row r="41" spans="1:13" ht="14.45" customHeight="1" x14ac:dyDescent="0.2">
      <c r="A41" s="789" t="s">
        <v>2976</v>
      </c>
      <c r="B41" s="780">
        <v>9765.7400000000016</v>
      </c>
      <c r="C41" s="730">
        <v>1</v>
      </c>
      <c r="D41" s="793">
        <v>37</v>
      </c>
      <c r="E41" s="796" t="s">
        <v>2976</v>
      </c>
      <c r="F41" s="780">
        <v>8899.840000000002</v>
      </c>
      <c r="G41" s="748">
        <v>0.91133288414395641</v>
      </c>
      <c r="H41" s="734">
        <v>32</v>
      </c>
      <c r="I41" s="771">
        <v>0.86486486486486491</v>
      </c>
      <c r="J41" s="799">
        <v>865.9</v>
      </c>
      <c r="K41" s="748">
        <v>8.8667115856043657E-2</v>
      </c>
      <c r="L41" s="734">
        <v>5</v>
      </c>
      <c r="M41" s="771">
        <v>0.13513513513513514</v>
      </c>
    </row>
    <row r="42" spans="1:13" ht="14.45" customHeight="1" x14ac:dyDescent="0.2">
      <c r="A42" s="789" t="s">
        <v>2977</v>
      </c>
      <c r="B42" s="780">
        <v>1861.27</v>
      </c>
      <c r="C42" s="730">
        <v>1</v>
      </c>
      <c r="D42" s="793">
        <v>6</v>
      </c>
      <c r="E42" s="796" t="s">
        <v>2977</v>
      </c>
      <c r="F42" s="780">
        <v>492.31</v>
      </c>
      <c r="G42" s="748">
        <v>0.26450219473800146</v>
      </c>
      <c r="H42" s="734">
        <v>1</v>
      </c>
      <c r="I42" s="771">
        <v>0.16666666666666666</v>
      </c>
      <c r="J42" s="799">
        <v>1368.96</v>
      </c>
      <c r="K42" s="748">
        <v>0.73549780526199859</v>
      </c>
      <c r="L42" s="734">
        <v>5</v>
      </c>
      <c r="M42" s="771">
        <v>0.83333333333333337</v>
      </c>
    </row>
    <row r="43" spans="1:13" ht="14.45" customHeight="1" x14ac:dyDescent="0.2">
      <c r="A43" s="789" t="s">
        <v>2978</v>
      </c>
      <c r="B43" s="780">
        <v>128.55000000000001</v>
      </c>
      <c r="C43" s="730">
        <v>1</v>
      </c>
      <c r="D43" s="793">
        <v>1</v>
      </c>
      <c r="E43" s="796" t="s">
        <v>2978</v>
      </c>
      <c r="F43" s="780">
        <v>128.55000000000001</v>
      </c>
      <c r="G43" s="748">
        <v>1</v>
      </c>
      <c r="H43" s="734">
        <v>1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2979</v>
      </c>
      <c r="B44" s="780">
        <v>3139.91</v>
      </c>
      <c r="C44" s="730">
        <v>1</v>
      </c>
      <c r="D44" s="793">
        <v>13</v>
      </c>
      <c r="E44" s="796" t="s">
        <v>2979</v>
      </c>
      <c r="F44" s="780">
        <v>2042.6299999999999</v>
      </c>
      <c r="G44" s="748">
        <v>0.65053775426684202</v>
      </c>
      <c r="H44" s="734">
        <v>10</v>
      </c>
      <c r="I44" s="771">
        <v>0.76923076923076927</v>
      </c>
      <c r="J44" s="799">
        <v>1097.28</v>
      </c>
      <c r="K44" s="748">
        <v>0.34946224573315798</v>
      </c>
      <c r="L44" s="734">
        <v>3</v>
      </c>
      <c r="M44" s="771">
        <v>0.23076923076923078</v>
      </c>
    </row>
    <row r="45" spans="1:13" ht="14.45" customHeight="1" x14ac:dyDescent="0.2">
      <c r="A45" s="789" t="s">
        <v>2980</v>
      </c>
      <c r="B45" s="780">
        <v>803.30000000000007</v>
      </c>
      <c r="C45" s="730">
        <v>1</v>
      </c>
      <c r="D45" s="793">
        <v>10</v>
      </c>
      <c r="E45" s="796" t="s">
        <v>2980</v>
      </c>
      <c r="F45" s="780">
        <v>803.30000000000007</v>
      </c>
      <c r="G45" s="748">
        <v>1</v>
      </c>
      <c r="H45" s="734">
        <v>9</v>
      </c>
      <c r="I45" s="771">
        <v>0.9</v>
      </c>
      <c r="J45" s="799">
        <v>0</v>
      </c>
      <c r="K45" s="748">
        <v>0</v>
      </c>
      <c r="L45" s="734">
        <v>1</v>
      </c>
      <c r="M45" s="771">
        <v>0.1</v>
      </c>
    </row>
    <row r="46" spans="1:13" ht="14.45" customHeight="1" x14ac:dyDescent="0.2">
      <c r="A46" s="789" t="s">
        <v>2981</v>
      </c>
      <c r="B46" s="780">
        <v>1646.58</v>
      </c>
      <c r="C46" s="730">
        <v>1</v>
      </c>
      <c r="D46" s="793">
        <v>8</v>
      </c>
      <c r="E46" s="796" t="s">
        <v>2981</v>
      </c>
      <c r="F46" s="780">
        <v>1608.02</v>
      </c>
      <c r="G46" s="748">
        <v>0.97658176341264924</v>
      </c>
      <c r="H46" s="734">
        <v>6</v>
      </c>
      <c r="I46" s="771">
        <v>0.75</v>
      </c>
      <c r="J46" s="799">
        <v>38.56</v>
      </c>
      <c r="K46" s="748">
        <v>2.3418236587350753E-2</v>
      </c>
      <c r="L46" s="734">
        <v>2</v>
      </c>
      <c r="M46" s="771">
        <v>0.25</v>
      </c>
    </row>
    <row r="47" spans="1:13" ht="14.45" customHeight="1" x14ac:dyDescent="0.2">
      <c r="A47" s="789" t="s">
        <v>2982</v>
      </c>
      <c r="B47" s="780">
        <v>11677.249999999998</v>
      </c>
      <c r="C47" s="730">
        <v>1</v>
      </c>
      <c r="D47" s="793">
        <v>34</v>
      </c>
      <c r="E47" s="796" t="s">
        <v>2982</v>
      </c>
      <c r="F47" s="780">
        <v>7338.86</v>
      </c>
      <c r="G47" s="748">
        <v>0.6284750262262091</v>
      </c>
      <c r="H47" s="734">
        <v>15</v>
      </c>
      <c r="I47" s="771">
        <v>0.44117647058823528</v>
      </c>
      <c r="J47" s="799">
        <v>4338.3899999999985</v>
      </c>
      <c r="K47" s="748">
        <v>0.37152497377379085</v>
      </c>
      <c r="L47" s="734">
        <v>19</v>
      </c>
      <c r="M47" s="771">
        <v>0.55882352941176472</v>
      </c>
    </row>
    <row r="48" spans="1:13" ht="14.45" customHeight="1" x14ac:dyDescent="0.2">
      <c r="A48" s="789" t="s">
        <v>2983</v>
      </c>
      <c r="B48" s="780">
        <v>3221.58</v>
      </c>
      <c r="C48" s="730">
        <v>1</v>
      </c>
      <c r="D48" s="793">
        <v>18</v>
      </c>
      <c r="E48" s="796" t="s">
        <v>2983</v>
      </c>
      <c r="F48" s="780">
        <v>1702.42</v>
      </c>
      <c r="G48" s="748">
        <v>0.52844256544925161</v>
      </c>
      <c r="H48" s="734">
        <v>14</v>
      </c>
      <c r="I48" s="771">
        <v>0.77777777777777779</v>
      </c>
      <c r="J48" s="799">
        <v>1519.1599999999999</v>
      </c>
      <c r="K48" s="748">
        <v>0.47155743455074833</v>
      </c>
      <c r="L48" s="734">
        <v>4</v>
      </c>
      <c r="M48" s="771">
        <v>0.22222222222222221</v>
      </c>
    </row>
    <row r="49" spans="1:13" ht="14.45" customHeight="1" x14ac:dyDescent="0.2">
      <c r="A49" s="789" t="s">
        <v>2984</v>
      </c>
      <c r="B49" s="780">
        <v>976.80000000000007</v>
      </c>
      <c r="C49" s="730">
        <v>1</v>
      </c>
      <c r="D49" s="793">
        <v>7</v>
      </c>
      <c r="E49" s="796" t="s">
        <v>2984</v>
      </c>
      <c r="F49" s="780">
        <v>704.71</v>
      </c>
      <c r="G49" s="748">
        <v>0.7214475839475839</v>
      </c>
      <c r="H49" s="734">
        <v>4</v>
      </c>
      <c r="I49" s="771">
        <v>0.5714285714285714</v>
      </c>
      <c r="J49" s="799">
        <v>272.09000000000003</v>
      </c>
      <c r="K49" s="748">
        <v>0.27855241605241604</v>
      </c>
      <c r="L49" s="734">
        <v>3</v>
      </c>
      <c r="M49" s="771">
        <v>0.42857142857142855</v>
      </c>
    </row>
    <row r="50" spans="1:13" ht="14.45" customHeight="1" x14ac:dyDescent="0.2">
      <c r="A50" s="789" t="s">
        <v>2985</v>
      </c>
      <c r="B50" s="780">
        <v>9952.2699999999986</v>
      </c>
      <c r="C50" s="730">
        <v>1</v>
      </c>
      <c r="D50" s="793">
        <v>22</v>
      </c>
      <c r="E50" s="796" t="s">
        <v>2985</v>
      </c>
      <c r="F50" s="780">
        <v>9603.3499999999985</v>
      </c>
      <c r="G50" s="748">
        <v>0.96494066177866955</v>
      </c>
      <c r="H50" s="734">
        <v>19</v>
      </c>
      <c r="I50" s="771">
        <v>0.86363636363636365</v>
      </c>
      <c r="J50" s="799">
        <v>348.91999999999996</v>
      </c>
      <c r="K50" s="748">
        <v>3.5059338221330408E-2</v>
      </c>
      <c r="L50" s="734">
        <v>3</v>
      </c>
      <c r="M50" s="771">
        <v>0.13636363636363635</v>
      </c>
    </row>
    <row r="51" spans="1:13" ht="14.45" customHeight="1" x14ac:dyDescent="0.2">
      <c r="A51" s="789" t="s">
        <v>2986</v>
      </c>
      <c r="B51" s="780">
        <v>4507.3999999999996</v>
      </c>
      <c r="C51" s="730">
        <v>1</v>
      </c>
      <c r="D51" s="793">
        <v>21</v>
      </c>
      <c r="E51" s="796" t="s">
        <v>2986</v>
      </c>
      <c r="F51" s="780">
        <v>2612.13</v>
      </c>
      <c r="G51" s="748">
        <v>0.57952034432266941</v>
      </c>
      <c r="H51" s="734">
        <v>11</v>
      </c>
      <c r="I51" s="771">
        <v>0.52380952380952384</v>
      </c>
      <c r="J51" s="799">
        <v>1895.27</v>
      </c>
      <c r="K51" s="748">
        <v>0.42047965567733064</v>
      </c>
      <c r="L51" s="734">
        <v>10</v>
      </c>
      <c r="M51" s="771">
        <v>0.47619047619047616</v>
      </c>
    </row>
    <row r="52" spans="1:13" ht="14.45" customHeight="1" thickBot="1" x14ac:dyDescent="0.25">
      <c r="A52" s="790" t="s">
        <v>2987</v>
      </c>
      <c r="B52" s="781">
        <v>6316.81</v>
      </c>
      <c r="C52" s="737">
        <v>1</v>
      </c>
      <c r="D52" s="794">
        <v>21</v>
      </c>
      <c r="E52" s="797" t="s">
        <v>2987</v>
      </c>
      <c r="F52" s="781">
        <v>5543.35</v>
      </c>
      <c r="G52" s="749">
        <v>0.87755528502519464</v>
      </c>
      <c r="H52" s="741">
        <v>20</v>
      </c>
      <c r="I52" s="772">
        <v>0.95238095238095233</v>
      </c>
      <c r="J52" s="800">
        <v>773.46</v>
      </c>
      <c r="K52" s="749">
        <v>0.12244471497480532</v>
      </c>
      <c r="L52" s="741">
        <v>1</v>
      </c>
      <c r="M52" s="772">
        <v>4.7619047619047616E-2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D926D9A-E6F8-4F3D-B7B7-AF2723587D2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7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4683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12117831.380000001</v>
      </c>
      <c r="N3" s="70">
        <f>SUBTOTAL(9,N7:N1048576)</f>
        <v>24918</v>
      </c>
      <c r="O3" s="70">
        <f>SUBTOTAL(9,O7:O1048576)</f>
        <v>7534</v>
      </c>
      <c r="P3" s="70">
        <f>SUBTOTAL(9,P7:P1048576)</f>
        <v>8522327.4699999969</v>
      </c>
      <c r="Q3" s="71">
        <f>IF(M3=0,0,P3/M3)</f>
        <v>0.703288171187607</v>
      </c>
      <c r="R3" s="70">
        <f>SUBTOTAL(9,R7:R1048576)</f>
        <v>16083</v>
      </c>
      <c r="S3" s="71">
        <f>IF(N3=0,0,R3/N3)</f>
        <v>0.64543703346978087</v>
      </c>
      <c r="T3" s="70">
        <f>SUBTOTAL(9,T7:T1048576)</f>
        <v>4934</v>
      </c>
      <c r="U3" s="72">
        <f>IF(O3=0,0,T3/O3)</f>
        <v>0.65489779665516323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7</v>
      </c>
      <c r="B7" s="807" t="s">
        <v>2929</v>
      </c>
      <c r="C7" s="807" t="s">
        <v>2933</v>
      </c>
      <c r="D7" s="808" t="s">
        <v>4681</v>
      </c>
      <c r="E7" s="809" t="s">
        <v>2940</v>
      </c>
      <c r="F7" s="807" t="s">
        <v>2930</v>
      </c>
      <c r="G7" s="807" t="s">
        <v>2988</v>
      </c>
      <c r="H7" s="807" t="s">
        <v>687</v>
      </c>
      <c r="I7" s="807" t="s">
        <v>2635</v>
      </c>
      <c r="J7" s="807" t="s">
        <v>1196</v>
      </c>
      <c r="K7" s="807" t="s">
        <v>2636</v>
      </c>
      <c r="L7" s="810">
        <v>773.45</v>
      </c>
      <c r="M7" s="810">
        <v>1546.9</v>
      </c>
      <c r="N7" s="807">
        <v>2</v>
      </c>
      <c r="O7" s="811">
        <v>1</v>
      </c>
      <c r="P7" s="810">
        <v>1546.9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7</v>
      </c>
      <c r="B8" s="822" t="s">
        <v>2929</v>
      </c>
      <c r="C8" s="822" t="s">
        <v>2933</v>
      </c>
      <c r="D8" s="823" t="s">
        <v>4681</v>
      </c>
      <c r="E8" s="824" t="s">
        <v>2942</v>
      </c>
      <c r="F8" s="822" t="s">
        <v>2930</v>
      </c>
      <c r="G8" s="822" t="s">
        <v>2989</v>
      </c>
      <c r="H8" s="822" t="s">
        <v>687</v>
      </c>
      <c r="I8" s="822" t="s">
        <v>2990</v>
      </c>
      <c r="J8" s="822" t="s">
        <v>2574</v>
      </c>
      <c r="K8" s="822" t="s">
        <v>2991</v>
      </c>
      <c r="L8" s="825">
        <v>119.7</v>
      </c>
      <c r="M8" s="825">
        <v>239.4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7</v>
      </c>
      <c r="B9" s="822" t="s">
        <v>2929</v>
      </c>
      <c r="C9" s="822" t="s">
        <v>2933</v>
      </c>
      <c r="D9" s="823" t="s">
        <v>4681</v>
      </c>
      <c r="E9" s="824" t="s">
        <v>2942</v>
      </c>
      <c r="F9" s="822" t="s">
        <v>2930</v>
      </c>
      <c r="G9" s="822" t="s">
        <v>2992</v>
      </c>
      <c r="H9" s="822" t="s">
        <v>329</v>
      </c>
      <c r="I9" s="822" t="s">
        <v>2993</v>
      </c>
      <c r="J9" s="822" t="s">
        <v>2994</v>
      </c>
      <c r="K9" s="822" t="s">
        <v>2995</v>
      </c>
      <c r="L9" s="825">
        <v>23.51</v>
      </c>
      <c r="M9" s="825">
        <v>23.51</v>
      </c>
      <c r="N9" s="822">
        <v>1</v>
      </c>
      <c r="O9" s="826">
        <v>1</v>
      </c>
      <c r="P9" s="825">
        <v>23.51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7</v>
      </c>
      <c r="B10" s="822" t="s">
        <v>2929</v>
      </c>
      <c r="C10" s="822" t="s">
        <v>2933</v>
      </c>
      <c r="D10" s="823" t="s">
        <v>4681</v>
      </c>
      <c r="E10" s="824" t="s">
        <v>2942</v>
      </c>
      <c r="F10" s="822" t="s">
        <v>2930</v>
      </c>
      <c r="G10" s="822" t="s">
        <v>2996</v>
      </c>
      <c r="H10" s="822" t="s">
        <v>329</v>
      </c>
      <c r="I10" s="822" t="s">
        <v>2997</v>
      </c>
      <c r="J10" s="822" t="s">
        <v>2998</v>
      </c>
      <c r="K10" s="822" t="s">
        <v>2999</v>
      </c>
      <c r="L10" s="825">
        <v>176.32</v>
      </c>
      <c r="M10" s="825">
        <v>176.32</v>
      </c>
      <c r="N10" s="822">
        <v>1</v>
      </c>
      <c r="O10" s="826">
        <v>0.5</v>
      </c>
      <c r="P10" s="825">
        <v>176.32</v>
      </c>
      <c r="Q10" s="827">
        <v>1</v>
      </c>
      <c r="R10" s="822">
        <v>1</v>
      </c>
      <c r="S10" s="827">
        <v>1</v>
      </c>
      <c r="T10" s="826">
        <v>0.5</v>
      </c>
      <c r="U10" s="828">
        <v>1</v>
      </c>
    </row>
    <row r="11" spans="1:21" ht="14.45" customHeight="1" x14ac:dyDescent="0.2">
      <c r="A11" s="821">
        <v>7</v>
      </c>
      <c r="B11" s="822" t="s">
        <v>2929</v>
      </c>
      <c r="C11" s="822" t="s">
        <v>2933</v>
      </c>
      <c r="D11" s="823" t="s">
        <v>4681</v>
      </c>
      <c r="E11" s="824" t="s">
        <v>2942</v>
      </c>
      <c r="F11" s="822" t="s">
        <v>2930</v>
      </c>
      <c r="G11" s="822" t="s">
        <v>3000</v>
      </c>
      <c r="H11" s="822" t="s">
        <v>687</v>
      </c>
      <c r="I11" s="822" t="s">
        <v>2331</v>
      </c>
      <c r="J11" s="822" t="s">
        <v>908</v>
      </c>
      <c r="K11" s="822" t="s">
        <v>2332</v>
      </c>
      <c r="L11" s="825">
        <v>102.93</v>
      </c>
      <c r="M11" s="825">
        <v>102.93</v>
      </c>
      <c r="N11" s="822">
        <v>1</v>
      </c>
      <c r="O11" s="826">
        <v>1</v>
      </c>
      <c r="P11" s="825">
        <v>102.93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7</v>
      </c>
      <c r="B12" s="822" t="s">
        <v>2929</v>
      </c>
      <c r="C12" s="822" t="s">
        <v>2933</v>
      </c>
      <c r="D12" s="823" t="s">
        <v>4681</v>
      </c>
      <c r="E12" s="824" t="s">
        <v>2942</v>
      </c>
      <c r="F12" s="822" t="s">
        <v>2930</v>
      </c>
      <c r="G12" s="822" t="s">
        <v>3000</v>
      </c>
      <c r="H12" s="822" t="s">
        <v>687</v>
      </c>
      <c r="I12" s="822" t="s">
        <v>2331</v>
      </c>
      <c r="J12" s="822" t="s">
        <v>908</v>
      </c>
      <c r="K12" s="822" t="s">
        <v>2332</v>
      </c>
      <c r="L12" s="825">
        <v>48.89</v>
      </c>
      <c r="M12" s="825">
        <v>48.89</v>
      </c>
      <c r="N12" s="822">
        <v>1</v>
      </c>
      <c r="O12" s="826">
        <v>1</v>
      </c>
      <c r="P12" s="825">
        <v>48.89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7</v>
      </c>
      <c r="B13" s="822" t="s">
        <v>2929</v>
      </c>
      <c r="C13" s="822" t="s">
        <v>2933</v>
      </c>
      <c r="D13" s="823" t="s">
        <v>4681</v>
      </c>
      <c r="E13" s="824" t="s">
        <v>2942</v>
      </c>
      <c r="F13" s="822" t="s">
        <v>2930</v>
      </c>
      <c r="G13" s="822" t="s">
        <v>3001</v>
      </c>
      <c r="H13" s="822" t="s">
        <v>329</v>
      </c>
      <c r="I13" s="822" t="s">
        <v>3002</v>
      </c>
      <c r="J13" s="822" t="s">
        <v>3003</v>
      </c>
      <c r="K13" s="822" t="s">
        <v>3004</v>
      </c>
      <c r="L13" s="825">
        <v>416.24</v>
      </c>
      <c r="M13" s="825">
        <v>416.24</v>
      </c>
      <c r="N13" s="822">
        <v>1</v>
      </c>
      <c r="O13" s="826">
        <v>0.5</v>
      </c>
      <c r="P13" s="825">
        <v>416.24</v>
      </c>
      <c r="Q13" s="827">
        <v>1</v>
      </c>
      <c r="R13" s="822">
        <v>1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7</v>
      </c>
      <c r="B14" s="822" t="s">
        <v>2929</v>
      </c>
      <c r="C14" s="822" t="s">
        <v>2933</v>
      </c>
      <c r="D14" s="823" t="s">
        <v>4681</v>
      </c>
      <c r="E14" s="824" t="s">
        <v>2945</v>
      </c>
      <c r="F14" s="822" t="s">
        <v>2930</v>
      </c>
      <c r="G14" s="822" t="s">
        <v>3005</v>
      </c>
      <c r="H14" s="822" t="s">
        <v>329</v>
      </c>
      <c r="I14" s="822" t="s">
        <v>3006</v>
      </c>
      <c r="J14" s="822" t="s">
        <v>3007</v>
      </c>
      <c r="K14" s="822" t="s">
        <v>2891</v>
      </c>
      <c r="L14" s="825">
        <v>70.48</v>
      </c>
      <c r="M14" s="825">
        <v>634.31999999999994</v>
      </c>
      <c r="N14" s="822">
        <v>9</v>
      </c>
      <c r="O14" s="826">
        <v>2</v>
      </c>
      <c r="P14" s="825">
        <v>634.31999999999994</v>
      </c>
      <c r="Q14" s="827">
        <v>1</v>
      </c>
      <c r="R14" s="822">
        <v>9</v>
      </c>
      <c r="S14" s="827">
        <v>1</v>
      </c>
      <c r="T14" s="826">
        <v>2</v>
      </c>
      <c r="U14" s="828">
        <v>1</v>
      </c>
    </row>
    <row r="15" spans="1:21" ht="14.45" customHeight="1" x14ac:dyDescent="0.2">
      <c r="A15" s="821">
        <v>7</v>
      </c>
      <c r="B15" s="822" t="s">
        <v>2929</v>
      </c>
      <c r="C15" s="822" t="s">
        <v>2933</v>
      </c>
      <c r="D15" s="823" t="s">
        <v>4681</v>
      </c>
      <c r="E15" s="824" t="s">
        <v>2945</v>
      </c>
      <c r="F15" s="822" t="s">
        <v>2930</v>
      </c>
      <c r="G15" s="822" t="s">
        <v>2989</v>
      </c>
      <c r="H15" s="822" t="s">
        <v>687</v>
      </c>
      <c r="I15" s="822" t="s">
        <v>2573</v>
      </c>
      <c r="J15" s="822" t="s">
        <v>2574</v>
      </c>
      <c r="K15" s="822" t="s">
        <v>2575</v>
      </c>
      <c r="L15" s="825">
        <v>119.7</v>
      </c>
      <c r="M15" s="825">
        <v>359.1</v>
      </c>
      <c r="N15" s="822">
        <v>3</v>
      </c>
      <c r="O15" s="826">
        <v>0.5</v>
      </c>
      <c r="P15" s="825">
        <v>359.1</v>
      </c>
      <c r="Q15" s="827">
        <v>1</v>
      </c>
      <c r="R15" s="822">
        <v>3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7</v>
      </c>
      <c r="B16" s="822" t="s">
        <v>2929</v>
      </c>
      <c r="C16" s="822" t="s">
        <v>2933</v>
      </c>
      <c r="D16" s="823" t="s">
        <v>4681</v>
      </c>
      <c r="E16" s="824" t="s">
        <v>2945</v>
      </c>
      <c r="F16" s="822" t="s">
        <v>2930</v>
      </c>
      <c r="G16" s="822" t="s">
        <v>3008</v>
      </c>
      <c r="H16" s="822" t="s">
        <v>329</v>
      </c>
      <c r="I16" s="822" t="s">
        <v>3009</v>
      </c>
      <c r="J16" s="822" t="s">
        <v>3010</v>
      </c>
      <c r="K16" s="822" t="s">
        <v>3011</v>
      </c>
      <c r="L16" s="825">
        <v>128.55000000000001</v>
      </c>
      <c r="M16" s="825">
        <v>1028.4000000000001</v>
      </c>
      <c r="N16" s="822">
        <v>8</v>
      </c>
      <c r="O16" s="826">
        <v>3</v>
      </c>
      <c r="P16" s="825">
        <v>1028.4000000000001</v>
      </c>
      <c r="Q16" s="827">
        <v>1</v>
      </c>
      <c r="R16" s="822">
        <v>8</v>
      </c>
      <c r="S16" s="827">
        <v>1</v>
      </c>
      <c r="T16" s="826">
        <v>3</v>
      </c>
      <c r="U16" s="828">
        <v>1</v>
      </c>
    </row>
    <row r="17" spans="1:21" ht="14.45" customHeight="1" x14ac:dyDescent="0.2">
      <c r="A17" s="821">
        <v>7</v>
      </c>
      <c r="B17" s="822" t="s">
        <v>2929</v>
      </c>
      <c r="C17" s="822" t="s">
        <v>2933</v>
      </c>
      <c r="D17" s="823" t="s">
        <v>4681</v>
      </c>
      <c r="E17" s="824" t="s">
        <v>2945</v>
      </c>
      <c r="F17" s="822" t="s">
        <v>2930</v>
      </c>
      <c r="G17" s="822" t="s">
        <v>3012</v>
      </c>
      <c r="H17" s="822" t="s">
        <v>329</v>
      </c>
      <c r="I17" s="822" t="s">
        <v>3013</v>
      </c>
      <c r="J17" s="822" t="s">
        <v>3014</v>
      </c>
      <c r="K17" s="822" t="s">
        <v>740</v>
      </c>
      <c r="L17" s="825">
        <v>117.03</v>
      </c>
      <c r="M17" s="825">
        <v>234.06</v>
      </c>
      <c r="N17" s="822">
        <v>2</v>
      </c>
      <c r="O17" s="826">
        <v>1</v>
      </c>
      <c r="P17" s="825">
        <v>234.06</v>
      </c>
      <c r="Q17" s="827">
        <v>1</v>
      </c>
      <c r="R17" s="822">
        <v>2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7</v>
      </c>
      <c r="B18" s="822" t="s">
        <v>2929</v>
      </c>
      <c r="C18" s="822" t="s">
        <v>2933</v>
      </c>
      <c r="D18" s="823" t="s">
        <v>4681</v>
      </c>
      <c r="E18" s="824" t="s">
        <v>2945</v>
      </c>
      <c r="F18" s="822" t="s">
        <v>2930</v>
      </c>
      <c r="G18" s="822" t="s">
        <v>3012</v>
      </c>
      <c r="H18" s="822" t="s">
        <v>329</v>
      </c>
      <c r="I18" s="822" t="s">
        <v>3015</v>
      </c>
      <c r="J18" s="822" t="s">
        <v>902</v>
      </c>
      <c r="K18" s="822" t="s">
        <v>740</v>
      </c>
      <c r="L18" s="825">
        <v>117.03</v>
      </c>
      <c r="M18" s="825">
        <v>117.03</v>
      </c>
      <c r="N18" s="822">
        <v>1</v>
      </c>
      <c r="O18" s="826">
        <v>1</v>
      </c>
      <c r="P18" s="825">
        <v>117.03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7</v>
      </c>
      <c r="B19" s="822" t="s">
        <v>2929</v>
      </c>
      <c r="C19" s="822" t="s">
        <v>2933</v>
      </c>
      <c r="D19" s="823" t="s">
        <v>4681</v>
      </c>
      <c r="E19" s="824" t="s">
        <v>2945</v>
      </c>
      <c r="F19" s="822" t="s">
        <v>2930</v>
      </c>
      <c r="G19" s="822" t="s">
        <v>3016</v>
      </c>
      <c r="H19" s="822" t="s">
        <v>329</v>
      </c>
      <c r="I19" s="822" t="s">
        <v>3017</v>
      </c>
      <c r="J19" s="822" t="s">
        <v>3018</v>
      </c>
      <c r="K19" s="822" t="s">
        <v>3019</v>
      </c>
      <c r="L19" s="825">
        <v>52.87</v>
      </c>
      <c r="M19" s="825">
        <v>211.48</v>
      </c>
      <c r="N19" s="822">
        <v>4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7</v>
      </c>
      <c r="B20" s="822" t="s">
        <v>2929</v>
      </c>
      <c r="C20" s="822" t="s">
        <v>2933</v>
      </c>
      <c r="D20" s="823" t="s">
        <v>4681</v>
      </c>
      <c r="E20" s="824" t="s">
        <v>2945</v>
      </c>
      <c r="F20" s="822" t="s">
        <v>2930</v>
      </c>
      <c r="G20" s="822" t="s">
        <v>3020</v>
      </c>
      <c r="H20" s="822" t="s">
        <v>329</v>
      </c>
      <c r="I20" s="822" t="s">
        <v>3021</v>
      </c>
      <c r="J20" s="822" t="s">
        <v>3022</v>
      </c>
      <c r="K20" s="822" t="s">
        <v>3023</v>
      </c>
      <c r="L20" s="825">
        <v>273.33</v>
      </c>
      <c r="M20" s="825">
        <v>1093.32</v>
      </c>
      <c r="N20" s="822">
        <v>4</v>
      </c>
      <c r="O20" s="826">
        <v>4</v>
      </c>
      <c r="P20" s="825">
        <v>1093.32</v>
      </c>
      <c r="Q20" s="827">
        <v>1</v>
      </c>
      <c r="R20" s="822">
        <v>4</v>
      </c>
      <c r="S20" s="827">
        <v>1</v>
      </c>
      <c r="T20" s="826">
        <v>4</v>
      </c>
      <c r="U20" s="828">
        <v>1</v>
      </c>
    </row>
    <row r="21" spans="1:21" ht="14.45" customHeight="1" x14ac:dyDescent="0.2">
      <c r="A21" s="821">
        <v>7</v>
      </c>
      <c r="B21" s="822" t="s">
        <v>2929</v>
      </c>
      <c r="C21" s="822" t="s">
        <v>2933</v>
      </c>
      <c r="D21" s="823" t="s">
        <v>4681</v>
      </c>
      <c r="E21" s="824" t="s">
        <v>2945</v>
      </c>
      <c r="F21" s="822" t="s">
        <v>2930</v>
      </c>
      <c r="G21" s="822" t="s">
        <v>3024</v>
      </c>
      <c r="H21" s="822" t="s">
        <v>329</v>
      </c>
      <c r="I21" s="822" t="s">
        <v>3025</v>
      </c>
      <c r="J21" s="822" t="s">
        <v>1387</v>
      </c>
      <c r="K21" s="822" t="s">
        <v>3026</v>
      </c>
      <c r="L21" s="825">
        <v>178.94</v>
      </c>
      <c r="M21" s="825">
        <v>536.81999999999994</v>
      </c>
      <c r="N21" s="822">
        <v>3</v>
      </c>
      <c r="O21" s="826">
        <v>0.5</v>
      </c>
      <c r="P21" s="825">
        <v>536.81999999999994</v>
      </c>
      <c r="Q21" s="827">
        <v>1</v>
      </c>
      <c r="R21" s="822">
        <v>3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7</v>
      </c>
      <c r="B22" s="822" t="s">
        <v>2929</v>
      </c>
      <c r="C22" s="822" t="s">
        <v>2933</v>
      </c>
      <c r="D22" s="823" t="s">
        <v>4681</v>
      </c>
      <c r="E22" s="824" t="s">
        <v>2945</v>
      </c>
      <c r="F22" s="822" t="s">
        <v>2930</v>
      </c>
      <c r="G22" s="822" t="s">
        <v>3027</v>
      </c>
      <c r="H22" s="822" t="s">
        <v>329</v>
      </c>
      <c r="I22" s="822" t="s">
        <v>3028</v>
      </c>
      <c r="J22" s="822" t="s">
        <v>1592</v>
      </c>
      <c r="K22" s="822" t="s">
        <v>1593</v>
      </c>
      <c r="L22" s="825">
        <v>49.04</v>
      </c>
      <c r="M22" s="825">
        <v>98.08</v>
      </c>
      <c r="N22" s="822">
        <v>2</v>
      </c>
      <c r="O22" s="826">
        <v>0.5</v>
      </c>
      <c r="P22" s="825">
        <v>98.08</v>
      </c>
      <c r="Q22" s="827">
        <v>1</v>
      </c>
      <c r="R22" s="822">
        <v>2</v>
      </c>
      <c r="S22" s="827">
        <v>1</v>
      </c>
      <c r="T22" s="826">
        <v>0.5</v>
      </c>
      <c r="U22" s="828">
        <v>1</v>
      </c>
    </row>
    <row r="23" spans="1:21" ht="14.45" customHeight="1" x14ac:dyDescent="0.2">
      <c r="A23" s="821">
        <v>7</v>
      </c>
      <c r="B23" s="822" t="s">
        <v>2929</v>
      </c>
      <c r="C23" s="822" t="s">
        <v>2933</v>
      </c>
      <c r="D23" s="823" t="s">
        <v>4681</v>
      </c>
      <c r="E23" s="824" t="s">
        <v>2945</v>
      </c>
      <c r="F23" s="822" t="s">
        <v>2930</v>
      </c>
      <c r="G23" s="822" t="s">
        <v>2988</v>
      </c>
      <c r="H23" s="822" t="s">
        <v>687</v>
      </c>
      <c r="I23" s="822" t="s">
        <v>2633</v>
      </c>
      <c r="J23" s="822" t="s">
        <v>1196</v>
      </c>
      <c r="K23" s="822" t="s">
        <v>2634</v>
      </c>
      <c r="L23" s="825">
        <v>386.73</v>
      </c>
      <c r="M23" s="825">
        <v>386.73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7</v>
      </c>
      <c r="B24" s="822" t="s">
        <v>2929</v>
      </c>
      <c r="C24" s="822" t="s">
        <v>2933</v>
      </c>
      <c r="D24" s="823" t="s">
        <v>4681</v>
      </c>
      <c r="E24" s="824" t="s">
        <v>2945</v>
      </c>
      <c r="F24" s="822" t="s">
        <v>2930</v>
      </c>
      <c r="G24" s="822" t="s">
        <v>3029</v>
      </c>
      <c r="H24" s="822" t="s">
        <v>329</v>
      </c>
      <c r="I24" s="822" t="s">
        <v>3030</v>
      </c>
      <c r="J24" s="822" t="s">
        <v>3031</v>
      </c>
      <c r="K24" s="822" t="s">
        <v>3032</v>
      </c>
      <c r="L24" s="825">
        <v>80.260000000000005</v>
      </c>
      <c r="M24" s="825">
        <v>240.78000000000003</v>
      </c>
      <c r="N24" s="822">
        <v>3</v>
      </c>
      <c r="O24" s="826">
        <v>0.5</v>
      </c>
      <c r="P24" s="825">
        <v>240.78000000000003</v>
      </c>
      <c r="Q24" s="827">
        <v>1</v>
      </c>
      <c r="R24" s="822">
        <v>3</v>
      </c>
      <c r="S24" s="827">
        <v>1</v>
      </c>
      <c r="T24" s="826">
        <v>0.5</v>
      </c>
      <c r="U24" s="828">
        <v>1</v>
      </c>
    </row>
    <row r="25" spans="1:21" ht="14.45" customHeight="1" x14ac:dyDescent="0.2">
      <c r="A25" s="821">
        <v>7</v>
      </c>
      <c r="B25" s="822" t="s">
        <v>2929</v>
      </c>
      <c r="C25" s="822" t="s">
        <v>2933</v>
      </c>
      <c r="D25" s="823" t="s">
        <v>4681</v>
      </c>
      <c r="E25" s="824" t="s">
        <v>2945</v>
      </c>
      <c r="F25" s="822" t="s">
        <v>2930</v>
      </c>
      <c r="G25" s="822" t="s">
        <v>3033</v>
      </c>
      <c r="H25" s="822" t="s">
        <v>329</v>
      </c>
      <c r="I25" s="822" t="s">
        <v>3034</v>
      </c>
      <c r="J25" s="822" t="s">
        <v>3035</v>
      </c>
      <c r="K25" s="822" t="s">
        <v>3036</v>
      </c>
      <c r="L25" s="825">
        <v>73.989999999999995</v>
      </c>
      <c r="M25" s="825">
        <v>147.97999999999999</v>
      </c>
      <c r="N25" s="822">
        <v>2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7</v>
      </c>
      <c r="B26" s="822" t="s">
        <v>2929</v>
      </c>
      <c r="C26" s="822" t="s">
        <v>2933</v>
      </c>
      <c r="D26" s="823" t="s">
        <v>4681</v>
      </c>
      <c r="E26" s="824" t="s">
        <v>2945</v>
      </c>
      <c r="F26" s="822" t="s">
        <v>2930</v>
      </c>
      <c r="G26" s="822" t="s">
        <v>3037</v>
      </c>
      <c r="H26" s="822" t="s">
        <v>329</v>
      </c>
      <c r="I26" s="822" t="s">
        <v>3038</v>
      </c>
      <c r="J26" s="822" t="s">
        <v>3039</v>
      </c>
      <c r="K26" s="822" t="s">
        <v>3040</v>
      </c>
      <c r="L26" s="825">
        <v>73.150000000000006</v>
      </c>
      <c r="M26" s="825">
        <v>658.35</v>
      </c>
      <c r="N26" s="822">
        <v>9</v>
      </c>
      <c r="O26" s="826">
        <v>2</v>
      </c>
      <c r="P26" s="825">
        <v>658.35</v>
      </c>
      <c r="Q26" s="827">
        <v>1</v>
      </c>
      <c r="R26" s="822">
        <v>9</v>
      </c>
      <c r="S26" s="827">
        <v>1</v>
      </c>
      <c r="T26" s="826">
        <v>2</v>
      </c>
      <c r="U26" s="828">
        <v>1</v>
      </c>
    </row>
    <row r="27" spans="1:21" ht="14.45" customHeight="1" x14ac:dyDescent="0.2">
      <c r="A27" s="821">
        <v>7</v>
      </c>
      <c r="B27" s="822" t="s">
        <v>2929</v>
      </c>
      <c r="C27" s="822" t="s">
        <v>2933</v>
      </c>
      <c r="D27" s="823" t="s">
        <v>4681</v>
      </c>
      <c r="E27" s="824" t="s">
        <v>2945</v>
      </c>
      <c r="F27" s="822" t="s">
        <v>2930</v>
      </c>
      <c r="G27" s="822" t="s">
        <v>3037</v>
      </c>
      <c r="H27" s="822" t="s">
        <v>329</v>
      </c>
      <c r="I27" s="822" t="s">
        <v>3041</v>
      </c>
      <c r="J27" s="822" t="s">
        <v>3039</v>
      </c>
      <c r="K27" s="822" t="s">
        <v>3042</v>
      </c>
      <c r="L27" s="825">
        <v>109.72</v>
      </c>
      <c r="M27" s="825">
        <v>109.72</v>
      </c>
      <c r="N27" s="822">
        <v>1</v>
      </c>
      <c r="O27" s="826">
        <v>1</v>
      </c>
      <c r="P27" s="825">
        <v>109.72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7</v>
      </c>
      <c r="B28" s="822" t="s">
        <v>2929</v>
      </c>
      <c r="C28" s="822" t="s">
        <v>2933</v>
      </c>
      <c r="D28" s="823" t="s">
        <v>4681</v>
      </c>
      <c r="E28" s="824" t="s">
        <v>2945</v>
      </c>
      <c r="F28" s="822" t="s">
        <v>2930</v>
      </c>
      <c r="G28" s="822" t="s">
        <v>3043</v>
      </c>
      <c r="H28" s="822" t="s">
        <v>329</v>
      </c>
      <c r="I28" s="822" t="s">
        <v>3044</v>
      </c>
      <c r="J28" s="822" t="s">
        <v>3045</v>
      </c>
      <c r="K28" s="822" t="s">
        <v>3046</v>
      </c>
      <c r="L28" s="825">
        <v>248.55</v>
      </c>
      <c r="M28" s="825">
        <v>248.55</v>
      </c>
      <c r="N28" s="822">
        <v>1</v>
      </c>
      <c r="O28" s="826">
        <v>1</v>
      </c>
      <c r="P28" s="825">
        <v>248.55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7</v>
      </c>
      <c r="B29" s="822" t="s">
        <v>2929</v>
      </c>
      <c r="C29" s="822" t="s">
        <v>2933</v>
      </c>
      <c r="D29" s="823" t="s">
        <v>4681</v>
      </c>
      <c r="E29" s="824" t="s">
        <v>2945</v>
      </c>
      <c r="F29" s="822" t="s">
        <v>2930</v>
      </c>
      <c r="G29" s="822" t="s">
        <v>3047</v>
      </c>
      <c r="H29" s="822" t="s">
        <v>329</v>
      </c>
      <c r="I29" s="822" t="s">
        <v>3048</v>
      </c>
      <c r="J29" s="822" t="s">
        <v>1584</v>
      </c>
      <c r="K29" s="822" t="s">
        <v>3049</v>
      </c>
      <c r="L29" s="825">
        <v>90.95</v>
      </c>
      <c r="M29" s="825">
        <v>181.9</v>
      </c>
      <c r="N29" s="822">
        <v>2</v>
      </c>
      <c r="O29" s="826">
        <v>1</v>
      </c>
      <c r="P29" s="825">
        <v>181.9</v>
      </c>
      <c r="Q29" s="827">
        <v>1</v>
      </c>
      <c r="R29" s="822">
        <v>2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7</v>
      </c>
      <c r="B30" s="822" t="s">
        <v>2929</v>
      </c>
      <c r="C30" s="822" t="s">
        <v>2933</v>
      </c>
      <c r="D30" s="823" t="s">
        <v>4681</v>
      </c>
      <c r="E30" s="824" t="s">
        <v>2945</v>
      </c>
      <c r="F30" s="822" t="s">
        <v>2930</v>
      </c>
      <c r="G30" s="822" t="s">
        <v>3050</v>
      </c>
      <c r="H30" s="822" t="s">
        <v>329</v>
      </c>
      <c r="I30" s="822" t="s">
        <v>3051</v>
      </c>
      <c r="J30" s="822" t="s">
        <v>1326</v>
      </c>
      <c r="K30" s="822" t="s">
        <v>3052</v>
      </c>
      <c r="L30" s="825">
        <v>35.25</v>
      </c>
      <c r="M30" s="825">
        <v>211.5</v>
      </c>
      <c r="N30" s="822">
        <v>6</v>
      </c>
      <c r="O30" s="826">
        <v>1</v>
      </c>
      <c r="P30" s="825">
        <v>211.5</v>
      </c>
      <c r="Q30" s="827">
        <v>1</v>
      </c>
      <c r="R30" s="822">
        <v>6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7</v>
      </c>
      <c r="B31" s="822" t="s">
        <v>2929</v>
      </c>
      <c r="C31" s="822" t="s">
        <v>2933</v>
      </c>
      <c r="D31" s="823" t="s">
        <v>4681</v>
      </c>
      <c r="E31" s="824" t="s">
        <v>2945</v>
      </c>
      <c r="F31" s="822" t="s">
        <v>2930</v>
      </c>
      <c r="G31" s="822" t="s">
        <v>3000</v>
      </c>
      <c r="H31" s="822" t="s">
        <v>687</v>
      </c>
      <c r="I31" s="822" t="s">
        <v>2331</v>
      </c>
      <c r="J31" s="822" t="s">
        <v>908</v>
      </c>
      <c r="K31" s="822" t="s">
        <v>2332</v>
      </c>
      <c r="L31" s="825">
        <v>48.89</v>
      </c>
      <c r="M31" s="825">
        <v>48.89</v>
      </c>
      <c r="N31" s="822">
        <v>1</v>
      </c>
      <c r="O31" s="826">
        <v>0.5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7</v>
      </c>
      <c r="B32" s="822" t="s">
        <v>2929</v>
      </c>
      <c r="C32" s="822" t="s">
        <v>2933</v>
      </c>
      <c r="D32" s="823" t="s">
        <v>4681</v>
      </c>
      <c r="E32" s="824" t="s">
        <v>2945</v>
      </c>
      <c r="F32" s="822" t="s">
        <v>2930</v>
      </c>
      <c r="G32" s="822" t="s">
        <v>3053</v>
      </c>
      <c r="H32" s="822" t="s">
        <v>329</v>
      </c>
      <c r="I32" s="822" t="s">
        <v>3054</v>
      </c>
      <c r="J32" s="822" t="s">
        <v>3055</v>
      </c>
      <c r="K32" s="822" t="s">
        <v>3056</v>
      </c>
      <c r="L32" s="825">
        <v>173.31</v>
      </c>
      <c r="M32" s="825">
        <v>173.31</v>
      </c>
      <c r="N32" s="822">
        <v>1</v>
      </c>
      <c r="O32" s="826">
        <v>0.5</v>
      </c>
      <c r="P32" s="825">
        <v>173.31</v>
      </c>
      <c r="Q32" s="827">
        <v>1</v>
      </c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7</v>
      </c>
      <c r="B33" s="822" t="s">
        <v>2929</v>
      </c>
      <c r="C33" s="822" t="s">
        <v>2933</v>
      </c>
      <c r="D33" s="823" t="s">
        <v>4681</v>
      </c>
      <c r="E33" s="824" t="s">
        <v>2945</v>
      </c>
      <c r="F33" s="822" t="s">
        <v>2930</v>
      </c>
      <c r="G33" s="822" t="s">
        <v>3057</v>
      </c>
      <c r="H33" s="822" t="s">
        <v>329</v>
      </c>
      <c r="I33" s="822" t="s">
        <v>3058</v>
      </c>
      <c r="J33" s="822" t="s">
        <v>3059</v>
      </c>
      <c r="K33" s="822" t="s">
        <v>3060</v>
      </c>
      <c r="L33" s="825">
        <v>218.62</v>
      </c>
      <c r="M33" s="825">
        <v>655.86</v>
      </c>
      <c r="N33" s="822">
        <v>3</v>
      </c>
      <c r="O33" s="826">
        <v>1.5</v>
      </c>
      <c r="P33" s="825">
        <v>655.86</v>
      </c>
      <c r="Q33" s="827">
        <v>1</v>
      </c>
      <c r="R33" s="822">
        <v>3</v>
      </c>
      <c r="S33" s="827">
        <v>1</v>
      </c>
      <c r="T33" s="826">
        <v>1.5</v>
      </c>
      <c r="U33" s="828">
        <v>1</v>
      </c>
    </row>
    <row r="34" spans="1:21" ht="14.45" customHeight="1" x14ac:dyDescent="0.2">
      <c r="A34" s="821">
        <v>7</v>
      </c>
      <c r="B34" s="822" t="s">
        <v>2929</v>
      </c>
      <c r="C34" s="822" t="s">
        <v>2933</v>
      </c>
      <c r="D34" s="823" t="s">
        <v>4681</v>
      </c>
      <c r="E34" s="824" t="s">
        <v>2945</v>
      </c>
      <c r="F34" s="822" t="s">
        <v>2930</v>
      </c>
      <c r="G34" s="822" t="s">
        <v>3061</v>
      </c>
      <c r="H34" s="822" t="s">
        <v>329</v>
      </c>
      <c r="I34" s="822" t="s">
        <v>3062</v>
      </c>
      <c r="J34" s="822" t="s">
        <v>757</v>
      </c>
      <c r="K34" s="822" t="s">
        <v>3063</v>
      </c>
      <c r="L34" s="825">
        <v>127.91</v>
      </c>
      <c r="M34" s="825">
        <v>255.82</v>
      </c>
      <c r="N34" s="822">
        <v>2</v>
      </c>
      <c r="O34" s="826">
        <v>1</v>
      </c>
      <c r="P34" s="825">
        <v>255.82</v>
      </c>
      <c r="Q34" s="827">
        <v>1</v>
      </c>
      <c r="R34" s="822">
        <v>2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7</v>
      </c>
      <c r="B35" s="822" t="s">
        <v>2929</v>
      </c>
      <c r="C35" s="822" t="s">
        <v>2933</v>
      </c>
      <c r="D35" s="823" t="s">
        <v>4681</v>
      </c>
      <c r="E35" s="824" t="s">
        <v>2945</v>
      </c>
      <c r="F35" s="822" t="s">
        <v>2930</v>
      </c>
      <c r="G35" s="822" t="s">
        <v>3064</v>
      </c>
      <c r="H35" s="822" t="s">
        <v>687</v>
      </c>
      <c r="I35" s="822" t="s">
        <v>2877</v>
      </c>
      <c r="J35" s="822" t="s">
        <v>2046</v>
      </c>
      <c r="K35" s="822" t="s">
        <v>2048</v>
      </c>
      <c r="L35" s="825">
        <v>2573.2199999999998</v>
      </c>
      <c r="M35" s="825">
        <v>5146.4399999999996</v>
      </c>
      <c r="N35" s="822">
        <v>2</v>
      </c>
      <c r="O35" s="826">
        <v>0.5</v>
      </c>
      <c r="P35" s="825">
        <v>5146.4399999999996</v>
      </c>
      <c r="Q35" s="827">
        <v>1</v>
      </c>
      <c r="R35" s="822">
        <v>2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7</v>
      </c>
      <c r="B36" s="822" t="s">
        <v>2929</v>
      </c>
      <c r="C36" s="822" t="s">
        <v>2933</v>
      </c>
      <c r="D36" s="823" t="s">
        <v>4681</v>
      </c>
      <c r="E36" s="824" t="s">
        <v>2945</v>
      </c>
      <c r="F36" s="822" t="s">
        <v>2930</v>
      </c>
      <c r="G36" s="822" t="s">
        <v>3065</v>
      </c>
      <c r="H36" s="822" t="s">
        <v>329</v>
      </c>
      <c r="I36" s="822" t="s">
        <v>3066</v>
      </c>
      <c r="J36" s="822" t="s">
        <v>894</v>
      </c>
      <c r="K36" s="822" t="s">
        <v>3067</v>
      </c>
      <c r="L36" s="825">
        <v>0</v>
      </c>
      <c r="M36" s="825">
        <v>0</v>
      </c>
      <c r="N36" s="822">
        <v>2</v>
      </c>
      <c r="O36" s="826">
        <v>1</v>
      </c>
      <c r="P36" s="825">
        <v>0</v>
      </c>
      <c r="Q36" s="827"/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7</v>
      </c>
      <c r="B37" s="822" t="s">
        <v>2929</v>
      </c>
      <c r="C37" s="822" t="s">
        <v>2933</v>
      </c>
      <c r="D37" s="823" t="s">
        <v>4681</v>
      </c>
      <c r="E37" s="824" t="s">
        <v>2945</v>
      </c>
      <c r="F37" s="822" t="s">
        <v>2930</v>
      </c>
      <c r="G37" s="822" t="s">
        <v>3068</v>
      </c>
      <c r="H37" s="822" t="s">
        <v>329</v>
      </c>
      <c r="I37" s="822" t="s">
        <v>3069</v>
      </c>
      <c r="J37" s="822" t="s">
        <v>3070</v>
      </c>
      <c r="K37" s="822" t="s">
        <v>2332</v>
      </c>
      <c r="L37" s="825">
        <v>205.84</v>
      </c>
      <c r="M37" s="825">
        <v>205.84</v>
      </c>
      <c r="N37" s="822">
        <v>1</v>
      </c>
      <c r="O37" s="826">
        <v>0.5</v>
      </c>
      <c r="P37" s="825">
        <v>205.84</v>
      </c>
      <c r="Q37" s="827">
        <v>1</v>
      </c>
      <c r="R37" s="822">
        <v>1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7</v>
      </c>
      <c r="B38" s="822" t="s">
        <v>2929</v>
      </c>
      <c r="C38" s="822" t="s">
        <v>2933</v>
      </c>
      <c r="D38" s="823" t="s">
        <v>4681</v>
      </c>
      <c r="E38" s="824" t="s">
        <v>2945</v>
      </c>
      <c r="F38" s="822" t="s">
        <v>2930</v>
      </c>
      <c r="G38" s="822" t="s">
        <v>3068</v>
      </c>
      <c r="H38" s="822" t="s">
        <v>329</v>
      </c>
      <c r="I38" s="822" t="s">
        <v>3069</v>
      </c>
      <c r="J38" s="822" t="s">
        <v>3070</v>
      </c>
      <c r="K38" s="822" t="s">
        <v>2332</v>
      </c>
      <c r="L38" s="825">
        <v>97.76</v>
      </c>
      <c r="M38" s="825">
        <v>97.76</v>
      </c>
      <c r="N38" s="822">
        <v>1</v>
      </c>
      <c r="O38" s="826">
        <v>0.5</v>
      </c>
      <c r="P38" s="825">
        <v>97.76</v>
      </c>
      <c r="Q38" s="827">
        <v>1</v>
      </c>
      <c r="R38" s="822">
        <v>1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7</v>
      </c>
      <c r="B39" s="822" t="s">
        <v>2929</v>
      </c>
      <c r="C39" s="822" t="s">
        <v>2933</v>
      </c>
      <c r="D39" s="823" t="s">
        <v>4681</v>
      </c>
      <c r="E39" s="824" t="s">
        <v>2945</v>
      </c>
      <c r="F39" s="822" t="s">
        <v>2930</v>
      </c>
      <c r="G39" s="822" t="s">
        <v>3071</v>
      </c>
      <c r="H39" s="822" t="s">
        <v>329</v>
      </c>
      <c r="I39" s="822" t="s">
        <v>3072</v>
      </c>
      <c r="J39" s="822" t="s">
        <v>3073</v>
      </c>
      <c r="K39" s="822" t="s">
        <v>3074</v>
      </c>
      <c r="L39" s="825">
        <v>0</v>
      </c>
      <c r="M39" s="825">
        <v>0</v>
      </c>
      <c r="N39" s="822">
        <v>5</v>
      </c>
      <c r="O39" s="826">
        <v>1</v>
      </c>
      <c r="P39" s="825">
        <v>0</v>
      </c>
      <c r="Q39" s="827"/>
      <c r="R39" s="822">
        <v>5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7</v>
      </c>
      <c r="B40" s="822" t="s">
        <v>2929</v>
      </c>
      <c r="C40" s="822" t="s">
        <v>2933</v>
      </c>
      <c r="D40" s="823" t="s">
        <v>4681</v>
      </c>
      <c r="E40" s="824" t="s">
        <v>2945</v>
      </c>
      <c r="F40" s="822" t="s">
        <v>2930</v>
      </c>
      <c r="G40" s="822" t="s">
        <v>3075</v>
      </c>
      <c r="H40" s="822" t="s">
        <v>329</v>
      </c>
      <c r="I40" s="822" t="s">
        <v>3076</v>
      </c>
      <c r="J40" s="822" t="s">
        <v>3077</v>
      </c>
      <c r="K40" s="822" t="s">
        <v>3078</v>
      </c>
      <c r="L40" s="825">
        <v>387.73</v>
      </c>
      <c r="M40" s="825">
        <v>775.46</v>
      </c>
      <c r="N40" s="822">
        <v>2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7</v>
      </c>
      <c r="B41" s="822" t="s">
        <v>2929</v>
      </c>
      <c r="C41" s="822" t="s">
        <v>2933</v>
      </c>
      <c r="D41" s="823" t="s">
        <v>4681</v>
      </c>
      <c r="E41" s="824" t="s">
        <v>2945</v>
      </c>
      <c r="F41" s="822" t="s">
        <v>2930</v>
      </c>
      <c r="G41" s="822" t="s">
        <v>3079</v>
      </c>
      <c r="H41" s="822" t="s">
        <v>687</v>
      </c>
      <c r="I41" s="822" t="s">
        <v>2747</v>
      </c>
      <c r="J41" s="822" t="s">
        <v>1625</v>
      </c>
      <c r="K41" s="822" t="s">
        <v>2748</v>
      </c>
      <c r="L41" s="825">
        <v>0</v>
      </c>
      <c r="M41" s="825">
        <v>0</v>
      </c>
      <c r="N41" s="822">
        <v>1</v>
      </c>
      <c r="O41" s="826">
        <v>1</v>
      </c>
      <c r="P41" s="825">
        <v>0</v>
      </c>
      <c r="Q41" s="827"/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7</v>
      </c>
      <c r="B42" s="822" t="s">
        <v>2929</v>
      </c>
      <c r="C42" s="822" t="s">
        <v>2933</v>
      </c>
      <c r="D42" s="823" t="s">
        <v>4681</v>
      </c>
      <c r="E42" s="824" t="s">
        <v>2945</v>
      </c>
      <c r="F42" s="822" t="s">
        <v>2930</v>
      </c>
      <c r="G42" s="822" t="s">
        <v>3080</v>
      </c>
      <c r="H42" s="822" t="s">
        <v>329</v>
      </c>
      <c r="I42" s="822" t="s">
        <v>3081</v>
      </c>
      <c r="J42" s="822" t="s">
        <v>3082</v>
      </c>
      <c r="K42" s="822" t="s">
        <v>3083</v>
      </c>
      <c r="L42" s="825">
        <v>2185.59</v>
      </c>
      <c r="M42" s="825">
        <v>6556.77</v>
      </c>
      <c r="N42" s="822">
        <v>3</v>
      </c>
      <c r="O42" s="826">
        <v>2</v>
      </c>
      <c r="P42" s="825">
        <v>6556.77</v>
      </c>
      <c r="Q42" s="827">
        <v>1</v>
      </c>
      <c r="R42" s="822">
        <v>3</v>
      </c>
      <c r="S42" s="827">
        <v>1</v>
      </c>
      <c r="T42" s="826">
        <v>2</v>
      </c>
      <c r="U42" s="828">
        <v>1</v>
      </c>
    </row>
    <row r="43" spans="1:21" ht="14.45" customHeight="1" x14ac:dyDescent="0.2">
      <c r="A43" s="821">
        <v>7</v>
      </c>
      <c r="B43" s="822" t="s">
        <v>2929</v>
      </c>
      <c r="C43" s="822" t="s">
        <v>2933</v>
      </c>
      <c r="D43" s="823" t="s">
        <v>4681</v>
      </c>
      <c r="E43" s="824" t="s">
        <v>2945</v>
      </c>
      <c r="F43" s="822" t="s">
        <v>2930</v>
      </c>
      <c r="G43" s="822" t="s">
        <v>3080</v>
      </c>
      <c r="H43" s="822" t="s">
        <v>329</v>
      </c>
      <c r="I43" s="822" t="s">
        <v>3081</v>
      </c>
      <c r="J43" s="822" t="s">
        <v>3082</v>
      </c>
      <c r="K43" s="822" t="s">
        <v>3083</v>
      </c>
      <c r="L43" s="825">
        <v>1392.75</v>
      </c>
      <c r="M43" s="825">
        <v>1392.75</v>
      </c>
      <c r="N43" s="822">
        <v>1</v>
      </c>
      <c r="O43" s="826">
        <v>0.5</v>
      </c>
      <c r="P43" s="825">
        <v>1392.75</v>
      </c>
      <c r="Q43" s="827">
        <v>1</v>
      </c>
      <c r="R43" s="822">
        <v>1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7</v>
      </c>
      <c r="B44" s="822" t="s">
        <v>2929</v>
      </c>
      <c r="C44" s="822" t="s">
        <v>2933</v>
      </c>
      <c r="D44" s="823" t="s">
        <v>4681</v>
      </c>
      <c r="E44" s="824" t="s">
        <v>2945</v>
      </c>
      <c r="F44" s="822" t="s">
        <v>2930</v>
      </c>
      <c r="G44" s="822" t="s">
        <v>3084</v>
      </c>
      <c r="H44" s="822" t="s">
        <v>329</v>
      </c>
      <c r="I44" s="822" t="s">
        <v>3085</v>
      </c>
      <c r="J44" s="822" t="s">
        <v>3086</v>
      </c>
      <c r="K44" s="822" t="s">
        <v>3087</v>
      </c>
      <c r="L44" s="825">
        <v>239.96</v>
      </c>
      <c r="M44" s="825">
        <v>479.92</v>
      </c>
      <c r="N44" s="822">
        <v>2</v>
      </c>
      <c r="O44" s="826">
        <v>1</v>
      </c>
      <c r="P44" s="825">
        <v>479.92</v>
      </c>
      <c r="Q44" s="827">
        <v>1</v>
      </c>
      <c r="R44" s="822">
        <v>2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7</v>
      </c>
      <c r="B45" s="822" t="s">
        <v>2929</v>
      </c>
      <c r="C45" s="822" t="s">
        <v>2933</v>
      </c>
      <c r="D45" s="823" t="s">
        <v>4681</v>
      </c>
      <c r="E45" s="824" t="s">
        <v>2945</v>
      </c>
      <c r="F45" s="822" t="s">
        <v>2930</v>
      </c>
      <c r="G45" s="822" t="s">
        <v>3088</v>
      </c>
      <c r="H45" s="822" t="s">
        <v>329</v>
      </c>
      <c r="I45" s="822" t="s">
        <v>3089</v>
      </c>
      <c r="J45" s="822" t="s">
        <v>1269</v>
      </c>
      <c r="K45" s="822" t="s">
        <v>1270</v>
      </c>
      <c r="L45" s="825">
        <v>121.92</v>
      </c>
      <c r="M45" s="825">
        <v>731.52</v>
      </c>
      <c r="N45" s="822">
        <v>6</v>
      </c>
      <c r="O45" s="826">
        <v>1</v>
      </c>
      <c r="P45" s="825">
        <v>731.52</v>
      </c>
      <c r="Q45" s="827">
        <v>1</v>
      </c>
      <c r="R45" s="822">
        <v>6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7</v>
      </c>
      <c r="B46" s="822" t="s">
        <v>2929</v>
      </c>
      <c r="C46" s="822" t="s">
        <v>2933</v>
      </c>
      <c r="D46" s="823" t="s">
        <v>4681</v>
      </c>
      <c r="E46" s="824" t="s">
        <v>2950</v>
      </c>
      <c r="F46" s="822" t="s">
        <v>2930</v>
      </c>
      <c r="G46" s="822" t="s">
        <v>3090</v>
      </c>
      <c r="H46" s="822" t="s">
        <v>329</v>
      </c>
      <c r="I46" s="822" t="s">
        <v>3091</v>
      </c>
      <c r="J46" s="822" t="s">
        <v>3092</v>
      </c>
      <c r="K46" s="822" t="s">
        <v>3093</v>
      </c>
      <c r="L46" s="825">
        <v>97.96</v>
      </c>
      <c r="M46" s="825">
        <v>97.96</v>
      </c>
      <c r="N46" s="822">
        <v>1</v>
      </c>
      <c r="O46" s="826">
        <v>1</v>
      </c>
      <c r="P46" s="825">
        <v>97.96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7</v>
      </c>
      <c r="B47" s="822" t="s">
        <v>2929</v>
      </c>
      <c r="C47" s="822" t="s">
        <v>2933</v>
      </c>
      <c r="D47" s="823" t="s">
        <v>4681</v>
      </c>
      <c r="E47" s="824" t="s">
        <v>2954</v>
      </c>
      <c r="F47" s="822" t="s">
        <v>2930</v>
      </c>
      <c r="G47" s="822" t="s">
        <v>3094</v>
      </c>
      <c r="H47" s="822" t="s">
        <v>687</v>
      </c>
      <c r="I47" s="822" t="s">
        <v>2737</v>
      </c>
      <c r="J47" s="822" t="s">
        <v>2735</v>
      </c>
      <c r="K47" s="822" t="s">
        <v>2738</v>
      </c>
      <c r="L47" s="825">
        <v>11.71</v>
      </c>
      <c r="M47" s="825">
        <v>11.71</v>
      </c>
      <c r="N47" s="822">
        <v>1</v>
      </c>
      <c r="O47" s="826">
        <v>1</v>
      </c>
      <c r="P47" s="825">
        <v>11.71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7</v>
      </c>
      <c r="B48" s="822" t="s">
        <v>2929</v>
      </c>
      <c r="C48" s="822" t="s">
        <v>2933</v>
      </c>
      <c r="D48" s="823" t="s">
        <v>4681</v>
      </c>
      <c r="E48" s="824" t="s">
        <v>2954</v>
      </c>
      <c r="F48" s="822" t="s">
        <v>2930</v>
      </c>
      <c r="G48" s="822" t="s">
        <v>3095</v>
      </c>
      <c r="H48" s="822" t="s">
        <v>329</v>
      </c>
      <c r="I48" s="822" t="s">
        <v>3096</v>
      </c>
      <c r="J48" s="822" t="s">
        <v>3097</v>
      </c>
      <c r="K48" s="822" t="s">
        <v>3098</v>
      </c>
      <c r="L48" s="825">
        <v>590.26</v>
      </c>
      <c r="M48" s="825">
        <v>590.26</v>
      </c>
      <c r="N48" s="822">
        <v>1</v>
      </c>
      <c r="O48" s="826">
        <v>1</v>
      </c>
      <c r="P48" s="825">
        <v>590.26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7</v>
      </c>
      <c r="B49" s="822" t="s">
        <v>2929</v>
      </c>
      <c r="C49" s="822" t="s">
        <v>2933</v>
      </c>
      <c r="D49" s="823" t="s">
        <v>4681</v>
      </c>
      <c r="E49" s="824" t="s">
        <v>2954</v>
      </c>
      <c r="F49" s="822" t="s">
        <v>2930</v>
      </c>
      <c r="G49" s="822" t="s">
        <v>3099</v>
      </c>
      <c r="H49" s="822" t="s">
        <v>329</v>
      </c>
      <c r="I49" s="822" t="s">
        <v>3100</v>
      </c>
      <c r="J49" s="822" t="s">
        <v>2481</v>
      </c>
      <c r="K49" s="822" t="s">
        <v>836</v>
      </c>
      <c r="L49" s="825">
        <v>46.6</v>
      </c>
      <c r="M49" s="825">
        <v>93.2</v>
      </c>
      <c r="N49" s="822">
        <v>2</v>
      </c>
      <c r="O49" s="826">
        <v>1</v>
      </c>
      <c r="P49" s="825">
        <v>93.2</v>
      </c>
      <c r="Q49" s="827">
        <v>1</v>
      </c>
      <c r="R49" s="822">
        <v>2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7</v>
      </c>
      <c r="B50" s="822" t="s">
        <v>2929</v>
      </c>
      <c r="C50" s="822" t="s">
        <v>2933</v>
      </c>
      <c r="D50" s="823" t="s">
        <v>4681</v>
      </c>
      <c r="E50" s="824" t="s">
        <v>2954</v>
      </c>
      <c r="F50" s="822" t="s">
        <v>2930</v>
      </c>
      <c r="G50" s="822" t="s">
        <v>2989</v>
      </c>
      <c r="H50" s="822" t="s">
        <v>687</v>
      </c>
      <c r="I50" s="822" t="s">
        <v>2573</v>
      </c>
      <c r="J50" s="822" t="s">
        <v>2574</v>
      </c>
      <c r="K50" s="822" t="s">
        <v>2575</v>
      </c>
      <c r="L50" s="825">
        <v>119.7</v>
      </c>
      <c r="M50" s="825">
        <v>718.2</v>
      </c>
      <c r="N50" s="822">
        <v>6</v>
      </c>
      <c r="O50" s="826">
        <v>2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7</v>
      </c>
      <c r="B51" s="822" t="s">
        <v>2929</v>
      </c>
      <c r="C51" s="822" t="s">
        <v>2933</v>
      </c>
      <c r="D51" s="823" t="s">
        <v>4681</v>
      </c>
      <c r="E51" s="824" t="s">
        <v>2954</v>
      </c>
      <c r="F51" s="822" t="s">
        <v>2930</v>
      </c>
      <c r="G51" s="822" t="s">
        <v>3101</v>
      </c>
      <c r="H51" s="822" t="s">
        <v>329</v>
      </c>
      <c r="I51" s="822" t="s">
        <v>3102</v>
      </c>
      <c r="J51" s="822" t="s">
        <v>3103</v>
      </c>
      <c r="K51" s="822" t="s">
        <v>3104</v>
      </c>
      <c r="L51" s="825">
        <v>134.44999999999999</v>
      </c>
      <c r="M51" s="825">
        <v>268.89999999999998</v>
      </c>
      <c r="N51" s="822">
        <v>2</v>
      </c>
      <c r="O51" s="826">
        <v>1</v>
      </c>
      <c r="P51" s="825">
        <v>268.89999999999998</v>
      </c>
      <c r="Q51" s="827">
        <v>1</v>
      </c>
      <c r="R51" s="822">
        <v>2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7</v>
      </c>
      <c r="B52" s="822" t="s">
        <v>2929</v>
      </c>
      <c r="C52" s="822" t="s">
        <v>2933</v>
      </c>
      <c r="D52" s="823" t="s">
        <v>4681</v>
      </c>
      <c r="E52" s="824" t="s">
        <v>2954</v>
      </c>
      <c r="F52" s="822" t="s">
        <v>2930</v>
      </c>
      <c r="G52" s="822" t="s">
        <v>3101</v>
      </c>
      <c r="H52" s="822" t="s">
        <v>687</v>
      </c>
      <c r="I52" s="822" t="s">
        <v>3105</v>
      </c>
      <c r="J52" s="822" t="s">
        <v>3106</v>
      </c>
      <c r="K52" s="822" t="s">
        <v>886</v>
      </c>
      <c r="L52" s="825">
        <v>168.41</v>
      </c>
      <c r="M52" s="825">
        <v>336.82</v>
      </c>
      <c r="N52" s="822">
        <v>2</v>
      </c>
      <c r="O52" s="826">
        <v>0.5</v>
      </c>
      <c r="P52" s="825">
        <v>336.82</v>
      </c>
      <c r="Q52" s="827">
        <v>1</v>
      </c>
      <c r="R52" s="822">
        <v>2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7</v>
      </c>
      <c r="B53" s="822" t="s">
        <v>2929</v>
      </c>
      <c r="C53" s="822" t="s">
        <v>2933</v>
      </c>
      <c r="D53" s="823" t="s">
        <v>4681</v>
      </c>
      <c r="E53" s="824" t="s">
        <v>2954</v>
      </c>
      <c r="F53" s="822" t="s">
        <v>2930</v>
      </c>
      <c r="G53" s="822" t="s">
        <v>3101</v>
      </c>
      <c r="H53" s="822" t="s">
        <v>329</v>
      </c>
      <c r="I53" s="822" t="s">
        <v>3107</v>
      </c>
      <c r="J53" s="822" t="s">
        <v>3106</v>
      </c>
      <c r="K53" s="822" t="s">
        <v>3104</v>
      </c>
      <c r="L53" s="825">
        <v>134.44999999999999</v>
      </c>
      <c r="M53" s="825">
        <v>537.79999999999995</v>
      </c>
      <c r="N53" s="822">
        <v>4</v>
      </c>
      <c r="O53" s="826">
        <v>2</v>
      </c>
      <c r="P53" s="825">
        <v>537.79999999999995</v>
      </c>
      <c r="Q53" s="827">
        <v>1</v>
      </c>
      <c r="R53" s="822">
        <v>4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7</v>
      </c>
      <c r="B54" s="822" t="s">
        <v>2929</v>
      </c>
      <c r="C54" s="822" t="s">
        <v>2933</v>
      </c>
      <c r="D54" s="823" t="s">
        <v>4681</v>
      </c>
      <c r="E54" s="824" t="s">
        <v>2954</v>
      </c>
      <c r="F54" s="822" t="s">
        <v>2930</v>
      </c>
      <c r="G54" s="822" t="s">
        <v>3101</v>
      </c>
      <c r="H54" s="822" t="s">
        <v>329</v>
      </c>
      <c r="I54" s="822" t="s">
        <v>3107</v>
      </c>
      <c r="J54" s="822" t="s">
        <v>3106</v>
      </c>
      <c r="K54" s="822" t="s">
        <v>3104</v>
      </c>
      <c r="L54" s="825">
        <v>235.78</v>
      </c>
      <c r="M54" s="825">
        <v>471.56</v>
      </c>
      <c r="N54" s="822">
        <v>2</v>
      </c>
      <c r="O54" s="826">
        <v>0.5</v>
      </c>
      <c r="P54" s="825">
        <v>471.56</v>
      </c>
      <c r="Q54" s="827">
        <v>1</v>
      </c>
      <c r="R54" s="822">
        <v>2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7</v>
      </c>
      <c r="B55" s="822" t="s">
        <v>2929</v>
      </c>
      <c r="C55" s="822" t="s">
        <v>2933</v>
      </c>
      <c r="D55" s="823" t="s">
        <v>4681</v>
      </c>
      <c r="E55" s="824" t="s">
        <v>2954</v>
      </c>
      <c r="F55" s="822" t="s">
        <v>2930</v>
      </c>
      <c r="G55" s="822" t="s">
        <v>3108</v>
      </c>
      <c r="H55" s="822" t="s">
        <v>687</v>
      </c>
      <c r="I55" s="822" t="s">
        <v>3109</v>
      </c>
      <c r="J55" s="822" t="s">
        <v>1918</v>
      </c>
      <c r="K55" s="822" t="s">
        <v>1919</v>
      </c>
      <c r="L55" s="825">
        <v>132</v>
      </c>
      <c r="M55" s="825">
        <v>396</v>
      </c>
      <c r="N55" s="822">
        <v>3</v>
      </c>
      <c r="O55" s="826">
        <v>0.5</v>
      </c>
      <c r="P55" s="825">
        <v>396</v>
      </c>
      <c r="Q55" s="827">
        <v>1</v>
      </c>
      <c r="R55" s="822">
        <v>3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7</v>
      </c>
      <c r="B56" s="822" t="s">
        <v>2929</v>
      </c>
      <c r="C56" s="822" t="s">
        <v>2933</v>
      </c>
      <c r="D56" s="823" t="s">
        <v>4681</v>
      </c>
      <c r="E56" s="824" t="s">
        <v>2954</v>
      </c>
      <c r="F56" s="822" t="s">
        <v>2930</v>
      </c>
      <c r="G56" s="822" t="s">
        <v>3108</v>
      </c>
      <c r="H56" s="822" t="s">
        <v>329</v>
      </c>
      <c r="I56" s="822" t="s">
        <v>3110</v>
      </c>
      <c r="J56" s="822" t="s">
        <v>891</v>
      </c>
      <c r="K56" s="822" t="s">
        <v>1919</v>
      </c>
      <c r="L56" s="825">
        <v>132</v>
      </c>
      <c r="M56" s="825">
        <v>1188</v>
      </c>
      <c r="N56" s="822">
        <v>9</v>
      </c>
      <c r="O56" s="826">
        <v>2</v>
      </c>
      <c r="P56" s="825">
        <v>1188</v>
      </c>
      <c r="Q56" s="827">
        <v>1</v>
      </c>
      <c r="R56" s="822">
        <v>9</v>
      </c>
      <c r="S56" s="827">
        <v>1</v>
      </c>
      <c r="T56" s="826">
        <v>2</v>
      </c>
      <c r="U56" s="828">
        <v>1</v>
      </c>
    </row>
    <row r="57" spans="1:21" ht="14.45" customHeight="1" x14ac:dyDescent="0.2">
      <c r="A57" s="821">
        <v>7</v>
      </c>
      <c r="B57" s="822" t="s">
        <v>2929</v>
      </c>
      <c r="C57" s="822" t="s">
        <v>2933</v>
      </c>
      <c r="D57" s="823" t="s">
        <v>4681</v>
      </c>
      <c r="E57" s="824" t="s">
        <v>2954</v>
      </c>
      <c r="F57" s="822" t="s">
        <v>2930</v>
      </c>
      <c r="G57" s="822" t="s">
        <v>3111</v>
      </c>
      <c r="H57" s="822" t="s">
        <v>329</v>
      </c>
      <c r="I57" s="822" t="s">
        <v>3112</v>
      </c>
      <c r="J57" s="822" t="s">
        <v>941</v>
      </c>
      <c r="K57" s="822" t="s">
        <v>3113</v>
      </c>
      <c r="L57" s="825">
        <v>46.81</v>
      </c>
      <c r="M57" s="825">
        <v>46.81</v>
      </c>
      <c r="N57" s="822">
        <v>1</v>
      </c>
      <c r="O57" s="826">
        <v>1</v>
      </c>
      <c r="P57" s="825">
        <v>46.81</v>
      </c>
      <c r="Q57" s="827">
        <v>1</v>
      </c>
      <c r="R57" s="822">
        <v>1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7</v>
      </c>
      <c r="B58" s="822" t="s">
        <v>2929</v>
      </c>
      <c r="C58" s="822" t="s">
        <v>2933</v>
      </c>
      <c r="D58" s="823" t="s">
        <v>4681</v>
      </c>
      <c r="E58" s="824" t="s">
        <v>2954</v>
      </c>
      <c r="F58" s="822" t="s">
        <v>2930</v>
      </c>
      <c r="G58" s="822" t="s">
        <v>3016</v>
      </c>
      <c r="H58" s="822" t="s">
        <v>329</v>
      </c>
      <c r="I58" s="822" t="s">
        <v>3114</v>
      </c>
      <c r="J58" s="822" t="s">
        <v>3018</v>
      </c>
      <c r="K58" s="822" t="s">
        <v>3019</v>
      </c>
      <c r="L58" s="825">
        <v>52.87</v>
      </c>
      <c r="M58" s="825">
        <v>52.87</v>
      </c>
      <c r="N58" s="822">
        <v>1</v>
      </c>
      <c r="O58" s="826">
        <v>1</v>
      </c>
      <c r="P58" s="825">
        <v>52.87</v>
      </c>
      <c r="Q58" s="827">
        <v>1</v>
      </c>
      <c r="R58" s="822">
        <v>1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7</v>
      </c>
      <c r="B59" s="822" t="s">
        <v>2929</v>
      </c>
      <c r="C59" s="822" t="s">
        <v>2933</v>
      </c>
      <c r="D59" s="823" t="s">
        <v>4681</v>
      </c>
      <c r="E59" s="824" t="s">
        <v>2954</v>
      </c>
      <c r="F59" s="822" t="s">
        <v>2930</v>
      </c>
      <c r="G59" s="822" t="s">
        <v>3020</v>
      </c>
      <c r="H59" s="822" t="s">
        <v>329</v>
      </c>
      <c r="I59" s="822" t="s">
        <v>3115</v>
      </c>
      <c r="J59" s="822" t="s">
        <v>3022</v>
      </c>
      <c r="K59" s="822" t="s">
        <v>3116</v>
      </c>
      <c r="L59" s="825">
        <v>182.22</v>
      </c>
      <c r="M59" s="825">
        <v>364.44</v>
      </c>
      <c r="N59" s="822">
        <v>2</v>
      </c>
      <c r="O59" s="826">
        <v>2</v>
      </c>
      <c r="P59" s="825">
        <v>364.44</v>
      </c>
      <c r="Q59" s="827">
        <v>1</v>
      </c>
      <c r="R59" s="822">
        <v>2</v>
      </c>
      <c r="S59" s="827">
        <v>1</v>
      </c>
      <c r="T59" s="826">
        <v>2</v>
      </c>
      <c r="U59" s="828">
        <v>1</v>
      </c>
    </row>
    <row r="60" spans="1:21" ht="14.45" customHeight="1" x14ac:dyDescent="0.2">
      <c r="A60" s="821">
        <v>7</v>
      </c>
      <c r="B60" s="822" t="s">
        <v>2929</v>
      </c>
      <c r="C60" s="822" t="s">
        <v>2933</v>
      </c>
      <c r="D60" s="823" t="s">
        <v>4681</v>
      </c>
      <c r="E60" s="824" t="s">
        <v>2954</v>
      </c>
      <c r="F60" s="822" t="s">
        <v>2930</v>
      </c>
      <c r="G60" s="822" t="s">
        <v>3020</v>
      </c>
      <c r="H60" s="822" t="s">
        <v>329</v>
      </c>
      <c r="I60" s="822" t="s">
        <v>3021</v>
      </c>
      <c r="J60" s="822" t="s">
        <v>3022</v>
      </c>
      <c r="K60" s="822" t="s">
        <v>3023</v>
      </c>
      <c r="L60" s="825">
        <v>273.33</v>
      </c>
      <c r="M60" s="825">
        <v>819.99</v>
      </c>
      <c r="N60" s="822">
        <v>3</v>
      </c>
      <c r="O60" s="826">
        <v>2.5</v>
      </c>
      <c r="P60" s="825">
        <v>819.99</v>
      </c>
      <c r="Q60" s="827">
        <v>1</v>
      </c>
      <c r="R60" s="822">
        <v>3</v>
      </c>
      <c r="S60" s="827">
        <v>1</v>
      </c>
      <c r="T60" s="826">
        <v>2.5</v>
      </c>
      <c r="U60" s="828">
        <v>1</v>
      </c>
    </row>
    <row r="61" spans="1:21" ht="14.45" customHeight="1" x14ac:dyDescent="0.2">
      <c r="A61" s="821">
        <v>7</v>
      </c>
      <c r="B61" s="822" t="s">
        <v>2929</v>
      </c>
      <c r="C61" s="822" t="s">
        <v>2933</v>
      </c>
      <c r="D61" s="823" t="s">
        <v>4681</v>
      </c>
      <c r="E61" s="824" t="s">
        <v>2954</v>
      </c>
      <c r="F61" s="822" t="s">
        <v>2930</v>
      </c>
      <c r="G61" s="822" t="s">
        <v>3117</v>
      </c>
      <c r="H61" s="822" t="s">
        <v>329</v>
      </c>
      <c r="I61" s="822" t="s">
        <v>3118</v>
      </c>
      <c r="J61" s="822" t="s">
        <v>1416</v>
      </c>
      <c r="K61" s="822" t="s">
        <v>3119</v>
      </c>
      <c r="L61" s="825">
        <v>29.13</v>
      </c>
      <c r="M61" s="825">
        <v>87.39</v>
      </c>
      <c r="N61" s="822">
        <v>3</v>
      </c>
      <c r="O61" s="826">
        <v>0.5</v>
      </c>
      <c r="P61" s="825">
        <v>87.39</v>
      </c>
      <c r="Q61" s="827">
        <v>1</v>
      </c>
      <c r="R61" s="822">
        <v>3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7</v>
      </c>
      <c r="B62" s="822" t="s">
        <v>2929</v>
      </c>
      <c r="C62" s="822" t="s">
        <v>2933</v>
      </c>
      <c r="D62" s="823" t="s">
        <v>4681</v>
      </c>
      <c r="E62" s="824" t="s">
        <v>2954</v>
      </c>
      <c r="F62" s="822" t="s">
        <v>2930</v>
      </c>
      <c r="G62" s="822" t="s">
        <v>3117</v>
      </c>
      <c r="H62" s="822" t="s">
        <v>329</v>
      </c>
      <c r="I62" s="822" t="s">
        <v>3118</v>
      </c>
      <c r="J62" s="822" t="s">
        <v>1416</v>
      </c>
      <c r="K62" s="822" t="s">
        <v>3119</v>
      </c>
      <c r="L62" s="825">
        <v>24.68</v>
      </c>
      <c r="M62" s="825">
        <v>246.79999999999998</v>
      </c>
      <c r="N62" s="822">
        <v>10</v>
      </c>
      <c r="O62" s="826">
        <v>3</v>
      </c>
      <c r="P62" s="825">
        <v>246.79999999999998</v>
      </c>
      <c r="Q62" s="827">
        <v>1</v>
      </c>
      <c r="R62" s="822">
        <v>10</v>
      </c>
      <c r="S62" s="827">
        <v>1</v>
      </c>
      <c r="T62" s="826">
        <v>3</v>
      </c>
      <c r="U62" s="828">
        <v>1</v>
      </c>
    </row>
    <row r="63" spans="1:21" ht="14.45" customHeight="1" x14ac:dyDescent="0.2">
      <c r="A63" s="821">
        <v>7</v>
      </c>
      <c r="B63" s="822" t="s">
        <v>2929</v>
      </c>
      <c r="C63" s="822" t="s">
        <v>2933</v>
      </c>
      <c r="D63" s="823" t="s">
        <v>4681</v>
      </c>
      <c r="E63" s="824" t="s">
        <v>2954</v>
      </c>
      <c r="F63" s="822" t="s">
        <v>2930</v>
      </c>
      <c r="G63" s="822" t="s">
        <v>3120</v>
      </c>
      <c r="H63" s="822" t="s">
        <v>329</v>
      </c>
      <c r="I63" s="822" t="s">
        <v>3121</v>
      </c>
      <c r="J63" s="822" t="s">
        <v>3122</v>
      </c>
      <c r="K63" s="822" t="s">
        <v>3123</v>
      </c>
      <c r="L63" s="825">
        <v>62.8</v>
      </c>
      <c r="M63" s="825">
        <v>62.8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7</v>
      </c>
      <c r="B64" s="822" t="s">
        <v>2929</v>
      </c>
      <c r="C64" s="822" t="s">
        <v>2933</v>
      </c>
      <c r="D64" s="823" t="s">
        <v>4681</v>
      </c>
      <c r="E64" s="824" t="s">
        <v>2954</v>
      </c>
      <c r="F64" s="822" t="s">
        <v>2930</v>
      </c>
      <c r="G64" s="822" t="s">
        <v>3124</v>
      </c>
      <c r="H64" s="822" t="s">
        <v>687</v>
      </c>
      <c r="I64" s="822" t="s">
        <v>2711</v>
      </c>
      <c r="J64" s="822" t="s">
        <v>2707</v>
      </c>
      <c r="K64" s="822" t="s">
        <v>2712</v>
      </c>
      <c r="L64" s="825">
        <v>339.47</v>
      </c>
      <c r="M64" s="825">
        <v>678.94</v>
      </c>
      <c r="N64" s="822">
        <v>2</v>
      </c>
      <c r="O64" s="826">
        <v>0.5</v>
      </c>
      <c r="P64" s="825">
        <v>678.94</v>
      </c>
      <c r="Q64" s="827">
        <v>1</v>
      </c>
      <c r="R64" s="822">
        <v>2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7</v>
      </c>
      <c r="B65" s="822" t="s">
        <v>2929</v>
      </c>
      <c r="C65" s="822" t="s">
        <v>2933</v>
      </c>
      <c r="D65" s="823" t="s">
        <v>4681</v>
      </c>
      <c r="E65" s="824" t="s">
        <v>2954</v>
      </c>
      <c r="F65" s="822" t="s">
        <v>2930</v>
      </c>
      <c r="G65" s="822" t="s">
        <v>3125</v>
      </c>
      <c r="H65" s="822" t="s">
        <v>329</v>
      </c>
      <c r="I65" s="822" t="s">
        <v>3126</v>
      </c>
      <c r="J65" s="822" t="s">
        <v>1206</v>
      </c>
      <c r="K65" s="822" t="s">
        <v>3127</v>
      </c>
      <c r="L65" s="825">
        <v>75.05</v>
      </c>
      <c r="M65" s="825">
        <v>300.2</v>
      </c>
      <c r="N65" s="822">
        <v>4</v>
      </c>
      <c r="O65" s="826">
        <v>3.5</v>
      </c>
      <c r="P65" s="825">
        <v>300.2</v>
      </c>
      <c r="Q65" s="827">
        <v>1</v>
      </c>
      <c r="R65" s="822">
        <v>4</v>
      </c>
      <c r="S65" s="827">
        <v>1</v>
      </c>
      <c r="T65" s="826">
        <v>3.5</v>
      </c>
      <c r="U65" s="828">
        <v>1</v>
      </c>
    </row>
    <row r="66" spans="1:21" ht="14.45" customHeight="1" x14ac:dyDescent="0.2">
      <c r="A66" s="821">
        <v>7</v>
      </c>
      <c r="B66" s="822" t="s">
        <v>2929</v>
      </c>
      <c r="C66" s="822" t="s">
        <v>2933</v>
      </c>
      <c r="D66" s="823" t="s">
        <v>4681</v>
      </c>
      <c r="E66" s="824" t="s">
        <v>2954</v>
      </c>
      <c r="F66" s="822" t="s">
        <v>2930</v>
      </c>
      <c r="G66" s="822" t="s">
        <v>3027</v>
      </c>
      <c r="H66" s="822" t="s">
        <v>329</v>
      </c>
      <c r="I66" s="822" t="s">
        <v>3028</v>
      </c>
      <c r="J66" s="822" t="s">
        <v>1592</v>
      </c>
      <c r="K66" s="822" t="s">
        <v>1593</v>
      </c>
      <c r="L66" s="825">
        <v>94.7</v>
      </c>
      <c r="M66" s="825">
        <v>284.10000000000002</v>
      </c>
      <c r="N66" s="822">
        <v>3</v>
      </c>
      <c r="O66" s="826">
        <v>1</v>
      </c>
      <c r="P66" s="825">
        <v>284.10000000000002</v>
      </c>
      <c r="Q66" s="827">
        <v>1</v>
      </c>
      <c r="R66" s="822">
        <v>3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7</v>
      </c>
      <c r="B67" s="822" t="s">
        <v>2929</v>
      </c>
      <c r="C67" s="822" t="s">
        <v>2933</v>
      </c>
      <c r="D67" s="823" t="s">
        <v>4681</v>
      </c>
      <c r="E67" s="824" t="s">
        <v>2954</v>
      </c>
      <c r="F67" s="822" t="s">
        <v>2930</v>
      </c>
      <c r="G67" s="822" t="s">
        <v>3027</v>
      </c>
      <c r="H67" s="822" t="s">
        <v>329</v>
      </c>
      <c r="I67" s="822" t="s">
        <v>3028</v>
      </c>
      <c r="J67" s="822" t="s">
        <v>1592</v>
      </c>
      <c r="K67" s="822" t="s">
        <v>1593</v>
      </c>
      <c r="L67" s="825">
        <v>49.04</v>
      </c>
      <c r="M67" s="825">
        <v>49.04</v>
      </c>
      <c r="N67" s="822">
        <v>1</v>
      </c>
      <c r="O67" s="826">
        <v>0.5</v>
      </c>
      <c r="P67" s="825">
        <v>49.04</v>
      </c>
      <c r="Q67" s="827">
        <v>1</v>
      </c>
      <c r="R67" s="822">
        <v>1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7</v>
      </c>
      <c r="B68" s="822" t="s">
        <v>2929</v>
      </c>
      <c r="C68" s="822" t="s">
        <v>2933</v>
      </c>
      <c r="D68" s="823" t="s">
        <v>4681</v>
      </c>
      <c r="E68" s="824" t="s">
        <v>2954</v>
      </c>
      <c r="F68" s="822" t="s">
        <v>2930</v>
      </c>
      <c r="G68" s="822" t="s">
        <v>3128</v>
      </c>
      <c r="H68" s="822" t="s">
        <v>329</v>
      </c>
      <c r="I68" s="822" t="s">
        <v>3129</v>
      </c>
      <c r="J68" s="822" t="s">
        <v>3130</v>
      </c>
      <c r="K68" s="822" t="s">
        <v>3131</v>
      </c>
      <c r="L68" s="825">
        <v>0</v>
      </c>
      <c r="M68" s="825">
        <v>0</v>
      </c>
      <c r="N68" s="822">
        <v>5</v>
      </c>
      <c r="O68" s="826">
        <v>1.5</v>
      </c>
      <c r="P68" s="825">
        <v>0</v>
      </c>
      <c r="Q68" s="827"/>
      <c r="R68" s="822">
        <v>5</v>
      </c>
      <c r="S68" s="827">
        <v>1</v>
      </c>
      <c r="T68" s="826">
        <v>1.5</v>
      </c>
      <c r="U68" s="828">
        <v>1</v>
      </c>
    </row>
    <row r="69" spans="1:21" ht="14.45" customHeight="1" x14ac:dyDescent="0.2">
      <c r="A69" s="821">
        <v>7</v>
      </c>
      <c r="B69" s="822" t="s">
        <v>2929</v>
      </c>
      <c r="C69" s="822" t="s">
        <v>2933</v>
      </c>
      <c r="D69" s="823" t="s">
        <v>4681</v>
      </c>
      <c r="E69" s="824" t="s">
        <v>2954</v>
      </c>
      <c r="F69" s="822" t="s">
        <v>2930</v>
      </c>
      <c r="G69" s="822" t="s">
        <v>3132</v>
      </c>
      <c r="H69" s="822" t="s">
        <v>329</v>
      </c>
      <c r="I69" s="822" t="s">
        <v>3133</v>
      </c>
      <c r="J69" s="822" t="s">
        <v>3134</v>
      </c>
      <c r="K69" s="822" t="s">
        <v>3135</v>
      </c>
      <c r="L69" s="825">
        <v>45.89</v>
      </c>
      <c r="M69" s="825">
        <v>45.89</v>
      </c>
      <c r="N69" s="822">
        <v>1</v>
      </c>
      <c r="O69" s="826">
        <v>1</v>
      </c>
      <c r="P69" s="825">
        <v>45.89</v>
      </c>
      <c r="Q69" s="827">
        <v>1</v>
      </c>
      <c r="R69" s="822">
        <v>1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7</v>
      </c>
      <c r="B70" s="822" t="s">
        <v>2929</v>
      </c>
      <c r="C70" s="822" t="s">
        <v>2933</v>
      </c>
      <c r="D70" s="823" t="s">
        <v>4681</v>
      </c>
      <c r="E70" s="824" t="s">
        <v>2954</v>
      </c>
      <c r="F70" s="822" t="s">
        <v>2930</v>
      </c>
      <c r="G70" s="822" t="s">
        <v>3136</v>
      </c>
      <c r="H70" s="822" t="s">
        <v>329</v>
      </c>
      <c r="I70" s="822" t="s">
        <v>3137</v>
      </c>
      <c r="J70" s="822" t="s">
        <v>1792</v>
      </c>
      <c r="K70" s="822" t="s">
        <v>3138</v>
      </c>
      <c r="L70" s="825">
        <v>42.14</v>
      </c>
      <c r="M70" s="825">
        <v>84.28</v>
      </c>
      <c r="N70" s="822">
        <v>2</v>
      </c>
      <c r="O70" s="826">
        <v>1</v>
      </c>
      <c r="P70" s="825">
        <v>84.28</v>
      </c>
      <c r="Q70" s="827">
        <v>1</v>
      </c>
      <c r="R70" s="822">
        <v>2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7</v>
      </c>
      <c r="B71" s="822" t="s">
        <v>2929</v>
      </c>
      <c r="C71" s="822" t="s">
        <v>2933</v>
      </c>
      <c r="D71" s="823" t="s">
        <v>4681</v>
      </c>
      <c r="E71" s="824" t="s">
        <v>2954</v>
      </c>
      <c r="F71" s="822" t="s">
        <v>2930</v>
      </c>
      <c r="G71" s="822" t="s">
        <v>3139</v>
      </c>
      <c r="H71" s="822" t="s">
        <v>329</v>
      </c>
      <c r="I71" s="822" t="s">
        <v>3140</v>
      </c>
      <c r="J71" s="822" t="s">
        <v>962</v>
      </c>
      <c r="K71" s="822" t="s">
        <v>3141</v>
      </c>
      <c r="L71" s="825">
        <v>25.53</v>
      </c>
      <c r="M71" s="825">
        <v>102.12</v>
      </c>
      <c r="N71" s="822">
        <v>4</v>
      </c>
      <c r="O71" s="826">
        <v>2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7</v>
      </c>
      <c r="B72" s="822" t="s">
        <v>2929</v>
      </c>
      <c r="C72" s="822" t="s">
        <v>2933</v>
      </c>
      <c r="D72" s="823" t="s">
        <v>4681</v>
      </c>
      <c r="E72" s="824" t="s">
        <v>2954</v>
      </c>
      <c r="F72" s="822" t="s">
        <v>2930</v>
      </c>
      <c r="G72" s="822" t="s">
        <v>3142</v>
      </c>
      <c r="H72" s="822" t="s">
        <v>329</v>
      </c>
      <c r="I72" s="822" t="s">
        <v>3143</v>
      </c>
      <c r="J72" s="822" t="s">
        <v>1803</v>
      </c>
      <c r="K72" s="822" t="s">
        <v>3104</v>
      </c>
      <c r="L72" s="825">
        <v>111.72</v>
      </c>
      <c r="M72" s="825">
        <v>670.31999999999994</v>
      </c>
      <c r="N72" s="822">
        <v>6</v>
      </c>
      <c r="O72" s="826">
        <v>3</v>
      </c>
      <c r="P72" s="825">
        <v>670.31999999999994</v>
      </c>
      <c r="Q72" s="827">
        <v>1</v>
      </c>
      <c r="R72" s="822">
        <v>6</v>
      </c>
      <c r="S72" s="827">
        <v>1</v>
      </c>
      <c r="T72" s="826">
        <v>3</v>
      </c>
      <c r="U72" s="828">
        <v>1</v>
      </c>
    </row>
    <row r="73" spans="1:21" ht="14.45" customHeight="1" x14ac:dyDescent="0.2">
      <c r="A73" s="821">
        <v>7</v>
      </c>
      <c r="B73" s="822" t="s">
        <v>2929</v>
      </c>
      <c r="C73" s="822" t="s">
        <v>2933</v>
      </c>
      <c r="D73" s="823" t="s">
        <v>4681</v>
      </c>
      <c r="E73" s="824" t="s">
        <v>2954</v>
      </c>
      <c r="F73" s="822" t="s">
        <v>2930</v>
      </c>
      <c r="G73" s="822" t="s">
        <v>3142</v>
      </c>
      <c r="H73" s="822" t="s">
        <v>329</v>
      </c>
      <c r="I73" s="822" t="s">
        <v>3143</v>
      </c>
      <c r="J73" s="822" t="s">
        <v>1803</v>
      </c>
      <c r="K73" s="822" t="s">
        <v>3104</v>
      </c>
      <c r="L73" s="825">
        <v>78.48</v>
      </c>
      <c r="M73" s="825">
        <v>235.44</v>
      </c>
      <c r="N73" s="822">
        <v>3</v>
      </c>
      <c r="O73" s="826">
        <v>1</v>
      </c>
      <c r="P73" s="825">
        <v>235.44</v>
      </c>
      <c r="Q73" s="827">
        <v>1</v>
      </c>
      <c r="R73" s="822">
        <v>3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7</v>
      </c>
      <c r="B74" s="822" t="s">
        <v>2929</v>
      </c>
      <c r="C74" s="822" t="s">
        <v>2933</v>
      </c>
      <c r="D74" s="823" t="s">
        <v>4681</v>
      </c>
      <c r="E74" s="824" t="s">
        <v>2954</v>
      </c>
      <c r="F74" s="822" t="s">
        <v>2930</v>
      </c>
      <c r="G74" s="822" t="s">
        <v>3142</v>
      </c>
      <c r="H74" s="822" t="s">
        <v>329</v>
      </c>
      <c r="I74" s="822" t="s">
        <v>3144</v>
      </c>
      <c r="J74" s="822" t="s">
        <v>1803</v>
      </c>
      <c r="K74" s="822" t="s">
        <v>3145</v>
      </c>
      <c r="L74" s="825">
        <v>83.79</v>
      </c>
      <c r="M74" s="825">
        <v>83.79</v>
      </c>
      <c r="N74" s="822">
        <v>1</v>
      </c>
      <c r="O74" s="826">
        <v>1</v>
      </c>
      <c r="P74" s="825">
        <v>83.79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7</v>
      </c>
      <c r="B75" s="822" t="s">
        <v>2929</v>
      </c>
      <c r="C75" s="822" t="s">
        <v>2933</v>
      </c>
      <c r="D75" s="823" t="s">
        <v>4681</v>
      </c>
      <c r="E75" s="824" t="s">
        <v>2954</v>
      </c>
      <c r="F75" s="822" t="s">
        <v>2930</v>
      </c>
      <c r="G75" s="822" t="s">
        <v>3142</v>
      </c>
      <c r="H75" s="822" t="s">
        <v>329</v>
      </c>
      <c r="I75" s="822" t="s">
        <v>3146</v>
      </c>
      <c r="J75" s="822" t="s">
        <v>1803</v>
      </c>
      <c r="K75" s="822" t="s">
        <v>3104</v>
      </c>
      <c r="L75" s="825">
        <v>111.72</v>
      </c>
      <c r="M75" s="825">
        <v>223.44</v>
      </c>
      <c r="N75" s="822">
        <v>2</v>
      </c>
      <c r="O75" s="826">
        <v>1</v>
      </c>
      <c r="P75" s="825">
        <v>223.44</v>
      </c>
      <c r="Q75" s="827">
        <v>1</v>
      </c>
      <c r="R75" s="822">
        <v>2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7</v>
      </c>
      <c r="B76" s="822" t="s">
        <v>2929</v>
      </c>
      <c r="C76" s="822" t="s">
        <v>2933</v>
      </c>
      <c r="D76" s="823" t="s">
        <v>4681</v>
      </c>
      <c r="E76" s="824" t="s">
        <v>2954</v>
      </c>
      <c r="F76" s="822" t="s">
        <v>2930</v>
      </c>
      <c r="G76" s="822" t="s">
        <v>3147</v>
      </c>
      <c r="H76" s="822" t="s">
        <v>329</v>
      </c>
      <c r="I76" s="822" t="s">
        <v>3148</v>
      </c>
      <c r="J76" s="822" t="s">
        <v>3149</v>
      </c>
      <c r="K76" s="822" t="s">
        <v>3150</v>
      </c>
      <c r="L76" s="825">
        <v>52.75</v>
      </c>
      <c r="M76" s="825">
        <v>52.75</v>
      </c>
      <c r="N76" s="822">
        <v>1</v>
      </c>
      <c r="O76" s="826">
        <v>1</v>
      </c>
      <c r="P76" s="825">
        <v>52.75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7</v>
      </c>
      <c r="B77" s="822" t="s">
        <v>2929</v>
      </c>
      <c r="C77" s="822" t="s">
        <v>2933</v>
      </c>
      <c r="D77" s="823" t="s">
        <v>4681</v>
      </c>
      <c r="E77" s="824" t="s">
        <v>2954</v>
      </c>
      <c r="F77" s="822" t="s">
        <v>2930</v>
      </c>
      <c r="G77" s="822" t="s">
        <v>2996</v>
      </c>
      <c r="H77" s="822" t="s">
        <v>329</v>
      </c>
      <c r="I77" s="822" t="s">
        <v>2997</v>
      </c>
      <c r="J77" s="822" t="s">
        <v>2998</v>
      </c>
      <c r="K77" s="822" t="s">
        <v>2999</v>
      </c>
      <c r="L77" s="825">
        <v>176.32</v>
      </c>
      <c r="M77" s="825">
        <v>176.32</v>
      </c>
      <c r="N77" s="822">
        <v>1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7</v>
      </c>
      <c r="B78" s="822" t="s">
        <v>2929</v>
      </c>
      <c r="C78" s="822" t="s">
        <v>2933</v>
      </c>
      <c r="D78" s="823" t="s">
        <v>4681</v>
      </c>
      <c r="E78" s="824" t="s">
        <v>2954</v>
      </c>
      <c r="F78" s="822" t="s">
        <v>2930</v>
      </c>
      <c r="G78" s="822" t="s">
        <v>3151</v>
      </c>
      <c r="H78" s="822" t="s">
        <v>329</v>
      </c>
      <c r="I78" s="822" t="s">
        <v>3152</v>
      </c>
      <c r="J78" s="822" t="s">
        <v>3153</v>
      </c>
      <c r="K78" s="822" t="s">
        <v>2371</v>
      </c>
      <c r="L78" s="825">
        <v>38.56</v>
      </c>
      <c r="M78" s="825">
        <v>77.12</v>
      </c>
      <c r="N78" s="822">
        <v>2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7</v>
      </c>
      <c r="B79" s="822" t="s">
        <v>2929</v>
      </c>
      <c r="C79" s="822" t="s">
        <v>2933</v>
      </c>
      <c r="D79" s="823" t="s">
        <v>4681</v>
      </c>
      <c r="E79" s="824" t="s">
        <v>2954</v>
      </c>
      <c r="F79" s="822" t="s">
        <v>2930</v>
      </c>
      <c r="G79" s="822" t="s">
        <v>3154</v>
      </c>
      <c r="H79" s="822" t="s">
        <v>687</v>
      </c>
      <c r="I79" s="822" t="s">
        <v>2653</v>
      </c>
      <c r="J79" s="822" t="s">
        <v>2654</v>
      </c>
      <c r="K79" s="822" t="s">
        <v>2655</v>
      </c>
      <c r="L79" s="825">
        <v>70.48</v>
      </c>
      <c r="M79" s="825">
        <v>211.44</v>
      </c>
      <c r="N79" s="822">
        <v>3</v>
      </c>
      <c r="O79" s="826">
        <v>0.5</v>
      </c>
      <c r="P79" s="825">
        <v>211.44</v>
      </c>
      <c r="Q79" s="827">
        <v>1</v>
      </c>
      <c r="R79" s="822">
        <v>3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7</v>
      </c>
      <c r="B80" s="822" t="s">
        <v>2929</v>
      </c>
      <c r="C80" s="822" t="s">
        <v>2933</v>
      </c>
      <c r="D80" s="823" t="s">
        <v>4681</v>
      </c>
      <c r="E80" s="824" t="s">
        <v>2954</v>
      </c>
      <c r="F80" s="822" t="s">
        <v>2930</v>
      </c>
      <c r="G80" s="822" t="s">
        <v>3154</v>
      </c>
      <c r="H80" s="822" t="s">
        <v>687</v>
      </c>
      <c r="I80" s="822" t="s">
        <v>3155</v>
      </c>
      <c r="J80" s="822" t="s">
        <v>2654</v>
      </c>
      <c r="K80" s="822" t="s">
        <v>3156</v>
      </c>
      <c r="L80" s="825">
        <v>140.96</v>
      </c>
      <c r="M80" s="825">
        <v>704.80000000000007</v>
      </c>
      <c r="N80" s="822">
        <v>5</v>
      </c>
      <c r="O80" s="826">
        <v>3</v>
      </c>
      <c r="P80" s="825">
        <v>563.84</v>
      </c>
      <c r="Q80" s="827">
        <v>0.79999999999999993</v>
      </c>
      <c r="R80" s="822">
        <v>4</v>
      </c>
      <c r="S80" s="827">
        <v>0.8</v>
      </c>
      <c r="T80" s="826">
        <v>2</v>
      </c>
      <c r="U80" s="828">
        <v>0.66666666666666663</v>
      </c>
    </row>
    <row r="81" spans="1:21" ht="14.45" customHeight="1" x14ac:dyDescent="0.2">
      <c r="A81" s="821">
        <v>7</v>
      </c>
      <c r="B81" s="822" t="s">
        <v>2929</v>
      </c>
      <c r="C81" s="822" t="s">
        <v>2933</v>
      </c>
      <c r="D81" s="823" t="s">
        <v>4681</v>
      </c>
      <c r="E81" s="824" t="s">
        <v>2954</v>
      </c>
      <c r="F81" s="822" t="s">
        <v>2930</v>
      </c>
      <c r="G81" s="822" t="s">
        <v>3157</v>
      </c>
      <c r="H81" s="822" t="s">
        <v>687</v>
      </c>
      <c r="I81" s="822" t="s">
        <v>3158</v>
      </c>
      <c r="J81" s="822" t="s">
        <v>3159</v>
      </c>
      <c r="K81" s="822" t="s">
        <v>3160</v>
      </c>
      <c r="L81" s="825">
        <v>141.25</v>
      </c>
      <c r="M81" s="825">
        <v>141.25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7</v>
      </c>
      <c r="B82" s="822" t="s">
        <v>2929</v>
      </c>
      <c r="C82" s="822" t="s">
        <v>2933</v>
      </c>
      <c r="D82" s="823" t="s">
        <v>4681</v>
      </c>
      <c r="E82" s="824" t="s">
        <v>2954</v>
      </c>
      <c r="F82" s="822" t="s">
        <v>2930</v>
      </c>
      <c r="G82" s="822" t="s">
        <v>3161</v>
      </c>
      <c r="H82" s="822" t="s">
        <v>329</v>
      </c>
      <c r="I82" s="822" t="s">
        <v>3162</v>
      </c>
      <c r="J82" s="822" t="s">
        <v>3163</v>
      </c>
      <c r="K82" s="822" t="s">
        <v>3164</v>
      </c>
      <c r="L82" s="825">
        <v>185.26</v>
      </c>
      <c r="M82" s="825">
        <v>185.26</v>
      </c>
      <c r="N82" s="822">
        <v>1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7</v>
      </c>
      <c r="B83" s="822" t="s">
        <v>2929</v>
      </c>
      <c r="C83" s="822" t="s">
        <v>2933</v>
      </c>
      <c r="D83" s="823" t="s">
        <v>4681</v>
      </c>
      <c r="E83" s="824" t="s">
        <v>2954</v>
      </c>
      <c r="F83" s="822" t="s">
        <v>2930</v>
      </c>
      <c r="G83" s="822" t="s">
        <v>3000</v>
      </c>
      <c r="H83" s="822" t="s">
        <v>329</v>
      </c>
      <c r="I83" s="822" t="s">
        <v>3165</v>
      </c>
      <c r="J83" s="822" t="s">
        <v>908</v>
      </c>
      <c r="K83" s="822" t="s">
        <v>909</v>
      </c>
      <c r="L83" s="825">
        <v>205.84</v>
      </c>
      <c r="M83" s="825">
        <v>823.36</v>
      </c>
      <c r="N83" s="822">
        <v>4</v>
      </c>
      <c r="O83" s="826">
        <v>1.5</v>
      </c>
      <c r="P83" s="825">
        <v>823.36</v>
      </c>
      <c r="Q83" s="827">
        <v>1</v>
      </c>
      <c r="R83" s="822">
        <v>4</v>
      </c>
      <c r="S83" s="827">
        <v>1</v>
      </c>
      <c r="T83" s="826">
        <v>1.5</v>
      </c>
      <c r="U83" s="828">
        <v>1</v>
      </c>
    </row>
    <row r="84" spans="1:21" ht="14.45" customHeight="1" x14ac:dyDescent="0.2">
      <c r="A84" s="821">
        <v>7</v>
      </c>
      <c r="B84" s="822" t="s">
        <v>2929</v>
      </c>
      <c r="C84" s="822" t="s">
        <v>2933</v>
      </c>
      <c r="D84" s="823" t="s">
        <v>4681</v>
      </c>
      <c r="E84" s="824" t="s">
        <v>2954</v>
      </c>
      <c r="F84" s="822" t="s">
        <v>2930</v>
      </c>
      <c r="G84" s="822" t="s">
        <v>3000</v>
      </c>
      <c r="H84" s="822" t="s">
        <v>329</v>
      </c>
      <c r="I84" s="822" t="s">
        <v>3165</v>
      </c>
      <c r="J84" s="822" t="s">
        <v>908</v>
      </c>
      <c r="K84" s="822" t="s">
        <v>909</v>
      </c>
      <c r="L84" s="825">
        <v>97.76</v>
      </c>
      <c r="M84" s="825">
        <v>293.28000000000003</v>
      </c>
      <c r="N84" s="822">
        <v>3</v>
      </c>
      <c r="O84" s="826">
        <v>1</v>
      </c>
      <c r="P84" s="825">
        <v>195.52</v>
      </c>
      <c r="Q84" s="827">
        <v>0.66666666666666663</v>
      </c>
      <c r="R84" s="822">
        <v>2</v>
      </c>
      <c r="S84" s="827">
        <v>0.66666666666666663</v>
      </c>
      <c r="T84" s="826">
        <v>0.5</v>
      </c>
      <c r="U84" s="828">
        <v>0.5</v>
      </c>
    </row>
    <row r="85" spans="1:21" ht="14.45" customHeight="1" x14ac:dyDescent="0.2">
      <c r="A85" s="821">
        <v>7</v>
      </c>
      <c r="B85" s="822" t="s">
        <v>2929</v>
      </c>
      <c r="C85" s="822" t="s">
        <v>2933</v>
      </c>
      <c r="D85" s="823" t="s">
        <v>4681</v>
      </c>
      <c r="E85" s="824" t="s">
        <v>2954</v>
      </c>
      <c r="F85" s="822" t="s">
        <v>2930</v>
      </c>
      <c r="G85" s="822" t="s">
        <v>3166</v>
      </c>
      <c r="H85" s="822" t="s">
        <v>687</v>
      </c>
      <c r="I85" s="822" t="s">
        <v>3167</v>
      </c>
      <c r="J85" s="822" t="s">
        <v>2462</v>
      </c>
      <c r="K85" s="822" t="s">
        <v>3168</v>
      </c>
      <c r="L85" s="825">
        <v>614.48</v>
      </c>
      <c r="M85" s="825">
        <v>1228.96</v>
      </c>
      <c r="N85" s="822">
        <v>2</v>
      </c>
      <c r="O85" s="826">
        <v>1</v>
      </c>
      <c r="P85" s="825">
        <v>1228.96</v>
      </c>
      <c r="Q85" s="827">
        <v>1</v>
      </c>
      <c r="R85" s="822">
        <v>2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7</v>
      </c>
      <c r="B86" s="822" t="s">
        <v>2929</v>
      </c>
      <c r="C86" s="822" t="s">
        <v>2933</v>
      </c>
      <c r="D86" s="823" t="s">
        <v>4681</v>
      </c>
      <c r="E86" s="824" t="s">
        <v>2954</v>
      </c>
      <c r="F86" s="822" t="s">
        <v>2930</v>
      </c>
      <c r="G86" s="822" t="s">
        <v>3169</v>
      </c>
      <c r="H86" s="822" t="s">
        <v>329</v>
      </c>
      <c r="I86" s="822" t="s">
        <v>3170</v>
      </c>
      <c r="J86" s="822" t="s">
        <v>3171</v>
      </c>
      <c r="K86" s="822" t="s">
        <v>3172</v>
      </c>
      <c r="L86" s="825">
        <v>87.67</v>
      </c>
      <c r="M86" s="825">
        <v>876.7</v>
      </c>
      <c r="N86" s="822">
        <v>10</v>
      </c>
      <c r="O86" s="826">
        <v>3.5</v>
      </c>
      <c r="P86" s="825">
        <v>876.7</v>
      </c>
      <c r="Q86" s="827">
        <v>1</v>
      </c>
      <c r="R86" s="822">
        <v>10</v>
      </c>
      <c r="S86" s="827">
        <v>1</v>
      </c>
      <c r="T86" s="826">
        <v>3.5</v>
      </c>
      <c r="U86" s="828">
        <v>1</v>
      </c>
    </row>
    <row r="87" spans="1:21" ht="14.45" customHeight="1" x14ac:dyDescent="0.2">
      <c r="A87" s="821">
        <v>7</v>
      </c>
      <c r="B87" s="822" t="s">
        <v>2929</v>
      </c>
      <c r="C87" s="822" t="s">
        <v>2933</v>
      </c>
      <c r="D87" s="823" t="s">
        <v>4681</v>
      </c>
      <c r="E87" s="824" t="s">
        <v>2954</v>
      </c>
      <c r="F87" s="822" t="s">
        <v>2930</v>
      </c>
      <c r="G87" s="822" t="s">
        <v>3173</v>
      </c>
      <c r="H87" s="822" t="s">
        <v>329</v>
      </c>
      <c r="I87" s="822" t="s">
        <v>3174</v>
      </c>
      <c r="J87" s="822" t="s">
        <v>1586</v>
      </c>
      <c r="K87" s="822" t="s">
        <v>1970</v>
      </c>
      <c r="L87" s="825">
        <v>42.08</v>
      </c>
      <c r="M87" s="825">
        <v>84.16</v>
      </c>
      <c r="N87" s="822">
        <v>2</v>
      </c>
      <c r="O87" s="826">
        <v>1</v>
      </c>
      <c r="P87" s="825">
        <v>84.16</v>
      </c>
      <c r="Q87" s="827">
        <v>1</v>
      </c>
      <c r="R87" s="822">
        <v>2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7</v>
      </c>
      <c r="B88" s="822" t="s">
        <v>2929</v>
      </c>
      <c r="C88" s="822" t="s">
        <v>2933</v>
      </c>
      <c r="D88" s="823" t="s">
        <v>4681</v>
      </c>
      <c r="E88" s="824" t="s">
        <v>2954</v>
      </c>
      <c r="F88" s="822" t="s">
        <v>2930</v>
      </c>
      <c r="G88" s="822" t="s">
        <v>3175</v>
      </c>
      <c r="H88" s="822" t="s">
        <v>329</v>
      </c>
      <c r="I88" s="822" t="s">
        <v>3176</v>
      </c>
      <c r="J88" s="822" t="s">
        <v>1909</v>
      </c>
      <c r="K88" s="822" t="s">
        <v>1910</v>
      </c>
      <c r="L88" s="825">
        <v>59.56</v>
      </c>
      <c r="M88" s="825">
        <v>119.12</v>
      </c>
      <c r="N88" s="822">
        <v>2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7</v>
      </c>
      <c r="B89" s="822" t="s">
        <v>2929</v>
      </c>
      <c r="C89" s="822" t="s">
        <v>2933</v>
      </c>
      <c r="D89" s="823" t="s">
        <v>4681</v>
      </c>
      <c r="E89" s="824" t="s">
        <v>2954</v>
      </c>
      <c r="F89" s="822" t="s">
        <v>2930</v>
      </c>
      <c r="G89" s="822" t="s">
        <v>3177</v>
      </c>
      <c r="H89" s="822" t="s">
        <v>329</v>
      </c>
      <c r="I89" s="822" t="s">
        <v>3178</v>
      </c>
      <c r="J89" s="822" t="s">
        <v>3179</v>
      </c>
      <c r="K89" s="822" t="s">
        <v>3180</v>
      </c>
      <c r="L89" s="825">
        <v>264</v>
      </c>
      <c r="M89" s="825">
        <v>528</v>
      </c>
      <c r="N89" s="822">
        <v>2</v>
      </c>
      <c r="O89" s="826">
        <v>1.5</v>
      </c>
      <c r="P89" s="825">
        <v>528</v>
      </c>
      <c r="Q89" s="827">
        <v>1</v>
      </c>
      <c r="R89" s="822">
        <v>2</v>
      </c>
      <c r="S89" s="827">
        <v>1</v>
      </c>
      <c r="T89" s="826">
        <v>1.5</v>
      </c>
      <c r="U89" s="828">
        <v>1</v>
      </c>
    </row>
    <row r="90" spans="1:21" ht="14.45" customHeight="1" x14ac:dyDescent="0.2">
      <c r="A90" s="821">
        <v>7</v>
      </c>
      <c r="B90" s="822" t="s">
        <v>2929</v>
      </c>
      <c r="C90" s="822" t="s">
        <v>2933</v>
      </c>
      <c r="D90" s="823" t="s">
        <v>4681</v>
      </c>
      <c r="E90" s="824" t="s">
        <v>2954</v>
      </c>
      <c r="F90" s="822" t="s">
        <v>2930</v>
      </c>
      <c r="G90" s="822" t="s">
        <v>3075</v>
      </c>
      <c r="H90" s="822" t="s">
        <v>329</v>
      </c>
      <c r="I90" s="822" t="s">
        <v>3181</v>
      </c>
      <c r="J90" s="822" t="s">
        <v>3182</v>
      </c>
      <c r="K90" s="822" t="s">
        <v>3183</v>
      </c>
      <c r="L90" s="825">
        <v>311.02</v>
      </c>
      <c r="M90" s="825">
        <v>1244.08</v>
      </c>
      <c r="N90" s="822">
        <v>4</v>
      </c>
      <c r="O90" s="826">
        <v>4</v>
      </c>
      <c r="P90" s="825">
        <v>1244.08</v>
      </c>
      <c r="Q90" s="827">
        <v>1</v>
      </c>
      <c r="R90" s="822">
        <v>4</v>
      </c>
      <c r="S90" s="827">
        <v>1</v>
      </c>
      <c r="T90" s="826">
        <v>4</v>
      </c>
      <c r="U90" s="828">
        <v>1</v>
      </c>
    </row>
    <row r="91" spans="1:21" ht="14.45" customHeight="1" x14ac:dyDescent="0.2">
      <c r="A91" s="821">
        <v>7</v>
      </c>
      <c r="B91" s="822" t="s">
        <v>2929</v>
      </c>
      <c r="C91" s="822" t="s">
        <v>2933</v>
      </c>
      <c r="D91" s="823" t="s">
        <v>4681</v>
      </c>
      <c r="E91" s="824" t="s">
        <v>2954</v>
      </c>
      <c r="F91" s="822" t="s">
        <v>2930</v>
      </c>
      <c r="G91" s="822" t="s">
        <v>3079</v>
      </c>
      <c r="H91" s="822" t="s">
        <v>687</v>
      </c>
      <c r="I91" s="822" t="s">
        <v>2747</v>
      </c>
      <c r="J91" s="822" t="s">
        <v>1625</v>
      </c>
      <c r="K91" s="822" t="s">
        <v>2748</v>
      </c>
      <c r="L91" s="825">
        <v>0</v>
      </c>
      <c r="M91" s="825">
        <v>0</v>
      </c>
      <c r="N91" s="822">
        <v>7</v>
      </c>
      <c r="O91" s="826">
        <v>3.5</v>
      </c>
      <c r="P91" s="825">
        <v>0</v>
      </c>
      <c r="Q91" s="827"/>
      <c r="R91" s="822">
        <v>5</v>
      </c>
      <c r="S91" s="827">
        <v>0.7142857142857143</v>
      </c>
      <c r="T91" s="826">
        <v>3</v>
      </c>
      <c r="U91" s="828">
        <v>0.8571428571428571</v>
      </c>
    </row>
    <row r="92" spans="1:21" ht="14.45" customHeight="1" x14ac:dyDescent="0.2">
      <c r="A92" s="821">
        <v>7</v>
      </c>
      <c r="B92" s="822" t="s">
        <v>2929</v>
      </c>
      <c r="C92" s="822" t="s">
        <v>2933</v>
      </c>
      <c r="D92" s="823" t="s">
        <v>4681</v>
      </c>
      <c r="E92" s="824" t="s">
        <v>2954</v>
      </c>
      <c r="F92" s="822" t="s">
        <v>2930</v>
      </c>
      <c r="G92" s="822" t="s">
        <v>3184</v>
      </c>
      <c r="H92" s="822" t="s">
        <v>687</v>
      </c>
      <c r="I92" s="822" t="s">
        <v>3185</v>
      </c>
      <c r="J92" s="822" t="s">
        <v>1222</v>
      </c>
      <c r="K92" s="822" t="s">
        <v>3186</v>
      </c>
      <c r="L92" s="825">
        <v>414.07</v>
      </c>
      <c r="M92" s="825">
        <v>4554.7700000000004</v>
      </c>
      <c r="N92" s="822">
        <v>11</v>
      </c>
      <c r="O92" s="826">
        <v>4</v>
      </c>
      <c r="P92" s="825">
        <v>3312.56</v>
      </c>
      <c r="Q92" s="827">
        <v>0.72727272727272718</v>
      </c>
      <c r="R92" s="822">
        <v>8</v>
      </c>
      <c r="S92" s="827">
        <v>0.72727272727272729</v>
      </c>
      <c r="T92" s="826">
        <v>2.5</v>
      </c>
      <c r="U92" s="828">
        <v>0.625</v>
      </c>
    </row>
    <row r="93" spans="1:21" ht="14.45" customHeight="1" x14ac:dyDescent="0.2">
      <c r="A93" s="821">
        <v>7</v>
      </c>
      <c r="B93" s="822" t="s">
        <v>2929</v>
      </c>
      <c r="C93" s="822" t="s">
        <v>2933</v>
      </c>
      <c r="D93" s="823" t="s">
        <v>4681</v>
      </c>
      <c r="E93" s="824" t="s">
        <v>2954</v>
      </c>
      <c r="F93" s="822" t="s">
        <v>2930</v>
      </c>
      <c r="G93" s="822" t="s">
        <v>3184</v>
      </c>
      <c r="H93" s="822" t="s">
        <v>329</v>
      </c>
      <c r="I93" s="822" t="s">
        <v>3187</v>
      </c>
      <c r="J93" s="822" t="s">
        <v>1222</v>
      </c>
      <c r="K93" s="822" t="s">
        <v>3188</v>
      </c>
      <c r="L93" s="825">
        <v>414.07</v>
      </c>
      <c r="M93" s="825">
        <v>828.14</v>
      </c>
      <c r="N93" s="822">
        <v>2</v>
      </c>
      <c r="O93" s="826">
        <v>1</v>
      </c>
      <c r="P93" s="825">
        <v>828.14</v>
      </c>
      <c r="Q93" s="827">
        <v>1</v>
      </c>
      <c r="R93" s="822">
        <v>2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7</v>
      </c>
      <c r="B94" s="822" t="s">
        <v>2929</v>
      </c>
      <c r="C94" s="822" t="s">
        <v>2933</v>
      </c>
      <c r="D94" s="823" t="s">
        <v>4681</v>
      </c>
      <c r="E94" s="824" t="s">
        <v>2954</v>
      </c>
      <c r="F94" s="822" t="s">
        <v>2930</v>
      </c>
      <c r="G94" s="822" t="s">
        <v>3189</v>
      </c>
      <c r="H94" s="822" t="s">
        <v>329</v>
      </c>
      <c r="I94" s="822" t="s">
        <v>3190</v>
      </c>
      <c r="J94" s="822" t="s">
        <v>3191</v>
      </c>
      <c r="K94" s="822" t="s">
        <v>3192</v>
      </c>
      <c r="L94" s="825">
        <v>0</v>
      </c>
      <c r="M94" s="825">
        <v>0</v>
      </c>
      <c r="N94" s="822">
        <v>1</v>
      </c>
      <c r="O94" s="826">
        <v>1</v>
      </c>
      <c r="P94" s="825"/>
      <c r="Q94" s="827"/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7</v>
      </c>
      <c r="B95" s="822" t="s">
        <v>2929</v>
      </c>
      <c r="C95" s="822" t="s">
        <v>2933</v>
      </c>
      <c r="D95" s="823" t="s">
        <v>4681</v>
      </c>
      <c r="E95" s="824" t="s">
        <v>2954</v>
      </c>
      <c r="F95" s="822" t="s">
        <v>2930</v>
      </c>
      <c r="G95" s="822" t="s">
        <v>3193</v>
      </c>
      <c r="H95" s="822" t="s">
        <v>329</v>
      </c>
      <c r="I95" s="822" t="s">
        <v>3194</v>
      </c>
      <c r="J95" s="822" t="s">
        <v>3195</v>
      </c>
      <c r="K95" s="822" t="s">
        <v>3196</v>
      </c>
      <c r="L95" s="825">
        <v>299.83999999999997</v>
      </c>
      <c r="M95" s="825">
        <v>1799.04</v>
      </c>
      <c r="N95" s="822">
        <v>6</v>
      </c>
      <c r="O95" s="826">
        <v>2</v>
      </c>
      <c r="P95" s="825">
        <v>1799.04</v>
      </c>
      <c r="Q95" s="827">
        <v>1</v>
      </c>
      <c r="R95" s="822">
        <v>6</v>
      </c>
      <c r="S95" s="827">
        <v>1</v>
      </c>
      <c r="T95" s="826">
        <v>2</v>
      </c>
      <c r="U95" s="828">
        <v>1</v>
      </c>
    </row>
    <row r="96" spans="1:21" ht="14.45" customHeight="1" x14ac:dyDescent="0.2">
      <c r="A96" s="821">
        <v>7</v>
      </c>
      <c r="B96" s="822" t="s">
        <v>2929</v>
      </c>
      <c r="C96" s="822" t="s">
        <v>2933</v>
      </c>
      <c r="D96" s="823" t="s">
        <v>4681</v>
      </c>
      <c r="E96" s="824" t="s">
        <v>2954</v>
      </c>
      <c r="F96" s="822" t="s">
        <v>2930</v>
      </c>
      <c r="G96" s="822" t="s">
        <v>3197</v>
      </c>
      <c r="H96" s="822" t="s">
        <v>687</v>
      </c>
      <c r="I96" s="822" t="s">
        <v>2543</v>
      </c>
      <c r="J96" s="822" t="s">
        <v>1746</v>
      </c>
      <c r="K96" s="822" t="s">
        <v>2544</v>
      </c>
      <c r="L96" s="825">
        <v>154.36000000000001</v>
      </c>
      <c r="M96" s="825">
        <v>1389.2400000000002</v>
      </c>
      <c r="N96" s="822">
        <v>9</v>
      </c>
      <c r="O96" s="826">
        <v>4.5</v>
      </c>
      <c r="P96" s="825">
        <v>1234.8800000000001</v>
      </c>
      <c r="Q96" s="827">
        <v>0.88888888888888884</v>
      </c>
      <c r="R96" s="822">
        <v>8</v>
      </c>
      <c r="S96" s="827">
        <v>0.88888888888888884</v>
      </c>
      <c r="T96" s="826">
        <v>4</v>
      </c>
      <c r="U96" s="828">
        <v>0.88888888888888884</v>
      </c>
    </row>
    <row r="97" spans="1:21" ht="14.45" customHeight="1" x14ac:dyDescent="0.2">
      <c r="A97" s="821">
        <v>7</v>
      </c>
      <c r="B97" s="822" t="s">
        <v>2929</v>
      </c>
      <c r="C97" s="822" t="s">
        <v>2933</v>
      </c>
      <c r="D97" s="823" t="s">
        <v>4681</v>
      </c>
      <c r="E97" s="824" t="s">
        <v>2954</v>
      </c>
      <c r="F97" s="822" t="s">
        <v>2930</v>
      </c>
      <c r="G97" s="822" t="s">
        <v>3197</v>
      </c>
      <c r="H97" s="822" t="s">
        <v>329</v>
      </c>
      <c r="I97" s="822" t="s">
        <v>3198</v>
      </c>
      <c r="J97" s="822" t="s">
        <v>1746</v>
      </c>
      <c r="K97" s="822" t="s">
        <v>3199</v>
      </c>
      <c r="L97" s="825">
        <v>225.06</v>
      </c>
      <c r="M97" s="825">
        <v>225.06</v>
      </c>
      <c r="N97" s="822">
        <v>1</v>
      </c>
      <c r="O97" s="826">
        <v>0.5</v>
      </c>
      <c r="P97" s="825">
        <v>225.06</v>
      </c>
      <c r="Q97" s="827">
        <v>1</v>
      </c>
      <c r="R97" s="822">
        <v>1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7</v>
      </c>
      <c r="B98" s="822" t="s">
        <v>2929</v>
      </c>
      <c r="C98" s="822" t="s">
        <v>2933</v>
      </c>
      <c r="D98" s="823" t="s">
        <v>4681</v>
      </c>
      <c r="E98" s="824" t="s">
        <v>2954</v>
      </c>
      <c r="F98" s="822" t="s">
        <v>2930</v>
      </c>
      <c r="G98" s="822" t="s">
        <v>3088</v>
      </c>
      <c r="H98" s="822" t="s">
        <v>329</v>
      </c>
      <c r="I98" s="822" t="s">
        <v>3089</v>
      </c>
      <c r="J98" s="822" t="s">
        <v>1269</v>
      </c>
      <c r="K98" s="822" t="s">
        <v>1270</v>
      </c>
      <c r="L98" s="825">
        <v>121.92</v>
      </c>
      <c r="M98" s="825">
        <v>487.68</v>
      </c>
      <c r="N98" s="822">
        <v>4</v>
      </c>
      <c r="O98" s="826">
        <v>2</v>
      </c>
      <c r="P98" s="825">
        <v>365.76</v>
      </c>
      <c r="Q98" s="827">
        <v>0.75</v>
      </c>
      <c r="R98" s="822">
        <v>3</v>
      </c>
      <c r="S98" s="827">
        <v>0.75</v>
      </c>
      <c r="T98" s="826">
        <v>1</v>
      </c>
      <c r="U98" s="828">
        <v>0.5</v>
      </c>
    </row>
    <row r="99" spans="1:21" ht="14.45" customHeight="1" x14ac:dyDescent="0.2">
      <c r="A99" s="821">
        <v>7</v>
      </c>
      <c r="B99" s="822" t="s">
        <v>2929</v>
      </c>
      <c r="C99" s="822" t="s">
        <v>2933</v>
      </c>
      <c r="D99" s="823" t="s">
        <v>4681</v>
      </c>
      <c r="E99" s="824" t="s">
        <v>2954</v>
      </c>
      <c r="F99" s="822" t="s">
        <v>2930</v>
      </c>
      <c r="G99" s="822" t="s">
        <v>3200</v>
      </c>
      <c r="H99" s="822" t="s">
        <v>329</v>
      </c>
      <c r="I99" s="822" t="s">
        <v>3201</v>
      </c>
      <c r="J99" s="822" t="s">
        <v>3202</v>
      </c>
      <c r="K99" s="822" t="s">
        <v>3203</v>
      </c>
      <c r="L99" s="825">
        <v>0</v>
      </c>
      <c r="M99" s="825">
        <v>0</v>
      </c>
      <c r="N99" s="822">
        <v>2</v>
      </c>
      <c r="O99" s="826">
        <v>0.5</v>
      </c>
      <c r="P99" s="825">
        <v>0</v>
      </c>
      <c r="Q99" s="827"/>
      <c r="R99" s="822">
        <v>2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7</v>
      </c>
      <c r="B100" s="822" t="s">
        <v>2929</v>
      </c>
      <c r="C100" s="822" t="s">
        <v>2933</v>
      </c>
      <c r="D100" s="823" t="s">
        <v>4681</v>
      </c>
      <c r="E100" s="824" t="s">
        <v>2954</v>
      </c>
      <c r="F100" s="822" t="s">
        <v>2930</v>
      </c>
      <c r="G100" s="822" t="s">
        <v>3200</v>
      </c>
      <c r="H100" s="822" t="s">
        <v>329</v>
      </c>
      <c r="I100" s="822" t="s">
        <v>3204</v>
      </c>
      <c r="J100" s="822" t="s">
        <v>3202</v>
      </c>
      <c r="K100" s="822" t="s">
        <v>3205</v>
      </c>
      <c r="L100" s="825">
        <v>66.61</v>
      </c>
      <c r="M100" s="825">
        <v>999.14999999999986</v>
      </c>
      <c r="N100" s="822">
        <v>15</v>
      </c>
      <c r="O100" s="826">
        <v>3.5</v>
      </c>
      <c r="P100" s="825">
        <v>999.14999999999986</v>
      </c>
      <c r="Q100" s="827">
        <v>1</v>
      </c>
      <c r="R100" s="822">
        <v>15</v>
      </c>
      <c r="S100" s="827">
        <v>1</v>
      </c>
      <c r="T100" s="826">
        <v>3.5</v>
      </c>
      <c r="U100" s="828">
        <v>1</v>
      </c>
    </row>
    <row r="101" spans="1:21" ht="14.45" customHeight="1" x14ac:dyDescent="0.2">
      <c r="A101" s="821">
        <v>7</v>
      </c>
      <c r="B101" s="822" t="s">
        <v>2929</v>
      </c>
      <c r="C101" s="822" t="s">
        <v>2933</v>
      </c>
      <c r="D101" s="823" t="s">
        <v>4681</v>
      </c>
      <c r="E101" s="824" t="s">
        <v>2954</v>
      </c>
      <c r="F101" s="822" t="s">
        <v>2931</v>
      </c>
      <c r="G101" s="822" t="s">
        <v>3206</v>
      </c>
      <c r="H101" s="822" t="s">
        <v>329</v>
      </c>
      <c r="I101" s="822" t="s">
        <v>3207</v>
      </c>
      <c r="J101" s="822" t="s">
        <v>3208</v>
      </c>
      <c r="K101" s="822"/>
      <c r="L101" s="825">
        <v>0</v>
      </c>
      <c r="M101" s="825">
        <v>0</v>
      </c>
      <c r="N101" s="822">
        <v>1</v>
      </c>
      <c r="O101" s="826">
        <v>1</v>
      </c>
      <c r="P101" s="825">
        <v>0</v>
      </c>
      <c r="Q101" s="827"/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7</v>
      </c>
      <c r="B102" s="822" t="s">
        <v>2929</v>
      </c>
      <c r="C102" s="822" t="s">
        <v>2933</v>
      </c>
      <c r="D102" s="823" t="s">
        <v>4681</v>
      </c>
      <c r="E102" s="824" t="s">
        <v>2954</v>
      </c>
      <c r="F102" s="822" t="s">
        <v>2931</v>
      </c>
      <c r="G102" s="822" t="s">
        <v>3206</v>
      </c>
      <c r="H102" s="822" t="s">
        <v>329</v>
      </c>
      <c r="I102" s="822" t="s">
        <v>3209</v>
      </c>
      <c r="J102" s="822" t="s">
        <v>3208</v>
      </c>
      <c r="K102" s="822"/>
      <c r="L102" s="825">
        <v>0</v>
      </c>
      <c r="M102" s="825">
        <v>0</v>
      </c>
      <c r="N102" s="822">
        <v>2</v>
      </c>
      <c r="O102" s="826">
        <v>2</v>
      </c>
      <c r="P102" s="825">
        <v>0</v>
      </c>
      <c r="Q102" s="827"/>
      <c r="R102" s="822">
        <v>2</v>
      </c>
      <c r="S102" s="827">
        <v>1</v>
      </c>
      <c r="T102" s="826">
        <v>2</v>
      </c>
      <c r="U102" s="828">
        <v>1</v>
      </c>
    </row>
    <row r="103" spans="1:21" ht="14.45" customHeight="1" x14ac:dyDescent="0.2">
      <c r="A103" s="821">
        <v>7</v>
      </c>
      <c r="B103" s="822" t="s">
        <v>2929</v>
      </c>
      <c r="C103" s="822" t="s">
        <v>2933</v>
      </c>
      <c r="D103" s="823" t="s">
        <v>4681</v>
      </c>
      <c r="E103" s="824" t="s">
        <v>2956</v>
      </c>
      <c r="F103" s="822" t="s">
        <v>2930</v>
      </c>
      <c r="G103" s="822" t="s">
        <v>2989</v>
      </c>
      <c r="H103" s="822" t="s">
        <v>687</v>
      </c>
      <c r="I103" s="822" t="s">
        <v>2990</v>
      </c>
      <c r="J103" s="822" t="s">
        <v>2574</v>
      </c>
      <c r="K103" s="822" t="s">
        <v>2991</v>
      </c>
      <c r="L103" s="825">
        <v>56.06</v>
      </c>
      <c r="M103" s="825">
        <v>56.06</v>
      </c>
      <c r="N103" s="822">
        <v>1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7</v>
      </c>
      <c r="B104" s="822" t="s">
        <v>2929</v>
      </c>
      <c r="C104" s="822" t="s">
        <v>2933</v>
      </c>
      <c r="D104" s="823" t="s">
        <v>4681</v>
      </c>
      <c r="E104" s="824" t="s">
        <v>2956</v>
      </c>
      <c r="F104" s="822" t="s">
        <v>2930</v>
      </c>
      <c r="G104" s="822" t="s">
        <v>3101</v>
      </c>
      <c r="H104" s="822" t="s">
        <v>329</v>
      </c>
      <c r="I104" s="822" t="s">
        <v>3107</v>
      </c>
      <c r="J104" s="822" t="s">
        <v>3106</v>
      </c>
      <c r="K104" s="822" t="s">
        <v>3104</v>
      </c>
      <c r="L104" s="825">
        <v>134.44999999999999</v>
      </c>
      <c r="M104" s="825">
        <v>134.44999999999999</v>
      </c>
      <c r="N104" s="822">
        <v>1</v>
      </c>
      <c r="O104" s="826">
        <v>1</v>
      </c>
      <c r="P104" s="825">
        <v>134.44999999999999</v>
      </c>
      <c r="Q104" s="827">
        <v>1</v>
      </c>
      <c r="R104" s="822">
        <v>1</v>
      </c>
      <c r="S104" s="827">
        <v>1</v>
      </c>
      <c r="T104" s="826">
        <v>1</v>
      </c>
      <c r="U104" s="828">
        <v>1</v>
      </c>
    </row>
    <row r="105" spans="1:21" ht="14.45" customHeight="1" x14ac:dyDescent="0.2">
      <c r="A105" s="821">
        <v>7</v>
      </c>
      <c r="B105" s="822" t="s">
        <v>2929</v>
      </c>
      <c r="C105" s="822" t="s">
        <v>2933</v>
      </c>
      <c r="D105" s="823" t="s">
        <v>4681</v>
      </c>
      <c r="E105" s="824" t="s">
        <v>2956</v>
      </c>
      <c r="F105" s="822" t="s">
        <v>2930</v>
      </c>
      <c r="G105" s="822" t="s">
        <v>3108</v>
      </c>
      <c r="H105" s="822" t="s">
        <v>687</v>
      </c>
      <c r="I105" s="822" t="s">
        <v>3210</v>
      </c>
      <c r="J105" s="822" t="s">
        <v>893</v>
      </c>
      <c r="K105" s="822" t="s">
        <v>836</v>
      </c>
      <c r="L105" s="825">
        <v>65.989999999999995</v>
      </c>
      <c r="M105" s="825">
        <v>65.989999999999995</v>
      </c>
      <c r="N105" s="822">
        <v>1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7</v>
      </c>
      <c r="B106" s="822" t="s">
        <v>2929</v>
      </c>
      <c r="C106" s="822" t="s">
        <v>2933</v>
      </c>
      <c r="D106" s="823" t="s">
        <v>4681</v>
      </c>
      <c r="E106" s="824" t="s">
        <v>2956</v>
      </c>
      <c r="F106" s="822" t="s">
        <v>2930</v>
      </c>
      <c r="G106" s="822" t="s">
        <v>2992</v>
      </c>
      <c r="H106" s="822" t="s">
        <v>329</v>
      </c>
      <c r="I106" s="822" t="s">
        <v>3211</v>
      </c>
      <c r="J106" s="822" t="s">
        <v>3212</v>
      </c>
      <c r="K106" s="822" t="s">
        <v>2999</v>
      </c>
      <c r="L106" s="825">
        <v>176.32</v>
      </c>
      <c r="M106" s="825">
        <v>176.32</v>
      </c>
      <c r="N106" s="822">
        <v>1</v>
      </c>
      <c r="O106" s="826">
        <v>1</v>
      </c>
      <c r="P106" s="825">
        <v>176.32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7</v>
      </c>
      <c r="B107" s="822" t="s">
        <v>2929</v>
      </c>
      <c r="C107" s="822" t="s">
        <v>2933</v>
      </c>
      <c r="D107" s="823" t="s">
        <v>4681</v>
      </c>
      <c r="E107" s="824" t="s">
        <v>2956</v>
      </c>
      <c r="F107" s="822" t="s">
        <v>2930</v>
      </c>
      <c r="G107" s="822" t="s">
        <v>3213</v>
      </c>
      <c r="H107" s="822" t="s">
        <v>329</v>
      </c>
      <c r="I107" s="822" t="s">
        <v>3214</v>
      </c>
      <c r="J107" s="822" t="s">
        <v>1271</v>
      </c>
      <c r="K107" s="822" t="s">
        <v>1273</v>
      </c>
      <c r="L107" s="825">
        <v>52.78</v>
      </c>
      <c r="M107" s="825">
        <v>52.78</v>
      </c>
      <c r="N107" s="822">
        <v>1</v>
      </c>
      <c r="O107" s="826">
        <v>0.5</v>
      </c>
      <c r="P107" s="825">
        <v>52.78</v>
      </c>
      <c r="Q107" s="827">
        <v>1</v>
      </c>
      <c r="R107" s="822">
        <v>1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7</v>
      </c>
      <c r="B108" s="822" t="s">
        <v>2929</v>
      </c>
      <c r="C108" s="822" t="s">
        <v>2933</v>
      </c>
      <c r="D108" s="823" t="s">
        <v>4681</v>
      </c>
      <c r="E108" s="824" t="s">
        <v>2956</v>
      </c>
      <c r="F108" s="822" t="s">
        <v>2930</v>
      </c>
      <c r="G108" s="822" t="s">
        <v>3215</v>
      </c>
      <c r="H108" s="822" t="s">
        <v>329</v>
      </c>
      <c r="I108" s="822" t="s">
        <v>3216</v>
      </c>
      <c r="J108" s="822" t="s">
        <v>3217</v>
      </c>
      <c r="K108" s="822" t="s">
        <v>3218</v>
      </c>
      <c r="L108" s="825">
        <v>0</v>
      </c>
      <c r="M108" s="825">
        <v>0</v>
      </c>
      <c r="N108" s="822">
        <v>1</v>
      </c>
      <c r="O108" s="826">
        <v>1</v>
      </c>
      <c r="P108" s="825">
        <v>0</v>
      </c>
      <c r="Q108" s="827"/>
      <c r="R108" s="822">
        <v>1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7</v>
      </c>
      <c r="B109" s="822" t="s">
        <v>2929</v>
      </c>
      <c r="C109" s="822" t="s">
        <v>2933</v>
      </c>
      <c r="D109" s="823" t="s">
        <v>4681</v>
      </c>
      <c r="E109" s="824" t="s">
        <v>2956</v>
      </c>
      <c r="F109" s="822" t="s">
        <v>2930</v>
      </c>
      <c r="G109" s="822" t="s">
        <v>3219</v>
      </c>
      <c r="H109" s="822" t="s">
        <v>329</v>
      </c>
      <c r="I109" s="822" t="s">
        <v>3220</v>
      </c>
      <c r="J109" s="822" t="s">
        <v>3221</v>
      </c>
      <c r="K109" s="822" t="s">
        <v>3222</v>
      </c>
      <c r="L109" s="825">
        <v>79.64</v>
      </c>
      <c r="M109" s="825">
        <v>318.56</v>
      </c>
      <c r="N109" s="822">
        <v>4</v>
      </c>
      <c r="O109" s="826">
        <v>1</v>
      </c>
      <c r="P109" s="825">
        <v>318.56</v>
      </c>
      <c r="Q109" s="827">
        <v>1</v>
      </c>
      <c r="R109" s="822">
        <v>4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7</v>
      </c>
      <c r="B110" s="822" t="s">
        <v>2929</v>
      </c>
      <c r="C110" s="822" t="s">
        <v>2933</v>
      </c>
      <c r="D110" s="823" t="s">
        <v>4681</v>
      </c>
      <c r="E110" s="824" t="s">
        <v>2956</v>
      </c>
      <c r="F110" s="822" t="s">
        <v>2930</v>
      </c>
      <c r="G110" s="822" t="s">
        <v>3219</v>
      </c>
      <c r="H110" s="822" t="s">
        <v>329</v>
      </c>
      <c r="I110" s="822" t="s">
        <v>3223</v>
      </c>
      <c r="J110" s="822" t="s">
        <v>3224</v>
      </c>
      <c r="K110" s="822" t="s">
        <v>3225</v>
      </c>
      <c r="L110" s="825">
        <v>79.64</v>
      </c>
      <c r="M110" s="825">
        <v>159.28</v>
      </c>
      <c r="N110" s="822">
        <v>2</v>
      </c>
      <c r="O110" s="826">
        <v>1</v>
      </c>
      <c r="P110" s="825">
        <v>159.28</v>
      </c>
      <c r="Q110" s="827">
        <v>1</v>
      </c>
      <c r="R110" s="822">
        <v>2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7</v>
      </c>
      <c r="B111" s="822" t="s">
        <v>2929</v>
      </c>
      <c r="C111" s="822" t="s">
        <v>2933</v>
      </c>
      <c r="D111" s="823" t="s">
        <v>4681</v>
      </c>
      <c r="E111" s="824" t="s">
        <v>2956</v>
      </c>
      <c r="F111" s="822" t="s">
        <v>2930</v>
      </c>
      <c r="G111" s="822" t="s">
        <v>3027</v>
      </c>
      <c r="H111" s="822" t="s">
        <v>329</v>
      </c>
      <c r="I111" s="822" t="s">
        <v>3028</v>
      </c>
      <c r="J111" s="822" t="s">
        <v>1592</v>
      </c>
      <c r="K111" s="822" t="s">
        <v>1593</v>
      </c>
      <c r="L111" s="825">
        <v>49.04</v>
      </c>
      <c r="M111" s="825">
        <v>49.04</v>
      </c>
      <c r="N111" s="822">
        <v>1</v>
      </c>
      <c r="O111" s="826">
        <v>1</v>
      </c>
      <c r="P111" s="825">
        <v>49.04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7</v>
      </c>
      <c r="B112" s="822" t="s">
        <v>2929</v>
      </c>
      <c r="C112" s="822" t="s">
        <v>2933</v>
      </c>
      <c r="D112" s="823" t="s">
        <v>4681</v>
      </c>
      <c r="E112" s="824" t="s">
        <v>2956</v>
      </c>
      <c r="F112" s="822" t="s">
        <v>2930</v>
      </c>
      <c r="G112" s="822" t="s">
        <v>3033</v>
      </c>
      <c r="H112" s="822" t="s">
        <v>329</v>
      </c>
      <c r="I112" s="822" t="s">
        <v>3034</v>
      </c>
      <c r="J112" s="822" t="s">
        <v>3035</v>
      </c>
      <c r="K112" s="822" t="s">
        <v>3036</v>
      </c>
      <c r="L112" s="825">
        <v>73.989999999999995</v>
      </c>
      <c r="M112" s="825">
        <v>147.97999999999999</v>
      </c>
      <c r="N112" s="822">
        <v>2</v>
      </c>
      <c r="O112" s="826">
        <v>1</v>
      </c>
      <c r="P112" s="825">
        <v>147.97999999999999</v>
      </c>
      <c r="Q112" s="827">
        <v>1</v>
      </c>
      <c r="R112" s="822">
        <v>2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7</v>
      </c>
      <c r="B113" s="822" t="s">
        <v>2929</v>
      </c>
      <c r="C113" s="822" t="s">
        <v>2933</v>
      </c>
      <c r="D113" s="823" t="s">
        <v>4681</v>
      </c>
      <c r="E113" s="824" t="s">
        <v>2956</v>
      </c>
      <c r="F113" s="822" t="s">
        <v>2930</v>
      </c>
      <c r="G113" s="822" t="s">
        <v>3226</v>
      </c>
      <c r="H113" s="822" t="s">
        <v>329</v>
      </c>
      <c r="I113" s="822" t="s">
        <v>3227</v>
      </c>
      <c r="J113" s="822" t="s">
        <v>1825</v>
      </c>
      <c r="K113" s="822" t="s">
        <v>3228</v>
      </c>
      <c r="L113" s="825">
        <v>61.97</v>
      </c>
      <c r="M113" s="825">
        <v>61.97</v>
      </c>
      <c r="N113" s="822">
        <v>1</v>
      </c>
      <c r="O113" s="826">
        <v>0.5</v>
      </c>
      <c r="P113" s="825">
        <v>61.97</v>
      </c>
      <c r="Q113" s="827">
        <v>1</v>
      </c>
      <c r="R113" s="822">
        <v>1</v>
      </c>
      <c r="S113" s="827">
        <v>1</v>
      </c>
      <c r="T113" s="826">
        <v>0.5</v>
      </c>
      <c r="U113" s="828">
        <v>1</v>
      </c>
    </row>
    <row r="114" spans="1:21" ht="14.45" customHeight="1" x14ac:dyDescent="0.2">
      <c r="A114" s="821">
        <v>7</v>
      </c>
      <c r="B114" s="822" t="s">
        <v>2929</v>
      </c>
      <c r="C114" s="822" t="s">
        <v>2933</v>
      </c>
      <c r="D114" s="823" t="s">
        <v>4681</v>
      </c>
      <c r="E114" s="824" t="s">
        <v>2956</v>
      </c>
      <c r="F114" s="822" t="s">
        <v>2930</v>
      </c>
      <c r="G114" s="822" t="s">
        <v>3147</v>
      </c>
      <c r="H114" s="822" t="s">
        <v>329</v>
      </c>
      <c r="I114" s="822" t="s">
        <v>3229</v>
      </c>
      <c r="J114" s="822" t="s">
        <v>3230</v>
      </c>
      <c r="K114" s="822" t="s">
        <v>3231</v>
      </c>
      <c r="L114" s="825">
        <v>26.37</v>
      </c>
      <c r="M114" s="825">
        <v>26.37</v>
      </c>
      <c r="N114" s="822">
        <v>1</v>
      </c>
      <c r="O114" s="826">
        <v>0.5</v>
      </c>
      <c r="P114" s="825">
        <v>26.37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7</v>
      </c>
      <c r="B115" s="822" t="s">
        <v>2929</v>
      </c>
      <c r="C115" s="822" t="s">
        <v>2933</v>
      </c>
      <c r="D115" s="823" t="s">
        <v>4681</v>
      </c>
      <c r="E115" s="824" t="s">
        <v>2956</v>
      </c>
      <c r="F115" s="822" t="s">
        <v>2930</v>
      </c>
      <c r="G115" s="822" t="s">
        <v>3037</v>
      </c>
      <c r="H115" s="822" t="s">
        <v>329</v>
      </c>
      <c r="I115" s="822" t="s">
        <v>3038</v>
      </c>
      <c r="J115" s="822" t="s">
        <v>3039</v>
      </c>
      <c r="K115" s="822" t="s">
        <v>3040</v>
      </c>
      <c r="L115" s="825">
        <v>73.150000000000006</v>
      </c>
      <c r="M115" s="825">
        <v>146.30000000000001</v>
      </c>
      <c r="N115" s="822">
        <v>2</v>
      </c>
      <c r="O115" s="826">
        <v>1</v>
      </c>
      <c r="P115" s="825">
        <v>146.30000000000001</v>
      </c>
      <c r="Q115" s="827">
        <v>1</v>
      </c>
      <c r="R115" s="822">
        <v>2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7</v>
      </c>
      <c r="B116" s="822" t="s">
        <v>2929</v>
      </c>
      <c r="C116" s="822" t="s">
        <v>2933</v>
      </c>
      <c r="D116" s="823" t="s">
        <v>4681</v>
      </c>
      <c r="E116" s="824" t="s">
        <v>2956</v>
      </c>
      <c r="F116" s="822" t="s">
        <v>2930</v>
      </c>
      <c r="G116" s="822" t="s">
        <v>2996</v>
      </c>
      <c r="H116" s="822" t="s">
        <v>329</v>
      </c>
      <c r="I116" s="822" t="s">
        <v>3232</v>
      </c>
      <c r="J116" s="822" t="s">
        <v>3233</v>
      </c>
      <c r="K116" s="822" t="s">
        <v>3234</v>
      </c>
      <c r="L116" s="825">
        <v>97.96</v>
      </c>
      <c r="M116" s="825">
        <v>97.96</v>
      </c>
      <c r="N116" s="822">
        <v>1</v>
      </c>
      <c r="O116" s="826">
        <v>1</v>
      </c>
      <c r="P116" s="825">
        <v>97.96</v>
      </c>
      <c r="Q116" s="827">
        <v>1</v>
      </c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7</v>
      </c>
      <c r="B117" s="822" t="s">
        <v>2929</v>
      </c>
      <c r="C117" s="822" t="s">
        <v>2933</v>
      </c>
      <c r="D117" s="823" t="s">
        <v>4681</v>
      </c>
      <c r="E117" s="824" t="s">
        <v>2956</v>
      </c>
      <c r="F117" s="822" t="s">
        <v>2930</v>
      </c>
      <c r="G117" s="822" t="s">
        <v>2996</v>
      </c>
      <c r="H117" s="822" t="s">
        <v>329</v>
      </c>
      <c r="I117" s="822" t="s">
        <v>3235</v>
      </c>
      <c r="J117" s="822" t="s">
        <v>3233</v>
      </c>
      <c r="K117" s="822" t="s">
        <v>3236</v>
      </c>
      <c r="L117" s="825">
        <v>176.32</v>
      </c>
      <c r="M117" s="825">
        <v>528.96</v>
      </c>
      <c r="N117" s="822">
        <v>3</v>
      </c>
      <c r="O117" s="826">
        <v>2.5</v>
      </c>
      <c r="P117" s="825">
        <v>528.96</v>
      </c>
      <c r="Q117" s="827">
        <v>1</v>
      </c>
      <c r="R117" s="822">
        <v>3</v>
      </c>
      <c r="S117" s="827">
        <v>1</v>
      </c>
      <c r="T117" s="826">
        <v>2.5</v>
      </c>
      <c r="U117" s="828">
        <v>1</v>
      </c>
    </row>
    <row r="118" spans="1:21" ht="14.45" customHeight="1" x14ac:dyDescent="0.2">
      <c r="A118" s="821">
        <v>7</v>
      </c>
      <c r="B118" s="822" t="s">
        <v>2929</v>
      </c>
      <c r="C118" s="822" t="s">
        <v>2933</v>
      </c>
      <c r="D118" s="823" t="s">
        <v>4681</v>
      </c>
      <c r="E118" s="824" t="s">
        <v>2956</v>
      </c>
      <c r="F118" s="822" t="s">
        <v>2930</v>
      </c>
      <c r="G118" s="822" t="s">
        <v>2996</v>
      </c>
      <c r="H118" s="822" t="s">
        <v>329</v>
      </c>
      <c r="I118" s="822" t="s">
        <v>3237</v>
      </c>
      <c r="J118" s="822" t="s">
        <v>3233</v>
      </c>
      <c r="K118" s="822" t="s">
        <v>907</v>
      </c>
      <c r="L118" s="825">
        <v>54.85</v>
      </c>
      <c r="M118" s="825">
        <v>54.85</v>
      </c>
      <c r="N118" s="822">
        <v>1</v>
      </c>
      <c r="O118" s="826">
        <v>1</v>
      </c>
      <c r="P118" s="825">
        <v>54.85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7</v>
      </c>
      <c r="B119" s="822" t="s">
        <v>2929</v>
      </c>
      <c r="C119" s="822" t="s">
        <v>2933</v>
      </c>
      <c r="D119" s="823" t="s">
        <v>4681</v>
      </c>
      <c r="E119" s="824" t="s">
        <v>2956</v>
      </c>
      <c r="F119" s="822" t="s">
        <v>2930</v>
      </c>
      <c r="G119" s="822" t="s">
        <v>3238</v>
      </c>
      <c r="H119" s="822" t="s">
        <v>329</v>
      </c>
      <c r="I119" s="822" t="s">
        <v>3239</v>
      </c>
      <c r="J119" s="822" t="s">
        <v>3240</v>
      </c>
      <c r="K119" s="822" t="s">
        <v>3241</v>
      </c>
      <c r="L119" s="825">
        <v>54.18</v>
      </c>
      <c r="M119" s="825">
        <v>108.36</v>
      </c>
      <c r="N119" s="822">
        <v>2</v>
      </c>
      <c r="O119" s="826">
        <v>0.5</v>
      </c>
      <c r="P119" s="825">
        <v>108.36</v>
      </c>
      <c r="Q119" s="827">
        <v>1</v>
      </c>
      <c r="R119" s="822">
        <v>2</v>
      </c>
      <c r="S119" s="827">
        <v>1</v>
      </c>
      <c r="T119" s="826">
        <v>0.5</v>
      </c>
      <c r="U119" s="828">
        <v>1</v>
      </c>
    </row>
    <row r="120" spans="1:21" ht="14.45" customHeight="1" x14ac:dyDescent="0.2">
      <c r="A120" s="821">
        <v>7</v>
      </c>
      <c r="B120" s="822" t="s">
        <v>2929</v>
      </c>
      <c r="C120" s="822" t="s">
        <v>2933</v>
      </c>
      <c r="D120" s="823" t="s">
        <v>4681</v>
      </c>
      <c r="E120" s="824" t="s">
        <v>2956</v>
      </c>
      <c r="F120" s="822" t="s">
        <v>2930</v>
      </c>
      <c r="G120" s="822" t="s">
        <v>3238</v>
      </c>
      <c r="H120" s="822" t="s">
        <v>329</v>
      </c>
      <c r="I120" s="822" t="s">
        <v>3242</v>
      </c>
      <c r="J120" s="822" t="s">
        <v>3240</v>
      </c>
      <c r="K120" s="822" t="s">
        <v>3241</v>
      </c>
      <c r="L120" s="825">
        <v>54.18</v>
      </c>
      <c r="M120" s="825">
        <v>108.36</v>
      </c>
      <c r="N120" s="822">
        <v>2</v>
      </c>
      <c r="O120" s="826">
        <v>0.5</v>
      </c>
      <c r="P120" s="825">
        <v>108.36</v>
      </c>
      <c r="Q120" s="827">
        <v>1</v>
      </c>
      <c r="R120" s="822">
        <v>2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7</v>
      </c>
      <c r="B121" s="822" t="s">
        <v>2929</v>
      </c>
      <c r="C121" s="822" t="s">
        <v>2933</v>
      </c>
      <c r="D121" s="823" t="s">
        <v>4681</v>
      </c>
      <c r="E121" s="824" t="s">
        <v>2956</v>
      </c>
      <c r="F121" s="822" t="s">
        <v>2930</v>
      </c>
      <c r="G121" s="822" t="s">
        <v>3243</v>
      </c>
      <c r="H121" s="822" t="s">
        <v>329</v>
      </c>
      <c r="I121" s="822" t="s">
        <v>3244</v>
      </c>
      <c r="J121" s="822" t="s">
        <v>3245</v>
      </c>
      <c r="K121" s="822" t="s">
        <v>3246</v>
      </c>
      <c r="L121" s="825">
        <v>420.75</v>
      </c>
      <c r="M121" s="825">
        <v>841.5</v>
      </c>
      <c r="N121" s="822">
        <v>2</v>
      </c>
      <c r="O121" s="826">
        <v>1</v>
      </c>
      <c r="P121" s="825">
        <v>841.5</v>
      </c>
      <c r="Q121" s="827">
        <v>1</v>
      </c>
      <c r="R121" s="822">
        <v>2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7</v>
      </c>
      <c r="B122" s="822" t="s">
        <v>2929</v>
      </c>
      <c r="C122" s="822" t="s">
        <v>2933</v>
      </c>
      <c r="D122" s="823" t="s">
        <v>4681</v>
      </c>
      <c r="E122" s="824" t="s">
        <v>2956</v>
      </c>
      <c r="F122" s="822" t="s">
        <v>2930</v>
      </c>
      <c r="G122" s="822" t="s">
        <v>3050</v>
      </c>
      <c r="H122" s="822" t="s">
        <v>329</v>
      </c>
      <c r="I122" s="822" t="s">
        <v>3247</v>
      </c>
      <c r="J122" s="822" t="s">
        <v>3248</v>
      </c>
      <c r="K122" s="822" t="s">
        <v>3249</v>
      </c>
      <c r="L122" s="825">
        <v>35.25</v>
      </c>
      <c r="M122" s="825">
        <v>35.25</v>
      </c>
      <c r="N122" s="822">
        <v>1</v>
      </c>
      <c r="O122" s="826">
        <v>1</v>
      </c>
      <c r="P122" s="825">
        <v>35.25</v>
      </c>
      <c r="Q122" s="827">
        <v>1</v>
      </c>
      <c r="R122" s="822">
        <v>1</v>
      </c>
      <c r="S122" s="827">
        <v>1</v>
      </c>
      <c r="T122" s="826">
        <v>1</v>
      </c>
      <c r="U122" s="828">
        <v>1</v>
      </c>
    </row>
    <row r="123" spans="1:21" ht="14.45" customHeight="1" x14ac:dyDescent="0.2">
      <c r="A123" s="821">
        <v>7</v>
      </c>
      <c r="B123" s="822" t="s">
        <v>2929</v>
      </c>
      <c r="C123" s="822" t="s">
        <v>2933</v>
      </c>
      <c r="D123" s="823" t="s">
        <v>4681</v>
      </c>
      <c r="E123" s="824" t="s">
        <v>2956</v>
      </c>
      <c r="F123" s="822" t="s">
        <v>2930</v>
      </c>
      <c r="G123" s="822" t="s">
        <v>3050</v>
      </c>
      <c r="H123" s="822" t="s">
        <v>329</v>
      </c>
      <c r="I123" s="822" t="s">
        <v>3051</v>
      </c>
      <c r="J123" s="822" t="s">
        <v>1326</v>
      </c>
      <c r="K123" s="822" t="s">
        <v>3052</v>
      </c>
      <c r="L123" s="825">
        <v>35.25</v>
      </c>
      <c r="M123" s="825">
        <v>105.75</v>
      </c>
      <c r="N123" s="822">
        <v>3</v>
      </c>
      <c r="O123" s="826">
        <v>0.5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7</v>
      </c>
      <c r="B124" s="822" t="s">
        <v>2929</v>
      </c>
      <c r="C124" s="822" t="s">
        <v>2933</v>
      </c>
      <c r="D124" s="823" t="s">
        <v>4681</v>
      </c>
      <c r="E124" s="824" t="s">
        <v>2956</v>
      </c>
      <c r="F124" s="822" t="s">
        <v>2930</v>
      </c>
      <c r="G124" s="822" t="s">
        <v>3161</v>
      </c>
      <c r="H124" s="822" t="s">
        <v>329</v>
      </c>
      <c r="I124" s="822" t="s">
        <v>3250</v>
      </c>
      <c r="J124" s="822" t="s">
        <v>3163</v>
      </c>
      <c r="K124" s="822" t="s">
        <v>3251</v>
      </c>
      <c r="L124" s="825">
        <v>27.37</v>
      </c>
      <c r="M124" s="825">
        <v>27.37</v>
      </c>
      <c r="N124" s="822">
        <v>1</v>
      </c>
      <c r="O124" s="826">
        <v>0.5</v>
      </c>
      <c r="P124" s="825">
        <v>27.37</v>
      </c>
      <c r="Q124" s="827">
        <v>1</v>
      </c>
      <c r="R124" s="822">
        <v>1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7</v>
      </c>
      <c r="B125" s="822" t="s">
        <v>2929</v>
      </c>
      <c r="C125" s="822" t="s">
        <v>2933</v>
      </c>
      <c r="D125" s="823" t="s">
        <v>4681</v>
      </c>
      <c r="E125" s="824" t="s">
        <v>2956</v>
      </c>
      <c r="F125" s="822" t="s">
        <v>2930</v>
      </c>
      <c r="G125" s="822" t="s">
        <v>3252</v>
      </c>
      <c r="H125" s="822" t="s">
        <v>687</v>
      </c>
      <c r="I125" s="822" t="s">
        <v>2448</v>
      </c>
      <c r="J125" s="822" t="s">
        <v>1400</v>
      </c>
      <c r="K125" s="822" t="s">
        <v>838</v>
      </c>
      <c r="L125" s="825">
        <v>34.47</v>
      </c>
      <c r="M125" s="825">
        <v>34.47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7</v>
      </c>
      <c r="B126" s="822" t="s">
        <v>2929</v>
      </c>
      <c r="C126" s="822" t="s">
        <v>2933</v>
      </c>
      <c r="D126" s="823" t="s">
        <v>4681</v>
      </c>
      <c r="E126" s="824" t="s">
        <v>2956</v>
      </c>
      <c r="F126" s="822" t="s">
        <v>2930</v>
      </c>
      <c r="G126" s="822" t="s">
        <v>3169</v>
      </c>
      <c r="H126" s="822" t="s">
        <v>329</v>
      </c>
      <c r="I126" s="822" t="s">
        <v>3170</v>
      </c>
      <c r="J126" s="822" t="s">
        <v>3171</v>
      </c>
      <c r="K126" s="822" t="s">
        <v>3172</v>
      </c>
      <c r="L126" s="825">
        <v>87.67</v>
      </c>
      <c r="M126" s="825">
        <v>438.35</v>
      </c>
      <c r="N126" s="822">
        <v>5</v>
      </c>
      <c r="O126" s="826">
        <v>1</v>
      </c>
      <c r="P126" s="825">
        <v>438.35</v>
      </c>
      <c r="Q126" s="827">
        <v>1</v>
      </c>
      <c r="R126" s="822">
        <v>5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7</v>
      </c>
      <c r="B127" s="822" t="s">
        <v>2929</v>
      </c>
      <c r="C127" s="822" t="s">
        <v>2933</v>
      </c>
      <c r="D127" s="823" t="s">
        <v>4681</v>
      </c>
      <c r="E127" s="824" t="s">
        <v>2956</v>
      </c>
      <c r="F127" s="822" t="s">
        <v>2930</v>
      </c>
      <c r="G127" s="822" t="s">
        <v>3253</v>
      </c>
      <c r="H127" s="822" t="s">
        <v>329</v>
      </c>
      <c r="I127" s="822" t="s">
        <v>3254</v>
      </c>
      <c r="J127" s="822" t="s">
        <v>3255</v>
      </c>
      <c r="K127" s="822" t="s">
        <v>2782</v>
      </c>
      <c r="L127" s="825">
        <v>279.52999999999997</v>
      </c>
      <c r="M127" s="825">
        <v>279.52999999999997</v>
      </c>
      <c r="N127" s="822">
        <v>1</v>
      </c>
      <c r="O127" s="826">
        <v>0.5</v>
      </c>
      <c r="P127" s="825">
        <v>279.52999999999997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7</v>
      </c>
      <c r="B128" s="822" t="s">
        <v>2929</v>
      </c>
      <c r="C128" s="822" t="s">
        <v>2933</v>
      </c>
      <c r="D128" s="823" t="s">
        <v>4681</v>
      </c>
      <c r="E128" s="824" t="s">
        <v>2956</v>
      </c>
      <c r="F128" s="822" t="s">
        <v>2930</v>
      </c>
      <c r="G128" s="822" t="s">
        <v>3256</v>
      </c>
      <c r="H128" s="822" t="s">
        <v>687</v>
      </c>
      <c r="I128" s="822" t="s">
        <v>2926</v>
      </c>
      <c r="J128" s="822" t="s">
        <v>1582</v>
      </c>
      <c r="K128" s="822" t="s">
        <v>1583</v>
      </c>
      <c r="L128" s="825">
        <v>63.75</v>
      </c>
      <c r="M128" s="825">
        <v>63.75</v>
      </c>
      <c r="N128" s="822">
        <v>1</v>
      </c>
      <c r="O128" s="826">
        <v>1</v>
      </c>
      <c r="P128" s="825">
        <v>63.75</v>
      </c>
      <c r="Q128" s="827">
        <v>1</v>
      </c>
      <c r="R128" s="822">
        <v>1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7</v>
      </c>
      <c r="B129" s="822" t="s">
        <v>2929</v>
      </c>
      <c r="C129" s="822" t="s">
        <v>2933</v>
      </c>
      <c r="D129" s="823" t="s">
        <v>4681</v>
      </c>
      <c r="E129" s="824" t="s">
        <v>2956</v>
      </c>
      <c r="F129" s="822" t="s">
        <v>2930</v>
      </c>
      <c r="G129" s="822" t="s">
        <v>3257</v>
      </c>
      <c r="H129" s="822" t="s">
        <v>329</v>
      </c>
      <c r="I129" s="822" t="s">
        <v>3258</v>
      </c>
      <c r="J129" s="822" t="s">
        <v>3259</v>
      </c>
      <c r="K129" s="822" t="s">
        <v>3260</v>
      </c>
      <c r="L129" s="825">
        <v>33.18</v>
      </c>
      <c r="M129" s="825">
        <v>33.18</v>
      </c>
      <c r="N129" s="822">
        <v>1</v>
      </c>
      <c r="O129" s="826">
        <v>1</v>
      </c>
      <c r="P129" s="825">
        <v>33.18</v>
      </c>
      <c r="Q129" s="827">
        <v>1</v>
      </c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7</v>
      </c>
      <c r="B130" s="822" t="s">
        <v>2929</v>
      </c>
      <c r="C130" s="822" t="s">
        <v>2933</v>
      </c>
      <c r="D130" s="823" t="s">
        <v>4681</v>
      </c>
      <c r="E130" s="824" t="s">
        <v>2956</v>
      </c>
      <c r="F130" s="822" t="s">
        <v>2930</v>
      </c>
      <c r="G130" s="822" t="s">
        <v>3193</v>
      </c>
      <c r="H130" s="822" t="s">
        <v>329</v>
      </c>
      <c r="I130" s="822" t="s">
        <v>3261</v>
      </c>
      <c r="J130" s="822" t="s">
        <v>3208</v>
      </c>
      <c r="K130" s="822"/>
      <c r="L130" s="825">
        <v>50.32</v>
      </c>
      <c r="M130" s="825">
        <v>150.96</v>
      </c>
      <c r="N130" s="822">
        <v>3</v>
      </c>
      <c r="O130" s="826">
        <v>1</v>
      </c>
      <c r="P130" s="825">
        <v>150.96</v>
      </c>
      <c r="Q130" s="827">
        <v>1</v>
      </c>
      <c r="R130" s="822">
        <v>3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7</v>
      </c>
      <c r="B131" s="822" t="s">
        <v>2929</v>
      </c>
      <c r="C131" s="822" t="s">
        <v>2933</v>
      </c>
      <c r="D131" s="823" t="s">
        <v>4681</v>
      </c>
      <c r="E131" s="824" t="s">
        <v>2956</v>
      </c>
      <c r="F131" s="822" t="s">
        <v>2930</v>
      </c>
      <c r="G131" s="822" t="s">
        <v>3262</v>
      </c>
      <c r="H131" s="822" t="s">
        <v>329</v>
      </c>
      <c r="I131" s="822" t="s">
        <v>3263</v>
      </c>
      <c r="J131" s="822" t="s">
        <v>3264</v>
      </c>
      <c r="K131" s="822" t="s">
        <v>3265</v>
      </c>
      <c r="L131" s="825">
        <v>118.5</v>
      </c>
      <c r="M131" s="825">
        <v>1185</v>
      </c>
      <c r="N131" s="822">
        <v>10</v>
      </c>
      <c r="O131" s="826">
        <v>4.5</v>
      </c>
      <c r="P131" s="825">
        <v>948</v>
      </c>
      <c r="Q131" s="827">
        <v>0.8</v>
      </c>
      <c r="R131" s="822">
        <v>8</v>
      </c>
      <c r="S131" s="827">
        <v>0.8</v>
      </c>
      <c r="T131" s="826">
        <v>4</v>
      </c>
      <c r="U131" s="828">
        <v>0.88888888888888884</v>
      </c>
    </row>
    <row r="132" spans="1:21" ht="14.45" customHeight="1" x14ac:dyDescent="0.2">
      <c r="A132" s="821">
        <v>7</v>
      </c>
      <c r="B132" s="822" t="s">
        <v>2929</v>
      </c>
      <c r="C132" s="822" t="s">
        <v>2933</v>
      </c>
      <c r="D132" s="823" t="s">
        <v>4681</v>
      </c>
      <c r="E132" s="824" t="s">
        <v>2956</v>
      </c>
      <c r="F132" s="822" t="s">
        <v>2930</v>
      </c>
      <c r="G132" s="822" t="s">
        <v>3262</v>
      </c>
      <c r="H132" s="822" t="s">
        <v>329</v>
      </c>
      <c r="I132" s="822" t="s">
        <v>3266</v>
      </c>
      <c r="J132" s="822" t="s">
        <v>3264</v>
      </c>
      <c r="K132" s="822" t="s">
        <v>3267</v>
      </c>
      <c r="L132" s="825">
        <v>166.76</v>
      </c>
      <c r="M132" s="825">
        <v>1167.32</v>
      </c>
      <c r="N132" s="822">
        <v>7</v>
      </c>
      <c r="O132" s="826">
        <v>3</v>
      </c>
      <c r="P132" s="825">
        <v>1000.56</v>
      </c>
      <c r="Q132" s="827">
        <v>0.8571428571428571</v>
      </c>
      <c r="R132" s="822">
        <v>6</v>
      </c>
      <c r="S132" s="827">
        <v>0.8571428571428571</v>
      </c>
      <c r="T132" s="826">
        <v>2.5</v>
      </c>
      <c r="U132" s="828">
        <v>0.83333333333333337</v>
      </c>
    </row>
    <row r="133" spans="1:21" ht="14.45" customHeight="1" x14ac:dyDescent="0.2">
      <c r="A133" s="821">
        <v>7</v>
      </c>
      <c r="B133" s="822" t="s">
        <v>2929</v>
      </c>
      <c r="C133" s="822" t="s">
        <v>2933</v>
      </c>
      <c r="D133" s="823" t="s">
        <v>4681</v>
      </c>
      <c r="E133" s="824" t="s">
        <v>2956</v>
      </c>
      <c r="F133" s="822" t="s">
        <v>2930</v>
      </c>
      <c r="G133" s="822" t="s">
        <v>3197</v>
      </c>
      <c r="H133" s="822" t="s">
        <v>687</v>
      </c>
      <c r="I133" s="822" t="s">
        <v>2543</v>
      </c>
      <c r="J133" s="822" t="s">
        <v>1746</v>
      </c>
      <c r="K133" s="822" t="s">
        <v>2544</v>
      </c>
      <c r="L133" s="825">
        <v>154.36000000000001</v>
      </c>
      <c r="M133" s="825">
        <v>154.36000000000001</v>
      </c>
      <c r="N133" s="822">
        <v>1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7</v>
      </c>
      <c r="B134" s="822" t="s">
        <v>2929</v>
      </c>
      <c r="C134" s="822" t="s">
        <v>2933</v>
      </c>
      <c r="D134" s="823" t="s">
        <v>4681</v>
      </c>
      <c r="E134" s="824" t="s">
        <v>2956</v>
      </c>
      <c r="F134" s="822" t="s">
        <v>2930</v>
      </c>
      <c r="G134" s="822" t="s">
        <v>3268</v>
      </c>
      <c r="H134" s="822" t="s">
        <v>329</v>
      </c>
      <c r="I134" s="822" t="s">
        <v>3269</v>
      </c>
      <c r="J134" s="822" t="s">
        <v>3270</v>
      </c>
      <c r="K134" s="822" t="s">
        <v>3271</v>
      </c>
      <c r="L134" s="825">
        <v>79.069999999999993</v>
      </c>
      <c r="M134" s="825">
        <v>158.13999999999999</v>
      </c>
      <c r="N134" s="822">
        <v>2</v>
      </c>
      <c r="O134" s="826">
        <v>1</v>
      </c>
      <c r="P134" s="825">
        <v>158.13999999999999</v>
      </c>
      <c r="Q134" s="827">
        <v>1</v>
      </c>
      <c r="R134" s="822">
        <v>2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7</v>
      </c>
      <c r="B135" s="822" t="s">
        <v>2929</v>
      </c>
      <c r="C135" s="822" t="s">
        <v>2933</v>
      </c>
      <c r="D135" s="823" t="s">
        <v>4681</v>
      </c>
      <c r="E135" s="824" t="s">
        <v>2956</v>
      </c>
      <c r="F135" s="822" t="s">
        <v>2930</v>
      </c>
      <c r="G135" s="822" t="s">
        <v>3088</v>
      </c>
      <c r="H135" s="822" t="s">
        <v>329</v>
      </c>
      <c r="I135" s="822" t="s">
        <v>3089</v>
      </c>
      <c r="J135" s="822" t="s">
        <v>1269</v>
      </c>
      <c r="K135" s="822" t="s">
        <v>1270</v>
      </c>
      <c r="L135" s="825">
        <v>121.92</v>
      </c>
      <c r="M135" s="825">
        <v>487.68</v>
      </c>
      <c r="N135" s="822">
        <v>4</v>
      </c>
      <c r="O135" s="826">
        <v>1.5</v>
      </c>
      <c r="P135" s="825">
        <v>487.68</v>
      </c>
      <c r="Q135" s="827">
        <v>1</v>
      </c>
      <c r="R135" s="822">
        <v>4</v>
      </c>
      <c r="S135" s="827">
        <v>1</v>
      </c>
      <c r="T135" s="826">
        <v>1.5</v>
      </c>
      <c r="U135" s="828">
        <v>1</v>
      </c>
    </row>
    <row r="136" spans="1:21" ht="14.45" customHeight="1" x14ac:dyDescent="0.2">
      <c r="A136" s="821">
        <v>7</v>
      </c>
      <c r="B136" s="822" t="s">
        <v>2929</v>
      </c>
      <c r="C136" s="822" t="s">
        <v>2933</v>
      </c>
      <c r="D136" s="823" t="s">
        <v>4681</v>
      </c>
      <c r="E136" s="824" t="s">
        <v>2957</v>
      </c>
      <c r="F136" s="822" t="s">
        <v>2930</v>
      </c>
      <c r="G136" s="822" t="s">
        <v>2992</v>
      </c>
      <c r="H136" s="822" t="s">
        <v>329</v>
      </c>
      <c r="I136" s="822" t="s">
        <v>3272</v>
      </c>
      <c r="J136" s="822" t="s">
        <v>2994</v>
      </c>
      <c r="K136" s="822" t="s">
        <v>3273</v>
      </c>
      <c r="L136" s="825">
        <v>58.77</v>
      </c>
      <c r="M136" s="825">
        <v>117.54</v>
      </c>
      <c r="N136" s="822">
        <v>2</v>
      </c>
      <c r="O136" s="826">
        <v>1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7</v>
      </c>
      <c r="B137" s="822" t="s">
        <v>2929</v>
      </c>
      <c r="C137" s="822" t="s">
        <v>2933</v>
      </c>
      <c r="D137" s="823" t="s">
        <v>4681</v>
      </c>
      <c r="E137" s="824" t="s">
        <v>2957</v>
      </c>
      <c r="F137" s="822" t="s">
        <v>2930</v>
      </c>
      <c r="G137" s="822" t="s">
        <v>3274</v>
      </c>
      <c r="H137" s="822" t="s">
        <v>329</v>
      </c>
      <c r="I137" s="822" t="s">
        <v>3275</v>
      </c>
      <c r="J137" s="822" t="s">
        <v>3276</v>
      </c>
      <c r="K137" s="822" t="s">
        <v>3277</v>
      </c>
      <c r="L137" s="825">
        <v>75.739999999999995</v>
      </c>
      <c r="M137" s="825">
        <v>151.47999999999999</v>
      </c>
      <c r="N137" s="822">
        <v>2</v>
      </c>
      <c r="O137" s="826">
        <v>0.5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7</v>
      </c>
      <c r="B138" s="822" t="s">
        <v>2929</v>
      </c>
      <c r="C138" s="822" t="s">
        <v>2933</v>
      </c>
      <c r="D138" s="823" t="s">
        <v>4681</v>
      </c>
      <c r="E138" s="824" t="s">
        <v>2957</v>
      </c>
      <c r="F138" s="822" t="s">
        <v>2930</v>
      </c>
      <c r="G138" s="822" t="s">
        <v>3000</v>
      </c>
      <c r="H138" s="822" t="s">
        <v>687</v>
      </c>
      <c r="I138" s="822" t="s">
        <v>2331</v>
      </c>
      <c r="J138" s="822" t="s">
        <v>908</v>
      </c>
      <c r="K138" s="822" t="s">
        <v>2332</v>
      </c>
      <c r="L138" s="825">
        <v>48.89</v>
      </c>
      <c r="M138" s="825">
        <v>48.89</v>
      </c>
      <c r="N138" s="822">
        <v>1</v>
      </c>
      <c r="O138" s="826">
        <v>0.5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7</v>
      </c>
      <c r="B139" s="822" t="s">
        <v>2929</v>
      </c>
      <c r="C139" s="822" t="s">
        <v>2933</v>
      </c>
      <c r="D139" s="823" t="s">
        <v>4681</v>
      </c>
      <c r="E139" s="824" t="s">
        <v>2961</v>
      </c>
      <c r="F139" s="822" t="s">
        <v>2930</v>
      </c>
      <c r="G139" s="822" t="s">
        <v>3012</v>
      </c>
      <c r="H139" s="822" t="s">
        <v>687</v>
      </c>
      <c r="I139" s="822" t="s">
        <v>2423</v>
      </c>
      <c r="J139" s="822" t="s">
        <v>835</v>
      </c>
      <c r="K139" s="822" t="s">
        <v>2424</v>
      </c>
      <c r="L139" s="825">
        <v>17.559999999999999</v>
      </c>
      <c r="M139" s="825">
        <v>17.559999999999999</v>
      </c>
      <c r="N139" s="822">
        <v>1</v>
      </c>
      <c r="O139" s="826">
        <v>0.5</v>
      </c>
      <c r="P139" s="825">
        <v>17.559999999999999</v>
      </c>
      <c r="Q139" s="827">
        <v>1</v>
      </c>
      <c r="R139" s="822">
        <v>1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7</v>
      </c>
      <c r="B140" s="822" t="s">
        <v>2929</v>
      </c>
      <c r="C140" s="822" t="s">
        <v>2933</v>
      </c>
      <c r="D140" s="823" t="s">
        <v>4681</v>
      </c>
      <c r="E140" s="824" t="s">
        <v>2961</v>
      </c>
      <c r="F140" s="822" t="s">
        <v>2930</v>
      </c>
      <c r="G140" s="822" t="s">
        <v>3016</v>
      </c>
      <c r="H140" s="822" t="s">
        <v>329</v>
      </c>
      <c r="I140" s="822" t="s">
        <v>3017</v>
      </c>
      <c r="J140" s="822" t="s">
        <v>3018</v>
      </c>
      <c r="K140" s="822" t="s">
        <v>3019</v>
      </c>
      <c r="L140" s="825">
        <v>52.87</v>
      </c>
      <c r="M140" s="825">
        <v>105.74</v>
      </c>
      <c r="N140" s="822">
        <v>2</v>
      </c>
      <c r="O140" s="826">
        <v>0.5</v>
      </c>
      <c r="P140" s="825">
        <v>105.74</v>
      </c>
      <c r="Q140" s="827">
        <v>1</v>
      </c>
      <c r="R140" s="822">
        <v>2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7</v>
      </c>
      <c r="B141" s="822" t="s">
        <v>2929</v>
      </c>
      <c r="C141" s="822" t="s">
        <v>2933</v>
      </c>
      <c r="D141" s="823" t="s">
        <v>4681</v>
      </c>
      <c r="E141" s="824" t="s">
        <v>2961</v>
      </c>
      <c r="F141" s="822" t="s">
        <v>2930</v>
      </c>
      <c r="G141" s="822" t="s">
        <v>3020</v>
      </c>
      <c r="H141" s="822" t="s">
        <v>329</v>
      </c>
      <c r="I141" s="822" t="s">
        <v>3115</v>
      </c>
      <c r="J141" s="822" t="s">
        <v>3022</v>
      </c>
      <c r="K141" s="822" t="s">
        <v>3116</v>
      </c>
      <c r="L141" s="825">
        <v>182.22</v>
      </c>
      <c r="M141" s="825">
        <v>364.44</v>
      </c>
      <c r="N141" s="822">
        <v>2</v>
      </c>
      <c r="O141" s="826">
        <v>1.5</v>
      </c>
      <c r="P141" s="825">
        <v>364.44</v>
      </c>
      <c r="Q141" s="827">
        <v>1</v>
      </c>
      <c r="R141" s="822">
        <v>2</v>
      </c>
      <c r="S141" s="827">
        <v>1</v>
      </c>
      <c r="T141" s="826">
        <v>1.5</v>
      </c>
      <c r="U141" s="828">
        <v>1</v>
      </c>
    </row>
    <row r="142" spans="1:21" ht="14.45" customHeight="1" x14ac:dyDescent="0.2">
      <c r="A142" s="821">
        <v>7</v>
      </c>
      <c r="B142" s="822" t="s">
        <v>2929</v>
      </c>
      <c r="C142" s="822" t="s">
        <v>2933</v>
      </c>
      <c r="D142" s="823" t="s">
        <v>4681</v>
      </c>
      <c r="E142" s="824" t="s">
        <v>2961</v>
      </c>
      <c r="F142" s="822" t="s">
        <v>2930</v>
      </c>
      <c r="G142" s="822" t="s">
        <v>2988</v>
      </c>
      <c r="H142" s="822" t="s">
        <v>687</v>
      </c>
      <c r="I142" s="822" t="s">
        <v>2635</v>
      </c>
      <c r="J142" s="822" t="s">
        <v>1196</v>
      </c>
      <c r="K142" s="822" t="s">
        <v>2636</v>
      </c>
      <c r="L142" s="825">
        <v>773.45</v>
      </c>
      <c r="M142" s="825">
        <v>773.45</v>
      </c>
      <c r="N142" s="822">
        <v>1</v>
      </c>
      <c r="O142" s="826">
        <v>0.5</v>
      </c>
      <c r="P142" s="825">
        <v>773.45</v>
      </c>
      <c r="Q142" s="827">
        <v>1</v>
      </c>
      <c r="R142" s="822">
        <v>1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7</v>
      </c>
      <c r="B143" s="822" t="s">
        <v>2929</v>
      </c>
      <c r="C143" s="822" t="s">
        <v>2933</v>
      </c>
      <c r="D143" s="823" t="s">
        <v>4681</v>
      </c>
      <c r="E143" s="824" t="s">
        <v>2961</v>
      </c>
      <c r="F143" s="822" t="s">
        <v>2930</v>
      </c>
      <c r="G143" s="822" t="s">
        <v>3136</v>
      </c>
      <c r="H143" s="822" t="s">
        <v>329</v>
      </c>
      <c r="I143" s="822" t="s">
        <v>3137</v>
      </c>
      <c r="J143" s="822" t="s">
        <v>1792</v>
      </c>
      <c r="K143" s="822" t="s">
        <v>3138</v>
      </c>
      <c r="L143" s="825">
        <v>42.14</v>
      </c>
      <c r="M143" s="825">
        <v>84.28</v>
      </c>
      <c r="N143" s="822">
        <v>2</v>
      </c>
      <c r="O143" s="826">
        <v>0.5</v>
      </c>
      <c r="P143" s="825">
        <v>84.28</v>
      </c>
      <c r="Q143" s="827">
        <v>1</v>
      </c>
      <c r="R143" s="822">
        <v>2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7</v>
      </c>
      <c r="B144" s="822" t="s">
        <v>2929</v>
      </c>
      <c r="C144" s="822" t="s">
        <v>2933</v>
      </c>
      <c r="D144" s="823" t="s">
        <v>4681</v>
      </c>
      <c r="E144" s="824" t="s">
        <v>2961</v>
      </c>
      <c r="F144" s="822" t="s">
        <v>2930</v>
      </c>
      <c r="G144" s="822" t="s">
        <v>3151</v>
      </c>
      <c r="H144" s="822" t="s">
        <v>329</v>
      </c>
      <c r="I144" s="822" t="s">
        <v>3152</v>
      </c>
      <c r="J144" s="822" t="s">
        <v>3153</v>
      </c>
      <c r="K144" s="822" t="s">
        <v>2371</v>
      </c>
      <c r="L144" s="825">
        <v>38.56</v>
      </c>
      <c r="M144" s="825">
        <v>38.56</v>
      </c>
      <c r="N144" s="822">
        <v>1</v>
      </c>
      <c r="O144" s="826">
        <v>0.5</v>
      </c>
      <c r="P144" s="825">
        <v>38.56</v>
      </c>
      <c r="Q144" s="827">
        <v>1</v>
      </c>
      <c r="R144" s="822">
        <v>1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7</v>
      </c>
      <c r="B145" s="822" t="s">
        <v>2929</v>
      </c>
      <c r="C145" s="822" t="s">
        <v>2933</v>
      </c>
      <c r="D145" s="823" t="s">
        <v>4681</v>
      </c>
      <c r="E145" s="824" t="s">
        <v>2961</v>
      </c>
      <c r="F145" s="822" t="s">
        <v>2930</v>
      </c>
      <c r="G145" s="822" t="s">
        <v>3157</v>
      </c>
      <c r="H145" s="822" t="s">
        <v>329</v>
      </c>
      <c r="I145" s="822" t="s">
        <v>3278</v>
      </c>
      <c r="J145" s="822" t="s">
        <v>1934</v>
      </c>
      <c r="K145" s="822" t="s">
        <v>3279</v>
      </c>
      <c r="L145" s="825">
        <v>92.04</v>
      </c>
      <c r="M145" s="825">
        <v>92.04</v>
      </c>
      <c r="N145" s="822">
        <v>1</v>
      </c>
      <c r="O145" s="826">
        <v>0.5</v>
      </c>
      <c r="P145" s="825">
        <v>92.04</v>
      </c>
      <c r="Q145" s="827">
        <v>1</v>
      </c>
      <c r="R145" s="822">
        <v>1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7</v>
      </c>
      <c r="B146" s="822" t="s">
        <v>2929</v>
      </c>
      <c r="C146" s="822" t="s">
        <v>2933</v>
      </c>
      <c r="D146" s="823" t="s">
        <v>4681</v>
      </c>
      <c r="E146" s="824" t="s">
        <v>2961</v>
      </c>
      <c r="F146" s="822" t="s">
        <v>2930</v>
      </c>
      <c r="G146" s="822" t="s">
        <v>3161</v>
      </c>
      <c r="H146" s="822" t="s">
        <v>329</v>
      </c>
      <c r="I146" s="822" t="s">
        <v>3162</v>
      </c>
      <c r="J146" s="822" t="s">
        <v>3163</v>
      </c>
      <c r="K146" s="822" t="s">
        <v>3164</v>
      </c>
      <c r="L146" s="825">
        <v>185.26</v>
      </c>
      <c r="M146" s="825">
        <v>185.26</v>
      </c>
      <c r="N146" s="822">
        <v>1</v>
      </c>
      <c r="O146" s="826">
        <v>1</v>
      </c>
      <c r="P146" s="825">
        <v>185.26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7</v>
      </c>
      <c r="B147" s="822" t="s">
        <v>2929</v>
      </c>
      <c r="C147" s="822" t="s">
        <v>2933</v>
      </c>
      <c r="D147" s="823" t="s">
        <v>4681</v>
      </c>
      <c r="E147" s="824" t="s">
        <v>2961</v>
      </c>
      <c r="F147" s="822" t="s">
        <v>2930</v>
      </c>
      <c r="G147" s="822" t="s">
        <v>3161</v>
      </c>
      <c r="H147" s="822" t="s">
        <v>329</v>
      </c>
      <c r="I147" s="822" t="s">
        <v>3162</v>
      </c>
      <c r="J147" s="822" t="s">
        <v>3163</v>
      </c>
      <c r="K147" s="822" t="s">
        <v>3164</v>
      </c>
      <c r="L147" s="825">
        <v>87.98</v>
      </c>
      <c r="M147" s="825">
        <v>351.92</v>
      </c>
      <c r="N147" s="822">
        <v>4</v>
      </c>
      <c r="O147" s="826">
        <v>2.5</v>
      </c>
      <c r="P147" s="825">
        <v>351.92</v>
      </c>
      <c r="Q147" s="827">
        <v>1</v>
      </c>
      <c r="R147" s="822">
        <v>4</v>
      </c>
      <c r="S147" s="827">
        <v>1</v>
      </c>
      <c r="T147" s="826">
        <v>2.5</v>
      </c>
      <c r="U147" s="828">
        <v>1</v>
      </c>
    </row>
    <row r="148" spans="1:21" ht="14.45" customHeight="1" x14ac:dyDescent="0.2">
      <c r="A148" s="821">
        <v>7</v>
      </c>
      <c r="B148" s="822" t="s">
        <v>2929</v>
      </c>
      <c r="C148" s="822" t="s">
        <v>2933</v>
      </c>
      <c r="D148" s="823" t="s">
        <v>4681</v>
      </c>
      <c r="E148" s="824" t="s">
        <v>2961</v>
      </c>
      <c r="F148" s="822" t="s">
        <v>2931</v>
      </c>
      <c r="G148" s="822" t="s">
        <v>3206</v>
      </c>
      <c r="H148" s="822" t="s">
        <v>329</v>
      </c>
      <c r="I148" s="822" t="s">
        <v>3207</v>
      </c>
      <c r="J148" s="822" t="s">
        <v>3208</v>
      </c>
      <c r="K148" s="822"/>
      <c r="L148" s="825">
        <v>0</v>
      </c>
      <c r="M148" s="825">
        <v>0</v>
      </c>
      <c r="N148" s="822">
        <v>1</v>
      </c>
      <c r="O148" s="826">
        <v>1</v>
      </c>
      <c r="P148" s="825">
        <v>0</v>
      </c>
      <c r="Q148" s="827"/>
      <c r="R148" s="822">
        <v>1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7</v>
      </c>
      <c r="B149" s="822" t="s">
        <v>2929</v>
      </c>
      <c r="C149" s="822" t="s">
        <v>2933</v>
      </c>
      <c r="D149" s="823" t="s">
        <v>4681</v>
      </c>
      <c r="E149" s="824" t="s">
        <v>2961</v>
      </c>
      <c r="F149" s="822" t="s">
        <v>2931</v>
      </c>
      <c r="G149" s="822" t="s">
        <v>3206</v>
      </c>
      <c r="H149" s="822" t="s">
        <v>329</v>
      </c>
      <c r="I149" s="822" t="s">
        <v>3280</v>
      </c>
      <c r="J149" s="822" t="s">
        <v>3208</v>
      </c>
      <c r="K149" s="822"/>
      <c r="L149" s="825">
        <v>0</v>
      </c>
      <c r="M149" s="825">
        <v>0</v>
      </c>
      <c r="N149" s="822">
        <v>1</v>
      </c>
      <c r="O149" s="826">
        <v>1</v>
      </c>
      <c r="P149" s="825">
        <v>0</v>
      </c>
      <c r="Q149" s="827"/>
      <c r="R149" s="822">
        <v>1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7</v>
      </c>
      <c r="B150" s="822" t="s">
        <v>2929</v>
      </c>
      <c r="C150" s="822" t="s">
        <v>2933</v>
      </c>
      <c r="D150" s="823" t="s">
        <v>4681</v>
      </c>
      <c r="E150" s="824" t="s">
        <v>2962</v>
      </c>
      <c r="F150" s="822" t="s">
        <v>2930</v>
      </c>
      <c r="G150" s="822" t="s">
        <v>3101</v>
      </c>
      <c r="H150" s="822" t="s">
        <v>329</v>
      </c>
      <c r="I150" s="822" t="s">
        <v>3281</v>
      </c>
      <c r="J150" s="822" t="s">
        <v>3103</v>
      </c>
      <c r="K150" s="822" t="s">
        <v>3282</v>
      </c>
      <c r="L150" s="825">
        <v>31.21</v>
      </c>
      <c r="M150" s="825">
        <v>62.42</v>
      </c>
      <c r="N150" s="822">
        <v>2</v>
      </c>
      <c r="O150" s="826">
        <v>0.5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7</v>
      </c>
      <c r="B151" s="822" t="s">
        <v>2929</v>
      </c>
      <c r="C151" s="822" t="s">
        <v>2933</v>
      </c>
      <c r="D151" s="823" t="s">
        <v>4681</v>
      </c>
      <c r="E151" s="824" t="s">
        <v>2962</v>
      </c>
      <c r="F151" s="822" t="s">
        <v>2930</v>
      </c>
      <c r="G151" s="822" t="s">
        <v>3283</v>
      </c>
      <c r="H151" s="822" t="s">
        <v>687</v>
      </c>
      <c r="I151" s="822" t="s">
        <v>2781</v>
      </c>
      <c r="J151" s="822" t="s">
        <v>1617</v>
      </c>
      <c r="K151" s="822" t="s">
        <v>2782</v>
      </c>
      <c r="L151" s="825">
        <v>176.32</v>
      </c>
      <c r="M151" s="825">
        <v>176.32</v>
      </c>
      <c r="N151" s="822">
        <v>1</v>
      </c>
      <c r="O151" s="826">
        <v>1</v>
      </c>
      <c r="P151" s="825">
        <v>176.32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7</v>
      </c>
      <c r="B152" s="822" t="s">
        <v>2929</v>
      </c>
      <c r="C152" s="822" t="s">
        <v>2933</v>
      </c>
      <c r="D152" s="823" t="s">
        <v>4681</v>
      </c>
      <c r="E152" s="824" t="s">
        <v>2962</v>
      </c>
      <c r="F152" s="822" t="s">
        <v>2930</v>
      </c>
      <c r="G152" s="822" t="s">
        <v>3284</v>
      </c>
      <c r="H152" s="822" t="s">
        <v>329</v>
      </c>
      <c r="I152" s="822" t="s">
        <v>3285</v>
      </c>
      <c r="J152" s="822" t="s">
        <v>1019</v>
      </c>
      <c r="K152" s="822" t="s">
        <v>3286</v>
      </c>
      <c r="L152" s="825">
        <v>477.5</v>
      </c>
      <c r="M152" s="825">
        <v>477.5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7</v>
      </c>
      <c r="B153" s="822" t="s">
        <v>2929</v>
      </c>
      <c r="C153" s="822" t="s">
        <v>2933</v>
      </c>
      <c r="D153" s="823" t="s">
        <v>4681</v>
      </c>
      <c r="E153" s="824" t="s">
        <v>2962</v>
      </c>
      <c r="F153" s="822" t="s">
        <v>2930</v>
      </c>
      <c r="G153" s="822" t="s">
        <v>3287</v>
      </c>
      <c r="H153" s="822" t="s">
        <v>329</v>
      </c>
      <c r="I153" s="822" t="s">
        <v>3288</v>
      </c>
      <c r="J153" s="822" t="s">
        <v>1384</v>
      </c>
      <c r="K153" s="822" t="s">
        <v>1386</v>
      </c>
      <c r="L153" s="825">
        <v>0</v>
      </c>
      <c r="M153" s="825">
        <v>0</v>
      </c>
      <c r="N153" s="822">
        <v>1</v>
      </c>
      <c r="O153" s="826">
        <v>1</v>
      </c>
      <c r="P153" s="825">
        <v>0</v>
      </c>
      <c r="Q153" s="827"/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7</v>
      </c>
      <c r="B154" s="822" t="s">
        <v>2929</v>
      </c>
      <c r="C154" s="822" t="s">
        <v>2933</v>
      </c>
      <c r="D154" s="823" t="s">
        <v>4681</v>
      </c>
      <c r="E154" s="824" t="s">
        <v>2962</v>
      </c>
      <c r="F154" s="822" t="s">
        <v>2930</v>
      </c>
      <c r="G154" s="822" t="s">
        <v>3256</v>
      </c>
      <c r="H154" s="822" t="s">
        <v>687</v>
      </c>
      <c r="I154" s="822" t="s">
        <v>2926</v>
      </c>
      <c r="J154" s="822" t="s">
        <v>1582</v>
      </c>
      <c r="K154" s="822" t="s">
        <v>1583</v>
      </c>
      <c r="L154" s="825">
        <v>63.75</v>
      </c>
      <c r="M154" s="825">
        <v>63.75</v>
      </c>
      <c r="N154" s="822">
        <v>1</v>
      </c>
      <c r="O154" s="826">
        <v>1</v>
      </c>
      <c r="P154" s="825">
        <v>63.75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7</v>
      </c>
      <c r="B155" s="822" t="s">
        <v>2929</v>
      </c>
      <c r="C155" s="822" t="s">
        <v>2933</v>
      </c>
      <c r="D155" s="823" t="s">
        <v>4681</v>
      </c>
      <c r="E155" s="824" t="s">
        <v>2962</v>
      </c>
      <c r="F155" s="822" t="s">
        <v>2930</v>
      </c>
      <c r="G155" s="822" t="s">
        <v>3289</v>
      </c>
      <c r="H155" s="822" t="s">
        <v>687</v>
      </c>
      <c r="I155" s="822" t="s">
        <v>2521</v>
      </c>
      <c r="J155" s="822" t="s">
        <v>1033</v>
      </c>
      <c r="K155" s="822" t="s">
        <v>1034</v>
      </c>
      <c r="L155" s="825">
        <v>84.18</v>
      </c>
      <c r="M155" s="825">
        <v>168.36</v>
      </c>
      <c r="N155" s="822">
        <v>2</v>
      </c>
      <c r="O155" s="826">
        <v>1</v>
      </c>
      <c r="P155" s="825">
        <v>168.36</v>
      </c>
      <c r="Q155" s="827">
        <v>1</v>
      </c>
      <c r="R155" s="822">
        <v>2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7</v>
      </c>
      <c r="B156" s="822" t="s">
        <v>2929</v>
      </c>
      <c r="C156" s="822" t="s">
        <v>2933</v>
      </c>
      <c r="D156" s="823" t="s">
        <v>4681</v>
      </c>
      <c r="E156" s="824" t="s">
        <v>2969</v>
      </c>
      <c r="F156" s="822" t="s">
        <v>2930</v>
      </c>
      <c r="G156" s="822" t="s">
        <v>2989</v>
      </c>
      <c r="H156" s="822" t="s">
        <v>687</v>
      </c>
      <c r="I156" s="822" t="s">
        <v>2573</v>
      </c>
      <c r="J156" s="822" t="s">
        <v>2574</v>
      </c>
      <c r="K156" s="822" t="s">
        <v>2575</v>
      </c>
      <c r="L156" s="825">
        <v>119.7</v>
      </c>
      <c r="M156" s="825">
        <v>119.7</v>
      </c>
      <c r="N156" s="822">
        <v>1</v>
      </c>
      <c r="O156" s="826">
        <v>1</v>
      </c>
      <c r="P156" s="825">
        <v>119.7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7</v>
      </c>
      <c r="B157" s="822" t="s">
        <v>2929</v>
      </c>
      <c r="C157" s="822" t="s">
        <v>2933</v>
      </c>
      <c r="D157" s="823" t="s">
        <v>4681</v>
      </c>
      <c r="E157" s="824" t="s">
        <v>2969</v>
      </c>
      <c r="F157" s="822" t="s">
        <v>2930</v>
      </c>
      <c r="G157" s="822" t="s">
        <v>3290</v>
      </c>
      <c r="H157" s="822" t="s">
        <v>329</v>
      </c>
      <c r="I157" s="822" t="s">
        <v>3291</v>
      </c>
      <c r="J157" s="822" t="s">
        <v>3292</v>
      </c>
      <c r="K157" s="822" t="s">
        <v>3293</v>
      </c>
      <c r="L157" s="825">
        <v>132.97999999999999</v>
      </c>
      <c r="M157" s="825">
        <v>265.95999999999998</v>
      </c>
      <c r="N157" s="822">
        <v>2</v>
      </c>
      <c r="O157" s="826">
        <v>1</v>
      </c>
      <c r="P157" s="825">
        <v>265.95999999999998</v>
      </c>
      <c r="Q157" s="827">
        <v>1</v>
      </c>
      <c r="R157" s="822">
        <v>2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7</v>
      </c>
      <c r="B158" s="822" t="s">
        <v>2929</v>
      </c>
      <c r="C158" s="822" t="s">
        <v>2933</v>
      </c>
      <c r="D158" s="823" t="s">
        <v>4681</v>
      </c>
      <c r="E158" s="824" t="s">
        <v>2969</v>
      </c>
      <c r="F158" s="822" t="s">
        <v>2930</v>
      </c>
      <c r="G158" s="822" t="s">
        <v>3197</v>
      </c>
      <c r="H158" s="822" t="s">
        <v>329</v>
      </c>
      <c r="I158" s="822" t="s">
        <v>3198</v>
      </c>
      <c r="J158" s="822" t="s">
        <v>1746</v>
      </c>
      <c r="K158" s="822" t="s">
        <v>3199</v>
      </c>
      <c r="L158" s="825">
        <v>225.06</v>
      </c>
      <c r="M158" s="825">
        <v>450.12</v>
      </c>
      <c r="N158" s="822">
        <v>2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7</v>
      </c>
      <c r="B159" s="822" t="s">
        <v>2929</v>
      </c>
      <c r="C159" s="822" t="s">
        <v>2933</v>
      </c>
      <c r="D159" s="823" t="s">
        <v>4681</v>
      </c>
      <c r="E159" s="824" t="s">
        <v>2971</v>
      </c>
      <c r="F159" s="822" t="s">
        <v>2930</v>
      </c>
      <c r="G159" s="822" t="s">
        <v>3094</v>
      </c>
      <c r="H159" s="822" t="s">
        <v>687</v>
      </c>
      <c r="I159" s="822" t="s">
        <v>2734</v>
      </c>
      <c r="J159" s="822" t="s">
        <v>2735</v>
      </c>
      <c r="K159" s="822" t="s">
        <v>2736</v>
      </c>
      <c r="L159" s="825">
        <v>23.4</v>
      </c>
      <c r="M159" s="825">
        <v>234.00000000000003</v>
      </c>
      <c r="N159" s="822">
        <v>10</v>
      </c>
      <c r="O159" s="826">
        <v>10</v>
      </c>
      <c r="P159" s="825">
        <v>234.00000000000003</v>
      </c>
      <c r="Q159" s="827">
        <v>1</v>
      </c>
      <c r="R159" s="822">
        <v>10</v>
      </c>
      <c r="S159" s="827">
        <v>1</v>
      </c>
      <c r="T159" s="826">
        <v>10</v>
      </c>
      <c r="U159" s="828">
        <v>1</v>
      </c>
    </row>
    <row r="160" spans="1:21" ht="14.45" customHeight="1" x14ac:dyDescent="0.2">
      <c r="A160" s="821">
        <v>7</v>
      </c>
      <c r="B160" s="822" t="s">
        <v>2929</v>
      </c>
      <c r="C160" s="822" t="s">
        <v>2933</v>
      </c>
      <c r="D160" s="823" t="s">
        <v>4681</v>
      </c>
      <c r="E160" s="824" t="s">
        <v>2971</v>
      </c>
      <c r="F160" s="822" t="s">
        <v>2930</v>
      </c>
      <c r="G160" s="822" t="s">
        <v>3094</v>
      </c>
      <c r="H160" s="822" t="s">
        <v>687</v>
      </c>
      <c r="I160" s="822" t="s">
        <v>2892</v>
      </c>
      <c r="J160" s="822" t="s">
        <v>2735</v>
      </c>
      <c r="K160" s="822" t="s">
        <v>2893</v>
      </c>
      <c r="L160" s="825">
        <v>46.81</v>
      </c>
      <c r="M160" s="825">
        <v>46.81</v>
      </c>
      <c r="N160" s="822">
        <v>1</v>
      </c>
      <c r="O160" s="826">
        <v>1</v>
      </c>
      <c r="P160" s="825">
        <v>46.81</v>
      </c>
      <c r="Q160" s="827">
        <v>1</v>
      </c>
      <c r="R160" s="822">
        <v>1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7</v>
      </c>
      <c r="B161" s="822" t="s">
        <v>2929</v>
      </c>
      <c r="C161" s="822" t="s">
        <v>2933</v>
      </c>
      <c r="D161" s="823" t="s">
        <v>4681</v>
      </c>
      <c r="E161" s="824" t="s">
        <v>2971</v>
      </c>
      <c r="F161" s="822" t="s">
        <v>2930</v>
      </c>
      <c r="G161" s="822" t="s">
        <v>3294</v>
      </c>
      <c r="H161" s="822" t="s">
        <v>329</v>
      </c>
      <c r="I161" s="822" t="s">
        <v>3295</v>
      </c>
      <c r="J161" s="822" t="s">
        <v>3296</v>
      </c>
      <c r="K161" s="822" t="s">
        <v>3297</v>
      </c>
      <c r="L161" s="825">
        <v>300.51</v>
      </c>
      <c r="M161" s="825">
        <v>11118.870000000004</v>
      </c>
      <c r="N161" s="822">
        <v>37</v>
      </c>
      <c r="O161" s="826">
        <v>36</v>
      </c>
      <c r="P161" s="825">
        <v>11118.870000000004</v>
      </c>
      <c r="Q161" s="827">
        <v>1</v>
      </c>
      <c r="R161" s="822">
        <v>37</v>
      </c>
      <c r="S161" s="827">
        <v>1</v>
      </c>
      <c r="T161" s="826">
        <v>36</v>
      </c>
      <c r="U161" s="828">
        <v>1</v>
      </c>
    </row>
    <row r="162" spans="1:21" ht="14.45" customHeight="1" x14ac:dyDescent="0.2">
      <c r="A162" s="821">
        <v>7</v>
      </c>
      <c r="B162" s="822" t="s">
        <v>2929</v>
      </c>
      <c r="C162" s="822" t="s">
        <v>2933</v>
      </c>
      <c r="D162" s="823" t="s">
        <v>4681</v>
      </c>
      <c r="E162" s="824" t="s">
        <v>2971</v>
      </c>
      <c r="F162" s="822" t="s">
        <v>2930</v>
      </c>
      <c r="G162" s="822" t="s">
        <v>3161</v>
      </c>
      <c r="H162" s="822" t="s">
        <v>329</v>
      </c>
      <c r="I162" s="822" t="s">
        <v>3298</v>
      </c>
      <c r="J162" s="822" t="s">
        <v>3163</v>
      </c>
      <c r="K162" s="822" t="s">
        <v>3251</v>
      </c>
      <c r="L162" s="825">
        <v>27.37</v>
      </c>
      <c r="M162" s="825">
        <v>54.74</v>
      </c>
      <c r="N162" s="822">
        <v>2</v>
      </c>
      <c r="O162" s="826">
        <v>2</v>
      </c>
      <c r="P162" s="825">
        <v>54.74</v>
      </c>
      <c r="Q162" s="827">
        <v>1</v>
      </c>
      <c r="R162" s="822">
        <v>2</v>
      </c>
      <c r="S162" s="827">
        <v>1</v>
      </c>
      <c r="T162" s="826">
        <v>2</v>
      </c>
      <c r="U162" s="828">
        <v>1</v>
      </c>
    </row>
    <row r="163" spans="1:21" ht="14.45" customHeight="1" x14ac:dyDescent="0.2">
      <c r="A163" s="821">
        <v>7</v>
      </c>
      <c r="B163" s="822" t="s">
        <v>2929</v>
      </c>
      <c r="C163" s="822" t="s">
        <v>2933</v>
      </c>
      <c r="D163" s="823" t="s">
        <v>4681</v>
      </c>
      <c r="E163" s="824" t="s">
        <v>2971</v>
      </c>
      <c r="F163" s="822" t="s">
        <v>2930</v>
      </c>
      <c r="G163" s="822" t="s">
        <v>3299</v>
      </c>
      <c r="H163" s="822" t="s">
        <v>329</v>
      </c>
      <c r="I163" s="822" t="s">
        <v>3300</v>
      </c>
      <c r="J163" s="822" t="s">
        <v>3301</v>
      </c>
      <c r="K163" s="822" t="s">
        <v>3127</v>
      </c>
      <c r="L163" s="825">
        <v>282.05</v>
      </c>
      <c r="M163" s="825">
        <v>282.05</v>
      </c>
      <c r="N163" s="822">
        <v>1</v>
      </c>
      <c r="O163" s="826">
        <v>1</v>
      </c>
      <c r="P163" s="825">
        <v>282.05</v>
      </c>
      <c r="Q163" s="827">
        <v>1</v>
      </c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7</v>
      </c>
      <c r="B164" s="822" t="s">
        <v>2929</v>
      </c>
      <c r="C164" s="822" t="s">
        <v>2933</v>
      </c>
      <c r="D164" s="823" t="s">
        <v>4681</v>
      </c>
      <c r="E164" s="824" t="s">
        <v>2971</v>
      </c>
      <c r="F164" s="822" t="s">
        <v>2930</v>
      </c>
      <c r="G164" s="822" t="s">
        <v>3302</v>
      </c>
      <c r="H164" s="822" t="s">
        <v>329</v>
      </c>
      <c r="I164" s="822" t="s">
        <v>3303</v>
      </c>
      <c r="J164" s="822" t="s">
        <v>3304</v>
      </c>
      <c r="K164" s="822" t="s">
        <v>2748</v>
      </c>
      <c r="L164" s="825">
        <v>192.28</v>
      </c>
      <c r="M164" s="825">
        <v>576.84</v>
      </c>
      <c r="N164" s="822">
        <v>3</v>
      </c>
      <c r="O164" s="826">
        <v>2</v>
      </c>
      <c r="P164" s="825">
        <v>576.84</v>
      </c>
      <c r="Q164" s="827">
        <v>1</v>
      </c>
      <c r="R164" s="822">
        <v>3</v>
      </c>
      <c r="S164" s="827">
        <v>1</v>
      </c>
      <c r="T164" s="826">
        <v>2</v>
      </c>
      <c r="U164" s="828">
        <v>1</v>
      </c>
    </row>
    <row r="165" spans="1:21" ht="14.45" customHeight="1" x14ac:dyDescent="0.2">
      <c r="A165" s="821">
        <v>7</v>
      </c>
      <c r="B165" s="822" t="s">
        <v>2929</v>
      </c>
      <c r="C165" s="822" t="s">
        <v>2933</v>
      </c>
      <c r="D165" s="823" t="s">
        <v>4681</v>
      </c>
      <c r="E165" s="824" t="s">
        <v>2972</v>
      </c>
      <c r="F165" s="822" t="s">
        <v>2930</v>
      </c>
      <c r="G165" s="822" t="s">
        <v>3005</v>
      </c>
      <c r="H165" s="822" t="s">
        <v>329</v>
      </c>
      <c r="I165" s="822" t="s">
        <v>3006</v>
      </c>
      <c r="J165" s="822" t="s">
        <v>3007</v>
      </c>
      <c r="K165" s="822" t="s">
        <v>2891</v>
      </c>
      <c r="L165" s="825">
        <v>70.48</v>
      </c>
      <c r="M165" s="825">
        <v>70.48</v>
      </c>
      <c r="N165" s="822">
        <v>1</v>
      </c>
      <c r="O165" s="826">
        <v>0.5</v>
      </c>
      <c r="P165" s="825">
        <v>70.48</v>
      </c>
      <c r="Q165" s="827">
        <v>1</v>
      </c>
      <c r="R165" s="822">
        <v>1</v>
      </c>
      <c r="S165" s="827">
        <v>1</v>
      </c>
      <c r="T165" s="826">
        <v>0.5</v>
      </c>
      <c r="U165" s="828">
        <v>1</v>
      </c>
    </row>
    <row r="166" spans="1:21" ht="14.45" customHeight="1" x14ac:dyDescent="0.2">
      <c r="A166" s="821">
        <v>7</v>
      </c>
      <c r="B166" s="822" t="s">
        <v>2929</v>
      </c>
      <c r="C166" s="822" t="s">
        <v>2933</v>
      </c>
      <c r="D166" s="823" t="s">
        <v>4681</v>
      </c>
      <c r="E166" s="824" t="s">
        <v>2972</v>
      </c>
      <c r="F166" s="822" t="s">
        <v>2930</v>
      </c>
      <c r="G166" s="822" t="s">
        <v>3305</v>
      </c>
      <c r="H166" s="822" t="s">
        <v>687</v>
      </c>
      <c r="I166" s="822" t="s">
        <v>2435</v>
      </c>
      <c r="J166" s="822" t="s">
        <v>2434</v>
      </c>
      <c r="K166" s="822" t="s">
        <v>2436</v>
      </c>
      <c r="L166" s="825">
        <v>31.09</v>
      </c>
      <c r="M166" s="825">
        <v>62.18</v>
      </c>
      <c r="N166" s="822">
        <v>2</v>
      </c>
      <c r="O166" s="826">
        <v>1</v>
      </c>
      <c r="P166" s="825">
        <v>62.18</v>
      </c>
      <c r="Q166" s="827">
        <v>1</v>
      </c>
      <c r="R166" s="822">
        <v>2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7</v>
      </c>
      <c r="B167" s="822" t="s">
        <v>2929</v>
      </c>
      <c r="C167" s="822" t="s">
        <v>2933</v>
      </c>
      <c r="D167" s="823" t="s">
        <v>4681</v>
      </c>
      <c r="E167" s="824" t="s">
        <v>2972</v>
      </c>
      <c r="F167" s="822" t="s">
        <v>2930</v>
      </c>
      <c r="G167" s="822" t="s">
        <v>3306</v>
      </c>
      <c r="H167" s="822" t="s">
        <v>329</v>
      </c>
      <c r="I167" s="822" t="s">
        <v>3307</v>
      </c>
      <c r="J167" s="822" t="s">
        <v>3308</v>
      </c>
      <c r="K167" s="822" t="s">
        <v>3309</v>
      </c>
      <c r="L167" s="825">
        <v>82.72</v>
      </c>
      <c r="M167" s="825">
        <v>165.44</v>
      </c>
      <c r="N167" s="822">
        <v>2</v>
      </c>
      <c r="O167" s="826">
        <v>0.5</v>
      </c>
      <c r="P167" s="825">
        <v>165.44</v>
      </c>
      <c r="Q167" s="827">
        <v>1</v>
      </c>
      <c r="R167" s="822">
        <v>2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7</v>
      </c>
      <c r="B168" s="822" t="s">
        <v>2929</v>
      </c>
      <c r="C168" s="822" t="s">
        <v>2933</v>
      </c>
      <c r="D168" s="823" t="s">
        <v>4681</v>
      </c>
      <c r="E168" s="824" t="s">
        <v>2972</v>
      </c>
      <c r="F168" s="822" t="s">
        <v>2930</v>
      </c>
      <c r="G168" s="822" t="s">
        <v>3310</v>
      </c>
      <c r="H168" s="822" t="s">
        <v>329</v>
      </c>
      <c r="I168" s="822" t="s">
        <v>3311</v>
      </c>
      <c r="J168" s="822" t="s">
        <v>1922</v>
      </c>
      <c r="K168" s="822" t="s">
        <v>3312</v>
      </c>
      <c r="L168" s="825">
        <v>38.47</v>
      </c>
      <c r="M168" s="825">
        <v>153.88</v>
      </c>
      <c r="N168" s="822">
        <v>4</v>
      </c>
      <c r="O168" s="826">
        <v>2</v>
      </c>
      <c r="P168" s="825">
        <v>153.88</v>
      </c>
      <c r="Q168" s="827">
        <v>1</v>
      </c>
      <c r="R168" s="822">
        <v>4</v>
      </c>
      <c r="S168" s="827">
        <v>1</v>
      </c>
      <c r="T168" s="826">
        <v>2</v>
      </c>
      <c r="U168" s="828">
        <v>1</v>
      </c>
    </row>
    <row r="169" spans="1:21" ht="14.45" customHeight="1" x14ac:dyDescent="0.2">
      <c r="A169" s="821">
        <v>7</v>
      </c>
      <c r="B169" s="822" t="s">
        <v>2929</v>
      </c>
      <c r="C169" s="822" t="s">
        <v>2933</v>
      </c>
      <c r="D169" s="823" t="s">
        <v>4681</v>
      </c>
      <c r="E169" s="824" t="s">
        <v>2972</v>
      </c>
      <c r="F169" s="822" t="s">
        <v>2930</v>
      </c>
      <c r="G169" s="822" t="s">
        <v>3213</v>
      </c>
      <c r="H169" s="822" t="s">
        <v>329</v>
      </c>
      <c r="I169" s="822" t="s">
        <v>3313</v>
      </c>
      <c r="J169" s="822" t="s">
        <v>3314</v>
      </c>
      <c r="K169" s="822" t="s">
        <v>3315</v>
      </c>
      <c r="L169" s="825">
        <v>51</v>
      </c>
      <c r="M169" s="825">
        <v>51</v>
      </c>
      <c r="N169" s="822">
        <v>1</v>
      </c>
      <c r="O169" s="826">
        <v>0.5</v>
      </c>
      <c r="P169" s="825">
        <v>51</v>
      </c>
      <c r="Q169" s="827">
        <v>1</v>
      </c>
      <c r="R169" s="822">
        <v>1</v>
      </c>
      <c r="S169" s="827">
        <v>1</v>
      </c>
      <c r="T169" s="826">
        <v>0.5</v>
      </c>
      <c r="U169" s="828">
        <v>1</v>
      </c>
    </row>
    <row r="170" spans="1:21" ht="14.45" customHeight="1" x14ac:dyDescent="0.2">
      <c r="A170" s="821">
        <v>7</v>
      </c>
      <c r="B170" s="822" t="s">
        <v>2929</v>
      </c>
      <c r="C170" s="822" t="s">
        <v>2933</v>
      </c>
      <c r="D170" s="823" t="s">
        <v>4681</v>
      </c>
      <c r="E170" s="824" t="s">
        <v>2972</v>
      </c>
      <c r="F170" s="822" t="s">
        <v>2930</v>
      </c>
      <c r="G170" s="822" t="s">
        <v>3016</v>
      </c>
      <c r="H170" s="822" t="s">
        <v>329</v>
      </c>
      <c r="I170" s="822" t="s">
        <v>3316</v>
      </c>
      <c r="J170" s="822" t="s">
        <v>3317</v>
      </c>
      <c r="K170" s="822" t="s">
        <v>3318</v>
      </c>
      <c r="L170" s="825">
        <v>70.48</v>
      </c>
      <c r="M170" s="825">
        <v>70.48</v>
      </c>
      <c r="N170" s="822">
        <v>1</v>
      </c>
      <c r="O170" s="826">
        <v>0.5</v>
      </c>
      <c r="P170" s="825">
        <v>70.48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7</v>
      </c>
      <c r="B171" s="822" t="s">
        <v>2929</v>
      </c>
      <c r="C171" s="822" t="s">
        <v>2933</v>
      </c>
      <c r="D171" s="823" t="s">
        <v>4681</v>
      </c>
      <c r="E171" s="824" t="s">
        <v>2972</v>
      </c>
      <c r="F171" s="822" t="s">
        <v>2930</v>
      </c>
      <c r="G171" s="822" t="s">
        <v>3319</v>
      </c>
      <c r="H171" s="822" t="s">
        <v>329</v>
      </c>
      <c r="I171" s="822" t="s">
        <v>2895</v>
      </c>
      <c r="J171" s="822" t="s">
        <v>2765</v>
      </c>
      <c r="K171" s="822" t="s">
        <v>2726</v>
      </c>
      <c r="L171" s="825">
        <v>123.2</v>
      </c>
      <c r="M171" s="825">
        <v>123.2</v>
      </c>
      <c r="N171" s="822">
        <v>1</v>
      </c>
      <c r="O171" s="826">
        <v>0.5</v>
      </c>
      <c r="P171" s="825">
        <v>123.2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7</v>
      </c>
      <c r="B172" s="822" t="s">
        <v>2929</v>
      </c>
      <c r="C172" s="822" t="s">
        <v>2933</v>
      </c>
      <c r="D172" s="823" t="s">
        <v>4681</v>
      </c>
      <c r="E172" s="824" t="s">
        <v>2972</v>
      </c>
      <c r="F172" s="822" t="s">
        <v>2930</v>
      </c>
      <c r="G172" s="822" t="s">
        <v>3319</v>
      </c>
      <c r="H172" s="822" t="s">
        <v>687</v>
      </c>
      <c r="I172" s="822" t="s">
        <v>2767</v>
      </c>
      <c r="J172" s="822" t="s">
        <v>2768</v>
      </c>
      <c r="K172" s="822" t="s">
        <v>2769</v>
      </c>
      <c r="L172" s="825">
        <v>122.96</v>
      </c>
      <c r="M172" s="825">
        <v>122.96</v>
      </c>
      <c r="N172" s="822">
        <v>1</v>
      </c>
      <c r="O172" s="826">
        <v>0.5</v>
      </c>
      <c r="P172" s="825">
        <v>122.96</v>
      </c>
      <c r="Q172" s="827">
        <v>1</v>
      </c>
      <c r="R172" s="822">
        <v>1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7</v>
      </c>
      <c r="B173" s="822" t="s">
        <v>2929</v>
      </c>
      <c r="C173" s="822" t="s">
        <v>2933</v>
      </c>
      <c r="D173" s="823" t="s">
        <v>4681</v>
      </c>
      <c r="E173" s="824" t="s">
        <v>2972</v>
      </c>
      <c r="F173" s="822" t="s">
        <v>2930</v>
      </c>
      <c r="G173" s="822" t="s">
        <v>3320</v>
      </c>
      <c r="H173" s="822" t="s">
        <v>329</v>
      </c>
      <c r="I173" s="822" t="s">
        <v>3321</v>
      </c>
      <c r="J173" s="822" t="s">
        <v>3322</v>
      </c>
      <c r="K173" s="822" t="s">
        <v>3323</v>
      </c>
      <c r="L173" s="825">
        <v>77.7</v>
      </c>
      <c r="M173" s="825">
        <v>77.7</v>
      </c>
      <c r="N173" s="822">
        <v>1</v>
      </c>
      <c r="O173" s="826">
        <v>0.5</v>
      </c>
      <c r="P173" s="825">
        <v>77.7</v>
      </c>
      <c r="Q173" s="827">
        <v>1</v>
      </c>
      <c r="R173" s="822">
        <v>1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7</v>
      </c>
      <c r="B174" s="822" t="s">
        <v>2929</v>
      </c>
      <c r="C174" s="822" t="s">
        <v>2933</v>
      </c>
      <c r="D174" s="823" t="s">
        <v>4681</v>
      </c>
      <c r="E174" s="824" t="s">
        <v>2972</v>
      </c>
      <c r="F174" s="822" t="s">
        <v>2930</v>
      </c>
      <c r="G174" s="822" t="s">
        <v>3320</v>
      </c>
      <c r="H174" s="822" t="s">
        <v>329</v>
      </c>
      <c r="I174" s="822" t="s">
        <v>3324</v>
      </c>
      <c r="J174" s="822" t="s">
        <v>3322</v>
      </c>
      <c r="K174" s="822" t="s">
        <v>3325</v>
      </c>
      <c r="L174" s="825">
        <v>155.41</v>
      </c>
      <c r="M174" s="825">
        <v>777.05</v>
      </c>
      <c r="N174" s="822">
        <v>5</v>
      </c>
      <c r="O174" s="826">
        <v>2.5</v>
      </c>
      <c r="P174" s="825">
        <v>777.05</v>
      </c>
      <c r="Q174" s="827">
        <v>1</v>
      </c>
      <c r="R174" s="822">
        <v>5</v>
      </c>
      <c r="S174" s="827">
        <v>1</v>
      </c>
      <c r="T174" s="826">
        <v>2.5</v>
      </c>
      <c r="U174" s="828">
        <v>1</v>
      </c>
    </row>
    <row r="175" spans="1:21" ht="14.45" customHeight="1" x14ac:dyDescent="0.2">
      <c r="A175" s="821">
        <v>7</v>
      </c>
      <c r="B175" s="822" t="s">
        <v>2929</v>
      </c>
      <c r="C175" s="822" t="s">
        <v>2933</v>
      </c>
      <c r="D175" s="823" t="s">
        <v>4681</v>
      </c>
      <c r="E175" s="824" t="s">
        <v>2972</v>
      </c>
      <c r="F175" s="822" t="s">
        <v>2930</v>
      </c>
      <c r="G175" s="822" t="s">
        <v>3125</v>
      </c>
      <c r="H175" s="822" t="s">
        <v>329</v>
      </c>
      <c r="I175" s="822" t="s">
        <v>3126</v>
      </c>
      <c r="J175" s="822" t="s">
        <v>1206</v>
      </c>
      <c r="K175" s="822" t="s">
        <v>3127</v>
      </c>
      <c r="L175" s="825">
        <v>75.05</v>
      </c>
      <c r="M175" s="825">
        <v>75.05</v>
      </c>
      <c r="N175" s="822">
        <v>1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7</v>
      </c>
      <c r="B176" s="822" t="s">
        <v>2929</v>
      </c>
      <c r="C176" s="822" t="s">
        <v>2933</v>
      </c>
      <c r="D176" s="823" t="s">
        <v>4681</v>
      </c>
      <c r="E176" s="824" t="s">
        <v>2972</v>
      </c>
      <c r="F176" s="822" t="s">
        <v>2930</v>
      </c>
      <c r="G176" s="822" t="s">
        <v>3027</v>
      </c>
      <c r="H176" s="822" t="s">
        <v>329</v>
      </c>
      <c r="I176" s="822" t="s">
        <v>3028</v>
      </c>
      <c r="J176" s="822" t="s">
        <v>1592</v>
      </c>
      <c r="K176" s="822" t="s">
        <v>1593</v>
      </c>
      <c r="L176" s="825">
        <v>49.04</v>
      </c>
      <c r="M176" s="825">
        <v>294.24</v>
      </c>
      <c r="N176" s="822">
        <v>6</v>
      </c>
      <c r="O176" s="826">
        <v>4</v>
      </c>
      <c r="P176" s="825">
        <v>245.2</v>
      </c>
      <c r="Q176" s="827">
        <v>0.83333333333333326</v>
      </c>
      <c r="R176" s="822">
        <v>5</v>
      </c>
      <c r="S176" s="827">
        <v>0.83333333333333337</v>
      </c>
      <c r="T176" s="826">
        <v>3</v>
      </c>
      <c r="U176" s="828">
        <v>0.75</v>
      </c>
    </row>
    <row r="177" spans="1:21" ht="14.45" customHeight="1" x14ac:dyDescent="0.2">
      <c r="A177" s="821">
        <v>7</v>
      </c>
      <c r="B177" s="822" t="s">
        <v>2929</v>
      </c>
      <c r="C177" s="822" t="s">
        <v>2933</v>
      </c>
      <c r="D177" s="823" t="s">
        <v>4681</v>
      </c>
      <c r="E177" s="824" t="s">
        <v>2972</v>
      </c>
      <c r="F177" s="822" t="s">
        <v>2930</v>
      </c>
      <c r="G177" s="822" t="s">
        <v>3142</v>
      </c>
      <c r="H177" s="822" t="s">
        <v>329</v>
      </c>
      <c r="I177" s="822" t="s">
        <v>3143</v>
      </c>
      <c r="J177" s="822" t="s">
        <v>1803</v>
      </c>
      <c r="K177" s="822" t="s">
        <v>3104</v>
      </c>
      <c r="L177" s="825">
        <v>78.48</v>
      </c>
      <c r="M177" s="825">
        <v>78.48</v>
      </c>
      <c r="N177" s="822">
        <v>1</v>
      </c>
      <c r="O177" s="826">
        <v>0.5</v>
      </c>
      <c r="P177" s="825">
        <v>78.48</v>
      </c>
      <c r="Q177" s="827">
        <v>1</v>
      </c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7</v>
      </c>
      <c r="B178" s="822" t="s">
        <v>2929</v>
      </c>
      <c r="C178" s="822" t="s">
        <v>2933</v>
      </c>
      <c r="D178" s="823" t="s">
        <v>4681</v>
      </c>
      <c r="E178" s="824" t="s">
        <v>2972</v>
      </c>
      <c r="F178" s="822" t="s">
        <v>2930</v>
      </c>
      <c r="G178" s="822" t="s">
        <v>3154</v>
      </c>
      <c r="H178" s="822" t="s">
        <v>687</v>
      </c>
      <c r="I178" s="822" t="s">
        <v>3155</v>
      </c>
      <c r="J178" s="822" t="s">
        <v>2654</v>
      </c>
      <c r="K178" s="822" t="s">
        <v>3156</v>
      </c>
      <c r="L178" s="825">
        <v>140.96</v>
      </c>
      <c r="M178" s="825">
        <v>281.92</v>
      </c>
      <c r="N178" s="822">
        <v>2</v>
      </c>
      <c r="O178" s="826">
        <v>1</v>
      </c>
      <c r="P178" s="825">
        <v>140.96</v>
      </c>
      <c r="Q178" s="827">
        <v>0.5</v>
      </c>
      <c r="R178" s="822">
        <v>1</v>
      </c>
      <c r="S178" s="827">
        <v>0.5</v>
      </c>
      <c r="T178" s="826">
        <v>0.5</v>
      </c>
      <c r="U178" s="828">
        <v>0.5</v>
      </c>
    </row>
    <row r="179" spans="1:21" ht="14.45" customHeight="1" x14ac:dyDescent="0.2">
      <c r="A179" s="821">
        <v>7</v>
      </c>
      <c r="B179" s="822" t="s">
        <v>2929</v>
      </c>
      <c r="C179" s="822" t="s">
        <v>2933</v>
      </c>
      <c r="D179" s="823" t="s">
        <v>4681</v>
      </c>
      <c r="E179" s="824" t="s">
        <v>2972</v>
      </c>
      <c r="F179" s="822" t="s">
        <v>2930</v>
      </c>
      <c r="G179" s="822" t="s">
        <v>3326</v>
      </c>
      <c r="H179" s="822" t="s">
        <v>329</v>
      </c>
      <c r="I179" s="822" t="s">
        <v>3327</v>
      </c>
      <c r="J179" s="822" t="s">
        <v>2509</v>
      </c>
      <c r="K179" s="822" t="s">
        <v>3328</v>
      </c>
      <c r="L179" s="825">
        <v>32.869999999999997</v>
      </c>
      <c r="M179" s="825">
        <v>65.739999999999995</v>
      </c>
      <c r="N179" s="822">
        <v>2</v>
      </c>
      <c r="O179" s="826">
        <v>0.5</v>
      </c>
      <c r="P179" s="825">
        <v>65.739999999999995</v>
      </c>
      <c r="Q179" s="827">
        <v>1</v>
      </c>
      <c r="R179" s="822">
        <v>2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7</v>
      </c>
      <c r="B180" s="822" t="s">
        <v>2929</v>
      </c>
      <c r="C180" s="822" t="s">
        <v>2933</v>
      </c>
      <c r="D180" s="823" t="s">
        <v>4681</v>
      </c>
      <c r="E180" s="824" t="s">
        <v>2972</v>
      </c>
      <c r="F180" s="822" t="s">
        <v>2930</v>
      </c>
      <c r="G180" s="822" t="s">
        <v>3050</v>
      </c>
      <c r="H180" s="822" t="s">
        <v>329</v>
      </c>
      <c r="I180" s="822" t="s">
        <v>3051</v>
      </c>
      <c r="J180" s="822" t="s">
        <v>1326</v>
      </c>
      <c r="K180" s="822" t="s">
        <v>3052</v>
      </c>
      <c r="L180" s="825">
        <v>35.25</v>
      </c>
      <c r="M180" s="825">
        <v>70.5</v>
      </c>
      <c r="N180" s="822">
        <v>2</v>
      </c>
      <c r="O180" s="826">
        <v>0.5</v>
      </c>
      <c r="P180" s="825">
        <v>70.5</v>
      </c>
      <c r="Q180" s="827">
        <v>1</v>
      </c>
      <c r="R180" s="822">
        <v>2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7</v>
      </c>
      <c r="B181" s="822" t="s">
        <v>2929</v>
      </c>
      <c r="C181" s="822" t="s">
        <v>2933</v>
      </c>
      <c r="D181" s="823" t="s">
        <v>4681</v>
      </c>
      <c r="E181" s="824" t="s">
        <v>2972</v>
      </c>
      <c r="F181" s="822" t="s">
        <v>2930</v>
      </c>
      <c r="G181" s="822" t="s">
        <v>3161</v>
      </c>
      <c r="H181" s="822" t="s">
        <v>329</v>
      </c>
      <c r="I181" s="822" t="s">
        <v>3329</v>
      </c>
      <c r="J181" s="822" t="s">
        <v>3330</v>
      </c>
      <c r="K181" s="822" t="s">
        <v>3331</v>
      </c>
      <c r="L181" s="825">
        <v>97.76</v>
      </c>
      <c r="M181" s="825">
        <v>97.76</v>
      </c>
      <c r="N181" s="822">
        <v>1</v>
      </c>
      <c r="O181" s="826">
        <v>0.5</v>
      </c>
      <c r="P181" s="825">
        <v>97.76</v>
      </c>
      <c r="Q181" s="827">
        <v>1</v>
      </c>
      <c r="R181" s="822">
        <v>1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7</v>
      </c>
      <c r="B182" s="822" t="s">
        <v>2929</v>
      </c>
      <c r="C182" s="822" t="s">
        <v>2933</v>
      </c>
      <c r="D182" s="823" t="s">
        <v>4681</v>
      </c>
      <c r="E182" s="824" t="s">
        <v>2972</v>
      </c>
      <c r="F182" s="822" t="s">
        <v>2930</v>
      </c>
      <c r="G182" s="822" t="s">
        <v>3000</v>
      </c>
      <c r="H182" s="822" t="s">
        <v>687</v>
      </c>
      <c r="I182" s="822" t="s">
        <v>2329</v>
      </c>
      <c r="J182" s="822" t="s">
        <v>908</v>
      </c>
      <c r="K182" s="822" t="s">
        <v>2330</v>
      </c>
      <c r="L182" s="825">
        <v>13.68</v>
      </c>
      <c r="M182" s="825">
        <v>27.36</v>
      </c>
      <c r="N182" s="822">
        <v>2</v>
      </c>
      <c r="O182" s="826">
        <v>1</v>
      </c>
      <c r="P182" s="825">
        <v>27.36</v>
      </c>
      <c r="Q182" s="827">
        <v>1</v>
      </c>
      <c r="R182" s="822">
        <v>2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7</v>
      </c>
      <c r="B183" s="822" t="s">
        <v>2929</v>
      </c>
      <c r="C183" s="822" t="s">
        <v>2933</v>
      </c>
      <c r="D183" s="823" t="s">
        <v>4681</v>
      </c>
      <c r="E183" s="824" t="s">
        <v>2972</v>
      </c>
      <c r="F183" s="822" t="s">
        <v>2930</v>
      </c>
      <c r="G183" s="822" t="s">
        <v>3256</v>
      </c>
      <c r="H183" s="822" t="s">
        <v>687</v>
      </c>
      <c r="I183" s="822" t="s">
        <v>2926</v>
      </c>
      <c r="J183" s="822" t="s">
        <v>1582</v>
      </c>
      <c r="K183" s="822" t="s">
        <v>1583</v>
      </c>
      <c r="L183" s="825">
        <v>63.75</v>
      </c>
      <c r="M183" s="825">
        <v>63.75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7</v>
      </c>
      <c r="B184" s="822" t="s">
        <v>2929</v>
      </c>
      <c r="C184" s="822" t="s">
        <v>2933</v>
      </c>
      <c r="D184" s="823" t="s">
        <v>4681</v>
      </c>
      <c r="E184" s="824" t="s">
        <v>2972</v>
      </c>
      <c r="F184" s="822" t="s">
        <v>2930</v>
      </c>
      <c r="G184" s="822" t="s">
        <v>3332</v>
      </c>
      <c r="H184" s="822" t="s">
        <v>687</v>
      </c>
      <c r="I184" s="822" t="s">
        <v>2682</v>
      </c>
      <c r="J184" s="822" t="s">
        <v>718</v>
      </c>
      <c r="K184" s="822" t="s">
        <v>1339</v>
      </c>
      <c r="L184" s="825">
        <v>0</v>
      </c>
      <c r="M184" s="825">
        <v>0</v>
      </c>
      <c r="N184" s="822">
        <v>2</v>
      </c>
      <c r="O184" s="826">
        <v>0.5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7</v>
      </c>
      <c r="B185" s="822" t="s">
        <v>2929</v>
      </c>
      <c r="C185" s="822" t="s">
        <v>2933</v>
      </c>
      <c r="D185" s="823" t="s">
        <v>4681</v>
      </c>
      <c r="E185" s="824" t="s">
        <v>2972</v>
      </c>
      <c r="F185" s="822" t="s">
        <v>2930</v>
      </c>
      <c r="G185" s="822" t="s">
        <v>3333</v>
      </c>
      <c r="H185" s="822" t="s">
        <v>329</v>
      </c>
      <c r="I185" s="822" t="s">
        <v>3334</v>
      </c>
      <c r="J185" s="822" t="s">
        <v>3335</v>
      </c>
      <c r="K185" s="822" t="s">
        <v>1850</v>
      </c>
      <c r="L185" s="825">
        <v>61.97</v>
      </c>
      <c r="M185" s="825">
        <v>61.97</v>
      </c>
      <c r="N185" s="822">
        <v>1</v>
      </c>
      <c r="O185" s="826">
        <v>0.5</v>
      </c>
      <c r="P185" s="825">
        <v>61.97</v>
      </c>
      <c r="Q185" s="827">
        <v>1</v>
      </c>
      <c r="R185" s="822">
        <v>1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7</v>
      </c>
      <c r="B186" s="822" t="s">
        <v>2929</v>
      </c>
      <c r="C186" s="822" t="s">
        <v>2933</v>
      </c>
      <c r="D186" s="823" t="s">
        <v>4681</v>
      </c>
      <c r="E186" s="824" t="s">
        <v>2972</v>
      </c>
      <c r="F186" s="822" t="s">
        <v>2930</v>
      </c>
      <c r="G186" s="822" t="s">
        <v>3257</v>
      </c>
      <c r="H186" s="822" t="s">
        <v>329</v>
      </c>
      <c r="I186" s="822" t="s">
        <v>3258</v>
      </c>
      <c r="J186" s="822" t="s">
        <v>3259</v>
      </c>
      <c r="K186" s="822" t="s">
        <v>3260</v>
      </c>
      <c r="L186" s="825">
        <v>33.18</v>
      </c>
      <c r="M186" s="825">
        <v>33.18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7</v>
      </c>
      <c r="B187" s="822" t="s">
        <v>2929</v>
      </c>
      <c r="C187" s="822" t="s">
        <v>2933</v>
      </c>
      <c r="D187" s="823" t="s">
        <v>4681</v>
      </c>
      <c r="E187" s="824" t="s">
        <v>2972</v>
      </c>
      <c r="F187" s="822" t="s">
        <v>2930</v>
      </c>
      <c r="G187" s="822" t="s">
        <v>3336</v>
      </c>
      <c r="H187" s="822" t="s">
        <v>687</v>
      </c>
      <c r="I187" s="822" t="s">
        <v>3337</v>
      </c>
      <c r="J187" s="822" t="s">
        <v>3338</v>
      </c>
      <c r="K187" s="822" t="s">
        <v>3339</v>
      </c>
      <c r="L187" s="825">
        <v>1906.97</v>
      </c>
      <c r="M187" s="825">
        <v>3813.94</v>
      </c>
      <c r="N187" s="822">
        <v>2</v>
      </c>
      <c r="O187" s="826">
        <v>2</v>
      </c>
      <c r="P187" s="825">
        <v>3813.94</v>
      </c>
      <c r="Q187" s="827">
        <v>1</v>
      </c>
      <c r="R187" s="822">
        <v>2</v>
      </c>
      <c r="S187" s="827">
        <v>1</v>
      </c>
      <c r="T187" s="826">
        <v>2</v>
      </c>
      <c r="U187" s="828">
        <v>1</v>
      </c>
    </row>
    <row r="188" spans="1:21" ht="14.45" customHeight="1" x14ac:dyDescent="0.2">
      <c r="A188" s="821">
        <v>7</v>
      </c>
      <c r="B188" s="822" t="s">
        <v>2929</v>
      </c>
      <c r="C188" s="822" t="s">
        <v>2933</v>
      </c>
      <c r="D188" s="823" t="s">
        <v>4681</v>
      </c>
      <c r="E188" s="824" t="s">
        <v>2972</v>
      </c>
      <c r="F188" s="822" t="s">
        <v>2930</v>
      </c>
      <c r="G188" s="822" t="s">
        <v>3340</v>
      </c>
      <c r="H188" s="822" t="s">
        <v>329</v>
      </c>
      <c r="I188" s="822" t="s">
        <v>3341</v>
      </c>
      <c r="J188" s="822" t="s">
        <v>3342</v>
      </c>
      <c r="K188" s="822" t="s">
        <v>2891</v>
      </c>
      <c r="L188" s="825">
        <v>633.53</v>
      </c>
      <c r="M188" s="825">
        <v>633.53</v>
      </c>
      <c r="N188" s="822">
        <v>1</v>
      </c>
      <c r="O188" s="826">
        <v>0.5</v>
      </c>
      <c r="P188" s="825">
        <v>633.53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7</v>
      </c>
      <c r="B189" s="822" t="s">
        <v>2929</v>
      </c>
      <c r="C189" s="822" t="s">
        <v>2933</v>
      </c>
      <c r="D189" s="823" t="s">
        <v>4681</v>
      </c>
      <c r="E189" s="824" t="s">
        <v>2972</v>
      </c>
      <c r="F189" s="822" t="s">
        <v>2930</v>
      </c>
      <c r="G189" s="822" t="s">
        <v>3197</v>
      </c>
      <c r="H189" s="822" t="s">
        <v>687</v>
      </c>
      <c r="I189" s="822" t="s">
        <v>2543</v>
      </c>
      <c r="J189" s="822" t="s">
        <v>1746</v>
      </c>
      <c r="K189" s="822" t="s">
        <v>2544</v>
      </c>
      <c r="L189" s="825">
        <v>154.36000000000001</v>
      </c>
      <c r="M189" s="825">
        <v>154.36000000000001</v>
      </c>
      <c r="N189" s="822">
        <v>1</v>
      </c>
      <c r="O189" s="826">
        <v>0.5</v>
      </c>
      <c r="P189" s="825">
        <v>154.36000000000001</v>
      </c>
      <c r="Q189" s="827">
        <v>1</v>
      </c>
      <c r="R189" s="822">
        <v>1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7</v>
      </c>
      <c r="B190" s="822" t="s">
        <v>2929</v>
      </c>
      <c r="C190" s="822" t="s">
        <v>2933</v>
      </c>
      <c r="D190" s="823" t="s">
        <v>4681</v>
      </c>
      <c r="E190" s="824" t="s">
        <v>2972</v>
      </c>
      <c r="F190" s="822" t="s">
        <v>2930</v>
      </c>
      <c r="G190" s="822" t="s">
        <v>3289</v>
      </c>
      <c r="H190" s="822" t="s">
        <v>687</v>
      </c>
      <c r="I190" s="822" t="s">
        <v>2516</v>
      </c>
      <c r="J190" s="822" t="s">
        <v>2517</v>
      </c>
      <c r="K190" s="822" t="s">
        <v>2518</v>
      </c>
      <c r="L190" s="825">
        <v>126.27</v>
      </c>
      <c r="M190" s="825">
        <v>126.27</v>
      </c>
      <c r="N190" s="822">
        <v>1</v>
      </c>
      <c r="O190" s="826">
        <v>1</v>
      </c>
      <c r="P190" s="825">
        <v>126.27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7</v>
      </c>
      <c r="B191" s="822" t="s">
        <v>2929</v>
      </c>
      <c r="C191" s="822" t="s">
        <v>2933</v>
      </c>
      <c r="D191" s="823" t="s">
        <v>4681</v>
      </c>
      <c r="E191" s="824" t="s">
        <v>2975</v>
      </c>
      <c r="F191" s="822" t="s">
        <v>2930</v>
      </c>
      <c r="G191" s="822" t="s">
        <v>3094</v>
      </c>
      <c r="H191" s="822" t="s">
        <v>687</v>
      </c>
      <c r="I191" s="822" t="s">
        <v>2734</v>
      </c>
      <c r="J191" s="822" t="s">
        <v>2735</v>
      </c>
      <c r="K191" s="822" t="s">
        <v>2736</v>
      </c>
      <c r="L191" s="825">
        <v>23.4</v>
      </c>
      <c r="M191" s="825">
        <v>23.4</v>
      </c>
      <c r="N191" s="822">
        <v>1</v>
      </c>
      <c r="O191" s="826">
        <v>0.5</v>
      </c>
      <c r="P191" s="825">
        <v>23.4</v>
      </c>
      <c r="Q191" s="827">
        <v>1</v>
      </c>
      <c r="R191" s="822">
        <v>1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7</v>
      </c>
      <c r="B192" s="822" t="s">
        <v>2929</v>
      </c>
      <c r="C192" s="822" t="s">
        <v>2933</v>
      </c>
      <c r="D192" s="823" t="s">
        <v>4681</v>
      </c>
      <c r="E192" s="824" t="s">
        <v>2975</v>
      </c>
      <c r="F192" s="822" t="s">
        <v>2930</v>
      </c>
      <c r="G192" s="822" t="s">
        <v>3343</v>
      </c>
      <c r="H192" s="822" t="s">
        <v>329</v>
      </c>
      <c r="I192" s="822" t="s">
        <v>3344</v>
      </c>
      <c r="J192" s="822" t="s">
        <v>3345</v>
      </c>
      <c r="K192" s="822" t="s">
        <v>1249</v>
      </c>
      <c r="L192" s="825">
        <v>0</v>
      </c>
      <c r="M192" s="825">
        <v>0</v>
      </c>
      <c r="N192" s="822">
        <v>1</v>
      </c>
      <c r="O192" s="826">
        <v>0.5</v>
      </c>
      <c r="P192" s="825"/>
      <c r="Q192" s="827"/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7</v>
      </c>
      <c r="B193" s="822" t="s">
        <v>2929</v>
      </c>
      <c r="C193" s="822" t="s">
        <v>2933</v>
      </c>
      <c r="D193" s="823" t="s">
        <v>4681</v>
      </c>
      <c r="E193" s="824" t="s">
        <v>2975</v>
      </c>
      <c r="F193" s="822" t="s">
        <v>2930</v>
      </c>
      <c r="G193" s="822" t="s">
        <v>3343</v>
      </c>
      <c r="H193" s="822" t="s">
        <v>329</v>
      </c>
      <c r="I193" s="822" t="s">
        <v>3346</v>
      </c>
      <c r="J193" s="822" t="s">
        <v>3345</v>
      </c>
      <c r="K193" s="822" t="s">
        <v>2001</v>
      </c>
      <c r="L193" s="825">
        <v>0</v>
      </c>
      <c r="M193" s="825">
        <v>0</v>
      </c>
      <c r="N193" s="822">
        <v>1</v>
      </c>
      <c r="O193" s="826">
        <v>1</v>
      </c>
      <c r="P193" s="825"/>
      <c r="Q193" s="827"/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7</v>
      </c>
      <c r="B194" s="822" t="s">
        <v>2929</v>
      </c>
      <c r="C194" s="822" t="s">
        <v>2933</v>
      </c>
      <c r="D194" s="823" t="s">
        <v>4681</v>
      </c>
      <c r="E194" s="824" t="s">
        <v>2975</v>
      </c>
      <c r="F194" s="822" t="s">
        <v>2930</v>
      </c>
      <c r="G194" s="822" t="s">
        <v>3016</v>
      </c>
      <c r="H194" s="822" t="s">
        <v>329</v>
      </c>
      <c r="I194" s="822" t="s">
        <v>3017</v>
      </c>
      <c r="J194" s="822" t="s">
        <v>3018</v>
      </c>
      <c r="K194" s="822" t="s">
        <v>3019</v>
      </c>
      <c r="L194" s="825">
        <v>52.87</v>
      </c>
      <c r="M194" s="825">
        <v>158.60999999999999</v>
      </c>
      <c r="N194" s="822">
        <v>3</v>
      </c>
      <c r="O194" s="826">
        <v>0.5</v>
      </c>
      <c r="P194" s="825">
        <v>158.60999999999999</v>
      </c>
      <c r="Q194" s="827">
        <v>1</v>
      </c>
      <c r="R194" s="822">
        <v>3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7</v>
      </c>
      <c r="B195" s="822" t="s">
        <v>2929</v>
      </c>
      <c r="C195" s="822" t="s">
        <v>2933</v>
      </c>
      <c r="D195" s="823" t="s">
        <v>4681</v>
      </c>
      <c r="E195" s="824" t="s">
        <v>2975</v>
      </c>
      <c r="F195" s="822" t="s">
        <v>2930</v>
      </c>
      <c r="G195" s="822" t="s">
        <v>3319</v>
      </c>
      <c r="H195" s="822" t="s">
        <v>329</v>
      </c>
      <c r="I195" s="822" t="s">
        <v>2896</v>
      </c>
      <c r="J195" s="822" t="s">
        <v>2765</v>
      </c>
      <c r="K195" s="822" t="s">
        <v>2421</v>
      </c>
      <c r="L195" s="825">
        <v>246.39</v>
      </c>
      <c r="M195" s="825">
        <v>739.17</v>
      </c>
      <c r="N195" s="822">
        <v>3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7</v>
      </c>
      <c r="B196" s="822" t="s">
        <v>2929</v>
      </c>
      <c r="C196" s="822" t="s">
        <v>2933</v>
      </c>
      <c r="D196" s="823" t="s">
        <v>4681</v>
      </c>
      <c r="E196" s="824" t="s">
        <v>2975</v>
      </c>
      <c r="F196" s="822" t="s">
        <v>2930</v>
      </c>
      <c r="G196" s="822" t="s">
        <v>3347</v>
      </c>
      <c r="H196" s="822" t="s">
        <v>329</v>
      </c>
      <c r="I196" s="822" t="s">
        <v>3348</v>
      </c>
      <c r="J196" s="822" t="s">
        <v>3349</v>
      </c>
      <c r="K196" s="822" t="s">
        <v>3350</v>
      </c>
      <c r="L196" s="825">
        <v>113.81</v>
      </c>
      <c r="M196" s="825">
        <v>1365.72</v>
      </c>
      <c r="N196" s="822">
        <v>12</v>
      </c>
      <c r="O196" s="826">
        <v>2.5</v>
      </c>
      <c r="P196" s="825">
        <v>1024.29</v>
      </c>
      <c r="Q196" s="827">
        <v>0.75</v>
      </c>
      <c r="R196" s="822">
        <v>9</v>
      </c>
      <c r="S196" s="827">
        <v>0.75</v>
      </c>
      <c r="T196" s="826">
        <v>2</v>
      </c>
      <c r="U196" s="828">
        <v>0.8</v>
      </c>
    </row>
    <row r="197" spans="1:21" ht="14.45" customHeight="1" x14ac:dyDescent="0.2">
      <c r="A197" s="821">
        <v>7</v>
      </c>
      <c r="B197" s="822" t="s">
        <v>2929</v>
      </c>
      <c r="C197" s="822" t="s">
        <v>2933</v>
      </c>
      <c r="D197" s="823" t="s">
        <v>4681</v>
      </c>
      <c r="E197" s="824" t="s">
        <v>2975</v>
      </c>
      <c r="F197" s="822" t="s">
        <v>2930</v>
      </c>
      <c r="G197" s="822" t="s">
        <v>3351</v>
      </c>
      <c r="H197" s="822" t="s">
        <v>329</v>
      </c>
      <c r="I197" s="822" t="s">
        <v>3352</v>
      </c>
      <c r="J197" s="822" t="s">
        <v>3353</v>
      </c>
      <c r="K197" s="822" t="s">
        <v>3354</v>
      </c>
      <c r="L197" s="825">
        <v>93.68</v>
      </c>
      <c r="M197" s="825">
        <v>93.68</v>
      </c>
      <c r="N197" s="822">
        <v>1</v>
      </c>
      <c r="O197" s="826">
        <v>1</v>
      </c>
      <c r="P197" s="825">
        <v>93.68</v>
      </c>
      <c r="Q197" s="827">
        <v>1</v>
      </c>
      <c r="R197" s="822">
        <v>1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7</v>
      </c>
      <c r="B198" s="822" t="s">
        <v>2929</v>
      </c>
      <c r="C198" s="822" t="s">
        <v>2933</v>
      </c>
      <c r="D198" s="823" t="s">
        <v>4681</v>
      </c>
      <c r="E198" s="824" t="s">
        <v>2975</v>
      </c>
      <c r="F198" s="822" t="s">
        <v>2930</v>
      </c>
      <c r="G198" s="822" t="s">
        <v>2988</v>
      </c>
      <c r="H198" s="822" t="s">
        <v>687</v>
      </c>
      <c r="I198" s="822" t="s">
        <v>2635</v>
      </c>
      <c r="J198" s="822" t="s">
        <v>1196</v>
      </c>
      <c r="K198" s="822" t="s">
        <v>2636</v>
      </c>
      <c r="L198" s="825">
        <v>773.45</v>
      </c>
      <c r="M198" s="825">
        <v>4640.7000000000007</v>
      </c>
      <c r="N198" s="822">
        <v>6</v>
      </c>
      <c r="O198" s="826">
        <v>3.5</v>
      </c>
      <c r="P198" s="825">
        <v>1546.9</v>
      </c>
      <c r="Q198" s="827">
        <v>0.33333333333333331</v>
      </c>
      <c r="R198" s="822">
        <v>2</v>
      </c>
      <c r="S198" s="827">
        <v>0.33333333333333331</v>
      </c>
      <c r="T198" s="826">
        <v>1</v>
      </c>
      <c r="U198" s="828">
        <v>0.2857142857142857</v>
      </c>
    </row>
    <row r="199" spans="1:21" ht="14.45" customHeight="1" x14ac:dyDescent="0.2">
      <c r="A199" s="821">
        <v>7</v>
      </c>
      <c r="B199" s="822" t="s">
        <v>2929</v>
      </c>
      <c r="C199" s="822" t="s">
        <v>2933</v>
      </c>
      <c r="D199" s="823" t="s">
        <v>4681</v>
      </c>
      <c r="E199" s="824" t="s">
        <v>2975</v>
      </c>
      <c r="F199" s="822" t="s">
        <v>2930</v>
      </c>
      <c r="G199" s="822" t="s">
        <v>3065</v>
      </c>
      <c r="H199" s="822" t="s">
        <v>329</v>
      </c>
      <c r="I199" s="822" t="s">
        <v>3066</v>
      </c>
      <c r="J199" s="822" t="s">
        <v>894</v>
      </c>
      <c r="K199" s="822" t="s">
        <v>3067</v>
      </c>
      <c r="L199" s="825">
        <v>0</v>
      </c>
      <c r="M199" s="825">
        <v>0</v>
      </c>
      <c r="N199" s="822">
        <v>1</v>
      </c>
      <c r="O199" s="826">
        <v>0.5</v>
      </c>
      <c r="P199" s="825">
        <v>0</v>
      </c>
      <c r="Q199" s="827"/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7</v>
      </c>
      <c r="B200" s="822" t="s">
        <v>2929</v>
      </c>
      <c r="C200" s="822" t="s">
        <v>2933</v>
      </c>
      <c r="D200" s="823" t="s">
        <v>4681</v>
      </c>
      <c r="E200" s="824" t="s">
        <v>2975</v>
      </c>
      <c r="F200" s="822" t="s">
        <v>2930</v>
      </c>
      <c r="G200" s="822" t="s">
        <v>3175</v>
      </c>
      <c r="H200" s="822" t="s">
        <v>329</v>
      </c>
      <c r="I200" s="822" t="s">
        <v>3355</v>
      </c>
      <c r="J200" s="822" t="s">
        <v>1909</v>
      </c>
      <c r="K200" s="822" t="s">
        <v>3356</v>
      </c>
      <c r="L200" s="825">
        <v>24.05</v>
      </c>
      <c r="M200" s="825">
        <v>48.1</v>
      </c>
      <c r="N200" s="822">
        <v>2</v>
      </c>
      <c r="O200" s="826">
        <v>1</v>
      </c>
      <c r="P200" s="825">
        <v>48.1</v>
      </c>
      <c r="Q200" s="827">
        <v>1</v>
      </c>
      <c r="R200" s="822">
        <v>2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7</v>
      </c>
      <c r="B201" s="822" t="s">
        <v>2929</v>
      </c>
      <c r="C201" s="822" t="s">
        <v>2933</v>
      </c>
      <c r="D201" s="823" t="s">
        <v>4681</v>
      </c>
      <c r="E201" s="824" t="s">
        <v>2975</v>
      </c>
      <c r="F201" s="822" t="s">
        <v>2930</v>
      </c>
      <c r="G201" s="822" t="s">
        <v>3079</v>
      </c>
      <c r="H201" s="822" t="s">
        <v>687</v>
      </c>
      <c r="I201" s="822" t="s">
        <v>2747</v>
      </c>
      <c r="J201" s="822" t="s">
        <v>1625</v>
      </c>
      <c r="K201" s="822" t="s">
        <v>2748</v>
      </c>
      <c r="L201" s="825">
        <v>0</v>
      </c>
      <c r="M201" s="825">
        <v>0</v>
      </c>
      <c r="N201" s="822">
        <v>6</v>
      </c>
      <c r="O201" s="826">
        <v>4.5</v>
      </c>
      <c r="P201" s="825">
        <v>0</v>
      </c>
      <c r="Q201" s="827"/>
      <c r="R201" s="822">
        <v>6</v>
      </c>
      <c r="S201" s="827">
        <v>1</v>
      </c>
      <c r="T201" s="826">
        <v>4.5</v>
      </c>
      <c r="U201" s="828">
        <v>1</v>
      </c>
    </row>
    <row r="202" spans="1:21" ht="14.45" customHeight="1" x14ac:dyDescent="0.2">
      <c r="A202" s="821">
        <v>7</v>
      </c>
      <c r="B202" s="822" t="s">
        <v>2929</v>
      </c>
      <c r="C202" s="822" t="s">
        <v>2933</v>
      </c>
      <c r="D202" s="823" t="s">
        <v>4681</v>
      </c>
      <c r="E202" s="824" t="s">
        <v>2975</v>
      </c>
      <c r="F202" s="822" t="s">
        <v>2930</v>
      </c>
      <c r="G202" s="822" t="s">
        <v>3088</v>
      </c>
      <c r="H202" s="822" t="s">
        <v>329</v>
      </c>
      <c r="I202" s="822" t="s">
        <v>3089</v>
      </c>
      <c r="J202" s="822" t="s">
        <v>1269</v>
      </c>
      <c r="K202" s="822" t="s">
        <v>1270</v>
      </c>
      <c r="L202" s="825">
        <v>121.92</v>
      </c>
      <c r="M202" s="825">
        <v>731.52</v>
      </c>
      <c r="N202" s="822">
        <v>6</v>
      </c>
      <c r="O202" s="826">
        <v>1</v>
      </c>
      <c r="P202" s="825">
        <v>731.52</v>
      </c>
      <c r="Q202" s="827">
        <v>1</v>
      </c>
      <c r="R202" s="822">
        <v>6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7</v>
      </c>
      <c r="B203" s="822" t="s">
        <v>2929</v>
      </c>
      <c r="C203" s="822" t="s">
        <v>2933</v>
      </c>
      <c r="D203" s="823" t="s">
        <v>4681</v>
      </c>
      <c r="E203" s="824" t="s">
        <v>2975</v>
      </c>
      <c r="F203" s="822" t="s">
        <v>2931</v>
      </c>
      <c r="G203" s="822" t="s">
        <v>3206</v>
      </c>
      <c r="H203" s="822" t="s">
        <v>329</v>
      </c>
      <c r="I203" s="822" t="s">
        <v>3207</v>
      </c>
      <c r="J203" s="822" t="s">
        <v>3208</v>
      </c>
      <c r="K203" s="822"/>
      <c r="L203" s="825">
        <v>0</v>
      </c>
      <c r="M203" s="825">
        <v>0</v>
      </c>
      <c r="N203" s="822">
        <v>2</v>
      </c>
      <c r="O203" s="826">
        <v>2</v>
      </c>
      <c r="P203" s="825">
        <v>0</v>
      </c>
      <c r="Q203" s="827"/>
      <c r="R203" s="822">
        <v>2</v>
      </c>
      <c r="S203" s="827">
        <v>1</v>
      </c>
      <c r="T203" s="826">
        <v>2</v>
      </c>
      <c r="U203" s="828">
        <v>1</v>
      </c>
    </row>
    <row r="204" spans="1:21" ht="14.45" customHeight="1" x14ac:dyDescent="0.2">
      <c r="A204" s="821">
        <v>7</v>
      </c>
      <c r="B204" s="822" t="s">
        <v>2929</v>
      </c>
      <c r="C204" s="822" t="s">
        <v>2933</v>
      </c>
      <c r="D204" s="823" t="s">
        <v>4681</v>
      </c>
      <c r="E204" s="824" t="s">
        <v>2975</v>
      </c>
      <c r="F204" s="822" t="s">
        <v>2931</v>
      </c>
      <c r="G204" s="822" t="s">
        <v>3206</v>
      </c>
      <c r="H204" s="822" t="s">
        <v>329</v>
      </c>
      <c r="I204" s="822" t="s">
        <v>3357</v>
      </c>
      <c r="J204" s="822" t="s">
        <v>3208</v>
      </c>
      <c r="K204" s="822"/>
      <c r="L204" s="825">
        <v>0</v>
      </c>
      <c r="M204" s="825">
        <v>0</v>
      </c>
      <c r="N204" s="822">
        <v>1</v>
      </c>
      <c r="O204" s="826">
        <v>1</v>
      </c>
      <c r="P204" s="825">
        <v>0</v>
      </c>
      <c r="Q204" s="827"/>
      <c r="R204" s="822">
        <v>1</v>
      </c>
      <c r="S204" s="827">
        <v>1</v>
      </c>
      <c r="T204" s="826">
        <v>1</v>
      </c>
      <c r="U204" s="828">
        <v>1</v>
      </c>
    </row>
    <row r="205" spans="1:21" ht="14.45" customHeight="1" x14ac:dyDescent="0.2">
      <c r="A205" s="821">
        <v>7</v>
      </c>
      <c r="B205" s="822" t="s">
        <v>2929</v>
      </c>
      <c r="C205" s="822" t="s">
        <v>2933</v>
      </c>
      <c r="D205" s="823" t="s">
        <v>4681</v>
      </c>
      <c r="E205" s="824" t="s">
        <v>2975</v>
      </c>
      <c r="F205" s="822" t="s">
        <v>2931</v>
      </c>
      <c r="G205" s="822" t="s">
        <v>3206</v>
      </c>
      <c r="H205" s="822" t="s">
        <v>329</v>
      </c>
      <c r="I205" s="822" t="s">
        <v>2747</v>
      </c>
      <c r="J205" s="822" t="s">
        <v>3208</v>
      </c>
      <c r="K205" s="822"/>
      <c r="L205" s="825">
        <v>0</v>
      </c>
      <c r="M205" s="825">
        <v>0</v>
      </c>
      <c r="N205" s="822">
        <v>1</v>
      </c>
      <c r="O205" s="826">
        <v>1</v>
      </c>
      <c r="P205" s="825"/>
      <c r="Q205" s="827"/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7</v>
      </c>
      <c r="B206" s="822" t="s">
        <v>2929</v>
      </c>
      <c r="C206" s="822" t="s">
        <v>2933</v>
      </c>
      <c r="D206" s="823" t="s">
        <v>4681</v>
      </c>
      <c r="E206" s="824" t="s">
        <v>2976</v>
      </c>
      <c r="F206" s="822" t="s">
        <v>2930</v>
      </c>
      <c r="G206" s="822" t="s">
        <v>3016</v>
      </c>
      <c r="H206" s="822" t="s">
        <v>329</v>
      </c>
      <c r="I206" s="822" t="s">
        <v>3358</v>
      </c>
      <c r="J206" s="822" t="s">
        <v>3359</v>
      </c>
      <c r="K206" s="822" t="s">
        <v>3360</v>
      </c>
      <c r="L206" s="825">
        <v>70.48</v>
      </c>
      <c r="M206" s="825">
        <v>140.96</v>
      </c>
      <c r="N206" s="822">
        <v>2</v>
      </c>
      <c r="O206" s="826">
        <v>1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7</v>
      </c>
      <c r="B207" s="822" t="s">
        <v>2929</v>
      </c>
      <c r="C207" s="822" t="s">
        <v>2933</v>
      </c>
      <c r="D207" s="823" t="s">
        <v>4681</v>
      </c>
      <c r="E207" s="824" t="s">
        <v>2976</v>
      </c>
      <c r="F207" s="822" t="s">
        <v>2930</v>
      </c>
      <c r="G207" s="822" t="s">
        <v>2996</v>
      </c>
      <c r="H207" s="822" t="s">
        <v>329</v>
      </c>
      <c r="I207" s="822" t="s">
        <v>3235</v>
      </c>
      <c r="J207" s="822" t="s">
        <v>3233</v>
      </c>
      <c r="K207" s="822" t="s">
        <v>3236</v>
      </c>
      <c r="L207" s="825">
        <v>176.32</v>
      </c>
      <c r="M207" s="825">
        <v>176.32</v>
      </c>
      <c r="N207" s="822">
        <v>1</v>
      </c>
      <c r="O207" s="826">
        <v>1</v>
      </c>
      <c r="P207" s="825">
        <v>176.32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7</v>
      </c>
      <c r="B208" s="822" t="s">
        <v>2929</v>
      </c>
      <c r="C208" s="822" t="s">
        <v>2933</v>
      </c>
      <c r="D208" s="823" t="s">
        <v>4681</v>
      </c>
      <c r="E208" s="824" t="s">
        <v>2976</v>
      </c>
      <c r="F208" s="822" t="s">
        <v>2930</v>
      </c>
      <c r="G208" s="822" t="s">
        <v>3361</v>
      </c>
      <c r="H208" s="822" t="s">
        <v>329</v>
      </c>
      <c r="I208" s="822" t="s">
        <v>3362</v>
      </c>
      <c r="J208" s="822" t="s">
        <v>3363</v>
      </c>
      <c r="K208" s="822" t="s">
        <v>3364</v>
      </c>
      <c r="L208" s="825">
        <v>119.84</v>
      </c>
      <c r="M208" s="825">
        <v>359.52</v>
      </c>
      <c r="N208" s="822">
        <v>3</v>
      </c>
      <c r="O208" s="826">
        <v>2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7</v>
      </c>
      <c r="B209" s="822" t="s">
        <v>2929</v>
      </c>
      <c r="C209" s="822" t="s">
        <v>2933</v>
      </c>
      <c r="D209" s="823" t="s">
        <v>4681</v>
      </c>
      <c r="E209" s="824" t="s">
        <v>2976</v>
      </c>
      <c r="F209" s="822" t="s">
        <v>2930</v>
      </c>
      <c r="G209" s="822" t="s">
        <v>3000</v>
      </c>
      <c r="H209" s="822" t="s">
        <v>329</v>
      </c>
      <c r="I209" s="822" t="s">
        <v>3365</v>
      </c>
      <c r="J209" s="822" t="s">
        <v>908</v>
      </c>
      <c r="K209" s="822" t="s">
        <v>3366</v>
      </c>
      <c r="L209" s="825">
        <v>57.64</v>
      </c>
      <c r="M209" s="825">
        <v>115.28</v>
      </c>
      <c r="N209" s="822">
        <v>2</v>
      </c>
      <c r="O209" s="826">
        <v>1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7</v>
      </c>
      <c r="B210" s="822" t="s">
        <v>2929</v>
      </c>
      <c r="C210" s="822" t="s">
        <v>2933</v>
      </c>
      <c r="D210" s="823" t="s">
        <v>4681</v>
      </c>
      <c r="E210" s="824" t="s">
        <v>2976</v>
      </c>
      <c r="F210" s="822" t="s">
        <v>2930</v>
      </c>
      <c r="G210" s="822" t="s">
        <v>3262</v>
      </c>
      <c r="H210" s="822" t="s">
        <v>329</v>
      </c>
      <c r="I210" s="822" t="s">
        <v>3367</v>
      </c>
      <c r="J210" s="822" t="s">
        <v>3264</v>
      </c>
      <c r="K210" s="822" t="s">
        <v>3368</v>
      </c>
      <c r="L210" s="825">
        <v>83.38</v>
      </c>
      <c r="M210" s="825">
        <v>250.14</v>
      </c>
      <c r="N210" s="822">
        <v>3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7</v>
      </c>
      <c r="B211" s="822" t="s">
        <v>2929</v>
      </c>
      <c r="C211" s="822" t="s">
        <v>2933</v>
      </c>
      <c r="D211" s="823" t="s">
        <v>4681</v>
      </c>
      <c r="E211" s="824" t="s">
        <v>2985</v>
      </c>
      <c r="F211" s="822" t="s">
        <v>2930</v>
      </c>
      <c r="G211" s="822" t="s">
        <v>3005</v>
      </c>
      <c r="H211" s="822" t="s">
        <v>329</v>
      </c>
      <c r="I211" s="822" t="s">
        <v>3006</v>
      </c>
      <c r="J211" s="822" t="s">
        <v>3007</v>
      </c>
      <c r="K211" s="822" t="s">
        <v>2891</v>
      </c>
      <c r="L211" s="825">
        <v>70.48</v>
      </c>
      <c r="M211" s="825">
        <v>70.48</v>
      </c>
      <c r="N211" s="822">
        <v>1</v>
      </c>
      <c r="O211" s="826">
        <v>0.5</v>
      </c>
      <c r="P211" s="825">
        <v>70.48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7</v>
      </c>
      <c r="B212" s="822" t="s">
        <v>2929</v>
      </c>
      <c r="C212" s="822" t="s">
        <v>2933</v>
      </c>
      <c r="D212" s="823" t="s">
        <v>4681</v>
      </c>
      <c r="E212" s="824" t="s">
        <v>2985</v>
      </c>
      <c r="F212" s="822" t="s">
        <v>2930</v>
      </c>
      <c r="G212" s="822" t="s">
        <v>3012</v>
      </c>
      <c r="H212" s="822" t="s">
        <v>329</v>
      </c>
      <c r="I212" s="822" t="s">
        <v>3369</v>
      </c>
      <c r="J212" s="822" t="s">
        <v>3370</v>
      </c>
      <c r="K212" s="822" t="s">
        <v>836</v>
      </c>
      <c r="L212" s="825">
        <v>70.23</v>
      </c>
      <c r="M212" s="825">
        <v>140.46</v>
      </c>
      <c r="N212" s="822">
        <v>2</v>
      </c>
      <c r="O212" s="826">
        <v>1</v>
      </c>
      <c r="P212" s="825">
        <v>140.46</v>
      </c>
      <c r="Q212" s="827">
        <v>1</v>
      </c>
      <c r="R212" s="822">
        <v>2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7</v>
      </c>
      <c r="B213" s="822" t="s">
        <v>2929</v>
      </c>
      <c r="C213" s="822" t="s">
        <v>2933</v>
      </c>
      <c r="D213" s="823" t="s">
        <v>4681</v>
      </c>
      <c r="E213" s="824" t="s">
        <v>2985</v>
      </c>
      <c r="F213" s="822" t="s">
        <v>2930</v>
      </c>
      <c r="G213" s="822" t="s">
        <v>3012</v>
      </c>
      <c r="H213" s="822" t="s">
        <v>329</v>
      </c>
      <c r="I213" s="822" t="s">
        <v>3371</v>
      </c>
      <c r="J213" s="822" t="s">
        <v>3014</v>
      </c>
      <c r="K213" s="822" t="s">
        <v>838</v>
      </c>
      <c r="L213" s="825">
        <v>35.11</v>
      </c>
      <c r="M213" s="825">
        <v>70.22</v>
      </c>
      <c r="N213" s="822">
        <v>2</v>
      </c>
      <c r="O213" s="826">
        <v>1</v>
      </c>
      <c r="P213" s="825">
        <v>70.22</v>
      </c>
      <c r="Q213" s="827">
        <v>1</v>
      </c>
      <c r="R213" s="822">
        <v>2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7</v>
      </c>
      <c r="B214" s="822" t="s">
        <v>2929</v>
      </c>
      <c r="C214" s="822" t="s">
        <v>2933</v>
      </c>
      <c r="D214" s="823" t="s">
        <v>4681</v>
      </c>
      <c r="E214" s="824" t="s">
        <v>2985</v>
      </c>
      <c r="F214" s="822" t="s">
        <v>2930</v>
      </c>
      <c r="G214" s="822" t="s">
        <v>3012</v>
      </c>
      <c r="H214" s="822" t="s">
        <v>329</v>
      </c>
      <c r="I214" s="822" t="s">
        <v>3015</v>
      </c>
      <c r="J214" s="822" t="s">
        <v>902</v>
      </c>
      <c r="K214" s="822" t="s">
        <v>740</v>
      </c>
      <c r="L214" s="825">
        <v>117.03</v>
      </c>
      <c r="M214" s="825">
        <v>234.06</v>
      </c>
      <c r="N214" s="822">
        <v>2</v>
      </c>
      <c r="O214" s="826">
        <v>1.5</v>
      </c>
      <c r="P214" s="825">
        <v>234.06</v>
      </c>
      <c r="Q214" s="827">
        <v>1</v>
      </c>
      <c r="R214" s="822">
        <v>2</v>
      </c>
      <c r="S214" s="827">
        <v>1</v>
      </c>
      <c r="T214" s="826">
        <v>1.5</v>
      </c>
      <c r="U214" s="828">
        <v>1</v>
      </c>
    </row>
    <row r="215" spans="1:21" ht="14.45" customHeight="1" x14ac:dyDescent="0.2">
      <c r="A215" s="821">
        <v>7</v>
      </c>
      <c r="B215" s="822" t="s">
        <v>2929</v>
      </c>
      <c r="C215" s="822" t="s">
        <v>2933</v>
      </c>
      <c r="D215" s="823" t="s">
        <v>4681</v>
      </c>
      <c r="E215" s="824" t="s">
        <v>2985</v>
      </c>
      <c r="F215" s="822" t="s">
        <v>2930</v>
      </c>
      <c r="G215" s="822" t="s">
        <v>3020</v>
      </c>
      <c r="H215" s="822" t="s">
        <v>329</v>
      </c>
      <c r="I215" s="822" t="s">
        <v>3372</v>
      </c>
      <c r="J215" s="822" t="s">
        <v>3022</v>
      </c>
      <c r="K215" s="822" t="s">
        <v>3373</v>
      </c>
      <c r="L215" s="825">
        <v>91.11</v>
      </c>
      <c r="M215" s="825">
        <v>182.22</v>
      </c>
      <c r="N215" s="822">
        <v>2</v>
      </c>
      <c r="O215" s="826">
        <v>1</v>
      </c>
      <c r="P215" s="825">
        <v>182.22</v>
      </c>
      <c r="Q215" s="827">
        <v>1</v>
      </c>
      <c r="R215" s="822">
        <v>2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7</v>
      </c>
      <c r="B216" s="822" t="s">
        <v>2929</v>
      </c>
      <c r="C216" s="822" t="s">
        <v>2933</v>
      </c>
      <c r="D216" s="823" t="s">
        <v>4681</v>
      </c>
      <c r="E216" s="824" t="s">
        <v>2985</v>
      </c>
      <c r="F216" s="822" t="s">
        <v>2930</v>
      </c>
      <c r="G216" s="822" t="s">
        <v>3284</v>
      </c>
      <c r="H216" s="822" t="s">
        <v>329</v>
      </c>
      <c r="I216" s="822" t="s">
        <v>3285</v>
      </c>
      <c r="J216" s="822" t="s">
        <v>1019</v>
      </c>
      <c r="K216" s="822" t="s">
        <v>3286</v>
      </c>
      <c r="L216" s="825">
        <v>477.5</v>
      </c>
      <c r="M216" s="825">
        <v>477.5</v>
      </c>
      <c r="N216" s="822">
        <v>1</v>
      </c>
      <c r="O216" s="826">
        <v>0.5</v>
      </c>
      <c r="P216" s="825">
        <v>477.5</v>
      </c>
      <c r="Q216" s="827">
        <v>1</v>
      </c>
      <c r="R216" s="822">
        <v>1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7</v>
      </c>
      <c r="B217" s="822" t="s">
        <v>2929</v>
      </c>
      <c r="C217" s="822" t="s">
        <v>2933</v>
      </c>
      <c r="D217" s="823" t="s">
        <v>4681</v>
      </c>
      <c r="E217" s="824" t="s">
        <v>2985</v>
      </c>
      <c r="F217" s="822" t="s">
        <v>2930</v>
      </c>
      <c r="G217" s="822" t="s">
        <v>3374</v>
      </c>
      <c r="H217" s="822" t="s">
        <v>329</v>
      </c>
      <c r="I217" s="822" t="s">
        <v>3375</v>
      </c>
      <c r="J217" s="822" t="s">
        <v>3376</v>
      </c>
      <c r="K217" s="822" t="s">
        <v>3377</v>
      </c>
      <c r="L217" s="825">
        <v>124.49</v>
      </c>
      <c r="M217" s="825">
        <v>497.96</v>
      </c>
      <c r="N217" s="822">
        <v>4</v>
      </c>
      <c r="O217" s="826">
        <v>2</v>
      </c>
      <c r="P217" s="825">
        <v>248.98</v>
      </c>
      <c r="Q217" s="827">
        <v>0.5</v>
      </c>
      <c r="R217" s="822">
        <v>2</v>
      </c>
      <c r="S217" s="827">
        <v>0.5</v>
      </c>
      <c r="T217" s="826">
        <v>1</v>
      </c>
      <c r="U217" s="828">
        <v>0.5</v>
      </c>
    </row>
    <row r="218" spans="1:21" ht="14.45" customHeight="1" x14ac:dyDescent="0.2">
      <c r="A218" s="821">
        <v>7</v>
      </c>
      <c r="B218" s="822" t="s">
        <v>2929</v>
      </c>
      <c r="C218" s="822" t="s">
        <v>2933</v>
      </c>
      <c r="D218" s="823" t="s">
        <v>4681</v>
      </c>
      <c r="E218" s="824" t="s">
        <v>2985</v>
      </c>
      <c r="F218" s="822" t="s">
        <v>2930</v>
      </c>
      <c r="G218" s="822" t="s">
        <v>3027</v>
      </c>
      <c r="H218" s="822" t="s">
        <v>329</v>
      </c>
      <c r="I218" s="822" t="s">
        <v>3028</v>
      </c>
      <c r="J218" s="822" t="s">
        <v>1592</v>
      </c>
      <c r="K218" s="822" t="s">
        <v>1593</v>
      </c>
      <c r="L218" s="825">
        <v>49.04</v>
      </c>
      <c r="M218" s="825">
        <v>49.04</v>
      </c>
      <c r="N218" s="822">
        <v>1</v>
      </c>
      <c r="O218" s="826">
        <v>1</v>
      </c>
      <c r="P218" s="825">
        <v>49.04</v>
      </c>
      <c r="Q218" s="827">
        <v>1</v>
      </c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7</v>
      </c>
      <c r="B219" s="822" t="s">
        <v>2929</v>
      </c>
      <c r="C219" s="822" t="s">
        <v>2933</v>
      </c>
      <c r="D219" s="823" t="s">
        <v>4681</v>
      </c>
      <c r="E219" s="824" t="s">
        <v>2985</v>
      </c>
      <c r="F219" s="822" t="s">
        <v>2930</v>
      </c>
      <c r="G219" s="822" t="s">
        <v>3378</v>
      </c>
      <c r="H219" s="822" t="s">
        <v>329</v>
      </c>
      <c r="I219" s="822" t="s">
        <v>3379</v>
      </c>
      <c r="J219" s="822" t="s">
        <v>3380</v>
      </c>
      <c r="K219" s="822" t="s">
        <v>3381</v>
      </c>
      <c r="L219" s="825">
        <v>159.71</v>
      </c>
      <c r="M219" s="825">
        <v>319.42</v>
      </c>
      <c r="N219" s="822">
        <v>2</v>
      </c>
      <c r="O219" s="826">
        <v>1</v>
      </c>
      <c r="P219" s="825">
        <v>319.42</v>
      </c>
      <c r="Q219" s="827">
        <v>1</v>
      </c>
      <c r="R219" s="822">
        <v>2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7</v>
      </c>
      <c r="B220" s="822" t="s">
        <v>2929</v>
      </c>
      <c r="C220" s="822" t="s">
        <v>2933</v>
      </c>
      <c r="D220" s="823" t="s">
        <v>4681</v>
      </c>
      <c r="E220" s="824" t="s">
        <v>2985</v>
      </c>
      <c r="F220" s="822" t="s">
        <v>2930</v>
      </c>
      <c r="G220" s="822" t="s">
        <v>3147</v>
      </c>
      <c r="H220" s="822" t="s">
        <v>329</v>
      </c>
      <c r="I220" s="822" t="s">
        <v>3382</v>
      </c>
      <c r="J220" s="822" t="s">
        <v>773</v>
      </c>
      <c r="K220" s="822" t="s">
        <v>774</v>
      </c>
      <c r="L220" s="825">
        <v>31.65</v>
      </c>
      <c r="M220" s="825">
        <v>31.65</v>
      </c>
      <c r="N220" s="822">
        <v>1</v>
      </c>
      <c r="O220" s="826">
        <v>1</v>
      </c>
      <c r="P220" s="825">
        <v>31.65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7</v>
      </c>
      <c r="B221" s="822" t="s">
        <v>2929</v>
      </c>
      <c r="C221" s="822" t="s">
        <v>2933</v>
      </c>
      <c r="D221" s="823" t="s">
        <v>4681</v>
      </c>
      <c r="E221" s="824" t="s">
        <v>2985</v>
      </c>
      <c r="F221" s="822" t="s">
        <v>2930</v>
      </c>
      <c r="G221" s="822" t="s">
        <v>3050</v>
      </c>
      <c r="H221" s="822" t="s">
        <v>329</v>
      </c>
      <c r="I221" s="822" t="s">
        <v>3383</v>
      </c>
      <c r="J221" s="822" t="s">
        <v>3248</v>
      </c>
      <c r="K221" s="822" t="s">
        <v>871</v>
      </c>
      <c r="L221" s="825">
        <v>35.25</v>
      </c>
      <c r="M221" s="825">
        <v>246.75</v>
      </c>
      <c r="N221" s="822">
        <v>7</v>
      </c>
      <c r="O221" s="826">
        <v>2.5</v>
      </c>
      <c r="P221" s="825">
        <v>246.75</v>
      </c>
      <c r="Q221" s="827">
        <v>1</v>
      </c>
      <c r="R221" s="822">
        <v>7</v>
      </c>
      <c r="S221" s="827">
        <v>1</v>
      </c>
      <c r="T221" s="826">
        <v>2.5</v>
      </c>
      <c r="U221" s="828">
        <v>1</v>
      </c>
    </row>
    <row r="222" spans="1:21" ht="14.45" customHeight="1" x14ac:dyDescent="0.2">
      <c r="A222" s="821">
        <v>7</v>
      </c>
      <c r="B222" s="822" t="s">
        <v>2929</v>
      </c>
      <c r="C222" s="822" t="s">
        <v>2933</v>
      </c>
      <c r="D222" s="823" t="s">
        <v>4681</v>
      </c>
      <c r="E222" s="824" t="s">
        <v>2985</v>
      </c>
      <c r="F222" s="822" t="s">
        <v>2930</v>
      </c>
      <c r="G222" s="822" t="s">
        <v>3384</v>
      </c>
      <c r="H222" s="822" t="s">
        <v>329</v>
      </c>
      <c r="I222" s="822" t="s">
        <v>3385</v>
      </c>
      <c r="J222" s="822" t="s">
        <v>3386</v>
      </c>
      <c r="K222" s="822" t="s">
        <v>3387</v>
      </c>
      <c r="L222" s="825">
        <v>0</v>
      </c>
      <c r="M222" s="825">
        <v>0</v>
      </c>
      <c r="N222" s="822">
        <v>1</v>
      </c>
      <c r="O222" s="826">
        <v>0.5</v>
      </c>
      <c r="P222" s="825">
        <v>0</v>
      </c>
      <c r="Q222" s="827"/>
      <c r="R222" s="822">
        <v>1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7</v>
      </c>
      <c r="B223" s="822" t="s">
        <v>2929</v>
      </c>
      <c r="C223" s="822" t="s">
        <v>2933</v>
      </c>
      <c r="D223" s="823" t="s">
        <v>4681</v>
      </c>
      <c r="E223" s="824" t="s">
        <v>2985</v>
      </c>
      <c r="F223" s="822" t="s">
        <v>2930</v>
      </c>
      <c r="G223" s="822" t="s">
        <v>3384</v>
      </c>
      <c r="H223" s="822" t="s">
        <v>329</v>
      </c>
      <c r="I223" s="822" t="s">
        <v>3388</v>
      </c>
      <c r="J223" s="822" t="s">
        <v>3386</v>
      </c>
      <c r="K223" s="822" t="s">
        <v>3389</v>
      </c>
      <c r="L223" s="825">
        <v>0</v>
      </c>
      <c r="M223" s="825">
        <v>0</v>
      </c>
      <c r="N223" s="822">
        <v>2</v>
      </c>
      <c r="O223" s="826">
        <v>1</v>
      </c>
      <c r="P223" s="825">
        <v>0</v>
      </c>
      <c r="Q223" s="827"/>
      <c r="R223" s="822">
        <v>2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7</v>
      </c>
      <c r="B224" s="822" t="s">
        <v>2929</v>
      </c>
      <c r="C224" s="822" t="s">
        <v>2933</v>
      </c>
      <c r="D224" s="823" t="s">
        <v>4681</v>
      </c>
      <c r="E224" s="824" t="s">
        <v>2985</v>
      </c>
      <c r="F224" s="822" t="s">
        <v>2930</v>
      </c>
      <c r="G224" s="822" t="s">
        <v>3384</v>
      </c>
      <c r="H224" s="822" t="s">
        <v>329</v>
      </c>
      <c r="I224" s="822" t="s">
        <v>3390</v>
      </c>
      <c r="J224" s="822" t="s">
        <v>3386</v>
      </c>
      <c r="K224" s="822" t="s">
        <v>3391</v>
      </c>
      <c r="L224" s="825">
        <v>0</v>
      </c>
      <c r="M224" s="825">
        <v>0</v>
      </c>
      <c r="N224" s="822">
        <v>3</v>
      </c>
      <c r="O224" s="826">
        <v>1</v>
      </c>
      <c r="P224" s="825"/>
      <c r="Q224" s="827"/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7</v>
      </c>
      <c r="B225" s="822" t="s">
        <v>2929</v>
      </c>
      <c r="C225" s="822" t="s">
        <v>2933</v>
      </c>
      <c r="D225" s="823" t="s">
        <v>4681</v>
      </c>
      <c r="E225" s="824" t="s">
        <v>2985</v>
      </c>
      <c r="F225" s="822" t="s">
        <v>2930</v>
      </c>
      <c r="G225" s="822" t="s">
        <v>3392</v>
      </c>
      <c r="H225" s="822" t="s">
        <v>687</v>
      </c>
      <c r="I225" s="822" t="s">
        <v>3393</v>
      </c>
      <c r="J225" s="822" t="s">
        <v>1455</v>
      </c>
      <c r="K225" s="822" t="s">
        <v>1458</v>
      </c>
      <c r="L225" s="825">
        <v>320.20999999999998</v>
      </c>
      <c r="M225" s="825">
        <v>640.41999999999996</v>
      </c>
      <c r="N225" s="822">
        <v>2</v>
      </c>
      <c r="O225" s="826">
        <v>1.5</v>
      </c>
      <c r="P225" s="825">
        <v>640.41999999999996</v>
      </c>
      <c r="Q225" s="827">
        <v>1</v>
      </c>
      <c r="R225" s="822">
        <v>2</v>
      </c>
      <c r="S225" s="827">
        <v>1</v>
      </c>
      <c r="T225" s="826">
        <v>1.5</v>
      </c>
      <c r="U225" s="828">
        <v>1</v>
      </c>
    </row>
    <row r="226" spans="1:21" ht="14.45" customHeight="1" x14ac:dyDescent="0.2">
      <c r="A226" s="821">
        <v>7</v>
      </c>
      <c r="B226" s="822" t="s">
        <v>2929</v>
      </c>
      <c r="C226" s="822" t="s">
        <v>2933</v>
      </c>
      <c r="D226" s="823" t="s">
        <v>4681</v>
      </c>
      <c r="E226" s="824" t="s">
        <v>2985</v>
      </c>
      <c r="F226" s="822" t="s">
        <v>2930</v>
      </c>
      <c r="G226" s="822" t="s">
        <v>3080</v>
      </c>
      <c r="H226" s="822" t="s">
        <v>329</v>
      </c>
      <c r="I226" s="822" t="s">
        <v>3081</v>
      </c>
      <c r="J226" s="822" t="s">
        <v>3082</v>
      </c>
      <c r="K226" s="822" t="s">
        <v>3083</v>
      </c>
      <c r="L226" s="825">
        <v>2185.59</v>
      </c>
      <c r="M226" s="825">
        <v>4371.18</v>
      </c>
      <c r="N226" s="822">
        <v>2</v>
      </c>
      <c r="O226" s="826">
        <v>1.5</v>
      </c>
      <c r="P226" s="825">
        <v>4371.18</v>
      </c>
      <c r="Q226" s="827">
        <v>1</v>
      </c>
      <c r="R226" s="822">
        <v>2</v>
      </c>
      <c r="S226" s="827">
        <v>1</v>
      </c>
      <c r="T226" s="826">
        <v>1.5</v>
      </c>
      <c r="U226" s="828">
        <v>1</v>
      </c>
    </row>
    <row r="227" spans="1:21" ht="14.45" customHeight="1" x14ac:dyDescent="0.2">
      <c r="A227" s="821">
        <v>7</v>
      </c>
      <c r="B227" s="822" t="s">
        <v>2929</v>
      </c>
      <c r="C227" s="822" t="s">
        <v>2933</v>
      </c>
      <c r="D227" s="823" t="s">
        <v>4681</v>
      </c>
      <c r="E227" s="824" t="s">
        <v>2985</v>
      </c>
      <c r="F227" s="822" t="s">
        <v>2930</v>
      </c>
      <c r="G227" s="822" t="s">
        <v>3080</v>
      </c>
      <c r="H227" s="822" t="s">
        <v>329</v>
      </c>
      <c r="I227" s="822" t="s">
        <v>3081</v>
      </c>
      <c r="J227" s="822" t="s">
        <v>3082</v>
      </c>
      <c r="K227" s="822" t="s">
        <v>3083</v>
      </c>
      <c r="L227" s="825">
        <v>1392.75</v>
      </c>
      <c r="M227" s="825">
        <v>1392.75</v>
      </c>
      <c r="N227" s="822">
        <v>1</v>
      </c>
      <c r="O227" s="826">
        <v>0.5</v>
      </c>
      <c r="P227" s="825">
        <v>1392.75</v>
      </c>
      <c r="Q227" s="827">
        <v>1</v>
      </c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7</v>
      </c>
      <c r="B228" s="822" t="s">
        <v>2929</v>
      </c>
      <c r="C228" s="822" t="s">
        <v>2933</v>
      </c>
      <c r="D228" s="823" t="s">
        <v>4681</v>
      </c>
      <c r="E228" s="824" t="s">
        <v>2985</v>
      </c>
      <c r="F228" s="822" t="s">
        <v>2930</v>
      </c>
      <c r="G228" s="822" t="s">
        <v>3184</v>
      </c>
      <c r="H228" s="822" t="s">
        <v>687</v>
      </c>
      <c r="I228" s="822" t="s">
        <v>2818</v>
      </c>
      <c r="J228" s="822" t="s">
        <v>1222</v>
      </c>
      <c r="K228" s="822" t="s">
        <v>2819</v>
      </c>
      <c r="L228" s="825">
        <v>165.63</v>
      </c>
      <c r="M228" s="825">
        <v>331.26</v>
      </c>
      <c r="N228" s="822">
        <v>2</v>
      </c>
      <c r="O228" s="826">
        <v>0.5</v>
      </c>
      <c r="P228" s="825">
        <v>331.26</v>
      </c>
      <c r="Q228" s="827">
        <v>1</v>
      </c>
      <c r="R228" s="822">
        <v>2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7</v>
      </c>
      <c r="B229" s="822" t="s">
        <v>2929</v>
      </c>
      <c r="C229" s="822" t="s">
        <v>2933</v>
      </c>
      <c r="D229" s="823" t="s">
        <v>4681</v>
      </c>
      <c r="E229" s="824" t="s">
        <v>2985</v>
      </c>
      <c r="F229" s="822" t="s">
        <v>2930</v>
      </c>
      <c r="G229" s="822" t="s">
        <v>3184</v>
      </c>
      <c r="H229" s="822" t="s">
        <v>687</v>
      </c>
      <c r="I229" s="822" t="s">
        <v>2334</v>
      </c>
      <c r="J229" s="822" t="s">
        <v>1222</v>
      </c>
      <c r="K229" s="822" t="s">
        <v>1223</v>
      </c>
      <c r="L229" s="825">
        <v>165.63</v>
      </c>
      <c r="M229" s="825">
        <v>331.26</v>
      </c>
      <c r="N229" s="822">
        <v>2</v>
      </c>
      <c r="O229" s="826">
        <v>0.5</v>
      </c>
      <c r="P229" s="825">
        <v>331.26</v>
      </c>
      <c r="Q229" s="827">
        <v>1</v>
      </c>
      <c r="R229" s="822">
        <v>2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7</v>
      </c>
      <c r="B230" s="822" t="s">
        <v>2929</v>
      </c>
      <c r="C230" s="822" t="s">
        <v>2933</v>
      </c>
      <c r="D230" s="823" t="s">
        <v>4681</v>
      </c>
      <c r="E230" s="824" t="s">
        <v>2985</v>
      </c>
      <c r="F230" s="822" t="s">
        <v>2930</v>
      </c>
      <c r="G230" s="822" t="s">
        <v>3193</v>
      </c>
      <c r="H230" s="822" t="s">
        <v>329</v>
      </c>
      <c r="I230" s="822" t="s">
        <v>3394</v>
      </c>
      <c r="J230" s="822" t="s">
        <v>3195</v>
      </c>
      <c r="K230" s="822" t="s">
        <v>3395</v>
      </c>
      <c r="L230" s="825">
        <v>99.94</v>
      </c>
      <c r="M230" s="825">
        <v>199.88</v>
      </c>
      <c r="N230" s="822">
        <v>2</v>
      </c>
      <c r="O230" s="826">
        <v>1.5</v>
      </c>
      <c r="P230" s="825">
        <v>99.94</v>
      </c>
      <c r="Q230" s="827">
        <v>0.5</v>
      </c>
      <c r="R230" s="822">
        <v>1</v>
      </c>
      <c r="S230" s="827">
        <v>0.5</v>
      </c>
      <c r="T230" s="826">
        <v>0.5</v>
      </c>
      <c r="U230" s="828">
        <v>0.33333333333333331</v>
      </c>
    </row>
    <row r="231" spans="1:21" ht="14.45" customHeight="1" x14ac:dyDescent="0.2">
      <c r="A231" s="821">
        <v>7</v>
      </c>
      <c r="B231" s="822" t="s">
        <v>2929</v>
      </c>
      <c r="C231" s="822" t="s">
        <v>2933</v>
      </c>
      <c r="D231" s="823" t="s">
        <v>4681</v>
      </c>
      <c r="E231" s="824" t="s">
        <v>2985</v>
      </c>
      <c r="F231" s="822" t="s">
        <v>2930</v>
      </c>
      <c r="G231" s="822" t="s">
        <v>3088</v>
      </c>
      <c r="H231" s="822" t="s">
        <v>329</v>
      </c>
      <c r="I231" s="822" t="s">
        <v>3089</v>
      </c>
      <c r="J231" s="822" t="s">
        <v>1269</v>
      </c>
      <c r="K231" s="822" t="s">
        <v>1270</v>
      </c>
      <c r="L231" s="825">
        <v>121.92</v>
      </c>
      <c r="M231" s="825">
        <v>365.76</v>
      </c>
      <c r="N231" s="822">
        <v>3</v>
      </c>
      <c r="O231" s="826">
        <v>0.5</v>
      </c>
      <c r="P231" s="825">
        <v>365.76</v>
      </c>
      <c r="Q231" s="827">
        <v>1</v>
      </c>
      <c r="R231" s="822">
        <v>3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7</v>
      </c>
      <c r="B232" s="822" t="s">
        <v>2929</v>
      </c>
      <c r="C232" s="822" t="s">
        <v>2933</v>
      </c>
      <c r="D232" s="823" t="s">
        <v>4681</v>
      </c>
      <c r="E232" s="824" t="s">
        <v>2987</v>
      </c>
      <c r="F232" s="822" t="s">
        <v>2930</v>
      </c>
      <c r="G232" s="822" t="s">
        <v>3396</v>
      </c>
      <c r="H232" s="822" t="s">
        <v>329</v>
      </c>
      <c r="I232" s="822" t="s">
        <v>3397</v>
      </c>
      <c r="J232" s="822" t="s">
        <v>3398</v>
      </c>
      <c r="K232" s="822" t="s">
        <v>3399</v>
      </c>
      <c r="L232" s="825">
        <v>80.19</v>
      </c>
      <c r="M232" s="825">
        <v>240.57</v>
      </c>
      <c r="N232" s="822">
        <v>3</v>
      </c>
      <c r="O232" s="826">
        <v>1.5</v>
      </c>
      <c r="P232" s="825">
        <v>240.57</v>
      </c>
      <c r="Q232" s="827">
        <v>1</v>
      </c>
      <c r="R232" s="822">
        <v>3</v>
      </c>
      <c r="S232" s="827">
        <v>1</v>
      </c>
      <c r="T232" s="826">
        <v>1.5</v>
      </c>
      <c r="U232" s="828">
        <v>1</v>
      </c>
    </row>
    <row r="233" spans="1:21" ht="14.45" customHeight="1" x14ac:dyDescent="0.2">
      <c r="A233" s="821">
        <v>7</v>
      </c>
      <c r="B233" s="822" t="s">
        <v>2929</v>
      </c>
      <c r="C233" s="822" t="s">
        <v>2933</v>
      </c>
      <c r="D233" s="823" t="s">
        <v>4681</v>
      </c>
      <c r="E233" s="824" t="s">
        <v>2987</v>
      </c>
      <c r="F233" s="822" t="s">
        <v>2930</v>
      </c>
      <c r="G233" s="822" t="s">
        <v>3283</v>
      </c>
      <c r="H233" s="822" t="s">
        <v>329</v>
      </c>
      <c r="I233" s="822" t="s">
        <v>3400</v>
      </c>
      <c r="J233" s="822" t="s">
        <v>3401</v>
      </c>
      <c r="K233" s="822" t="s">
        <v>2782</v>
      </c>
      <c r="L233" s="825">
        <v>176.32</v>
      </c>
      <c r="M233" s="825">
        <v>176.32</v>
      </c>
      <c r="N233" s="822">
        <v>1</v>
      </c>
      <c r="O233" s="826">
        <v>1</v>
      </c>
      <c r="P233" s="825">
        <v>176.32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7</v>
      </c>
      <c r="B234" s="822" t="s">
        <v>2929</v>
      </c>
      <c r="C234" s="822" t="s">
        <v>2933</v>
      </c>
      <c r="D234" s="823" t="s">
        <v>4681</v>
      </c>
      <c r="E234" s="824" t="s">
        <v>2987</v>
      </c>
      <c r="F234" s="822" t="s">
        <v>2930</v>
      </c>
      <c r="G234" s="822" t="s">
        <v>2992</v>
      </c>
      <c r="H234" s="822" t="s">
        <v>329</v>
      </c>
      <c r="I234" s="822" t="s">
        <v>3402</v>
      </c>
      <c r="J234" s="822" t="s">
        <v>3403</v>
      </c>
      <c r="K234" s="822" t="s">
        <v>3236</v>
      </c>
      <c r="L234" s="825">
        <v>176.32</v>
      </c>
      <c r="M234" s="825">
        <v>176.32</v>
      </c>
      <c r="N234" s="822">
        <v>1</v>
      </c>
      <c r="O234" s="826">
        <v>1</v>
      </c>
      <c r="P234" s="825">
        <v>176.32</v>
      </c>
      <c r="Q234" s="827">
        <v>1</v>
      </c>
      <c r="R234" s="822">
        <v>1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7</v>
      </c>
      <c r="B235" s="822" t="s">
        <v>2929</v>
      </c>
      <c r="C235" s="822" t="s">
        <v>2933</v>
      </c>
      <c r="D235" s="823" t="s">
        <v>4681</v>
      </c>
      <c r="E235" s="824" t="s">
        <v>2987</v>
      </c>
      <c r="F235" s="822" t="s">
        <v>2930</v>
      </c>
      <c r="G235" s="822" t="s">
        <v>3213</v>
      </c>
      <c r="H235" s="822" t="s">
        <v>329</v>
      </c>
      <c r="I235" s="822" t="s">
        <v>3214</v>
      </c>
      <c r="J235" s="822" t="s">
        <v>1271</v>
      </c>
      <c r="K235" s="822" t="s">
        <v>1273</v>
      </c>
      <c r="L235" s="825">
        <v>52.78</v>
      </c>
      <c r="M235" s="825">
        <v>105.56</v>
      </c>
      <c r="N235" s="822">
        <v>2</v>
      </c>
      <c r="O235" s="826">
        <v>1</v>
      </c>
      <c r="P235" s="825">
        <v>105.56</v>
      </c>
      <c r="Q235" s="827">
        <v>1</v>
      </c>
      <c r="R235" s="822">
        <v>2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7</v>
      </c>
      <c r="B236" s="822" t="s">
        <v>2929</v>
      </c>
      <c r="C236" s="822" t="s">
        <v>2933</v>
      </c>
      <c r="D236" s="823" t="s">
        <v>4681</v>
      </c>
      <c r="E236" s="824" t="s">
        <v>2987</v>
      </c>
      <c r="F236" s="822" t="s">
        <v>2930</v>
      </c>
      <c r="G236" s="822" t="s">
        <v>3124</v>
      </c>
      <c r="H236" s="822" t="s">
        <v>329</v>
      </c>
      <c r="I236" s="822" t="s">
        <v>3404</v>
      </c>
      <c r="J236" s="822" t="s">
        <v>3405</v>
      </c>
      <c r="K236" s="822" t="s">
        <v>2712</v>
      </c>
      <c r="L236" s="825">
        <v>339.47</v>
      </c>
      <c r="M236" s="825">
        <v>339.47</v>
      </c>
      <c r="N236" s="822">
        <v>1</v>
      </c>
      <c r="O236" s="826">
        <v>1</v>
      </c>
      <c r="P236" s="825">
        <v>339.47</v>
      </c>
      <c r="Q236" s="827">
        <v>1</v>
      </c>
      <c r="R236" s="822">
        <v>1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7</v>
      </c>
      <c r="B237" s="822" t="s">
        <v>2929</v>
      </c>
      <c r="C237" s="822" t="s">
        <v>2933</v>
      </c>
      <c r="D237" s="823" t="s">
        <v>4681</v>
      </c>
      <c r="E237" s="824" t="s">
        <v>2987</v>
      </c>
      <c r="F237" s="822" t="s">
        <v>2930</v>
      </c>
      <c r="G237" s="822" t="s">
        <v>2988</v>
      </c>
      <c r="H237" s="822" t="s">
        <v>687</v>
      </c>
      <c r="I237" s="822" t="s">
        <v>2633</v>
      </c>
      <c r="J237" s="822" t="s">
        <v>1196</v>
      </c>
      <c r="K237" s="822" t="s">
        <v>2634</v>
      </c>
      <c r="L237" s="825">
        <v>386.73</v>
      </c>
      <c r="M237" s="825">
        <v>773.46</v>
      </c>
      <c r="N237" s="822">
        <v>2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7</v>
      </c>
      <c r="B238" s="822" t="s">
        <v>2929</v>
      </c>
      <c r="C238" s="822" t="s">
        <v>2933</v>
      </c>
      <c r="D238" s="823" t="s">
        <v>4681</v>
      </c>
      <c r="E238" s="824" t="s">
        <v>2987</v>
      </c>
      <c r="F238" s="822" t="s">
        <v>2930</v>
      </c>
      <c r="G238" s="822" t="s">
        <v>2988</v>
      </c>
      <c r="H238" s="822" t="s">
        <v>687</v>
      </c>
      <c r="I238" s="822" t="s">
        <v>2635</v>
      </c>
      <c r="J238" s="822" t="s">
        <v>1196</v>
      </c>
      <c r="K238" s="822" t="s">
        <v>2636</v>
      </c>
      <c r="L238" s="825">
        <v>773.45</v>
      </c>
      <c r="M238" s="825">
        <v>773.45</v>
      </c>
      <c r="N238" s="822">
        <v>1</v>
      </c>
      <c r="O238" s="826">
        <v>1</v>
      </c>
      <c r="P238" s="825">
        <v>773.45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7</v>
      </c>
      <c r="B239" s="822" t="s">
        <v>2929</v>
      </c>
      <c r="C239" s="822" t="s">
        <v>2933</v>
      </c>
      <c r="D239" s="823" t="s">
        <v>4681</v>
      </c>
      <c r="E239" s="824" t="s">
        <v>2987</v>
      </c>
      <c r="F239" s="822" t="s">
        <v>2930</v>
      </c>
      <c r="G239" s="822" t="s">
        <v>3033</v>
      </c>
      <c r="H239" s="822" t="s">
        <v>329</v>
      </c>
      <c r="I239" s="822" t="s">
        <v>3034</v>
      </c>
      <c r="J239" s="822" t="s">
        <v>3035</v>
      </c>
      <c r="K239" s="822" t="s">
        <v>3036</v>
      </c>
      <c r="L239" s="825">
        <v>73.989999999999995</v>
      </c>
      <c r="M239" s="825">
        <v>73.989999999999995</v>
      </c>
      <c r="N239" s="822">
        <v>1</v>
      </c>
      <c r="O239" s="826">
        <v>1</v>
      </c>
      <c r="P239" s="825">
        <v>73.989999999999995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7</v>
      </c>
      <c r="B240" s="822" t="s">
        <v>2929</v>
      </c>
      <c r="C240" s="822" t="s">
        <v>2933</v>
      </c>
      <c r="D240" s="823" t="s">
        <v>4681</v>
      </c>
      <c r="E240" s="824" t="s">
        <v>2987</v>
      </c>
      <c r="F240" s="822" t="s">
        <v>2930</v>
      </c>
      <c r="G240" s="822" t="s">
        <v>3406</v>
      </c>
      <c r="H240" s="822" t="s">
        <v>329</v>
      </c>
      <c r="I240" s="822" t="s">
        <v>3407</v>
      </c>
      <c r="J240" s="822" t="s">
        <v>3408</v>
      </c>
      <c r="K240" s="822" t="s">
        <v>3409</v>
      </c>
      <c r="L240" s="825">
        <v>46.03</v>
      </c>
      <c r="M240" s="825">
        <v>92.06</v>
      </c>
      <c r="N240" s="822">
        <v>2</v>
      </c>
      <c r="O240" s="826">
        <v>0.5</v>
      </c>
      <c r="P240" s="825">
        <v>92.06</v>
      </c>
      <c r="Q240" s="827">
        <v>1</v>
      </c>
      <c r="R240" s="822">
        <v>2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7</v>
      </c>
      <c r="B241" s="822" t="s">
        <v>2929</v>
      </c>
      <c r="C241" s="822" t="s">
        <v>2933</v>
      </c>
      <c r="D241" s="823" t="s">
        <v>4681</v>
      </c>
      <c r="E241" s="824" t="s">
        <v>2987</v>
      </c>
      <c r="F241" s="822" t="s">
        <v>2930</v>
      </c>
      <c r="G241" s="822" t="s">
        <v>3157</v>
      </c>
      <c r="H241" s="822" t="s">
        <v>329</v>
      </c>
      <c r="I241" s="822" t="s">
        <v>3410</v>
      </c>
      <c r="J241" s="822" t="s">
        <v>1934</v>
      </c>
      <c r="K241" s="822" t="s">
        <v>3411</v>
      </c>
      <c r="L241" s="825">
        <v>92.04</v>
      </c>
      <c r="M241" s="825">
        <v>92.04</v>
      </c>
      <c r="N241" s="822">
        <v>1</v>
      </c>
      <c r="O241" s="826">
        <v>1</v>
      </c>
      <c r="P241" s="825">
        <v>92.04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7</v>
      </c>
      <c r="B242" s="822" t="s">
        <v>2929</v>
      </c>
      <c r="C242" s="822" t="s">
        <v>2933</v>
      </c>
      <c r="D242" s="823" t="s">
        <v>4681</v>
      </c>
      <c r="E242" s="824" t="s">
        <v>2987</v>
      </c>
      <c r="F242" s="822" t="s">
        <v>2930</v>
      </c>
      <c r="G242" s="822" t="s">
        <v>3050</v>
      </c>
      <c r="H242" s="822" t="s">
        <v>329</v>
      </c>
      <c r="I242" s="822" t="s">
        <v>3051</v>
      </c>
      <c r="J242" s="822" t="s">
        <v>1326</v>
      </c>
      <c r="K242" s="822" t="s">
        <v>3052</v>
      </c>
      <c r="L242" s="825">
        <v>35.25</v>
      </c>
      <c r="M242" s="825">
        <v>70.5</v>
      </c>
      <c r="N242" s="822">
        <v>2</v>
      </c>
      <c r="O242" s="826">
        <v>1</v>
      </c>
      <c r="P242" s="825">
        <v>70.5</v>
      </c>
      <c r="Q242" s="827">
        <v>1</v>
      </c>
      <c r="R242" s="822">
        <v>2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7</v>
      </c>
      <c r="B243" s="822" t="s">
        <v>2929</v>
      </c>
      <c r="C243" s="822" t="s">
        <v>2933</v>
      </c>
      <c r="D243" s="823" t="s">
        <v>4681</v>
      </c>
      <c r="E243" s="824" t="s">
        <v>2987</v>
      </c>
      <c r="F243" s="822" t="s">
        <v>2930</v>
      </c>
      <c r="G243" s="822" t="s">
        <v>3161</v>
      </c>
      <c r="H243" s="822" t="s">
        <v>329</v>
      </c>
      <c r="I243" s="822" t="s">
        <v>3412</v>
      </c>
      <c r="J243" s="822" t="s">
        <v>3163</v>
      </c>
      <c r="K243" s="822" t="s">
        <v>3413</v>
      </c>
      <c r="L243" s="825">
        <v>301.2</v>
      </c>
      <c r="M243" s="825">
        <v>301.2</v>
      </c>
      <c r="N243" s="822">
        <v>1</v>
      </c>
      <c r="O243" s="826">
        <v>1</v>
      </c>
      <c r="P243" s="825">
        <v>301.2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7</v>
      </c>
      <c r="B244" s="822" t="s">
        <v>2929</v>
      </c>
      <c r="C244" s="822" t="s">
        <v>2933</v>
      </c>
      <c r="D244" s="823" t="s">
        <v>4681</v>
      </c>
      <c r="E244" s="824" t="s">
        <v>2987</v>
      </c>
      <c r="F244" s="822" t="s">
        <v>2930</v>
      </c>
      <c r="G244" s="822" t="s">
        <v>3161</v>
      </c>
      <c r="H244" s="822" t="s">
        <v>329</v>
      </c>
      <c r="I244" s="822" t="s">
        <v>3162</v>
      </c>
      <c r="J244" s="822" t="s">
        <v>3163</v>
      </c>
      <c r="K244" s="822" t="s">
        <v>3164</v>
      </c>
      <c r="L244" s="825">
        <v>87.98</v>
      </c>
      <c r="M244" s="825">
        <v>87.98</v>
      </c>
      <c r="N244" s="822">
        <v>1</v>
      </c>
      <c r="O244" s="826">
        <v>1</v>
      </c>
      <c r="P244" s="825">
        <v>87.98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7</v>
      </c>
      <c r="B245" s="822" t="s">
        <v>2929</v>
      </c>
      <c r="C245" s="822" t="s">
        <v>2933</v>
      </c>
      <c r="D245" s="823" t="s">
        <v>4681</v>
      </c>
      <c r="E245" s="824" t="s">
        <v>2987</v>
      </c>
      <c r="F245" s="822" t="s">
        <v>2930</v>
      </c>
      <c r="G245" s="822" t="s">
        <v>3061</v>
      </c>
      <c r="H245" s="822" t="s">
        <v>329</v>
      </c>
      <c r="I245" s="822" t="s">
        <v>3062</v>
      </c>
      <c r="J245" s="822" t="s">
        <v>757</v>
      </c>
      <c r="K245" s="822" t="s">
        <v>3063</v>
      </c>
      <c r="L245" s="825">
        <v>127.91</v>
      </c>
      <c r="M245" s="825">
        <v>127.91</v>
      </c>
      <c r="N245" s="822">
        <v>1</v>
      </c>
      <c r="O245" s="826">
        <v>1</v>
      </c>
      <c r="P245" s="825">
        <v>127.91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7</v>
      </c>
      <c r="B246" s="822" t="s">
        <v>2929</v>
      </c>
      <c r="C246" s="822" t="s">
        <v>2933</v>
      </c>
      <c r="D246" s="823" t="s">
        <v>4681</v>
      </c>
      <c r="E246" s="824" t="s">
        <v>2987</v>
      </c>
      <c r="F246" s="822" t="s">
        <v>2930</v>
      </c>
      <c r="G246" s="822" t="s">
        <v>3197</v>
      </c>
      <c r="H246" s="822" t="s">
        <v>687</v>
      </c>
      <c r="I246" s="822" t="s">
        <v>2543</v>
      </c>
      <c r="J246" s="822" t="s">
        <v>1746</v>
      </c>
      <c r="K246" s="822" t="s">
        <v>2544</v>
      </c>
      <c r="L246" s="825">
        <v>154.36000000000001</v>
      </c>
      <c r="M246" s="825">
        <v>617.44000000000005</v>
      </c>
      <c r="N246" s="822">
        <v>4</v>
      </c>
      <c r="O246" s="826">
        <v>2</v>
      </c>
      <c r="P246" s="825">
        <v>617.44000000000005</v>
      </c>
      <c r="Q246" s="827">
        <v>1</v>
      </c>
      <c r="R246" s="822">
        <v>4</v>
      </c>
      <c r="S246" s="827">
        <v>1</v>
      </c>
      <c r="T246" s="826">
        <v>2</v>
      </c>
      <c r="U246" s="828">
        <v>1</v>
      </c>
    </row>
    <row r="247" spans="1:21" ht="14.45" customHeight="1" x14ac:dyDescent="0.2">
      <c r="A247" s="821">
        <v>7</v>
      </c>
      <c r="B247" s="822" t="s">
        <v>2929</v>
      </c>
      <c r="C247" s="822" t="s">
        <v>2933</v>
      </c>
      <c r="D247" s="823" t="s">
        <v>4681</v>
      </c>
      <c r="E247" s="824" t="s">
        <v>2987</v>
      </c>
      <c r="F247" s="822" t="s">
        <v>2930</v>
      </c>
      <c r="G247" s="822" t="s">
        <v>3197</v>
      </c>
      <c r="H247" s="822" t="s">
        <v>329</v>
      </c>
      <c r="I247" s="822" t="s">
        <v>3198</v>
      </c>
      <c r="J247" s="822" t="s">
        <v>1746</v>
      </c>
      <c r="K247" s="822" t="s">
        <v>3199</v>
      </c>
      <c r="L247" s="825">
        <v>225.06</v>
      </c>
      <c r="M247" s="825">
        <v>675.18000000000006</v>
      </c>
      <c r="N247" s="822">
        <v>3</v>
      </c>
      <c r="O247" s="826">
        <v>3</v>
      </c>
      <c r="P247" s="825">
        <v>675.18000000000006</v>
      </c>
      <c r="Q247" s="827">
        <v>1</v>
      </c>
      <c r="R247" s="822">
        <v>3</v>
      </c>
      <c r="S247" s="827">
        <v>1</v>
      </c>
      <c r="T247" s="826">
        <v>3</v>
      </c>
      <c r="U247" s="828">
        <v>1</v>
      </c>
    </row>
    <row r="248" spans="1:21" ht="14.45" customHeight="1" x14ac:dyDescent="0.2">
      <c r="A248" s="821">
        <v>7</v>
      </c>
      <c r="B248" s="822" t="s">
        <v>2929</v>
      </c>
      <c r="C248" s="822" t="s">
        <v>2933</v>
      </c>
      <c r="D248" s="823" t="s">
        <v>4681</v>
      </c>
      <c r="E248" s="824" t="s">
        <v>2987</v>
      </c>
      <c r="F248" s="822" t="s">
        <v>2930</v>
      </c>
      <c r="G248" s="822" t="s">
        <v>3414</v>
      </c>
      <c r="H248" s="822" t="s">
        <v>329</v>
      </c>
      <c r="I248" s="822" t="s">
        <v>3415</v>
      </c>
      <c r="J248" s="822" t="s">
        <v>3416</v>
      </c>
      <c r="K248" s="822" t="s">
        <v>2719</v>
      </c>
      <c r="L248" s="825">
        <v>531.12</v>
      </c>
      <c r="M248" s="825">
        <v>1593.3600000000001</v>
      </c>
      <c r="N248" s="822">
        <v>3</v>
      </c>
      <c r="O248" s="826">
        <v>2</v>
      </c>
      <c r="P248" s="825">
        <v>1593.3600000000001</v>
      </c>
      <c r="Q248" s="827">
        <v>1</v>
      </c>
      <c r="R248" s="822">
        <v>3</v>
      </c>
      <c r="S248" s="827">
        <v>1</v>
      </c>
      <c r="T248" s="826">
        <v>2</v>
      </c>
      <c r="U248" s="828">
        <v>1</v>
      </c>
    </row>
    <row r="249" spans="1:21" ht="14.45" customHeight="1" x14ac:dyDescent="0.2">
      <c r="A249" s="821">
        <v>7</v>
      </c>
      <c r="B249" s="822" t="s">
        <v>2929</v>
      </c>
      <c r="C249" s="822" t="s">
        <v>2933</v>
      </c>
      <c r="D249" s="823" t="s">
        <v>4681</v>
      </c>
      <c r="E249" s="824" t="s">
        <v>2941</v>
      </c>
      <c r="F249" s="822" t="s">
        <v>2930</v>
      </c>
      <c r="G249" s="822" t="s">
        <v>3005</v>
      </c>
      <c r="H249" s="822" t="s">
        <v>329</v>
      </c>
      <c r="I249" s="822" t="s">
        <v>3006</v>
      </c>
      <c r="J249" s="822" t="s">
        <v>3007</v>
      </c>
      <c r="K249" s="822" t="s">
        <v>2891</v>
      </c>
      <c r="L249" s="825">
        <v>70.48</v>
      </c>
      <c r="M249" s="825">
        <v>140.96</v>
      </c>
      <c r="N249" s="822">
        <v>2</v>
      </c>
      <c r="O249" s="826">
        <v>0.5</v>
      </c>
      <c r="P249" s="825">
        <v>140.96</v>
      </c>
      <c r="Q249" s="827">
        <v>1</v>
      </c>
      <c r="R249" s="822">
        <v>2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7</v>
      </c>
      <c r="B250" s="822" t="s">
        <v>2929</v>
      </c>
      <c r="C250" s="822" t="s">
        <v>2933</v>
      </c>
      <c r="D250" s="823" t="s">
        <v>4681</v>
      </c>
      <c r="E250" s="824" t="s">
        <v>2941</v>
      </c>
      <c r="F250" s="822" t="s">
        <v>2930</v>
      </c>
      <c r="G250" s="822" t="s">
        <v>3417</v>
      </c>
      <c r="H250" s="822" t="s">
        <v>329</v>
      </c>
      <c r="I250" s="822" t="s">
        <v>3418</v>
      </c>
      <c r="J250" s="822" t="s">
        <v>3419</v>
      </c>
      <c r="K250" s="822" t="s">
        <v>2628</v>
      </c>
      <c r="L250" s="825">
        <v>247.17</v>
      </c>
      <c r="M250" s="825">
        <v>494.34</v>
      </c>
      <c r="N250" s="822">
        <v>2</v>
      </c>
      <c r="O250" s="826">
        <v>0.5</v>
      </c>
      <c r="P250" s="825">
        <v>494.34</v>
      </c>
      <c r="Q250" s="827">
        <v>1</v>
      </c>
      <c r="R250" s="822">
        <v>2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7</v>
      </c>
      <c r="B251" s="822" t="s">
        <v>2929</v>
      </c>
      <c r="C251" s="822" t="s">
        <v>2933</v>
      </c>
      <c r="D251" s="823" t="s">
        <v>4681</v>
      </c>
      <c r="E251" s="824" t="s">
        <v>2941</v>
      </c>
      <c r="F251" s="822" t="s">
        <v>2930</v>
      </c>
      <c r="G251" s="822" t="s">
        <v>3417</v>
      </c>
      <c r="H251" s="822" t="s">
        <v>329</v>
      </c>
      <c r="I251" s="822" t="s">
        <v>3420</v>
      </c>
      <c r="J251" s="822" t="s">
        <v>3419</v>
      </c>
      <c r="K251" s="822" t="s">
        <v>3421</v>
      </c>
      <c r="L251" s="825">
        <v>0</v>
      </c>
      <c r="M251" s="825">
        <v>0</v>
      </c>
      <c r="N251" s="822">
        <v>1</v>
      </c>
      <c r="O251" s="826">
        <v>1</v>
      </c>
      <c r="P251" s="825">
        <v>0</v>
      </c>
      <c r="Q251" s="827"/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7</v>
      </c>
      <c r="B252" s="822" t="s">
        <v>2929</v>
      </c>
      <c r="C252" s="822" t="s">
        <v>2933</v>
      </c>
      <c r="D252" s="823" t="s">
        <v>4681</v>
      </c>
      <c r="E252" s="824" t="s">
        <v>2941</v>
      </c>
      <c r="F252" s="822" t="s">
        <v>2930</v>
      </c>
      <c r="G252" s="822" t="s">
        <v>3422</v>
      </c>
      <c r="H252" s="822" t="s">
        <v>687</v>
      </c>
      <c r="I252" s="822" t="s">
        <v>2372</v>
      </c>
      <c r="J252" s="822" t="s">
        <v>917</v>
      </c>
      <c r="K252" s="822" t="s">
        <v>2373</v>
      </c>
      <c r="L252" s="825">
        <v>160.03</v>
      </c>
      <c r="M252" s="825">
        <v>320.06</v>
      </c>
      <c r="N252" s="822">
        <v>2</v>
      </c>
      <c r="O252" s="826">
        <v>1</v>
      </c>
      <c r="P252" s="825">
        <v>320.06</v>
      </c>
      <c r="Q252" s="827">
        <v>1</v>
      </c>
      <c r="R252" s="822">
        <v>2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7</v>
      </c>
      <c r="B253" s="822" t="s">
        <v>2929</v>
      </c>
      <c r="C253" s="822" t="s">
        <v>2933</v>
      </c>
      <c r="D253" s="823" t="s">
        <v>4681</v>
      </c>
      <c r="E253" s="824" t="s">
        <v>2941</v>
      </c>
      <c r="F253" s="822" t="s">
        <v>2930</v>
      </c>
      <c r="G253" s="822" t="s">
        <v>3423</v>
      </c>
      <c r="H253" s="822" t="s">
        <v>329</v>
      </c>
      <c r="I253" s="822" t="s">
        <v>3424</v>
      </c>
      <c r="J253" s="822" t="s">
        <v>3425</v>
      </c>
      <c r="K253" s="822" t="s">
        <v>886</v>
      </c>
      <c r="L253" s="825">
        <v>78.33</v>
      </c>
      <c r="M253" s="825">
        <v>156.66</v>
      </c>
      <c r="N253" s="822">
        <v>2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7</v>
      </c>
      <c r="B254" s="822" t="s">
        <v>2929</v>
      </c>
      <c r="C254" s="822" t="s">
        <v>2933</v>
      </c>
      <c r="D254" s="823" t="s">
        <v>4681</v>
      </c>
      <c r="E254" s="824" t="s">
        <v>2941</v>
      </c>
      <c r="F254" s="822" t="s">
        <v>2930</v>
      </c>
      <c r="G254" s="822" t="s">
        <v>3108</v>
      </c>
      <c r="H254" s="822" t="s">
        <v>687</v>
      </c>
      <c r="I254" s="822" t="s">
        <v>3426</v>
      </c>
      <c r="J254" s="822" t="s">
        <v>891</v>
      </c>
      <c r="K254" s="822" t="s">
        <v>892</v>
      </c>
      <c r="L254" s="825">
        <v>264</v>
      </c>
      <c r="M254" s="825">
        <v>264</v>
      </c>
      <c r="N254" s="822">
        <v>1</v>
      </c>
      <c r="O254" s="826">
        <v>0.5</v>
      </c>
      <c r="P254" s="825">
        <v>264</v>
      </c>
      <c r="Q254" s="827">
        <v>1</v>
      </c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7</v>
      </c>
      <c r="B255" s="822" t="s">
        <v>2929</v>
      </c>
      <c r="C255" s="822" t="s">
        <v>2933</v>
      </c>
      <c r="D255" s="823" t="s">
        <v>4681</v>
      </c>
      <c r="E255" s="824" t="s">
        <v>2941</v>
      </c>
      <c r="F255" s="822" t="s">
        <v>2930</v>
      </c>
      <c r="G255" s="822" t="s">
        <v>3284</v>
      </c>
      <c r="H255" s="822" t="s">
        <v>329</v>
      </c>
      <c r="I255" s="822" t="s">
        <v>3285</v>
      </c>
      <c r="J255" s="822" t="s">
        <v>1019</v>
      </c>
      <c r="K255" s="822" t="s">
        <v>3286</v>
      </c>
      <c r="L255" s="825">
        <v>477.5</v>
      </c>
      <c r="M255" s="825">
        <v>1432.5</v>
      </c>
      <c r="N255" s="822">
        <v>3</v>
      </c>
      <c r="O255" s="826">
        <v>0.5</v>
      </c>
      <c r="P255" s="825">
        <v>1432.5</v>
      </c>
      <c r="Q255" s="827">
        <v>1</v>
      </c>
      <c r="R255" s="822">
        <v>3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7</v>
      </c>
      <c r="B256" s="822" t="s">
        <v>2929</v>
      </c>
      <c r="C256" s="822" t="s">
        <v>2933</v>
      </c>
      <c r="D256" s="823" t="s">
        <v>4681</v>
      </c>
      <c r="E256" s="824" t="s">
        <v>2941</v>
      </c>
      <c r="F256" s="822" t="s">
        <v>2930</v>
      </c>
      <c r="G256" s="822" t="s">
        <v>3047</v>
      </c>
      <c r="H256" s="822" t="s">
        <v>329</v>
      </c>
      <c r="I256" s="822" t="s">
        <v>3048</v>
      </c>
      <c r="J256" s="822" t="s">
        <v>1584</v>
      </c>
      <c r="K256" s="822" t="s">
        <v>3049</v>
      </c>
      <c r="L256" s="825">
        <v>90.95</v>
      </c>
      <c r="M256" s="825">
        <v>181.9</v>
      </c>
      <c r="N256" s="822">
        <v>2</v>
      </c>
      <c r="O256" s="826">
        <v>1</v>
      </c>
      <c r="P256" s="825">
        <v>181.9</v>
      </c>
      <c r="Q256" s="827">
        <v>1</v>
      </c>
      <c r="R256" s="822">
        <v>2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7</v>
      </c>
      <c r="B257" s="822" t="s">
        <v>2929</v>
      </c>
      <c r="C257" s="822" t="s">
        <v>2933</v>
      </c>
      <c r="D257" s="823" t="s">
        <v>4681</v>
      </c>
      <c r="E257" s="824" t="s">
        <v>2941</v>
      </c>
      <c r="F257" s="822" t="s">
        <v>2930</v>
      </c>
      <c r="G257" s="822" t="s">
        <v>3427</v>
      </c>
      <c r="H257" s="822" t="s">
        <v>329</v>
      </c>
      <c r="I257" s="822" t="s">
        <v>3428</v>
      </c>
      <c r="J257" s="822" t="s">
        <v>3429</v>
      </c>
      <c r="K257" s="822" t="s">
        <v>3430</v>
      </c>
      <c r="L257" s="825">
        <v>86.41</v>
      </c>
      <c r="M257" s="825">
        <v>86.41</v>
      </c>
      <c r="N257" s="822">
        <v>1</v>
      </c>
      <c r="O257" s="826">
        <v>0.5</v>
      </c>
      <c r="P257" s="825">
        <v>86.41</v>
      </c>
      <c r="Q257" s="827">
        <v>1</v>
      </c>
      <c r="R257" s="822">
        <v>1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7</v>
      </c>
      <c r="B258" s="822" t="s">
        <v>2929</v>
      </c>
      <c r="C258" s="822" t="s">
        <v>2933</v>
      </c>
      <c r="D258" s="823" t="s">
        <v>4681</v>
      </c>
      <c r="E258" s="824" t="s">
        <v>2941</v>
      </c>
      <c r="F258" s="822" t="s">
        <v>2930</v>
      </c>
      <c r="G258" s="822" t="s">
        <v>3000</v>
      </c>
      <c r="H258" s="822" t="s">
        <v>329</v>
      </c>
      <c r="I258" s="822" t="s">
        <v>3431</v>
      </c>
      <c r="J258" s="822" t="s">
        <v>3432</v>
      </c>
      <c r="K258" s="822" t="s">
        <v>3433</v>
      </c>
      <c r="L258" s="825">
        <v>82.12</v>
      </c>
      <c r="M258" s="825">
        <v>164.24</v>
      </c>
      <c r="N258" s="822">
        <v>2</v>
      </c>
      <c r="O258" s="826">
        <v>0.5</v>
      </c>
      <c r="P258" s="825">
        <v>164.24</v>
      </c>
      <c r="Q258" s="827">
        <v>1</v>
      </c>
      <c r="R258" s="822">
        <v>2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7</v>
      </c>
      <c r="B259" s="822" t="s">
        <v>2929</v>
      </c>
      <c r="C259" s="822" t="s">
        <v>2933</v>
      </c>
      <c r="D259" s="823" t="s">
        <v>4681</v>
      </c>
      <c r="E259" s="824" t="s">
        <v>2941</v>
      </c>
      <c r="F259" s="822" t="s">
        <v>2930</v>
      </c>
      <c r="G259" s="822" t="s">
        <v>3061</v>
      </c>
      <c r="H259" s="822" t="s">
        <v>329</v>
      </c>
      <c r="I259" s="822" t="s">
        <v>3062</v>
      </c>
      <c r="J259" s="822" t="s">
        <v>757</v>
      </c>
      <c r="K259" s="822" t="s">
        <v>3063</v>
      </c>
      <c r="L259" s="825">
        <v>127.91</v>
      </c>
      <c r="M259" s="825">
        <v>383.73</v>
      </c>
      <c r="N259" s="822">
        <v>3</v>
      </c>
      <c r="O259" s="826">
        <v>2</v>
      </c>
      <c r="P259" s="825">
        <v>383.73</v>
      </c>
      <c r="Q259" s="827">
        <v>1</v>
      </c>
      <c r="R259" s="822">
        <v>3</v>
      </c>
      <c r="S259" s="827">
        <v>1</v>
      </c>
      <c r="T259" s="826">
        <v>2</v>
      </c>
      <c r="U259" s="828">
        <v>1</v>
      </c>
    </row>
    <row r="260" spans="1:21" ht="14.45" customHeight="1" x14ac:dyDescent="0.2">
      <c r="A260" s="821">
        <v>7</v>
      </c>
      <c r="B260" s="822" t="s">
        <v>2929</v>
      </c>
      <c r="C260" s="822" t="s">
        <v>2933</v>
      </c>
      <c r="D260" s="823" t="s">
        <v>4681</v>
      </c>
      <c r="E260" s="824" t="s">
        <v>2941</v>
      </c>
      <c r="F260" s="822" t="s">
        <v>2930</v>
      </c>
      <c r="G260" s="822" t="s">
        <v>3434</v>
      </c>
      <c r="H260" s="822" t="s">
        <v>329</v>
      </c>
      <c r="I260" s="822" t="s">
        <v>3435</v>
      </c>
      <c r="J260" s="822" t="s">
        <v>3436</v>
      </c>
      <c r="K260" s="822" t="s">
        <v>3437</v>
      </c>
      <c r="L260" s="825">
        <v>161.46</v>
      </c>
      <c r="M260" s="825">
        <v>968.76</v>
      </c>
      <c r="N260" s="822">
        <v>6</v>
      </c>
      <c r="O260" s="826">
        <v>2</v>
      </c>
      <c r="P260" s="825">
        <v>968.76</v>
      </c>
      <c r="Q260" s="827">
        <v>1</v>
      </c>
      <c r="R260" s="822">
        <v>6</v>
      </c>
      <c r="S260" s="827">
        <v>1</v>
      </c>
      <c r="T260" s="826">
        <v>2</v>
      </c>
      <c r="U260" s="828">
        <v>1</v>
      </c>
    </row>
    <row r="261" spans="1:21" ht="14.45" customHeight="1" x14ac:dyDescent="0.2">
      <c r="A261" s="821">
        <v>7</v>
      </c>
      <c r="B261" s="822" t="s">
        <v>2929</v>
      </c>
      <c r="C261" s="822" t="s">
        <v>2933</v>
      </c>
      <c r="D261" s="823" t="s">
        <v>4681</v>
      </c>
      <c r="E261" s="824" t="s">
        <v>2941</v>
      </c>
      <c r="F261" s="822" t="s">
        <v>2930</v>
      </c>
      <c r="G261" s="822" t="s">
        <v>3169</v>
      </c>
      <c r="H261" s="822" t="s">
        <v>329</v>
      </c>
      <c r="I261" s="822" t="s">
        <v>3170</v>
      </c>
      <c r="J261" s="822" t="s">
        <v>3171</v>
      </c>
      <c r="K261" s="822" t="s">
        <v>3172</v>
      </c>
      <c r="L261" s="825">
        <v>87.67</v>
      </c>
      <c r="M261" s="825">
        <v>350.68</v>
      </c>
      <c r="N261" s="822">
        <v>4</v>
      </c>
      <c r="O261" s="826">
        <v>0.5</v>
      </c>
      <c r="P261" s="825">
        <v>350.68</v>
      </c>
      <c r="Q261" s="827">
        <v>1</v>
      </c>
      <c r="R261" s="822">
        <v>4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7</v>
      </c>
      <c r="B262" s="822" t="s">
        <v>2929</v>
      </c>
      <c r="C262" s="822" t="s">
        <v>2933</v>
      </c>
      <c r="D262" s="823" t="s">
        <v>4681</v>
      </c>
      <c r="E262" s="824" t="s">
        <v>2941</v>
      </c>
      <c r="F262" s="822" t="s">
        <v>2930</v>
      </c>
      <c r="G262" s="822" t="s">
        <v>3438</v>
      </c>
      <c r="H262" s="822" t="s">
        <v>329</v>
      </c>
      <c r="I262" s="822" t="s">
        <v>3439</v>
      </c>
      <c r="J262" s="822" t="s">
        <v>813</v>
      </c>
      <c r="K262" s="822" t="s">
        <v>3440</v>
      </c>
      <c r="L262" s="825">
        <v>87.32</v>
      </c>
      <c r="M262" s="825">
        <v>698.56</v>
      </c>
      <c r="N262" s="822">
        <v>8</v>
      </c>
      <c r="O262" s="826">
        <v>2</v>
      </c>
      <c r="P262" s="825">
        <v>698.56</v>
      </c>
      <c r="Q262" s="827">
        <v>1</v>
      </c>
      <c r="R262" s="822">
        <v>8</v>
      </c>
      <c r="S262" s="827">
        <v>1</v>
      </c>
      <c r="T262" s="826">
        <v>2</v>
      </c>
      <c r="U262" s="828">
        <v>1</v>
      </c>
    </row>
    <row r="263" spans="1:21" ht="14.45" customHeight="1" x14ac:dyDescent="0.2">
      <c r="A263" s="821">
        <v>7</v>
      </c>
      <c r="B263" s="822" t="s">
        <v>2929</v>
      </c>
      <c r="C263" s="822" t="s">
        <v>2933</v>
      </c>
      <c r="D263" s="823" t="s">
        <v>4681</v>
      </c>
      <c r="E263" s="824" t="s">
        <v>2941</v>
      </c>
      <c r="F263" s="822" t="s">
        <v>2930</v>
      </c>
      <c r="G263" s="822" t="s">
        <v>3184</v>
      </c>
      <c r="H263" s="822" t="s">
        <v>687</v>
      </c>
      <c r="I263" s="822" t="s">
        <v>3185</v>
      </c>
      <c r="J263" s="822" t="s">
        <v>1222</v>
      </c>
      <c r="K263" s="822" t="s">
        <v>3186</v>
      </c>
      <c r="L263" s="825">
        <v>414.07</v>
      </c>
      <c r="M263" s="825">
        <v>1242.21</v>
      </c>
      <c r="N263" s="822">
        <v>3</v>
      </c>
      <c r="O263" s="826">
        <v>1</v>
      </c>
      <c r="P263" s="825">
        <v>1242.21</v>
      </c>
      <c r="Q263" s="827">
        <v>1</v>
      </c>
      <c r="R263" s="822">
        <v>3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7</v>
      </c>
      <c r="B264" s="822" t="s">
        <v>2929</v>
      </c>
      <c r="C264" s="822" t="s">
        <v>2933</v>
      </c>
      <c r="D264" s="823" t="s">
        <v>4681</v>
      </c>
      <c r="E264" s="824" t="s">
        <v>2941</v>
      </c>
      <c r="F264" s="822" t="s">
        <v>2930</v>
      </c>
      <c r="G264" s="822" t="s">
        <v>3289</v>
      </c>
      <c r="H264" s="822" t="s">
        <v>329</v>
      </c>
      <c r="I264" s="822" t="s">
        <v>3441</v>
      </c>
      <c r="J264" s="822" t="s">
        <v>1033</v>
      </c>
      <c r="K264" s="822" t="s">
        <v>1951</v>
      </c>
      <c r="L264" s="825">
        <v>74.08</v>
      </c>
      <c r="M264" s="825">
        <v>148.16</v>
      </c>
      <c r="N264" s="822">
        <v>2</v>
      </c>
      <c r="O264" s="826">
        <v>1.5</v>
      </c>
      <c r="P264" s="825">
        <v>148.16</v>
      </c>
      <c r="Q264" s="827">
        <v>1</v>
      </c>
      <c r="R264" s="822">
        <v>2</v>
      </c>
      <c r="S264" s="827">
        <v>1</v>
      </c>
      <c r="T264" s="826">
        <v>1.5</v>
      </c>
      <c r="U264" s="828">
        <v>1</v>
      </c>
    </row>
    <row r="265" spans="1:21" ht="14.45" customHeight="1" x14ac:dyDescent="0.2">
      <c r="A265" s="821">
        <v>7</v>
      </c>
      <c r="B265" s="822" t="s">
        <v>2929</v>
      </c>
      <c r="C265" s="822" t="s">
        <v>2933</v>
      </c>
      <c r="D265" s="823" t="s">
        <v>4681</v>
      </c>
      <c r="E265" s="824" t="s">
        <v>2941</v>
      </c>
      <c r="F265" s="822" t="s">
        <v>2930</v>
      </c>
      <c r="G265" s="822" t="s">
        <v>3289</v>
      </c>
      <c r="H265" s="822" t="s">
        <v>329</v>
      </c>
      <c r="I265" s="822" t="s">
        <v>3442</v>
      </c>
      <c r="J265" s="822" t="s">
        <v>1033</v>
      </c>
      <c r="K265" s="822" t="s">
        <v>2526</v>
      </c>
      <c r="L265" s="825">
        <v>49.08</v>
      </c>
      <c r="M265" s="825">
        <v>49.08</v>
      </c>
      <c r="N265" s="822">
        <v>1</v>
      </c>
      <c r="O265" s="826">
        <v>0.5</v>
      </c>
      <c r="P265" s="825">
        <v>49.08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7</v>
      </c>
      <c r="B266" s="822" t="s">
        <v>2929</v>
      </c>
      <c r="C266" s="822" t="s">
        <v>2933</v>
      </c>
      <c r="D266" s="823" t="s">
        <v>4681</v>
      </c>
      <c r="E266" s="824" t="s">
        <v>2941</v>
      </c>
      <c r="F266" s="822" t="s">
        <v>2930</v>
      </c>
      <c r="G266" s="822" t="s">
        <v>3289</v>
      </c>
      <c r="H266" s="822" t="s">
        <v>687</v>
      </c>
      <c r="I266" s="822" t="s">
        <v>2848</v>
      </c>
      <c r="J266" s="822" t="s">
        <v>2517</v>
      </c>
      <c r="K266" s="822" t="s">
        <v>2849</v>
      </c>
      <c r="L266" s="825">
        <v>49.08</v>
      </c>
      <c r="M266" s="825">
        <v>49.08</v>
      </c>
      <c r="N266" s="822">
        <v>1</v>
      </c>
      <c r="O266" s="826">
        <v>0.5</v>
      </c>
      <c r="P266" s="825">
        <v>49.08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7</v>
      </c>
      <c r="B267" s="822" t="s">
        <v>2929</v>
      </c>
      <c r="C267" s="822" t="s">
        <v>2933</v>
      </c>
      <c r="D267" s="823" t="s">
        <v>4681</v>
      </c>
      <c r="E267" s="824" t="s">
        <v>2941</v>
      </c>
      <c r="F267" s="822" t="s">
        <v>2930</v>
      </c>
      <c r="G267" s="822" t="s">
        <v>3443</v>
      </c>
      <c r="H267" s="822" t="s">
        <v>329</v>
      </c>
      <c r="I267" s="822" t="s">
        <v>3444</v>
      </c>
      <c r="J267" s="822" t="s">
        <v>3445</v>
      </c>
      <c r="K267" s="822" t="s">
        <v>3446</v>
      </c>
      <c r="L267" s="825">
        <v>0</v>
      </c>
      <c r="M267" s="825">
        <v>0</v>
      </c>
      <c r="N267" s="822">
        <v>1</v>
      </c>
      <c r="O267" s="826">
        <v>1</v>
      </c>
      <c r="P267" s="825">
        <v>0</v>
      </c>
      <c r="Q267" s="827"/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7</v>
      </c>
      <c r="B268" s="822" t="s">
        <v>2929</v>
      </c>
      <c r="C268" s="822" t="s">
        <v>2933</v>
      </c>
      <c r="D268" s="823" t="s">
        <v>4681</v>
      </c>
      <c r="E268" s="824" t="s">
        <v>2941</v>
      </c>
      <c r="F268" s="822" t="s">
        <v>2930</v>
      </c>
      <c r="G268" s="822" t="s">
        <v>3268</v>
      </c>
      <c r="H268" s="822" t="s">
        <v>329</v>
      </c>
      <c r="I268" s="822" t="s">
        <v>3269</v>
      </c>
      <c r="J268" s="822" t="s">
        <v>3270</v>
      </c>
      <c r="K268" s="822" t="s">
        <v>3271</v>
      </c>
      <c r="L268" s="825">
        <v>79.069999999999993</v>
      </c>
      <c r="M268" s="825">
        <v>79.069999999999993</v>
      </c>
      <c r="N268" s="822">
        <v>1</v>
      </c>
      <c r="O268" s="826">
        <v>1</v>
      </c>
      <c r="P268" s="825">
        <v>79.069999999999993</v>
      </c>
      <c r="Q268" s="827">
        <v>1</v>
      </c>
      <c r="R268" s="822">
        <v>1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7</v>
      </c>
      <c r="B269" s="822" t="s">
        <v>2929</v>
      </c>
      <c r="C269" s="822" t="s">
        <v>2933</v>
      </c>
      <c r="D269" s="823" t="s">
        <v>4681</v>
      </c>
      <c r="E269" s="824" t="s">
        <v>2958</v>
      </c>
      <c r="F269" s="822" t="s">
        <v>2930</v>
      </c>
      <c r="G269" s="822" t="s">
        <v>2989</v>
      </c>
      <c r="H269" s="822" t="s">
        <v>687</v>
      </c>
      <c r="I269" s="822" t="s">
        <v>2573</v>
      </c>
      <c r="J269" s="822" t="s">
        <v>2574</v>
      </c>
      <c r="K269" s="822" t="s">
        <v>2575</v>
      </c>
      <c r="L269" s="825">
        <v>119.7</v>
      </c>
      <c r="M269" s="825">
        <v>239.4</v>
      </c>
      <c r="N269" s="822">
        <v>2</v>
      </c>
      <c r="O269" s="826">
        <v>1</v>
      </c>
      <c r="P269" s="825">
        <v>239.4</v>
      </c>
      <c r="Q269" s="827">
        <v>1</v>
      </c>
      <c r="R269" s="822">
        <v>2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7</v>
      </c>
      <c r="B270" s="822" t="s">
        <v>2929</v>
      </c>
      <c r="C270" s="822" t="s">
        <v>2933</v>
      </c>
      <c r="D270" s="823" t="s">
        <v>4681</v>
      </c>
      <c r="E270" s="824" t="s">
        <v>2958</v>
      </c>
      <c r="F270" s="822" t="s">
        <v>2930</v>
      </c>
      <c r="G270" s="822" t="s">
        <v>3142</v>
      </c>
      <c r="H270" s="822" t="s">
        <v>329</v>
      </c>
      <c r="I270" s="822" t="s">
        <v>3447</v>
      </c>
      <c r="J270" s="822" t="s">
        <v>3448</v>
      </c>
      <c r="K270" s="822" t="s">
        <v>3449</v>
      </c>
      <c r="L270" s="825">
        <v>167.58</v>
      </c>
      <c r="M270" s="825">
        <v>167.58</v>
      </c>
      <c r="N270" s="822">
        <v>1</v>
      </c>
      <c r="O270" s="826">
        <v>1</v>
      </c>
      <c r="P270" s="825">
        <v>167.58</v>
      </c>
      <c r="Q270" s="827">
        <v>1</v>
      </c>
      <c r="R270" s="822">
        <v>1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7</v>
      </c>
      <c r="B271" s="822" t="s">
        <v>2929</v>
      </c>
      <c r="C271" s="822" t="s">
        <v>2933</v>
      </c>
      <c r="D271" s="823" t="s">
        <v>4681</v>
      </c>
      <c r="E271" s="824" t="s">
        <v>2958</v>
      </c>
      <c r="F271" s="822" t="s">
        <v>2930</v>
      </c>
      <c r="G271" s="822" t="s">
        <v>3157</v>
      </c>
      <c r="H271" s="822" t="s">
        <v>687</v>
      </c>
      <c r="I271" s="822" t="s">
        <v>3158</v>
      </c>
      <c r="J271" s="822" t="s">
        <v>3159</v>
      </c>
      <c r="K271" s="822" t="s">
        <v>3160</v>
      </c>
      <c r="L271" s="825">
        <v>141.25</v>
      </c>
      <c r="M271" s="825">
        <v>141.25</v>
      </c>
      <c r="N271" s="822">
        <v>1</v>
      </c>
      <c r="O271" s="826">
        <v>1</v>
      </c>
      <c r="P271" s="825">
        <v>141.25</v>
      </c>
      <c r="Q271" s="827">
        <v>1</v>
      </c>
      <c r="R271" s="822">
        <v>1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7</v>
      </c>
      <c r="B272" s="822" t="s">
        <v>2929</v>
      </c>
      <c r="C272" s="822" t="s">
        <v>2933</v>
      </c>
      <c r="D272" s="823" t="s">
        <v>4681</v>
      </c>
      <c r="E272" s="824" t="s">
        <v>2958</v>
      </c>
      <c r="F272" s="822" t="s">
        <v>2930</v>
      </c>
      <c r="G272" s="822" t="s">
        <v>3253</v>
      </c>
      <c r="H272" s="822" t="s">
        <v>329</v>
      </c>
      <c r="I272" s="822" t="s">
        <v>3450</v>
      </c>
      <c r="J272" s="822" t="s">
        <v>3255</v>
      </c>
      <c r="K272" s="822" t="s">
        <v>836</v>
      </c>
      <c r="L272" s="825">
        <v>55.14</v>
      </c>
      <c r="M272" s="825">
        <v>55.14</v>
      </c>
      <c r="N272" s="822">
        <v>1</v>
      </c>
      <c r="O272" s="826">
        <v>1</v>
      </c>
      <c r="P272" s="825">
        <v>55.14</v>
      </c>
      <c r="Q272" s="827">
        <v>1</v>
      </c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7</v>
      </c>
      <c r="B273" s="822" t="s">
        <v>2929</v>
      </c>
      <c r="C273" s="822" t="s">
        <v>2933</v>
      </c>
      <c r="D273" s="823" t="s">
        <v>4681</v>
      </c>
      <c r="E273" s="824" t="s">
        <v>2958</v>
      </c>
      <c r="F273" s="822" t="s">
        <v>2930</v>
      </c>
      <c r="G273" s="822" t="s">
        <v>3253</v>
      </c>
      <c r="H273" s="822" t="s">
        <v>329</v>
      </c>
      <c r="I273" s="822" t="s">
        <v>3451</v>
      </c>
      <c r="J273" s="822" t="s">
        <v>3255</v>
      </c>
      <c r="K273" s="822" t="s">
        <v>3452</v>
      </c>
      <c r="L273" s="825">
        <v>254.49</v>
      </c>
      <c r="M273" s="825">
        <v>508.98</v>
      </c>
      <c r="N273" s="822">
        <v>2</v>
      </c>
      <c r="O273" s="826">
        <v>1</v>
      </c>
      <c r="P273" s="825">
        <v>508.98</v>
      </c>
      <c r="Q273" s="827">
        <v>1</v>
      </c>
      <c r="R273" s="822">
        <v>2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7</v>
      </c>
      <c r="B274" s="822" t="s">
        <v>2929</v>
      </c>
      <c r="C274" s="822" t="s">
        <v>2933</v>
      </c>
      <c r="D274" s="823" t="s">
        <v>4681</v>
      </c>
      <c r="E274" s="824" t="s">
        <v>2958</v>
      </c>
      <c r="F274" s="822" t="s">
        <v>2930</v>
      </c>
      <c r="G274" s="822" t="s">
        <v>3256</v>
      </c>
      <c r="H274" s="822" t="s">
        <v>687</v>
      </c>
      <c r="I274" s="822" t="s">
        <v>2926</v>
      </c>
      <c r="J274" s="822" t="s">
        <v>1582</v>
      </c>
      <c r="K274" s="822" t="s">
        <v>1583</v>
      </c>
      <c r="L274" s="825">
        <v>63.75</v>
      </c>
      <c r="M274" s="825">
        <v>63.75</v>
      </c>
      <c r="N274" s="822">
        <v>1</v>
      </c>
      <c r="O274" s="826">
        <v>1</v>
      </c>
      <c r="P274" s="825">
        <v>63.75</v>
      </c>
      <c r="Q274" s="827">
        <v>1</v>
      </c>
      <c r="R274" s="822">
        <v>1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7</v>
      </c>
      <c r="B275" s="822" t="s">
        <v>2929</v>
      </c>
      <c r="C275" s="822" t="s">
        <v>2933</v>
      </c>
      <c r="D275" s="823" t="s">
        <v>4681</v>
      </c>
      <c r="E275" s="824" t="s">
        <v>2958</v>
      </c>
      <c r="F275" s="822" t="s">
        <v>2930</v>
      </c>
      <c r="G275" s="822" t="s">
        <v>3197</v>
      </c>
      <c r="H275" s="822" t="s">
        <v>687</v>
      </c>
      <c r="I275" s="822" t="s">
        <v>2543</v>
      </c>
      <c r="J275" s="822" t="s">
        <v>1746</v>
      </c>
      <c r="K275" s="822" t="s">
        <v>2544</v>
      </c>
      <c r="L275" s="825">
        <v>154.36000000000001</v>
      </c>
      <c r="M275" s="825">
        <v>463.08000000000004</v>
      </c>
      <c r="N275" s="822">
        <v>3</v>
      </c>
      <c r="O275" s="826">
        <v>2</v>
      </c>
      <c r="P275" s="825">
        <v>463.08000000000004</v>
      </c>
      <c r="Q275" s="827">
        <v>1</v>
      </c>
      <c r="R275" s="822">
        <v>3</v>
      </c>
      <c r="S275" s="827">
        <v>1</v>
      </c>
      <c r="T275" s="826">
        <v>2</v>
      </c>
      <c r="U275" s="828">
        <v>1</v>
      </c>
    </row>
    <row r="276" spans="1:21" ht="14.45" customHeight="1" x14ac:dyDescent="0.2">
      <c r="A276" s="821">
        <v>7</v>
      </c>
      <c r="B276" s="822" t="s">
        <v>2929</v>
      </c>
      <c r="C276" s="822" t="s">
        <v>2933</v>
      </c>
      <c r="D276" s="823" t="s">
        <v>4681</v>
      </c>
      <c r="E276" s="824" t="s">
        <v>2958</v>
      </c>
      <c r="F276" s="822" t="s">
        <v>2930</v>
      </c>
      <c r="G276" s="822" t="s">
        <v>3197</v>
      </c>
      <c r="H276" s="822" t="s">
        <v>329</v>
      </c>
      <c r="I276" s="822" t="s">
        <v>3453</v>
      </c>
      <c r="J276" s="822" t="s">
        <v>1746</v>
      </c>
      <c r="K276" s="822" t="s">
        <v>2544</v>
      </c>
      <c r="L276" s="825">
        <v>154.36000000000001</v>
      </c>
      <c r="M276" s="825">
        <v>154.36000000000001</v>
      </c>
      <c r="N276" s="822">
        <v>1</v>
      </c>
      <c r="O276" s="826">
        <v>1</v>
      </c>
      <c r="P276" s="825">
        <v>154.36000000000001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7</v>
      </c>
      <c r="B277" s="822" t="s">
        <v>2929</v>
      </c>
      <c r="C277" s="822" t="s">
        <v>2933</v>
      </c>
      <c r="D277" s="823" t="s">
        <v>4681</v>
      </c>
      <c r="E277" s="824" t="s">
        <v>2951</v>
      </c>
      <c r="F277" s="822" t="s">
        <v>2930</v>
      </c>
      <c r="G277" s="822" t="s">
        <v>3305</v>
      </c>
      <c r="H277" s="822" t="s">
        <v>687</v>
      </c>
      <c r="I277" s="822" t="s">
        <v>2838</v>
      </c>
      <c r="J277" s="822" t="s">
        <v>2434</v>
      </c>
      <c r="K277" s="822" t="s">
        <v>2839</v>
      </c>
      <c r="L277" s="825">
        <v>93.27</v>
      </c>
      <c r="M277" s="825">
        <v>93.27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7</v>
      </c>
      <c r="B278" s="822" t="s">
        <v>2929</v>
      </c>
      <c r="C278" s="822" t="s">
        <v>2933</v>
      </c>
      <c r="D278" s="823" t="s">
        <v>4681</v>
      </c>
      <c r="E278" s="824" t="s">
        <v>2951</v>
      </c>
      <c r="F278" s="822" t="s">
        <v>2930</v>
      </c>
      <c r="G278" s="822" t="s">
        <v>2992</v>
      </c>
      <c r="H278" s="822" t="s">
        <v>687</v>
      </c>
      <c r="I278" s="822" t="s">
        <v>3454</v>
      </c>
      <c r="J278" s="822" t="s">
        <v>3455</v>
      </c>
      <c r="K278" s="822" t="s">
        <v>2999</v>
      </c>
      <c r="L278" s="825">
        <v>176.32</v>
      </c>
      <c r="M278" s="825">
        <v>352.64</v>
      </c>
      <c r="N278" s="822">
        <v>2</v>
      </c>
      <c r="O278" s="826">
        <v>1.5</v>
      </c>
      <c r="P278" s="825">
        <v>352.64</v>
      </c>
      <c r="Q278" s="827">
        <v>1</v>
      </c>
      <c r="R278" s="822">
        <v>2</v>
      </c>
      <c r="S278" s="827">
        <v>1</v>
      </c>
      <c r="T278" s="826">
        <v>1.5</v>
      </c>
      <c r="U278" s="828">
        <v>1</v>
      </c>
    </row>
    <row r="279" spans="1:21" ht="14.45" customHeight="1" x14ac:dyDescent="0.2">
      <c r="A279" s="821">
        <v>7</v>
      </c>
      <c r="B279" s="822" t="s">
        <v>2929</v>
      </c>
      <c r="C279" s="822" t="s">
        <v>2933</v>
      </c>
      <c r="D279" s="823" t="s">
        <v>4681</v>
      </c>
      <c r="E279" s="824" t="s">
        <v>2951</v>
      </c>
      <c r="F279" s="822" t="s">
        <v>2930</v>
      </c>
      <c r="G279" s="822" t="s">
        <v>3310</v>
      </c>
      <c r="H279" s="822" t="s">
        <v>329</v>
      </c>
      <c r="I279" s="822" t="s">
        <v>3311</v>
      </c>
      <c r="J279" s="822" t="s">
        <v>1922</v>
      </c>
      <c r="K279" s="822" t="s">
        <v>3312</v>
      </c>
      <c r="L279" s="825">
        <v>38.47</v>
      </c>
      <c r="M279" s="825">
        <v>38.47</v>
      </c>
      <c r="N279" s="822">
        <v>1</v>
      </c>
      <c r="O279" s="826">
        <v>0.5</v>
      </c>
      <c r="P279" s="825">
        <v>38.47</v>
      </c>
      <c r="Q279" s="827">
        <v>1</v>
      </c>
      <c r="R279" s="822">
        <v>1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7</v>
      </c>
      <c r="B280" s="822" t="s">
        <v>2929</v>
      </c>
      <c r="C280" s="822" t="s">
        <v>2933</v>
      </c>
      <c r="D280" s="823" t="s">
        <v>4681</v>
      </c>
      <c r="E280" s="824" t="s">
        <v>2951</v>
      </c>
      <c r="F280" s="822" t="s">
        <v>2930</v>
      </c>
      <c r="G280" s="822" t="s">
        <v>3456</v>
      </c>
      <c r="H280" s="822" t="s">
        <v>687</v>
      </c>
      <c r="I280" s="822" t="s">
        <v>3457</v>
      </c>
      <c r="J280" s="822" t="s">
        <v>3458</v>
      </c>
      <c r="K280" s="822" t="s">
        <v>3459</v>
      </c>
      <c r="L280" s="825">
        <v>120.15</v>
      </c>
      <c r="M280" s="825">
        <v>120.15</v>
      </c>
      <c r="N280" s="822">
        <v>1</v>
      </c>
      <c r="O280" s="826">
        <v>0.5</v>
      </c>
      <c r="P280" s="825">
        <v>120.15</v>
      </c>
      <c r="Q280" s="827">
        <v>1</v>
      </c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7</v>
      </c>
      <c r="B281" s="822" t="s">
        <v>2929</v>
      </c>
      <c r="C281" s="822" t="s">
        <v>2933</v>
      </c>
      <c r="D281" s="823" t="s">
        <v>4681</v>
      </c>
      <c r="E281" s="824" t="s">
        <v>2951</v>
      </c>
      <c r="F281" s="822" t="s">
        <v>2930</v>
      </c>
      <c r="G281" s="822" t="s">
        <v>3460</v>
      </c>
      <c r="H281" s="822" t="s">
        <v>329</v>
      </c>
      <c r="I281" s="822" t="s">
        <v>3461</v>
      </c>
      <c r="J281" s="822" t="s">
        <v>3462</v>
      </c>
      <c r="K281" s="822" t="s">
        <v>3463</v>
      </c>
      <c r="L281" s="825">
        <v>121.07</v>
      </c>
      <c r="M281" s="825">
        <v>363.21</v>
      </c>
      <c r="N281" s="822">
        <v>3</v>
      </c>
      <c r="O281" s="826">
        <v>2</v>
      </c>
      <c r="P281" s="825">
        <v>363.21</v>
      </c>
      <c r="Q281" s="827">
        <v>1</v>
      </c>
      <c r="R281" s="822">
        <v>3</v>
      </c>
      <c r="S281" s="827">
        <v>1</v>
      </c>
      <c r="T281" s="826">
        <v>2</v>
      </c>
      <c r="U281" s="828">
        <v>1</v>
      </c>
    </row>
    <row r="282" spans="1:21" ht="14.45" customHeight="1" x14ac:dyDescent="0.2">
      <c r="A282" s="821">
        <v>7</v>
      </c>
      <c r="B282" s="822" t="s">
        <v>2929</v>
      </c>
      <c r="C282" s="822" t="s">
        <v>2933</v>
      </c>
      <c r="D282" s="823" t="s">
        <v>4681</v>
      </c>
      <c r="E282" s="824" t="s">
        <v>2951</v>
      </c>
      <c r="F282" s="822" t="s">
        <v>2930</v>
      </c>
      <c r="G282" s="822" t="s">
        <v>3139</v>
      </c>
      <c r="H282" s="822" t="s">
        <v>329</v>
      </c>
      <c r="I282" s="822" t="s">
        <v>3140</v>
      </c>
      <c r="J282" s="822" t="s">
        <v>962</v>
      </c>
      <c r="K282" s="822" t="s">
        <v>3141</v>
      </c>
      <c r="L282" s="825">
        <v>25.53</v>
      </c>
      <c r="M282" s="825">
        <v>25.53</v>
      </c>
      <c r="N282" s="822">
        <v>1</v>
      </c>
      <c r="O282" s="826">
        <v>1</v>
      </c>
      <c r="P282" s="825">
        <v>25.53</v>
      </c>
      <c r="Q282" s="827">
        <v>1</v>
      </c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7</v>
      </c>
      <c r="B283" s="822" t="s">
        <v>2929</v>
      </c>
      <c r="C283" s="822" t="s">
        <v>2933</v>
      </c>
      <c r="D283" s="823" t="s">
        <v>4681</v>
      </c>
      <c r="E283" s="824" t="s">
        <v>2951</v>
      </c>
      <c r="F283" s="822" t="s">
        <v>2930</v>
      </c>
      <c r="G283" s="822" t="s">
        <v>3142</v>
      </c>
      <c r="H283" s="822" t="s">
        <v>329</v>
      </c>
      <c r="I283" s="822" t="s">
        <v>3146</v>
      </c>
      <c r="J283" s="822" t="s">
        <v>1803</v>
      </c>
      <c r="K283" s="822" t="s">
        <v>3104</v>
      </c>
      <c r="L283" s="825">
        <v>111.72</v>
      </c>
      <c r="M283" s="825">
        <v>111.72</v>
      </c>
      <c r="N283" s="822">
        <v>1</v>
      </c>
      <c r="O283" s="826">
        <v>1</v>
      </c>
      <c r="P283" s="825">
        <v>111.72</v>
      </c>
      <c r="Q283" s="827">
        <v>1</v>
      </c>
      <c r="R283" s="822">
        <v>1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7</v>
      </c>
      <c r="B284" s="822" t="s">
        <v>2929</v>
      </c>
      <c r="C284" s="822" t="s">
        <v>2933</v>
      </c>
      <c r="D284" s="823" t="s">
        <v>4681</v>
      </c>
      <c r="E284" s="824" t="s">
        <v>2951</v>
      </c>
      <c r="F284" s="822" t="s">
        <v>2930</v>
      </c>
      <c r="G284" s="822" t="s">
        <v>3290</v>
      </c>
      <c r="H284" s="822" t="s">
        <v>329</v>
      </c>
      <c r="I284" s="822" t="s">
        <v>3291</v>
      </c>
      <c r="J284" s="822" t="s">
        <v>3292</v>
      </c>
      <c r="K284" s="822" t="s">
        <v>3293</v>
      </c>
      <c r="L284" s="825">
        <v>132.97999999999999</v>
      </c>
      <c r="M284" s="825">
        <v>265.95999999999998</v>
      </c>
      <c r="N284" s="822">
        <v>2</v>
      </c>
      <c r="O284" s="826">
        <v>1</v>
      </c>
      <c r="P284" s="825">
        <v>265.95999999999998</v>
      </c>
      <c r="Q284" s="827">
        <v>1</v>
      </c>
      <c r="R284" s="822">
        <v>2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7</v>
      </c>
      <c r="B285" s="822" t="s">
        <v>2929</v>
      </c>
      <c r="C285" s="822" t="s">
        <v>2933</v>
      </c>
      <c r="D285" s="823" t="s">
        <v>4681</v>
      </c>
      <c r="E285" s="824" t="s">
        <v>2951</v>
      </c>
      <c r="F285" s="822" t="s">
        <v>2930</v>
      </c>
      <c r="G285" s="822" t="s">
        <v>3464</v>
      </c>
      <c r="H285" s="822" t="s">
        <v>687</v>
      </c>
      <c r="I285" s="822" t="s">
        <v>2442</v>
      </c>
      <c r="J285" s="822" t="s">
        <v>2443</v>
      </c>
      <c r="K285" s="822" t="s">
        <v>2444</v>
      </c>
      <c r="L285" s="825">
        <v>31.09</v>
      </c>
      <c r="M285" s="825">
        <v>31.09</v>
      </c>
      <c r="N285" s="822">
        <v>1</v>
      </c>
      <c r="O285" s="826">
        <v>1</v>
      </c>
      <c r="P285" s="825">
        <v>31.09</v>
      </c>
      <c r="Q285" s="827">
        <v>1</v>
      </c>
      <c r="R285" s="822">
        <v>1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7</v>
      </c>
      <c r="B286" s="822" t="s">
        <v>2929</v>
      </c>
      <c r="C286" s="822" t="s">
        <v>2933</v>
      </c>
      <c r="D286" s="823" t="s">
        <v>4681</v>
      </c>
      <c r="E286" s="824" t="s">
        <v>2951</v>
      </c>
      <c r="F286" s="822" t="s">
        <v>2930</v>
      </c>
      <c r="G286" s="822" t="s">
        <v>3464</v>
      </c>
      <c r="H286" s="822" t="s">
        <v>687</v>
      </c>
      <c r="I286" s="822" t="s">
        <v>3465</v>
      </c>
      <c r="J286" s="822" t="s">
        <v>2443</v>
      </c>
      <c r="K286" s="822" t="s">
        <v>3466</v>
      </c>
      <c r="L286" s="825">
        <v>103.64</v>
      </c>
      <c r="M286" s="825">
        <v>207.28</v>
      </c>
      <c r="N286" s="822">
        <v>2</v>
      </c>
      <c r="O286" s="826">
        <v>1.5</v>
      </c>
      <c r="P286" s="825">
        <v>207.28</v>
      </c>
      <c r="Q286" s="827">
        <v>1</v>
      </c>
      <c r="R286" s="822">
        <v>2</v>
      </c>
      <c r="S286" s="827">
        <v>1</v>
      </c>
      <c r="T286" s="826">
        <v>1.5</v>
      </c>
      <c r="U286" s="828">
        <v>1</v>
      </c>
    </row>
    <row r="287" spans="1:21" ht="14.45" customHeight="1" x14ac:dyDescent="0.2">
      <c r="A287" s="821">
        <v>7</v>
      </c>
      <c r="B287" s="822" t="s">
        <v>2929</v>
      </c>
      <c r="C287" s="822" t="s">
        <v>2933</v>
      </c>
      <c r="D287" s="823" t="s">
        <v>4681</v>
      </c>
      <c r="E287" s="824" t="s">
        <v>2951</v>
      </c>
      <c r="F287" s="822" t="s">
        <v>2930</v>
      </c>
      <c r="G287" s="822" t="s">
        <v>3253</v>
      </c>
      <c r="H287" s="822" t="s">
        <v>329</v>
      </c>
      <c r="I287" s="822" t="s">
        <v>3467</v>
      </c>
      <c r="J287" s="822" t="s">
        <v>3468</v>
      </c>
      <c r="K287" s="822" t="s">
        <v>3469</v>
      </c>
      <c r="L287" s="825">
        <v>183.79</v>
      </c>
      <c r="M287" s="825">
        <v>183.79</v>
      </c>
      <c r="N287" s="822">
        <v>1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7</v>
      </c>
      <c r="B288" s="822" t="s">
        <v>2929</v>
      </c>
      <c r="C288" s="822" t="s">
        <v>2933</v>
      </c>
      <c r="D288" s="823" t="s">
        <v>4681</v>
      </c>
      <c r="E288" s="824" t="s">
        <v>2951</v>
      </c>
      <c r="F288" s="822" t="s">
        <v>2930</v>
      </c>
      <c r="G288" s="822" t="s">
        <v>3173</v>
      </c>
      <c r="H288" s="822" t="s">
        <v>329</v>
      </c>
      <c r="I288" s="822" t="s">
        <v>3174</v>
      </c>
      <c r="J288" s="822" t="s">
        <v>1586</v>
      </c>
      <c r="K288" s="822" t="s">
        <v>1970</v>
      </c>
      <c r="L288" s="825">
        <v>42.08</v>
      </c>
      <c r="M288" s="825">
        <v>84.16</v>
      </c>
      <c r="N288" s="822">
        <v>2</v>
      </c>
      <c r="O288" s="826">
        <v>0.5</v>
      </c>
      <c r="P288" s="825">
        <v>84.16</v>
      </c>
      <c r="Q288" s="827">
        <v>1</v>
      </c>
      <c r="R288" s="822">
        <v>2</v>
      </c>
      <c r="S288" s="827">
        <v>1</v>
      </c>
      <c r="T288" s="826">
        <v>0.5</v>
      </c>
      <c r="U288" s="828">
        <v>1</v>
      </c>
    </row>
    <row r="289" spans="1:21" ht="14.45" customHeight="1" x14ac:dyDescent="0.2">
      <c r="A289" s="821">
        <v>7</v>
      </c>
      <c r="B289" s="822" t="s">
        <v>2929</v>
      </c>
      <c r="C289" s="822" t="s">
        <v>2933</v>
      </c>
      <c r="D289" s="823" t="s">
        <v>4681</v>
      </c>
      <c r="E289" s="824" t="s">
        <v>2951</v>
      </c>
      <c r="F289" s="822" t="s">
        <v>2930</v>
      </c>
      <c r="G289" s="822" t="s">
        <v>3175</v>
      </c>
      <c r="H289" s="822" t="s">
        <v>329</v>
      </c>
      <c r="I289" s="822" t="s">
        <v>3470</v>
      </c>
      <c r="J289" s="822" t="s">
        <v>1909</v>
      </c>
      <c r="K289" s="822" t="s">
        <v>3471</v>
      </c>
      <c r="L289" s="825">
        <v>42.54</v>
      </c>
      <c r="M289" s="825">
        <v>42.54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7</v>
      </c>
      <c r="B290" s="822" t="s">
        <v>2929</v>
      </c>
      <c r="C290" s="822" t="s">
        <v>2933</v>
      </c>
      <c r="D290" s="823" t="s">
        <v>4681</v>
      </c>
      <c r="E290" s="824" t="s">
        <v>2951</v>
      </c>
      <c r="F290" s="822" t="s">
        <v>2930</v>
      </c>
      <c r="G290" s="822" t="s">
        <v>3333</v>
      </c>
      <c r="H290" s="822" t="s">
        <v>329</v>
      </c>
      <c r="I290" s="822" t="s">
        <v>3334</v>
      </c>
      <c r="J290" s="822" t="s">
        <v>3335</v>
      </c>
      <c r="K290" s="822" t="s">
        <v>1850</v>
      </c>
      <c r="L290" s="825">
        <v>61.97</v>
      </c>
      <c r="M290" s="825">
        <v>309.85000000000002</v>
      </c>
      <c r="N290" s="822">
        <v>5</v>
      </c>
      <c r="O290" s="826">
        <v>3.5</v>
      </c>
      <c r="P290" s="825">
        <v>247.88</v>
      </c>
      <c r="Q290" s="827">
        <v>0.79999999999999993</v>
      </c>
      <c r="R290" s="822">
        <v>4</v>
      </c>
      <c r="S290" s="827">
        <v>0.8</v>
      </c>
      <c r="T290" s="826">
        <v>2.5</v>
      </c>
      <c r="U290" s="828">
        <v>0.7142857142857143</v>
      </c>
    </row>
    <row r="291" spans="1:21" ht="14.45" customHeight="1" x14ac:dyDescent="0.2">
      <c r="A291" s="821">
        <v>7</v>
      </c>
      <c r="B291" s="822" t="s">
        <v>2929</v>
      </c>
      <c r="C291" s="822" t="s">
        <v>2933</v>
      </c>
      <c r="D291" s="823" t="s">
        <v>4681</v>
      </c>
      <c r="E291" s="824" t="s">
        <v>2951</v>
      </c>
      <c r="F291" s="822" t="s">
        <v>2930</v>
      </c>
      <c r="G291" s="822" t="s">
        <v>3336</v>
      </c>
      <c r="H291" s="822" t="s">
        <v>687</v>
      </c>
      <c r="I291" s="822" t="s">
        <v>3337</v>
      </c>
      <c r="J291" s="822" t="s">
        <v>3338</v>
      </c>
      <c r="K291" s="822" t="s">
        <v>3339</v>
      </c>
      <c r="L291" s="825">
        <v>1771.84</v>
      </c>
      <c r="M291" s="825">
        <v>1771.84</v>
      </c>
      <c r="N291" s="822">
        <v>1</v>
      </c>
      <c r="O291" s="826">
        <v>1</v>
      </c>
      <c r="P291" s="825">
        <v>1771.84</v>
      </c>
      <c r="Q291" s="827">
        <v>1</v>
      </c>
      <c r="R291" s="822">
        <v>1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7</v>
      </c>
      <c r="B292" s="822" t="s">
        <v>2929</v>
      </c>
      <c r="C292" s="822" t="s">
        <v>2933</v>
      </c>
      <c r="D292" s="823" t="s">
        <v>4681</v>
      </c>
      <c r="E292" s="824" t="s">
        <v>2951</v>
      </c>
      <c r="F292" s="822" t="s">
        <v>2930</v>
      </c>
      <c r="G292" s="822" t="s">
        <v>3197</v>
      </c>
      <c r="H292" s="822" t="s">
        <v>687</v>
      </c>
      <c r="I292" s="822" t="s">
        <v>2543</v>
      </c>
      <c r="J292" s="822" t="s">
        <v>1746</v>
      </c>
      <c r="K292" s="822" t="s">
        <v>2544</v>
      </c>
      <c r="L292" s="825">
        <v>154.36000000000001</v>
      </c>
      <c r="M292" s="825">
        <v>154.36000000000001</v>
      </c>
      <c r="N292" s="822">
        <v>1</v>
      </c>
      <c r="O292" s="826">
        <v>1</v>
      </c>
      <c r="P292" s="825">
        <v>154.36000000000001</v>
      </c>
      <c r="Q292" s="827">
        <v>1</v>
      </c>
      <c r="R292" s="822">
        <v>1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7</v>
      </c>
      <c r="B293" s="822" t="s">
        <v>2929</v>
      </c>
      <c r="C293" s="822" t="s">
        <v>2933</v>
      </c>
      <c r="D293" s="823" t="s">
        <v>4681</v>
      </c>
      <c r="E293" s="824" t="s">
        <v>2951</v>
      </c>
      <c r="F293" s="822" t="s">
        <v>2930</v>
      </c>
      <c r="G293" s="822" t="s">
        <v>3289</v>
      </c>
      <c r="H293" s="822" t="s">
        <v>329</v>
      </c>
      <c r="I293" s="822" t="s">
        <v>3441</v>
      </c>
      <c r="J293" s="822" t="s">
        <v>1033</v>
      </c>
      <c r="K293" s="822" t="s">
        <v>1951</v>
      </c>
      <c r="L293" s="825">
        <v>74.08</v>
      </c>
      <c r="M293" s="825">
        <v>148.16</v>
      </c>
      <c r="N293" s="822">
        <v>2</v>
      </c>
      <c r="O293" s="826">
        <v>1</v>
      </c>
      <c r="P293" s="825">
        <v>148.16</v>
      </c>
      <c r="Q293" s="827">
        <v>1</v>
      </c>
      <c r="R293" s="822">
        <v>2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7</v>
      </c>
      <c r="B294" s="822" t="s">
        <v>2929</v>
      </c>
      <c r="C294" s="822" t="s">
        <v>2933</v>
      </c>
      <c r="D294" s="823" t="s">
        <v>4681</v>
      </c>
      <c r="E294" s="824" t="s">
        <v>2951</v>
      </c>
      <c r="F294" s="822" t="s">
        <v>2930</v>
      </c>
      <c r="G294" s="822" t="s">
        <v>3289</v>
      </c>
      <c r="H294" s="822" t="s">
        <v>687</v>
      </c>
      <c r="I294" s="822" t="s">
        <v>3472</v>
      </c>
      <c r="J294" s="822" t="s">
        <v>2517</v>
      </c>
      <c r="K294" s="822" t="s">
        <v>3473</v>
      </c>
      <c r="L294" s="825">
        <v>63.14</v>
      </c>
      <c r="M294" s="825">
        <v>126.28</v>
      </c>
      <c r="N294" s="822">
        <v>2</v>
      </c>
      <c r="O294" s="826">
        <v>1</v>
      </c>
      <c r="P294" s="825">
        <v>126.28</v>
      </c>
      <c r="Q294" s="827">
        <v>1</v>
      </c>
      <c r="R294" s="822">
        <v>2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7</v>
      </c>
      <c r="B295" s="822" t="s">
        <v>2929</v>
      </c>
      <c r="C295" s="822" t="s">
        <v>2933</v>
      </c>
      <c r="D295" s="823" t="s">
        <v>4681</v>
      </c>
      <c r="E295" s="824" t="s">
        <v>2977</v>
      </c>
      <c r="F295" s="822" t="s">
        <v>2930</v>
      </c>
      <c r="G295" s="822" t="s">
        <v>3101</v>
      </c>
      <c r="H295" s="822" t="s">
        <v>687</v>
      </c>
      <c r="I295" s="822" t="s">
        <v>3105</v>
      </c>
      <c r="J295" s="822" t="s">
        <v>3106</v>
      </c>
      <c r="K295" s="822" t="s">
        <v>886</v>
      </c>
      <c r="L295" s="825">
        <v>96.04</v>
      </c>
      <c r="M295" s="825">
        <v>192.08</v>
      </c>
      <c r="N295" s="822">
        <v>2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7</v>
      </c>
      <c r="B296" s="822" t="s">
        <v>2929</v>
      </c>
      <c r="C296" s="822" t="s">
        <v>2933</v>
      </c>
      <c r="D296" s="823" t="s">
        <v>4681</v>
      </c>
      <c r="E296" s="824" t="s">
        <v>2977</v>
      </c>
      <c r="F296" s="822" t="s">
        <v>2930</v>
      </c>
      <c r="G296" s="822" t="s">
        <v>3283</v>
      </c>
      <c r="H296" s="822" t="s">
        <v>687</v>
      </c>
      <c r="I296" s="822" t="s">
        <v>2778</v>
      </c>
      <c r="J296" s="822" t="s">
        <v>1617</v>
      </c>
      <c r="K296" s="822" t="s">
        <v>2779</v>
      </c>
      <c r="L296" s="825">
        <v>117.55</v>
      </c>
      <c r="M296" s="825">
        <v>117.55</v>
      </c>
      <c r="N296" s="822">
        <v>1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7</v>
      </c>
      <c r="B297" s="822" t="s">
        <v>2929</v>
      </c>
      <c r="C297" s="822" t="s">
        <v>2933</v>
      </c>
      <c r="D297" s="823" t="s">
        <v>4681</v>
      </c>
      <c r="E297" s="824" t="s">
        <v>2977</v>
      </c>
      <c r="F297" s="822" t="s">
        <v>2930</v>
      </c>
      <c r="G297" s="822" t="s">
        <v>3474</v>
      </c>
      <c r="H297" s="822" t="s">
        <v>329</v>
      </c>
      <c r="I297" s="822" t="s">
        <v>3475</v>
      </c>
      <c r="J297" s="822" t="s">
        <v>3476</v>
      </c>
      <c r="K297" s="822" t="s">
        <v>3477</v>
      </c>
      <c r="L297" s="825">
        <v>148.5</v>
      </c>
      <c r="M297" s="825">
        <v>445.5</v>
      </c>
      <c r="N297" s="822">
        <v>3</v>
      </c>
      <c r="O297" s="826">
        <v>0.5</v>
      </c>
      <c r="P297" s="825">
        <v>445.5</v>
      </c>
      <c r="Q297" s="827">
        <v>1</v>
      </c>
      <c r="R297" s="822">
        <v>3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7</v>
      </c>
      <c r="B298" s="822" t="s">
        <v>2929</v>
      </c>
      <c r="C298" s="822" t="s">
        <v>2933</v>
      </c>
      <c r="D298" s="823" t="s">
        <v>4681</v>
      </c>
      <c r="E298" s="824" t="s">
        <v>2977</v>
      </c>
      <c r="F298" s="822" t="s">
        <v>2930</v>
      </c>
      <c r="G298" s="822" t="s">
        <v>3136</v>
      </c>
      <c r="H298" s="822" t="s">
        <v>329</v>
      </c>
      <c r="I298" s="822" t="s">
        <v>3478</v>
      </c>
      <c r="J298" s="822" t="s">
        <v>3479</v>
      </c>
      <c r="K298" s="822" t="s">
        <v>3480</v>
      </c>
      <c r="L298" s="825">
        <v>89.91</v>
      </c>
      <c r="M298" s="825">
        <v>89.91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7</v>
      </c>
      <c r="B299" s="822" t="s">
        <v>2929</v>
      </c>
      <c r="C299" s="822" t="s">
        <v>2933</v>
      </c>
      <c r="D299" s="823" t="s">
        <v>4681</v>
      </c>
      <c r="E299" s="824" t="s">
        <v>2977</v>
      </c>
      <c r="F299" s="822" t="s">
        <v>2930</v>
      </c>
      <c r="G299" s="822" t="s">
        <v>3157</v>
      </c>
      <c r="H299" s="822" t="s">
        <v>329</v>
      </c>
      <c r="I299" s="822" t="s">
        <v>3481</v>
      </c>
      <c r="J299" s="822" t="s">
        <v>3159</v>
      </c>
      <c r="K299" s="822" t="s">
        <v>3482</v>
      </c>
      <c r="L299" s="825">
        <v>423.75</v>
      </c>
      <c r="M299" s="825">
        <v>847.5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7</v>
      </c>
      <c r="B300" s="822" t="s">
        <v>2929</v>
      </c>
      <c r="C300" s="822" t="s">
        <v>2933</v>
      </c>
      <c r="D300" s="823" t="s">
        <v>4681</v>
      </c>
      <c r="E300" s="824" t="s">
        <v>2977</v>
      </c>
      <c r="F300" s="822" t="s">
        <v>2930</v>
      </c>
      <c r="G300" s="822" t="s">
        <v>3483</v>
      </c>
      <c r="H300" s="822" t="s">
        <v>329</v>
      </c>
      <c r="I300" s="822" t="s">
        <v>3484</v>
      </c>
      <c r="J300" s="822" t="s">
        <v>3485</v>
      </c>
      <c r="K300" s="822" t="s">
        <v>3486</v>
      </c>
      <c r="L300" s="825">
        <v>46.81</v>
      </c>
      <c r="M300" s="825">
        <v>46.81</v>
      </c>
      <c r="N300" s="822">
        <v>1</v>
      </c>
      <c r="O300" s="826">
        <v>0.5</v>
      </c>
      <c r="P300" s="825">
        <v>46.81</v>
      </c>
      <c r="Q300" s="827">
        <v>1</v>
      </c>
      <c r="R300" s="822">
        <v>1</v>
      </c>
      <c r="S300" s="827">
        <v>1</v>
      </c>
      <c r="T300" s="826">
        <v>0.5</v>
      </c>
      <c r="U300" s="828">
        <v>1</v>
      </c>
    </row>
    <row r="301" spans="1:21" ht="14.45" customHeight="1" x14ac:dyDescent="0.2">
      <c r="A301" s="821">
        <v>7</v>
      </c>
      <c r="B301" s="822" t="s">
        <v>2929</v>
      </c>
      <c r="C301" s="822" t="s">
        <v>2933</v>
      </c>
      <c r="D301" s="823" t="s">
        <v>4681</v>
      </c>
      <c r="E301" s="824" t="s">
        <v>2977</v>
      </c>
      <c r="F301" s="822" t="s">
        <v>2930</v>
      </c>
      <c r="G301" s="822" t="s">
        <v>3088</v>
      </c>
      <c r="H301" s="822" t="s">
        <v>329</v>
      </c>
      <c r="I301" s="822" t="s">
        <v>3089</v>
      </c>
      <c r="J301" s="822" t="s">
        <v>1269</v>
      </c>
      <c r="K301" s="822" t="s">
        <v>1270</v>
      </c>
      <c r="L301" s="825">
        <v>121.92</v>
      </c>
      <c r="M301" s="825">
        <v>121.92</v>
      </c>
      <c r="N301" s="822">
        <v>1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7</v>
      </c>
      <c r="B302" s="822" t="s">
        <v>2929</v>
      </c>
      <c r="C302" s="822" t="s">
        <v>2933</v>
      </c>
      <c r="D302" s="823" t="s">
        <v>4681</v>
      </c>
      <c r="E302" s="824" t="s">
        <v>2949</v>
      </c>
      <c r="F302" s="822" t="s">
        <v>2930</v>
      </c>
      <c r="G302" s="822" t="s">
        <v>3099</v>
      </c>
      <c r="H302" s="822" t="s">
        <v>329</v>
      </c>
      <c r="I302" s="822" t="s">
        <v>3487</v>
      </c>
      <c r="J302" s="822" t="s">
        <v>2481</v>
      </c>
      <c r="K302" s="822" t="s">
        <v>3469</v>
      </c>
      <c r="L302" s="825">
        <v>91.9</v>
      </c>
      <c r="M302" s="825">
        <v>91.9</v>
      </c>
      <c r="N302" s="822">
        <v>1</v>
      </c>
      <c r="O302" s="826">
        <v>0.5</v>
      </c>
      <c r="P302" s="825">
        <v>91.9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7</v>
      </c>
      <c r="B303" s="822" t="s">
        <v>2929</v>
      </c>
      <c r="C303" s="822" t="s">
        <v>2933</v>
      </c>
      <c r="D303" s="823" t="s">
        <v>4681</v>
      </c>
      <c r="E303" s="824" t="s">
        <v>2949</v>
      </c>
      <c r="F303" s="822" t="s">
        <v>2930</v>
      </c>
      <c r="G303" s="822" t="s">
        <v>2989</v>
      </c>
      <c r="H303" s="822" t="s">
        <v>329</v>
      </c>
      <c r="I303" s="822" t="s">
        <v>3488</v>
      </c>
      <c r="J303" s="822" t="s">
        <v>3489</v>
      </c>
      <c r="K303" s="822" t="s">
        <v>2575</v>
      </c>
      <c r="L303" s="825">
        <v>119.7</v>
      </c>
      <c r="M303" s="825">
        <v>119.7</v>
      </c>
      <c r="N303" s="822">
        <v>1</v>
      </c>
      <c r="O303" s="826">
        <v>1</v>
      </c>
      <c r="P303" s="825">
        <v>119.7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7</v>
      </c>
      <c r="B304" s="822" t="s">
        <v>2929</v>
      </c>
      <c r="C304" s="822" t="s">
        <v>2933</v>
      </c>
      <c r="D304" s="823" t="s">
        <v>4681</v>
      </c>
      <c r="E304" s="824" t="s">
        <v>2949</v>
      </c>
      <c r="F304" s="822" t="s">
        <v>2930</v>
      </c>
      <c r="G304" s="822" t="s">
        <v>2989</v>
      </c>
      <c r="H304" s="822" t="s">
        <v>329</v>
      </c>
      <c r="I304" s="822" t="s">
        <v>3488</v>
      </c>
      <c r="J304" s="822" t="s">
        <v>3489</v>
      </c>
      <c r="K304" s="822" t="s">
        <v>2575</v>
      </c>
      <c r="L304" s="825">
        <v>56.06</v>
      </c>
      <c r="M304" s="825">
        <v>112.12</v>
      </c>
      <c r="N304" s="822">
        <v>2</v>
      </c>
      <c r="O304" s="826">
        <v>1.5</v>
      </c>
      <c r="P304" s="825">
        <v>112.12</v>
      </c>
      <c r="Q304" s="827">
        <v>1</v>
      </c>
      <c r="R304" s="822">
        <v>2</v>
      </c>
      <c r="S304" s="827">
        <v>1</v>
      </c>
      <c r="T304" s="826">
        <v>1.5</v>
      </c>
      <c r="U304" s="828">
        <v>1</v>
      </c>
    </row>
    <row r="305" spans="1:21" ht="14.45" customHeight="1" x14ac:dyDescent="0.2">
      <c r="A305" s="821">
        <v>7</v>
      </c>
      <c r="B305" s="822" t="s">
        <v>2929</v>
      </c>
      <c r="C305" s="822" t="s">
        <v>2933</v>
      </c>
      <c r="D305" s="823" t="s">
        <v>4681</v>
      </c>
      <c r="E305" s="824" t="s">
        <v>2949</v>
      </c>
      <c r="F305" s="822" t="s">
        <v>2930</v>
      </c>
      <c r="G305" s="822" t="s">
        <v>3396</v>
      </c>
      <c r="H305" s="822" t="s">
        <v>329</v>
      </c>
      <c r="I305" s="822" t="s">
        <v>3397</v>
      </c>
      <c r="J305" s="822" t="s">
        <v>3398</v>
      </c>
      <c r="K305" s="822" t="s">
        <v>3399</v>
      </c>
      <c r="L305" s="825">
        <v>86.02</v>
      </c>
      <c r="M305" s="825">
        <v>86.02</v>
      </c>
      <c r="N305" s="822">
        <v>1</v>
      </c>
      <c r="O305" s="826">
        <v>1</v>
      </c>
      <c r="P305" s="825">
        <v>86.02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7</v>
      </c>
      <c r="B306" s="822" t="s">
        <v>2929</v>
      </c>
      <c r="C306" s="822" t="s">
        <v>2933</v>
      </c>
      <c r="D306" s="823" t="s">
        <v>4681</v>
      </c>
      <c r="E306" s="824" t="s">
        <v>2949</v>
      </c>
      <c r="F306" s="822" t="s">
        <v>2930</v>
      </c>
      <c r="G306" s="822" t="s">
        <v>3490</v>
      </c>
      <c r="H306" s="822" t="s">
        <v>329</v>
      </c>
      <c r="I306" s="822" t="s">
        <v>2836</v>
      </c>
      <c r="J306" s="822" t="s">
        <v>2420</v>
      </c>
      <c r="K306" s="822" t="s">
        <v>2837</v>
      </c>
      <c r="L306" s="825">
        <v>229.38</v>
      </c>
      <c r="M306" s="825">
        <v>917.52</v>
      </c>
      <c r="N306" s="822">
        <v>4</v>
      </c>
      <c r="O306" s="826">
        <v>2.5</v>
      </c>
      <c r="P306" s="825">
        <v>917.52</v>
      </c>
      <c r="Q306" s="827">
        <v>1</v>
      </c>
      <c r="R306" s="822">
        <v>4</v>
      </c>
      <c r="S306" s="827">
        <v>1</v>
      </c>
      <c r="T306" s="826">
        <v>2.5</v>
      </c>
      <c r="U306" s="828">
        <v>1</v>
      </c>
    </row>
    <row r="307" spans="1:21" ht="14.45" customHeight="1" x14ac:dyDescent="0.2">
      <c r="A307" s="821">
        <v>7</v>
      </c>
      <c r="B307" s="822" t="s">
        <v>2929</v>
      </c>
      <c r="C307" s="822" t="s">
        <v>2933</v>
      </c>
      <c r="D307" s="823" t="s">
        <v>4681</v>
      </c>
      <c r="E307" s="824" t="s">
        <v>2949</v>
      </c>
      <c r="F307" s="822" t="s">
        <v>2930</v>
      </c>
      <c r="G307" s="822" t="s">
        <v>3012</v>
      </c>
      <c r="H307" s="822" t="s">
        <v>329</v>
      </c>
      <c r="I307" s="822" t="s">
        <v>3491</v>
      </c>
      <c r="J307" s="822" t="s">
        <v>3492</v>
      </c>
      <c r="K307" s="822" t="s">
        <v>3236</v>
      </c>
      <c r="L307" s="825">
        <v>0</v>
      </c>
      <c r="M307" s="825">
        <v>0</v>
      </c>
      <c r="N307" s="822">
        <v>1</v>
      </c>
      <c r="O307" s="826">
        <v>1</v>
      </c>
      <c r="P307" s="825">
        <v>0</v>
      </c>
      <c r="Q307" s="827"/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7</v>
      </c>
      <c r="B308" s="822" t="s">
        <v>2929</v>
      </c>
      <c r="C308" s="822" t="s">
        <v>2933</v>
      </c>
      <c r="D308" s="823" t="s">
        <v>4681</v>
      </c>
      <c r="E308" s="824" t="s">
        <v>2949</v>
      </c>
      <c r="F308" s="822" t="s">
        <v>2930</v>
      </c>
      <c r="G308" s="822" t="s">
        <v>3012</v>
      </c>
      <c r="H308" s="822" t="s">
        <v>329</v>
      </c>
      <c r="I308" s="822" t="s">
        <v>3491</v>
      </c>
      <c r="J308" s="822" t="s">
        <v>3492</v>
      </c>
      <c r="K308" s="822" t="s">
        <v>3236</v>
      </c>
      <c r="L308" s="825">
        <v>105.32</v>
      </c>
      <c r="M308" s="825">
        <v>105.32</v>
      </c>
      <c r="N308" s="822">
        <v>1</v>
      </c>
      <c r="O308" s="826">
        <v>1</v>
      </c>
      <c r="P308" s="825">
        <v>105.32</v>
      </c>
      <c r="Q308" s="827">
        <v>1</v>
      </c>
      <c r="R308" s="822">
        <v>1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7</v>
      </c>
      <c r="B309" s="822" t="s">
        <v>2929</v>
      </c>
      <c r="C309" s="822" t="s">
        <v>2933</v>
      </c>
      <c r="D309" s="823" t="s">
        <v>4681</v>
      </c>
      <c r="E309" s="824" t="s">
        <v>2949</v>
      </c>
      <c r="F309" s="822" t="s">
        <v>2930</v>
      </c>
      <c r="G309" s="822" t="s">
        <v>3493</v>
      </c>
      <c r="H309" s="822" t="s">
        <v>329</v>
      </c>
      <c r="I309" s="822" t="s">
        <v>3494</v>
      </c>
      <c r="J309" s="822" t="s">
        <v>3495</v>
      </c>
      <c r="K309" s="822" t="s">
        <v>3496</v>
      </c>
      <c r="L309" s="825">
        <v>17.47</v>
      </c>
      <c r="M309" s="825">
        <v>17.47</v>
      </c>
      <c r="N309" s="822">
        <v>1</v>
      </c>
      <c r="O309" s="826">
        <v>0.5</v>
      </c>
      <c r="P309" s="825">
        <v>17.47</v>
      </c>
      <c r="Q309" s="827">
        <v>1</v>
      </c>
      <c r="R309" s="822">
        <v>1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7</v>
      </c>
      <c r="B310" s="822" t="s">
        <v>2929</v>
      </c>
      <c r="C310" s="822" t="s">
        <v>2933</v>
      </c>
      <c r="D310" s="823" t="s">
        <v>4681</v>
      </c>
      <c r="E310" s="824" t="s">
        <v>2949</v>
      </c>
      <c r="F310" s="822" t="s">
        <v>2930</v>
      </c>
      <c r="G310" s="822" t="s">
        <v>3101</v>
      </c>
      <c r="H310" s="822" t="s">
        <v>329</v>
      </c>
      <c r="I310" s="822" t="s">
        <v>3497</v>
      </c>
      <c r="J310" s="822" t="s">
        <v>3103</v>
      </c>
      <c r="K310" s="822" t="s">
        <v>886</v>
      </c>
      <c r="L310" s="825">
        <v>96.04</v>
      </c>
      <c r="M310" s="825">
        <v>96.04</v>
      </c>
      <c r="N310" s="822">
        <v>1</v>
      </c>
      <c r="O310" s="826">
        <v>1</v>
      </c>
      <c r="P310" s="825">
        <v>96.04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7</v>
      </c>
      <c r="B311" s="822" t="s">
        <v>2929</v>
      </c>
      <c r="C311" s="822" t="s">
        <v>2933</v>
      </c>
      <c r="D311" s="823" t="s">
        <v>4681</v>
      </c>
      <c r="E311" s="824" t="s">
        <v>2949</v>
      </c>
      <c r="F311" s="822" t="s">
        <v>2930</v>
      </c>
      <c r="G311" s="822" t="s">
        <v>3101</v>
      </c>
      <c r="H311" s="822" t="s">
        <v>329</v>
      </c>
      <c r="I311" s="822" t="s">
        <v>3102</v>
      </c>
      <c r="J311" s="822" t="s">
        <v>3103</v>
      </c>
      <c r="K311" s="822" t="s">
        <v>3104</v>
      </c>
      <c r="L311" s="825">
        <v>134.44999999999999</v>
      </c>
      <c r="M311" s="825">
        <v>268.89999999999998</v>
      </c>
      <c r="N311" s="822">
        <v>2</v>
      </c>
      <c r="O311" s="826">
        <v>2</v>
      </c>
      <c r="P311" s="825">
        <v>134.44999999999999</v>
      </c>
      <c r="Q311" s="827">
        <v>0.5</v>
      </c>
      <c r="R311" s="822">
        <v>1</v>
      </c>
      <c r="S311" s="827">
        <v>0.5</v>
      </c>
      <c r="T311" s="826">
        <v>1</v>
      </c>
      <c r="U311" s="828">
        <v>0.5</v>
      </c>
    </row>
    <row r="312" spans="1:21" ht="14.45" customHeight="1" x14ac:dyDescent="0.2">
      <c r="A312" s="821">
        <v>7</v>
      </c>
      <c r="B312" s="822" t="s">
        <v>2929</v>
      </c>
      <c r="C312" s="822" t="s">
        <v>2933</v>
      </c>
      <c r="D312" s="823" t="s">
        <v>4681</v>
      </c>
      <c r="E312" s="824" t="s">
        <v>2949</v>
      </c>
      <c r="F312" s="822" t="s">
        <v>2930</v>
      </c>
      <c r="G312" s="822" t="s">
        <v>3101</v>
      </c>
      <c r="H312" s="822" t="s">
        <v>329</v>
      </c>
      <c r="I312" s="822" t="s">
        <v>3102</v>
      </c>
      <c r="J312" s="822" t="s">
        <v>3103</v>
      </c>
      <c r="K312" s="822" t="s">
        <v>3104</v>
      </c>
      <c r="L312" s="825">
        <v>235.78</v>
      </c>
      <c r="M312" s="825">
        <v>471.56</v>
      </c>
      <c r="N312" s="822">
        <v>2</v>
      </c>
      <c r="O312" s="826">
        <v>1</v>
      </c>
      <c r="P312" s="825">
        <v>471.56</v>
      </c>
      <c r="Q312" s="827">
        <v>1</v>
      </c>
      <c r="R312" s="822">
        <v>2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7</v>
      </c>
      <c r="B313" s="822" t="s">
        <v>2929</v>
      </c>
      <c r="C313" s="822" t="s">
        <v>2933</v>
      </c>
      <c r="D313" s="823" t="s">
        <v>4681</v>
      </c>
      <c r="E313" s="824" t="s">
        <v>2949</v>
      </c>
      <c r="F313" s="822" t="s">
        <v>2930</v>
      </c>
      <c r="G313" s="822" t="s">
        <v>3101</v>
      </c>
      <c r="H313" s="822" t="s">
        <v>329</v>
      </c>
      <c r="I313" s="822" t="s">
        <v>3498</v>
      </c>
      <c r="J313" s="822" t="s">
        <v>3103</v>
      </c>
      <c r="K313" s="822" t="s">
        <v>3104</v>
      </c>
      <c r="L313" s="825">
        <v>134.44999999999999</v>
      </c>
      <c r="M313" s="825">
        <v>134.44999999999999</v>
      </c>
      <c r="N313" s="822">
        <v>1</v>
      </c>
      <c r="O313" s="826">
        <v>1</v>
      </c>
      <c r="P313" s="825">
        <v>134.44999999999999</v>
      </c>
      <c r="Q313" s="827">
        <v>1</v>
      </c>
      <c r="R313" s="822">
        <v>1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7</v>
      </c>
      <c r="B314" s="822" t="s">
        <v>2929</v>
      </c>
      <c r="C314" s="822" t="s">
        <v>2933</v>
      </c>
      <c r="D314" s="823" t="s">
        <v>4681</v>
      </c>
      <c r="E314" s="824" t="s">
        <v>2949</v>
      </c>
      <c r="F314" s="822" t="s">
        <v>2930</v>
      </c>
      <c r="G314" s="822" t="s">
        <v>3213</v>
      </c>
      <c r="H314" s="822" t="s">
        <v>329</v>
      </c>
      <c r="I314" s="822" t="s">
        <v>3499</v>
      </c>
      <c r="J314" s="822" t="s">
        <v>3500</v>
      </c>
      <c r="K314" s="822" t="s">
        <v>3501</v>
      </c>
      <c r="L314" s="825">
        <v>0</v>
      </c>
      <c r="M314" s="825">
        <v>0</v>
      </c>
      <c r="N314" s="822">
        <v>1</v>
      </c>
      <c r="O314" s="826">
        <v>0.5</v>
      </c>
      <c r="P314" s="825">
        <v>0</v>
      </c>
      <c r="Q314" s="827"/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7</v>
      </c>
      <c r="B315" s="822" t="s">
        <v>2929</v>
      </c>
      <c r="C315" s="822" t="s">
        <v>2933</v>
      </c>
      <c r="D315" s="823" t="s">
        <v>4681</v>
      </c>
      <c r="E315" s="824" t="s">
        <v>2949</v>
      </c>
      <c r="F315" s="822" t="s">
        <v>2930</v>
      </c>
      <c r="G315" s="822" t="s">
        <v>3502</v>
      </c>
      <c r="H315" s="822" t="s">
        <v>329</v>
      </c>
      <c r="I315" s="822" t="s">
        <v>3503</v>
      </c>
      <c r="J315" s="822" t="s">
        <v>3504</v>
      </c>
      <c r="K315" s="822" t="s">
        <v>3505</v>
      </c>
      <c r="L315" s="825">
        <v>93.49</v>
      </c>
      <c r="M315" s="825">
        <v>93.49</v>
      </c>
      <c r="N315" s="822">
        <v>1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7</v>
      </c>
      <c r="B316" s="822" t="s">
        <v>2929</v>
      </c>
      <c r="C316" s="822" t="s">
        <v>2933</v>
      </c>
      <c r="D316" s="823" t="s">
        <v>4681</v>
      </c>
      <c r="E316" s="824" t="s">
        <v>2949</v>
      </c>
      <c r="F316" s="822" t="s">
        <v>2930</v>
      </c>
      <c r="G316" s="822" t="s">
        <v>3506</v>
      </c>
      <c r="H316" s="822" t="s">
        <v>687</v>
      </c>
      <c r="I316" s="822" t="s">
        <v>3507</v>
      </c>
      <c r="J316" s="822" t="s">
        <v>2854</v>
      </c>
      <c r="K316" s="822" t="s">
        <v>3508</v>
      </c>
      <c r="L316" s="825">
        <v>45.35</v>
      </c>
      <c r="M316" s="825">
        <v>136.05000000000001</v>
      </c>
      <c r="N316" s="822">
        <v>3</v>
      </c>
      <c r="O316" s="826">
        <v>1</v>
      </c>
      <c r="P316" s="825">
        <v>136.05000000000001</v>
      </c>
      <c r="Q316" s="827">
        <v>1</v>
      </c>
      <c r="R316" s="822">
        <v>3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7</v>
      </c>
      <c r="B317" s="822" t="s">
        <v>2929</v>
      </c>
      <c r="C317" s="822" t="s">
        <v>2933</v>
      </c>
      <c r="D317" s="823" t="s">
        <v>4681</v>
      </c>
      <c r="E317" s="824" t="s">
        <v>2949</v>
      </c>
      <c r="F317" s="822" t="s">
        <v>2930</v>
      </c>
      <c r="G317" s="822" t="s">
        <v>3219</v>
      </c>
      <c r="H317" s="822" t="s">
        <v>329</v>
      </c>
      <c r="I317" s="822" t="s">
        <v>3509</v>
      </c>
      <c r="J317" s="822" t="s">
        <v>3221</v>
      </c>
      <c r="K317" s="822" t="s">
        <v>3225</v>
      </c>
      <c r="L317" s="825">
        <v>79.64</v>
      </c>
      <c r="M317" s="825">
        <v>79.64</v>
      </c>
      <c r="N317" s="822">
        <v>1</v>
      </c>
      <c r="O317" s="826">
        <v>1</v>
      </c>
      <c r="P317" s="825">
        <v>79.64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7</v>
      </c>
      <c r="B318" s="822" t="s">
        <v>2929</v>
      </c>
      <c r="C318" s="822" t="s">
        <v>2933</v>
      </c>
      <c r="D318" s="823" t="s">
        <v>4681</v>
      </c>
      <c r="E318" s="824" t="s">
        <v>2949</v>
      </c>
      <c r="F318" s="822" t="s">
        <v>2930</v>
      </c>
      <c r="G318" s="822" t="s">
        <v>2988</v>
      </c>
      <c r="H318" s="822" t="s">
        <v>687</v>
      </c>
      <c r="I318" s="822" t="s">
        <v>2635</v>
      </c>
      <c r="J318" s="822" t="s">
        <v>1196</v>
      </c>
      <c r="K318" s="822" t="s">
        <v>2636</v>
      </c>
      <c r="L318" s="825">
        <v>773.45</v>
      </c>
      <c r="M318" s="825">
        <v>773.45</v>
      </c>
      <c r="N318" s="822">
        <v>1</v>
      </c>
      <c r="O318" s="826">
        <v>1</v>
      </c>
      <c r="P318" s="825">
        <v>773.45</v>
      </c>
      <c r="Q318" s="827">
        <v>1</v>
      </c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7</v>
      </c>
      <c r="B319" s="822" t="s">
        <v>2929</v>
      </c>
      <c r="C319" s="822" t="s">
        <v>2933</v>
      </c>
      <c r="D319" s="823" t="s">
        <v>4681</v>
      </c>
      <c r="E319" s="824" t="s">
        <v>2949</v>
      </c>
      <c r="F319" s="822" t="s">
        <v>2930</v>
      </c>
      <c r="G319" s="822" t="s">
        <v>3136</v>
      </c>
      <c r="H319" s="822" t="s">
        <v>329</v>
      </c>
      <c r="I319" s="822" t="s">
        <v>3137</v>
      </c>
      <c r="J319" s="822" t="s">
        <v>1792</v>
      </c>
      <c r="K319" s="822" t="s">
        <v>3138</v>
      </c>
      <c r="L319" s="825">
        <v>42.14</v>
      </c>
      <c r="M319" s="825">
        <v>126.42</v>
      </c>
      <c r="N319" s="822">
        <v>3</v>
      </c>
      <c r="O319" s="826">
        <v>3</v>
      </c>
      <c r="P319" s="825">
        <v>126.42</v>
      </c>
      <c r="Q319" s="827">
        <v>1</v>
      </c>
      <c r="R319" s="822">
        <v>3</v>
      </c>
      <c r="S319" s="827">
        <v>1</v>
      </c>
      <c r="T319" s="826">
        <v>3</v>
      </c>
      <c r="U319" s="828">
        <v>1</v>
      </c>
    </row>
    <row r="320" spans="1:21" ht="14.45" customHeight="1" x14ac:dyDescent="0.2">
      <c r="A320" s="821">
        <v>7</v>
      </c>
      <c r="B320" s="822" t="s">
        <v>2929</v>
      </c>
      <c r="C320" s="822" t="s">
        <v>2933</v>
      </c>
      <c r="D320" s="823" t="s">
        <v>4681</v>
      </c>
      <c r="E320" s="824" t="s">
        <v>2949</v>
      </c>
      <c r="F320" s="822" t="s">
        <v>2930</v>
      </c>
      <c r="G320" s="822" t="s">
        <v>3147</v>
      </c>
      <c r="H320" s="822" t="s">
        <v>329</v>
      </c>
      <c r="I320" s="822" t="s">
        <v>3510</v>
      </c>
      <c r="J320" s="822" t="s">
        <v>773</v>
      </c>
      <c r="K320" s="822" t="s">
        <v>3511</v>
      </c>
      <c r="L320" s="825">
        <v>31.65</v>
      </c>
      <c r="M320" s="825">
        <v>63.3</v>
      </c>
      <c r="N320" s="822">
        <v>2</v>
      </c>
      <c r="O320" s="826">
        <v>0.5</v>
      </c>
      <c r="P320" s="825">
        <v>63.3</v>
      </c>
      <c r="Q320" s="827">
        <v>1</v>
      </c>
      <c r="R320" s="822">
        <v>2</v>
      </c>
      <c r="S320" s="827">
        <v>1</v>
      </c>
      <c r="T320" s="826">
        <v>0.5</v>
      </c>
      <c r="U320" s="828">
        <v>1</v>
      </c>
    </row>
    <row r="321" spans="1:21" ht="14.45" customHeight="1" x14ac:dyDescent="0.2">
      <c r="A321" s="821">
        <v>7</v>
      </c>
      <c r="B321" s="822" t="s">
        <v>2929</v>
      </c>
      <c r="C321" s="822" t="s">
        <v>2933</v>
      </c>
      <c r="D321" s="823" t="s">
        <v>4681</v>
      </c>
      <c r="E321" s="824" t="s">
        <v>2949</v>
      </c>
      <c r="F321" s="822" t="s">
        <v>2930</v>
      </c>
      <c r="G321" s="822" t="s">
        <v>3147</v>
      </c>
      <c r="H321" s="822" t="s">
        <v>329</v>
      </c>
      <c r="I321" s="822" t="s">
        <v>3512</v>
      </c>
      <c r="J321" s="822" t="s">
        <v>773</v>
      </c>
      <c r="K321" s="822" t="s">
        <v>3511</v>
      </c>
      <c r="L321" s="825">
        <v>31.65</v>
      </c>
      <c r="M321" s="825">
        <v>94.949999999999989</v>
      </c>
      <c r="N321" s="822">
        <v>3</v>
      </c>
      <c r="O321" s="826">
        <v>1.5</v>
      </c>
      <c r="P321" s="825">
        <v>94.949999999999989</v>
      </c>
      <c r="Q321" s="827">
        <v>1</v>
      </c>
      <c r="R321" s="822">
        <v>3</v>
      </c>
      <c r="S321" s="827">
        <v>1</v>
      </c>
      <c r="T321" s="826">
        <v>1.5</v>
      </c>
      <c r="U321" s="828">
        <v>1</v>
      </c>
    </row>
    <row r="322" spans="1:21" ht="14.45" customHeight="1" x14ac:dyDescent="0.2">
      <c r="A322" s="821">
        <v>7</v>
      </c>
      <c r="B322" s="822" t="s">
        <v>2929</v>
      </c>
      <c r="C322" s="822" t="s">
        <v>2933</v>
      </c>
      <c r="D322" s="823" t="s">
        <v>4681</v>
      </c>
      <c r="E322" s="824" t="s">
        <v>2949</v>
      </c>
      <c r="F322" s="822" t="s">
        <v>2930</v>
      </c>
      <c r="G322" s="822" t="s">
        <v>3151</v>
      </c>
      <c r="H322" s="822" t="s">
        <v>329</v>
      </c>
      <c r="I322" s="822" t="s">
        <v>3152</v>
      </c>
      <c r="J322" s="822" t="s">
        <v>3153</v>
      </c>
      <c r="K322" s="822" t="s">
        <v>2371</v>
      </c>
      <c r="L322" s="825">
        <v>38.56</v>
      </c>
      <c r="M322" s="825">
        <v>38.56</v>
      </c>
      <c r="N322" s="822">
        <v>1</v>
      </c>
      <c r="O322" s="826">
        <v>1</v>
      </c>
      <c r="P322" s="825">
        <v>38.56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7</v>
      </c>
      <c r="B323" s="822" t="s">
        <v>2929</v>
      </c>
      <c r="C323" s="822" t="s">
        <v>2933</v>
      </c>
      <c r="D323" s="823" t="s">
        <v>4681</v>
      </c>
      <c r="E323" s="824" t="s">
        <v>2949</v>
      </c>
      <c r="F323" s="822" t="s">
        <v>2930</v>
      </c>
      <c r="G323" s="822" t="s">
        <v>3050</v>
      </c>
      <c r="H323" s="822" t="s">
        <v>329</v>
      </c>
      <c r="I323" s="822" t="s">
        <v>3247</v>
      </c>
      <c r="J323" s="822" t="s">
        <v>3248</v>
      </c>
      <c r="K323" s="822" t="s">
        <v>3249</v>
      </c>
      <c r="L323" s="825">
        <v>35.25</v>
      </c>
      <c r="M323" s="825">
        <v>141</v>
      </c>
      <c r="N323" s="822">
        <v>4</v>
      </c>
      <c r="O323" s="826">
        <v>3</v>
      </c>
      <c r="P323" s="825">
        <v>141</v>
      </c>
      <c r="Q323" s="827">
        <v>1</v>
      </c>
      <c r="R323" s="822">
        <v>4</v>
      </c>
      <c r="S323" s="827">
        <v>1</v>
      </c>
      <c r="T323" s="826">
        <v>3</v>
      </c>
      <c r="U323" s="828">
        <v>1</v>
      </c>
    </row>
    <row r="324" spans="1:21" ht="14.45" customHeight="1" x14ac:dyDescent="0.2">
      <c r="A324" s="821">
        <v>7</v>
      </c>
      <c r="B324" s="822" t="s">
        <v>2929</v>
      </c>
      <c r="C324" s="822" t="s">
        <v>2933</v>
      </c>
      <c r="D324" s="823" t="s">
        <v>4681</v>
      </c>
      <c r="E324" s="824" t="s">
        <v>2949</v>
      </c>
      <c r="F324" s="822" t="s">
        <v>2930</v>
      </c>
      <c r="G324" s="822" t="s">
        <v>3161</v>
      </c>
      <c r="H324" s="822" t="s">
        <v>329</v>
      </c>
      <c r="I324" s="822" t="s">
        <v>3513</v>
      </c>
      <c r="J324" s="822" t="s">
        <v>3163</v>
      </c>
      <c r="K324" s="822" t="s">
        <v>3164</v>
      </c>
      <c r="L324" s="825">
        <v>301.2</v>
      </c>
      <c r="M324" s="825">
        <v>301.2</v>
      </c>
      <c r="N324" s="822">
        <v>1</v>
      </c>
      <c r="O324" s="826">
        <v>1</v>
      </c>
      <c r="P324" s="825">
        <v>301.2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7</v>
      </c>
      <c r="B325" s="822" t="s">
        <v>2929</v>
      </c>
      <c r="C325" s="822" t="s">
        <v>2933</v>
      </c>
      <c r="D325" s="823" t="s">
        <v>4681</v>
      </c>
      <c r="E325" s="824" t="s">
        <v>2949</v>
      </c>
      <c r="F325" s="822" t="s">
        <v>2930</v>
      </c>
      <c r="G325" s="822" t="s">
        <v>3000</v>
      </c>
      <c r="H325" s="822" t="s">
        <v>687</v>
      </c>
      <c r="I325" s="822" t="s">
        <v>2331</v>
      </c>
      <c r="J325" s="822" t="s">
        <v>908</v>
      </c>
      <c r="K325" s="822" t="s">
        <v>2332</v>
      </c>
      <c r="L325" s="825">
        <v>48.89</v>
      </c>
      <c r="M325" s="825">
        <v>48.89</v>
      </c>
      <c r="N325" s="822">
        <v>1</v>
      </c>
      <c r="O325" s="826">
        <v>1</v>
      </c>
      <c r="P325" s="825">
        <v>48.89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7</v>
      </c>
      <c r="B326" s="822" t="s">
        <v>2929</v>
      </c>
      <c r="C326" s="822" t="s">
        <v>2933</v>
      </c>
      <c r="D326" s="823" t="s">
        <v>4681</v>
      </c>
      <c r="E326" s="824" t="s">
        <v>2949</v>
      </c>
      <c r="F326" s="822" t="s">
        <v>2930</v>
      </c>
      <c r="G326" s="822" t="s">
        <v>3000</v>
      </c>
      <c r="H326" s="822" t="s">
        <v>687</v>
      </c>
      <c r="I326" s="822" t="s">
        <v>2329</v>
      </c>
      <c r="J326" s="822" t="s">
        <v>908</v>
      </c>
      <c r="K326" s="822" t="s">
        <v>2330</v>
      </c>
      <c r="L326" s="825">
        <v>28.81</v>
      </c>
      <c r="M326" s="825">
        <v>28.81</v>
      </c>
      <c r="N326" s="822">
        <v>1</v>
      </c>
      <c r="O326" s="826">
        <v>1</v>
      </c>
      <c r="P326" s="825">
        <v>28.81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7</v>
      </c>
      <c r="B327" s="822" t="s">
        <v>2929</v>
      </c>
      <c r="C327" s="822" t="s">
        <v>2933</v>
      </c>
      <c r="D327" s="823" t="s">
        <v>4681</v>
      </c>
      <c r="E327" s="824" t="s">
        <v>2949</v>
      </c>
      <c r="F327" s="822" t="s">
        <v>2930</v>
      </c>
      <c r="G327" s="822" t="s">
        <v>3000</v>
      </c>
      <c r="H327" s="822" t="s">
        <v>687</v>
      </c>
      <c r="I327" s="822" t="s">
        <v>2329</v>
      </c>
      <c r="J327" s="822" t="s">
        <v>908</v>
      </c>
      <c r="K327" s="822" t="s">
        <v>2330</v>
      </c>
      <c r="L327" s="825">
        <v>13.68</v>
      </c>
      <c r="M327" s="825">
        <v>13.68</v>
      </c>
      <c r="N327" s="822">
        <v>1</v>
      </c>
      <c r="O327" s="826">
        <v>1</v>
      </c>
      <c r="P327" s="825">
        <v>13.68</v>
      </c>
      <c r="Q327" s="827">
        <v>1</v>
      </c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7</v>
      </c>
      <c r="B328" s="822" t="s">
        <v>2929</v>
      </c>
      <c r="C328" s="822" t="s">
        <v>2933</v>
      </c>
      <c r="D328" s="823" t="s">
        <v>4681</v>
      </c>
      <c r="E328" s="824" t="s">
        <v>2949</v>
      </c>
      <c r="F328" s="822" t="s">
        <v>2930</v>
      </c>
      <c r="G328" s="822" t="s">
        <v>3253</v>
      </c>
      <c r="H328" s="822" t="s">
        <v>329</v>
      </c>
      <c r="I328" s="822" t="s">
        <v>3514</v>
      </c>
      <c r="J328" s="822" t="s">
        <v>3468</v>
      </c>
      <c r="K328" s="822" t="s">
        <v>3515</v>
      </c>
      <c r="L328" s="825">
        <v>282.76</v>
      </c>
      <c r="M328" s="825">
        <v>848.28</v>
      </c>
      <c r="N328" s="822">
        <v>3</v>
      </c>
      <c r="O328" s="826">
        <v>2</v>
      </c>
      <c r="P328" s="825">
        <v>848.28</v>
      </c>
      <c r="Q328" s="827">
        <v>1</v>
      </c>
      <c r="R328" s="822">
        <v>3</v>
      </c>
      <c r="S328" s="827">
        <v>1</v>
      </c>
      <c r="T328" s="826">
        <v>2</v>
      </c>
      <c r="U328" s="828">
        <v>1</v>
      </c>
    </row>
    <row r="329" spans="1:21" ht="14.45" customHeight="1" x14ac:dyDescent="0.2">
      <c r="A329" s="821">
        <v>7</v>
      </c>
      <c r="B329" s="822" t="s">
        <v>2929</v>
      </c>
      <c r="C329" s="822" t="s">
        <v>2933</v>
      </c>
      <c r="D329" s="823" t="s">
        <v>4681</v>
      </c>
      <c r="E329" s="824" t="s">
        <v>2949</v>
      </c>
      <c r="F329" s="822" t="s">
        <v>2930</v>
      </c>
      <c r="G329" s="822" t="s">
        <v>3332</v>
      </c>
      <c r="H329" s="822" t="s">
        <v>687</v>
      </c>
      <c r="I329" s="822" t="s">
        <v>2682</v>
      </c>
      <c r="J329" s="822" t="s">
        <v>718</v>
      </c>
      <c r="K329" s="822" t="s">
        <v>1339</v>
      </c>
      <c r="L329" s="825">
        <v>0</v>
      </c>
      <c r="M329" s="825">
        <v>0</v>
      </c>
      <c r="N329" s="822">
        <v>1</v>
      </c>
      <c r="O329" s="826">
        <v>0.5</v>
      </c>
      <c r="P329" s="825">
        <v>0</v>
      </c>
      <c r="Q329" s="827"/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7</v>
      </c>
      <c r="B330" s="822" t="s">
        <v>2929</v>
      </c>
      <c r="C330" s="822" t="s">
        <v>2933</v>
      </c>
      <c r="D330" s="823" t="s">
        <v>4681</v>
      </c>
      <c r="E330" s="824" t="s">
        <v>2949</v>
      </c>
      <c r="F330" s="822" t="s">
        <v>2930</v>
      </c>
      <c r="G330" s="822" t="s">
        <v>3173</v>
      </c>
      <c r="H330" s="822" t="s">
        <v>329</v>
      </c>
      <c r="I330" s="822" t="s">
        <v>3516</v>
      </c>
      <c r="J330" s="822" t="s">
        <v>1586</v>
      </c>
      <c r="K330" s="822" t="s">
        <v>3517</v>
      </c>
      <c r="L330" s="825">
        <v>210.38</v>
      </c>
      <c r="M330" s="825">
        <v>210.38</v>
      </c>
      <c r="N330" s="822">
        <v>1</v>
      </c>
      <c r="O330" s="826">
        <v>0.5</v>
      </c>
      <c r="P330" s="825">
        <v>210.38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7</v>
      </c>
      <c r="B331" s="822" t="s">
        <v>2929</v>
      </c>
      <c r="C331" s="822" t="s">
        <v>2933</v>
      </c>
      <c r="D331" s="823" t="s">
        <v>4681</v>
      </c>
      <c r="E331" s="824" t="s">
        <v>2949</v>
      </c>
      <c r="F331" s="822" t="s">
        <v>2930</v>
      </c>
      <c r="G331" s="822" t="s">
        <v>3175</v>
      </c>
      <c r="H331" s="822" t="s">
        <v>329</v>
      </c>
      <c r="I331" s="822" t="s">
        <v>3176</v>
      </c>
      <c r="J331" s="822" t="s">
        <v>1909</v>
      </c>
      <c r="K331" s="822" t="s">
        <v>1910</v>
      </c>
      <c r="L331" s="825">
        <v>59.56</v>
      </c>
      <c r="M331" s="825">
        <v>59.56</v>
      </c>
      <c r="N331" s="822">
        <v>1</v>
      </c>
      <c r="O331" s="826">
        <v>1</v>
      </c>
      <c r="P331" s="825">
        <v>59.56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7</v>
      </c>
      <c r="B332" s="822" t="s">
        <v>2929</v>
      </c>
      <c r="C332" s="822" t="s">
        <v>2933</v>
      </c>
      <c r="D332" s="823" t="s">
        <v>4681</v>
      </c>
      <c r="E332" s="824" t="s">
        <v>2949</v>
      </c>
      <c r="F332" s="822" t="s">
        <v>2930</v>
      </c>
      <c r="G332" s="822" t="s">
        <v>3518</v>
      </c>
      <c r="H332" s="822" t="s">
        <v>329</v>
      </c>
      <c r="I332" s="822" t="s">
        <v>3519</v>
      </c>
      <c r="J332" s="822" t="s">
        <v>3520</v>
      </c>
      <c r="K332" s="822" t="s">
        <v>3521</v>
      </c>
      <c r="L332" s="825">
        <v>263.68</v>
      </c>
      <c r="M332" s="825">
        <v>527.36</v>
      </c>
      <c r="N332" s="822">
        <v>2</v>
      </c>
      <c r="O332" s="826">
        <v>2</v>
      </c>
      <c r="P332" s="825">
        <v>527.36</v>
      </c>
      <c r="Q332" s="827">
        <v>1</v>
      </c>
      <c r="R332" s="822">
        <v>2</v>
      </c>
      <c r="S332" s="827">
        <v>1</v>
      </c>
      <c r="T332" s="826">
        <v>2</v>
      </c>
      <c r="U332" s="828">
        <v>1</v>
      </c>
    </row>
    <row r="333" spans="1:21" ht="14.45" customHeight="1" x14ac:dyDescent="0.2">
      <c r="A333" s="821">
        <v>7</v>
      </c>
      <c r="B333" s="822" t="s">
        <v>2929</v>
      </c>
      <c r="C333" s="822" t="s">
        <v>2933</v>
      </c>
      <c r="D333" s="823" t="s">
        <v>4681</v>
      </c>
      <c r="E333" s="824" t="s">
        <v>2949</v>
      </c>
      <c r="F333" s="822" t="s">
        <v>2930</v>
      </c>
      <c r="G333" s="822" t="s">
        <v>3522</v>
      </c>
      <c r="H333" s="822" t="s">
        <v>687</v>
      </c>
      <c r="I333" s="822" t="s">
        <v>3523</v>
      </c>
      <c r="J333" s="822" t="s">
        <v>3524</v>
      </c>
      <c r="K333" s="822" t="s">
        <v>3525</v>
      </c>
      <c r="L333" s="825">
        <v>131.32</v>
      </c>
      <c r="M333" s="825">
        <v>1707.16</v>
      </c>
      <c r="N333" s="822">
        <v>13</v>
      </c>
      <c r="O333" s="826">
        <v>4.5</v>
      </c>
      <c r="P333" s="825">
        <v>1707.16</v>
      </c>
      <c r="Q333" s="827">
        <v>1</v>
      </c>
      <c r="R333" s="822">
        <v>13</v>
      </c>
      <c r="S333" s="827">
        <v>1</v>
      </c>
      <c r="T333" s="826">
        <v>4.5</v>
      </c>
      <c r="U333" s="828">
        <v>1</v>
      </c>
    </row>
    <row r="334" spans="1:21" ht="14.45" customHeight="1" x14ac:dyDescent="0.2">
      <c r="A334" s="821">
        <v>7</v>
      </c>
      <c r="B334" s="822" t="s">
        <v>2929</v>
      </c>
      <c r="C334" s="822" t="s">
        <v>2933</v>
      </c>
      <c r="D334" s="823" t="s">
        <v>4681</v>
      </c>
      <c r="E334" s="824" t="s">
        <v>2949</v>
      </c>
      <c r="F334" s="822" t="s">
        <v>2930</v>
      </c>
      <c r="G334" s="822" t="s">
        <v>3526</v>
      </c>
      <c r="H334" s="822" t="s">
        <v>329</v>
      </c>
      <c r="I334" s="822" t="s">
        <v>3527</v>
      </c>
      <c r="J334" s="822" t="s">
        <v>3528</v>
      </c>
      <c r="K334" s="822" t="s">
        <v>3529</v>
      </c>
      <c r="L334" s="825">
        <v>0</v>
      </c>
      <c r="M334" s="825">
        <v>0</v>
      </c>
      <c r="N334" s="822">
        <v>23</v>
      </c>
      <c r="O334" s="826">
        <v>5</v>
      </c>
      <c r="P334" s="825">
        <v>0</v>
      </c>
      <c r="Q334" s="827"/>
      <c r="R334" s="822">
        <v>23</v>
      </c>
      <c r="S334" s="827">
        <v>1</v>
      </c>
      <c r="T334" s="826">
        <v>5</v>
      </c>
      <c r="U334" s="828">
        <v>1</v>
      </c>
    </row>
    <row r="335" spans="1:21" ht="14.45" customHeight="1" x14ac:dyDescent="0.2">
      <c r="A335" s="821">
        <v>7</v>
      </c>
      <c r="B335" s="822" t="s">
        <v>2929</v>
      </c>
      <c r="C335" s="822" t="s">
        <v>2933</v>
      </c>
      <c r="D335" s="823" t="s">
        <v>4681</v>
      </c>
      <c r="E335" s="824" t="s">
        <v>2949</v>
      </c>
      <c r="F335" s="822" t="s">
        <v>2930</v>
      </c>
      <c r="G335" s="822" t="s">
        <v>3197</v>
      </c>
      <c r="H335" s="822" t="s">
        <v>329</v>
      </c>
      <c r="I335" s="822" t="s">
        <v>3198</v>
      </c>
      <c r="J335" s="822" t="s">
        <v>1746</v>
      </c>
      <c r="K335" s="822" t="s">
        <v>3199</v>
      </c>
      <c r="L335" s="825">
        <v>225.06</v>
      </c>
      <c r="M335" s="825">
        <v>675.18000000000006</v>
      </c>
      <c r="N335" s="822">
        <v>3</v>
      </c>
      <c r="O335" s="826">
        <v>3</v>
      </c>
      <c r="P335" s="825">
        <v>675.18000000000006</v>
      </c>
      <c r="Q335" s="827">
        <v>1</v>
      </c>
      <c r="R335" s="822">
        <v>3</v>
      </c>
      <c r="S335" s="827">
        <v>1</v>
      </c>
      <c r="T335" s="826">
        <v>3</v>
      </c>
      <c r="U335" s="828">
        <v>1</v>
      </c>
    </row>
    <row r="336" spans="1:21" ht="14.45" customHeight="1" x14ac:dyDescent="0.2">
      <c r="A336" s="821">
        <v>7</v>
      </c>
      <c r="B336" s="822" t="s">
        <v>2929</v>
      </c>
      <c r="C336" s="822" t="s">
        <v>2933</v>
      </c>
      <c r="D336" s="823" t="s">
        <v>4681</v>
      </c>
      <c r="E336" s="824" t="s">
        <v>2949</v>
      </c>
      <c r="F336" s="822" t="s">
        <v>2930</v>
      </c>
      <c r="G336" s="822" t="s">
        <v>3289</v>
      </c>
      <c r="H336" s="822" t="s">
        <v>329</v>
      </c>
      <c r="I336" s="822" t="s">
        <v>3442</v>
      </c>
      <c r="J336" s="822" t="s">
        <v>1033</v>
      </c>
      <c r="K336" s="822" t="s">
        <v>2526</v>
      </c>
      <c r="L336" s="825">
        <v>49.08</v>
      </c>
      <c r="M336" s="825">
        <v>147.24</v>
      </c>
      <c r="N336" s="822">
        <v>3</v>
      </c>
      <c r="O336" s="826">
        <v>2.5</v>
      </c>
      <c r="P336" s="825">
        <v>49.08</v>
      </c>
      <c r="Q336" s="827">
        <v>0.33333333333333331</v>
      </c>
      <c r="R336" s="822">
        <v>1</v>
      </c>
      <c r="S336" s="827">
        <v>0.33333333333333331</v>
      </c>
      <c r="T336" s="826">
        <v>0.5</v>
      </c>
      <c r="U336" s="828">
        <v>0.2</v>
      </c>
    </row>
    <row r="337" spans="1:21" ht="14.45" customHeight="1" x14ac:dyDescent="0.2">
      <c r="A337" s="821">
        <v>7</v>
      </c>
      <c r="B337" s="822" t="s">
        <v>2929</v>
      </c>
      <c r="C337" s="822" t="s">
        <v>2933</v>
      </c>
      <c r="D337" s="823" t="s">
        <v>4681</v>
      </c>
      <c r="E337" s="824" t="s">
        <v>2949</v>
      </c>
      <c r="F337" s="822" t="s">
        <v>2930</v>
      </c>
      <c r="G337" s="822" t="s">
        <v>3289</v>
      </c>
      <c r="H337" s="822" t="s">
        <v>329</v>
      </c>
      <c r="I337" s="822" t="s">
        <v>3530</v>
      </c>
      <c r="J337" s="822" t="s">
        <v>1033</v>
      </c>
      <c r="K337" s="822" t="s">
        <v>1034</v>
      </c>
      <c r="L337" s="825">
        <v>84.18</v>
      </c>
      <c r="M337" s="825">
        <v>336.72</v>
      </c>
      <c r="N337" s="822">
        <v>4</v>
      </c>
      <c r="O337" s="826">
        <v>2.5</v>
      </c>
      <c r="P337" s="825">
        <v>252.54000000000002</v>
      </c>
      <c r="Q337" s="827">
        <v>0.75</v>
      </c>
      <c r="R337" s="822">
        <v>3</v>
      </c>
      <c r="S337" s="827">
        <v>0.75</v>
      </c>
      <c r="T337" s="826">
        <v>1.5</v>
      </c>
      <c r="U337" s="828">
        <v>0.6</v>
      </c>
    </row>
    <row r="338" spans="1:21" ht="14.45" customHeight="1" x14ac:dyDescent="0.2">
      <c r="A338" s="821">
        <v>7</v>
      </c>
      <c r="B338" s="822" t="s">
        <v>2929</v>
      </c>
      <c r="C338" s="822" t="s">
        <v>2933</v>
      </c>
      <c r="D338" s="823" t="s">
        <v>4681</v>
      </c>
      <c r="E338" s="824" t="s">
        <v>2949</v>
      </c>
      <c r="F338" s="822" t="s">
        <v>2930</v>
      </c>
      <c r="G338" s="822" t="s">
        <v>3531</v>
      </c>
      <c r="H338" s="822" t="s">
        <v>329</v>
      </c>
      <c r="I338" s="822" t="s">
        <v>3532</v>
      </c>
      <c r="J338" s="822" t="s">
        <v>3533</v>
      </c>
      <c r="K338" s="822" t="s">
        <v>3534</v>
      </c>
      <c r="L338" s="825">
        <v>248.55</v>
      </c>
      <c r="M338" s="825">
        <v>248.55</v>
      </c>
      <c r="N338" s="822">
        <v>1</v>
      </c>
      <c r="O338" s="826">
        <v>1</v>
      </c>
      <c r="P338" s="825">
        <v>248.55</v>
      </c>
      <c r="Q338" s="827">
        <v>1</v>
      </c>
      <c r="R338" s="822">
        <v>1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7</v>
      </c>
      <c r="B339" s="822" t="s">
        <v>2929</v>
      </c>
      <c r="C339" s="822" t="s">
        <v>2933</v>
      </c>
      <c r="D339" s="823" t="s">
        <v>4681</v>
      </c>
      <c r="E339" s="824" t="s">
        <v>2949</v>
      </c>
      <c r="F339" s="822" t="s">
        <v>2930</v>
      </c>
      <c r="G339" s="822" t="s">
        <v>3088</v>
      </c>
      <c r="H339" s="822" t="s">
        <v>329</v>
      </c>
      <c r="I339" s="822" t="s">
        <v>3089</v>
      </c>
      <c r="J339" s="822" t="s">
        <v>1269</v>
      </c>
      <c r="K339" s="822" t="s">
        <v>1270</v>
      </c>
      <c r="L339" s="825">
        <v>121.92</v>
      </c>
      <c r="M339" s="825">
        <v>487.68</v>
      </c>
      <c r="N339" s="822">
        <v>4</v>
      </c>
      <c r="O339" s="826">
        <v>2</v>
      </c>
      <c r="P339" s="825">
        <v>487.68</v>
      </c>
      <c r="Q339" s="827">
        <v>1</v>
      </c>
      <c r="R339" s="822">
        <v>4</v>
      </c>
      <c r="S339" s="827">
        <v>1</v>
      </c>
      <c r="T339" s="826">
        <v>2</v>
      </c>
      <c r="U339" s="828">
        <v>1</v>
      </c>
    </row>
    <row r="340" spans="1:21" ht="14.45" customHeight="1" x14ac:dyDescent="0.2">
      <c r="A340" s="821">
        <v>7</v>
      </c>
      <c r="B340" s="822" t="s">
        <v>2929</v>
      </c>
      <c r="C340" s="822" t="s">
        <v>2933</v>
      </c>
      <c r="D340" s="823" t="s">
        <v>4681</v>
      </c>
      <c r="E340" s="824" t="s">
        <v>2949</v>
      </c>
      <c r="F340" s="822" t="s">
        <v>2931</v>
      </c>
      <c r="G340" s="822" t="s">
        <v>3206</v>
      </c>
      <c r="H340" s="822" t="s">
        <v>329</v>
      </c>
      <c r="I340" s="822" t="s">
        <v>3535</v>
      </c>
      <c r="J340" s="822" t="s">
        <v>3208</v>
      </c>
      <c r="K340" s="822"/>
      <c r="L340" s="825">
        <v>0</v>
      </c>
      <c r="M340" s="825">
        <v>0</v>
      </c>
      <c r="N340" s="822">
        <v>1</v>
      </c>
      <c r="O340" s="826">
        <v>1</v>
      </c>
      <c r="P340" s="825">
        <v>0</v>
      </c>
      <c r="Q340" s="827"/>
      <c r="R340" s="822">
        <v>1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7</v>
      </c>
      <c r="B341" s="822" t="s">
        <v>2929</v>
      </c>
      <c r="C341" s="822" t="s">
        <v>2933</v>
      </c>
      <c r="D341" s="823" t="s">
        <v>4681</v>
      </c>
      <c r="E341" s="824" t="s">
        <v>2949</v>
      </c>
      <c r="F341" s="822" t="s">
        <v>2931</v>
      </c>
      <c r="G341" s="822" t="s">
        <v>3206</v>
      </c>
      <c r="H341" s="822" t="s">
        <v>329</v>
      </c>
      <c r="I341" s="822" t="s">
        <v>3536</v>
      </c>
      <c r="J341" s="822" t="s">
        <v>3208</v>
      </c>
      <c r="K341" s="822"/>
      <c r="L341" s="825">
        <v>0</v>
      </c>
      <c r="M341" s="825">
        <v>0</v>
      </c>
      <c r="N341" s="822">
        <v>1</v>
      </c>
      <c r="O341" s="826">
        <v>1</v>
      </c>
      <c r="P341" s="825">
        <v>0</v>
      </c>
      <c r="Q341" s="827"/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7</v>
      </c>
      <c r="B342" s="822" t="s">
        <v>2929</v>
      </c>
      <c r="C342" s="822" t="s">
        <v>2933</v>
      </c>
      <c r="D342" s="823" t="s">
        <v>4681</v>
      </c>
      <c r="E342" s="824" t="s">
        <v>2949</v>
      </c>
      <c r="F342" s="822" t="s">
        <v>2931</v>
      </c>
      <c r="G342" s="822" t="s">
        <v>3206</v>
      </c>
      <c r="H342" s="822" t="s">
        <v>329</v>
      </c>
      <c r="I342" s="822" t="s">
        <v>3537</v>
      </c>
      <c r="J342" s="822" t="s">
        <v>3208</v>
      </c>
      <c r="K342" s="822"/>
      <c r="L342" s="825">
        <v>0</v>
      </c>
      <c r="M342" s="825">
        <v>0</v>
      </c>
      <c r="N342" s="822">
        <v>1</v>
      </c>
      <c r="O342" s="826">
        <v>1</v>
      </c>
      <c r="P342" s="825">
        <v>0</v>
      </c>
      <c r="Q342" s="827"/>
      <c r="R342" s="822">
        <v>1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7</v>
      </c>
      <c r="B343" s="822" t="s">
        <v>2929</v>
      </c>
      <c r="C343" s="822" t="s">
        <v>2933</v>
      </c>
      <c r="D343" s="823" t="s">
        <v>4681</v>
      </c>
      <c r="E343" s="824" t="s">
        <v>2965</v>
      </c>
      <c r="F343" s="822" t="s">
        <v>2930</v>
      </c>
      <c r="G343" s="822" t="s">
        <v>3493</v>
      </c>
      <c r="H343" s="822" t="s">
        <v>329</v>
      </c>
      <c r="I343" s="822" t="s">
        <v>3494</v>
      </c>
      <c r="J343" s="822" t="s">
        <v>3495</v>
      </c>
      <c r="K343" s="822" t="s">
        <v>3496</v>
      </c>
      <c r="L343" s="825">
        <v>17.47</v>
      </c>
      <c r="M343" s="825">
        <v>17.47</v>
      </c>
      <c r="N343" s="822">
        <v>1</v>
      </c>
      <c r="O343" s="826">
        <v>1</v>
      </c>
      <c r="P343" s="825">
        <v>17.47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7</v>
      </c>
      <c r="B344" s="822" t="s">
        <v>2929</v>
      </c>
      <c r="C344" s="822" t="s">
        <v>2933</v>
      </c>
      <c r="D344" s="823" t="s">
        <v>4681</v>
      </c>
      <c r="E344" s="824" t="s">
        <v>2965</v>
      </c>
      <c r="F344" s="822" t="s">
        <v>2930</v>
      </c>
      <c r="G344" s="822" t="s">
        <v>3493</v>
      </c>
      <c r="H344" s="822" t="s">
        <v>329</v>
      </c>
      <c r="I344" s="822" t="s">
        <v>3538</v>
      </c>
      <c r="J344" s="822" t="s">
        <v>3495</v>
      </c>
      <c r="K344" s="822" t="s">
        <v>3496</v>
      </c>
      <c r="L344" s="825">
        <v>17.47</v>
      </c>
      <c r="M344" s="825">
        <v>34.94</v>
      </c>
      <c r="N344" s="822">
        <v>2</v>
      </c>
      <c r="O344" s="826">
        <v>0.5</v>
      </c>
      <c r="P344" s="825">
        <v>34.94</v>
      </c>
      <c r="Q344" s="827">
        <v>1</v>
      </c>
      <c r="R344" s="822">
        <v>2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7</v>
      </c>
      <c r="B345" s="822" t="s">
        <v>2929</v>
      </c>
      <c r="C345" s="822" t="s">
        <v>2933</v>
      </c>
      <c r="D345" s="823" t="s">
        <v>4681</v>
      </c>
      <c r="E345" s="824" t="s">
        <v>2965</v>
      </c>
      <c r="F345" s="822" t="s">
        <v>2930</v>
      </c>
      <c r="G345" s="822" t="s">
        <v>3108</v>
      </c>
      <c r="H345" s="822" t="s">
        <v>329</v>
      </c>
      <c r="I345" s="822" t="s">
        <v>3539</v>
      </c>
      <c r="J345" s="822" t="s">
        <v>891</v>
      </c>
      <c r="K345" s="822" t="s">
        <v>836</v>
      </c>
      <c r="L345" s="825">
        <v>65.989999999999995</v>
      </c>
      <c r="M345" s="825">
        <v>131.97999999999999</v>
      </c>
      <c r="N345" s="822">
        <v>2</v>
      </c>
      <c r="O345" s="826">
        <v>1</v>
      </c>
      <c r="P345" s="825">
        <v>131.97999999999999</v>
      </c>
      <c r="Q345" s="827">
        <v>1</v>
      </c>
      <c r="R345" s="822">
        <v>2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7</v>
      </c>
      <c r="B346" s="822" t="s">
        <v>2929</v>
      </c>
      <c r="C346" s="822" t="s">
        <v>2933</v>
      </c>
      <c r="D346" s="823" t="s">
        <v>4681</v>
      </c>
      <c r="E346" s="824" t="s">
        <v>2965</v>
      </c>
      <c r="F346" s="822" t="s">
        <v>2930</v>
      </c>
      <c r="G346" s="822" t="s">
        <v>3310</v>
      </c>
      <c r="H346" s="822" t="s">
        <v>329</v>
      </c>
      <c r="I346" s="822" t="s">
        <v>3311</v>
      </c>
      <c r="J346" s="822" t="s">
        <v>1922</v>
      </c>
      <c r="K346" s="822" t="s">
        <v>3312</v>
      </c>
      <c r="L346" s="825">
        <v>38.47</v>
      </c>
      <c r="M346" s="825">
        <v>38.47</v>
      </c>
      <c r="N346" s="822">
        <v>1</v>
      </c>
      <c r="O346" s="826">
        <v>0.5</v>
      </c>
      <c r="P346" s="825">
        <v>38.47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7</v>
      </c>
      <c r="B347" s="822" t="s">
        <v>2929</v>
      </c>
      <c r="C347" s="822" t="s">
        <v>2933</v>
      </c>
      <c r="D347" s="823" t="s">
        <v>4681</v>
      </c>
      <c r="E347" s="824" t="s">
        <v>2965</v>
      </c>
      <c r="F347" s="822" t="s">
        <v>2930</v>
      </c>
      <c r="G347" s="822" t="s">
        <v>3016</v>
      </c>
      <c r="H347" s="822" t="s">
        <v>329</v>
      </c>
      <c r="I347" s="822" t="s">
        <v>3017</v>
      </c>
      <c r="J347" s="822" t="s">
        <v>3018</v>
      </c>
      <c r="K347" s="822" t="s">
        <v>3019</v>
      </c>
      <c r="L347" s="825">
        <v>52.87</v>
      </c>
      <c r="M347" s="825">
        <v>211.48</v>
      </c>
      <c r="N347" s="822">
        <v>4</v>
      </c>
      <c r="O347" s="826">
        <v>2</v>
      </c>
      <c r="P347" s="825">
        <v>211.48</v>
      </c>
      <c r="Q347" s="827">
        <v>1</v>
      </c>
      <c r="R347" s="822">
        <v>4</v>
      </c>
      <c r="S347" s="827">
        <v>1</v>
      </c>
      <c r="T347" s="826">
        <v>2</v>
      </c>
      <c r="U347" s="828">
        <v>1</v>
      </c>
    </row>
    <row r="348" spans="1:21" ht="14.45" customHeight="1" x14ac:dyDescent="0.2">
      <c r="A348" s="821">
        <v>7</v>
      </c>
      <c r="B348" s="822" t="s">
        <v>2929</v>
      </c>
      <c r="C348" s="822" t="s">
        <v>2933</v>
      </c>
      <c r="D348" s="823" t="s">
        <v>4681</v>
      </c>
      <c r="E348" s="824" t="s">
        <v>2965</v>
      </c>
      <c r="F348" s="822" t="s">
        <v>2930</v>
      </c>
      <c r="G348" s="822" t="s">
        <v>3016</v>
      </c>
      <c r="H348" s="822" t="s">
        <v>329</v>
      </c>
      <c r="I348" s="822" t="s">
        <v>3540</v>
      </c>
      <c r="J348" s="822" t="s">
        <v>3541</v>
      </c>
      <c r="K348" s="822" t="s">
        <v>3542</v>
      </c>
      <c r="L348" s="825">
        <v>117.47</v>
      </c>
      <c r="M348" s="825">
        <v>234.94</v>
      </c>
      <c r="N348" s="822">
        <v>2</v>
      </c>
      <c r="O348" s="826">
        <v>1</v>
      </c>
      <c r="P348" s="825">
        <v>234.94</v>
      </c>
      <c r="Q348" s="827">
        <v>1</v>
      </c>
      <c r="R348" s="822">
        <v>2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7</v>
      </c>
      <c r="B349" s="822" t="s">
        <v>2929</v>
      </c>
      <c r="C349" s="822" t="s">
        <v>2933</v>
      </c>
      <c r="D349" s="823" t="s">
        <v>4681</v>
      </c>
      <c r="E349" s="824" t="s">
        <v>2965</v>
      </c>
      <c r="F349" s="822" t="s">
        <v>2930</v>
      </c>
      <c r="G349" s="822" t="s">
        <v>3124</v>
      </c>
      <c r="H349" s="822" t="s">
        <v>687</v>
      </c>
      <c r="I349" s="822" t="s">
        <v>2711</v>
      </c>
      <c r="J349" s="822" t="s">
        <v>2707</v>
      </c>
      <c r="K349" s="822" t="s">
        <v>2712</v>
      </c>
      <c r="L349" s="825">
        <v>339.47</v>
      </c>
      <c r="M349" s="825">
        <v>339.47</v>
      </c>
      <c r="N349" s="822">
        <v>1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7</v>
      </c>
      <c r="B350" s="822" t="s">
        <v>2929</v>
      </c>
      <c r="C350" s="822" t="s">
        <v>2933</v>
      </c>
      <c r="D350" s="823" t="s">
        <v>4681</v>
      </c>
      <c r="E350" s="824" t="s">
        <v>2965</v>
      </c>
      <c r="F350" s="822" t="s">
        <v>2930</v>
      </c>
      <c r="G350" s="822" t="s">
        <v>3543</v>
      </c>
      <c r="H350" s="822" t="s">
        <v>329</v>
      </c>
      <c r="I350" s="822" t="s">
        <v>3544</v>
      </c>
      <c r="J350" s="822" t="s">
        <v>3545</v>
      </c>
      <c r="K350" s="822" t="s">
        <v>3546</v>
      </c>
      <c r="L350" s="825">
        <v>38.47</v>
      </c>
      <c r="M350" s="825">
        <v>38.47</v>
      </c>
      <c r="N350" s="822">
        <v>1</v>
      </c>
      <c r="O350" s="826">
        <v>0.5</v>
      </c>
      <c r="P350" s="825">
        <v>38.47</v>
      </c>
      <c r="Q350" s="827">
        <v>1</v>
      </c>
      <c r="R350" s="822">
        <v>1</v>
      </c>
      <c r="S350" s="827">
        <v>1</v>
      </c>
      <c r="T350" s="826">
        <v>0.5</v>
      </c>
      <c r="U350" s="828">
        <v>1</v>
      </c>
    </row>
    <row r="351" spans="1:21" ht="14.45" customHeight="1" x14ac:dyDescent="0.2">
      <c r="A351" s="821">
        <v>7</v>
      </c>
      <c r="B351" s="822" t="s">
        <v>2929</v>
      </c>
      <c r="C351" s="822" t="s">
        <v>2933</v>
      </c>
      <c r="D351" s="823" t="s">
        <v>4681</v>
      </c>
      <c r="E351" s="824" t="s">
        <v>2965</v>
      </c>
      <c r="F351" s="822" t="s">
        <v>2930</v>
      </c>
      <c r="G351" s="822" t="s">
        <v>3139</v>
      </c>
      <c r="H351" s="822" t="s">
        <v>329</v>
      </c>
      <c r="I351" s="822" t="s">
        <v>3140</v>
      </c>
      <c r="J351" s="822" t="s">
        <v>962</v>
      </c>
      <c r="K351" s="822" t="s">
        <v>3141</v>
      </c>
      <c r="L351" s="825">
        <v>25.53</v>
      </c>
      <c r="M351" s="825">
        <v>25.53</v>
      </c>
      <c r="N351" s="822">
        <v>1</v>
      </c>
      <c r="O351" s="826">
        <v>1</v>
      </c>
      <c r="P351" s="825">
        <v>25.53</v>
      </c>
      <c r="Q351" s="827">
        <v>1</v>
      </c>
      <c r="R351" s="822">
        <v>1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7</v>
      </c>
      <c r="B352" s="822" t="s">
        <v>2929</v>
      </c>
      <c r="C352" s="822" t="s">
        <v>2933</v>
      </c>
      <c r="D352" s="823" t="s">
        <v>4681</v>
      </c>
      <c r="E352" s="824" t="s">
        <v>2965</v>
      </c>
      <c r="F352" s="822" t="s">
        <v>2930</v>
      </c>
      <c r="G352" s="822" t="s">
        <v>3547</v>
      </c>
      <c r="H352" s="822" t="s">
        <v>329</v>
      </c>
      <c r="I352" s="822" t="s">
        <v>3548</v>
      </c>
      <c r="J352" s="822" t="s">
        <v>3549</v>
      </c>
      <c r="K352" s="822" t="s">
        <v>3550</v>
      </c>
      <c r="L352" s="825">
        <v>727.03</v>
      </c>
      <c r="M352" s="825">
        <v>727.03</v>
      </c>
      <c r="N352" s="822">
        <v>1</v>
      </c>
      <c r="O352" s="826">
        <v>1</v>
      </c>
      <c r="P352" s="825">
        <v>727.03</v>
      </c>
      <c r="Q352" s="827">
        <v>1</v>
      </c>
      <c r="R352" s="822">
        <v>1</v>
      </c>
      <c r="S352" s="827">
        <v>1</v>
      </c>
      <c r="T352" s="826">
        <v>1</v>
      </c>
      <c r="U352" s="828">
        <v>1</v>
      </c>
    </row>
    <row r="353" spans="1:21" ht="14.45" customHeight="1" x14ac:dyDescent="0.2">
      <c r="A353" s="821">
        <v>7</v>
      </c>
      <c r="B353" s="822" t="s">
        <v>2929</v>
      </c>
      <c r="C353" s="822" t="s">
        <v>2933</v>
      </c>
      <c r="D353" s="823" t="s">
        <v>4681</v>
      </c>
      <c r="E353" s="824" t="s">
        <v>2965</v>
      </c>
      <c r="F353" s="822" t="s">
        <v>2930</v>
      </c>
      <c r="G353" s="822" t="s">
        <v>3551</v>
      </c>
      <c r="H353" s="822" t="s">
        <v>329</v>
      </c>
      <c r="I353" s="822" t="s">
        <v>3552</v>
      </c>
      <c r="J353" s="822" t="s">
        <v>927</v>
      </c>
      <c r="K353" s="822" t="s">
        <v>3553</v>
      </c>
      <c r="L353" s="825">
        <v>53.57</v>
      </c>
      <c r="M353" s="825">
        <v>214.28</v>
      </c>
      <c r="N353" s="822">
        <v>4</v>
      </c>
      <c r="O353" s="826">
        <v>2</v>
      </c>
      <c r="P353" s="825">
        <v>160.71</v>
      </c>
      <c r="Q353" s="827">
        <v>0.75</v>
      </c>
      <c r="R353" s="822">
        <v>3</v>
      </c>
      <c r="S353" s="827">
        <v>0.75</v>
      </c>
      <c r="T353" s="826">
        <v>1.5</v>
      </c>
      <c r="U353" s="828">
        <v>0.75</v>
      </c>
    </row>
    <row r="354" spans="1:21" ht="14.45" customHeight="1" x14ac:dyDescent="0.2">
      <c r="A354" s="821">
        <v>7</v>
      </c>
      <c r="B354" s="822" t="s">
        <v>2929</v>
      </c>
      <c r="C354" s="822" t="s">
        <v>2933</v>
      </c>
      <c r="D354" s="823" t="s">
        <v>4681</v>
      </c>
      <c r="E354" s="824" t="s">
        <v>2965</v>
      </c>
      <c r="F354" s="822" t="s">
        <v>2930</v>
      </c>
      <c r="G354" s="822" t="s">
        <v>3554</v>
      </c>
      <c r="H354" s="822" t="s">
        <v>329</v>
      </c>
      <c r="I354" s="822" t="s">
        <v>3555</v>
      </c>
      <c r="J354" s="822" t="s">
        <v>1791</v>
      </c>
      <c r="K354" s="822" t="s">
        <v>2823</v>
      </c>
      <c r="L354" s="825">
        <v>34.19</v>
      </c>
      <c r="M354" s="825">
        <v>102.57</v>
      </c>
      <c r="N354" s="822">
        <v>3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7</v>
      </c>
      <c r="B355" s="822" t="s">
        <v>2929</v>
      </c>
      <c r="C355" s="822" t="s">
        <v>2933</v>
      </c>
      <c r="D355" s="823" t="s">
        <v>4681</v>
      </c>
      <c r="E355" s="824" t="s">
        <v>2965</v>
      </c>
      <c r="F355" s="822" t="s">
        <v>2930</v>
      </c>
      <c r="G355" s="822" t="s">
        <v>3157</v>
      </c>
      <c r="H355" s="822" t="s">
        <v>329</v>
      </c>
      <c r="I355" s="822" t="s">
        <v>3556</v>
      </c>
      <c r="J355" s="822" t="s">
        <v>3557</v>
      </c>
      <c r="K355" s="822" t="s">
        <v>3558</v>
      </c>
      <c r="L355" s="825">
        <v>141.25</v>
      </c>
      <c r="M355" s="825">
        <v>141.25</v>
      </c>
      <c r="N355" s="822">
        <v>1</v>
      </c>
      <c r="O355" s="826">
        <v>0.5</v>
      </c>
      <c r="P355" s="825">
        <v>141.25</v>
      </c>
      <c r="Q355" s="827">
        <v>1</v>
      </c>
      <c r="R355" s="822">
        <v>1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7</v>
      </c>
      <c r="B356" s="822" t="s">
        <v>2929</v>
      </c>
      <c r="C356" s="822" t="s">
        <v>2933</v>
      </c>
      <c r="D356" s="823" t="s">
        <v>4681</v>
      </c>
      <c r="E356" s="824" t="s">
        <v>2965</v>
      </c>
      <c r="F356" s="822" t="s">
        <v>2930</v>
      </c>
      <c r="G356" s="822" t="s">
        <v>3559</v>
      </c>
      <c r="H356" s="822" t="s">
        <v>329</v>
      </c>
      <c r="I356" s="822" t="s">
        <v>3560</v>
      </c>
      <c r="J356" s="822" t="s">
        <v>1350</v>
      </c>
      <c r="K356" s="822" t="s">
        <v>3561</v>
      </c>
      <c r="L356" s="825">
        <v>60.88</v>
      </c>
      <c r="M356" s="825">
        <v>60.88</v>
      </c>
      <c r="N356" s="822">
        <v>1</v>
      </c>
      <c r="O356" s="826">
        <v>0.5</v>
      </c>
      <c r="P356" s="825">
        <v>60.88</v>
      </c>
      <c r="Q356" s="827">
        <v>1</v>
      </c>
      <c r="R356" s="822">
        <v>1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7</v>
      </c>
      <c r="B357" s="822" t="s">
        <v>2929</v>
      </c>
      <c r="C357" s="822" t="s">
        <v>2933</v>
      </c>
      <c r="D357" s="823" t="s">
        <v>4681</v>
      </c>
      <c r="E357" s="824" t="s">
        <v>2965</v>
      </c>
      <c r="F357" s="822" t="s">
        <v>2930</v>
      </c>
      <c r="G357" s="822" t="s">
        <v>3061</v>
      </c>
      <c r="H357" s="822" t="s">
        <v>329</v>
      </c>
      <c r="I357" s="822" t="s">
        <v>3062</v>
      </c>
      <c r="J357" s="822" t="s">
        <v>757</v>
      </c>
      <c r="K357" s="822" t="s">
        <v>3063</v>
      </c>
      <c r="L357" s="825">
        <v>127.91</v>
      </c>
      <c r="M357" s="825">
        <v>255.82</v>
      </c>
      <c r="N357" s="822">
        <v>2</v>
      </c>
      <c r="O357" s="826">
        <v>1.5</v>
      </c>
      <c r="P357" s="825">
        <v>255.82</v>
      </c>
      <c r="Q357" s="827">
        <v>1</v>
      </c>
      <c r="R357" s="822">
        <v>2</v>
      </c>
      <c r="S357" s="827">
        <v>1</v>
      </c>
      <c r="T357" s="826">
        <v>1.5</v>
      </c>
      <c r="U357" s="828">
        <v>1</v>
      </c>
    </row>
    <row r="358" spans="1:21" ht="14.45" customHeight="1" x14ac:dyDescent="0.2">
      <c r="A358" s="821">
        <v>7</v>
      </c>
      <c r="B358" s="822" t="s">
        <v>2929</v>
      </c>
      <c r="C358" s="822" t="s">
        <v>2933</v>
      </c>
      <c r="D358" s="823" t="s">
        <v>4681</v>
      </c>
      <c r="E358" s="824" t="s">
        <v>2965</v>
      </c>
      <c r="F358" s="822" t="s">
        <v>2930</v>
      </c>
      <c r="G358" s="822" t="s">
        <v>3434</v>
      </c>
      <c r="H358" s="822" t="s">
        <v>329</v>
      </c>
      <c r="I358" s="822" t="s">
        <v>3435</v>
      </c>
      <c r="J358" s="822" t="s">
        <v>3436</v>
      </c>
      <c r="K358" s="822" t="s">
        <v>3437</v>
      </c>
      <c r="L358" s="825">
        <v>161.46</v>
      </c>
      <c r="M358" s="825">
        <v>161.46</v>
      </c>
      <c r="N358" s="822">
        <v>1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7</v>
      </c>
      <c r="B359" s="822" t="s">
        <v>2929</v>
      </c>
      <c r="C359" s="822" t="s">
        <v>2933</v>
      </c>
      <c r="D359" s="823" t="s">
        <v>4681</v>
      </c>
      <c r="E359" s="824" t="s">
        <v>2965</v>
      </c>
      <c r="F359" s="822" t="s">
        <v>2930</v>
      </c>
      <c r="G359" s="822" t="s">
        <v>3562</v>
      </c>
      <c r="H359" s="822" t="s">
        <v>329</v>
      </c>
      <c r="I359" s="822" t="s">
        <v>3563</v>
      </c>
      <c r="J359" s="822" t="s">
        <v>3564</v>
      </c>
      <c r="K359" s="822" t="s">
        <v>3565</v>
      </c>
      <c r="L359" s="825">
        <v>0</v>
      </c>
      <c r="M359" s="825">
        <v>0</v>
      </c>
      <c r="N359" s="822">
        <v>2</v>
      </c>
      <c r="O359" s="826">
        <v>1</v>
      </c>
      <c r="P359" s="825"/>
      <c r="Q359" s="827"/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7</v>
      </c>
      <c r="B360" s="822" t="s">
        <v>2929</v>
      </c>
      <c r="C360" s="822" t="s">
        <v>2933</v>
      </c>
      <c r="D360" s="823" t="s">
        <v>4681</v>
      </c>
      <c r="E360" s="824" t="s">
        <v>2965</v>
      </c>
      <c r="F360" s="822" t="s">
        <v>2930</v>
      </c>
      <c r="G360" s="822" t="s">
        <v>3079</v>
      </c>
      <c r="H360" s="822" t="s">
        <v>687</v>
      </c>
      <c r="I360" s="822" t="s">
        <v>2747</v>
      </c>
      <c r="J360" s="822" t="s">
        <v>1625</v>
      </c>
      <c r="K360" s="822" t="s">
        <v>2748</v>
      </c>
      <c r="L360" s="825">
        <v>0</v>
      </c>
      <c r="M360" s="825">
        <v>0</v>
      </c>
      <c r="N360" s="822">
        <v>3</v>
      </c>
      <c r="O360" s="826">
        <v>2</v>
      </c>
      <c r="P360" s="825">
        <v>0</v>
      </c>
      <c r="Q360" s="827"/>
      <c r="R360" s="822">
        <v>3</v>
      </c>
      <c r="S360" s="827">
        <v>1</v>
      </c>
      <c r="T360" s="826">
        <v>2</v>
      </c>
      <c r="U360" s="828">
        <v>1</v>
      </c>
    </row>
    <row r="361" spans="1:21" ht="14.45" customHeight="1" x14ac:dyDescent="0.2">
      <c r="A361" s="821">
        <v>7</v>
      </c>
      <c r="B361" s="822" t="s">
        <v>2929</v>
      </c>
      <c r="C361" s="822" t="s">
        <v>2933</v>
      </c>
      <c r="D361" s="823" t="s">
        <v>4681</v>
      </c>
      <c r="E361" s="824" t="s">
        <v>2965</v>
      </c>
      <c r="F361" s="822" t="s">
        <v>2930</v>
      </c>
      <c r="G361" s="822" t="s">
        <v>3193</v>
      </c>
      <c r="H361" s="822" t="s">
        <v>329</v>
      </c>
      <c r="I361" s="822" t="s">
        <v>3261</v>
      </c>
      <c r="J361" s="822" t="s">
        <v>1613</v>
      </c>
      <c r="K361" s="822" t="s">
        <v>3566</v>
      </c>
      <c r="L361" s="825">
        <v>50.32</v>
      </c>
      <c r="M361" s="825">
        <v>201.28</v>
      </c>
      <c r="N361" s="822">
        <v>4</v>
      </c>
      <c r="O361" s="826">
        <v>1.5</v>
      </c>
      <c r="P361" s="825">
        <v>100.64</v>
      </c>
      <c r="Q361" s="827">
        <v>0.5</v>
      </c>
      <c r="R361" s="822">
        <v>2</v>
      </c>
      <c r="S361" s="827">
        <v>0.5</v>
      </c>
      <c r="T361" s="826">
        <v>0.5</v>
      </c>
      <c r="U361" s="828">
        <v>0.33333333333333331</v>
      </c>
    </row>
    <row r="362" spans="1:21" ht="14.45" customHeight="1" x14ac:dyDescent="0.2">
      <c r="A362" s="821">
        <v>7</v>
      </c>
      <c r="B362" s="822" t="s">
        <v>2929</v>
      </c>
      <c r="C362" s="822" t="s">
        <v>2933</v>
      </c>
      <c r="D362" s="823" t="s">
        <v>4681</v>
      </c>
      <c r="E362" s="824" t="s">
        <v>2965</v>
      </c>
      <c r="F362" s="822" t="s">
        <v>2930</v>
      </c>
      <c r="G362" s="822" t="s">
        <v>3088</v>
      </c>
      <c r="H362" s="822" t="s">
        <v>329</v>
      </c>
      <c r="I362" s="822" t="s">
        <v>3089</v>
      </c>
      <c r="J362" s="822" t="s">
        <v>1269</v>
      </c>
      <c r="K362" s="822" t="s">
        <v>1270</v>
      </c>
      <c r="L362" s="825">
        <v>121.92</v>
      </c>
      <c r="M362" s="825">
        <v>121.92</v>
      </c>
      <c r="N362" s="822">
        <v>1</v>
      </c>
      <c r="O362" s="826">
        <v>0.5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7</v>
      </c>
      <c r="B363" s="822" t="s">
        <v>2929</v>
      </c>
      <c r="C363" s="822" t="s">
        <v>2933</v>
      </c>
      <c r="D363" s="823" t="s">
        <v>4681</v>
      </c>
      <c r="E363" s="824" t="s">
        <v>2983</v>
      </c>
      <c r="F363" s="822" t="s">
        <v>2930</v>
      </c>
      <c r="G363" s="822" t="s">
        <v>2989</v>
      </c>
      <c r="H363" s="822" t="s">
        <v>687</v>
      </c>
      <c r="I363" s="822" t="s">
        <v>2573</v>
      </c>
      <c r="J363" s="822" t="s">
        <v>2574</v>
      </c>
      <c r="K363" s="822" t="s">
        <v>2575</v>
      </c>
      <c r="L363" s="825">
        <v>119.7</v>
      </c>
      <c r="M363" s="825">
        <v>239.4</v>
      </c>
      <c r="N363" s="822">
        <v>2</v>
      </c>
      <c r="O363" s="826">
        <v>1</v>
      </c>
      <c r="P363" s="825">
        <v>239.4</v>
      </c>
      <c r="Q363" s="827">
        <v>1</v>
      </c>
      <c r="R363" s="822">
        <v>2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7</v>
      </c>
      <c r="B364" s="822" t="s">
        <v>2929</v>
      </c>
      <c r="C364" s="822" t="s">
        <v>2933</v>
      </c>
      <c r="D364" s="823" t="s">
        <v>4681</v>
      </c>
      <c r="E364" s="824" t="s">
        <v>2983</v>
      </c>
      <c r="F364" s="822" t="s">
        <v>2930</v>
      </c>
      <c r="G364" s="822" t="s">
        <v>3343</v>
      </c>
      <c r="H364" s="822" t="s">
        <v>329</v>
      </c>
      <c r="I364" s="822" t="s">
        <v>3344</v>
      </c>
      <c r="J364" s="822" t="s">
        <v>3345</v>
      </c>
      <c r="K364" s="822" t="s">
        <v>1249</v>
      </c>
      <c r="L364" s="825">
        <v>0</v>
      </c>
      <c r="M364" s="825">
        <v>0</v>
      </c>
      <c r="N364" s="822">
        <v>1</v>
      </c>
      <c r="O364" s="826">
        <v>1</v>
      </c>
      <c r="P364" s="825">
        <v>0</v>
      </c>
      <c r="Q364" s="827"/>
      <c r="R364" s="822">
        <v>1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7</v>
      </c>
      <c r="B365" s="822" t="s">
        <v>2929</v>
      </c>
      <c r="C365" s="822" t="s">
        <v>2933</v>
      </c>
      <c r="D365" s="823" t="s">
        <v>4681</v>
      </c>
      <c r="E365" s="824" t="s">
        <v>2983</v>
      </c>
      <c r="F365" s="822" t="s">
        <v>2930</v>
      </c>
      <c r="G365" s="822" t="s">
        <v>3111</v>
      </c>
      <c r="H365" s="822" t="s">
        <v>329</v>
      </c>
      <c r="I365" s="822" t="s">
        <v>3567</v>
      </c>
      <c r="J365" s="822" t="s">
        <v>3568</v>
      </c>
      <c r="K365" s="822" t="s">
        <v>3569</v>
      </c>
      <c r="L365" s="825">
        <v>80.760000000000005</v>
      </c>
      <c r="M365" s="825">
        <v>80.760000000000005</v>
      </c>
      <c r="N365" s="822">
        <v>1</v>
      </c>
      <c r="O365" s="826">
        <v>1</v>
      </c>
      <c r="P365" s="825">
        <v>80.760000000000005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7</v>
      </c>
      <c r="B366" s="822" t="s">
        <v>2929</v>
      </c>
      <c r="C366" s="822" t="s">
        <v>2933</v>
      </c>
      <c r="D366" s="823" t="s">
        <v>4681</v>
      </c>
      <c r="E366" s="824" t="s">
        <v>2983</v>
      </c>
      <c r="F366" s="822" t="s">
        <v>2930</v>
      </c>
      <c r="G366" s="822" t="s">
        <v>3502</v>
      </c>
      <c r="H366" s="822" t="s">
        <v>329</v>
      </c>
      <c r="I366" s="822" t="s">
        <v>3570</v>
      </c>
      <c r="J366" s="822" t="s">
        <v>1785</v>
      </c>
      <c r="K366" s="822" t="s">
        <v>3571</v>
      </c>
      <c r="L366" s="825">
        <v>46.75</v>
      </c>
      <c r="M366" s="825">
        <v>46.75</v>
      </c>
      <c r="N366" s="822">
        <v>1</v>
      </c>
      <c r="O366" s="826">
        <v>1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7</v>
      </c>
      <c r="B367" s="822" t="s">
        <v>2929</v>
      </c>
      <c r="C367" s="822" t="s">
        <v>2933</v>
      </c>
      <c r="D367" s="823" t="s">
        <v>4681</v>
      </c>
      <c r="E367" s="824" t="s">
        <v>2983</v>
      </c>
      <c r="F367" s="822" t="s">
        <v>2930</v>
      </c>
      <c r="G367" s="822" t="s">
        <v>3572</v>
      </c>
      <c r="H367" s="822" t="s">
        <v>329</v>
      </c>
      <c r="I367" s="822" t="s">
        <v>3573</v>
      </c>
      <c r="J367" s="822" t="s">
        <v>3574</v>
      </c>
      <c r="K367" s="822" t="s">
        <v>3575</v>
      </c>
      <c r="L367" s="825">
        <v>422.19</v>
      </c>
      <c r="M367" s="825">
        <v>1266.57</v>
      </c>
      <c r="N367" s="822">
        <v>3</v>
      </c>
      <c r="O367" s="826">
        <v>2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7</v>
      </c>
      <c r="B368" s="822" t="s">
        <v>2929</v>
      </c>
      <c r="C368" s="822" t="s">
        <v>2933</v>
      </c>
      <c r="D368" s="823" t="s">
        <v>4681</v>
      </c>
      <c r="E368" s="824" t="s">
        <v>2983</v>
      </c>
      <c r="F368" s="822" t="s">
        <v>2930</v>
      </c>
      <c r="G368" s="822" t="s">
        <v>3027</v>
      </c>
      <c r="H368" s="822" t="s">
        <v>329</v>
      </c>
      <c r="I368" s="822" t="s">
        <v>3028</v>
      </c>
      <c r="J368" s="822" t="s">
        <v>1592</v>
      </c>
      <c r="K368" s="822" t="s">
        <v>1593</v>
      </c>
      <c r="L368" s="825">
        <v>94.7</v>
      </c>
      <c r="M368" s="825">
        <v>378.8</v>
      </c>
      <c r="N368" s="822">
        <v>4</v>
      </c>
      <c r="O368" s="826">
        <v>2</v>
      </c>
      <c r="P368" s="825">
        <v>378.8</v>
      </c>
      <c r="Q368" s="827">
        <v>1</v>
      </c>
      <c r="R368" s="822">
        <v>4</v>
      </c>
      <c r="S368" s="827">
        <v>1</v>
      </c>
      <c r="T368" s="826">
        <v>2</v>
      </c>
      <c r="U368" s="828">
        <v>1</v>
      </c>
    </row>
    <row r="369" spans="1:21" ht="14.45" customHeight="1" x14ac:dyDescent="0.2">
      <c r="A369" s="821">
        <v>7</v>
      </c>
      <c r="B369" s="822" t="s">
        <v>2929</v>
      </c>
      <c r="C369" s="822" t="s">
        <v>2933</v>
      </c>
      <c r="D369" s="823" t="s">
        <v>4681</v>
      </c>
      <c r="E369" s="824" t="s">
        <v>2983</v>
      </c>
      <c r="F369" s="822" t="s">
        <v>2930</v>
      </c>
      <c r="G369" s="822" t="s">
        <v>3378</v>
      </c>
      <c r="H369" s="822" t="s">
        <v>329</v>
      </c>
      <c r="I369" s="822" t="s">
        <v>3379</v>
      </c>
      <c r="J369" s="822" t="s">
        <v>3380</v>
      </c>
      <c r="K369" s="822" t="s">
        <v>3381</v>
      </c>
      <c r="L369" s="825">
        <v>159.71</v>
      </c>
      <c r="M369" s="825">
        <v>638.84</v>
      </c>
      <c r="N369" s="822">
        <v>4</v>
      </c>
      <c r="O369" s="826">
        <v>2</v>
      </c>
      <c r="P369" s="825">
        <v>638.84</v>
      </c>
      <c r="Q369" s="827">
        <v>1</v>
      </c>
      <c r="R369" s="822">
        <v>4</v>
      </c>
      <c r="S369" s="827">
        <v>1</v>
      </c>
      <c r="T369" s="826">
        <v>2</v>
      </c>
      <c r="U369" s="828">
        <v>1</v>
      </c>
    </row>
    <row r="370" spans="1:21" ht="14.45" customHeight="1" x14ac:dyDescent="0.2">
      <c r="A370" s="821">
        <v>7</v>
      </c>
      <c r="B370" s="822" t="s">
        <v>2929</v>
      </c>
      <c r="C370" s="822" t="s">
        <v>2933</v>
      </c>
      <c r="D370" s="823" t="s">
        <v>4681</v>
      </c>
      <c r="E370" s="824" t="s">
        <v>2983</v>
      </c>
      <c r="F370" s="822" t="s">
        <v>2930</v>
      </c>
      <c r="G370" s="822" t="s">
        <v>3161</v>
      </c>
      <c r="H370" s="822" t="s">
        <v>329</v>
      </c>
      <c r="I370" s="822" t="s">
        <v>3329</v>
      </c>
      <c r="J370" s="822" t="s">
        <v>3330</v>
      </c>
      <c r="K370" s="822" t="s">
        <v>3331</v>
      </c>
      <c r="L370" s="825">
        <v>205.84</v>
      </c>
      <c r="M370" s="825">
        <v>205.84</v>
      </c>
      <c r="N370" s="822">
        <v>1</v>
      </c>
      <c r="O370" s="826">
        <v>1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7</v>
      </c>
      <c r="B371" s="822" t="s">
        <v>2929</v>
      </c>
      <c r="C371" s="822" t="s">
        <v>2933</v>
      </c>
      <c r="D371" s="823" t="s">
        <v>4681</v>
      </c>
      <c r="E371" s="824" t="s">
        <v>2983</v>
      </c>
      <c r="F371" s="822" t="s">
        <v>2930</v>
      </c>
      <c r="G371" s="822" t="s">
        <v>3576</v>
      </c>
      <c r="H371" s="822" t="s">
        <v>329</v>
      </c>
      <c r="I371" s="822" t="s">
        <v>3577</v>
      </c>
      <c r="J371" s="822" t="s">
        <v>3578</v>
      </c>
      <c r="K371" s="822" t="s">
        <v>3579</v>
      </c>
      <c r="L371" s="825">
        <v>60.39</v>
      </c>
      <c r="M371" s="825">
        <v>120.78</v>
      </c>
      <c r="N371" s="822">
        <v>2</v>
      </c>
      <c r="O371" s="826">
        <v>1</v>
      </c>
      <c r="P371" s="825">
        <v>120.78</v>
      </c>
      <c r="Q371" s="827">
        <v>1</v>
      </c>
      <c r="R371" s="822">
        <v>2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7</v>
      </c>
      <c r="B372" s="822" t="s">
        <v>2929</v>
      </c>
      <c r="C372" s="822" t="s">
        <v>2933</v>
      </c>
      <c r="D372" s="823" t="s">
        <v>4681</v>
      </c>
      <c r="E372" s="824" t="s">
        <v>2983</v>
      </c>
      <c r="F372" s="822" t="s">
        <v>2930</v>
      </c>
      <c r="G372" s="822" t="s">
        <v>3580</v>
      </c>
      <c r="H372" s="822" t="s">
        <v>329</v>
      </c>
      <c r="I372" s="822" t="s">
        <v>3581</v>
      </c>
      <c r="J372" s="822" t="s">
        <v>3582</v>
      </c>
      <c r="K372" s="822" t="s">
        <v>3583</v>
      </c>
      <c r="L372" s="825">
        <v>0</v>
      </c>
      <c r="M372" s="825">
        <v>0</v>
      </c>
      <c r="N372" s="822">
        <v>1</v>
      </c>
      <c r="O372" s="826">
        <v>1</v>
      </c>
      <c r="P372" s="825">
        <v>0</v>
      </c>
      <c r="Q372" s="827"/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7</v>
      </c>
      <c r="B373" s="822" t="s">
        <v>2929</v>
      </c>
      <c r="C373" s="822" t="s">
        <v>2933</v>
      </c>
      <c r="D373" s="823" t="s">
        <v>4681</v>
      </c>
      <c r="E373" s="824" t="s">
        <v>2983</v>
      </c>
      <c r="F373" s="822" t="s">
        <v>2930</v>
      </c>
      <c r="G373" s="822" t="s">
        <v>3088</v>
      </c>
      <c r="H373" s="822" t="s">
        <v>329</v>
      </c>
      <c r="I373" s="822" t="s">
        <v>3089</v>
      </c>
      <c r="J373" s="822" t="s">
        <v>1269</v>
      </c>
      <c r="K373" s="822" t="s">
        <v>1270</v>
      </c>
      <c r="L373" s="825">
        <v>121.92</v>
      </c>
      <c r="M373" s="825">
        <v>243.84</v>
      </c>
      <c r="N373" s="822">
        <v>2</v>
      </c>
      <c r="O373" s="826">
        <v>1</v>
      </c>
      <c r="P373" s="825">
        <v>243.84</v>
      </c>
      <c r="Q373" s="827">
        <v>1</v>
      </c>
      <c r="R373" s="822">
        <v>2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7</v>
      </c>
      <c r="B374" s="822" t="s">
        <v>2929</v>
      </c>
      <c r="C374" s="822" t="s">
        <v>2933</v>
      </c>
      <c r="D374" s="823" t="s">
        <v>4681</v>
      </c>
      <c r="E374" s="824" t="s">
        <v>2983</v>
      </c>
      <c r="F374" s="822" t="s">
        <v>2931</v>
      </c>
      <c r="G374" s="822" t="s">
        <v>3206</v>
      </c>
      <c r="H374" s="822" t="s">
        <v>329</v>
      </c>
      <c r="I374" s="822" t="s">
        <v>3584</v>
      </c>
      <c r="J374" s="822" t="s">
        <v>3208</v>
      </c>
      <c r="K374" s="822"/>
      <c r="L374" s="825">
        <v>0</v>
      </c>
      <c r="M374" s="825">
        <v>0</v>
      </c>
      <c r="N374" s="822">
        <v>2</v>
      </c>
      <c r="O374" s="826">
        <v>2</v>
      </c>
      <c r="P374" s="825">
        <v>0</v>
      </c>
      <c r="Q374" s="827"/>
      <c r="R374" s="822">
        <v>2</v>
      </c>
      <c r="S374" s="827">
        <v>1</v>
      </c>
      <c r="T374" s="826">
        <v>2</v>
      </c>
      <c r="U374" s="828">
        <v>1</v>
      </c>
    </row>
    <row r="375" spans="1:21" ht="14.45" customHeight="1" x14ac:dyDescent="0.2">
      <c r="A375" s="821">
        <v>7</v>
      </c>
      <c r="B375" s="822" t="s">
        <v>2929</v>
      </c>
      <c r="C375" s="822" t="s">
        <v>2933</v>
      </c>
      <c r="D375" s="823" t="s">
        <v>4681</v>
      </c>
      <c r="E375" s="824" t="s">
        <v>2983</v>
      </c>
      <c r="F375" s="822" t="s">
        <v>2931</v>
      </c>
      <c r="G375" s="822" t="s">
        <v>3206</v>
      </c>
      <c r="H375" s="822" t="s">
        <v>329</v>
      </c>
      <c r="I375" s="822" t="s">
        <v>3585</v>
      </c>
      <c r="J375" s="822" t="s">
        <v>3208</v>
      </c>
      <c r="K375" s="822"/>
      <c r="L375" s="825">
        <v>0</v>
      </c>
      <c r="M375" s="825">
        <v>0</v>
      </c>
      <c r="N375" s="822">
        <v>2</v>
      </c>
      <c r="O375" s="826">
        <v>2</v>
      </c>
      <c r="P375" s="825">
        <v>0</v>
      </c>
      <c r="Q375" s="827"/>
      <c r="R375" s="822">
        <v>2</v>
      </c>
      <c r="S375" s="827">
        <v>1</v>
      </c>
      <c r="T375" s="826">
        <v>2</v>
      </c>
      <c r="U375" s="828">
        <v>1</v>
      </c>
    </row>
    <row r="376" spans="1:21" ht="14.45" customHeight="1" x14ac:dyDescent="0.2">
      <c r="A376" s="821">
        <v>7</v>
      </c>
      <c r="B376" s="822" t="s">
        <v>2929</v>
      </c>
      <c r="C376" s="822" t="s">
        <v>2933</v>
      </c>
      <c r="D376" s="823" t="s">
        <v>4681</v>
      </c>
      <c r="E376" s="824" t="s">
        <v>2979</v>
      </c>
      <c r="F376" s="822" t="s">
        <v>2930</v>
      </c>
      <c r="G376" s="822" t="s">
        <v>3088</v>
      </c>
      <c r="H376" s="822" t="s">
        <v>329</v>
      </c>
      <c r="I376" s="822" t="s">
        <v>3089</v>
      </c>
      <c r="J376" s="822" t="s">
        <v>1269</v>
      </c>
      <c r="K376" s="822" t="s">
        <v>1270</v>
      </c>
      <c r="L376" s="825">
        <v>121.92</v>
      </c>
      <c r="M376" s="825">
        <v>853.44</v>
      </c>
      <c r="N376" s="822">
        <v>7</v>
      </c>
      <c r="O376" s="826">
        <v>2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7</v>
      </c>
      <c r="B377" s="822" t="s">
        <v>2929</v>
      </c>
      <c r="C377" s="822" t="s">
        <v>2933</v>
      </c>
      <c r="D377" s="823" t="s">
        <v>4681</v>
      </c>
      <c r="E377" s="824" t="s">
        <v>2955</v>
      </c>
      <c r="F377" s="822" t="s">
        <v>2930</v>
      </c>
      <c r="G377" s="822" t="s">
        <v>3000</v>
      </c>
      <c r="H377" s="822" t="s">
        <v>329</v>
      </c>
      <c r="I377" s="822" t="s">
        <v>3165</v>
      </c>
      <c r="J377" s="822" t="s">
        <v>908</v>
      </c>
      <c r="K377" s="822" t="s">
        <v>909</v>
      </c>
      <c r="L377" s="825">
        <v>205.84</v>
      </c>
      <c r="M377" s="825">
        <v>205.84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7</v>
      </c>
      <c r="B378" s="822" t="s">
        <v>2929</v>
      </c>
      <c r="C378" s="822" t="s">
        <v>2933</v>
      </c>
      <c r="D378" s="823" t="s">
        <v>4681</v>
      </c>
      <c r="E378" s="824" t="s">
        <v>2955</v>
      </c>
      <c r="F378" s="822" t="s">
        <v>2930</v>
      </c>
      <c r="G378" s="822" t="s">
        <v>3434</v>
      </c>
      <c r="H378" s="822" t="s">
        <v>329</v>
      </c>
      <c r="I378" s="822" t="s">
        <v>3435</v>
      </c>
      <c r="J378" s="822" t="s">
        <v>3436</v>
      </c>
      <c r="K378" s="822" t="s">
        <v>3437</v>
      </c>
      <c r="L378" s="825">
        <v>161.46</v>
      </c>
      <c r="M378" s="825">
        <v>484.38</v>
      </c>
      <c r="N378" s="822">
        <v>3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7</v>
      </c>
      <c r="B379" s="822" t="s">
        <v>2929</v>
      </c>
      <c r="C379" s="822" t="s">
        <v>2933</v>
      </c>
      <c r="D379" s="823" t="s">
        <v>4681</v>
      </c>
      <c r="E379" s="824" t="s">
        <v>2982</v>
      </c>
      <c r="F379" s="822" t="s">
        <v>2930</v>
      </c>
      <c r="G379" s="822" t="s">
        <v>3417</v>
      </c>
      <c r="H379" s="822" t="s">
        <v>329</v>
      </c>
      <c r="I379" s="822" t="s">
        <v>3586</v>
      </c>
      <c r="J379" s="822" t="s">
        <v>2496</v>
      </c>
      <c r="K379" s="822" t="s">
        <v>1629</v>
      </c>
      <c r="L379" s="825">
        <v>329.56</v>
      </c>
      <c r="M379" s="825">
        <v>329.56</v>
      </c>
      <c r="N379" s="822">
        <v>1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7</v>
      </c>
      <c r="B380" s="822" t="s">
        <v>2929</v>
      </c>
      <c r="C380" s="822" t="s">
        <v>2933</v>
      </c>
      <c r="D380" s="823" t="s">
        <v>4681</v>
      </c>
      <c r="E380" s="824" t="s">
        <v>2982</v>
      </c>
      <c r="F380" s="822" t="s">
        <v>2930</v>
      </c>
      <c r="G380" s="822" t="s">
        <v>2989</v>
      </c>
      <c r="H380" s="822" t="s">
        <v>687</v>
      </c>
      <c r="I380" s="822" t="s">
        <v>2573</v>
      </c>
      <c r="J380" s="822" t="s">
        <v>2574</v>
      </c>
      <c r="K380" s="822" t="s">
        <v>2575</v>
      </c>
      <c r="L380" s="825">
        <v>119.7</v>
      </c>
      <c r="M380" s="825">
        <v>239.4</v>
      </c>
      <c r="N380" s="822">
        <v>2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7</v>
      </c>
      <c r="B381" s="822" t="s">
        <v>2929</v>
      </c>
      <c r="C381" s="822" t="s">
        <v>2933</v>
      </c>
      <c r="D381" s="823" t="s">
        <v>4681</v>
      </c>
      <c r="E381" s="824" t="s">
        <v>2982</v>
      </c>
      <c r="F381" s="822" t="s">
        <v>2930</v>
      </c>
      <c r="G381" s="822" t="s">
        <v>3587</v>
      </c>
      <c r="H381" s="822" t="s">
        <v>329</v>
      </c>
      <c r="I381" s="822" t="s">
        <v>3588</v>
      </c>
      <c r="J381" s="822" t="s">
        <v>3589</v>
      </c>
      <c r="K381" s="822" t="s">
        <v>3590</v>
      </c>
      <c r="L381" s="825">
        <v>46.03</v>
      </c>
      <c r="M381" s="825">
        <v>46.03</v>
      </c>
      <c r="N381" s="822">
        <v>1</v>
      </c>
      <c r="O381" s="826">
        <v>0.5</v>
      </c>
      <c r="P381" s="825">
        <v>46.03</v>
      </c>
      <c r="Q381" s="827">
        <v>1</v>
      </c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7</v>
      </c>
      <c r="B382" s="822" t="s">
        <v>2929</v>
      </c>
      <c r="C382" s="822" t="s">
        <v>2933</v>
      </c>
      <c r="D382" s="823" t="s">
        <v>4681</v>
      </c>
      <c r="E382" s="824" t="s">
        <v>2982</v>
      </c>
      <c r="F382" s="822" t="s">
        <v>2930</v>
      </c>
      <c r="G382" s="822" t="s">
        <v>3396</v>
      </c>
      <c r="H382" s="822" t="s">
        <v>329</v>
      </c>
      <c r="I382" s="822" t="s">
        <v>3591</v>
      </c>
      <c r="J382" s="822" t="s">
        <v>3398</v>
      </c>
      <c r="K382" s="822" t="s">
        <v>3592</v>
      </c>
      <c r="L382" s="825">
        <v>86.02</v>
      </c>
      <c r="M382" s="825">
        <v>172.04</v>
      </c>
      <c r="N382" s="822">
        <v>2</v>
      </c>
      <c r="O382" s="826">
        <v>0.5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7</v>
      </c>
      <c r="B383" s="822" t="s">
        <v>2929</v>
      </c>
      <c r="C383" s="822" t="s">
        <v>2933</v>
      </c>
      <c r="D383" s="823" t="s">
        <v>4681</v>
      </c>
      <c r="E383" s="824" t="s">
        <v>2982</v>
      </c>
      <c r="F383" s="822" t="s">
        <v>2930</v>
      </c>
      <c r="G383" s="822" t="s">
        <v>3593</v>
      </c>
      <c r="H383" s="822" t="s">
        <v>329</v>
      </c>
      <c r="I383" s="822" t="s">
        <v>3594</v>
      </c>
      <c r="J383" s="822" t="s">
        <v>3595</v>
      </c>
      <c r="K383" s="822" t="s">
        <v>3596</v>
      </c>
      <c r="L383" s="825">
        <v>449.99</v>
      </c>
      <c r="M383" s="825">
        <v>1349.97</v>
      </c>
      <c r="N383" s="822">
        <v>3</v>
      </c>
      <c r="O383" s="826">
        <v>0.5</v>
      </c>
      <c r="P383" s="825">
        <v>1349.97</v>
      </c>
      <c r="Q383" s="827">
        <v>1</v>
      </c>
      <c r="R383" s="822">
        <v>3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7</v>
      </c>
      <c r="B384" s="822" t="s">
        <v>2929</v>
      </c>
      <c r="C384" s="822" t="s">
        <v>2933</v>
      </c>
      <c r="D384" s="823" t="s">
        <v>4681</v>
      </c>
      <c r="E384" s="824" t="s">
        <v>2982</v>
      </c>
      <c r="F384" s="822" t="s">
        <v>2930</v>
      </c>
      <c r="G384" s="822" t="s">
        <v>3597</v>
      </c>
      <c r="H384" s="822" t="s">
        <v>329</v>
      </c>
      <c r="I384" s="822" t="s">
        <v>3598</v>
      </c>
      <c r="J384" s="822" t="s">
        <v>3599</v>
      </c>
      <c r="K384" s="822" t="s">
        <v>3600</v>
      </c>
      <c r="L384" s="825">
        <v>213.49</v>
      </c>
      <c r="M384" s="825">
        <v>1280.94</v>
      </c>
      <c r="N384" s="822">
        <v>6</v>
      </c>
      <c r="O384" s="826">
        <v>1.5</v>
      </c>
      <c r="P384" s="825">
        <v>1067.45</v>
      </c>
      <c r="Q384" s="827">
        <v>0.83333333333333337</v>
      </c>
      <c r="R384" s="822">
        <v>5</v>
      </c>
      <c r="S384" s="827">
        <v>0.83333333333333337</v>
      </c>
      <c r="T384" s="826">
        <v>1</v>
      </c>
      <c r="U384" s="828">
        <v>0.66666666666666663</v>
      </c>
    </row>
    <row r="385" spans="1:21" ht="14.45" customHeight="1" x14ac:dyDescent="0.2">
      <c r="A385" s="821">
        <v>7</v>
      </c>
      <c r="B385" s="822" t="s">
        <v>2929</v>
      </c>
      <c r="C385" s="822" t="s">
        <v>2933</v>
      </c>
      <c r="D385" s="823" t="s">
        <v>4681</v>
      </c>
      <c r="E385" s="824" t="s">
        <v>2982</v>
      </c>
      <c r="F385" s="822" t="s">
        <v>2930</v>
      </c>
      <c r="G385" s="822" t="s">
        <v>3601</v>
      </c>
      <c r="H385" s="822" t="s">
        <v>329</v>
      </c>
      <c r="I385" s="822" t="s">
        <v>3602</v>
      </c>
      <c r="J385" s="822" t="s">
        <v>3603</v>
      </c>
      <c r="K385" s="822" t="s">
        <v>2493</v>
      </c>
      <c r="L385" s="825">
        <v>58.86</v>
      </c>
      <c r="M385" s="825">
        <v>117.72</v>
      </c>
      <c r="N385" s="822">
        <v>2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7</v>
      </c>
      <c r="B386" s="822" t="s">
        <v>2929</v>
      </c>
      <c r="C386" s="822" t="s">
        <v>2933</v>
      </c>
      <c r="D386" s="823" t="s">
        <v>4681</v>
      </c>
      <c r="E386" s="824" t="s">
        <v>2982</v>
      </c>
      <c r="F386" s="822" t="s">
        <v>2930</v>
      </c>
      <c r="G386" s="822" t="s">
        <v>3108</v>
      </c>
      <c r="H386" s="822" t="s">
        <v>329</v>
      </c>
      <c r="I386" s="822" t="s">
        <v>3539</v>
      </c>
      <c r="J386" s="822" t="s">
        <v>891</v>
      </c>
      <c r="K386" s="822" t="s">
        <v>836</v>
      </c>
      <c r="L386" s="825">
        <v>65.989999999999995</v>
      </c>
      <c r="M386" s="825">
        <v>131.97999999999999</v>
      </c>
      <c r="N386" s="822">
        <v>2</v>
      </c>
      <c r="O386" s="826">
        <v>0.5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7</v>
      </c>
      <c r="B387" s="822" t="s">
        <v>2929</v>
      </c>
      <c r="C387" s="822" t="s">
        <v>2933</v>
      </c>
      <c r="D387" s="823" t="s">
        <v>4681</v>
      </c>
      <c r="E387" s="824" t="s">
        <v>2982</v>
      </c>
      <c r="F387" s="822" t="s">
        <v>2930</v>
      </c>
      <c r="G387" s="822" t="s">
        <v>3604</v>
      </c>
      <c r="H387" s="822" t="s">
        <v>687</v>
      </c>
      <c r="I387" s="822" t="s">
        <v>3605</v>
      </c>
      <c r="J387" s="822" t="s">
        <v>3606</v>
      </c>
      <c r="K387" s="822" t="s">
        <v>3607</v>
      </c>
      <c r="L387" s="825">
        <v>1437.8</v>
      </c>
      <c r="M387" s="825">
        <v>1437.8</v>
      </c>
      <c r="N387" s="822">
        <v>1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7</v>
      </c>
      <c r="B388" s="822" t="s">
        <v>2929</v>
      </c>
      <c r="C388" s="822" t="s">
        <v>2933</v>
      </c>
      <c r="D388" s="823" t="s">
        <v>4681</v>
      </c>
      <c r="E388" s="824" t="s">
        <v>2982</v>
      </c>
      <c r="F388" s="822" t="s">
        <v>2930</v>
      </c>
      <c r="G388" s="822" t="s">
        <v>2992</v>
      </c>
      <c r="H388" s="822" t="s">
        <v>687</v>
      </c>
      <c r="I388" s="822" t="s">
        <v>3608</v>
      </c>
      <c r="J388" s="822" t="s">
        <v>3455</v>
      </c>
      <c r="K388" s="822" t="s">
        <v>3609</v>
      </c>
      <c r="L388" s="825">
        <v>58.77</v>
      </c>
      <c r="M388" s="825">
        <v>58.77</v>
      </c>
      <c r="N388" s="822">
        <v>1</v>
      </c>
      <c r="O388" s="826">
        <v>0.5</v>
      </c>
      <c r="P388" s="825">
        <v>58.77</v>
      </c>
      <c r="Q388" s="827">
        <v>1</v>
      </c>
      <c r="R388" s="822">
        <v>1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7</v>
      </c>
      <c r="B389" s="822" t="s">
        <v>2929</v>
      </c>
      <c r="C389" s="822" t="s">
        <v>2933</v>
      </c>
      <c r="D389" s="823" t="s">
        <v>4681</v>
      </c>
      <c r="E389" s="824" t="s">
        <v>2982</v>
      </c>
      <c r="F389" s="822" t="s">
        <v>2930</v>
      </c>
      <c r="G389" s="822" t="s">
        <v>3020</v>
      </c>
      <c r="H389" s="822" t="s">
        <v>329</v>
      </c>
      <c r="I389" s="822" t="s">
        <v>3372</v>
      </c>
      <c r="J389" s="822" t="s">
        <v>3022</v>
      </c>
      <c r="K389" s="822" t="s">
        <v>3373</v>
      </c>
      <c r="L389" s="825">
        <v>91.11</v>
      </c>
      <c r="M389" s="825">
        <v>182.22</v>
      </c>
      <c r="N389" s="822">
        <v>2</v>
      </c>
      <c r="O389" s="826">
        <v>0.5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7</v>
      </c>
      <c r="B390" s="822" t="s">
        <v>2929</v>
      </c>
      <c r="C390" s="822" t="s">
        <v>2933</v>
      </c>
      <c r="D390" s="823" t="s">
        <v>4681</v>
      </c>
      <c r="E390" s="824" t="s">
        <v>2982</v>
      </c>
      <c r="F390" s="822" t="s">
        <v>2930</v>
      </c>
      <c r="G390" s="822" t="s">
        <v>3284</v>
      </c>
      <c r="H390" s="822" t="s">
        <v>329</v>
      </c>
      <c r="I390" s="822" t="s">
        <v>3285</v>
      </c>
      <c r="J390" s="822" t="s">
        <v>1019</v>
      </c>
      <c r="K390" s="822" t="s">
        <v>3286</v>
      </c>
      <c r="L390" s="825">
        <v>477.5</v>
      </c>
      <c r="M390" s="825">
        <v>1432.5</v>
      </c>
      <c r="N390" s="822">
        <v>3</v>
      </c>
      <c r="O390" s="826">
        <v>2.5</v>
      </c>
      <c r="P390" s="825">
        <v>1432.5</v>
      </c>
      <c r="Q390" s="827">
        <v>1</v>
      </c>
      <c r="R390" s="822">
        <v>3</v>
      </c>
      <c r="S390" s="827">
        <v>1</v>
      </c>
      <c r="T390" s="826">
        <v>2.5</v>
      </c>
      <c r="U390" s="828">
        <v>1</v>
      </c>
    </row>
    <row r="391" spans="1:21" ht="14.45" customHeight="1" x14ac:dyDescent="0.2">
      <c r="A391" s="821">
        <v>7</v>
      </c>
      <c r="B391" s="822" t="s">
        <v>2929</v>
      </c>
      <c r="C391" s="822" t="s">
        <v>2933</v>
      </c>
      <c r="D391" s="823" t="s">
        <v>4681</v>
      </c>
      <c r="E391" s="824" t="s">
        <v>2982</v>
      </c>
      <c r="F391" s="822" t="s">
        <v>2930</v>
      </c>
      <c r="G391" s="822" t="s">
        <v>3125</v>
      </c>
      <c r="H391" s="822" t="s">
        <v>329</v>
      </c>
      <c r="I391" s="822" t="s">
        <v>3610</v>
      </c>
      <c r="J391" s="822" t="s">
        <v>1212</v>
      </c>
      <c r="K391" s="822" t="s">
        <v>3611</v>
      </c>
      <c r="L391" s="825">
        <v>59.33</v>
      </c>
      <c r="M391" s="825">
        <v>59.33</v>
      </c>
      <c r="N391" s="822">
        <v>1</v>
      </c>
      <c r="O391" s="826">
        <v>1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7</v>
      </c>
      <c r="B392" s="822" t="s">
        <v>2929</v>
      </c>
      <c r="C392" s="822" t="s">
        <v>2933</v>
      </c>
      <c r="D392" s="823" t="s">
        <v>4681</v>
      </c>
      <c r="E392" s="824" t="s">
        <v>2982</v>
      </c>
      <c r="F392" s="822" t="s">
        <v>2930</v>
      </c>
      <c r="G392" s="822" t="s">
        <v>3136</v>
      </c>
      <c r="H392" s="822" t="s">
        <v>329</v>
      </c>
      <c r="I392" s="822" t="s">
        <v>3137</v>
      </c>
      <c r="J392" s="822" t="s">
        <v>1792</v>
      </c>
      <c r="K392" s="822" t="s">
        <v>3138</v>
      </c>
      <c r="L392" s="825">
        <v>42.14</v>
      </c>
      <c r="M392" s="825">
        <v>126.42</v>
      </c>
      <c r="N392" s="822">
        <v>3</v>
      </c>
      <c r="O392" s="826">
        <v>0.5</v>
      </c>
      <c r="P392" s="825">
        <v>84.28</v>
      </c>
      <c r="Q392" s="827">
        <v>0.66666666666666663</v>
      </c>
      <c r="R392" s="822">
        <v>2</v>
      </c>
      <c r="S392" s="827">
        <v>0.66666666666666663</v>
      </c>
      <c r="T392" s="826">
        <v>0.5</v>
      </c>
      <c r="U392" s="828">
        <v>1</v>
      </c>
    </row>
    <row r="393" spans="1:21" ht="14.45" customHeight="1" x14ac:dyDescent="0.2">
      <c r="A393" s="821">
        <v>7</v>
      </c>
      <c r="B393" s="822" t="s">
        <v>2929</v>
      </c>
      <c r="C393" s="822" t="s">
        <v>2933</v>
      </c>
      <c r="D393" s="823" t="s">
        <v>4681</v>
      </c>
      <c r="E393" s="824" t="s">
        <v>2982</v>
      </c>
      <c r="F393" s="822" t="s">
        <v>2930</v>
      </c>
      <c r="G393" s="822" t="s">
        <v>3136</v>
      </c>
      <c r="H393" s="822" t="s">
        <v>329</v>
      </c>
      <c r="I393" s="822" t="s">
        <v>3478</v>
      </c>
      <c r="J393" s="822" t="s">
        <v>3479</v>
      </c>
      <c r="K393" s="822" t="s">
        <v>3480</v>
      </c>
      <c r="L393" s="825">
        <v>89.91</v>
      </c>
      <c r="M393" s="825">
        <v>89.91</v>
      </c>
      <c r="N393" s="822">
        <v>1</v>
      </c>
      <c r="O393" s="826">
        <v>0.5</v>
      </c>
      <c r="P393" s="825">
        <v>89.91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7</v>
      </c>
      <c r="B394" s="822" t="s">
        <v>2929</v>
      </c>
      <c r="C394" s="822" t="s">
        <v>2933</v>
      </c>
      <c r="D394" s="823" t="s">
        <v>4681</v>
      </c>
      <c r="E394" s="824" t="s">
        <v>2982</v>
      </c>
      <c r="F394" s="822" t="s">
        <v>2930</v>
      </c>
      <c r="G394" s="822" t="s">
        <v>3142</v>
      </c>
      <c r="H394" s="822" t="s">
        <v>329</v>
      </c>
      <c r="I394" s="822" t="s">
        <v>3143</v>
      </c>
      <c r="J394" s="822" t="s">
        <v>1803</v>
      </c>
      <c r="K394" s="822" t="s">
        <v>3104</v>
      </c>
      <c r="L394" s="825">
        <v>78.48</v>
      </c>
      <c r="M394" s="825">
        <v>78.48</v>
      </c>
      <c r="N394" s="822">
        <v>1</v>
      </c>
      <c r="O394" s="826">
        <v>0.5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7</v>
      </c>
      <c r="B395" s="822" t="s">
        <v>2929</v>
      </c>
      <c r="C395" s="822" t="s">
        <v>2933</v>
      </c>
      <c r="D395" s="823" t="s">
        <v>4681</v>
      </c>
      <c r="E395" s="824" t="s">
        <v>2982</v>
      </c>
      <c r="F395" s="822" t="s">
        <v>2930</v>
      </c>
      <c r="G395" s="822" t="s">
        <v>3238</v>
      </c>
      <c r="H395" s="822" t="s">
        <v>329</v>
      </c>
      <c r="I395" s="822" t="s">
        <v>3239</v>
      </c>
      <c r="J395" s="822" t="s">
        <v>3240</v>
      </c>
      <c r="K395" s="822" t="s">
        <v>3241</v>
      </c>
      <c r="L395" s="825">
        <v>54.18</v>
      </c>
      <c r="M395" s="825">
        <v>54.18</v>
      </c>
      <c r="N395" s="822">
        <v>1</v>
      </c>
      <c r="O395" s="826">
        <v>0.5</v>
      </c>
      <c r="P395" s="825">
        <v>54.18</v>
      </c>
      <c r="Q395" s="827">
        <v>1</v>
      </c>
      <c r="R395" s="822">
        <v>1</v>
      </c>
      <c r="S395" s="827">
        <v>1</v>
      </c>
      <c r="T395" s="826">
        <v>0.5</v>
      </c>
      <c r="U395" s="828">
        <v>1</v>
      </c>
    </row>
    <row r="396" spans="1:21" ht="14.45" customHeight="1" x14ac:dyDescent="0.2">
      <c r="A396" s="821">
        <v>7</v>
      </c>
      <c r="B396" s="822" t="s">
        <v>2929</v>
      </c>
      <c r="C396" s="822" t="s">
        <v>2933</v>
      </c>
      <c r="D396" s="823" t="s">
        <v>4681</v>
      </c>
      <c r="E396" s="824" t="s">
        <v>2982</v>
      </c>
      <c r="F396" s="822" t="s">
        <v>2930</v>
      </c>
      <c r="G396" s="822" t="s">
        <v>3612</v>
      </c>
      <c r="H396" s="822" t="s">
        <v>329</v>
      </c>
      <c r="I396" s="822" t="s">
        <v>3613</v>
      </c>
      <c r="J396" s="822" t="s">
        <v>3614</v>
      </c>
      <c r="K396" s="822" t="s">
        <v>3615</v>
      </c>
      <c r="L396" s="825">
        <v>0</v>
      </c>
      <c r="M396" s="825">
        <v>0</v>
      </c>
      <c r="N396" s="822">
        <v>2</v>
      </c>
      <c r="O396" s="826">
        <v>2</v>
      </c>
      <c r="P396" s="825">
        <v>0</v>
      </c>
      <c r="Q396" s="827"/>
      <c r="R396" s="822">
        <v>1</v>
      </c>
      <c r="S396" s="827">
        <v>0.5</v>
      </c>
      <c r="T396" s="826">
        <v>1</v>
      </c>
      <c r="U396" s="828">
        <v>0.5</v>
      </c>
    </row>
    <row r="397" spans="1:21" ht="14.45" customHeight="1" x14ac:dyDescent="0.2">
      <c r="A397" s="821">
        <v>7</v>
      </c>
      <c r="B397" s="822" t="s">
        <v>2929</v>
      </c>
      <c r="C397" s="822" t="s">
        <v>2933</v>
      </c>
      <c r="D397" s="823" t="s">
        <v>4681</v>
      </c>
      <c r="E397" s="824" t="s">
        <v>2982</v>
      </c>
      <c r="F397" s="822" t="s">
        <v>2930</v>
      </c>
      <c r="G397" s="822" t="s">
        <v>3050</v>
      </c>
      <c r="H397" s="822" t="s">
        <v>329</v>
      </c>
      <c r="I397" s="822" t="s">
        <v>3383</v>
      </c>
      <c r="J397" s="822" t="s">
        <v>3248</v>
      </c>
      <c r="K397" s="822" t="s">
        <v>871</v>
      </c>
      <c r="L397" s="825">
        <v>35.25</v>
      </c>
      <c r="M397" s="825">
        <v>35.25</v>
      </c>
      <c r="N397" s="822">
        <v>1</v>
      </c>
      <c r="O397" s="826">
        <v>0.5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7</v>
      </c>
      <c r="B398" s="822" t="s">
        <v>2929</v>
      </c>
      <c r="C398" s="822" t="s">
        <v>2933</v>
      </c>
      <c r="D398" s="823" t="s">
        <v>4681</v>
      </c>
      <c r="E398" s="824" t="s">
        <v>2982</v>
      </c>
      <c r="F398" s="822" t="s">
        <v>2930</v>
      </c>
      <c r="G398" s="822" t="s">
        <v>3616</v>
      </c>
      <c r="H398" s="822" t="s">
        <v>329</v>
      </c>
      <c r="I398" s="822" t="s">
        <v>3617</v>
      </c>
      <c r="J398" s="822" t="s">
        <v>3618</v>
      </c>
      <c r="K398" s="822" t="s">
        <v>3619</v>
      </c>
      <c r="L398" s="825">
        <v>78.33</v>
      </c>
      <c r="M398" s="825">
        <v>78.33</v>
      </c>
      <c r="N398" s="822">
        <v>1</v>
      </c>
      <c r="O398" s="826">
        <v>1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7</v>
      </c>
      <c r="B399" s="822" t="s">
        <v>2929</v>
      </c>
      <c r="C399" s="822" t="s">
        <v>2933</v>
      </c>
      <c r="D399" s="823" t="s">
        <v>4681</v>
      </c>
      <c r="E399" s="824" t="s">
        <v>2982</v>
      </c>
      <c r="F399" s="822" t="s">
        <v>2930</v>
      </c>
      <c r="G399" s="822" t="s">
        <v>3161</v>
      </c>
      <c r="H399" s="822" t="s">
        <v>329</v>
      </c>
      <c r="I399" s="822" t="s">
        <v>3620</v>
      </c>
      <c r="J399" s="822" t="s">
        <v>3163</v>
      </c>
      <c r="K399" s="822" t="s">
        <v>3621</v>
      </c>
      <c r="L399" s="825">
        <v>54.75</v>
      </c>
      <c r="M399" s="825">
        <v>54.75</v>
      </c>
      <c r="N399" s="822">
        <v>1</v>
      </c>
      <c r="O399" s="826">
        <v>0.5</v>
      </c>
      <c r="P399" s="825">
        <v>54.75</v>
      </c>
      <c r="Q399" s="827">
        <v>1</v>
      </c>
      <c r="R399" s="822">
        <v>1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7</v>
      </c>
      <c r="B400" s="822" t="s">
        <v>2929</v>
      </c>
      <c r="C400" s="822" t="s">
        <v>2933</v>
      </c>
      <c r="D400" s="823" t="s">
        <v>4681</v>
      </c>
      <c r="E400" s="824" t="s">
        <v>2982</v>
      </c>
      <c r="F400" s="822" t="s">
        <v>2930</v>
      </c>
      <c r="G400" s="822" t="s">
        <v>3061</v>
      </c>
      <c r="H400" s="822" t="s">
        <v>329</v>
      </c>
      <c r="I400" s="822" t="s">
        <v>3062</v>
      </c>
      <c r="J400" s="822" t="s">
        <v>757</v>
      </c>
      <c r="K400" s="822" t="s">
        <v>3063</v>
      </c>
      <c r="L400" s="825">
        <v>127.91</v>
      </c>
      <c r="M400" s="825">
        <v>255.82</v>
      </c>
      <c r="N400" s="822">
        <v>2</v>
      </c>
      <c r="O400" s="826">
        <v>1.5</v>
      </c>
      <c r="P400" s="825">
        <v>127.91</v>
      </c>
      <c r="Q400" s="827">
        <v>0.5</v>
      </c>
      <c r="R400" s="822">
        <v>1</v>
      </c>
      <c r="S400" s="827">
        <v>0.5</v>
      </c>
      <c r="T400" s="826">
        <v>0.5</v>
      </c>
      <c r="U400" s="828">
        <v>0.33333333333333331</v>
      </c>
    </row>
    <row r="401" spans="1:21" ht="14.45" customHeight="1" x14ac:dyDescent="0.2">
      <c r="A401" s="821">
        <v>7</v>
      </c>
      <c r="B401" s="822" t="s">
        <v>2929</v>
      </c>
      <c r="C401" s="822" t="s">
        <v>2933</v>
      </c>
      <c r="D401" s="823" t="s">
        <v>4681</v>
      </c>
      <c r="E401" s="824" t="s">
        <v>2982</v>
      </c>
      <c r="F401" s="822" t="s">
        <v>2930</v>
      </c>
      <c r="G401" s="822" t="s">
        <v>3256</v>
      </c>
      <c r="H401" s="822" t="s">
        <v>329</v>
      </c>
      <c r="I401" s="822" t="s">
        <v>3622</v>
      </c>
      <c r="J401" s="822" t="s">
        <v>1580</v>
      </c>
      <c r="K401" s="822" t="s">
        <v>1581</v>
      </c>
      <c r="L401" s="825">
        <v>25.5</v>
      </c>
      <c r="M401" s="825">
        <v>25.5</v>
      </c>
      <c r="N401" s="822">
        <v>1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7</v>
      </c>
      <c r="B402" s="822" t="s">
        <v>2929</v>
      </c>
      <c r="C402" s="822" t="s">
        <v>2933</v>
      </c>
      <c r="D402" s="823" t="s">
        <v>4681</v>
      </c>
      <c r="E402" s="824" t="s">
        <v>2982</v>
      </c>
      <c r="F402" s="822" t="s">
        <v>2930</v>
      </c>
      <c r="G402" s="822" t="s">
        <v>3256</v>
      </c>
      <c r="H402" s="822" t="s">
        <v>687</v>
      </c>
      <c r="I402" s="822" t="s">
        <v>2776</v>
      </c>
      <c r="J402" s="822" t="s">
        <v>1580</v>
      </c>
      <c r="K402" s="822" t="s">
        <v>1581</v>
      </c>
      <c r="L402" s="825">
        <v>25.5</v>
      </c>
      <c r="M402" s="825">
        <v>76.5</v>
      </c>
      <c r="N402" s="822">
        <v>3</v>
      </c>
      <c r="O402" s="826">
        <v>0.5</v>
      </c>
      <c r="P402" s="825">
        <v>76.5</v>
      </c>
      <c r="Q402" s="827">
        <v>1</v>
      </c>
      <c r="R402" s="822">
        <v>3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7</v>
      </c>
      <c r="B403" s="822" t="s">
        <v>2929</v>
      </c>
      <c r="C403" s="822" t="s">
        <v>2933</v>
      </c>
      <c r="D403" s="823" t="s">
        <v>4681</v>
      </c>
      <c r="E403" s="824" t="s">
        <v>2982</v>
      </c>
      <c r="F403" s="822" t="s">
        <v>2930</v>
      </c>
      <c r="G403" s="822" t="s">
        <v>3623</v>
      </c>
      <c r="H403" s="822" t="s">
        <v>329</v>
      </c>
      <c r="I403" s="822" t="s">
        <v>3624</v>
      </c>
      <c r="J403" s="822" t="s">
        <v>1536</v>
      </c>
      <c r="K403" s="822" t="s">
        <v>3625</v>
      </c>
      <c r="L403" s="825">
        <v>98.2</v>
      </c>
      <c r="M403" s="825">
        <v>98.2</v>
      </c>
      <c r="N403" s="822">
        <v>1</v>
      </c>
      <c r="O403" s="826">
        <v>0.5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7</v>
      </c>
      <c r="B404" s="822" t="s">
        <v>2929</v>
      </c>
      <c r="C404" s="822" t="s">
        <v>2933</v>
      </c>
      <c r="D404" s="823" t="s">
        <v>4681</v>
      </c>
      <c r="E404" s="824" t="s">
        <v>2982</v>
      </c>
      <c r="F404" s="822" t="s">
        <v>2930</v>
      </c>
      <c r="G404" s="822" t="s">
        <v>3257</v>
      </c>
      <c r="H404" s="822" t="s">
        <v>329</v>
      </c>
      <c r="I404" s="822" t="s">
        <v>3258</v>
      </c>
      <c r="J404" s="822" t="s">
        <v>3259</v>
      </c>
      <c r="K404" s="822" t="s">
        <v>3260</v>
      </c>
      <c r="L404" s="825">
        <v>33.18</v>
      </c>
      <c r="M404" s="825">
        <v>33.18</v>
      </c>
      <c r="N404" s="822">
        <v>1</v>
      </c>
      <c r="O404" s="826">
        <v>1</v>
      </c>
      <c r="P404" s="825">
        <v>33.18</v>
      </c>
      <c r="Q404" s="827">
        <v>1</v>
      </c>
      <c r="R404" s="822">
        <v>1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7</v>
      </c>
      <c r="B405" s="822" t="s">
        <v>2929</v>
      </c>
      <c r="C405" s="822" t="s">
        <v>2933</v>
      </c>
      <c r="D405" s="823" t="s">
        <v>4681</v>
      </c>
      <c r="E405" s="824" t="s">
        <v>2982</v>
      </c>
      <c r="F405" s="822" t="s">
        <v>2930</v>
      </c>
      <c r="G405" s="822" t="s">
        <v>3184</v>
      </c>
      <c r="H405" s="822" t="s">
        <v>687</v>
      </c>
      <c r="I405" s="822" t="s">
        <v>2818</v>
      </c>
      <c r="J405" s="822" t="s">
        <v>1222</v>
      </c>
      <c r="K405" s="822" t="s">
        <v>2819</v>
      </c>
      <c r="L405" s="825">
        <v>165.63</v>
      </c>
      <c r="M405" s="825">
        <v>165.63</v>
      </c>
      <c r="N405" s="822">
        <v>1</v>
      </c>
      <c r="O405" s="826">
        <v>0.5</v>
      </c>
      <c r="P405" s="825">
        <v>165.63</v>
      </c>
      <c r="Q405" s="827">
        <v>1</v>
      </c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7</v>
      </c>
      <c r="B406" s="822" t="s">
        <v>2929</v>
      </c>
      <c r="C406" s="822" t="s">
        <v>2933</v>
      </c>
      <c r="D406" s="823" t="s">
        <v>4681</v>
      </c>
      <c r="E406" s="824" t="s">
        <v>2982</v>
      </c>
      <c r="F406" s="822" t="s">
        <v>2930</v>
      </c>
      <c r="G406" s="822" t="s">
        <v>3193</v>
      </c>
      <c r="H406" s="822" t="s">
        <v>329</v>
      </c>
      <c r="I406" s="822" t="s">
        <v>3261</v>
      </c>
      <c r="J406" s="822" t="s">
        <v>1613</v>
      </c>
      <c r="K406" s="822" t="s">
        <v>3566</v>
      </c>
      <c r="L406" s="825">
        <v>50.32</v>
      </c>
      <c r="M406" s="825">
        <v>50.32</v>
      </c>
      <c r="N406" s="822">
        <v>1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7</v>
      </c>
      <c r="B407" s="822" t="s">
        <v>2929</v>
      </c>
      <c r="C407" s="822" t="s">
        <v>2933</v>
      </c>
      <c r="D407" s="823" t="s">
        <v>4681</v>
      </c>
      <c r="E407" s="824" t="s">
        <v>2982</v>
      </c>
      <c r="F407" s="822" t="s">
        <v>2930</v>
      </c>
      <c r="G407" s="822" t="s">
        <v>3197</v>
      </c>
      <c r="H407" s="822" t="s">
        <v>687</v>
      </c>
      <c r="I407" s="822" t="s">
        <v>2543</v>
      </c>
      <c r="J407" s="822" t="s">
        <v>1746</v>
      </c>
      <c r="K407" s="822" t="s">
        <v>2544</v>
      </c>
      <c r="L407" s="825">
        <v>154.36000000000001</v>
      </c>
      <c r="M407" s="825">
        <v>154.36000000000001</v>
      </c>
      <c r="N407" s="822">
        <v>1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7</v>
      </c>
      <c r="B408" s="822" t="s">
        <v>2929</v>
      </c>
      <c r="C408" s="822" t="s">
        <v>2933</v>
      </c>
      <c r="D408" s="823" t="s">
        <v>4681</v>
      </c>
      <c r="E408" s="824" t="s">
        <v>2982</v>
      </c>
      <c r="F408" s="822" t="s">
        <v>2930</v>
      </c>
      <c r="G408" s="822" t="s">
        <v>3443</v>
      </c>
      <c r="H408" s="822" t="s">
        <v>329</v>
      </c>
      <c r="I408" s="822" t="s">
        <v>3444</v>
      </c>
      <c r="J408" s="822" t="s">
        <v>3445</v>
      </c>
      <c r="K408" s="822" t="s">
        <v>3446</v>
      </c>
      <c r="L408" s="825">
        <v>0</v>
      </c>
      <c r="M408" s="825">
        <v>0</v>
      </c>
      <c r="N408" s="822">
        <v>1</v>
      </c>
      <c r="O408" s="826">
        <v>1</v>
      </c>
      <c r="P408" s="825"/>
      <c r="Q408" s="827"/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7</v>
      </c>
      <c r="B409" s="822" t="s">
        <v>2929</v>
      </c>
      <c r="C409" s="822" t="s">
        <v>2933</v>
      </c>
      <c r="D409" s="823" t="s">
        <v>4681</v>
      </c>
      <c r="E409" s="824" t="s">
        <v>2982</v>
      </c>
      <c r="F409" s="822" t="s">
        <v>2930</v>
      </c>
      <c r="G409" s="822" t="s">
        <v>3626</v>
      </c>
      <c r="H409" s="822" t="s">
        <v>329</v>
      </c>
      <c r="I409" s="822" t="s">
        <v>3627</v>
      </c>
      <c r="J409" s="822" t="s">
        <v>3628</v>
      </c>
      <c r="K409" s="822" t="s">
        <v>3629</v>
      </c>
      <c r="L409" s="825">
        <v>1020.22</v>
      </c>
      <c r="M409" s="825">
        <v>1020.22</v>
      </c>
      <c r="N409" s="822">
        <v>1</v>
      </c>
      <c r="O409" s="826">
        <v>0.5</v>
      </c>
      <c r="P409" s="825">
        <v>1020.22</v>
      </c>
      <c r="Q409" s="827">
        <v>1</v>
      </c>
      <c r="R409" s="822">
        <v>1</v>
      </c>
      <c r="S409" s="827">
        <v>1</v>
      </c>
      <c r="T409" s="826">
        <v>0.5</v>
      </c>
      <c r="U409" s="828">
        <v>1</v>
      </c>
    </row>
    <row r="410" spans="1:21" ht="14.45" customHeight="1" x14ac:dyDescent="0.2">
      <c r="A410" s="821">
        <v>7</v>
      </c>
      <c r="B410" s="822" t="s">
        <v>2929</v>
      </c>
      <c r="C410" s="822" t="s">
        <v>2933</v>
      </c>
      <c r="D410" s="823" t="s">
        <v>4681</v>
      </c>
      <c r="E410" s="824" t="s">
        <v>2982</v>
      </c>
      <c r="F410" s="822" t="s">
        <v>2930</v>
      </c>
      <c r="G410" s="822" t="s">
        <v>3088</v>
      </c>
      <c r="H410" s="822" t="s">
        <v>329</v>
      </c>
      <c r="I410" s="822" t="s">
        <v>3089</v>
      </c>
      <c r="J410" s="822" t="s">
        <v>1269</v>
      </c>
      <c r="K410" s="822" t="s">
        <v>1270</v>
      </c>
      <c r="L410" s="825">
        <v>121.92</v>
      </c>
      <c r="M410" s="825">
        <v>2072.64</v>
      </c>
      <c r="N410" s="822">
        <v>17</v>
      </c>
      <c r="O410" s="826">
        <v>5.5</v>
      </c>
      <c r="P410" s="825">
        <v>1463.04</v>
      </c>
      <c r="Q410" s="827">
        <v>0.70588235294117652</v>
      </c>
      <c r="R410" s="822">
        <v>12</v>
      </c>
      <c r="S410" s="827">
        <v>0.70588235294117652</v>
      </c>
      <c r="T410" s="826">
        <v>3</v>
      </c>
      <c r="U410" s="828">
        <v>0.54545454545454541</v>
      </c>
    </row>
    <row r="411" spans="1:21" ht="14.45" customHeight="1" x14ac:dyDescent="0.2">
      <c r="A411" s="821">
        <v>7</v>
      </c>
      <c r="B411" s="822" t="s">
        <v>2929</v>
      </c>
      <c r="C411" s="822" t="s">
        <v>2933</v>
      </c>
      <c r="D411" s="823" t="s">
        <v>4681</v>
      </c>
      <c r="E411" s="824" t="s">
        <v>2982</v>
      </c>
      <c r="F411" s="822" t="s">
        <v>2930</v>
      </c>
      <c r="G411" s="822" t="s">
        <v>3088</v>
      </c>
      <c r="H411" s="822" t="s">
        <v>329</v>
      </c>
      <c r="I411" s="822" t="s">
        <v>3630</v>
      </c>
      <c r="J411" s="822" t="s">
        <v>1269</v>
      </c>
      <c r="K411" s="822" t="s">
        <v>1270</v>
      </c>
      <c r="L411" s="825">
        <v>107.27</v>
      </c>
      <c r="M411" s="825">
        <v>214.54</v>
      </c>
      <c r="N411" s="822">
        <v>2</v>
      </c>
      <c r="O411" s="826">
        <v>1</v>
      </c>
      <c r="P411" s="825">
        <v>214.54</v>
      </c>
      <c r="Q411" s="827">
        <v>1</v>
      </c>
      <c r="R411" s="822">
        <v>2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7</v>
      </c>
      <c r="B412" s="822" t="s">
        <v>2929</v>
      </c>
      <c r="C412" s="822" t="s">
        <v>2933</v>
      </c>
      <c r="D412" s="823" t="s">
        <v>4681</v>
      </c>
      <c r="E412" s="824" t="s">
        <v>2978</v>
      </c>
      <c r="F412" s="822" t="s">
        <v>2930</v>
      </c>
      <c r="G412" s="822" t="s">
        <v>3554</v>
      </c>
      <c r="H412" s="822" t="s">
        <v>329</v>
      </c>
      <c r="I412" s="822" t="s">
        <v>3631</v>
      </c>
      <c r="J412" s="822" t="s">
        <v>3632</v>
      </c>
      <c r="K412" s="822" t="s">
        <v>3633</v>
      </c>
      <c r="L412" s="825">
        <v>128.55000000000001</v>
      </c>
      <c r="M412" s="825">
        <v>128.55000000000001</v>
      </c>
      <c r="N412" s="822">
        <v>1</v>
      </c>
      <c r="O412" s="826">
        <v>1</v>
      </c>
      <c r="P412" s="825">
        <v>128.55000000000001</v>
      </c>
      <c r="Q412" s="827">
        <v>1</v>
      </c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7</v>
      </c>
      <c r="B413" s="822" t="s">
        <v>2929</v>
      </c>
      <c r="C413" s="822" t="s">
        <v>2933</v>
      </c>
      <c r="D413" s="823" t="s">
        <v>4681</v>
      </c>
      <c r="E413" s="824" t="s">
        <v>2970</v>
      </c>
      <c r="F413" s="822" t="s">
        <v>2930</v>
      </c>
      <c r="G413" s="822" t="s">
        <v>3634</v>
      </c>
      <c r="H413" s="822" t="s">
        <v>687</v>
      </c>
      <c r="I413" s="822" t="s">
        <v>3635</v>
      </c>
      <c r="J413" s="822" t="s">
        <v>3636</v>
      </c>
      <c r="K413" s="822" t="s">
        <v>3637</v>
      </c>
      <c r="L413" s="825">
        <v>103.8</v>
      </c>
      <c r="M413" s="825">
        <v>103.8</v>
      </c>
      <c r="N413" s="822">
        <v>1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7</v>
      </c>
      <c r="B414" s="822" t="s">
        <v>2929</v>
      </c>
      <c r="C414" s="822" t="s">
        <v>2933</v>
      </c>
      <c r="D414" s="823" t="s">
        <v>4681</v>
      </c>
      <c r="E414" s="824" t="s">
        <v>2970</v>
      </c>
      <c r="F414" s="822" t="s">
        <v>2930</v>
      </c>
      <c r="G414" s="822" t="s">
        <v>3638</v>
      </c>
      <c r="H414" s="822" t="s">
        <v>687</v>
      </c>
      <c r="I414" s="822" t="s">
        <v>3639</v>
      </c>
      <c r="J414" s="822" t="s">
        <v>3640</v>
      </c>
      <c r="K414" s="822" t="s">
        <v>3641</v>
      </c>
      <c r="L414" s="825">
        <v>2309.36</v>
      </c>
      <c r="M414" s="825">
        <v>2309.36</v>
      </c>
      <c r="N414" s="822">
        <v>1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7</v>
      </c>
      <c r="B415" s="822" t="s">
        <v>2929</v>
      </c>
      <c r="C415" s="822" t="s">
        <v>2933</v>
      </c>
      <c r="D415" s="823" t="s">
        <v>4681</v>
      </c>
      <c r="E415" s="824" t="s">
        <v>2970</v>
      </c>
      <c r="F415" s="822" t="s">
        <v>2930</v>
      </c>
      <c r="G415" s="822" t="s">
        <v>3332</v>
      </c>
      <c r="H415" s="822" t="s">
        <v>687</v>
      </c>
      <c r="I415" s="822" t="s">
        <v>2682</v>
      </c>
      <c r="J415" s="822" t="s">
        <v>718</v>
      </c>
      <c r="K415" s="822" t="s">
        <v>1339</v>
      </c>
      <c r="L415" s="825">
        <v>0</v>
      </c>
      <c r="M415" s="825">
        <v>0</v>
      </c>
      <c r="N415" s="822">
        <v>1</v>
      </c>
      <c r="O415" s="826">
        <v>0.5</v>
      </c>
      <c r="P415" s="825"/>
      <c r="Q415" s="827"/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7</v>
      </c>
      <c r="B416" s="822" t="s">
        <v>2929</v>
      </c>
      <c r="C416" s="822" t="s">
        <v>2933</v>
      </c>
      <c r="D416" s="823" t="s">
        <v>4681</v>
      </c>
      <c r="E416" s="824" t="s">
        <v>2970</v>
      </c>
      <c r="F416" s="822" t="s">
        <v>2930</v>
      </c>
      <c r="G416" s="822" t="s">
        <v>3088</v>
      </c>
      <c r="H416" s="822" t="s">
        <v>329</v>
      </c>
      <c r="I416" s="822" t="s">
        <v>3089</v>
      </c>
      <c r="J416" s="822" t="s">
        <v>1269</v>
      </c>
      <c r="K416" s="822" t="s">
        <v>1270</v>
      </c>
      <c r="L416" s="825">
        <v>121.92</v>
      </c>
      <c r="M416" s="825">
        <v>365.76</v>
      </c>
      <c r="N416" s="822">
        <v>3</v>
      </c>
      <c r="O416" s="826">
        <v>2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7</v>
      </c>
      <c r="B417" s="822" t="s">
        <v>2929</v>
      </c>
      <c r="C417" s="822" t="s">
        <v>2933</v>
      </c>
      <c r="D417" s="823" t="s">
        <v>4681</v>
      </c>
      <c r="E417" s="824" t="s">
        <v>2970</v>
      </c>
      <c r="F417" s="822" t="s">
        <v>2930</v>
      </c>
      <c r="G417" s="822" t="s">
        <v>3088</v>
      </c>
      <c r="H417" s="822" t="s">
        <v>329</v>
      </c>
      <c r="I417" s="822" t="s">
        <v>3630</v>
      </c>
      <c r="J417" s="822" t="s">
        <v>1269</v>
      </c>
      <c r="K417" s="822" t="s">
        <v>1270</v>
      </c>
      <c r="L417" s="825">
        <v>121.92</v>
      </c>
      <c r="M417" s="825">
        <v>243.84</v>
      </c>
      <c r="N417" s="822">
        <v>2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7</v>
      </c>
      <c r="B418" s="822" t="s">
        <v>2929</v>
      </c>
      <c r="C418" s="822" t="s">
        <v>2933</v>
      </c>
      <c r="D418" s="823" t="s">
        <v>4681</v>
      </c>
      <c r="E418" s="824" t="s">
        <v>2966</v>
      </c>
      <c r="F418" s="822" t="s">
        <v>2930</v>
      </c>
      <c r="G418" s="822" t="s">
        <v>3099</v>
      </c>
      <c r="H418" s="822" t="s">
        <v>687</v>
      </c>
      <c r="I418" s="822" t="s">
        <v>2488</v>
      </c>
      <c r="J418" s="822" t="s">
        <v>2486</v>
      </c>
      <c r="K418" s="822" t="s">
        <v>2489</v>
      </c>
      <c r="L418" s="825">
        <v>165.41</v>
      </c>
      <c r="M418" s="825">
        <v>165.41</v>
      </c>
      <c r="N418" s="822">
        <v>1</v>
      </c>
      <c r="O418" s="826">
        <v>1</v>
      </c>
      <c r="P418" s="825">
        <v>165.41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7</v>
      </c>
      <c r="B419" s="822" t="s">
        <v>2929</v>
      </c>
      <c r="C419" s="822" t="s">
        <v>2933</v>
      </c>
      <c r="D419" s="823" t="s">
        <v>4681</v>
      </c>
      <c r="E419" s="824" t="s">
        <v>2966</v>
      </c>
      <c r="F419" s="822" t="s">
        <v>2930</v>
      </c>
      <c r="G419" s="822" t="s">
        <v>3099</v>
      </c>
      <c r="H419" s="822" t="s">
        <v>329</v>
      </c>
      <c r="I419" s="822" t="s">
        <v>3642</v>
      </c>
      <c r="J419" s="822" t="s">
        <v>2481</v>
      </c>
      <c r="K419" s="822" t="s">
        <v>3515</v>
      </c>
      <c r="L419" s="825">
        <v>310.58999999999997</v>
      </c>
      <c r="M419" s="825">
        <v>310.58999999999997</v>
      </c>
      <c r="N419" s="822">
        <v>1</v>
      </c>
      <c r="O419" s="826">
        <v>1</v>
      </c>
      <c r="P419" s="825">
        <v>310.58999999999997</v>
      </c>
      <c r="Q419" s="827">
        <v>1</v>
      </c>
      <c r="R419" s="822">
        <v>1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7</v>
      </c>
      <c r="B420" s="822" t="s">
        <v>2929</v>
      </c>
      <c r="C420" s="822" t="s">
        <v>2933</v>
      </c>
      <c r="D420" s="823" t="s">
        <v>4681</v>
      </c>
      <c r="E420" s="824" t="s">
        <v>2966</v>
      </c>
      <c r="F420" s="822" t="s">
        <v>2930</v>
      </c>
      <c r="G420" s="822" t="s">
        <v>3506</v>
      </c>
      <c r="H420" s="822" t="s">
        <v>687</v>
      </c>
      <c r="I420" s="822" t="s">
        <v>2853</v>
      </c>
      <c r="J420" s="822" t="s">
        <v>2854</v>
      </c>
      <c r="K420" s="822" t="s">
        <v>2855</v>
      </c>
      <c r="L420" s="825">
        <v>846.47</v>
      </c>
      <c r="M420" s="825">
        <v>846.47</v>
      </c>
      <c r="N420" s="822">
        <v>1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7</v>
      </c>
      <c r="B421" s="822" t="s">
        <v>2929</v>
      </c>
      <c r="C421" s="822" t="s">
        <v>2933</v>
      </c>
      <c r="D421" s="823" t="s">
        <v>4681</v>
      </c>
      <c r="E421" s="824" t="s">
        <v>2966</v>
      </c>
      <c r="F421" s="822" t="s">
        <v>2930</v>
      </c>
      <c r="G421" s="822" t="s">
        <v>3506</v>
      </c>
      <c r="H421" s="822" t="s">
        <v>687</v>
      </c>
      <c r="I421" s="822" t="s">
        <v>2853</v>
      </c>
      <c r="J421" s="822" t="s">
        <v>2854</v>
      </c>
      <c r="K421" s="822" t="s">
        <v>2855</v>
      </c>
      <c r="L421" s="825">
        <v>3231.81</v>
      </c>
      <c r="M421" s="825">
        <v>3231.81</v>
      </c>
      <c r="N421" s="822">
        <v>1</v>
      </c>
      <c r="O421" s="826">
        <v>1</v>
      </c>
      <c r="P421" s="825">
        <v>3231.81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7</v>
      </c>
      <c r="B422" s="822" t="s">
        <v>2929</v>
      </c>
      <c r="C422" s="822" t="s">
        <v>2933</v>
      </c>
      <c r="D422" s="823" t="s">
        <v>4681</v>
      </c>
      <c r="E422" s="824" t="s">
        <v>2966</v>
      </c>
      <c r="F422" s="822" t="s">
        <v>2930</v>
      </c>
      <c r="G422" s="822" t="s">
        <v>3219</v>
      </c>
      <c r="H422" s="822" t="s">
        <v>329</v>
      </c>
      <c r="I422" s="822" t="s">
        <v>3643</v>
      </c>
      <c r="J422" s="822" t="s">
        <v>3644</v>
      </c>
      <c r="K422" s="822" t="s">
        <v>3645</v>
      </c>
      <c r="L422" s="825">
        <v>79.64</v>
      </c>
      <c r="M422" s="825">
        <v>79.64</v>
      </c>
      <c r="N422" s="822">
        <v>1</v>
      </c>
      <c r="O422" s="826">
        <v>1</v>
      </c>
      <c r="P422" s="825">
        <v>79.64</v>
      </c>
      <c r="Q422" s="827">
        <v>1</v>
      </c>
      <c r="R422" s="822">
        <v>1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7</v>
      </c>
      <c r="B423" s="822" t="s">
        <v>2929</v>
      </c>
      <c r="C423" s="822" t="s">
        <v>2933</v>
      </c>
      <c r="D423" s="823" t="s">
        <v>4681</v>
      </c>
      <c r="E423" s="824" t="s">
        <v>2966</v>
      </c>
      <c r="F423" s="822" t="s">
        <v>2930</v>
      </c>
      <c r="G423" s="822" t="s">
        <v>3646</v>
      </c>
      <c r="H423" s="822" t="s">
        <v>329</v>
      </c>
      <c r="I423" s="822" t="s">
        <v>3647</v>
      </c>
      <c r="J423" s="822" t="s">
        <v>3648</v>
      </c>
      <c r="K423" s="822" t="s">
        <v>3649</v>
      </c>
      <c r="L423" s="825">
        <v>334.38</v>
      </c>
      <c r="M423" s="825">
        <v>334.38</v>
      </c>
      <c r="N423" s="822">
        <v>1</v>
      </c>
      <c r="O423" s="826">
        <v>1</v>
      </c>
      <c r="P423" s="825">
        <v>334.38</v>
      </c>
      <c r="Q423" s="827">
        <v>1</v>
      </c>
      <c r="R423" s="822">
        <v>1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7</v>
      </c>
      <c r="B424" s="822" t="s">
        <v>2929</v>
      </c>
      <c r="C424" s="822" t="s">
        <v>2933</v>
      </c>
      <c r="D424" s="823" t="s">
        <v>4681</v>
      </c>
      <c r="E424" s="824" t="s">
        <v>2966</v>
      </c>
      <c r="F424" s="822" t="s">
        <v>2930</v>
      </c>
      <c r="G424" s="822" t="s">
        <v>3646</v>
      </c>
      <c r="H424" s="822" t="s">
        <v>329</v>
      </c>
      <c r="I424" s="822" t="s">
        <v>3650</v>
      </c>
      <c r="J424" s="822" t="s">
        <v>3648</v>
      </c>
      <c r="K424" s="822" t="s">
        <v>3651</v>
      </c>
      <c r="L424" s="825">
        <v>668.76</v>
      </c>
      <c r="M424" s="825">
        <v>668.76</v>
      </c>
      <c r="N424" s="822">
        <v>1</v>
      </c>
      <c r="O424" s="826">
        <v>1</v>
      </c>
      <c r="P424" s="825">
        <v>668.76</v>
      </c>
      <c r="Q424" s="827">
        <v>1</v>
      </c>
      <c r="R424" s="822">
        <v>1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7</v>
      </c>
      <c r="B425" s="822" t="s">
        <v>2929</v>
      </c>
      <c r="C425" s="822" t="s">
        <v>2933</v>
      </c>
      <c r="D425" s="823" t="s">
        <v>4681</v>
      </c>
      <c r="E425" s="824" t="s">
        <v>2966</v>
      </c>
      <c r="F425" s="822" t="s">
        <v>2930</v>
      </c>
      <c r="G425" s="822" t="s">
        <v>3033</v>
      </c>
      <c r="H425" s="822" t="s">
        <v>329</v>
      </c>
      <c r="I425" s="822" t="s">
        <v>3652</v>
      </c>
      <c r="J425" s="822" t="s">
        <v>3035</v>
      </c>
      <c r="K425" s="822" t="s">
        <v>3653</v>
      </c>
      <c r="L425" s="825">
        <v>38.5</v>
      </c>
      <c r="M425" s="825">
        <v>38.5</v>
      </c>
      <c r="N425" s="822">
        <v>1</v>
      </c>
      <c r="O425" s="826">
        <v>1</v>
      </c>
      <c r="P425" s="825">
        <v>38.5</v>
      </c>
      <c r="Q425" s="827">
        <v>1</v>
      </c>
      <c r="R425" s="822">
        <v>1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7</v>
      </c>
      <c r="B426" s="822" t="s">
        <v>2929</v>
      </c>
      <c r="C426" s="822" t="s">
        <v>2933</v>
      </c>
      <c r="D426" s="823" t="s">
        <v>4681</v>
      </c>
      <c r="E426" s="824" t="s">
        <v>2966</v>
      </c>
      <c r="F426" s="822" t="s">
        <v>2930</v>
      </c>
      <c r="G426" s="822" t="s">
        <v>3654</v>
      </c>
      <c r="H426" s="822" t="s">
        <v>329</v>
      </c>
      <c r="I426" s="822" t="s">
        <v>3655</v>
      </c>
      <c r="J426" s="822" t="s">
        <v>3656</v>
      </c>
      <c r="K426" s="822" t="s">
        <v>3657</v>
      </c>
      <c r="L426" s="825">
        <v>2336.29</v>
      </c>
      <c r="M426" s="825">
        <v>2336.29</v>
      </c>
      <c r="N426" s="822">
        <v>1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7</v>
      </c>
      <c r="B427" s="822" t="s">
        <v>2929</v>
      </c>
      <c r="C427" s="822" t="s">
        <v>2933</v>
      </c>
      <c r="D427" s="823" t="s">
        <v>4681</v>
      </c>
      <c r="E427" s="824" t="s">
        <v>2966</v>
      </c>
      <c r="F427" s="822" t="s">
        <v>2930</v>
      </c>
      <c r="G427" s="822" t="s">
        <v>3658</v>
      </c>
      <c r="H427" s="822" t="s">
        <v>329</v>
      </c>
      <c r="I427" s="822" t="s">
        <v>3659</v>
      </c>
      <c r="J427" s="822" t="s">
        <v>3660</v>
      </c>
      <c r="K427" s="822" t="s">
        <v>3661</v>
      </c>
      <c r="L427" s="825">
        <v>5788.01</v>
      </c>
      <c r="M427" s="825">
        <v>5788.01</v>
      </c>
      <c r="N427" s="822">
        <v>1</v>
      </c>
      <c r="O427" s="826">
        <v>1</v>
      </c>
      <c r="P427" s="825">
        <v>5788.01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7</v>
      </c>
      <c r="B428" s="822" t="s">
        <v>2929</v>
      </c>
      <c r="C428" s="822" t="s">
        <v>2933</v>
      </c>
      <c r="D428" s="823" t="s">
        <v>4681</v>
      </c>
      <c r="E428" s="824" t="s">
        <v>2966</v>
      </c>
      <c r="F428" s="822" t="s">
        <v>2930</v>
      </c>
      <c r="G428" s="822" t="s">
        <v>3658</v>
      </c>
      <c r="H428" s="822" t="s">
        <v>329</v>
      </c>
      <c r="I428" s="822" t="s">
        <v>3662</v>
      </c>
      <c r="J428" s="822" t="s">
        <v>3660</v>
      </c>
      <c r="K428" s="822" t="s">
        <v>3663</v>
      </c>
      <c r="L428" s="825">
        <v>4341</v>
      </c>
      <c r="M428" s="825">
        <v>4341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7</v>
      </c>
      <c r="B429" s="822" t="s">
        <v>2929</v>
      </c>
      <c r="C429" s="822" t="s">
        <v>2933</v>
      </c>
      <c r="D429" s="823" t="s">
        <v>4681</v>
      </c>
      <c r="E429" s="824" t="s">
        <v>2966</v>
      </c>
      <c r="F429" s="822" t="s">
        <v>2930</v>
      </c>
      <c r="G429" s="822" t="s">
        <v>3664</v>
      </c>
      <c r="H429" s="822" t="s">
        <v>329</v>
      </c>
      <c r="I429" s="822" t="s">
        <v>3665</v>
      </c>
      <c r="J429" s="822" t="s">
        <v>3666</v>
      </c>
      <c r="K429" s="822" t="s">
        <v>3667</v>
      </c>
      <c r="L429" s="825">
        <v>181.04</v>
      </c>
      <c r="M429" s="825">
        <v>181.04</v>
      </c>
      <c r="N429" s="822">
        <v>1</v>
      </c>
      <c r="O429" s="826">
        <v>1</v>
      </c>
      <c r="P429" s="825">
        <v>181.04</v>
      </c>
      <c r="Q429" s="827">
        <v>1</v>
      </c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7</v>
      </c>
      <c r="B430" s="822" t="s">
        <v>2929</v>
      </c>
      <c r="C430" s="822" t="s">
        <v>2933</v>
      </c>
      <c r="D430" s="823" t="s">
        <v>4681</v>
      </c>
      <c r="E430" s="824" t="s">
        <v>2966</v>
      </c>
      <c r="F430" s="822" t="s">
        <v>2930</v>
      </c>
      <c r="G430" s="822" t="s">
        <v>3332</v>
      </c>
      <c r="H430" s="822" t="s">
        <v>687</v>
      </c>
      <c r="I430" s="822" t="s">
        <v>2682</v>
      </c>
      <c r="J430" s="822" t="s">
        <v>718</v>
      </c>
      <c r="K430" s="822" t="s">
        <v>1339</v>
      </c>
      <c r="L430" s="825">
        <v>0</v>
      </c>
      <c r="M430" s="825">
        <v>0</v>
      </c>
      <c r="N430" s="822">
        <v>1</v>
      </c>
      <c r="O430" s="826">
        <v>1</v>
      </c>
      <c r="P430" s="825">
        <v>0</v>
      </c>
      <c r="Q430" s="827"/>
      <c r="R430" s="822">
        <v>1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7</v>
      </c>
      <c r="B431" s="822" t="s">
        <v>2929</v>
      </c>
      <c r="C431" s="822" t="s">
        <v>2933</v>
      </c>
      <c r="D431" s="823" t="s">
        <v>4681</v>
      </c>
      <c r="E431" s="824" t="s">
        <v>2966</v>
      </c>
      <c r="F431" s="822" t="s">
        <v>2930</v>
      </c>
      <c r="G431" s="822" t="s">
        <v>3668</v>
      </c>
      <c r="H431" s="822" t="s">
        <v>687</v>
      </c>
      <c r="I431" s="822" t="s">
        <v>2501</v>
      </c>
      <c r="J431" s="822" t="s">
        <v>2502</v>
      </c>
      <c r="K431" s="822" t="s">
        <v>2503</v>
      </c>
      <c r="L431" s="825">
        <v>134.61000000000001</v>
      </c>
      <c r="M431" s="825">
        <v>134.61000000000001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7</v>
      </c>
      <c r="B432" s="822" t="s">
        <v>2929</v>
      </c>
      <c r="C432" s="822" t="s">
        <v>2933</v>
      </c>
      <c r="D432" s="823" t="s">
        <v>4681</v>
      </c>
      <c r="E432" s="824" t="s">
        <v>2966</v>
      </c>
      <c r="F432" s="822" t="s">
        <v>2930</v>
      </c>
      <c r="G432" s="822" t="s">
        <v>3197</v>
      </c>
      <c r="H432" s="822" t="s">
        <v>687</v>
      </c>
      <c r="I432" s="822" t="s">
        <v>2543</v>
      </c>
      <c r="J432" s="822" t="s">
        <v>1746</v>
      </c>
      <c r="K432" s="822" t="s">
        <v>2544</v>
      </c>
      <c r="L432" s="825">
        <v>154.36000000000001</v>
      </c>
      <c r="M432" s="825">
        <v>308.72000000000003</v>
      </c>
      <c r="N432" s="822">
        <v>2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7</v>
      </c>
      <c r="B433" s="822" t="s">
        <v>2929</v>
      </c>
      <c r="C433" s="822" t="s">
        <v>2933</v>
      </c>
      <c r="D433" s="823" t="s">
        <v>4681</v>
      </c>
      <c r="E433" s="824" t="s">
        <v>2966</v>
      </c>
      <c r="F433" s="822" t="s">
        <v>2930</v>
      </c>
      <c r="G433" s="822" t="s">
        <v>3289</v>
      </c>
      <c r="H433" s="822" t="s">
        <v>329</v>
      </c>
      <c r="I433" s="822" t="s">
        <v>3669</v>
      </c>
      <c r="J433" s="822" t="s">
        <v>1033</v>
      </c>
      <c r="K433" s="822" t="s">
        <v>1949</v>
      </c>
      <c r="L433" s="825">
        <v>94.28</v>
      </c>
      <c r="M433" s="825">
        <v>94.28</v>
      </c>
      <c r="N433" s="822">
        <v>1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7</v>
      </c>
      <c r="B434" s="822" t="s">
        <v>2929</v>
      </c>
      <c r="C434" s="822" t="s">
        <v>2933</v>
      </c>
      <c r="D434" s="823" t="s">
        <v>4681</v>
      </c>
      <c r="E434" s="824" t="s">
        <v>2966</v>
      </c>
      <c r="F434" s="822" t="s">
        <v>2930</v>
      </c>
      <c r="G434" s="822" t="s">
        <v>3289</v>
      </c>
      <c r="H434" s="822" t="s">
        <v>329</v>
      </c>
      <c r="I434" s="822" t="s">
        <v>3442</v>
      </c>
      <c r="J434" s="822" t="s">
        <v>1033</v>
      </c>
      <c r="K434" s="822" t="s">
        <v>2526</v>
      </c>
      <c r="L434" s="825">
        <v>49.08</v>
      </c>
      <c r="M434" s="825">
        <v>49.08</v>
      </c>
      <c r="N434" s="822">
        <v>1</v>
      </c>
      <c r="O434" s="826">
        <v>1</v>
      </c>
      <c r="P434" s="825">
        <v>49.08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7</v>
      </c>
      <c r="B435" s="822" t="s">
        <v>2929</v>
      </c>
      <c r="C435" s="822" t="s">
        <v>2933</v>
      </c>
      <c r="D435" s="823" t="s">
        <v>4681</v>
      </c>
      <c r="E435" s="824" t="s">
        <v>2966</v>
      </c>
      <c r="F435" s="822" t="s">
        <v>2930</v>
      </c>
      <c r="G435" s="822" t="s">
        <v>3289</v>
      </c>
      <c r="H435" s="822" t="s">
        <v>687</v>
      </c>
      <c r="I435" s="822" t="s">
        <v>2525</v>
      </c>
      <c r="J435" s="822" t="s">
        <v>1033</v>
      </c>
      <c r="K435" s="822" t="s">
        <v>2526</v>
      </c>
      <c r="L435" s="825">
        <v>49.08</v>
      </c>
      <c r="M435" s="825">
        <v>49.08</v>
      </c>
      <c r="N435" s="822">
        <v>1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7</v>
      </c>
      <c r="B436" s="822" t="s">
        <v>2929</v>
      </c>
      <c r="C436" s="822" t="s">
        <v>2933</v>
      </c>
      <c r="D436" s="823" t="s">
        <v>4681</v>
      </c>
      <c r="E436" s="824" t="s">
        <v>2981</v>
      </c>
      <c r="F436" s="822" t="s">
        <v>2930</v>
      </c>
      <c r="G436" s="822" t="s">
        <v>3306</v>
      </c>
      <c r="H436" s="822" t="s">
        <v>329</v>
      </c>
      <c r="I436" s="822" t="s">
        <v>3307</v>
      </c>
      <c r="J436" s="822" t="s">
        <v>3308</v>
      </c>
      <c r="K436" s="822" t="s">
        <v>3309</v>
      </c>
      <c r="L436" s="825">
        <v>82.72</v>
      </c>
      <c r="M436" s="825">
        <v>82.72</v>
      </c>
      <c r="N436" s="822">
        <v>1</v>
      </c>
      <c r="O436" s="826">
        <v>0.5</v>
      </c>
      <c r="P436" s="825">
        <v>82.72</v>
      </c>
      <c r="Q436" s="827">
        <v>1</v>
      </c>
      <c r="R436" s="822">
        <v>1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7</v>
      </c>
      <c r="B437" s="822" t="s">
        <v>2929</v>
      </c>
      <c r="C437" s="822" t="s">
        <v>2933</v>
      </c>
      <c r="D437" s="823" t="s">
        <v>4681</v>
      </c>
      <c r="E437" s="824" t="s">
        <v>2981</v>
      </c>
      <c r="F437" s="822" t="s">
        <v>2930</v>
      </c>
      <c r="G437" s="822" t="s">
        <v>2989</v>
      </c>
      <c r="H437" s="822" t="s">
        <v>687</v>
      </c>
      <c r="I437" s="822" t="s">
        <v>2573</v>
      </c>
      <c r="J437" s="822" t="s">
        <v>2574</v>
      </c>
      <c r="K437" s="822" t="s">
        <v>2575</v>
      </c>
      <c r="L437" s="825">
        <v>119.7</v>
      </c>
      <c r="M437" s="825">
        <v>478.8</v>
      </c>
      <c r="N437" s="822">
        <v>4</v>
      </c>
      <c r="O437" s="826">
        <v>2</v>
      </c>
      <c r="P437" s="825">
        <v>478.8</v>
      </c>
      <c r="Q437" s="827">
        <v>1</v>
      </c>
      <c r="R437" s="822">
        <v>4</v>
      </c>
      <c r="S437" s="827">
        <v>1</v>
      </c>
      <c r="T437" s="826">
        <v>2</v>
      </c>
      <c r="U437" s="828">
        <v>1</v>
      </c>
    </row>
    <row r="438" spans="1:21" ht="14.45" customHeight="1" x14ac:dyDescent="0.2">
      <c r="A438" s="821">
        <v>7</v>
      </c>
      <c r="B438" s="822" t="s">
        <v>2929</v>
      </c>
      <c r="C438" s="822" t="s">
        <v>2933</v>
      </c>
      <c r="D438" s="823" t="s">
        <v>4681</v>
      </c>
      <c r="E438" s="824" t="s">
        <v>2981</v>
      </c>
      <c r="F438" s="822" t="s">
        <v>2930</v>
      </c>
      <c r="G438" s="822" t="s">
        <v>3670</v>
      </c>
      <c r="H438" s="822" t="s">
        <v>329</v>
      </c>
      <c r="I438" s="822" t="s">
        <v>3671</v>
      </c>
      <c r="J438" s="822" t="s">
        <v>3672</v>
      </c>
      <c r="K438" s="822" t="s">
        <v>3673</v>
      </c>
      <c r="L438" s="825">
        <v>0</v>
      </c>
      <c r="M438" s="825">
        <v>0</v>
      </c>
      <c r="N438" s="822">
        <v>2</v>
      </c>
      <c r="O438" s="826">
        <v>0.5</v>
      </c>
      <c r="P438" s="825">
        <v>0</v>
      </c>
      <c r="Q438" s="827"/>
      <c r="R438" s="822">
        <v>2</v>
      </c>
      <c r="S438" s="827">
        <v>1</v>
      </c>
      <c r="T438" s="826">
        <v>0.5</v>
      </c>
      <c r="U438" s="828">
        <v>1</v>
      </c>
    </row>
    <row r="439" spans="1:21" ht="14.45" customHeight="1" x14ac:dyDescent="0.2">
      <c r="A439" s="821">
        <v>7</v>
      </c>
      <c r="B439" s="822" t="s">
        <v>2929</v>
      </c>
      <c r="C439" s="822" t="s">
        <v>2933</v>
      </c>
      <c r="D439" s="823" t="s">
        <v>4681</v>
      </c>
      <c r="E439" s="824" t="s">
        <v>2981</v>
      </c>
      <c r="F439" s="822" t="s">
        <v>2930</v>
      </c>
      <c r="G439" s="822" t="s">
        <v>2988</v>
      </c>
      <c r="H439" s="822" t="s">
        <v>687</v>
      </c>
      <c r="I439" s="822" t="s">
        <v>2635</v>
      </c>
      <c r="J439" s="822" t="s">
        <v>1196</v>
      </c>
      <c r="K439" s="822" t="s">
        <v>2636</v>
      </c>
      <c r="L439" s="825">
        <v>773.45</v>
      </c>
      <c r="M439" s="825">
        <v>773.45</v>
      </c>
      <c r="N439" s="822">
        <v>1</v>
      </c>
      <c r="O439" s="826">
        <v>0.5</v>
      </c>
      <c r="P439" s="825">
        <v>773.45</v>
      </c>
      <c r="Q439" s="827">
        <v>1</v>
      </c>
      <c r="R439" s="822">
        <v>1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7</v>
      </c>
      <c r="B440" s="822" t="s">
        <v>2929</v>
      </c>
      <c r="C440" s="822" t="s">
        <v>2933</v>
      </c>
      <c r="D440" s="823" t="s">
        <v>4681</v>
      </c>
      <c r="E440" s="824" t="s">
        <v>2981</v>
      </c>
      <c r="F440" s="822" t="s">
        <v>2930</v>
      </c>
      <c r="G440" s="822" t="s">
        <v>3142</v>
      </c>
      <c r="H440" s="822" t="s">
        <v>329</v>
      </c>
      <c r="I440" s="822" t="s">
        <v>3674</v>
      </c>
      <c r="J440" s="822" t="s">
        <v>3448</v>
      </c>
      <c r="K440" s="822" t="s">
        <v>3449</v>
      </c>
      <c r="L440" s="825">
        <v>78.48</v>
      </c>
      <c r="M440" s="825">
        <v>78.48</v>
      </c>
      <c r="N440" s="822">
        <v>1</v>
      </c>
      <c r="O440" s="826">
        <v>1</v>
      </c>
      <c r="P440" s="825">
        <v>78.48</v>
      </c>
      <c r="Q440" s="827">
        <v>1</v>
      </c>
      <c r="R440" s="822">
        <v>1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7</v>
      </c>
      <c r="B441" s="822" t="s">
        <v>2929</v>
      </c>
      <c r="C441" s="822" t="s">
        <v>2933</v>
      </c>
      <c r="D441" s="823" t="s">
        <v>4681</v>
      </c>
      <c r="E441" s="824" t="s">
        <v>2981</v>
      </c>
      <c r="F441" s="822" t="s">
        <v>2930</v>
      </c>
      <c r="G441" s="822" t="s">
        <v>3000</v>
      </c>
      <c r="H441" s="822" t="s">
        <v>329</v>
      </c>
      <c r="I441" s="822" t="s">
        <v>3165</v>
      </c>
      <c r="J441" s="822" t="s">
        <v>908</v>
      </c>
      <c r="K441" s="822" t="s">
        <v>909</v>
      </c>
      <c r="L441" s="825">
        <v>97.76</v>
      </c>
      <c r="M441" s="825">
        <v>97.76</v>
      </c>
      <c r="N441" s="822">
        <v>1</v>
      </c>
      <c r="O441" s="826">
        <v>1</v>
      </c>
      <c r="P441" s="825">
        <v>97.76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7</v>
      </c>
      <c r="B442" s="822" t="s">
        <v>2929</v>
      </c>
      <c r="C442" s="822" t="s">
        <v>2933</v>
      </c>
      <c r="D442" s="823" t="s">
        <v>4681</v>
      </c>
      <c r="E442" s="824" t="s">
        <v>2981</v>
      </c>
      <c r="F442" s="822" t="s">
        <v>2930</v>
      </c>
      <c r="G442" s="822" t="s">
        <v>3332</v>
      </c>
      <c r="H442" s="822" t="s">
        <v>687</v>
      </c>
      <c r="I442" s="822" t="s">
        <v>2682</v>
      </c>
      <c r="J442" s="822" t="s">
        <v>718</v>
      </c>
      <c r="K442" s="822" t="s">
        <v>1339</v>
      </c>
      <c r="L442" s="825">
        <v>0</v>
      </c>
      <c r="M442" s="825">
        <v>0</v>
      </c>
      <c r="N442" s="822">
        <v>1</v>
      </c>
      <c r="O442" s="826">
        <v>1</v>
      </c>
      <c r="P442" s="825"/>
      <c r="Q442" s="827"/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7</v>
      </c>
      <c r="B443" s="822" t="s">
        <v>2929</v>
      </c>
      <c r="C443" s="822" t="s">
        <v>2933</v>
      </c>
      <c r="D443" s="823" t="s">
        <v>4681</v>
      </c>
      <c r="E443" s="824" t="s">
        <v>2981</v>
      </c>
      <c r="F443" s="822" t="s">
        <v>2930</v>
      </c>
      <c r="G443" s="822" t="s">
        <v>3675</v>
      </c>
      <c r="H443" s="822" t="s">
        <v>329</v>
      </c>
      <c r="I443" s="822" t="s">
        <v>3676</v>
      </c>
      <c r="J443" s="822" t="s">
        <v>3677</v>
      </c>
      <c r="K443" s="822" t="s">
        <v>3678</v>
      </c>
      <c r="L443" s="825">
        <v>96.81</v>
      </c>
      <c r="M443" s="825">
        <v>96.81</v>
      </c>
      <c r="N443" s="822">
        <v>1</v>
      </c>
      <c r="O443" s="826">
        <v>0.5</v>
      </c>
      <c r="P443" s="825">
        <v>96.81</v>
      </c>
      <c r="Q443" s="827">
        <v>1</v>
      </c>
      <c r="R443" s="822">
        <v>1</v>
      </c>
      <c r="S443" s="827">
        <v>1</v>
      </c>
      <c r="T443" s="826">
        <v>0.5</v>
      </c>
      <c r="U443" s="828">
        <v>1</v>
      </c>
    </row>
    <row r="444" spans="1:21" ht="14.45" customHeight="1" x14ac:dyDescent="0.2">
      <c r="A444" s="821">
        <v>7</v>
      </c>
      <c r="B444" s="822" t="s">
        <v>2929</v>
      </c>
      <c r="C444" s="822" t="s">
        <v>2933</v>
      </c>
      <c r="D444" s="823" t="s">
        <v>4681</v>
      </c>
      <c r="E444" s="824" t="s">
        <v>2981</v>
      </c>
      <c r="F444" s="822" t="s">
        <v>2930</v>
      </c>
      <c r="G444" s="822" t="s">
        <v>3679</v>
      </c>
      <c r="H444" s="822" t="s">
        <v>329</v>
      </c>
      <c r="I444" s="822" t="s">
        <v>3680</v>
      </c>
      <c r="J444" s="822" t="s">
        <v>3681</v>
      </c>
      <c r="K444" s="822" t="s">
        <v>2355</v>
      </c>
      <c r="L444" s="825">
        <v>38.56</v>
      </c>
      <c r="M444" s="825">
        <v>38.56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7</v>
      </c>
      <c r="B445" s="822" t="s">
        <v>2929</v>
      </c>
      <c r="C445" s="822" t="s">
        <v>2933</v>
      </c>
      <c r="D445" s="823" t="s">
        <v>4681</v>
      </c>
      <c r="E445" s="824" t="s">
        <v>2973</v>
      </c>
      <c r="F445" s="822" t="s">
        <v>2930</v>
      </c>
      <c r="G445" s="822" t="s">
        <v>3422</v>
      </c>
      <c r="H445" s="822" t="s">
        <v>687</v>
      </c>
      <c r="I445" s="822" t="s">
        <v>2372</v>
      </c>
      <c r="J445" s="822" t="s">
        <v>917</v>
      </c>
      <c r="K445" s="822" t="s">
        <v>2373</v>
      </c>
      <c r="L445" s="825">
        <v>160.03</v>
      </c>
      <c r="M445" s="825">
        <v>480.09000000000003</v>
      </c>
      <c r="N445" s="822">
        <v>3</v>
      </c>
      <c r="O445" s="826">
        <v>3</v>
      </c>
      <c r="P445" s="825">
        <v>480.09000000000003</v>
      </c>
      <c r="Q445" s="827">
        <v>1</v>
      </c>
      <c r="R445" s="822">
        <v>3</v>
      </c>
      <c r="S445" s="827">
        <v>1</v>
      </c>
      <c r="T445" s="826">
        <v>3</v>
      </c>
      <c r="U445" s="828">
        <v>1</v>
      </c>
    </row>
    <row r="446" spans="1:21" ht="14.45" customHeight="1" x14ac:dyDescent="0.2">
      <c r="A446" s="821">
        <v>7</v>
      </c>
      <c r="B446" s="822" t="s">
        <v>2929</v>
      </c>
      <c r="C446" s="822" t="s">
        <v>2933</v>
      </c>
      <c r="D446" s="823" t="s">
        <v>4681</v>
      </c>
      <c r="E446" s="824" t="s">
        <v>2973</v>
      </c>
      <c r="F446" s="822" t="s">
        <v>2930</v>
      </c>
      <c r="G446" s="822" t="s">
        <v>3090</v>
      </c>
      <c r="H446" s="822" t="s">
        <v>329</v>
      </c>
      <c r="I446" s="822" t="s">
        <v>3682</v>
      </c>
      <c r="J446" s="822" t="s">
        <v>3092</v>
      </c>
      <c r="K446" s="822" t="s">
        <v>3683</v>
      </c>
      <c r="L446" s="825">
        <v>29.39</v>
      </c>
      <c r="M446" s="825">
        <v>29.39</v>
      </c>
      <c r="N446" s="822">
        <v>1</v>
      </c>
      <c r="O446" s="826">
        <v>1</v>
      </c>
      <c r="P446" s="825">
        <v>29.39</v>
      </c>
      <c r="Q446" s="827">
        <v>1</v>
      </c>
      <c r="R446" s="822">
        <v>1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7</v>
      </c>
      <c r="B447" s="822" t="s">
        <v>2929</v>
      </c>
      <c r="C447" s="822" t="s">
        <v>2933</v>
      </c>
      <c r="D447" s="823" t="s">
        <v>4681</v>
      </c>
      <c r="E447" s="824" t="s">
        <v>2973</v>
      </c>
      <c r="F447" s="822" t="s">
        <v>2930</v>
      </c>
      <c r="G447" s="822" t="s">
        <v>3101</v>
      </c>
      <c r="H447" s="822" t="s">
        <v>329</v>
      </c>
      <c r="I447" s="822" t="s">
        <v>3497</v>
      </c>
      <c r="J447" s="822" t="s">
        <v>3103</v>
      </c>
      <c r="K447" s="822" t="s">
        <v>886</v>
      </c>
      <c r="L447" s="825">
        <v>96.04</v>
      </c>
      <c r="M447" s="825">
        <v>96.04</v>
      </c>
      <c r="N447" s="822">
        <v>1</v>
      </c>
      <c r="O447" s="826">
        <v>1</v>
      </c>
      <c r="P447" s="825">
        <v>96.04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7</v>
      </c>
      <c r="B448" s="822" t="s">
        <v>2929</v>
      </c>
      <c r="C448" s="822" t="s">
        <v>2933</v>
      </c>
      <c r="D448" s="823" t="s">
        <v>4681</v>
      </c>
      <c r="E448" s="824" t="s">
        <v>2973</v>
      </c>
      <c r="F448" s="822" t="s">
        <v>2930</v>
      </c>
      <c r="G448" s="822" t="s">
        <v>3173</v>
      </c>
      <c r="H448" s="822" t="s">
        <v>329</v>
      </c>
      <c r="I448" s="822" t="s">
        <v>3174</v>
      </c>
      <c r="J448" s="822" t="s">
        <v>1586</v>
      </c>
      <c r="K448" s="822" t="s">
        <v>1970</v>
      </c>
      <c r="L448" s="825">
        <v>42.08</v>
      </c>
      <c r="M448" s="825">
        <v>84.16</v>
      </c>
      <c r="N448" s="822">
        <v>2</v>
      </c>
      <c r="O448" s="826">
        <v>2</v>
      </c>
      <c r="P448" s="825">
        <v>84.16</v>
      </c>
      <c r="Q448" s="827">
        <v>1</v>
      </c>
      <c r="R448" s="822">
        <v>2</v>
      </c>
      <c r="S448" s="827">
        <v>1</v>
      </c>
      <c r="T448" s="826">
        <v>2</v>
      </c>
      <c r="U448" s="828">
        <v>1</v>
      </c>
    </row>
    <row r="449" spans="1:21" ht="14.45" customHeight="1" x14ac:dyDescent="0.2">
      <c r="A449" s="821">
        <v>7</v>
      </c>
      <c r="B449" s="822" t="s">
        <v>2929</v>
      </c>
      <c r="C449" s="822" t="s">
        <v>2933</v>
      </c>
      <c r="D449" s="823" t="s">
        <v>4681</v>
      </c>
      <c r="E449" s="824" t="s">
        <v>2973</v>
      </c>
      <c r="F449" s="822" t="s">
        <v>2930</v>
      </c>
      <c r="G449" s="822" t="s">
        <v>3336</v>
      </c>
      <c r="H449" s="822" t="s">
        <v>687</v>
      </c>
      <c r="I449" s="822" t="s">
        <v>3337</v>
      </c>
      <c r="J449" s="822" t="s">
        <v>3338</v>
      </c>
      <c r="K449" s="822" t="s">
        <v>3339</v>
      </c>
      <c r="L449" s="825">
        <v>1771.84</v>
      </c>
      <c r="M449" s="825">
        <v>3543.68</v>
      </c>
      <c r="N449" s="822">
        <v>2</v>
      </c>
      <c r="O449" s="826">
        <v>1</v>
      </c>
      <c r="P449" s="825">
        <v>3543.68</v>
      </c>
      <c r="Q449" s="827">
        <v>1</v>
      </c>
      <c r="R449" s="822">
        <v>2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7</v>
      </c>
      <c r="B450" s="822" t="s">
        <v>2929</v>
      </c>
      <c r="C450" s="822" t="s">
        <v>2933</v>
      </c>
      <c r="D450" s="823" t="s">
        <v>4681</v>
      </c>
      <c r="E450" s="824" t="s">
        <v>2973</v>
      </c>
      <c r="F450" s="822" t="s">
        <v>2930</v>
      </c>
      <c r="G450" s="822" t="s">
        <v>3197</v>
      </c>
      <c r="H450" s="822" t="s">
        <v>687</v>
      </c>
      <c r="I450" s="822" t="s">
        <v>2543</v>
      </c>
      <c r="J450" s="822" t="s">
        <v>1746</v>
      </c>
      <c r="K450" s="822" t="s">
        <v>2544</v>
      </c>
      <c r="L450" s="825">
        <v>154.36000000000001</v>
      </c>
      <c r="M450" s="825">
        <v>154.36000000000001</v>
      </c>
      <c r="N450" s="822">
        <v>1</v>
      </c>
      <c r="O450" s="826">
        <v>1</v>
      </c>
      <c r="P450" s="825">
        <v>154.36000000000001</v>
      </c>
      <c r="Q450" s="827">
        <v>1</v>
      </c>
      <c r="R450" s="822">
        <v>1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7</v>
      </c>
      <c r="B451" s="822" t="s">
        <v>2929</v>
      </c>
      <c r="C451" s="822" t="s">
        <v>2933</v>
      </c>
      <c r="D451" s="823" t="s">
        <v>4681</v>
      </c>
      <c r="E451" s="824" t="s">
        <v>2973</v>
      </c>
      <c r="F451" s="822" t="s">
        <v>2931</v>
      </c>
      <c r="G451" s="822" t="s">
        <v>3206</v>
      </c>
      <c r="H451" s="822" t="s">
        <v>329</v>
      </c>
      <c r="I451" s="822" t="s">
        <v>3684</v>
      </c>
      <c r="J451" s="822" t="s">
        <v>3208</v>
      </c>
      <c r="K451" s="822"/>
      <c r="L451" s="825">
        <v>0</v>
      </c>
      <c r="M451" s="825">
        <v>0</v>
      </c>
      <c r="N451" s="822">
        <v>1</v>
      </c>
      <c r="O451" s="826">
        <v>1</v>
      </c>
      <c r="P451" s="825">
        <v>0</v>
      </c>
      <c r="Q451" s="827"/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7</v>
      </c>
      <c r="B452" s="822" t="s">
        <v>2929</v>
      </c>
      <c r="C452" s="822" t="s">
        <v>2933</v>
      </c>
      <c r="D452" s="823" t="s">
        <v>4681</v>
      </c>
      <c r="E452" s="824" t="s">
        <v>2967</v>
      </c>
      <c r="F452" s="822" t="s">
        <v>2930</v>
      </c>
      <c r="G452" s="822" t="s">
        <v>3685</v>
      </c>
      <c r="H452" s="822" t="s">
        <v>329</v>
      </c>
      <c r="I452" s="822" t="s">
        <v>3686</v>
      </c>
      <c r="J452" s="822" t="s">
        <v>997</v>
      </c>
      <c r="K452" s="822" t="s">
        <v>998</v>
      </c>
      <c r="L452" s="825">
        <v>80.53</v>
      </c>
      <c r="M452" s="825">
        <v>241.59</v>
      </c>
      <c r="N452" s="822">
        <v>3</v>
      </c>
      <c r="O452" s="826">
        <v>1</v>
      </c>
      <c r="P452" s="825">
        <v>241.59</v>
      </c>
      <c r="Q452" s="827">
        <v>1</v>
      </c>
      <c r="R452" s="822">
        <v>3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7</v>
      </c>
      <c r="B453" s="822" t="s">
        <v>2929</v>
      </c>
      <c r="C453" s="822" t="s">
        <v>2933</v>
      </c>
      <c r="D453" s="823" t="s">
        <v>4681</v>
      </c>
      <c r="E453" s="824" t="s">
        <v>2986</v>
      </c>
      <c r="F453" s="822" t="s">
        <v>2930</v>
      </c>
      <c r="G453" s="822" t="s">
        <v>3090</v>
      </c>
      <c r="H453" s="822" t="s">
        <v>329</v>
      </c>
      <c r="I453" s="822" t="s">
        <v>3091</v>
      </c>
      <c r="J453" s="822" t="s">
        <v>3092</v>
      </c>
      <c r="K453" s="822" t="s">
        <v>3093</v>
      </c>
      <c r="L453" s="825">
        <v>97.96</v>
      </c>
      <c r="M453" s="825">
        <v>97.96</v>
      </c>
      <c r="N453" s="822">
        <v>1</v>
      </c>
      <c r="O453" s="826">
        <v>1</v>
      </c>
      <c r="P453" s="825">
        <v>97.96</v>
      </c>
      <c r="Q453" s="827">
        <v>1</v>
      </c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7</v>
      </c>
      <c r="B454" s="822" t="s">
        <v>2929</v>
      </c>
      <c r="C454" s="822" t="s">
        <v>2933</v>
      </c>
      <c r="D454" s="823" t="s">
        <v>4681</v>
      </c>
      <c r="E454" s="824" t="s">
        <v>2986</v>
      </c>
      <c r="F454" s="822" t="s">
        <v>2930</v>
      </c>
      <c r="G454" s="822" t="s">
        <v>3090</v>
      </c>
      <c r="H454" s="822" t="s">
        <v>329</v>
      </c>
      <c r="I454" s="822" t="s">
        <v>3682</v>
      </c>
      <c r="J454" s="822" t="s">
        <v>3092</v>
      </c>
      <c r="K454" s="822" t="s">
        <v>3683</v>
      </c>
      <c r="L454" s="825">
        <v>29.39</v>
      </c>
      <c r="M454" s="825">
        <v>29.39</v>
      </c>
      <c r="N454" s="822">
        <v>1</v>
      </c>
      <c r="O454" s="826">
        <v>0.5</v>
      </c>
      <c r="P454" s="825">
        <v>29.39</v>
      </c>
      <c r="Q454" s="827">
        <v>1</v>
      </c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7</v>
      </c>
      <c r="B455" s="822" t="s">
        <v>2929</v>
      </c>
      <c r="C455" s="822" t="s">
        <v>2933</v>
      </c>
      <c r="D455" s="823" t="s">
        <v>4681</v>
      </c>
      <c r="E455" s="824" t="s">
        <v>2986</v>
      </c>
      <c r="F455" s="822" t="s">
        <v>2930</v>
      </c>
      <c r="G455" s="822" t="s">
        <v>3687</v>
      </c>
      <c r="H455" s="822" t="s">
        <v>329</v>
      </c>
      <c r="I455" s="822" t="s">
        <v>3688</v>
      </c>
      <c r="J455" s="822" t="s">
        <v>3689</v>
      </c>
      <c r="K455" s="822" t="s">
        <v>3164</v>
      </c>
      <c r="L455" s="825">
        <v>87.98</v>
      </c>
      <c r="M455" s="825">
        <v>87.98</v>
      </c>
      <c r="N455" s="822">
        <v>1</v>
      </c>
      <c r="O455" s="826">
        <v>1</v>
      </c>
      <c r="P455" s="825">
        <v>87.98</v>
      </c>
      <c r="Q455" s="827">
        <v>1</v>
      </c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7</v>
      </c>
      <c r="B456" s="822" t="s">
        <v>2929</v>
      </c>
      <c r="C456" s="822" t="s">
        <v>2933</v>
      </c>
      <c r="D456" s="823" t="s">
        <v>4681</v>
      </c>
      <c r="E456" s="824" t="s">
        <v>2986</v>
      </c>
      <c r="F456" s="822" t="s">
        <v>2930</v>
      </c>
      <c r="G456" s="822" t="s">
        <v>3687</v>
      </c>
      <c r="H456" s="822" t="s">
        <v>329</v>
      </c>
      <c r="I456" s="822" t="s">
        <v>3690</v>
      </c>
      <c r="J456" s="822" t="s">
        <v>3689</v>
      </c>
      <c r="K456" s="822" t="s">
        <v>3691</v>
      </c>
      <c r="L456" s="825">
        <v>370.51</v>
      </c>
      <c r="M456" s="825">
        <v>370.51</v>
      </c>
      <c r="N456" s="822">
        <v>1</v>
      </c>
      <c r="O456" s="826">
        <v>1</v>
      </c>
      <c r="P456" s="825">
        <v>370.51</v>
      </c>
      <c r="Q456" s="827">
        <v>1</v>
      </c>
      <c r="R456" s="822">
        <v>1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7</v>
      </c>
      <c r="B457" s="822" t="s">
        <v>2929</v>
      </c>
      <c r="C457" s="822" t="s">
        <v>2933</v>
      </c>
      <c r="D457" s="823" t="s">
        <v>4681</v>
      </c>
      <c r="E457" s="824" t="s">
        <v>2986</v>
      </c>
      <c r="F457" s="822" t="s">
        <v>2930</v>
      </c>
      <c r="G457" s="822" t="s">
        <v>3687</v>
      </c>
      <c r="H457" s="822" t="s">
        <v>329</v>
      </c>
      <c r="I457" s="822" t="s">
        <v>3690</v>
      </c>
      <c r="J457" s="822" t="s">
        <v>3689</v>
      </c>
      <c r="K457" s="822" t="s">
        <v>3691</v>
      </c>
      <c r="L457" s="825">
        <v>175.97</v>
      </c>
      <c r="M457" s="825">
        <v>175.97</v>
      </c>
      <c r="N457" s="822">
        <v>1</v>
      </c>
      <c r="O457" s="826">
        <v>0.5</v>
      </c>
      <c r="P457" s="825">
        <v>175.97</v>
      </c>
      <c r="Q457" s="827">
        <v>1</v>
      </c>
      <c r="R457" s="822">
        <v>1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7</v>
      </c>
      <c r="B458" s="822" t="s">
        <v>2929</v>
      </c>
      <c r="C458" s="822" t="s">
        <v>2933</v>
      </c>
      <c r="D458" s="823" t="s">
        <v>4681</v>
      </c>
      <c r="E458" s="824" t="s">
        <v>2986</v>
      </c>
      <c r="F458" s="822" t="s">
        <v>2930</v>
      </c>
      <c r="G458" s="822" t="s">
        <v>3687</v>
      </c>
      <c r="H458" s="822" t="s">
        <v>329</v>
      </c>
      <c r="I458" s="822" t="s">
        <v>3692</v>
      </c>
      <c r="J458" s="822" t="s">
        <v>3689</v>
      </c>
      <c r="K458" s="822" t="s">
        <v>3693</v>
      </c>
      <c r="L458" s="825">
        <v>175.97</v>
      </c>
      <c r="M458" s="825">
        <v>175.97</v>
      </c>
      <c r="N458" s="822">
        <v>1</v>
      </c>
      <c r="O458" s="826">
        <v>0.5</v>
      </c>
      <c r="P458" s="825">
        <v>175.97</v>
      </c>
      <c r="Q458" s="827">
        <v>1</v>
      </c>
      <c r="R458" s="822">
        <v>1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7</v>
      </c>
      <c r="B459" s="822" t="s">
        <v>2929</v>
      </c>
      <c r="C459" s="822" t="s">
        <v>2933</v>
      </c>
      <c r="D459" s="823" t="s">
        <v>4681</v>
      </c>
      <c r="E459" s="824" t="s">
        <v>2986</v>
      </c>
      <c r="F459" s="822" t="s">
        <v>2930</v>
      </c>
      <c r="G459" s="822" t="s">
        <v>3027</v>
      </c>
      <c r="H459" s="822" t="s">
        <v>329</v>
      </c>
      <c r="I459" s="822" t="s">
        <v>3028</v>
      </c>
      <c r="J459" s="822" t="s">
        <v>1592</v>
      </c>
      <c r="K459" s="822" t="s">
        <v>1593</v>
      </c>
      <c r="L459" s="825">
        <v>49.04</v>
      </c>
      <c r="M459" s="825">
        <v>196.16</v>
      </c>
      <c r="N459" s="822">
        <v>4</v>
      </c>
      <c r="O459" s="826">
        <v>2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7</v>
      </c>
      <c r="B460" s="822" t="s">
        <v>2929</v>
      </c>
      <c r="C460" s="822" t="s">
        <v>2933</v>
      </c>
      <c r="D460" s="823" t="s">
        <v>4681</v>
      </c>
      <c r="E460" s="824" t="s">
        <v>2986</v>
      </c>
      <c r="F460" s="822" t="s">
        <v>2930</v>
      </c>
      <c r="G460" s="822" t="s">
        <v>3136</v>
      </c>
      <c r="H460" s="822" t="s">
        <v>329</v>
      </c>
      <c r="I460" s="822" t="s">
        <v>3137</v>
      </c>
      <c r="J460" s="822" t="s">
        <v>1792</v>
      </c>
      <c r="K460" s="822" t="s">
        <v>3138</v>
      </c>
      <c r="L460" s="825">
        <v>42.14</v>
      </c>
      <c r="M460" s="825">
        <v>84.28</v>
      </c>
      <c r="N460" s="822">
        <v>2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7</v>
      </c>
      <c r="B461" s="822" t="s">
        <v>2929</v>
      </c>
      <c r="C461" s="822" t="s">
        <v>2933</v>
      </c>
      <c r="D461" s="823" t="s">
        <v>4681</v>
      </c>
      <c r="E461" s="824" t="s">
        <v>2986</v>
      </c>
      <c r="F461" s="822" t="s">
        <v>2930</v>
      </c>
      <c r="G461" s="822" t="s">
        <v>3147</v>
      </c>
      <c r="H461" s="822" t="s">
        <v>329</v>
      </c>
      <c r="I461" s="822" t="s">
        <v>3382</v>
      </c>
      <c r="J461" s="822" t="s">
        <v>773</v>
      </c>
      <c r="K461" s="822" t="s">
        <v>774</v>
      </c>
      <c r="L461" s="825">
        <v>31.65</v>
      </c>
      <c r="M461" s="825">
        <v>63.3</v>
      </c>
      <c r="N461" s="822">
        <v>2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7</v>
      </c>
      <c r="B462" s="822" t="s">
        <v>2929</v>
      </c>
      <c r="C462" s="822" t="s">
        <v>2933</v>
      </c>
      <c r="D462" s="823" t="s">
        <v>4681</v>
      </c>
      <c r="E462" s="824" t="s">
        <v>2986</v>
      </c>
      <c r="F462" s="822" t="s">
        <v>2930</v>
      </c>
      <c r="G462" s="822" t="s">
        <v>3043</v>
      </c>
      <c r="H462" s="822" t="s">
        <v>329</v>
      </c>
      <c r="I462" s="822" t="s">
        <v>3044</v>
      </c>
      <c r="J462" s="822" t="s">
        <v>3045</v>
      </c>
      <c r="K462" s="822" t="s">
        <v>3046</v>
      </c>
      <c r="L462" s="825">
        <v>248.55</v>
      </c>
      <c r="M462" s="825">
        <v>497.1</v>
      </c>
      <c r="N462" s="822">
        <v>2</v>
      </c>
      <c r="O462" s="826">
        <v>1.5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7</v>
      </c>
      <c r="B463" s="822" t="s">
        <v>2929</v>
      </c>
      <c r="C463" s="822" t="s">
        <v>2933</v>
      </c>
      <c r="D463" s="823" t="s">
        <v>4681</v>
      </c>
      <c r="E463" s="824" t="s">
        <v>2986</v>
      </c>
      <c r="F463" s="822" t="s">
        <v>2930</v>
      </c>
      <c r="G463" s="822" t="s">
        <v>3243</v>
      </c>
      <c r="H463" s="822" t="s">
        <v>329</v>
      </c>
      <c r="I463" s="822" t="s">
        <v>3694</v>
      </c>
      <c r="J463" s="822" t="s">
        <v>3695</v>
      </c>
      <c r="K463" s="822" t="s">
        <v>2726</v>
      </c>
      <c r="L463" s="825">
        <v>89.39</v>
      </c>
      <c r="M463" s="825">
        <v>89.39</v>
      </c>
      <c r="N463" s="822">
        <v>1</v>
      </c>
      <c r="O463" s="826">
        <v>1</v>
      </c>
      <c r="P463" s="825">
        <v>89.39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7</v>
      </c>
      <c r="B464" s="822" t="s">
        <v>2929</v>
      </c>
      <c r="C464" s="822" t="s">
        <v>2933</v>
      </c>
      <c r="D464" s="823" t="s">
        <v>4681</v>
      </c>
      <c r="E464" s="824" t="s">
        <v>2986</v>
      </c>
      <c r="F464" s="822" t="s">
        <v>2930</v>
      </c>
      <c r="G464" s="822" t="s">
        <v>3562</v>
      </c>
      <c r="H464" s="822" t="s">
        <v>329</v>
      </c>
      <c r="I464" s="822" t="s">
        <v>3696</v>
      </c>
      <c r="J464" s="822" t="s">
        <v>2019</v>
      </c>
      <c r="K464" s="822" t="s">
        <v>3697</v>
      </c>
      <c r="L464" s="825">
        <v>0</v>
      </c>
      <c r="M464" s="825">
        <v>0</v>
      </c>
      <c r="N464" s="822">
        <v>1</v>
      </c>
      <c r="O464" s="826">
        <v>1</v>
      </c>
      <c r="P464" s="825"/>
      <c r="Q464" s="827"/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7</v>
      </c>
      <c r="B465" s="822" t="s">
        <v>2929</v>
      </c>
      <c r="C465" s="822" t="s">
        <v>2933</v>
      </c>
      <c r="D465" s="823" t="s">
        <v>4681</v>
      </c>
      <c r="E465" s="824" t="s">
        <v>2986</v>
      </c>
      <c r="F465" s="822" t="s">
        <v>2930</v>
      </c>
      <c r="G465" s="822" t="s">
        <v>3268</v>
      </c>
      <c r="H465" s="822" t="s">
        <v>329</v>
      </c>
      <c r="I465" s="822" t="s">
        <v>3269</v>
      </c>
      <c r="J465" s="822" t="s">
        <v>3270</v>
      </c>
      <c r="K465" s="822" t="s">
        <v>3271</v>
      </c>
      <c r="L465" s="825">
        <v>79.069999999999993</v>
      </c>
      <c r="M465" s="825">
        <v>79.069999999999993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7</v>
      </c>
      <c r="B466" s="822" t="s">
        <v>2929</v>
      </c>
      <c r="C466" s="822" t="s">
        <v>2933</v>
      </c>
      <c r="D466" s="823" t="s">
        <v>4681</v>
      </c>
      <c r="E466" s="824" t="s">
        <v>2986</v>
      </c>
      <c r="F466" s="822" t="s">
        <v>2930</v>
      </c>
      <c r="G466" s="822" t="s">
        <v>3088</v>
      </c>
      <c r="H466" s="822" t="s">
        <v>329</v>
      </c>
      <c r="I466" s="822" t="s">
        <v>3089</v>
      </c>
      <c r="J466" s="822" t="s">
        <v>1269</v>
      </c>
      <c r="K466" s="822" t="s">
        <v>1270</v>
      </c>
      <c r="L466" s="825">
        <v>121.92</v>
      </c>
      <c r="M466" s="825">
        <v>2560.3199999999997</v>
      </c>
      <c r="N466" s="822">
        <v>21</v>
      </c>
      <c r="O466" s="826">
        <v>9.5</v>
      </c>
      <c r="P466" s="825">
        <v>1584.9599999999998</v>
      </c>
      <c r="Q466" s="827">
        <v>0.61904761904761907</v>
      </c>
      <c r="R466" s="822">
        <v>13</v>
      </c>
      <c r="S466" s="827">
        <v>0.61904761904761907</v>
      </c>
      <c r="T466" s="826">
        <v>5.5</v>
      </c>
      <c r="U466" s="828">
        <v>0.57894736842105265</v>
      </c>
    </row>
    <row r="467" spans="1:21" ht="14.45" customHeight="1" x14ac:dyDescent="0.2">
      <c r="A467" s="821">
        <v>7</v>
      </c>
      <c r="B467" s="822" t="s">
        <v>2929</v>
      </c>
      <c r="C467" s="822" t="s">
        <v>2933</v>
      </c>
      <c r="D467" s="823" t="s">
        <v>4681</v>
      </c>
      <c r="E467" s="824" t="s">
        <v>2946</v>
      </c>
      <c r="F467" s="822" t="s">
        <v>2930</v>
      </c>
      <c r="G467" s="822" t="s">
        <v>3147</v>
      </c>
      <c r="H467" s="822" t="s">
        <v>329</v>
      </c>
      <c r="I467" s="822" t="s">
        <v>3148</v>
      </c>
      <c r="J467" s="822" t="s">
        <v>3149</v>
      </c>
      <c r="K467" s="822" t="s">
        <v>3150</v>
      </c>
      <c r="L467" s="825">
        <v>52.75</v>
      </c>
      <c r="M467" s="825">
        <v>52.75</v>
      </c>
      <c r="N467" s="822">
        <v>1</v>
      </c>
      <c r="O467" s="826">
        <v>1</v>
      </c>
      <c r="P467" s="825">
        <v>52.75</v>
      </c>
      <c r="Q467" s="827">
        <v>1</v>
      </c>
      <c r="R467" s="822">
        <v>1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7</v>
      </c>
      <c r="B468" s="822" t="s">
        <v>2929</v>
      </c>
      <c r="C468" s="822" t="s">
        <v>2933</v>
      </c>
      <c r="D468" s="823" t="s">
        <v>4681</v>
      </c>
      <c r="E468" s="824" t="s">
        <v>2946</v>
      </c>
      <c r="F468" s="822" t="s">
        <v>2930</v>
      </c>
      <c r="G468" s="822" t="s">
        <v>3698</v>
      </c>
      <c r="H468" s="822" t="s">
        <v>329</v>
      </c>
      <c r="I468" s="822" t="s">
        <v>3699</v>
      </c>
      <c r="J468" s="822" t="s">
        <v>1284</v>
      </c>
      <c r="K468" s="822" t="s">
        <v>1285</v>
      </c>
      <c r="L468" s="825">
        <v>80.53</v>
      </c>
      <c r="M468" s="825">
        <v>563.71</v>
      </c>
      <c r="N468" s="822">
        <v>7</v>
      </c>
      <c r="O468" s="826">
        <v>3</v>
      </c>
      <c r="P468" s="825">
        <v>563.71</v>
      </c>
      <c r="Q468" s="827">
        <v>1</v>
      </c>
      <c r="R468" s="822">
        <v>7</v>
      </c>
      <c r="S468" s="827">
        <v>1</v>
      </c>
      <c r="T468" s="826">
        <v>3</v>
      </c>
      <c r="U468" s="828">
        <v>1</v>
      </c>
    </row>
    <row r="469" spans="1:21" ht="14.45" customHeight="1" x14ac:dyDescent="0.2">
      <c r="A469" s="821">
        <v>7</v>
      </c>
      <c r="B469" s="822" t="s">
        <v>2929</v>
      </c>
      <c r="C469" s="822" t="s">
        <v>2933</v>
      </c>
      <c r="D469" s="823" t="s">
        <v>4681</v>
      </c>
      <c r="E469" s="824" t="s">
        <v>2947</v>
      </c>
      <c r="F469" s="822" t="s">
        <v>2930</v>
      </c>
      <c r="G469" s="822" t="s">
        <v>3305</v>
      </c>
      <c r="H469" s="822" t="s">
        <v>687</v>
      </c>
      <c r="I469" s="822" t="s">
        <v>2838</v>
      </c>
      <c r="J469" s="822" t="s">
        <v>2434</v>
      </c>
      <c r="K469" s="822" t="s">
        <v>2839</v>
      </c>
      <c r="L469" s="825">
        <v>93.27</v>
      </c>
      <c r="M469" s="825">
        <v>93.27</v>
      </c>
      <c r="N469" s="822">
        <v>1</v>
      </c>
      <c r="O469" s="826">
        <v>0.5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7</v>
      </c>
      <c r="B470" s="822" t="s">
        <v>2929</v>
      </c>
      <c r="C470" s="822" t="s">
        <v>2933</v>
      </c>
      <c r="D470" s="823" t="s">
        <v>4681</v>
      </c>
      <c r="E470" s="824" t="s">
        <v>2947</v>
      </c>
      <c r="F470" s="822" t="s">
        <v>2930</v>
      </c>
      <c r="G470" s="822" t="s">
        <v>3700</v>
      </c>
      <c r="H470" s="822" t="s">
        <v>329</v>
      </c>
      <c r="I470" s="822" t="s">
        <v>3701</v>
      </c>
      <c r="J470" s="822" t="s">
        <v>3702</v>
      </c>
      <c r="K470" s="822" t="s">
        <v>3703</v>
      </c>
      <c r="L470" s="825">
        <v>199.15</v>
      </c>
      <c r="M470" s="825">
        <v>199.15</v>
      </c>
      <c r="N470" s="822">
        <v>1</v>
      </c>
      <c r="O470" s="826">
        <v>0.5</v>
      </c>
      <c r="P470" s="825">
        <v>199.15</v>
      </c>
      <c r="Q470" s="827">
        <v>1</v>
      </c>
      <c r="R470" s="822">
        <v>1</v>
      </c>
      <c r="S470" s="827">
        <v>1</v>
      </c>
      <c r="T470" s="826">
        <v>0.5</v>
      </c>
      <c r="U470" s="828">
        <v>1</v>
      </c>
    </row>
    <row r="471" spans="1:21" ht="14.45" customHeight="1" x14ac:dyDescent="0.2">
      <c r="A471" s="821">
        <v>7</v>
      </c>
      <c r="B471" s="822" t="s">
        <v>2929</v>
      </c>
      <c r="C471" s="822" t="s">
        <v>2933</v>
      </c>
      <c r="D471" s="823" t="s">
        <v>4681</v>
      </c>
      <c r="E471" s="824" t="s">
        <v>2947</v>
      </c>
      <c r="F471" s="822" t="s">
        <v>2930</v>
      </c>
      <c r="G471" s="822" t="s">
        <v>3704</v>
      </c>
      <c r="H471" s="822" t="s">
        <v>329</v>
      </c>
      <c r="I471" s="822" t="s">
        <v>3705</v>
      </c>
      <c r="J471" s="822" t="s">
        <v>3706</v>
      </c>
      <c r="K471" s="822" t="s">
        <v>3707</v>
      </c>
      <c r="L471" s="825">
        <v>17.239999999999998</v>
      </c>
      <c r="M471" s="825">
        <v>17.239999999999998</v>
      </c>
      <c r="N471" s="822">
        <v>1</v>
      </c>
      <c r="O471" s="826">
        <v>0.5</v>
      </c>
      <c r="P471" s="825">
        <v>17.239999999999998</v>
      </c>
      <c r="Q471" s="827">
        <v>1</v>
      </c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7</v>
      </c>
      <c r="B472" s="822" t="s">
        <v>2929</v>
      </c>
      <c r="C472" s="822" t="s">
        <v>2933</v>
      </c>
      <c r="D472" s="823" t="s">
        <v>4681</v>
      </c>
      <c r="E472" s="824" t="s">
        <v>2947</v>
      </c>
      <c r="F472" s="822" t="s">
        <v>2930</v>
      </c>
      <c r="G472" s="822" t="s">
        <v>3708</v>
      </c>
      <c r="H472" s="822" t="s">
        <v>329</v>
      </c>
      <c r="I472" s="822" t="s">
        <v>3709</v>
      </c>
      <c r="J472" s="822" t="s">
        <v>3710</v>
      </c>
      <c r="K472" s="822" t="s">
        <v>3711</v>
      </c>
      <c r="L472" s="825">
        <v>0</v>
      </c>
      <c r="M472" s="825">
        <v>0</v>
      </c>
      <c r="N472" s="822">
        <v>1</v>
      </c>
      <c r="O472" s="826">
        <v>0.5</v>
      </c>
      <c r="P472" s="825">
        <v>0</v>
      </c>
      <c r="Q472" s="827"/>
      <c r="R472" s="822">
        <v>1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7</v>
      </c>
      <c r="B473" s="822" t="s">
        <v>2929</v>
      </c>
      <c r="C473" s="822" t="s">
        <v>2933</v>
      </c>
      <c r="D473" s="823" t="s">
        <v>4681</v>
      </c>
      <c r="E473" s="824" t="s">
        <v>2947</v>
      </c>
      <c r="F473" s="822" t="s">
        <v>2930</v>
      </c>
      <c r="G473" s="822" t="s">
        <v>3708</v>
      </c>
      <c r="H473" s="822" t="s">
        <v>329</v>
      </c>
      <c r="I473" s="822" t="s">
        <v>3712</v>
      </c>
      <c r="J473" s="822" t="s">
        <v>735</v>
      </c>
      <c r="K473" s="822" t="s">
        <v>736</v>
      </c>
      <c r="L473" s="825">
        <v>0</v>
      </c>
      <c r="M473" s="825">
        <v>0</v>
      </c>
      <c r="N473" s="822">
        <v>1</v>
      </c>
      <c r="O473" s="826">
        <v>1</v>
      </c>
      <c r="P473" s="825">
        <v>0</v>
      </c>
      <c r="Q473" s="827"/>
      <c r="R473" s="822">
        <v>1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7</v>
      </c>
      <c r="B474" s="822" t="s">
        <v>2929</v>
      </c>
      <c r="C474" s="822" t="s">
        <v>2933</v>
      </c>
      <c r="D474" s="823" t="s">
        <v>4681</v>
      </c>
      <c r="E474" s="824" t="s">
        <v>2947</v>
      </c>
      <c r="F474" s="822" t="s">
        <v>2930</v>
      </c>
      <c r="G474" s="822" t="s">
        <v>2996</v>
      </c>
      <c r="H474" s="822" t="s">
        <v>329</v>
      </c>
      <c r="I474" s="822" t="s">
        <v>2997</v>
      </c>
      <c r="J474" s="822" t="s">
        <v>2998</v>
      </c>
      <c r="K474" s="822" t="s">
        <v>2999</v>
      </c>
      <c r="L474" s="825">
        <v>176.32</v>
      </c>
      <c r="M474" s="825">
        <v>352.64</v>
      </c>
      <c r="N474" s="822">
        <v>2</v>
      </c>
      <c r="O474" s="826">
        <v>2</v>
      </c>
      <c r="P474" s="825">
        <v>352.64</v>
      </c>
      <c r="Q474" s="827">
        <v>1</v>
      </c>
      <c r="R474" s="822">
        <v>2</v>
      </c>
      <c r="S474" s="827">
        <v>1</v>
      </c>
      <c r="T474" s="826">
        <v>2</v>
      </c>
      <c r="U474" s="828">
        <v>1</v>
      </c>
    </row>
    <row r="475" spans="1:21" ht="14.45" customHeight="1" x14ac:dyDescent="0.2">
      <c r="A475" s="821">
        <v>7</v>
      </c>
      <c r="B475" s="822" t="s">
        <v>2929</v>
      </c>
      <c r="C475" s="822" t="s">
        <v>2933</v>
      </c>
      <c r="D475" s="823" t="s">
        <v>4681</v>
      </c>
      <c r="E475" s="824" t="s">
        <v>2947</v>
      </c>
      <c r="F475" s="822" t="s">
        <v>2930</v>
      </c>
      <c r="G475" s="822" t="s">
        <v>3161</v>
      </c>
      <c r="H475" s="822" t="s">
        <v>329</v>
      </c>
      <c r="I475" s="822" t="s">
        <v>3329</v>
      </c>
      <c r="J475" s="822" t="s">
        <v>3330</v>
      </c>
      <c r="K475" s="822" t="s">
        <v>3331</v>
      </c>
      <c r="L475" s="825">
        <v>205.84</v>
      </c>
      <c r="M475" s="825">
        <v>205.84</v>
      </c>
      <c r="N475" s="822">
        <v>1</v>
      </c>
      <c r="O475" s="826">
        <v>1</v>
      </c>
      <c r="P475" s="825">
        <v>205.84</v>
      </c>
      <c r="Q475" s="827">
        <v>1</v>
      </c>
      <c r="R475" s="822">
        <v>1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7</v>
      </c>
      <c r="B476" s="822" t="s">
        <v>2929</v>
      </c>
      <c r="C476" s="822" t="s">
        <v>2933</v>
      </c>
      <c r="D476" s="823" t="s">
        <v>4681</v>
      </c>
      <c r="E476" s="824" t="s">
        <v>2947</v>
      </c>
      <c r="F476" s="822" t="s">
        <v>2930</v>
      </c>
      <c r="G476" s="822" t="s">
        <v>3057</v>
      </c>
      <c r="H476" s="822" t="s">
        <v>329</v>
      </c>
      <c r="I476" s="822" t="s">
        <v>3713</v>
      </c>
      <c r="J476" s="822" t="s">
        <v>3059</v>
      </c>
      <c r="K476" s="822" t="s">
        <v>3714</v>
      </c>
      <c r="L476" s="825">
        <v>437.23</v>
      </c>
      <c r="M476" s="825">
        <v>437.23</v>
      </c>
      <c r="N476" s="822">
        <v>1</v>
      </c>
      <c r="O476" s="826">
        <v>0.5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7</v>
      </c>
      <c r="B477" s="822" t="s">
        <v>2929</v>
      </c>
      <c r="C477" s="822" t="s">
        <v>2933</v>
      </c>
      <c r="D477" s="823" t="s">
        <v>4681</v>
      </c>
      <c r="E477" s="824" t="s">
        <v>2947</v>
      </c>
      <c r="F477" s="822" t="s">
        <v>2930</v>
      </c>
      <c r="G477" s="822" t="s">
        <v>3715</v>
      </c>
      <c r="H477" s="822" t="s">
        <v>329</v>
      </c>
      <c r="I477" s="822" t="s">
        <v>3716</v>
      </c>
      <c r="J477" s="822" t="s">
        <v>3717</v>
      </c>
      <c r="K477" s="822" t="s">
        <v>705</v>
      </c>
      <c r="L477" s="825">
        <v>54.43</v>
      </c>
      <c r="M477" s="825">
        <v>54.43</v>
      </c>
      <c r="N477" s="822">
        <v>1</v>
      </c>
      <c r="O477" s="826">
        <v>0.5</v>
      </c>
      <c r="P477" s="825">
        <v>54.43</v>
      </c>
      <c r="Q477" s="827">
        <v>1</v>
      </c>
      <c r="R477" s="822">
        <v>1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7</v>
      </c>
      <c r="B478" s="822" t="s">
        <v>2929</v>
      </c>
      <c r="C478" s="822" t="s">
        <v>2933</v>
      </c>
      <c r="D478" s="823" t="s">
        <v>4681</v>
      </c>
      <c r="E478" s="824" t="s">
        <v>2947</v>
      </c>
      <c r="F478" s="822" t="s">
        <v>2930</v>
      </c>
      <c r="G478" s="822" t="s">
        <v>3079</v>
      </c>
      <c r="H478" s="822" t="s">
        <v>687</v>
      </c>
      <c r="I478" s="822" t="s">
        <v>2745</v>
      </c>
      <c r="J478" s="822" t="s">
        <v>1625</v>
      </c>
      <c r="K478" s="822" t="s">
        <v>2746</v>
      </c>
      <c r="L478" s="825">
        <v>0</v>
      </c>
      <c r="M478" s="825">
        <v>0</v>
      </c>
      <c r="N478" s="822">
        <v>1</v>
      </c>
      <c r="O478" s="826">
        <v>1</v>
      </c>
      <c r="P478" s="825"/>
      <c r="Q478" s="827"/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7</v>
      </c>
      <c r="B479" s="822" t="s">
        <v>2929</v>
      </c>
      <c r="C479" s="822" t="s">
        <v>2933</v>
      </c>
      <c r="D479" s="823" t="s">
        <v>4681</v>
      </c>
      <c r="E479" s="824" t="s">
        <v>2984</v>
      </c>
      <c r="F479" s="822" t="s">
        <v>2930</v>
      </c>
      <c r="G479" s="822" t="s">
        <v>3502</v>
      </c>
      <c r="H479" s="822" t="s">
        <v>329</v>
      </c>
      <c r="I479" s="822" t="s">
        <v>3718</v>
      </c>
      <c r="J479" s="822" t="s">
        <v>3504</v>
      </c>
      <c r="K479" s="822" t="s">
        <v>3571</v>
      </c>
      <c r="L479" s="825">
        <v>46.75</v>
      </c>
      <c r="M479" s="825">
        <v>46.75</v>
      </c>
      <c r="N479" s="822">
        <v>1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7</v>
      </c>
      <c r="B480" s="822" t="s">
        <v>2929</v>
      </c>
      <c r="C480" s="822" t="s">
        <v>2933</v>
      </c>
      <c r="D480" s="823" t="s">
        <v>4681</v>
      </c>
      <c r="E480" s="824" t="s">
        <v>2984</v>
      </c>
      <c r="F480" s="822" t="s">
        <v>2930</v>
      </c>
      <c r="G480" s="822" t="s">
        <v>3719</v>
      </c>
      <c r="H480" s="822" t="s">
        <v>329</v>
      </c>
      <c r="I480" s="822" t="s">
        <v>3720</v>
      </c>
      <c r="J480" s="822" t="s">
        <v>3721</v>
      </c>
      <c r="K480" s="822" t="s">
        <v>3722</v>
      </c>
      <c r="L480" s="825">
        <v>386.89</v>
      </c>
      <c r="M480" s="825">
        <v>386.89</v>
      </c>
      <c r="N480" s="822">
        <v>1</v>
      </c>
      <c r="O480" s="826">
        <v>1</v>
      </c>
      <c r="P480" s="825">
        <v>386.89</v>
      </c>
      <c r="Q480" s="827">
        <v>1</v>
      </c>
      <c r="R480" s="822">
        <v>1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7</v>
      </c>
      <c r="B481" s="822" t="s">
        <v>2929</v>
      </c>
      <c r="C481" s="822" t="s">
        <v>2933</v>
      </c>
      <c r="D481" s="823" t="s">
        <v>4681</v>
      </c>
      <c r="E481" s="824" t="s">
        <v>2984</v>
      </c>
      <c r="F481" s="822" t="s">
        <v>2930</v>
      </c>
      <c r="G481" s="822" t="s">
        <v>3723</v>
      </c>
      <c r="H481" s="822" t="s">
        <v>329</v>
      </c>
      <c r="I481" s="822" t="s">
        <v>3724</v>
      </c>
      <c r="J481" s="822" t="s">
        <v>1893</v>
      </c>
      <c r="K481" s="822" t="s">
        <v>3725</v>
      </c>
      <c r="L481" s="825">
        <v>144.19</v>
      </c>
      <c r="M481" s="825">
        <v>144.19</v>
      </c>
      <c r="N481" s="822">
        <v>1</v>
      </c>
      <c r="O481" s="826">
        <v>1</v>
      </c>
      <c r="P481" s="825">
        <v>144.19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7</v>
      </c>
      <c r="B482" s="822" t="s">
        <v>2929</v>
      </c>
      <c r="C482" s="822" t="s">
        <v>2933</v>
      </c>
      <c r="D482" s="823" t="s">
        <v>4681</v>
      </c>
      <c r="E482" s="824" t="s">
        <v>2984</v>
      </c>
      <c r="F482" s="822" t="s">
        <v>2930</v>
      </c>
      <c r="G482" s="822" t="s">
        <v>3726</v>
      </c>
      <c r="H482" s="822" t="s">
        <v>329</v>
      </c>
      <c r="I482" s="822" t="s">
        <v>3727</v>
      </c>
      <c r="J482" s="822" t="s">
        <v>3728</v>
      </c>
      <c r="K482" s="822" t="s">
        <v>3729</v>
      </c>
      <c r="L482" s="825">
        <v>51.71</v>
      </c>
      <c r="M482" s="825">
        <v>155.13</v>
      </c>
      <c r="N482" s="822">
        <v>3</v>
      </c>
      <c r="O482" s="826">
        <v>2</v>
      </c>
      <c r="P482" s="825">
        <v>51.71</v>
      </c>
      <c r="Q482" s="827">
        <v>0.33333333333333337</v>
      </c>
      <c r="R482" s="822">
        <v>1</v>
      </c>
      <c r="S482" s="827">
        <v>0.33333333333333331</v>
      </c>
      <c r="T482" s="826">
        <v>1</v>
      </c>
      <c r="U482" s="828">
        <v>0.5</v>
      </c>
    </row>
    <row r="483" spans="1:21" ht="14.45" customHeight="1" x14ac:dyDescent="0.2">
      <c r="A483" s="821">
        <v>7</v>
      </c>
      <c r="B483" s="822" t="s">
        <v>2929</v>
      </c>
      <c r="C483" s="822" t="s">
        <v>2933</v>
      </c>
      <c r="D483" s="823" t="s">
        <v>4681</v>
      </c>
      <c r="E483" s="824" t="s">
        <v>2984</v>
      </c>
      <c r="F483" s="822" t="s">
        <v>2930</v>
      </c>
      <c r="G483" s="822" t="s">
        <v>3088</v>
      </c>
      <c r="H483" s="822" t="s">
        <v>329</v>
      </c>
      <c r="I483" s="822" t="s">
        <v>3089</v>
      </c>
      <c r="J483" s="822" t="s">
        <v>1269</v>
      </c>
      <c r="K483" s="822" t="s">
        <v>1270</v>
      </c>
      <c r="L483" s="825">
        <v>121.92</v>
      </c>
      <c r="M483" s="825">
        <v>243.84</v>
      </c>
      <c r="N483" s="822">
        <v>2</v>
      </c>
      <c r="O483" s="826">
        <v>2</v>
      </c>
      <c r="P483" s="825">
        <v>121.92</v>
      </c>
      <c r="Q483" s="827">
        <v>0.5</v>
      </c>
      <c r="R483" s="822">
        <v>1</v>
      </c>
      <c r="S483" s="827">
        <v>0.5</v>
      </c>
      <c r="T483" s="826">
        <v>1</v>
      </c>
      <c r="U483" s="828">
        <v>0.5</v>
      </c>
    </row>
    <row r="484" spans="1:21" ht="14.45" customHeight="1" x14ac:dyDescent="0.2">
      <c r="A484" s="821">
        <v>7</v>
      </c>
      <c r="B484" s="822" t="s">
        <v>2929</v>
      </c>
      <c r="C484" s="822" t="s">
        <v>2933</v>
      </c>
      <c r="D484" s="823" t="s">
        <v>4681</v>
      </c>
      <c r="E484" s="824" t="s">
        <v>2968</v>
      </c>
      <c r="F484" s="822" t="s">
        <v>2930</v>
      </c>
      <c r="G484" s="822" t="s">
        <v>3090</v>
      </c>
      <c r="H484" s="822" t="s">
        <v>329</v>
      </c>
      <c r="I484" s="822" t="s">
        <v>3682</v>
      </c>
      <c r="J484" s="822" t="s">
        <v>3092</v>
      </c>
      <c r="K484" s="822" t="s">
        <v>3683</v>
      </c>
      <c r="L484" s="825">
        <v>29.39</v>
      </c>
      <c r="M484" s="825">
        <v>29.39</v>
      </c>
      <c r="N484" s="822">
        <v>1</v>
      </c>
      <c r="O484" s="826">
        <v>1</v>
      </c>
      <c r="P484" s="825">
        <v>29.39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7</v>
      </c>
      <c r="B485" s="822" t="s">
        <v>2929</v>
      </c>
      <c r="C485" s="822" t="s">
        <v>2933</v>
      </c>
      <c r="D485" s="823" t="s">
        <v>4681</v>
      </c>
      <c r="E485" s="824" t="s">
        <v>2968</v>
      </c>
      <c r="F485" s="822" t="s">
        <v>2930</v>
      </c>
      <c r="G485" s="822" t="s">
        <v>3593</v>
      </c>
      <c r="H485" s="822" t="s">
        <v>329</v>
      </c>
      <c r="I485" s="822" t="s">
        <v>3594</v>
      </c>
      <c r="J485" s="822" t="s">
        <v>3595</v>
      </c>
      <c r="K485" s="822" t="s">
        <v>3596</v>
      </c>
      <c r="L485" s="825">
        <v>449.99</v>
      </c>
      <c r="M485" s="825">
        <v>899.98</v>
      </c>
      <c r="N485" s="822">
        <v>2</v>
      </c>
      <c r="O485" s="826">
        <v>1</v>
      </c>
      <c r="P485" s="825">
        <v>899.98</v>
      </c>
      <c r="Q485" s="827">
        <v>1</v>
      </c>
      <c r="R485" s="822">
        <v>2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7</v>
      </c>
      <c r="B486" s="822" t="s">
        <v>2929</v>
      </c>
      <c r="C486" s="822" t="s">
        <v>2933</v>
      </c>
      <c r="D486" s="823" t="s">
        <v>4681</v>
      </c>
      <c r="E486" s="824" t="s">
        <v>2968</v>
      </c>
      <c r="F486" s="822" t="s">
        <v>2930</v>
      </c>
      <c r="G486" s="822" t="s">
        <v>3287</v>
      </c>
      <c r="H486" s="822" t="s">
        <v>329</v>
      </c>
      <c r="I486" s="822" t="s">
        <v>3288</v>
      </c>
      <c r="J486" s="822" t="s">
        <v>1384</v>
      </c>
      <c r="K486" s="822" t="s">
        <v>1386</v>
      </c>
      <c r="L486" s="825">
        <v>0</v>
      </c>
      <c r="M486" s="825">
        <v>0</v>
      </c>
      <c r="N486" s="822">
        <v>1</v>
      </c>
      <c r="O486" s="826">
        <v>1</v>
      </c>
      <c r="P486" s="825">
        <v>0</v>
      </c>
      <c r="Q486" s="827"/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7</v>
      </c>
      <c r="B487" s="822" t="s">
        <v>2929</v>
      </c>
      <c r="C487" s="822" t="s">
        <v>2933</v>
      </c>
      <c r="D487" s="823" t="s">
        <v>4681</v>
      </c>
      <c r="E487" s="824" t="s">
        <v>2968</v>
      </c>
      <c r="F487" s="822" t="s">
        <v>2930</v>
      </c>
      <c r="G487" s="822" t="s">
        <v>3139</v>
      </c>
      <c r="H487" s="822" t="s">
        <v>329</v>
      </c>
      <c r="I487" s="822" t="s">
        <v>3140</v>
      </c>
      <c r="J487" s="822" t="s">
        <v>962</v>
      </c>
      <c r="K487" s="822" t="s">
        <v>3141</v>
      </c>
      <c r="L487" s="825">
        <v>25.53</v>
      </c>
      <c r="M487" s="825">
        <v>25.53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7</v>
      </c>
      <c r="B488" s="822" t="s">
        <v>2929</v>
      </c>
      <c r="C488" s="822" t="s">
        <v>2933</v>
      </c>
      <c r="D488" s="823" t="s">
        <v>4681</v>
      </c>
      <c r="E488" s="824" t="s">
        <v>2968</v>
      </c>
      <c r="F488" s="822" t="s">
        <v>2930</v>
      </c>
      <c r="G488" s="822" t="s">
        <v>3037</v>
      </c>
      <c r="H488" s="822" t="s">
        <v>329</v>
      </c>
      <c r="I488" s="822" t="s">
        <v>3038</v>
      </c>
      <c r="J488" s="822" t="s">
        <v>3039</v>
      </c>
      <c r="K488" s="822" t="s">
        <v>3040</v>
      </c>
      <c r="L488" s="825">
        <v>73.150000000000006</v>
      </c>
      <c r="M488" s="825">
        <v>219.45000000000002</v>
      </c>
      <c r="N488" s="822">
        <v>3</v>
      </c>
      <c r="O488" s="826">
        <v>1</v>
      </c>
      <c r="P488" s="825">
        <v>219.45000000000002</v>
      </c>
      <c r="Q488" s="827">
        <v>1</v>
      </c>
      <c r="R488" s="822">
        <v>3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7</v>
      </c>
      <c r="B489" s="822" t="s">
        <v>2929</v>
      </c>
      <c r="C489" s="822" t="s">
        <v>2933</v>
      </c>
      <c r="D489" s="823" t="s">
        <v>4681</v>
      </c>
      <c r="E489" s="824" t="s">
        <v>2968</v>
      </c>
      <c r="F489" s="822" t="s">
        <v>2930</v>
      </c>
      <c r="G489" s="822" t="s">
        <v>3730</v>
      </c>
      <c r="H489" s="822" t="s">
        <v>329</v>
      </c>
      <c r="I489" s="822" t="s">
        <v>3731</v>
      </c>
      <c r="J489" s="822" t="s">
        <v>1574</v>
      </c>
      <c r="K489" s="822" t="s">
        <v>3732</v>
      </c>
      <c r="L489" s="825">
        <v>760.22</v>
      </c>
      <c r="M489" s="825">
        <v>760.22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7</v>
      </c>
      <c r="B490" s="822" t="s">
        <v>2929</v>
      </c>
      <c r="C490" s="822" t="s">
        <v>2933</v>
      </c>
      <c r="D490" s="823" t="s">
        <v>4681</v>
      </c>
      <c r="E490" s="824" t="s">
        <v>2968</v>
      </c>
      <c r="F490" s="822" t="s">
        <v>2930</v>
      </c>
      <c r="G490" s="822" t="s">
        <v>3554</v>
      </c>
      <c r="H490" s="822" t="s">
        <v>329</v>
      </c>
      <c r="I490" s="822" t="s">
        <v>3631</v>
      </c>
      <c r="J490" s="822" t="s">
        <v>3632</v>
      </c>
      <c r="K490" s="822" t="s">
        <v>3633</v>
      </c>
      <c r="L490" s="825">
        <v>128.55000000000001</v>
      </c>
      <c r="M490" s="825">
        <v>128.55000000000001</v>
      </c>
      <c r="N490" s="822">
        <v>1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7</v>
      </c>
      <c r="B491" s="822" t="s">
        <v>2929</v>
      </c>
      <c r="C491" s="822" t="s">
        <v>2933</v>
      </c>
      <c r="D491" s="823" t="s">
        <v>4681</v>
      </c>
      <c r="E491" s="824" t="s">
        <v>2968</v>
      </c>
      <c r="F491" s="822" t="s">
        <v>2930</v>
      </c>
      <c r="G491" s="822" t="s">
        <v>3050</v>
      </c>
      <c r="H491" s="822" t="s">
        <v>329</v>
      </c>
      <c r="I491" s="822" t="s">
        <v>3733</v>
      </c>
      <c r="J491" s="822" t="s">
        <v>3248</v>
      </c>
      <c r="K491" s="822" t="s">
        <v>3052</v>
      </c>
      <c r="L491" s="825">
        <v>35.25</v>
      </c>
      <c r="M491" s="825">
        <v>35.25</v>
      </c>
      <c r="N491" s="822">
        <v>1</v>
      </c>
      <c r="O491" s="826">
        <v>1</v>
      </c>
      <c r="P491" s="825">
        <v>35.25</v>
      </c>
      <c r="Q491" s="827">
        <v>1</v>
      </c>
      <c r="R491" s="822">
        <v>1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7</v>
      </c>
      <c r="B492" s="822" t="s">
        <v>2929</v>
      </c>
      <c r="C492" s="822" t="s">
        <v>2933</v>
      </c>
      <c r="D492" s="823" t="s">
        <v>4681</v>
      </c>
      <c r="E492" s="824" t="s">
        <v>2968</v>
      </c>
      <c r="F492" s="822" t="s">
        <v>2930</v>
      </c>
      <c r="G492" s="822" t="s">
        <v>3361</v>
      </c>
      <c r="H492" s="822" t="s">
        <v>329</v>
      </c>
      <c r="I492" s="822" t="s">
        <v>3362</v>
      </c>
      <c r="J492" s="822" t="s">
        <v>3363</v>
      </c>
      <c r="K492" s="822" t="s">
        <v>3364</v>
      </c>
      <c r="L492" s="825">
        <v>119.84</v>
      </c>
      <c r="M492" s="825">
        <v>119.84</v>
      </c>
      <c r="N492" s="822">
        <v>1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7</v>
      </c>
      <c r="B493" s="822" t="s">
        <v>2929</v>
      </c>
      <c r="C493" s="822" t="s">
        <v>2933</v>
      </c>
      <c r="D493" s="823" t="s">
        <v>4681</v>
      </c>
      <c r="E493" s="824" t="s">
        <v>2968</v>
      </c>
      <c r="F493" s="822" t="s">
        <v>2930</v>
      </c>
      <c r="G493" s="822" t="s">
        <v>3658</v>
      </c>
      <c r="H493" s="822" t="s">
        <v>329</v>
      </c>
      <c r="I493" s="822" t="s">
        <v>3734</v>
      </c>
      <c r="J493" s="822" t="s">
        <v>3660</v>
      </c>
      <c r="K493" s="822" t="s">
        <v>3735</v>
      </c>
      <c r="L493" s="825">
        <v>0</v>
      </c>
      <c r="M493" s="825">
        <v>0</v>
      </c>
      <c r="N493" s="822">
        <v>1</v>
      </c>
      <c r="O493" s="826">
        <v>1</v>
      </c>
      <c r="P493" s="825"/>
      <c r="Q493" s="827"/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7</v>
      </c>
      <c r="B494" s="822" t="s">
        <v>2929</v>
      </c>
      <c r="C494" s="822" t="s">
        <v>2933</v>
      </c>
      <c r="D494" s="823" t="s">
        <v>4681</v>
      </c>
      <c r="E494" s="824" t="s">
        <v>2968</v>
      </c>
      <c r="F494" s="822" t="s">
        <v>2930</v>
      </c>
      <c r="G494" s="822" t="s">
        <v>3175</v>
      </c>
      <c r="H494" s="822" t="s">
        <v>329</v>
      </c>
      <c r="I494" s="822" t="s">
        <v>3736</v>
      </c>
      <c r="J494" s="822" t="s">
        <v>3737</v>
      </c>
      <c r="K494" s="822" t="s">
        <v>3738</v>
      </c>
      <c r="L494" s="825">
        <v>66.88</v>
      </c>
      <c r="M494" s="825">
        <v>66.88</v>
      </c>
      <c r="N494" s="822">
        <v>1</v>
      </c>
      <c r="O494" s="826">
        <v>1</v>
      </c>
      <c r="P494" s="825">
        <v>66.88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7</v>
      </c>
      <c r="B495" s="822" t="s">
        <v>2929</v>
      </c>
      <c r="C495" s="822" t="s">
        <v>2933</v>
      </c>
      <c r="D495" s="823" t="s">
        <v>4681</v>
      </c>
      <c r="E495" s="824" t="s">
        <v>2968</v>
      </c>
      <c r="F495" s="822" t="s">
        <v>2930</v>
      </c>
      <c r="G495" s="822" t="s">
        <v>3197</v>
      </c>
      <c r="H495" s="822" t="s">
        <v>329</v>
      </c>
      <c r="I495" s="822" t="s">
        <v>3198</v>
      </c>
      <c r="J495" s="822" t="s">
        <v>1746</v>
      </c>
      <c r="K495" s="822" t="s">
        <v>3199</v>
      </c>
      <c r="L495" s="825">
        <v>225.06</v>
      </c>
      <c r="M495" s="825">
        <v>225.06</v>
      </c>
      <c r="N495" s="822">
        <v>1</v>
      </c>
      <c r="O495" s="826">
        <v>1</v>
      </c>
      <c r="P495" s="825">
        <v>225.06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7</v>
      </c>
      <c r="B496" s="822" t="s">
        <v>2929</v>
      </c>
      <c r="C496" s="822" t="s">
        <v>2933</v>
      </c>
      <c r="D496" s="823" t="s">
        <v>4681</v>
      </c>
      <c r="E496" s="824" t="s">
        <v>2968</v>
      </c>
      <c r="F496" s="822" t="s">
        <v>2930</v>
      </c>
      <c r="G496" s="822" t="s">
        <v>3289</v>
      </c>
      <c r="H496" s="822" t="s">
        <v>329</v>
      </c>
      <c r="I496" s="822" t="s">
        <v>3442</v>
      </c>
      <c r="J496" s="822" t="s">
        <v>1033</v>
      </c>
      <c r="K496" s="822" t="s">
        <v>2526</v>
      </c>
      <c r="L496" s="825">
        <v>49.08</v>
      </c>
      <c r="M496" s="825">
        <v>49.08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7</v>
      </c>
      <c r="B497" s="822" t="s">
        <v>2929</v>
      </c>
      <c r="C497" s="822" t="s">
        <v>2933</v>
      </c>
      <c r="D497" s="823" t="s">
        <v>4681</v>
      </c>
      <c r="E497" s="824" t="s">
        <v>2960</v>
      </c>
      <c r="F497" s="822" t="s">
        <v>2930</v>
      </c>
      <c r="G497" s="822" t="s">
        <v>3147</v>
      </c>
      <c r="H497" s="822" t="s">
        <v>329</v>
      </c>
      <c r="I497" s="822" t="s">
        <v>3148</v>
      </c>
      <c r="J497" s="822" t="s">
        <v>3149</v>
      </c>
      <c r="K497" s="822" t="s">
        <v>3150</v>
      </c>
      <c r="L497" s="825">
        <v>52.75</v>
      </c>
      <c r="M497" s="825">
        <v>52.75</v>
      </c>
      <c r="N497" s="822">
        <v>1</v>
      </c>
      <c r="O497" s="826">
        <v>1</v>
      </c>
      <c r="P497" s="825">
        <v>52.75</v>
      </c>
      <c r="Q497" s="827">
        <v>1</v>
      </c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7</v>
      </c>
      <c r="B498" s="822" t="s">
        <v>2929</v>
      </c>
      <c r="C498" s="822" t="s">
        <v>2933</v>
      </c>
      <c r="D498" s="823" t="s">
        <v>4681</v>
      </c>
      <c r="E498" s="824" t="s">
        <v>2948</v>
      </c>
      <c r="F498" s="822" t="s">
        <v>2930</v>
      </c>
      <c r="G498" s="822" t="s">
        <v>3005</v>
      </c>
      <c r="H498" s="822" t="s">
        <v>329</v>
      </c>
      <c r="I498" s="822" t="s">
        <v>3739</v>
      </c>
      <c r="J498" s="822" t="s">
        <v>3007</v>
      </c>
      <c r="K498" s="822" t="s">
        <v>3740</v>
      </c>
      <c r="L498" s="825">
        <v>0</v>
      </c>
      <c r="M498" s="825">
        <v>0</v>
      </c>
      <c r="N498" s="822">
        <v>1</v>
      </c>
      <c r="O498" s="826">
        <v>1</v>
      </c>
      <c r="P498" s="825"/>
      <c r="Q498" s="827"/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7</v>
      </c>
      <c r="B499" s="822" t="s">
        <v>2929</v>
      </c>
      <c r="C499" s="822" t="s">
        <v>2933</v>
      </c>
      <c r="D499" s="823" t="s">
        <v>4681</v>
      </c>
      <c r="E499" s="824" t="s">
        <v>2948</v>
      </c>
      <c r="F499" s="822" t="s">
        <v>2930</v>
      </c>
      <c r="G499" s="822" t="s">
        <v>3417</v>
      </c>
      <c r="H499" s="822" t="s">
        <v>329</v>
      </c>
      <c r="I499" s="822" t="s">
        <v>2627</v>
      </c>
      <c r="J499" s="822" t="s">
        <v>2496</v>
      </c>
      <c r="K499" s="822" t="s">
        <v>2628</v>
      </c>
      <c r="L499" s="825">
        <v>247.17</v>
      </c>
      <c r="M499" s="825">
        <v>494.34</v>
      </c>
      <c r="N499" s="822">
        <v>2</v>
      </c>
      <c r="O499" s="826">
        <v>1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7</v>
      </c>
      <c r="B500" s="822" t="s">
        <v>2929</v>
      </c>
      <c r="C500" s="822" t="s">
        <v>2933</v>
      </c>
      <c r="D500" s="823" t="s">
        <v>4681</v>
      </c>
      <c r="E500" s="824" t="s">
        <v>2948</v>
      </c>
      <c r="F500" s="822" t="s">
        <v>2930</v>
      </c>
      <c r="G500" s="822" t="s">
        <v>3020</v>
      </c>
      <c r="H500" s="822" t="s">
        <v>329</v>
      </c>
      <c r="I500" s="822" t="s">
        <v>3021</v>
      </c>
      <c r="J500" s="822" t="s">
        <v>3022</v>
      </c>
      <c r="K500" s="822" t="s">
        <v>3023</v>
      </c>
      <c r="L500" s="825">
        <v>273.33</v>
      </c>
      <c r="M500" s="825">
        <v>546.66</v>
      </c>
      <c r="N500" s="822">
        <v>2</v>
      </c>
      <c r="O500" s="826">
        <v>2</v>
      </c>
      <c r="P500" s="825">
        <v>273.33</v>
      </c>
      <c r="Q500" s="827">
        <v>0.5</v>
      </c>
      <c r="R500" s="822">
        <v>1</v>
      </c>
      <c r="S500" s="827">
        <v>0.5</v>
      </c>
      <c r="T500" s="826">
        <v>1</v>
      </c>
      <c r="U500" s="828">
        <v>0.5</v>
      </c>
    </row>
    <row r="501" spans="1:21" ht="14.45" customHeight="1" x14ac:dyDescent="0.2">
      <c r="A501" s="821">
        <v>7</v>
      </c>
      <c r="B501" s="822" t="s">
        <v>2929</v>
      </c>
      <c r="C501" s="822" t="s">
        <v>2933</v>
      </c>
      <c r="D501" s="823" t="s">
        <v>4681</v>
      </c>
      <c r="E501" s="824" t="s">
        <v>2948</v>
      </c>
      <c r="F501" s="822" t="s">
        <v>2930</v>
      </c>
      <c r="G501" s="822" t="s">
        <v>3741</v>
      </c>
      <c r="H501" s="822" t="s">
        <v>329</v>
      </c>
      <c r="I501" s="822" t="s">
        <v>3742</v>
      </c>
      <c r="J501" s="822" t="s">
        <v>3743</v>
      </c>
      <c r="K501" s="822" t="s">
        <v>3744</v>
      </c>
      <c r="L501" s="825">
        <v>736.33</v>
      </c>
      <c r="M501" s="825">
        <v>736.33</v>
      </c>
      <c r="N501" s="822">
        <v>1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7</v>
      </c>
      <c r="B502" s="822" t="s">
        <v>2929</v>
      </c>
      <c r="C502" s="822" t="s">
        <v>2933</v>
      </c>
      <c r="D502" s="823" t="s">
        <v>4681</v>
      </c>
      <c r="E502" s="824" t="s">
        <v>2948</v>
      </c>
      <c r="F502" s="822" t="s">
        <v>2930</v>
      </c>
      <c r="G502" s="822" t="s">
        <v>3745</v>
      </c>
      <c r="H502" s="822" t="s">
        <v>329</v>
      </c>
      <c r="I502" s="822" t="s">
        <v>3746</v>
      </c>
      <c r="J502" s="822" t="s">
        <v>3747</v>
      </c>
      <c r="K502" s="822" t="s">
        <v>3748</v>
      </c>
      <c r="L502" s="825">
        <v>88.3</v>
      </c>
      <c r="M502" s="825">
        <v>264.89999999999998</v>
      </c>
      <c r="N502" s="822">
        <v>3</v>
      </c>
      <c r="O502" s="826">
        <v>1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7</v>
      </c>
      <c r="B503" s="822" t="s">
        <v>2929</v>
      </c>
      <c r="C503" s="822" t="s">
        <v>2933</v>
      </c>
      <c r="D503" s="823" t="s">
        <v>4681</v>
      </c>
      <c r="E503" s="824" t="s">
        <v>2948</v>
      </c>
      <c r="F503" s="822" t="s">
        <v>2930</v>
      </c>
      <c r="G503" s="822" t="s">
        <v>3749</v>
      </c>
      <c r="H503" s="822" t="s">
        <v>329</v>
      </c>
      <c r="I503" s="822" t="s">
        <v>3750</v>
      </c>
      <c r="J503" s="822" t="s">
        <v>3751</v>
      </c>
      <c r="K503" s="822" t="s">
        <v>3752</v>
      </c>
      <c r="L503" s="825">
        <v>117.47</v>
      </c>
      <c r="M503" s="825">
        <v>117.47</v>
      </c>
      <c r="N503" s="822">
        <v>1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7</v>
      </c>
      <c r="B504" s="822" t="s">
        <v>2929</v>
      </c>
      <c r="C504" s="822" t="s">
        <v>2933</v>
      </c>
      <c r="D504" s="823" t="s">
        <v>4681</v>
      </c>
      <c r="E504" s="824" t="s">
        <v>2948</v>
      </c>
      <c r="F504" s="822" t="s">
        <v>2930</v>
      </c>
      <c r="G504" s="822" t="s">
        <v>3753</v>
      </c>
      <c r="H504" s="822" t="s">
        <v>329</v>
      </c>
      <c r="I504" s="822" t="s">
        <v>3754</v>
      </c>
      <c r="J504" s="822" t="s">
        <v>3755</v>
      </c>
      <c r="K504" s="822" t="s">
        <v>3756</v>
      </c>
      <c r="L504" s="825">
        <v>316.79000000000002</v>
      </c>
      <c r="M504" s="825">
        <v>316.79000000000002</v>
      </c>
      <c r="N504" s="822">
        <v>1</v>
      </c>
      <c r="O504" s="826">
        <v>0.5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7</v>
      </c>
      <c r="B505" s="822" t="s">
        <v>2929</v>
      </c>
      <c r="C505" s="822" t="s">
        <v>2933</v>
      </c>
      <c r="D505" s="823" t="s">
        <v>4681</v>
      </c>
      <c r="E505" s="824" t="s">
        <v>2948</v>
      </c>
      <c r="F505" s="822" t="s">
        <v>2930</v>
      </c>
      <c r="G505" s="822" t="s">
        <v>3757</v>
      </c>
      <c r="H505" s="822" t="s">
        <v>329</v>
      </c>
      <c r="I505" s="822" t="s">
        <v>3758</v>
      </c>
      <c r="J505" s="822" t="s">
        <v>3759</v>
      </c>
      <c r="K505" s="822" t="s">
        <v>3760</v>
      </c>
      <c r="L505" s="825">
        <v>76.180000000000007</v>
      </c>
      <c r="M505" s="825">
        <v>76.180000000000007</v>
      </c>
      <c r="N505" s="822">
        <v>1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7</v>
      </c>
      <c r="B506" s="822" t="s">
        <v>2929</v>
      </c>
      <c r="C506" s="822" t="s">
        <v>2933</v>
      </c>
      <c r="D506" s="823" t="s">
        <v>4681</v>
      </c>
      <c r="E506" s="824" t="s">
        <v>2948</v>
      </c>
      <c r="F506" s="822" t="s">
        <v>2930</v>
      </c>
      <c r="G506" s="822" t="s">
        <v>2996</v>
      </c>
      <c r="H506" s="822" t="s">
        <v>329</v>
      </c>
      <c r="I506" s="822" t="s">
        <v>3232</v>
      </c>
      <c r="J506" s="822" t="s">
        <v>3233</v>
      </c>
      <c r="K506" s="822" t="s">
        <v>3234</v>
      </c>
      <c r="L506" s="825">
        <v>97.96</v>
      </c>
      <c r="M506" s="825">
        <v>97.96</v>
      </c>
      <c r="N506" s="822">
        <v>1</v>
      </c>
      <c r="O506" s="826">
        <v>0.5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7</v>
      </c>
      <c r="B507" s="822" t="s">
        <v>2929</v>
      </c>
      <c r="C507" s="822" t="s">
        <v>2933</v>
      </c>
      <c r="D507" s="823" t="s">
        <v>4681</v>
      </c>
      <c r="E507" s="824" t="s">
        <v>2948</v>
      </c>
      <c r="F507" s="822" t="s">
        <v>2930</v>
      </c>
      <c r="G507" s="822" t="s">
        <v>3551</v>
      </c>
      <c r="H507" s="822" t="s">
        <v>329</v>
      </c>
      <c r="I507" s="822" t="s">
        <v>3552</v>
      </c>
      <c r="J507" s="822" t="s">
        <v>927</v>
      </c>
      <c r="K507" s="822" t="s">
        <v>3553</v>
      </c>
      <c r="L507" s="825">
        <v>53.57</v>
      </c>
      <c r="M507" s="825">
        <v>53.57</v>
      </c>
      <c r="N507" s="822">
        <v>1</v>
      </c>
      <c r="O507" s="826">
        <v>1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7</v>
      </c>
      <c r="B508" s="822" t="s">
        <v>2929</v>
      </c>
      <c r="C508" s="822" t="s">
        <v>2933</v>
      </c>
      <c r="D508" s="823" t="s">
        <v>4681</v>
      </c>
      <c r="E508" s="824" t="s">
        <v>2948</v>
      </c>
      <c r="F508" s="822" t="s">
        <v>2930</v>
      </c>
      <c r="G508" s="822" t="s">
        <v>3050</v>
      </c>
      <c r="H508" s="822" t="s">
        <v>329</v>
      </c>
      <c r="I508" s="822" t="s">
        <v>3383</v>
      </c>
      <c r="J508" s="822" t="s">
        <v>3248</v>
      </c>
      <c r="K508" s="822" t="s">
        <v>871</v>
      </c>
      <c r="L508" s="825">
        <v>35.25</v>
      </c>
      <c r="M508" s="825">
        <v>70.5</v>
      </c>
      <c r="N508" s="822">
        <v>2</v>
      </c>
      <c r="O508" s="826">
        <v>1.5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7</v>
      </c>
      <c r="B509" s="822" t="s">
        <v>2929</v>
      </c>
      <c r="C509" s="822" t="s">
        <v>2933</v>
      </c>
      <c r="D509" s="823" t="s">
        <v>4681</v>
      </c>
      <c r="E509" s="824" t="s">
        <v>2948</v>
      </c>
      <c r="F509" s="822" t="s">
        <v>2930</v>
      </c>
      <c r="G509" s="822" t="s">
        <v>3761</v>
      </c>
      <c r="H509" s="822" t="s">
        <v>329</v>
      </c>
      <c r="I509" s="822" t="s">
        <v>3762</v>
      </c>
      <c r="J509" s="822" t="s">
        <v>3763</v>
      </c>
      <c r="K509" s="822" t="s">
        <v>871</v>
      </c>
      <c r="L509" s="825">
        <v>174.59</v>
      </c>
      <c r="M509" s="825">
        <v>174.59</v>
      </c>
      <c r="N509" s="822">
        <v>1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7</v>
      </c>
      <c r="B510" s="822" t="s">
        <v>2929</v>
      </c>
      <c r="C510" s="822" t="s">
        <v>2933</v>
      </c>
      <c r="D510" s="823" t="s">
        <v>4681</v>
      </c>
      <c r="E510" s="824" t="s">
        <v>2948</v>
      </c>
      <c r="F510" s="822" t="s">
        <v>2930</v>
      </c>
      <c r="G510" s="822" t="s">
        <v>3161</v>
      </c>
      <c r="H510" s="822" t="s">
        <v>329</v>
      </c>
      <c r="I510" s="822" t="s">
        <v>3764</v>
      </c>
      <c r="J510" s="822" t="s">
        <v>3765</v>
      </c>
      <c r="K510" s="822" t="s">
        <v>3331</v>
      </c>
      <c r="L510" s="825">
        <v>97.76</v>
      </c>
      <c r="M510" s="825">
        <v>97.76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7</v>
      </c>
      <c r="B511" s="822" t="s">
        <v>2929</v>
      </c>
      <c r="C511" s="822" t="s">
        <v>2933</v>
      </c>
      <c r="D511" s="823" t="s">
        <v>4681</v>
      </c>
      <c r="E511" s="824" t="s">
        <v>2948</v>
      </c>
      <c r="F511" s="822" t="s">
        <v>2930</v>
      </c>
      <c r="G511" s="822" t="s">
        <v>3161</v>
      </c>
      <c r="H511" s="822" t="s">
        <v>329</v>
      </c>
      <c r="I511" s="822" t="s">
        <v>3766</v>
      </c>
      <c r="J511" s="822" t="s">
        <v>3765</v>
      </c>
      <c r="K511" s="822" t="s">
        <v>2817</v>
      </c>
      <c r="L511" s="825">
        <v>57.64</v>
      </c>
      <c r="M511" s="825">
        <v>57.64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7</v>
      </c>
      <c r="B512" s="822" t="s">
        <v>2929</v>
      </c>
      <c r="C512" s="822" t="s">
        <v>2933</v>
      </c>
      <c r="D512" s="823" t="s">
        <v>4681</v>
      </c>
      <c r="E512" s="824" t="s">
        <v>2948</v>
      </c>
      <c r="F512" s="822" t="s">
        <v>2930</v>
      </c>
      <c r="G512" s="822" t="s">
        <v>3256</v>
      </c>
      <c r="H512" s="822" t="s">
        <v>687</v>
      </c>
      <c r="I512" s="822" t="s">
        <v>2926</v>
      </c>
      <c r="J512" s="822" t="s">
        <v>1582</v>
      </c>
      <c r="K512" s="822" t="s">
        <v>1583</v>
      </c>
      <c r="L512" s="825">
        <v>63.75</v>
      </c>
      <c r="M512" s="825">
        <v>191.25</v>
      </c>
      <c r="N512" s="822">
        <v>3</v>
      </c>
      <c r="O512" s="826">
        <v>2.5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7</v>
      </c>
      <c r="B513" s="822" t="s">
        <v>2929</v>
      </c>
      <c r="C513" s="822" t="s">
        <v>2933</v>
      </c>
      <c r="D513" s="823" t="s">
        <v>4681</v>
      </c>
      <c r="E513" s="824" t="s">
        <v>2948</v>
      </c>
      <c r="F513" s="822" t="s">
        <v>2930</v>
      </c>
      <c r="G513" s="822" t="s">
        <v>3767</v>
      </c>
      <c r="H513" s="822" t="s">
        <v>329</v>
      </c>
      <c r="I513" s="822" t="s">
        <v>3768</v>
      </c>
      <c r="J513" s="822" t="s">
        <v>3769</v>
      </c>
      <c r="K513" s="822" t="s">
        <v>3770</v>
      </c>
      <c r="L513" s="825">
        <v>84.84</v>
      </c>
      <c r="M513" s="825">
        <v>254.52</v>
      </c>
      <c r="N513" s="822">
        <v>3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7</v>
      </c>
      <c r="B514" s="822" t="s">
        <v>2929</v>
      </c>
      <c r="C514" s="822" t="s">
        <v>2933</v>
      </c>
      <c r="D514" s="823" t="s">
        <v>4681</v>
      </c>
      <c r="E514" s="824" t="s">
        <v>2948</v>
      </c>
      <c r="F514" s="822" t="s">
        <v>2930</v>
      </c>
      <c r="G514" s="822" t="s">
        <v>3623</v>
      </c>
      <c r="H514" s="822" t="s">
        <v>329</v>
      </c>
      <c r="I514" s="822" t="s">
        <v>3624</v>
      </c>
      <c r="J514" s="822" t="s">
        <v>1536</v>
      </c>
      <c r="K514" s="822" t="s">
        <v>3625</v>
      </c>
      <c r="L514" s="825">
        <v>98.2</v>
      </c>
      <c r="M514" s="825">
        <v>98.2</v>
      </c>
      <c r="N514" s="822">
        <v>1</v>
      </c>
      <c r="O514" s="826">
        <v>0.5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7</v>
      </c>
      <c r="B515" s="822" t="s">
        <v>2929</v>
      </c>
      <c r="C515" s="822" t="s">
        <v>2933</v>
      </c>
      <c r="D515" s="823" t="s">
        <v>4681</v>
      </c>
      <c r="E515" s="824" t="s">
        <v>2948</v>
      </c>
      <c r="F515" s="822" t="s">
        <v>2930</v>
      </c>
      <c r="G515" s="822" t="s">
        <v>3771</v>
      </c>
      <c r="H515" s="822" t="s">
        <v>329</v>
      </c>
      <c r="I515" s="822" t="s">
        <v>3772</v>
      </c>
      <c r="J515" s="822" t="s">
        <v>3773</v>
      </c>
      <c r="K515" s="822" t="s">
        <v>3774</v>
      </c>
      <c r="L515" s="825">
        <v>0</v>
      </c>
      <c r="M515" s="825">
        <v>0</v>
      </c>
      <c r="N515" s="822">
        <v>2</v>
      </c>
      <c r="O515" s="826">
        <v>1</v>
      </c>
      <c r="P515" s="825"/>
      <c r="Q515" s="827"/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7</v>
      </c>
      <c r="B516" s="822" t="s">
        <v>2929</v>
      </c>
      <c r="C516" s="822" t="s">
        <v>2933</v>
      </c>
      <c r="D516" s="823" t="s">
        <v>4681</v>
      </c>
      <c r="E516" s="824" t="s">
        <v>2948</v>
      </c>
      <c r="F516" s="822" t="s">
        <v>2930</v>
      </c>
      <c r="G516" s="822" t="s">
        <v>3079</v>
      </c>
      <c r="H516" s="822" t="s">
        <v>329</v>
      </c>
      <c r="I516" s="822" t="s">
        <v>3775</v>
      </c>
      <c r="J516" s="822" t="s">
        <v>3776</v>
      </c>
      <c r="K516" s="822" t="s">
        <v>2746</v>
      </c>
      <c r="L516" s="825">
        <v>0</v>
      </c>
      <c r="M516" s="825">
        <v>0</v>
      </c>
      <c r="N516" s="822">
        <v>2</v>
      </c>
      <c r="O516" s="826">
        <v>0.5</v>
      </c>
      <c r="P516" s="825"/>
      <c r="Q516" s="827"/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7</v>
      </c>
      <c r="B517" s="822" t="s">
        <v>2929</v>
      </c>
      <c r="C517" s="822" t="s">
        <v>2933</v>
      </c>
      <c r="D517" s="823" t="s">
        <v>4681</v>
      </c>
      <c r="E517" s="824" t="s">
        <v>2948</v>
      </c>
      <c r="F517" s="822" t="s">
        <v>2930</v>
      </c>
      <c r="G517" s="822" t="s">
        <v>3088</v>
      </c>
      <c r="H517" s="822" t="s">
        <v>329</v>
      </c>
      <c r="I517" s="822" t="s">
        <v>3089</v>
      </c>
      <c r="J517" s="822" t="s">
        <v>1269</v>
      </c>
      <c r="K517" s="822" t="s">
        <v>1270</v>
      </c>
      <c r="L517" s="825">
        <v>121.92</v>
      </c>
      <c r="M517" s="825">
        <v>853.44</v>
      </c>
      <c r="N517" s="822">
        <v>7</v>
      </c>
      <c r="O517" s="826">
        <v>3.5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7</v>
      </c>
      <c r="B518" s="822" t="s">
        <v>2929</v>
      </c>
      <c r="C518" s="822" t="s">
        <v>2933</v>
      </c>
      <c r="D518" s="823" t="s">
        <v>4681</v>
      </c>
      <c r="E518" s="824" t="s">
        <v>2943</v>
      </c>
      <c r="F518" s="822" t="s">
        <v>2930</v>
      </c>
      <c r="G518" s="822" t="s">
        <v>3777</v>
      </c>
      <c r="H518" s="822" t="s">
        <v>329</v>
      </c>
      <c r="I518" s="822" t="s">
        <v>3778</v>
      </c>
      <c r="J518" s="822" t="s">
        <v>3779</v>
      </c>
      <c r="K518" s="822" t="s">
        <v>3780</v>
      </c>
      <c r="L518" s="825">
        <v>100.91</v>
      </c>
      <c r="M518" s="825">
        <v>201.82</v>
      </c>
      <c r="N518" s="822">
        <v>2</v>
      </c>
      <c r="O518" s="826">
        <v>1</v>
      </c>
      <c r="P518" s="825">
        <v>201.82</v>
      </c>
      <c r="Q518" s="827">
        <v>1</v>
      </c>
      <c r="R518" s="822">
        <v>2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7</v>
      </c>
      <c r="B519" s="822" t="s">
        <v>2929</v>
      </c>
      <c r="C519" s="822" t="s">
        <v>2933</v>
      </c>
      <c r="D519" s="823" t="s">
        <v>4681</v>
      </c>
      <c r="E519" s="824" t="s">
        <v>2943</v>
      </c>
      <c r="F519" s="822" t="s">
        <v>2930</v>
      </c>
      <c r="G519" s="822" t="s">
        <v>3493</v>
      </c>
      <c r="H519" s="822" t="s">
        <v>329</v>
      </c>
      <c r="I519" s="822" t="s">
        <v>3494</v>
      </c>
      <c r="J519" s="822" t="s">
        <v>3495</v>
      </c>
      <c r="K519" s="822" t="s">
        <v>3496</v>
      </c>
      <c r="L519" s="825">
        <v>17.47</v>
      </c>
      <c r="M519" s="825">
        <v>17.47</v>
      </c>
      <c r="N519" s="822">
        <v>1</v>
      </c>
      <c r="O519" s="826">
        <v>0.5</v>
      </c>
      <c r="P519" s="825">
        <v>17.47</v>
      </c>
      <c r="Q519" s="827">
        <v>1</v>
      </c>
      <c r="R519" s="822">
        <v>1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7</v>
      </c>
      <c r="B520" s="822" t="s">
        <v>2929</v>
      </c>
      <c r="C520" s="822" t="s">
        <v>2933</v>
      </c>
      <c r="D520" s="823" t="s">
        <v>4681</v>
      </c>
      <c r="E520" s="824" t="s">
        <v>2943</v>
      </c>
      <c r="F520" s="822" t="s">
        <v>2930</v>
      </c>
      <c r="G520" s="822" t="s">
        <v>3601</v>
      </c>
      <c r="H520" s="822" t="s">
        <v>329</v>
      </c>
      <c r="I520" s="822" t="s">
        <v>3781</v>
      </c>
      <c r="J520" s="822" t="s">
        <v>3603</v>
      </c>
      <c r="K520" s="822" t="s">
        <v>3782</v>
      </c>
      <c r="L520" s="825">
        <v>58.86</v>
      </c>
      <c r="M520" s="825">
        <v>58.86</v>
      </c>
      <c r="N520" s="822">
        <v>1</v>
      </c>
      <c r="O520" s="826">
        <v>1</v>
      </c>
      <c r="P520" s="825">
        <v>58.86</v>
      </c>
      <c r="Q520" s="827">
        <v>1</v>
      </c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7</v>
      </c>
      <c r="B521" s="822" t="s">
        <v>2929</v>
      </c>
      <c r="C521" s="822" t="s">
        <v>2933</v>
      </c>
      <c r="D521" s="823" t="s">
        <v>4681</v>
      </c>
      <c r="E521" s="824" t="s">
        <v>2943</v>
      </c>
      <c r="F521" s="822" t="s">
        <v>2930</v>
      </c>
      <c r="G521" s="822" t="s">
        <v>3290</v>
      </c>
      <c r="H521" s="822" t="s">
        <v>329</v>
      </c>
      <c r="I521" s="822" t="s">
        <v>3783</v>
      </c>
      <c r="J521" s="822" t="s">
        <v>3784</v>
      </c>
      <c r="K521" s="822" t="s">
        <v>3785</v>
      </c>
      <c r="L521" s="825">
        <v>117.98</v>
      </c>
      <c r="M521" s="825">
        <v>117.98</v>
      </c>
      <c r="N521" s="822">
        <v>1</v>
      </c>
      <c r="O521" s="826">
        <v>1</v>
      </c>
      <c r="P521" s="825">
        <v>117.98</v>
      </c>
      <c r="Q521" s="827">
        <v>1</v>
      </c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7</v>
      </c>
      <c r="B522" s="822" t="s">
        <v>2929</v>
      </c>
      <c r="C522" s="822" t="s">
        <v>2933</v>
      </c>
      <c r="D522" s="823" t="s">
        <v>4681</v>
      </c>
      <c r="E522" s="824" t="s">
        <v>2943</v>
      </c>
      <c r="F522" s="822" t="s">
        <v>2930</v>
      </c>
      <c r="G522" s="822" t="s">
        <v>3332</v>
      </c>
      <c r="H522" s="822" t="s">
        <v>687</v>
      </c>
      <c r="I522" s="822" t="s">
        <v>2682</v>
      </c>
      <c r="J522" s="822" t="s">
        <v>718</v>
      </c>
      <c r="K522" s="822" t="s">
        <v>1339</v>
      </c>
      <c r="L522" s="825">
        <v>0</v>
      </c>
      <c r="M522" s="825">
        <v>0</v>
      </c>
      <c r="N522" s="822">
        <v>2</v>
      </c>
      <c r="O522" s="826">
        <v>0.5</v>
      </c>
      <c r="P522" s="825">
        <v>0</v>
      </c>
      <c r="Q522" s="827"/>
      <c r="R522" s="822">
        <v>2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7</v>
      </c>
      <c r="B523" s="822" t="s">
        <v>2929</v>
      </c>
      <c r="C523" s="822" t="s">
        <v>2933</v>
      </c>
      <c r="D523" s="823" t="s">
        <v>4681</v>
      </c>
      <c r="E523" s="824" t="s">
        <v>2964</v>
      </c>
      <c r="F523" s="822" t="s">
        <v>2930</v>
      </c>
      <c r="G523" s="822" t="s">
        <v>3090</v>
      </c>
      <c r="H523" s="822" t="s">
        <v>329</v>
      </c>
      <c r="I523" s="822" t="s">
        <v>3786</v>
      </c>
      <c r="J523" s="822" t="s">
        <v>3092</v>
      </c>
      <c r="K523" s="822" t="s">
        <v>3787</v>
      </c>
      <c r="L523" s="825">
        <v>58.77</v>
      </c>
      <c r="M523" s="825">
        <v>58.77</v>
      </c>
      <c r="N523" s="822">
        <v>1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7</v>
      </c>
      <c r="B524" s="822" t="s">
        <v>2929</v>
      </c>
      <c r="C524" s="822" t="s">
        <v>2933</v>
      </c>
      <c r="D524" s="823" t="s">
        <v>4681</v>
      </c>
      <c r="E524" s="824" t="s">
        <v>2964</v>
      </c>
      <c r="F524" s="822" t="s">
        <v>2930</v>
      </c>
      <c r="G524" s="822" t="s">
        <v>3215</v>
      </c>
      <c r="H524" s="822" t="s">
        <v>329</v>
      </c>
      <c r="I524" s="822" t="s">
        <v>3788</v>
      </c>
      <c r="J524" s="822" t="s">
        <v>3789</v>
      </c>
      <c r="K524" s="822" t="s">
        <v>3790</v>
      </c>
      <c r="L524" s="825">
        <v>0</v>
      </c>
      <c r="M524" s="825">
        <v>0</v>
      </c>
      <c r="N524" s="822">
        <v>3</v>
      </c>
      <c r="O524" s="826">
        <v>3</v>
      </c>
      <c r="P524" s="825">
        <v>0</v>
      </c>
      <c r="Q524" s="827"/>
      <c r="R524" s="822">
        <v>2</v>
      </c>
      <c r="S524" s="827">
        <v>0.66666666666666663</v>
      </c>
      <c r="T524" s="826">
        <v>2</v>
      </c>
      <c r="U524" s="828">
        <v>0.66666666666666663</v>
      </c>
    </row>
    <row r="525" spans="1:21" ht="14.45" customHeight="1" x14ac:dyDescent="0.2">
      <c r="A525" s="821">
        <v>7</v>
      </c>
      <c r="B525" s="822" t="s">
        <v>2929</v>
      </c>
      <c r="C525" s="822" t="s">
        <v>2933</v>
      </c>
      <c r="D525" s="823" t="s">
        <v>4681</v>
      </c>
      <c r="E525" s="824" t="s">
        <v>2964</v>
      </c>
      <c r="F525" s="822" t="s">
        <v>2930</v>
      </c>
      <c r="G525" s="822" t="s">
        <v>3136</v>
      </c>
      <c r="H525" s="822" t="s">
        <v>329</v>
      </c>
      <c r="I525" s="822" t="s">
        <v>3137</v>
      </c>
      <c r="J525" s="822" t="s">
        <v>1792</v>
      </c>
      <c r="K525" s="822" t="s">
        <v>3138</v>
      </c>
      <c r="L525" s="825">
        <v>42.14</v>
      </c>
      <c r="M525" s="825">
        <v>42.14</v>
      </c>
      <c r="N525" s="822">
        <v>1</v>
      </c>
      <c r="O525" s="826">
        <v>1</v>
      </c>
      <c r="P525" s="825">
        <v>42.14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7</v>
      </c>
      <c r="B526" s="822" t="s">
        <v>2929</v>
      </c>
      <c r="C526" s="822" t="s">
        <v>2933</v>
      </c>
      <c r="D526" s="823" t="s">
        <v>4681</v>
      </c>
      <c r="E526" s="824" t="s">
        <v>2964</v>
      </c>
      <c r="F526" s="822" t="s">
        <v>2930</v>
      </c>
      <c r="G526" s="822" t="s">
        <v>3726</v>
      </c>
      <c r="H526" s="822" t="s">
        <v>329</v>
      </c>
      <c r="I526" s="822" t="s">
        <v>3727</v>
      </c>
      <c r="J526" s="822" t="s">
        <v>3728</v>
      </c>
      <c r="K526" s="822" t="s">
        <v>3729</v>
      </c>
      <c r="L526" s="825">
        <v>51.71</v>
      </c>
      <c r="M526" s="825">
        <v>103.42</v>
      </c>
      <c r="N526" s="822">
        <v>2</v>
      </c>
      <c r="O526" s="826">
        <v>2</v>
      </c>
      <c r="P526" s="825">
        <v>51.71</v>
      </c>
      <c r="Q526" s="827">
        <v>0.5</v>
      </c>
      <c r="R526" s="822">
        <v>1</v>
      </c>
      <c r="S526" s="827">
        <v>0.5</v>
      </c>
      <c r="T526" s="826">
        <v>1</v>
      </c>
      <c r="U526" s="828">
        <v>0.5</v>
      </c>
    </row>
    <row r="527" spans="1:21" ht="14.45" customHeight="1" x14ac:dyDescent="0.2">
      <c r="A527" s="821">
        <v>7</v>
      </c>
      <c r="B527" s="822" t="s">
        <v>2929</v>
      </c>
      <c r="C527" s="822" t="s">
        <v>2933</v>
      </c>
      <c r="D527" s="823" t="s">
        <v>4681</v>
      </c>
      <c r="E527" s="824" t="s">
        <v>2964</v>
      </c>
      <c r="F527" s="822" t="s">
        <v>2930</v>
      </c>
      <c r="G527" s="822" t="s">
        <v>3698</v>
      </c>
      <c r="H527" s="822" t="s">
        <v>329</v>
      </c>
      <c r="I527" s="822" t="s">
        <v>3699</v>
      </c>
      <c r="J527" s="822" t="s">
        <v>1284</v>
      </c>
      <c r="K527" s="822" t="s">
        <v>1285</v>
      </c>
      <c r="L527" s="825">
        <v>80.53</v>
      </c>
      <c r="M527" s="825">
        <v>241.59</v>
      </c>
      <c r="N527" s="822">
        <v>3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7</v>
      </c>
      <c r="B528" s="822" t="s">
        <v>2929</v>
      </c>
      <c r="C528" s="822" t="s">
        <v>2933</v>
      </c>
      <c r="D528" s="823" t="s">
        <v>4681</v>
      </c>
      <c r="E528" s="824" t="s">
        <v>2964</v>
      </c>
      <c r="F528" s="822" t="s">
        <v>2930</v>
      </c>
      <c r="G528" s="822" t="s">
        <v>3175</v>
      </c>
      <c r="H528" s="822" t="s">
        <v>329</v>
      </c>
      <c r="I528" s="822" t="s">
        <v>3736</v>
      </c>
      <c r="J528" s="822" t="s">
        <v>3737</v>
      </c>
      <c r="K528" s="822" t="s">
        <v>3738</v>
      </c>
      <c r="L528" s="825">
        <v>66.88</v>
      </c>
      <c r="M528" s="825">
        <v>66.88</v>
      </c>
      <c r="N528" s="822">
        <v>1</v>
      </c>
      <c r="O528" s="826">
        <v>1</v>
      </c>
      <c r="P528" s="825">
        <v>66.88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7</v>
      </c>
      <c r="B529" s="822" t="s">
        <v>2929</v>
      </c>
      <c r="C529" s="822" t="s">
        <v>2933</v>
      </c>
      <c r="D529" s="823" t="s">
        <v>4681</v>
      </c>
      <c r="E529" s="824" t="s">
        <v>2964</v>
      </c>
      <c r="F529" s="822" t="s">
        <v>2930</v>
      </c>
      <c r="G529" s="822" t="s">
        <v>3079</v>
      </c>
      <c r="H529" s="822" t="s">
        <v>687</v>
      </c>
      <c r="I529" s="822" t="s">
        <v>2747</v>
      </c>
      <c r="J529" s="822" t="s">
        <v>1625</v>
      </c>
      <c r="K529" s="822" t="s">
        <v>2748</v>
      </c>
      <c r="L529" s="825">
        <v>0</v>
      </c>
      <c r="M529" s="825">
        <v>0</v>
      </c>
      <c r="N529" s="822">
        <v>1</v>
      </c>
      <c r="O529" s="826">
        <v>1</v>
      </c>
      <c r="P529" s="825">
        <v>0</v>
      </c>
      <c r="Q529" s="827"/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7</v>
      </c>
      <c r="B530" s="822" t="s">
        <v>2929</v>
      </c>
      <c r="C530" s="822" t="s">
        <v>2933</v>
      </c>
      <c r="D530" s="823" t="s">
        <v>4681</v>
      </c>
      <c r="E530" s="824" t="s">
        <v>2964</v>
      </c>
      <c r="F530" s="822" t="s">
        <v>2930</v>
      </c>
      <c r="G530" s="822" t="s">
        <v>3079</v>
      </c>
      <c r="H530" s="822" t="s">
        <v>687</v>
      </c>
      <c r="I530" s="822" t="s">
        <v>2745</v>
      </c>
      <c r="J530" s="822" t="s">
        <v>1625</v>
      </c>
      <c r="K530" s="822" t="s">
        <v>2746</v>
      </c>
      <c r="L530" s="825">
        <v>0</v>
      </c>
      <c r="M530" s="825">
        <v>0</v>
      </c>
      <c r="N530" s="822">
        <v>1</v>
      </c>
      <c r="O530" s="826">
        <v>1</v>
      </c>
      <c r="P530" s="825"/>
      <c r="Q530" s="827"/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7</v>
      </c>
      <c r="B531" s="822" t="s">
        <v>2929</v>
      </c>
      <c r="C531" s="822" t="s">
        <v>2933</v>
      </c>
      <c r="D531" s="823" t="s">
        <v>4681</v>
      </c>
      <c r="E531" s="824" t="s">
        <v>2964</v>
      </c>
      <c r="F531" s="822" t="s">
        <v>2930</v>
      </c>
      <c r="G531" s="822" t="s">
        <v>3197</v>
      </c>
      <c r="H531" s="822" t="s">
        <v>687</v>
      </c>
      <c r="I531" s="822" t="s">
        <v>3791</v>
      </c>
      <c r="J531" s="822" t="s">
        <v>3792</v>
      </c>
      <c r="K531" s="822" t="s">
        <v>3793</v>
      </c>
      <c r="L531" s="825">
        <v>149.52000000000001</v>
      </c>
      <c r="M531" s="825">
        <v>149.52000000000001</v>
      </c>
      <c r="N531" s="822">
        <v>1</v>
      </c>
      <c r="O531" s="826">
        <v>1</v>
      </c>
      <c r="P531" s="825">
        <v>149.52000000000001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7</v>
      </c>
      <c r="B532" s="822" t="s">
        <v>2929</v>
      </c>
      <c r="C532" s="822" t="s">
        <v>2933</v>
      </c>
      <c r="D532" s="823" t="s">
        <v>4681</v>
      </c>
      <c r="E532" s="824" t="s">
        <v>2959</v>
      </c>
      <c r="F532" s="822" t="s">
        <v>2930</v>
      </c>
      <c r="G532" s="822" t="s">
        <v>3108</v>
      </c>
      <c r="H532" s="822" t="s">
        <v>329</v>
      </c>
      <c r="I532" s="822" t="s">
        <v>3539</v>
      </c>
      <c r="J532" s="822" t="s">
        <v>891</v>
      </c>
      <c r="K532" s="822" t="s">
        <v>836</v>
      </c>
      <c r="L532" s="825">
        <v>65.989999999999995</v>
      </c>
      <c r="M532" s="825">
        <v>197.96999999999997</v>
      </c>
      <c r="N532" s="822">
        <v>3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7</v>
      </c>
      <c r="B533" s="822" t="s">
        <v>2929</v>
      </c>
      <c r="C533" s="822" t="s">
        <v>2933</v>
      </c>
      <c r="D533" s="823" t="s">
        <v>4681</v>
      </c>
      <c r="E533" s="824" t="s">
        <v>2959</v>
      </c>
      <c r="F533" s="822" t="s">
        <v>2930</v>
      </c>
      <c r="G533" s="822" t="s">
        <v>3749</v>
      </c>
      <c r="H533" s="822" t="s">
        <v>329</v>
      </c>
      <c r="I533" s="822" t="s">
        <v>3794</v>
      </c>
      <c r="J533" s="822" t="s">
        <v>3795</v>
      </c>
      <c r="K533" s="822" t="s">
        <v>1138</v>
      </c>
      <c r="L533" s="825">
        <v>0</v>
      </c>
      <c r="M533" s="825">
        <v>0</v>
      </c>
      <c r="N533" s="822">
        <v>1</v>
      </c>
      <c r="O533" s="826">
        <v>1</v>
      </c>
      <c r="P533" s="825"/>
      <c r="Q533" s="827"/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7</v>
      </c>
      <c r="B534" s="822" t="s">
        <v>2929</v>
      </c>
      <c r="C534" s="822" t="s">
        <v>2933</v>
      </c>
      <c r="D534" s="823" t="s">
        <v>4681</v>
      </c>
      <c r="E534" s="824" t="s">
        <v>2959</v>
      </c>
      <c r="F534" s="822" t="s">
        <v>2930</v>
      </c>
      <c r="G534" s="822" t="s">
        <v>3161</v>
      </c>
      <c r="H534" s="822" t="s">
        <v>329</v>
      </c>
      <c r="I534" s="822" t="s">
        <v>3162</v>
      </c>
      <c r="J534" s="822" t="s">
        <v>3163</v>
      </c>
      <c r="K534" s="822" t="s">
        <v>3164</v>
      </c>
      <c r="L534" s="825">
        <v>87.98</v>
      </c>
      <c r="M534" s="825">
        <v>87.98</v>
      </c>
      <c r="N534" s="822">
        <v>1</v>
      </c>
      <c r="O534" s="826">
        <v>0.5</v>
      </c>
      <c r="P534" s="825">
        <v>87.98</v>
      </c>
      <c r="Q534" s="827">
        <v>1</v>
      </c>
      <c r="R534" s="822">
        <v>1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7</v>
      </c>
      <c r="B535" s="822" t="s">
        <v>2929</v>
      </c>
      <c r="C535" s="822" t="s">
        <v>2933</v>
      </c>
      <c r="D535" s="823" t="s">
        <v>4681</v>
      </c>
      <c r="E535" s="824" t="s">
        <v>2959</v>
      </c>
      <c r="F535" s="822" t="s">
        <v>2930</v>
      </c>
      <c r="G535" s="822" t="s">
        <v>3189</v>
      </c>
      <c r="H535" s="822" t="s">
        <v>329</v>
      </c>
      <c r="I535" s="822" t="s">
        <v>3190</v>
      </c>
      <c r="J535" s="822" t="s">
        <v>3191</v>
      </c>
      <c r="K535" s="822" t="s">
        <v>3192</v>
      </c>
      <c r="L535" s="825">
        <v>0</v>
      </c>
      <c r="M535" s="825">
        <v>0</v>
      </c>
      <c r="N535" s="822">
        <v>2</v>
      </c>
      <c r="O535" s="826">
        <v>0.5</v>
      </c>
      <c r="P535" s="825">
        <v>0</v>
      </c>
      <c r="Q535" s="827"/>
      <c r="R535" s="822">
        <v>1</v>
      </c>
      <c r="S535" s="827">
        <v>0.5</v>
      </c>
      <c r="T535" s="826">
        <v>0.5</v>
      </c>
      <c r="U535" s="828">
        <v>1</v>
      </c>
    </row>
    <row r="536" spans="1:21" ht="14.45" customHeight="1" x14ac:dyDescent="0.2">
      <c r="A536" s="821">
        <v>7</v>
      </c>
      <c r="B536" s="822" t="s">
        <v>2929</v>
      </c>
      <c r="C536" s="822" t="s">
        <v>2935</v>
      </c>
      <c r="D536" s="823" t="s">
        <v>4682</v>
      </c>
      <c r="E536" s="824" t="s">
        <v>2942</v>
      </c>
      <c r="F536" s="822" t="s">
        <v>2930</v>
      </c>
      <c r="G536" s="822" t="s">
        <v>3005</v>
      </c>
      <c r="H536" s="822" t="s">
        <v>329</v>
      </c>
      <c r="I536" s="822" t="s">
        <v>3006</v>
      </c>
      <c r="J536" s="822" t="s">
        <v>3007</v>
      </c>
      <c r="K536" s="822" t="s">
        <v>2891</v>
      </c>
      <c r="L536" s="825">
        <v>70.48</v>
      </c>
      <c r="M536" s="825">
        <v>7611.8400000000011</v>
      </c>
      <c r="N536" s="822">
        <v>108</v>
      </c>
      <c r="O536" s="826">
        <v>44.5</v>
      </c>
      <c r="P536" s="825">
        <v>3453.5200000000004</v>
      </c>
      <c r="Q536" s="827">
        <v>0.45370370370370372</v>
      </c>
      <c r="R536" s="822">
        <v>49</v>
      </c>
      <c r="S536" s="827">
        <v>0.45370370370370372</v>
      </c>
      <c r="T536" s="826">
        <v>21.5</v>
      </c>
      <c r="U536" s="828">
        <v>0.48314606741573035</v>
      </c>
    </row>
    <row r="537" spans="1:21" ht="14.45" customHeight="1" x14ac:dyDescent="0.2">
      <c r="A537" s="821">
        <v>7</v>
      </c>
      <c r="B537" s="822" t="s">
        <v>2929</v>
      </c>
      <c r="C537" s="822" t="s">
        <v>2935</v>
      </c>
      <c r="D537" s="823" t="s">
        <v>4682</v>
      </c>
      <c r="E537" s="824" t="s">
        <v>2942</v>
      </c>
      <c r="F537" s="822" t="s">
        <v>2930</v>
      </c>
      <c r="G537" s="822" t="s">
        <v>3005</v>
      </c>
      <c r="H537" s="822" t="s">
        <v>329</v>
      </c>
      <c r="I537" s="822" t="s">
        <v>3739</v>
      </c>
      <c r="J537" s="822" t="s">
        <v>3007</v>
      </c>
      <c r="K537" s="822" t="s">
        <v>3740</v>
      </c>
      <c r="L537" s="825">
        <v>0</v>
      </c>
      <c r="M537" s="825">
        <v>0</v>
      </c>
      <c r="N537" s="822">
        <v>7</v>
      </c>
      <c r="O537" s="826">
        <v>5</v>
      </c>
      <c r="P537" s="825">
        <v>0</v>
      </c>
      <c r="Q537" s="827"/>
      <c r="R537" s="822">
        <v>3</v>
      </c>
      <c r="S537" s="827">
        <v>0.42857142857142855</v>
      </c>
      <c r="T537" s="826">
        <v>2.5</v>
      </c>
      <c r="U537" s="828">
        <v>0.5</v>
      </c>
    </row>
    <row r="538" spans="1:21" ht="14.45" customHeight="1" x14ac:dyDescent="0.2">
      <c r="A538" s="821">
        <v>7</v>
      </c>
      <c r="B538" s="822" t="s">
        <v>2929</v>
      </c>
      <c r="C538" s="822" t="s">
        <v>2935</v>
      </c>
      <c r="D538" s="823" t="s">
        <v>4682</v>
      </c>
      <c r="E538" s="824" t="s">
        <v>2942</v>
      </c>
      <c r="F538" s="822" t="s">
        <v>2930</v>
      </c>
      <c r="G538" s="822" t="s">
        <v>3094</v>
      </c>
      <c r="H538" s="822" t="s">
        <v>687</v>
      </c>
      <c r="I538" s="822" t="s">
        <v>2737</v>
      </c>
      <c r="J538" s="822" t="s">
        <v>2735</v>
      </c>
      <c r="K538" s="822" t="s">
        <v>2738</v>
      </c>
      <c r="L538" s="825">
        <v>11.71</v>
      </c>
      <c r="M538" s="825">
        <v>23.42</v>
      </c>
      <c r="N538" s="822">
        <v>2</v>
      </c>
      <c r="O538" s="826">
        <v>1.5</v>
      </c>
      <c r="P538" s="825">
        <v>11.71</v>
      </c>
      <c r="Q538" s="827">
        <v>0.5</v>
      </c>
      <c r="R538" s="822">
        <v>1</v>
      </c>
      <c r="S538" s="827">
        <v>0.5</v>
      </c>
      <c r="T538" s="826">
        <v>1</v>
      </c>
      <c r="U538" s="828">
        <v>0.66666666666666663</v>
      </c>
    </row>
    <row r="539" spans="1:21" ht="14.45" customHeight="1" x14ac:dyDescent="0.2">
      <c r="A539" s="821">
        <v>7</v>
      </c>
      <c r="B539" s="822" t="s">
        <v>2929</v>
      </c>
      <c r="C539" s="822" t="s">
        <v>2935</v>
      </c>
      <c r="D539" s="823" t="s">
        <v>4682</v>
      </c>
      <c r="E539" s="824" t="s">
        <v>2942</v>
      </c>
      <c r="F539" s="822" t="s">
        <v>2930</v>
      </c>
      <c r="G539" s="822" t="s">
        <v>3094</v>
      </c>
      <c r="H539" s="822" t="s">
        <v>329</v>
      </c>
      <c r="I539" s="822" t="s">
        <v>3796</v>
      </c>
      <c r="J539" s="822" t="s">
        <v>3797</v>
      </c>
      <c r="K539" s="822" t="s">
        <v>2893</v>
      </c>
      <c r="L539" s="825">
        <v>46.81</v>
      </c>
      <c r="M539" s="825">
        <v>234.05</v>
      </c>
      <c r="N539" s="822">
        <v>5</v>
      </c>
      <c r="O539" s="826">
        <v>2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7</v>
      </c>
      <c r="B540" s="822" t="s">
        <v>2929</v>
      </c>
      <c r="C540" s="822" t="s">
        <v>2935</v>
      </c>
      <c r="D540" s="823" t="s">
        <v>4682</v>
      </c>
      <c r="E540" s="824" t="s">
        <v>2942</v>
      </c>
      <c r="F540" s="822" t="s">
        <v>2930</v>
      </c>
      <c r="G540" s="822" t="s">
        <v>3798</v>
      </c>
      <c r="H540" s="822" t="s">
        <v>329</v>
      </c>
      <c r="I540" s="822" t="s">
        <v>3799</v>
      </c>
      <c r="J540" s="822" t="s">
        <v>3800</v>
      </c>
      <c r="K540" s="822" t="s">
        <v>3801</v>
      </c>
      <c r="L540" s="825">
        <v>51.43</v>
      </c>
      <c r="M540" s="825">
        <v>1748.62</v>
      </c>
      <c r="N540" s="822">
        <v>34</v>
      </c>
      <c r="O540" s="826">
        <v>11.5</v>
      </c>
      <c r="P540" s="825">
        <v>874.31000000000006</v>
      </c>
      <c r="Q540" s="827">
        <v>0.50000000000000011</v>
      </c>
      <c r="R540" s="822">
        <v>17</v>
      </c>
      <c r="S540" s="827">
        <v>0.5</v>
      </c>
      <c r="T540" s="826">
        <v>6</v>
      </c>
      <c r="U540" s="828">
        <v>0.52173913043478259</v>
      </c>
    </row>
    <row r="541" spans="1:21" ht="14.45" customHeight="1" x14ac:dyDescent="0.2">
      <c r="A541" s="821">
        <v>7</v>
      </c>
      <c r="B541" s="822" t="s">
        <v>2929</v>
      </c>
      <c r="C541" s="822" t="s">
        <v>2935</v>
      </c>
      <c r="D541" s="823" t="s">
        <v>4682</v>
      </c>
      <c r="E541" s="824" t="s">
        <v>2942</v>
      </c>
      <c r="F541" s="822" t="s">
        <v>2930</v>
      </c>
      <c r="G541" s="822" t="s">
        <v>3798</v>
      </c>
      <c r="H541" s="822" t="s">
        <v>329</v>
      </c>
      <c r="I541" s="822" t="s">
        <v>3799</v>
      </c>
      <c r="J541" s="822" t="s">
        <v>3800</v>
      </c>
      <c r="K541" s="822" t="s">
        <v>3801</v>
      </c>
      <c r="L541" s="825">
        <v>55.77</v>
      </c>
      <c r="M541" s="825">
        <v>334.62</v>
      </c>
      <c r="N541" s="822">
        <v>6</v>
      </c>
      <c r="O541" s="826">
        <v>1.5</v>
      </c>
      <c r="P541" s="825">
        <v>334.62</v>
      </c>
      <c r="Q541" s="827">
        <v>1</v>
      </c>
      <c r="R541" s="822">
        <v>6</v>
      </c>
      <c r="S541" s="827">
        <v>1</v>
      </c>
      <c r="T541" s="826">
        <v>1.5</v>
      </c>
      <c r="U541" s="828">
        <v>1</v>
      </c>
    </row>
    <row r="542" spans="1:21" ht="14.45" customHeight="1" x14ac:dyDescent="0.2">
      <c r="A542" s="821">
        <v>7</v>
      </c>
      <c r="B542" s="822" t="s">
        <v>2929</v>
      </c>
      <c r="C542" s="822" t="s">
        <v>2935</v>
      </c>
      <c r="D542" s="823" t="s">
        <v>4682</v>
      </c>
      <c r="E542" s="824" t="s">
        <v>2942</v>
      </c>
      <c r="F542" s="822" t="s">
        <v>2930</v>
      </c>
      <c r="G542" s="822" t="s">
        <v>3798</v>
      </c>
      <c r="H542" s="822" t="s">
        <v>329</v>
      </c>
      <c r="I542" s="822" t="s">
        <v>3802</v>
      </c>
      <c r="J542" s="822" t="s">
        <v>3800</v>
      </c>
      <c r="K542" s="822" t="s">
        <v>3801</v>
      </c>
      <c r="L542" s="825">
        <v>51.43</v>
      </c>
      <c r="M542" s="825">
        <v>617.16</v>
      </c>
      <c r="N542" s="822">
        <v>12</v>
      </c>
      <c r="O542" s="826">
        <v>6.5</v>
      </c>
      <c r="P542" s="825">
        <v>411.44</v>
      </c>
      <c r="Q542" s="827">
        <v>0.66666666666666674</v>
      </c>
      <c r="R542" s="822">
        <v>8</v>
      </c>
      <c r="S542" s="827">
        <v>0.66666666666666663</v>
      </c>
      <c r="T542" s="826">
        <v>4.5</v>
      </c>
      <c r="U542" s="828">
        <v>0.69230769230769229</v>
      </c>
    </row>
    <row r="543" spans="1:21" ht="14.45" customHeight="1" x14ac:dyDescent="0.2">
      <c r="A543" s="821">
        <v>7</v>
      </c>
      <c r="B543" s="822" t="s">
        <v>2929</v>
      </c>
      <c r="C543" s="822" t="s">
        <v>2935</v>
      </c>
      <c r="D543" s="823" t="s">
        <v>4682</v>
      </c>
      <c r="E543" s="824" t="s">
        <v>2942</v>
      </c>
      <c r="F543" s="822" t="s">
        <v>2930</v>
      </c>
      <c r="G543" s="822" t="s">
        <v>3798</v>
      </c>
      <c r="H543" s="822" t="s">
        <v>329</v>
      </c>
      <c r="I543" s="822" t="s">
        <v>3802</v>
      </c>
      <c r="J543" s="822" t="s">
        <v>3800</v>
      </c>
      <c r="K543" s="822" t="s">
        <v>3801</v>
      </c>
      <c r="L543" s="825">
        <v>55.77</v>
      </c>
      <c r="M543" s="825">
        <v>167.31</v>
      </c>
      <c r="N543" s="822">
        <v>3</v>
      </c>
      <c r="O543" s="826">
        <v>1</v>
      </c>
      <c r="P543" s="825">
        <v>55.77</v>
      </c>
      <c r="Q543" s="827">
        <v>0.33333333333333337</v>
      </c>
      <c r="R543" s="822">
        <v>1</v>
      </c>
      <c r="S543" s="827">
        <v>0.33333333333333331</v>
      </c>
      <c r="T543" s="826">
        <v>0.5</v>
      </c>
      <c r="U543" s="828">
        <v>0.5</v>
      </c>
    </row>
    <row r="544" spans="1:21" ht="14.45" customHeight="1" x14ac:dyDescent="0.2">
      <c r="A544" s="821">
        <v>7</v>
      </c>
      <c r="B544" s="822" t="s">
        <v>2929</v>
      </c>
      <c r="C544" s="822" t="s">
        <v>2935</v>
      </c>
      <c r="D544" s="823" t="s">
        <v>4682</v>
      </c>
      <c r="E544" s="824" t="s">
        <v>2942</v>
      </c>
      <c r="F544" s="822" t="s">
        <v>2930</v>
      </c>
      <c r="G544" s="822" t="s">
        <v>3008</v>
      </c>
      <c r="H544" s="822" t="s">
        <v>329</v>
      </c>
      <c r="I544" s="822" t="s">
        <v>3803</v>
      </c>
      <c r="J544" s="822" t="s">
        <v>3010</v>
      </c>
      <c r="K544" s="822" t="s">
        <v>1917</v>
      </c>
      <c r="L544" s="825">
        <v>55.95</v>
      </c>
      <c r="M544" s="825">
        <v>223.8</v>
      </c>
      <c r="N544" s="822">
        <v>4</v>
      </c>
      <c r="O544" s="826">
        <v>1</v>
      </c>
      <c r="P544" s="825">
        <v>223.8</v>
      </c>
      <c r="Q544" s="827">
        <v>1</v>
      </c>
      <c r="R544" s="822">
        <v>4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7</v>
      </c>
      <c r="B545" s="822" t="s">
        <v>2929</v>
      </c>
      <c r="C545" s="822" t="s">
        <v>2935</v>
      </c>
      <c r="D545" s="823" t="s">
        <v>4682</v>
      </c>
      <c r="E545" s="824" t="s">
        <v>2942</v>
      </c>
      <c r="F545" s="822" t="s">
        <v>2930</v>
      </c>
      <c r="G545" s="822" t="s">
        <v>3804</v>
      </c>
      <c r="H545" s="822" t="s">
        <v>329</v>
      </c>
      <c r="I545" s="822" t="s">
        <v>3805</v>
      </c>
      <c r="J545" s="822" t="s">
        <v>3806</v>
      </c>
      <c r="K545" s="822" t="s">
        <v>3807</v>
      </c>
      <c r="L545" s="825">
        <v>0</v>
      </c>
      <c r="M545" s="825">
        <v>0</v>
      </c>
      <c r="N545" s="822">
        <v>1</v>
      </c>
      <c r="O545" s="826">
        <v>0.5</v>
      </c>
      <c r="P545" s="825">
        <v>0</v>
      </c>
      <c r="Q545" s="827"/>
      <c r="R545" s="822">
        <v>1</v>
      </c>
      <c r="S545" s="827">
        <v>1</v>
      </c>
      <c r="T545" s="826">
        <v>0.5</v>
      </c>
      <c r="U545" s="828">
        <v>1</v>
      </c>
    </row>
    <row r="546" spans="1:21" ht="14.45" customHeight="1" x14ac:dyDescent="0.2">
      <c r="A546" s="821">
        <v>7</v>
      </c>
      <c r="B546" s="822" t="s">
        <v>2929</v>
      </c>
      <c r="C546" s="822" t="s">
        <v>2935</v>
      </c>
      <c r="D546" s="823" t="s">
        <v>4682</v>
      </c>
      <c r="E546" s="824" t="s">
        <v>2942</v>
      </c>
      <c r="F546" s="822" t="s">
        <v>2930</v>
      </c>
      <c r="G546" s="822" t="s">
        <v>3012</v>
      </c>
      <c r="H546" s="822" t="s">
        <v>329</v>
      </c>
      <c r="I546" s="822" t="s">
        <v>3808</v>
      </c>
      <c r="J546" s="822" t="s">
        <v>905</v>
      </c>
      <c r="K546" s="822" t="s">
        <v>906</v>
      </c>
      <c r="L546" s="825">
        <v>16.38</v>
      </c>
      <c r="M546" s="825">
        <v>16.38</v>
      </c>
      <c r="N546" s="822">
        <v>1</v>
      </c>
      <c r="O546" s="826">
        <v>1</v>
      </c>
      <c r="P546" s="825">
        <v>16.38</v>
      </c>
      <c r="Q546" s="827">
        <v>1</v>
      </c>
      <c r="R546" s="822">
        <v>1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7</v>
      </c>
      <c r="B547" s="822" t="s">
        <v>2929</v>
      </c>
      <c r="C547" s="822" t="s">
        <v>2935</v>
      </c>
      <c r="D547" s="823" t="s">
        <v>4682</v>
      </c>
      <c r="E547" s="824" t="s">
        <v>2942</v>
      </c>
      <c r="F547" s="822" t="s">
        <v>2930</v>
      </c>
      <c r="G547" s="822" t="s">
        <v>3343</v>
      </c>
      <c r="H547" s="822" t="s">
        <v>329</v>
      </c>
      <c r="I547" s="822" t="s">
        <v>3344</v>
      </c>
      <c r="J547" s="822" t="s">
        <v>3345</v>
      </c>
      <c r="K547" s="822" t="s">
        <v>1249</v>
      </c>
      <c r="L547" s="825">
        <v>0</v>
      </c>
      <c r="M547" s="825">
        <v>0</v>
      </c>
      <c r="N547" s="822">
        <v>6</v>
      </c>
      <c r="O547" s="826">
        <v>1</v>
      </c>
      <c r="P547" s="825">
        <v>0</v>
      </c>
      <c r="Q547" s="827"/>
      <c r="R547" s="822">
        <v>6</v>
      </c>
      <c r="S547" s="827">
        <v>1</v>
      </c>
      <c r="T547" s="826">
        <v>1</v>
      </c>
      <c r="U547" s="828">
        <v>1</v>
      </c>
    </row>
    <row r="548" spans="1:21" ht="14.45" customHeight="1" x14ac:dyDescent="0.2">
      <c r="A548" s="821">
        <v>7</v>
      </c>
      <c r="B548" s="822" t="s">
        <v>2929</v>
      </c>
      <c r="C548" s="822" t="s">
        <v>2935</v>
      </c>
      <c r="D548" s="823" t="s">
        <v>4682</v>
      </c>
      <c r="E548" s="824" t="s">
        <v>2942</v>
      </c>
      <c r="F548" s="822" t="s">
        <v>2930</v>
      </c>
      <c r="G548" s="822" t="s">
        <v>3809</v>
      </c>
      <c r="H548" s="822" t="s">
        <v>687</v>
      </c>
      <c r="I548" s="822" t="s">
        <v>2679</v>
      </c>
      <c r="J548" s="822" t="s">
        <v>2680</v>
      </c>
      <c r="K548" s="822" t="s">
        <v>2681</v>
      </c>
      <c r="L548" s="825">
        <v>754.04</v>
      </c>
      <c r="M548" s="825">
        <v>4524.24</v>
      </c>
      <c r="N548" s="822">
        <v>6</v>
      </c>
      <c r="O548" s="826">
        <v>1</v>
      </c>
      <c r="P548" s="825">
        <v>4524.24</v>
      </c>
      <c r="Q548" s="827">
        <v>1</v>
      </c>
      <c r="R548" s="822">
        <v>6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7</v>
      </c>
      <c r="B549" s="822" t="s">
        <v>2929</v>
      </c>
      <c r="C549" s="822" t="s">
        <v>2935</v>
      </c>
      <c r="D549" s="823" t="s">
        <v>4682</v>
      </c>
      <c r="E549" s="824" t="s">
        <v>2942</v>
      </c>
      <c r="F549" s="822" t="s">
        <v>2930</v>
      </c>
      <c r="G549" s="822" t="s">
        <v>3809</v>
      </c>
      <c r="H549" s="822" t="s">
        <v>687</v>
      </c>
      <c r="I549" s="822" t="s">
        <v>2679</v>
      </c>
      <c r="J549" s="822" t="s">
        <v>2680</v>
      </c>
      <c r="K549" s="822" t="s">
        <v>2681</v>
      </c>
      <c r="L549" s="825">
        <v>505.86</v>
      </c>
      <c r="M549" s="825">
        <v>9611.34</v>
      </c>
      <c r="N549" s="822">
        <v>19</v>
      </c>
      <c r="O549" s="826">
        <v>4</v>
      </c>
      <c r="P549" s="825">
        <v>9611.34</v>
      </c>
      <c r="Q549" s="827">
        <v>1</v>
      </c>
      <c r="R549" s="822">
        <v>19</v>
      </c>
      <c r="S549" s="827">
        <v>1</v>
      </c>
      <c r="T549" s="826">
        <v>4</v>
      </c>
      <c r="U549" s="828">
        <v>1</v>
      </c>
    </row>
    <row r="550" spans="1:21" ht="14.45" customHeight="1" x14ac:dyDescent="0.2">
      <c r="A550" s="821">
        <v>7</v>
      </c>
      <c r="B550" s="822" t="s">
        <v>2929</v>
      </c>
      <c r="C550" s="822" t="s">
        <v>2935</v>
      </c>
      <c r="D550" s="823" t="s">
        <v>4682</v>
      </c>
      <c r="E550" s="824" t="s">
        <v>2942</v>
      </c>
      <c r="F550" s="822" t="s">
        <v>2930</v>
      </c>
      <c r="G550" s="822" t="s">
        <v>3809</v>
      </c>
      <c r="H550" s="822" t="s">
        <v>687</v>
      </c>
      <c r="I550" s="822" t="s">
        <v>2865</v>
      </c>
      <c r="J550" s="822" t="s">
        <v>2680</v>
      </c>
      <c r="K550" s="822" t="s">
        <v>2866</v>
      </c>
      <c r="L550" s="825">
        <v>758.79</v>
      </c>
      <c r="M550" s="825">
        <v>8346.6899999999987</v>
      </c>
      <c r="N550" s="822">
        <v>11</v>
      </c>
      <c r="O550" s="826">
        <v>2</v>
      </c>
      <c r="P550" s="825">
        <v>8346.6899999999987</v>
      </c>
      <c r="Q550" s="827">
        <v>1</v>
      </c>
      <c r="R550" s="822">
        <v>11</v>
      </c>
      <c r="S550" s="827">
        <v>1</v>
      </c>
      <c r="T550" s="826">
        <v>2</v>
      </c>
      <c r="U550" s="828">
        <v>1</v>
      </c>
    </row>
    <row r="551" spans="1:21" ht="14.45" customHeight="1" x14ac:dyDescent="0.2">
      <c r="A551" s="821">
        <v>7</v>
      </c>
      <c r="B551" s="822" t="s">
        <v>2929</v>
      </c>
      <c r="C551" s="822" t="s">
        <v>2935</v>
      </c>
      <c r="D551" s="823" t="s">
        <v>4682</v>
      </c>
      <c r="E551" s="824" t="s">
        <v>2942</v>
      </c>
      <c r="F551" s="822" t="s">
        <v>2930</v>
      </c>
      <c r="G551" s="822" t="s">
        <v>3809</v>
      </c>
      <c r="H551" s="822" t="s">
        <v>687</v>
      </c>
      <c r="I551" s="822" t="s">
        <v>3810</v>
      </c>
      <c r="J551" s="822" t="s">
        <v>2680</v>
      </c>
      <c r="K551" s="822" t="s">
        <v>3811</v>
      </c>
      <c r="L551" s="825">
        <v>1011.73</v>
      </c>
      <c r="M551" s="825">
        <v>22258.06</v>
      </c>
      <c r="N551" s="822">
        <v>22</v>
      </c>
      <c r="O551" s="826">
        <v>4</v>
      </c>
      <c r="P551" s="825">
        <v>22258.06</v>
      </c>
      <c r="Q551" s="827">
        <v>1</v>
      </c>
      <c r="R551" s="822">
        <v>22</v>
      </c>
      <c r="S551" s="827">
        <v>1</v>
      </c>
      <c r="T551" s="826">
        <v>4</v>
      </c>
      <c r="U551" s="828">
        <v>1</v>
      </c>
    </row>
    <row r="552" spans="1:21" ht="14.45" customHeight="1" x14ac:dyDescent="0.2">
      <c r="A552" s="821">
        <v>7</v>
      </c>
      <c r="B552" s="822" t="s">
        <v>2929</v>
      </c>
      <c r="C552" s="822" t="s">
        <v>2935</v>
      </c>
      <c r="D552" s="823" t="s">
        <v>4682</v>
      </c>
      <c r="E552" s="824" t="s">
        <v>2942</v>
      </c>
      <c r="F552" s="822" t="s">
        <v>2930</v>
      </c>
      <c r="G552" s="822" t="s">
        <v>3809</v>
      </c>
      <c r="H552" s="822" t="s">
        <v>687</v>
      </c>
      <c r="I552" s="822" t="s">
        <v>3810</v>
      </c>
      <c r="J552" s="822" t="s">
        <v>2680</v>
      </c>
      <c r="K552" s="822" t="s">
        <v>3811</v>
      </c>
      <c r="L552" s="825">
        <v>1508.08</v>
      </c>
      <c r="M552" s="825">
        <v>10556.56</v>
      </c>
      <c r="N552" s="822">
        <v>7</v>
      </c>
      <c r="O552" s="826">
        <v>2</v>
      </c>
      <c r="P552" s="825">
        <v>10556.56</v>
      </c>
      <c r="Q552" s="827">
        <v>1</v>
      </c>
      <c r="R552" s="822">
        <v>7</v>
      </c>
      <c r="S552" s="827">
        <v>1</v>
      </c>
      <c r="T552" s="826">
        <v>2</v>
      </c>
      <c r="U552" s="828">
        <v>1</v>
      </c>
    </row>
    <row r="553" spans="1:21" ht="14.45" customHeight="1" x14ac:dyDescent="0.2">
      <c r="A553" s="821">
        <v>7</v>
      </c>
      <c r="B553" s="822" t="s">
        <v>2929</v>
      </c>
      <c r="C553" s="822" t="s">
        <v>2935</v>
      </c>
      <c r="D553" s="823" t="s">
        <v>4682</v>
      </c>
      <c r="E553" s="824" t="s">
        <v>2942</v>
      </c>
      <c r="F553" s="822" t="s">
        <v>2930</v>
      </c>
      <c r="G553" s="822" t="s">
        <v>3809</v>
      </c>
      <c r="H553" s="822" t="s">
        <v>329</v>
      </c>
      <c r="I553" s="822" t="s">
        <v>3812</v>
      </c>
      <c r="J553" s="822" t="s">
        <v>3813</v>
      </c>
      <c r="K553" s="822" t="s">
        <v>2681</v>
      </c>
      <c r="L553" s="825">
        <v>505.86</v>
      </c>
      <c r="M553" s="825">
        <v>1011.72</v>
      </c>
      <c r="N553" s="822">
        <v>2</v>
      </c>
      <c r="O553" s="826">
        <v>1</v>
      </c>
      <c r="P553" s="825">
        <v>1011.72</v>
      </c>
      <c r="Q553" s="827">
        <v>1</v>
      </c>
      <c r="R553" s="822">
        <v>2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7</v>
      </c>
      <c r="B554" s="822" t="s">
        <v>2929</v>
      </c>
      <c r="C554" s="822" t="s">
        <v>2935</v>
      </c>
      <c r="D554" s="823" t="s">
        <v>4682</v>
      </c>
      <c r="E554" s="824" t="s">
        <v>2942</v>
      </c>
      <c r="F554" s="822" t="s">
        <v>2930</v>
      </c>
      <c r="G554" s="822" t="s">
        <v>3809</v>
      </c>
      <c r="H554" s="822" t="s">
        <v>329</v>
      </c>
      <c r="I554" s="822" t="s">
        <v>3814</v>
      </c>
      <c r="J554" s="822" t="s">
        <v>3813</v>
      </c>
      <c r="K554" s="822" t="s">
        <v>2866</v>
      </c>
      <c r="L554" s="825">
        <v>758.79</v>
      </c>
      <c r="M554" s="825">
        <v>758.79</v>
      </c>
      <c r="N554" s="822">
        <v>1</v>
      </c>
      <c r="O554" s="826">
        <v>1</v>
      </c>
      <c r="P554" s="825">
        <v>758.79</v>
      </c>
      <c r="Q554" s="827">
        <v>1</v>
      </c>
      <c r="R554" s="822">
        <v>1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7</v>
      </c>
      <c r="B555" s="822" t="s">
        <v>2929</v>
      </c>
      <c r="C555" s="822" t="s">
        <v>2935</v>
      </c>
      <c r="D555" s="823" t="s">
        <v>4682</v>
      </c>
      <c r="E555" s="824" t="s">
        <v>2942</v>
      </c>
      <c r="F555" s="822" t="s">
        <v>2930</v>
      </c>
      <c r="G555" s="822" t="s">
        <v>3815</v>
      </c>
      <c r="H555" s="822" t="s">
        <v>329</v>
      </c>
      <c r="I555" s="822" t="s">
        <v>3816</v>
      </c>
      <c r="J555" s="822" t="s">
        <v>3817</v>
      </c>
      <c r="K555" s="822" t="s">
        <v>3818</v>
      </c>
      <c r="L555" s="825">
        <v>508.75</v>
      </c>
      <c r="M555" s="825">
        <v>1526.25</v>
      </c>
      <c r="N555" s="822">
        <v>3</v>
      </c>
      <c r="O555" s="826">
        <v>0.5</v>
      </c>
      <c r="P555" s="825">
        <v>1526.25</v>
      </c>
      <c r="Q555" s="827">
        <v>1</v>
      </c>
      <c r="R555" s="822">
        <v>3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7</v>
      </c>
      <c r="B556" s="822" t="s">
        <v>2929</v>
      </c>
      <c r="C556" s="822" t="s">
        <v>2935</v>
      </c>
      <c r="D556" s="823" t="s">
        <v>4682</v>
      </c>
      <c r="E556" s="824" t="s">
        <v>2942</v>
      </c>
      <c r="F556" s="822" t="s">
        <v>2930</v>
      </c>
      <c r="G556" s="822" t="s">
        <v>3108</v>
      </c>
      <c r="H556" s="822" t="s">
        <v>687</v>
      </c>
      <c r="I556" s="822" t="s">
        <v>3819</v>
      </c>
      <c r="J556" s="822" t="s">
        <v>1918</v>
      </c>
      <c r="K556" s="822" t="s">
        <v>892</v>
      </c>
      <c r="L556" s="825">
        <v>264</v>
      </c>
      <c r="M556" s="825">
        <v>528</v>
      </c>
      <c r="N556" s="822">
        <v>2</v>
      </c>
      <c r="O556" s="826">
        <v>0.5</v>
      </c>
      <c r="P556" s="825">
        <v>528</v>
      </c>
      <c r="Q556" s="827">
        <v>1</v>
      </c>
      <c r="R556" s="822">
        <v>2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7</v>
      </c>
      <c r="B557" s="822" t="s">
        <v>2929</v>
      </c>
      <c r="C557" s="822" t="s">
        <v>2935</v>
      </c>
      <c r="D557" s="823" t="s">
        <v>4682</v>
      </c>
      <c r="E557" s="824" t="s">
        <v>2942</v>
      </c>
      <c r="F557" s="822" t="s">
        <v>2930</v>
      </c>
      <c r="G557" s="822" t="s">
        <v>3108</v>
      </c>
      <c r="H557" s="822" t="s">
        <v>329</v>
      </c>
      <c r="I557" s="822" t="s">
        <v>3110</v>
      </c>
      <c r="J557" s="822" t="s">
        <v>891</v>
      </c>
      <c r="K557" s="822" t="s">
        <v>1919</v>
      </c>
      <c r="L557" s="825">
        <v>132</v>
      </c>
      <c r="M557" s="825">
        <v>792</v>
      </c>
      <c r="N557" s="822">
        <v>6</v>
      </c>
      <c r="O557" s="826">
        <v>2</v>
      </c>
      <c r="P557" s="825">
        <v>792</v>
      </c>
      <c r="Q557" s="827">
        <v>1</v>
      </c>
      <c r="R557" s="822">
        <v>6</v>
      </c>
      <c r="S557" s="827">
        <v>1</v>
      </c>
      <c r="T557" s="826">
        <v>2</v>
      </c>
      <c r="U557" s="828">
        <v>1</v>
      </c>
    </row>
    <row r="558" spans="1:21" ht="14.45" customHeight="1" x14ac:dyDescent="0.2">
      <c r="A558" s="821">
        <v>7</v>
      </c>
      <c r="B558" s="822" t="s">
        <v>2929</v>
      </c>
      <c r="C558" s="822" t="s">
        <v>2935</v>
      </c>
      <c r="D558" s="823" t="s">
        <v>4682</v>
      </c>
      <c r="E558" s="824" t="s">
        <v>2942</v>
      </c>
      <c r="F558" s="822" t="s">
        <v>2930</v>
      </c>
      <c r="G558" s="822" t="s">
        <v>3294</v>
      </c>
      <c r="H558" s="822" t="s">
        <v>329</v>
      </c>
      <c r="I558" s="822" t="s">
        <v>3820</v>
      </c>
      <c r="J558" s="822" t="s">
        <v>3296</v>
      </c>
      <c r="K558" s="822" t="s">
        <v>3821</v>
      </c>
      <c r="L558" s="825">
        <v>150.26</v>
      </c>
      <c r="M558" s="825">
        <v>3606.24</v>
      </c>
      <c r="N558" s="822">
        <v>24</v>
      </c>
      <c r="O558" s="826">
        <v>11</v>
      </c>
      <c r="P558" s="825">
        <v>1652.86</v>
      </c>
      <c r="Q558" s="827">
        <v>0.45833333333333331</v>
      </c>
      <c r="R558" s="822">
        <v>11</v>
      </c>
      <c r="S558" s="827">
        <v>0.45833333333333331</v>
      </c>
      <c r="T558" s="826">
        <v>5</v>
      </c>
      <c r="U558" s="828">
        <v>0.45454545454545453</v>
      </c>
    </row>
    <row r="559" spans="1:21" ht="14.45" customHeight="1" x14ac:dyDescent="0.2">
      <c r="A559" s="821">
        <v>7</v>
      </c>
      <c r="B559" s="822" t="s">
        <v>2929</v>
      </c>
      <c r="C559" s="822" t="s">
        <v>2935</v>
      </c>
      <c r="D559" s="823" t="s">
        <v>4682</v>
      </c>
      <c r="E559" s="824" t="s">
        <v>2942</v>
      </c>
      <c r="F559" s="822" t="s">
        <v>2930</v>
      </c>
      <c r="G559" s="822" t="s">
        <v>3294</v>
      </c>
      <c r="H559" s="822" t="s">
        <v>329</v>
      </c>
      <c r="I559" s="822" t="s">
        <v>3822</v>
      </c>
      <c r="J559" s="822" t="s">
        <v>3296</v>
      </c>
      <c r="K559" s="822" t="s">
        <v>3823</v>
      </c>
      <c r="L559" s="825">
        <v>225.39</v>
      </c>
      <c r="M559" s="825">
        <v>225.39</v>
      </c>
      <c r="N559" s="822">
        <v>1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7</v>
      </c>
      <c r="B560" s="822" t="s">
        <v>2929</v>
      </c>
      <c r="C560" s="822" t="s">
        <v>2935</v>
      </c>
      <c r="D560" s="823" t="s">
        <v>4682</v>
      </c>
      <c r="E560" s="824" t="s">
        <v>2942</v>
      </c>
      <c r="F560" s="822" t="s">
        <v>2930</v>
      </c>
      <c r="G560" s="822" t="s">
        <v>3294</v>
      </c>
      <c r="H560" s="822" t="s">
        <v>329</v>
      </c>
      <c r="I560" s="822" t="s">
        <v>3295</v>
      </c>
      <c r="J560" s="822" t="s">
        <v>3296</v>
      </c>
      <c r="K560" s="822" t="s">
        <v>3297</v>
      </c>
      <c r="L560" s="825">
        <v>300.51</v>
      </c>
      <c r="M560" s="825">
        <v>3305.6099999999997</v>
      </c>
      <c r="N560" s="822">
        <v>11</v>
      </c>
      <c r="O560" s="826">
        <v>3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7</v>
      </c>
      <c r="B561" s="822" t="s">
        <v>2929</v>
      </c>
      <c r="C561" s="822" t="s">
        <v>2935</v>
      </c>
      <c r="D561" s="823" t="s">
        <v>4682</v>
      </c>
      <c r="E561" s="824" t="s">
        <v>2942</v>
      </c>
      <c r="F561" s="822" t="s">
        <v>2930</v>
      </c>
      <c r="G561" s="822" t="s">
        <v>3117</v>
      </c>
      <c r="H561" s="822" t="s">
        <v>329</v>
      </c>
      <c r="I561" s="822" t="s">
        <v>3118</v>
      </c>
      <c r="J561" s="822" t="s">
        <v>1416</v>
      </c>
      <c r="K561" s="822" t="s">
        <v>3119</v>
      </c>
      <c r="L561" s="825">
        <v>29.13</v>
      </c>
      <c r="M561" s="825">
        <v>233.04000000000002</v>
      </c>
      <c r="N561" s="822">
        <v>8</v>
      </c>
      <c r="O561" s="826">
        <v>3</v>
      </c>
      <c r="P561" s="825">
        <v>87.39</v>
      </c>
      <c r="Q561" s="827">
        <v>0.37499999999999994</v>
      </c>
      <c r="R561" s="822">
        <v>3</v>
      </c>
      <c r="S561" s="827">
        <v>0.375</v>
      </c>
      <c r="T561" s="826">
        <v>0.5</v>
      </c>
      <c r="U561" s="828">
        <v>0.16666666666666666</v>
      </c>
    </row>
    <row r="562" spans="1:21" ht="14.45" customHeight="1" x14ac:dyDescent="0.2">
      <c r="A562" s="821">
        <v>7</v>
      </c>
      <c r="B562" s="822" t="s">
        <v>2929</v>
      </c>
      <c r="C562" s="822" t="s">
        <v>2935</v>
      </c>
      <c r="D562" s="823" t="s">
        <v>4682</v>
      </c>
      <c r="E562" s="824" t="s">
        <v>2942</v>
      </c>
      <c r="F562" s="822" t="s">
        <v>2930</v>
      </c>
      <c r="G562" s="822" t="s">
        <v>3117</v>
      </c>
      <c r="H562" s="822" t="s">
        <v>329</v>
      </c>
      <c r="I562" s="822" t="s">
        <v>3118</v>
      </c>
      <c r="J562" s="822" t="s">
        <v>1416</v>
      </c>
      <c r="K562" s="822" t="s">
        <v>3119</v>
      </c>
      <c r="L562" s="825">
        <v>24.68</v>
      </c>
      <c r="M562" s="825">
        <v>913.15999999999985</v>
      </c>
      <c r="N562" s="822">
        <v>37</v>
      </c>
      <c r="O562" s="826">
        <v>13.5</v>
      </c>
      <c r="P562" s="825">
        <v>542.95999999999981</v>
      </c>
      <c r="Q562" s="827">
        <v>0.59459459459459452</v>
      </c>
      <c r="R562" s="822">
        <v>22</v>
      </c>
      <c r="S562" s="827">
        <v>0.59459459459459463</v>
      </c>
      <c r="T562" s="826">
        <v>6.5</v>
      </c>
      <c r="U562" s="828">
        <v>0.48148148148148145</v>
      </c>
    </row>
    <row r="563" spans="1:21" ht="14.45" customHeight="1" x14ac:dyDescent="0.2">
      <c r="A563" s="821">
        <v>7</v>
      </c>
      <c r="B563" s="822" t="s">
        <v>2929</v>
      </c>
      <c r="C563" s="822" t="s">
        <v>2935</v>
      </c>
      <c r="D563" s="823" t="s">
        <v>4682</v>
      </c>
      <c r="E563" s="824" t="s">
        <v>2942</v>
      </c>
      <c r="F563" s="822" t="s">
        <v>2930</v>
      </c>
      <c r="G563" s="822" t="s">
        <v>3117</v>
      </c>
      <c r="H563" s="822" t="s">
        <v>329</v>
      </c>
      <c r="I563" s="822" t="s">
        <v>3824</v>
      </c>
      <c r="J563" s="822" t="s">
        <v>1416</v>
      </c>
      <c r="K563" s="822" t="s">
        <v>3825</v>
      </c>
      <c r="L563" s="825">
        <v>74.06</v>
      </c>
      <c r="M563" s="825">
        <v>3851.1200000000008</v>
      </c>
      <c r="N563" s="822">
        <v>52</v>
      </c>
      <c r="O563" s="826">
        <v>15</v>
      </c>
      <c r="P563" s="825">
        <v>2147.7400000000002</v>
      </c>
      <c r="Q563" s="827">
        <v>0.5576923076923076</v>
      </c>
      <c r="R563" s="822">
        <v>29</v>
      </c>
      <c r="S563" s="827">
        <v>0.55769230769230771</v>
      </c>
      <c r="T563" s="826">
        <v>9.5</v>
      </c>
      <c r="U563" s="828">
        <v>0.6333333333333333</v>
      </c>
    </row>
    <row r="564" spans="1:21" ht="14.45" customHeight="1" x14ac:dyDescent="0.2">
      <c r="A564" s="821">
        <v>7</v>
      </c>
      <c r="B564" s="822" t="s">
        <v>2929</v>
      </c>
      <c r="C564" s="822" t="s">
        <v>2935</v>
      </c>
      <c r="D564" s="823" t="s">
        <v>4682</v>
      </c>
      <c r="E564" s="824" t="s">
        <v>2942</v>
      </c>
      <c r="F564" s="822" t="s">
        <v>2930</v>
      </c>
      <c r="G564" s="822" t="s">
        <v>3117</v>
      </c>
      <c r="H564" s="822" t="s">
        <v>329</v>
      </c>
      <c r="I564" s="822" t="s">
        <v>3824</v>
      </c>
      <c r="J564" s="822" t="s">
        <v>1416</v>
      </c>
      <c r="K564" s="822" t="s">
        <v>3825</v>
      </c>
      <c r="L564" s="825">
        <v>80.319999999999993</v>
      </c>
      <c r="M564" s="825">
        <v>963.83999999999992</v>
      </c>
      <c r="N564" s="822">
        <v>12</v>
      </c>
      <c r="O564" s="826">
        <v>2.5</v>
      </c>
      <c r="P564" s="825">
        <v>401.59999999999997</v>
      </c>
      <c r="Q564" s="827">
        <v>0.41666666666666669</v>
      </c>
      <c r="R564" s="822">
        <v>5</v>
      </c>
      <c r="S564" s="827">
        <v>0.41666666666666669</v>
      </c>
      <c r="T564" s="826">
        <v>1</v>
      </c>
      <c r="U564" s="828">
        <v>0.4</v>
      </c>
    </row>
    <row r="565" spans="1:21" ht="14.45" customHeight="1" x14ac:dyDescent="0.2">
      <c r="A565" s="821">
        <v>7</v>
      </c>
      <c r="B565" s="822" t="s">
        <v>2929</v>
      </c>
      <c r="C565" s="822" t="s">
        <v>2935</v>
      </c>
      <c r="D565" s="823" t="s">
        <v>4682</v>
      </c>
      <c r="E565" s="824" t="s">
        <v>2942</v>
      </c>
      <c r="F565" s="822" t="s">
        <v>2930</v>
      </c>
      <c r="G565" s="822" t="s">
        <v>3826</v>
      </c>
      <c r="H565" s="822" t="s">
        <v>329</v>
      </c>
      <c r="I565" s="822" t="s">
        <v>3827</v>
      </c>
      <c r="J565" s="822" t="s">
        <v>3828</v>
      </c>
      <c r="K565" s="822" t="s">
        <v>3829</v>
      </c>
      <c r="L565" s="825">
        <v>561.76</v>
      </c>
      <c r="M565" s="825">
        <v>10673.44</v>
      </c>
      <c r="N565" s="822">
        <v>19</v>
      </c>
      <c r="O565" s="826">
        <v>5.5</v>
      </c>
      <c r="P565" s="825">
        <v>6741.12</v>
      </c>
      <c r="Q565" s="827">
        <v>0.63157894736842102</v>
      </c>
      <c r="R565" s="822">
        <v>12</v>
      </c>
      <c r="S565" s="827">
        <v>0.63157894736842102</v>
      </c>
      <c r="T565" s="826">
        <v>3</v>
      </c>
      <c r="U565" s="828">
        <v>0.54545454545454541</v>
      </c>
    </row>
    <row r="566" spans="1:21" ht="14.45" customHeight="1" x14ac:dyDescent="0.2">
      <c r="A566" s="821">
        <v>7</v>
      </c>
      <c r="B566" s="822" t="s">
        <v>2929</v>
      </c>
      <c r="C566" s="822" t="s">
        <v>2935</v>
      </c>
      <c r="D566" s="823" t="s">
        <v>4682</v>
      </c>
      <c r="E566" s="824" t="s">
        <v>2942</v>
      </c>
      <c r="F566" s="822" t="s">
        <v>2930</v>
      </c>
      <c r="G566" s="822" t="s">
        <v>3319</v>
      </c>
      <c r="H566" s="822" t="s">
        <v>329</v>
      </c>
      <c r="I566" s="822" t="s">
        <v>2895</v>
      </c>
      <c r="J566" s="822" t="s">
        <v>2765</v>
      </c>
      <c r="K566" s="822" t="s">
        <v>2726</v>
      </c>
      <c r="L566" s="825">
        <v>123.2</v>
      </c>
      <c r="M566" s="825">
        <v>123.2</v>
      </c>
      <c r="N566" s="822">
        <v>1</v>
      </c>
      <c r="O566" s="826">
        <v>1</v>
      </c>
      <c r="P566" s="825">
        <v>123.2</v>
      </c>
      <c r="Q566" s="827">
        <v>1</v>
      </c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7</v>
      </c>
      <c r="B567" s="822" t="s">
        <v>2929</v>
      </c>
      <c r="C567" s="822" t="s">
        <v>2935</v>
      </c>
      <c r="D567" s="823" t="s">
        <v>4682</v>
      </c>
      <c r="E567" s="824" t="s">
        <v>2942</v>
      </c>
      <c r="F567" s="822" t="s">
        <v>2930</v>
      </c>
      <c r="G567" s="822" t="s">
        <v>3319</v>
      </c>
      <c r="H567" s="822" t="s">
        <v>329</v>
      </c>
      <c r="I567" s="822" t="s">
        <v>3830</v>
      </c>
      <c r="J567" s="822" t="s">
        <v>2765</v>
      </c>
      <c r="K567" s="822" t="s">
        <v>3831</v>
      </c>
      <c r="L567" s="825">
        <v>431.18</v>
      </c>
      <c r="M567" s="825">
        <v>862.36</v>
      </c>
      <c r="N567" s="822">
        <v>2</v>
      </c>
      <c r="O567" s="826">
        <v>1</v>
      </c>
      <c r="P567" s="825">
        <v>862.36</v>
      </c>
      <c r="Q567" s="827">
        <v>1</v>
      </c>
      <c r="R567" s="822">
        <v>2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7</v>
      </c>
      <c r="B568" s="822" t="s">
        <v>2929</v>
      </c>
      <c r="C568" s="822" t="s">
        <v>2935</v>
      </c>
      <c r="D568" s="823" t="s">
        <v>4682</v>
      </c>
      <c r="E568" s="824" t="s">
        <v>2942</v>
      </c>
      <c r="F568" s="822" t="s">
        <v>2930</v>
      </c>
      <c r="G568" s="822" t="s">
        <v>3319</v>
      </c>
      <c r="H568" s="822" t="s">
        <v>687</v>
      </c>
      <c r="I568" s="822" t="s">
        <v>3832</v>
      </c>
      <c r="J568" s="822" t="s">
        <v>2768</v>
      </c>
      <c r="K568" s="822" t="s">
        <v>3833</v>
      </c>
      <c r="L568" s="825">
        <v>245.9</v>
      </c>
      <c r="M568" s="825">
        <v>491.8</v>
      </c>
      <c r="N568" s="822">
        <v>2</v>
      </c>
      <c r="O568" s="826">
        <v>1</v>
      </c>
      <c r="P568" s="825">
        <v>491.8</v>
      </c>
      <c r="Q568" s="827">
        <v>1</v>
      </c>
      <c r="R568" s="822">
        <v>2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7</v>
      </c>
      <c r="B569" s="822" t="s">
        <v>2929</v>
      </c>
      <c r="C569" s="822" t="s">
        <v>2935</v>
      </c>
      <c r="D569" s="823" t="s">
        <v>4682</v>
      </c>
      <c r="E569" s="824" t="s">
        <v>2942</v>
      </c>
      <c r="F569" s="822" t="s">
        <v>2930</v>
      </c>
      <c r="G569" s="822" t="s">
        <v>3834</v>
      </c>
      <c r="H569" s="822" t="s">
        <v>687</v>
      </c>
      <c r="I569" s="822" t="s">
        <v>3835</v>
      </c>
      <c r="J569" s="822" t="s">
        <v>3836</v>
      </c>
      <c r="K569" s="822" t="s">
        <v>2860</v>
      </c>
      <c r="L569" s="825">
        <v>650.4</v>
      </c>
      <c r="M569" s="825">
        <v>2601.6</v>
      </c>
      <c r="N569" s="822">
        <v>4</v>
      </c>
      <c r="O569" s="826">
        <v>1</v>
      </c>
      <c r="P569" s="825">
        <v>2601.6</v>
      </c>
      <c r="Q569" s="827">
        <v>1</v>
      </c>
      <c r="R569" s="822">
        <v>4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7</v>
      </c>
      <c r="B570" s="822" t="s">
        <v>2929</v>
      </c>
      <c r="C570" s="822" t="s">
        <v>2935</v>
      </c>
      <c r="D570" s="823" t="s">
        <v>4682</v>
      </c>
      <c r="E570" s="824" t="s">
        <v>2942</v>
      </c>
      <c r="F570" s="822" t="s">
        <v>2930</v>
      </c>
      <c r="G570" s="822" t="s">
        <v>3834</v>
      </c>
      <c r="H570" s="822" t="s">
        <v>687</v>
      </c>
      <c r="I570" s="822" t="s">
        <v>3837</v>
      </c>
      <c r="J570" s="822" t="s">
        <v>3836</v>
      </c>
      <c r="K570" s="822" t="s">
        <v>3838</v>
      </c>
      <c r="L570" s="825">
        <v>1454.23</v>
      </c>
      <c r="M570" s="825">
        <v>13088.070000000002</v>
      </c>
      <c r="N570" s="822">
        <v>9</v>
      </c>
      <c r="O570" s="826">
        <v>2</v>
      </c>
      <c r="P570" s="825">
        <v>13088.070000000002</v>
      </c>
      <c r="Q570" s="827">
        <v>1</v>
      </c>
      <c r="R570" s="822">
        <v>9</v>
      </c>
      <c r="S570" s="827">
        <v>1</v>
      </c>
      <c r="T570" s="826">
        <v>2</v>
      </c>
      <c r="U570" s="828">
        <v>1</v>
      </c>
    </row>
    <row r="571" spans="1:21" ht="14.45" customHeight="1" x14ac:dyDescent="0.2">
      <c r="A571" s="821">
        <v>7</v>
      </c>
      <c r="B571" s="822" t="s">
        <v>2929</v>
      </c>
      <c r="C571" s="822" t="s">
        <v>2935</v>
      </c>
      <c r="D571" s="823" t="s">
        <v>4682</v>
      </c>
      <c r="E571" s="824" t="s">
        <v>2942</v>
      </c>
      <c r="F571" s="822" t="s">
        <v>2930</v>
      </c>
      <c r="G571" s="822" t="s">
        <v>3834</v>
      </c>
      <c r="H571" s="822" t="s">
        <v>687</v>
      </c>
      <c r="I571" s="822" t="s">
        <v>3839</v>
      </c>
      <c r="J571" s="822" t="s">
        <v>3836</v>
      </c>
      <c r="K571" s="822" t="s">
        <v>3840</v>
      </c>
      <c r="L571" s="825">
        <v>1938.97</v>
      </c>
      <c r="M571" s="825">
        <v>11633.82</v>
      </c>
      <c r="N571" s="822">
        <v>6</v>
      </c>
      <c r="O571" s="826">
        <v>1</v>
      </c>
      <c r="P571" s="825">
        <v>11633.82</v>
      </c>
      <c r="Q571" s="827">
        <v>1</v>
      </c>
      <c r="R571" s="822">
        <v>6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7</v>
      </c>
      <c r="B572" s="822" t="s">
        <v>2929</v>
      </c>
      <c r="C572" s="822" t="s">
        <v>2935</v>
      </c>
      <c r="D572" s="823" t="s">
        <v>4682</v>
      </c>
      <c r="E572" s="824" t="s">
        <v>2942</v>
      </c>
      <c r="F572" s="822" t="s">
        <v>2930</v>
      </c>
      <c r="G572" s="822" t="s">
        <v>3834</v>
      </c>
      <c r="H572" s="822" t="s">
        <v>687</v>
      </c>
      <c r="I572" s="822" t="s">
        <v>3841</v>
      </c>
      <c r="J572" s="822" t="s">
        <v>3842</v>
      </c>
      <c r="K572" s="822" t="s">
        <v>3843</v>
      </c>
      <c r="L572" s="825">
        <v>5322.08</v>
      </c>
      <c r="M572" s="825">
        <v>5322.08</v>
      </c>
      <c r="N572" s="822">
        <v>1</v>
      </c>
      <c r="O572" s="826">
        <v>1</v>
      </c>
      <c r="P572" s="825">
        <v>5322.08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7</v>
      </c>
      <c r="B573" s="822" t="s">
        <v>2929</v>
      </c>
      <c r="C573" s="822" t="s">
        <v>2935</v>
      </c>
      <c r="D573" s="823" t="s">
        <v>4682</v>
      </c>
      <c r="E573" s="824" t="s">
        <v>2942</v>
      </c>
      <c r="F573" s="822" t="s">
        <v>2930</v>
      </c>
      <c r="G573" s="822" t="s">
        <v>3834</v>
      </c>
      <c r="H573" s="822" t="s">
        <v>687</v>
      </c>
      <c r="I573" s="822" t="s">
        <v>2675</v>
      </c>
      <c r="J573" s="822" t="s">
        <v>2676</v>
      </c>
      <c r="K573" s="822" t="s">
        <v>2677</v>
      </c>
      <c r="L573" s="825">
        <v>1454.23</v>
      </c>
      <c r="M573" s="825">
        <v>8725.380000000001</v>
      </c>
      <c r="N573" s="822">
        <v>6</v>
      </c>
      <c r="O573" s="826">
        <v>1</v>
      </c>
      <c r="P573" s="825">
        <v>8725.380000000001</v>
      </c>
      <c r="Q573" s="827">
        <v>1</v>
      </c>
      <c r="R573" s="822">
        <v>6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7</v>
      </c>
      <c r="B574" s="822" t="s">
        <v>2929</v>
      </c>
      <c r="C574" s="822" t="s">
        <v>2935</v>
      </c>
      <c r="D574" s="823" t="s">
        <v>4682</v>
      </c>
      <c r="E574" s="824" t="s">
        <v>2942</v>
      </c>
      <c r="F574" s="822" t="s">
        <v>2930</v>
      </c>
      <c r="G574" s="822" t="s">
        <v>3834</v>
      </c>
      <c r="H574" s="822" t="s">
        <v>687</v>
      </c>
      <c r="I574" s="822" t="s">
        <v>2861</v>
      </c>
      <c r="J574" s="822" t="s">
        <v>2676</v>
      </c>
      <c r="K574" s="822" t="s">
        <v>2862</v>
      </c>
      <c r="L574" s="825">
        <v>484.75</v>
      </c>
      <c r="M574" s="825">
        <v>2908.5</v>
      </c>
      <c r="N574" s="822">
        <v>6</v>
      </c>
      <c r="O574" s="826">
        <v>1</v>
      </c>
      <c r="P574" s="825">
        <v>2908.5</v>
      </c>
      <c r="Q574" s="827">
        <v>1</v>
      </c>
      <c r="R574" s="822">
        <v>6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7</v>
      </c>
      <c r="B575" s="822" t="s">
        <v>2929</v>
      </c>
      <c r="C575" s="822" t="s">
        <v>2935</v>
      </c>
      <c r="D575" s="823" t="s">
        <v>4682</v>
      </c>
      <c r="E575" s="824" t="s">
        <v>2942</v>
      </c>
      <c r="F575" s="822" t="s">
        <v>2930</v>
      </c>
      <c r="G575" s="822" t="s">
        <v>3834</v>
      </c>
      <c r="H575" s="822" t="s">
        <v>687</v>
      </c>
      <c r="I575" s="822" t="s">
        <v>2863</v>
      </c>
      <c r="J575" s="822" t="s">
        <v>2676</v>
      </c>
      <c r="K575" s="822" t="s">
        <v>2864</v>
      </c>
      <c r="L575" s="825">
        <v>969.48</v>
      </c>
      <c r="M575" s="825">
        <v>5816.88</v>
      </c>
      <c r="N575" s="822">
        <v>6</v>
      </c>
      <c r="O575" s="826">
        <v>1</v>
      </c>
      <c r="P575" s="825">
        <v>5816.88</v>
      </c>
      <c r="Q575" s="827">
        <v>1</v>
      </c>
      <c r="R575" s="822">
        <v>6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7</v>
      </c>
      <c r="B576" s="822" t="s">
        <v>2929</v>
      </c>
      <c r="C576" s="822" t="s">
        <v>2935</v>
      </c>
      <c r="D576" s="823" t="s">
        <v>4682</v>
      </c>
      <c r="E576" s="824" t="s">
        <v>2942</v>
      </c>
      <c r="F576" s="822" t="s">
        <v>2930</v>
      </c>
      <c r="G576" s="822" t="s">
        <v>3834</v>
      </c>
      <c r="H576" s="822" t="s">
        <v>687</v>
      </c>
      <c r="I576" s="822" t="s">
        <v>2863</v>
      </c>
      <c r="J576" s="822" t="s">
        <v>2676</v>
      </c>
      <c r="K576" s="822" t="s">
        <v>2864</v>
      </c>
      <c r="L576" s="825">
        <v>650.4</v>
      </c>
      <c r="M576" s="825">
        <v>1951.1999999999998</v>
      </c>
      <c r="N576" s="822">
        <v>3</v>
      </c>
      <c r="O576" s="826">
        <v>1</v>
      </c>
      <c r="P576" s="825">
        <v>1951.1999999999998</v>
      </c>
      <c r="Q576" s="827">
        <v>1</v>
      </c>
      <c r="R576" s="822">
        <v>3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7</v>
      </c>
      <c r="B577" s="822" t="s">
        <v>2929</v>
      </c>
      <c r="C577" s="822" t="s">
        <v>2935</v>
      </c>
      <c r="D577" s="823" t="s">
        <v>4682</v>
      </c>
      <c r="E577" s="824" t="s">
        <v>2942</v>
      </c>
      <c r="F577" s="822" t="s">
        <v>2930</v>
      </c>
      <c r="G577" s="822" t="s">
        <v>3834</v>
      </c>
      <c r="H577" s="822" t="s">
        <v>687</v>
      </c>
      <c r="I577" s="822" t="s">
        <v>3844</v>
      </c>
      <c r="J577" s="822" t="s">
        <v>3836</v>
      </c>
      <c r="K577" s="822" t="s">
        <v>2858</v>
      </c>
      <c r="L577" s="825">
        <v>484.75</v>
      </c>
      <c r="M577" s="825">
        <v>1939</v>
      </c>
      <c r="N577" s="822">
        <v>4</v>
      </c>
      <c r="O577" s="826">
        <v>2</v>
      </c>
      <c r="P577" s="825">
        <v>1939</v>
      </c>
      <c r="Q577" s="827">
        <v>1</v>
      </c>
      <c r="R577" s="822">
        <v>4</v>
      </c>
      <c r="S577" s="827">
        <v>1</v>
      </c>
      <c r="T577" s="826">
        <v>2</v>
      </c>
      <c r="U577" s="828">
        <v>1</v>
      </c>
    </row>
    <row r="578" spans="1:21" ht="14.45" customHeight="1" x14ac:dyDescent="0.2">
      <c r="A578" s="821">
        <v>7</v>
      </c>
      <c r="B578" s="822" t="s">
        <v>2929</v>
      </c>
      <c r="C578" s="822" t="s">
        <v>2935</v>
      </c>
      <c r="D578" s="823" t="s">
        <v>4682</v>
      </c>
      <c r="E578" s="824" t="s">
        <v>2942</v>
      </c>
      <c r="F578" s="822" t="s">
        <v>2930</v>
      </c>
      <c r="G578" s="822" t="s">
        <v>3834</v>
      </c>
      <c r="H578" s="822" t="s">
        <v>687</v>
      </c>
      <c r="I578" s="822" t="s">
        <v>3844</v>
      </c>
      <c r="J578" s="822" t="s">
        <v>3836</v>
      </c>
      <c r="K578" s="822" t="s">
        <v>2858</v>
      </c>
      <c r="L578" s="825">
        <v>325.2</v>
      </c>
      <c r="M578" s="825">
        <v>5853.5999999999995</v>
      </c>
      <c r="N578" s="822">
        <v>18</v>
      </c>
      <c r="O578" s="826">
        <v>3</v>
      </c>
      <c r="P578" s="825">
        <v>5853.5999999999995</v>
      </c>
      <c r="Q578" s="827">
        <v>1</v>
      </c>
      <c r="R578" s="822">
        <v>18</v>
      </c>
      <c r="S578" s="827">
        <v>1</v>
      </c>
      <c r="T578" s="826">
        <v>3</v>
      </c>
      <c r="U578" s="828">
        <v>1</v>
      </c>
    </row>
    <row r="579" spans="1:21" ht="14.45" customHeight="1" x14ac:dyDescent="0.2">
      <c r="A579" s="821">
        <v>7</v>
      </c>
      <c r="B579" s="822" t="s">
        <v>2929</v>
      </c>
      <c r="C579" s="822" t="s">
        <v>2935</v>
      </c>
      <c r="D579" s="823" t="s">
        <v>4682</v>
      </c>
      <c r="E579" s="824" t="s">
        <v>2942</v>
      </c>
      <c r="F579" s="822" t="s">
        <v>2930</v>
      </c>
      <c r="G579" s="822" t="s">
        <v>3834</v>
      </c>
      <c r="H579" s="822" t="s">
        <v>687</v>
      </c>
      <c r="I579" s="822" t="s">
        <v>2856</v>
      </c>
      <c r="J579" s="822" t="s">
        <v>2857</v>
      </c>
      <c r="K579" s="822" t="s">
        <v>2858</v>
      </c>
      <c r="L579" s="825">
        <v>484.75</v>
      </c>
      <c r="M579" s="825">
        <v>2908.5</v>
      </c>
      <c r="N579" s="822">
        <v>6</v>
      </c>
      <c r="O579" s="826">
        <v>1</v>
      </c>
      <c r="P579" s="825">
        <v>2908.5</v>
      </c>
      <c r="Q579" s="827">
        <v>1</v>
      </c>
      <c r="R579" s="822">
        <v>6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7</v>
      </c>
      <c r="B580" s="822" t="s">
        <v>2929</v>
      </c>
      <c r="C580" s="822" t="s">
        <v>2935</v>
      </c>
      <c r="D580" s="823" t="s">
        <v>4682</v>
      </c>
      <c r="E580" s="824" t="s">
        <v>2942</v>
      </c>
      <c r="F580" s="822" t="s">
        <v>2930</v>
      </c>
      <c r="G580" s="822" t="s">
        <v>3834</v>
      </c>
      <c r="H580" s="822" t="s">
        <v>687</v>
      </c>
      <c r="I580" s="822" t="s">
        <v>2856</v>
      </c>
      <c r="J580" s="822" t="s">
        <v>2857</v>
      </c>
      <c r="K580" s="822" t="s">
        <v>2858</v>
      </c>
      <c r="L580" s="825">
        <v>325.2</v>
      </c>
      <c r="M580" s="825">
        <v>4878</v>
      </c>
      <c r="N580" s="822">
        <v>15</v>
      </c>
      <c r="O580" s="826">
        <v>4</v>
      </c>
      <c r="P580" s="825">
        <v>2926.7999999999997</v>
      </c>
      <c r="Q580" s="827">
        <v>0.6</v>
      </c>
      <c r="R580" s="822">
        <v>9</v>
      </c>
      <c r="S580" s="827">
        <v>0.6</v>
      </c>
      <c r="T580" s="826">
        <v>3</v>
      </c>
      <c r="U580" s="828">
        <v>0.75</v>
      </c>
    </row>
    <row r="581" spans="1:21" ht="14.45" customHeight="1" x14ac:dyDescent="0.2">
      <c r="A581" s="821">
        <v>7</v>
      </c>
      <c r="B581" s="822" t="s">
        <v>2929</v>
      </c>
      <c r="C581" s="822" t="s">
        <v>2935</v>
      </c>
      <c r="D581" s="823" t="s">
        <v>4682</v>
      </c>
      <c r="E581" s="824" t="s">
        <v>2942</v>
      </c>
      <c r="F581" s="822" t="s">
        <v>2930</v>
      </c>
      <c r="G581" s="822" t="s">
        <v>3834</v>
      </c>
      <c r="H581" s="822" t="s">
        <v>687</v>
      </c>
      <c r="I581" s="822" t="s">
        <v>3845</v>
      </c>
      <c r="J581" s="822" t="s">
        <v>2857</v>
      </c>
      <c r="K581" s="822" t="s">
        <v>3846</v>
      </c>
      <c r="L581" s="825">
        <v>242.37</v>
      </c>
      <c r="M581" s="825">
        <v>1454.22</v>
      </c>
      <c r="N581" s="822">
        <v>6</v>
      </c>
      <c r="O581" s="826">
        <v>1</v>
      </c>
      <c r="P581" s="825">
        <v>1454.22</v>
      </c>
      <c r="Q581" s="827">
        <v>1</v>
      </c>
      <c r="R581" s="822">
        <v>6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7</v>
      </c>
      <c r="B582" s="822" t="s">
        <v>2929</v>
      </c>
      <c r="C582" s="822" t="s">
        <v>2935</v>
      </c>
      <c r="D582" s="823" t="s">
        <v>4682</v>
      </c>
      <c r="E582" s="824" t="s">
        <v>2942</v>
      </c>
      <c r="F582" s="822" t="s">
        <v>2930</v>
      </c>
      <c r="G582" s="822" t="s">
        <v>3834</v>
      </c>
      <c r="H582" s="822" t="s">
        <v>687</v>
      </c>
      <c r="I582" s="822" t="s">
        <v>3845</v>
      </c>
      <c r="J582" s="822" t="s">
        <v>2857</v>
      </c>
      <c r="K582" s="822" t="s">
        <v>3846</v>
      </c>
      <c r="L582" s="825">
        <v>162.61000000000001</v>
      </c>
      <c r="M582" s="825">
        <v>325.22000000000003</v>
      </c>
      <c r="N582" s="822">
        <v>2</v>
      </c>
      <c r="O582" s="826">
        <v>1</v>
      </c>
      <c r="P582" s="825">
        <v>325.22000000000003</v>
      </c>
      <c r="Q582" s="827">
        <v>1</v>
      </c>
      <c r="R582" s="822">
        <v>2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7</v>
      </c>
      <c r="B583" s="822" t="s">
        <v>2929</v>
      </c>
      <c r="C583" s="822" t="s">
        <v>2935</v>
      </c>
      <c r="D583" s="823" t="s">
        <v>4682</v>
      </c>
      <c r="E583" s="824" t="s">
        <v>2942</v>
      </c>
      <c r="F583" s="822" t="s">
        <v>2930</v>
      </c>
      <c r="G583" s="822" t="s">
        <v>3124</v>
      </c>
      <c r="H583" s="822" t="s">
        <v>687</v>
      </c>
      <c r="I583" s="822" t="s">
        <v>3847</v>
      </c>
      <c r="J583" s="822" t="s">
        <v>2707</v>
      </c>
      <c r="K583" s="822" t="s">
        <v>3848</v>
      </c>
      <c r="L583" s="825">
        <v>339.47</v>
      </c>
      <c r="M583" s="825">
        <v>12220.920000000002</v>
      </c>
      <c r="N583" s="822">
        <v>36</v>
      </c>
      <c r="O583" s="826">
        <v>5.5</v>
      </c>
      <c r="P583" s="825">
        <v>4752.58</v>
      </c>
      <c r="Q583" s="827">
        <v>0.38888888888888884</v>
      </c>
      <c r="R583" s="822">
        <v>14</v>
      </c>
      <c r="S583" s="827">
        <v>0.3888888888888889</v>
      </c>
      <c r="T583" s="826">
        <v>2.5</v>
      </c>
      <c r="U583" s="828">
        <v>0.45454545454545453</v>
      </c>
    </row>
    <row r="584" spans="1:21" ht="14.45" customHeight="1" x14ac:dyDescent="0.2">
      <c r="A584" s="821">
        <v>7</v>
      </c>
      <c r="B584" s="822" t="s">
        <v>2929</v>
      </c>
      <c r="C584" s="822" t="s">
        <v>2935</v>
      </c>
      <c r="D584" s="823" t="s">
        <v>4682</v>
      </c>
      <c r="E584" s="824" t="s">
        <v>2942</v>
      </c>
      <c r="F584" s="822" t="s">
        <v>2930</v>
      </c>
      <c r="G584" s="822" t="s">
        <v>3124</v>
      </c>
      <c r="H584" s="822" t="s">
        <v>687</v>
      </c>
      <c r="I584" s="822" t="s">
        <v>2706</v>
      </c>
      <c r="J584" s="822" t="s">
        <v>2707</v>
      </c>
      <c r="K584" s="822" t="s">
        <v>2708</v>
      </c>
      <c r="L584" s="825">
        <v>113.16</v>
      </c>
      <c r="M584" s="825">
        <v>1131.5999999999999</v>
      </c>
      <c r="N584" s="822">
        <v>10</v>
      </c>
      <c r="O584" s="826">
        <v>5.5</v>
      </c>
      <c r="P584" s="825">
        <v>1018.4399999999999</v>
      </c>
      <c r="Q584" s="827">
        <v>0.9</v>
      </c>
      <c r="R584" s="822">
        <v>9</v>
      </c>
      <c r="S584" s="827">
        <v>0.9</v>
      </c>
      <c r="T584" s="826">
        <v>5</v>
      </c>
      <c r="U584" s="828">
        <v>0.90909090909090906</v>
      </c>
    </row>
    <row r="585" spans="1:21" ht="14.45" customHeight="1" x14ac:dyDescent="0.2">
      <c r="A585" s="821">
        <v>7</v>
      </c>
      <c r="B585" s="822" t="s">
        <v>2929</v>
      </c>
      <c r="C585" s="822" t="s">
        <v>2935</v>
      </c>
      <c r="D585" s="823" t="s">
        <v>4682</v>
      </c>
      <c r="E585" s="824" t="s">
        <v>2942</v>
      </c>
      <c r="F585" s="822" t="s">
        <v>2930</v>
      </c>
      <c r="G585" s="822" t="s">
        <v>3124</v>
      </c>
      <c r="H585" s="822" t="s">
        <v>687</v>
      </c>
      <c r="I585" s="822" t="s">
        <v>2709</v>
      </c>
      <c r="J585" s="822" t="s">
        <v>2707</v>
      </c>
      <c r="K585" s="822" t="s">
        <v>2710</v>
      </c>
      <c r="L585" s="825">
        <v>169.73</v>
      </c>
      <c r="M585" s="825">
        <v>169.73</v>
      </c>
      <c r="N585" s="822">
        <v>1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7</v>
      </c>
      <c r="B586" s="822" t="s">
        <v>2929</v>
      </c>
      <c r="C586" s="822" t="s">
        <v>2935</v>
      </c>
      <c r="D586" s="823" t="s">
        <v>4682</v>
      </c>
      <c r="E586" s="824" t="s">
        <v>2942</v>
      </c>
      <c r="F586" s="822" t="s">
        <v>2930</v>
      </c>
      <c r="G586" s="822" t="s">
        <v>3124</v>
      </c>
      <c r="H586" s="822" t="s">
        <v>687</v>
      </c>
      <c r="I586" s="822" t="s">
        <v>2711</v>
      </c>
      <c r="J586" s="822" t="s">
        <v>2707</v>
      </c>
      <c r="K586" s="822" t="s">
        <v>2712</v>
      </c>
      <c r="L586" s="825">
        <v>339.47</v>
      </c>
      <c r="M586" s="825">
        <v>61783.540000000015</v>
      </c>
      <c r="N586" s="822">
        <v>182</v>
      </c>
      <c r="O586" s="826">
        <v>52</v>
      </c>
      <c r="P586" s="825">
        <v>38020.640000000014</v>
      </c>
      <c r="Q586" s="827">
        <v>0.61538461538461542</v>
      </c>
      <c r="R586" s="822">
        <v>112</v>
      </c>
      <c r="S586" s="827">
        <v>0.61538461538461542</v>
      </c>
      <c r="T586" s="826">
        <v>31.5</v>
      </c>
      <c r="U586" s="828">
        <v>0.60576923076923073</v>
      </c>
    </row>
    <row r="587" spans="1:21" ht="14.45" customHeight="1" x14ac:dyDescent="0.2">
      <c r="A587" s="821">
        <v>7</v>
      </c>
      <c r="B587" s="822" t="s">
        <v>2929</v>
      </c>
      <c r="C587" s="822" t="s">
        <v>2935</v>
      </c>
      <c r="D587" s="823" t="s">
        <v>4682</v>
      </c>
      <c r="E587" s="824" t="s">
        <v>2942</v>
      </c>
      <c r="F587" s="822" t="s">
        <v>2930</v>
      </c>
      <c r="G587" s="822" t="s">
        <v>3124</v>
      </c>
      <c r="H587" s="822" t="s">
        <v>687</v>
      </c>
      <c r="I587" s="822" t="s">
        <v>3849</v>
      </c>
      <c r="J587" s="822" t="s">
        <v>2707</v>
      </c>
      <c r="K587" s="822" t="s">
        <v>3850</v>
      </c>
      <c r="L587" s="825">
        <v>226.31</v>
      </c>
      <c r="M587" s="825">
        <v>452.62</v>
      </c>
      <c r="N587" s="822">
        <v>2</v>
      </c>
      <c r="O587" s="826">
        <v>1</v>
      </c>
      <c r="P587" s="825">
        <v>452.62</v>
      </c>
      <c r="Q587" s="827">
        <v>1</v>
      </c>
      <c r="R587" s="822">
        <v>2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7</v>
      </c>
      <c r="B588" s="822" t="s">
        <v>2929</v>
      </c>
      <c r="C588" s="822" t="s">
        <v>2935</v>
      </c>
      <c r="D588" s="823" t="s">
        <v>4682</v>
      </c>
      <c r="E588" s="824" t="s">
        <v>2942</v>
      </c>
      <c r="F588" s="822" t="s">
        <v>2930</v>
      </c>
      <c r="G588" s="822" t="s">
        <v>3124</v>
      </c>
      <c r="H588" s="822" t="s">
        <v>687</v>
      </c>
      <c r="I588" s="822" t="s">
        <v>3851</v>
      </c>
      <c r="J588" s="822" t="s">
        <v>3852</v>
      </c>
      <c r="K588" s="822" t="s">
        <v>3853</v>
      </c>
      <c r="L588" s="825">
        <v>860.52</v>
      </c>
      <c r="M588" s="825">
        <v>2581.56</v>
      </c>
      <c r="N588" s="822">
        <v>3</v>
      </c>
      <c r="O588" s="826">
        <v>0.5</v>
      </c>
      <c r="P588" s="825">
        <v>2581.56</v>
      </c>
      <c r="Q588" s="827">
        <v>1</v>
      </c>
      <c r="R588" s="822">
        <v>3</v>
      </c>
      <c r="S588" s="827">
        <v>1</v>
      </c>
      <c r="T588" s="826">
        <v>0.5</v>
      </c>
      <c r="U588" s="828">
        <v>1</v>
      </c>
    </row>
    <row r="589" spans="1:21" ht="14.45" customHeight="1" x14ac:dyDescent="0.2">
      <c r="A589" s="821">
        <v>7</v>
      </c>
      <c r="B589" s="822" t="s">
        <v>2929</v>
      </c>
      <c r="C589" s="822" t="s">
        <v>2935</v>
      </c>
      <c r="D589" s="823" t="s">
        <v>4682</v>
      </c>
      <c r="E589" s="824" t="s">
        <v>2942</v>
      </c>
      <c r="F589" s="822" t="s">
        <v>2930</v>
      </c>
      <c r="G589" s="822" t="s">
        <v>3124</v>
      </c>
      <c r="H589" s="822" t="s">
        <v>687</v>
      </c>
      <c r="I589" s="822" t="s">
        <v>3854</v>
      </c>
      <c r="J589" s="822" t="s">
        <v>3852</v>
      </c>
      <c r="K589" s="822" t="s">
        <v>3855</v>
      </c>
      <c r="L589" s="825">
        <v>763.63</v>
      </c>
      <c r="M589" s="825">
        <v>5345.41</v>
      </c>
      <c r="N589" s="822">
        <v>7</v>
      </c>
      <c r="O589" s="826">
        <v>2.5</v>
      </c>
      <c r="P589" s="825">
        <v>2290.89</v>
      </c>
      <c r="Q589" s="827">
        <v>0.42857142857142855</v>
      </c>
      <c r="R589" s="822">
        <v>3</v>
      </c>
      <c r="S589" s="827">
        <v>0.42857142857142855</v>
      </c>
      <c r="T589" s="826">
        <v>1</v>
      </c>
      <c r="U589" s="828">
        <v>0.4</v>
      </c>
    </row>
    <row r="590" spans="1:21" ht="14.45" customHeight="1" x14ac:dyDescent="0.2">
      <c r="A590" s="821">
        <v>7</v>
      </c>
      <c r="B590" s="822" t="s">
        <v>2929</v>
      </c>
      <c r="C590" s="822" t="s">
        <v>2935</v>
      </c>
      <c r="D590" s="823" t="s">
        <v>4682</v>
      </c>
      <c r="E590" s="824" t="s">
        <v>2942</v>
      </c>
      <c r="F590" s="822" t="s">
        <v>2930</v>
      </c>
      <c r="G590" s="822" t="s">
        <v>3124</v>
      </c>
      <c r="H590" s="822" t="s">
        <v>329</v>
      </c>
      <c r="I590" s="822" t="s">
        <v>3856</v>
      </c>
      <c r="J590" s="822" t="s">
        <v>3857</v>
      </c>
      <c r="K590" s="822" t="s">
        <v>3286</v>
      </c>
      <c r="L590" s="825">
        <v>203.69</v>
      </c>
      <c r="M590" s="825">
        <v>611.06999999999994</v>
      </c>
      <c r="N590" s="822">
        <v>3</v>
      </c>
      <c r="O590" s="826">
        <v>0.5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7</v>
      </c>
      <c r="B591" s="822" t="s">
        <v>2929</v>
      </c>
      <c r="C591" s="822" t="s">
        <v>2935</v>
      </c>
      <c r="D591" s="823" t="s">
        <v>4682</v>
      </c>
      <c r="E591" s="824" t="s">
        <v>2942</v>
      </c>
      <c r="F591" s="822" t="s">
        <v>2930</v>
      </c>
      <c r="G591" s="822" t="s">
        <v>3124</v>
      </c>
      <c r="H591" s="822" t="s">
        <v>329</v>
      </c>
      <c r="I591" s="822" t="s">
        <v>3858</v>
      </c>
      <c r="J591" s="822" t="s">
        <v>3859</v>
      </c>
      <c r="K591" s="822" t="s">
        <v>3848</v>
      </c>
      <c r="L591" s="825">
        <v>339.47</v>
      </c>
      <c r="M591" s="825">
        <v>2376.29</v>
      </c>
      <c r="N591" s="822">
        <v>7</v>
      </c>
      <c r="O591" s="826">
        <v>2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7</v>
      </c>
      <c r="B592" s="822" t="s">
        <v>2929</v>
      </c>
      <c r="C592" s="822" t="s">
        <v>2935</v>
      </c>
      <c r="D592" s="823" t="s">
        <v>4682</v>
      </c>
      <c r="E592" s="824" t="s">
        <v>2942</v>
      </c>
      <c r="F592" s="822" t="s">
        <v>2930</v>
      </c>
      <c r="G592" s="822" t="s">
        <v>3860</v>
      </c>
      <c r="H592" s="822" t="s">
        <v>329</v>
      </c>
      <c r="I592" s="822" t="s">
        <v>3861</v>
      </c>
      <c r="J592" s="822" t="s">
        <v>3862</v>
      </c>
      <c r="K592" s="822" t="s">
        <v>3863</v>
      </c>
      <c r="L592" s="825">
        <v>0</v>
      </c>
      <c r="M592" s="825">
        <v>0</v>
      </c>
      <c r="N592" s="822">
        <v>4</v>
      </c>
      <c r="O592" s="826">
        <v>3</v>
      </c>
      <c r="P592" s="825">
        <v>0</v>
      </c>
      <c r="Q592" s="827"/>
      <c r="R592" s="822">
        <v>1</v>
      </c>
      <c r="S592" s="827">
        <v>0.25</v>
      </c>
      <c r="T592" s="826">
        <v>1</v>
      </c>
      <c r="U592" s="828">
        <v>0.33333333333333331</v>
      </c>
    </row>
    <row r="593" spans="1:21" ht="14.45" customHeight="1" x14ac:dyDescent="0.2">
      <c r="A593" s="821">
        <v>7</v>
      </c>
      <c r="B593" s="822" t="s">
        <v>2929</v>
      </c>
      <c r="C593" s="822" t="s">
        <v>2935</v>
      </c>
      <c r="D593" s="823" t="s">
        <v>4682</v>
      </c>
      <c r="E593" s="824" t="s">
        <v>2942</v>
      </c>
      <c r="F593" s="822" t="s">
        <v>2930</v>
      </c>
      <c r="G593" s="822" t="s">
        <v>3864</v>
      </c>
      <c r="H593" s="822" t="s">
        <v>329</v>
      </c>
      <c r="I593" s="822" t="s">
        <v>3865</v>
      </c>
      <c r="J593" s="822" t="s">
        <v>3866</v>
      </c>
      <c r="K593" s="822" t="s">
        <v>3867</v>
      </c>
      <c r="L593" s="825">
        <v>552.64</v>
      </c>
      <c r="M593" s="825">
        <v>3868.48</v>
      </c>
      <c r="N593" s="822">
        <v>7</v>
      </c>
      <c r="O593" s="826">
        <v>3</v>
      </c>
      <c r="P593" s="825">
        <v>3868.48</v>
      </c>
      <c r="Q593" s="827">
        <v>1</v>
      </c>
      <c r="R593" s="822">
        <v>7</v>
      </c>
      <c r="S593" s="827">
        <v>1</v>
      </c>
      <c r="T593" s="826">
        <v>3</v>
      </c>
      <c r="U593" s="828">
        <v>1</v>
      </c>
    </row>
    <row r="594" spans="1:21" ht="14.45" customHeight="1" x14ac:dyDescent="0.2">
      <c r="A594" s="821">
        <v>7</v>
      </c>
      <c r="B594" s="822" t="s">
        <v>2929</v>
      </c>
      <c r="C594" s="822" t="s">
        <v>2935</v>
      </c>
      <c r="D594" s="823" t="s">
        <v>4682</v>
      </c>
      <c r="E594" s="824" t="s">
        <v>2942</v>
      </c>
      <c r="F594" s="822" t="s">
        <v>2930</v>
      </c>
      <c r="G594" s="822" t="s">
        <v>3864</v>
      </c>
      <c r="H594" s="822" t="s">
        <v>329</v>
      </c>
      <c r="I594" s="822" t="s">
        <v>3868</v>
      </c>
      <c r="J594" s="822" t="s">
        <v>3866</v>
      </c>
      <c r="K594" s="822" t="s">
        <v>3869</v>
      </c>
      <c r="L594" s="825">
        <v>1019.46</v>
      </c>
      <c r="M594" s="825">
        <v>14272.439999999999</v>
      </c>
      <c r="N594" s="822">
        <v>14</v>
      </c>
      <c r="O594" s="826">
        <v>4</v>
      </c>
      <c r="P594" s="825">
        <v>9175.14</v>
      </c>
      <c r="Q594" s="827">
        <v>0.6428571428571429</v>
      </c>
      <c r="R594" s="822">
        <v>9</v>
      </c>
      <c r="S594" s="827">
        <v>0.6428571428571429</v>
      </c>
      <c r="T594" s="826">
        <v>3</v>
      </c>
      <c r="U594" s="828">
        <v>0.75</v>
      </c>
    </row>
    <row r="595" spans="1:21" ht="14.45" customHeight="1" x14ac:dyDescent="0.2">
      <c r="A595" s="821">
        <v>7</v>
      </c>
      <c r="B595" s="822" t="s">
        <v>2929</v>
      </c>
      <c r="C595" s="822" t="s">
        <v>2935</v>
      </c>
      <c r="D595" s="823" t="s">
        <v>4682</v>
      </c>
      <c r="E595" s="824" t="s">
        <v>2942</v>
      </c>
      <c r="F595" s="822" t="s">
        <v>2930</v>
      </c>
      <c r="G595" s="822" t="s">
        <v>3864</v>
      </c>
      <c r="H595" s="822" t="s">
        <v>329</v>
      </c>
      <c r="I595" s="822" t="s">
        <v>3870</v>
      </c>
      <c r="J595" s="822" t="s">
        <v>3866</v>
      </c>
      <c r="K595" s="822" t="s">
        <v>3871</v>
      </c>
      <c r="L595" s="825">
        <v>2038.93</v>
      </c>
      <c r="M595" s="825">
        <v>26506.09</v>
      </c>
      <c r="N595" s="822">
        <v>13</v>
      </c>
      <c r="O595" s="826">
        <v>3</v>
      </c>
      <c r="P595" s="825">
        <v>6116.79</v>
      </c>
      <c r="Q595" s="827">
        <v>0.23076923076923075</v>
      </c>
      <c r="R595" s="822">
        <v>3</v>
      </c>
      <c r="S595" s="827">
        <v>0.23076923076923078</v>
      </c>
      <c r="T595" s="826">
        <v>1</v>
      </c>
      <c r="U595" s="828">
        <v>0.33333333333333331</v>
      </c>
    </row>
    <row r="596" spans="1:21" ht="14.45" customHeight="1" x14ac:dyDescent="0.2">
      <c r="A596" s="821">
        <v>7</v>
      </c>
      <c r="B596" s="822" t="s">
        <v>2929</v>
      </c>
      <c r="C596" s="822" t="s">
        <v>2935</v>
      </c>
      <c r="D596" s="823" t="s">
        <v>4682</v>
      </c>
      <c r="E596" s="824" t="s">
        <v>2942</v>
      </c>
      <c r="F596" s="822" t="s">
        <v>2930</v>
      </c>
      <c r="G596" s="822" t="s">
        <v>3864</v>
      </c>
      <c r="H596" s="822" t="s">
        <v>329</v>
      </c>
      <c r="I596" s="822" t="s">
        <v>3872</v>
      </c>
      <c r="J596" s="822" t="s">
        <v>3866</v>
      </c>
      <c r="K596" s="822" t="s">
        <v>3873</v>
      </c>
      <c r="L596" s="825">
        <v>355.79</v>
      </c>
      <c r="M596" s="825">
        <v>355.79</v>
      </c>
      <c r="N596" s="822">
        <v>1</v>
      </c>
      <c r="O596" s="826">
        <v>1</v>
      </c>
      <c r="P596" s="825">
        <v>355.79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7</v>
      </c>
      <c r="B597" s="822" t="s">
        <v>2929</v>
      </c>
      <c r="C597" s="822" t="s">
        <v>2935</v>
      </c>
      <c r="D597" s="823" t="s">
        <v>4682</v>
      </c>
      <c r="E597" s="824" t="s">
        <v>2942</v>
      </c>
      <c r="F597" s="822" t="s">
        <v>2930</v>
      </c>
      <c r="G597" s="822" t="s">
        <v>3136</v>
      </c>
      <c r="H597" s="822" t="s">
        <v>329</v>
      </c>
      <c r="I597" s="822" t="s">
        <v>3137</v>
      </c>
      <c r="J597" s="822" t="s">
        <v>1792</v>
      </c>
      <c r="K597" s="822" t="s">
        <v>3138</v>
      </c>
      <c r="L597" s="825">
        <v>42.14</v>
      </c>
      <c r="M597" s="825">
        <v>42.14</v>
      </c>
      <c r="N597" s="822">
        <v>1</v>
      </c>
      <c r="O597" s="826">
        <v>0.5</v>
      </c>
      <c r="P597" s="825">
        <v>42.14</v>
      </c>
      <c r="Q597" s="827">
        <v>1</v>
      </c>
      <c r="R597" s="822">
        <v>1</v>
      </c>
      <c r="S597" s="827">
        <v>1</v>
      </c>
      <c r="T597" s="826">
        <v>0.5</v>
      </c>
      <c r="U597" s="828">
        <v>1</v>
      </c>
    </row>
    <row r="598" spans="1:21" ht="14.45" customHeight="1" x14ac:dyDescent="0.2">
      <c r="A598" s="821">
        <v>7</v>
      </c>
      <c r="B598" s="822" t="s">
        <v>2929</v>
      </c>
      <c r="C598" s="822" t="s">
        <v>2935</v>
      </c>
      <c r="D598" s="823" t="s">
        <v>4682</v>
      </c>
      <c r="E598" s="824" t="s">
        <v>2942</v>
      </c>
      <c r="F598" s="822" t="s">
        <v>2930</v>
      </c>
      <c r="G598" s="822" t="s">
        <v>3139</v>
      </c>
      <c r="H598" s="822" t="s">
        <v>329</v>
      </c>
      <c r="I598" s="822" t="s">
        <v>3140</v>
      </c>
      <c r="J598" s="822" t="s">
        <v>962</v>
      </c>
      <c r="K598" s="822" t="s">
        <v>3141</v>
      </c>
      <c r="L598" s="825">
        <v>25.53</v>
      </c>
      <c r="M598" s="825">
        <v>25.53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7</v>
      </c>
      <c r="B599" s="822" t="s">
        <v>2929</v>
      </c>
      <c r="C599" s="822" t="s">
        <v>2935</v>
      </c>
      <c r="D599" s="823" t="s">
        <v>4682</v>
      </c>
      <c r="E599" s="824" t="s">
        <v>2942</v>
      </c>
      <c r="F599" s="822" t="s">
        <v>2930</v>
      </c>
      <c r="G599" s="822" t="s">
        <v>3874</v>
      </c>
      <c r="H599" s="822" t="s">
        <v>329</v>
      </c>
      <c r="I599" s="822" t="s">
        <v>3875</v>
      </c>
      <c r="J599" s="822" t="s">
        <v>3876</v>
      </c>
      <c r="K599" s="822" t="s">
        <v>3877</v>
      </c>
      <c r="L599" s="825">
        <v>102.9</v>
      </c>
      <c r="M599" s="825">
        <v>308.70000000000005</v>
      </c>
      <c r="N599" s="822">
        <v>3</v>
      </c>
      <c r="O599" s="826">
        <v>0.5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7</v>
      </c>
      <c r="B600" s="822" t="s">
        <v>2929</v>
      </c>
      <c r="C600" s="822" t="s">
        <v>2935</v>
      </c>
      <c r="D600" s="823" t="s">
        <v>4682</v>
      </c>
      <c r="E600" s="824" t="s">
        <v>2942</v>
      </c>
      <c r="F600" s="822" t="s">
        <v>2930</v>
      </c>
      <c r="G600" s="822" t="s">
        <v>3874</v>
      </c>
      <c r="H600" s="822" t="s">
        <v>329</v>
      </c>
      <c r="I600" s="822" t="s">
        <v>3878</v>
      </c>
      <c r="J600" s="822" t="s">
        <v>3879</v>
      </c>
      <c r="K600" s="822" t="s">
        <v>3880</v>
      </c>
      <c r="L600" s="825">
        <v>74.64</v>
      </c>
      <c r="M600" s="825">
        <v>821.04000000000008</v>
      </c>
      <c r="N600" s="822">
        <v>11</v>
      </c>
      <c r="O600" s="826">
        <v>3.5</v>
      </c>
      <c r="P600" s="825">
        <v>74.64</v>
      </c>
      <c r="Q600" s="827">
        <v>9.0909090909090898E-2</v>
      </c>
      <c r="R600" s="822">
        <v>1</v>
      </c>
      <c r="S600" s="827">
        <v>9.0909090909090912E-2</v>
      </c>
      <c r="T600" s="826">
        <v>1</v>
      </c>
      <c r="U600" s="828">
        <v>0.2857142857142857</v>
      </c>
    </row>
    <row r="601" spans="1:21" ht="14.45" customHeight="1" x14ac:dyDescent="0.2">
      <c r="A601" s="821">
        <v>7</v>
      </c>
      <c r="B601" s="822" t="s">
        <v>2929</v>
      </c>
      <c r="C601" s="822" t="s">
        <v>2935</v>
      </c>
      <c r="D601" s="823" t="s">
        <v>4682</v>
      </c>
      <c r="E601" s="824" t="s">
        <v>2942</v>
      </c>
      <c r="F601" s="822" t="s">
        <v>2930</v>
      </c>
      <c r="G601" s="822" t="s">
        <v>3881</v>
      </c>
      <c r="H601" s="822" t="s">
        <v>329</v>
      </c>
      <c r="I601" s="822" t="s">
        <v>3882</v>
      </c>
      <c r="J601" s="822" t="s">
        <v>1440</v>
      </c>
      <c r="K601" s="822" t="s">
        <v>3883</v>
      </c>
      <c r="L601" s="825">
        <v>24.37</v>
      </c>
      <c r="M601" s="825">
        <v>194.96</v>
      </c>
      <c r="N601" s="822">
        <v>8</v>
      </c>
      <c r="O601" s="826">
        <v>3.5</v>
      </c>
      <c r="P601" s="825">
        <v>146.22</v>
      </c>
      <c r="Q601" s="827">
        <v>0.75</v>
      </c>
      <c r="R601" s="822">
        <v>6</v>
      </c>
      <c r="S601" s="827">
        <v>0.75</v>
      </c>
      <c r="T601" s="826">
        <v>3</v>
      </c>
      <c r="U601" s="828">
        <v>0.8571428571428571</v>
      </c>
    </row>
    <row r="602" spans="1:21" ht="14.45" customHeight="1" x14ac:dyDescent="0.2">
      <c r="A602" s="821">
        <v>7</v>
      </c>
      <c r="B602" s="822" t="s">
        <v>2929</v>
      </c>
      <c r="C602" s="822" t="s">
        <v>2935</v>
      </c>
      <c r="D602" s="823" t="s">
        <v>4682</v>
      </c>
      <c r="E602" s="824" t="s">
        <v>2942</v>
      </c>
      <c r="F602" s="822" t="s">
        <v>2930</v>
      </c>
      <c r="G602" s="822" t="s">
        <v>3884</v>
      </c>
      <c r="H602" s="822" t="s">
        <v>687</v>
      </c>
      <c r="I602" s="822" t="s">
        <v>3885</v>
      </c>
      <c r="J602" s="822" t="s">
        <v>3886</v>
      </c>
      <c r="K602" s="822" t="s">
        <v>3887</v>
      </c>
      <c r="L602" s="825">
        <v>57.64</v>
      </c>
      <c r="M602" s="825">
        <v>172.92000000000002</v>
      </c>
      <c r="N602" s="822">
        <v>3</v>
      </c>
      <c r="O602" s="826">
        <v>1</v>
      </c>
      <c r="P602" s="825">
        <v>172.92000000000002</v>
      </c>
      <c r="Q602" s="827">
        <v>1</v>
      </c>
      <c r="R602" s="822">
        <v>3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7</v>
      </c>
      <c r="B603" s="822" t="s">
        <v>2929</v>
      </c>
      <c r="C603" s="822" t="s">
        <v>2935</v>
      </c>
      <c r="D603" s="823" t="s">
        <v>4682</v>
      </c>
      <c r="E603" s="824" t="s">
        <v>2942</v>
      </c>
      <c r="F603" s="822" t="s">
        <v>2930</v>
      </c>
      <c r="G603" s="822" t="s">
        <v>3884</v>
      </c>
      <c r="H603" s="822" t="s">
        <v>687</v>
      </c>
      <c r="I603" s="822" t="s">
        <v>3885</v>
      </c>
      <c r="J603" s="822" t="s">
        <v>3886</v>
      </c>
      <c r="K603" s="822" t="s">
        <v>3887</v>
      </c>
      <c r="L603" s="825">
        <v>27.37</v>
      </c>
      <c r="M603" s="825">
        <v>82.11</v>
      </c>
      <c r="N603" s="822">
        <v>3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7</v>
      </c>
      <c r="B604" s="822" t="s">
        <v>2929</v>
      </c>
      <c r="C604" s="822" t="s">
        <v>2935</v>
      </c>
      <c r="D604" s="823" t="s">
        <v>4682</v>
      </c>
      <c r="E604" s="824" t="s">
        <v>2942</v>
      </c>
      <c r="F604" s="822" t="s">
        <v>2930</v>
      </c>
      <c r="G604" s="822" t="s">
        <v>2996</v>
      </c>
      <c r="H604" s="822" t="s">
        <v>329</v>
      </c>
      <c r="I604" s="822" t="s">
        <v>2997</v>
      </c>
      <c r="J604" s="822" t="s">
        <v>2998</v>
      </c>
      <c r="K604" s="822" t="s">
        <v>2999</v>
      </c>
      <c r="L604" s="825">
        <v>176.32</v>
      </c>
      <c r="M604" s="825">
        <v>176.32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7</v>
      </c>
      <c r="B605" s="822" t="s">
        <v>2929</v>
      </c>
      <c r="C605" s="822" t="s">
        <v>2935</v>
      </c>
      <c r="D605" s="823" t="s">
        <v>4682</v>
      </c>
      <c r="E605" s="824" t="s">
        <v>2942</v>
      </c>
      <c r="F605" s="822" t="s">
        <v>2930</v>
      </c>
      <c r="G605" s="822" t="s">
        <v>3888</v>
      </c>
      <c r="H605" s="822" t="s">
        <v>329</v>
      </c>
      <c r="I605" s="822" t="s">
        <v>3889</v>
      </c>
      <c r="J605" s="822" t="s">
        <v>3890</v>
      </c>
      <c r="K605" s="822" t="s">
        <v>3891</v>
      </c>
      <c r="L605" s="825">
        <v>1561.8</v>
      </c>
      <c r="M605" s="825">
        <v>20303.399999999998</v>
      </c>
      <c r="N605" s="822">
        <v>13</v>
      </c>
      <c r="O605" s="826">
        <v>7</v>
      </c>
      <c r="P605" s="825">
        <v>10932.599999999999</v>
      </c>
      <c r="Q605" s="827">
        <v>0.53846153846153844</v>
      </c>
      <c r="R605" s="822">
        <v>7</v>
      </c>
      <c r="S605" s="827">
        <v>0.53846153846153844</v>
      </c>
      <c r="T605" s="826">
        <v>3</v>
      </c>
      <c r="U605" s="828">
        <v>0.42857142857142855</v>
      </c>
    </row>
    <row r="606" spans="1:21" ht="14.45" customHeight="1" x14ac:dyDescent="0.2">
      <c r="A606" s="821">
        <v>7</v>
      </c>
      <c r="B606" s="822" t="s">
        <v>2929</v>
      </c>
      <c r="C606" s="822" t="s">
        <v>2935</v>
      </c>
      <c r="D606" s="823" t="s">
        <v>4682</v>
      </c>
      <c r="E606" s="824" t="s">
        <v>2942</v>
      </c>
      <c r="F606" s="822" t="s">
        <v>2930</v>
      </c>
      <c r="G606" s="822" t="s">
        <v>3151</v>
      </c>
      <c r="H606" s="822" t="s">
        <v>329</v>
      </c>
      <c r="I606" s="822" t="s">
        <v>3152</v>
      </c>
      <c r="J606" s="822" t="s">
        <v>3153</v>
      </c>
      <c r="K606" s="822" t="s">
        <v>2371</v>
      </c>
      <c r="L606" s="825">
        <v>38.56</v>
      </c>
      <c r="M606" s="825">
        <v>38.56</v>
      </c>
      <c r="N606" s="822">
        <v>1</v>
      </c>
      <c r="O606" s="826">
        <v>1</v>
      </c>
      <c r="P606" s="825">
        <v>38.56</v>
      </c>
      <c r="Q606" s="827">
        <v>1</v>
      </c>
      <c r="R606" s="822">
        <v>1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7</v>
      </c>
      <c r="B607" s="822" t="s">
        <v>2929</v>
      </c>
      <c r="C607" s="822" t="s">
        <v>2935</v>
      </c>
      <c r="D607" s="823" t="s">
        <v>4682</v>
      </c>
      <c r="E607" s="824" t="s">
        <v>2942</v>
      </c>
      <c r="F607" s="822" t="s">
        <v>2930</v>
      </c>
      <c r="G607" s="822" t="s">
        <v>3154</v>
      </c>
      <c r="H607" s="822" t="s">
        <v>687</v>
      </c>
      <c r="I607" s="822" t="s">
        <v>2653</v>
      </c>
      <c r="J607" s="822" t="s">
        <v>2654</v>
      </c>
      <c r="K607" s="822" t="s">
        <v>2655</v>
      </c>
      <c r="L607" s="825">
        <v>70.48</v>
      </c>
      <c r="M607" s="825">
        <v>1057.2</v>
      </c>
      <c r="N607" s="822">
        <v>15</v>
      </c>
      <c r="O607" s="826">
        <v>6</v>
      </c>
      <c r="P607" s="825">
        <v>986.72</v>
      </c>
      <c r="Q607" s="827">
        <v>0.93333333333333335</v>
      </c>
      <c r="R607" s="822">
        <v>14</v>
      </c>
      <c r="S607" s="827">
        <v>0.93333333333333335</v>
      </c>
      <c r="T607" s="826">
        <v>5.5</v>
      </c>
      <c r="U607" s="828">
        <v>0.91666666666666663</v>
      </c>
    </row>
    <row r="608" spans="1:21" ht="14.45" customHeight="1" x14ac:dyDescent="0.2">
      <c r="A608" s="821">
        <v>7</v>
      </c>
      <c r="B608" s="822" t="s">
        <v>2929</v>
      </c>
      <c r="C608" s="822" t="s">
        <v>2935</v>
      </c>
      <c r="D608" s="823" t="s">
        <v>4682</v>
      </c>
      <c r="E608" s="824" t="s">
        <v>2942</v>
      </c>
      <c r="F608" s="822" t="s">
        <v>2930</v>
      </c>
      <c r="G608" s="822" t="s">
        <v>3154</v>
      </c>
      <c r="H608" s="822" t="s">
        <v>687</v>
      </c>
      <c r="I608" s="822" t="s">
        <v>3155</v>
      </c>
      <c r="J608" s="822" t="s">
        <v>2654</v>
      </c>
      <c r="K608" s="822" t="s">
        <v>3156</v>
      </c>
      <c r="L608" s="825">
        <v>140.96</v>
      </c>
      <c r="M608" s="825">
        <v>704.8</v>
      </c>
      <c r="N608" s="822">
        <v>5</v>
      </c>
      <c r="O608" s="826">
        <v>2</v>
      </c>
      <c r="P608" s="825">
        <v>422.88</v>
      </c>
      <c r="Q608" s="827">
        <v>0.6</v>
      </c>
      <c r="R608" s="822">
        <v>3</v>
      </c>
      <c r="S608" s="827">
        <v>0.6</v>
      </c>
      <c r="T608" s="826">
        <v>1</v>
      </c>
      <c r="U608" s="828">
        <v>0.5</v>
      </c>
    </row>
    <row r="609" spans="1:21" ht="14.45" customHeight="1" x14ac:dyDescent="0.2">
      <c r="A609" s="821">
        <v>7</v>
      </c>
      <c r="B609" s="822" t="s">
        <v>2929</v>
      </c>
      <c r="C609" s="822" t="s">
        <v>2935</v>
      </c>
      <c r="D609" s="823" t="s">
        <v>4682</v>
      </c>
      <c r="E609" s="824" t="s">
        <v>2942</v>
      </c>
      <c r="F609" s="822" t="s">
        <v>2930</v>
      </c>
      <c r="G609" s="822" t="s">
        <v>3892</v>
      </c>
      <c r="H609" s="822" t="s">
        <v>687</v>
      </c>
      <c r="I609" s="822" t="s">
        <v>3893</v>
      </c>
      <c r="J609" s="822" t="s">
        <v>3894</v>
      </c>
      <c r="K609" s="822" t="s">
        <v>3895</v>
      </c>
      <c r="L609" s="825">
        <v>27.49</v>
      </c>
      <c r="M609" s="825">
        <v>27.49</v>
      </c>
      <c r="N609" s="822">
        <v>1</v>
      </c>
      <c r="O609" s="826">
        <v>1</v>
      </c>
      <c r="P609" s="825">
        <v>27.49</v>
      </c>
      <c r="Q609" s="827">
        <v>1</v>
      </c>
      <c r="R609" s="822">
        <v>1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7</v>
      </c>
      <c r="B610" s="822" t="s">
        <v>2929</v>
      </c>
      <c r="C610" s="822" t="s">
        <v>2935</v>
      </c>
      <c r="D610" s="823" t="s">
        <v>4682</v>
      </c>
      <c r="E610" s="824" t="s">
        <v>2942</v>
      </c>
      <c r="F610" s="822" t="s">
        <v>2930</v>
      </c>
      <c r="G610" s="822" t="s">
        <v>3892</v>
      </c>
      <c r="H610" s="822" t="s">
        <v>329</v>
      </c>
      <c r="I610" s="822" t="s">
        <v>3896</v>
      </c>
      <c r="J610" s="822" t="s">
        <v>823</v>
      </c>
      <c r="K610" s="822" t="s">
        <v>824</v>
      </c>
      <c r="L610" s="825">
        <v>234.07</v>
      </c>
      <c r="M610" s="825">
        <v>234.07</v>
      </c>
      <c r="N610" s="822">
        <v>1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7</v>
      </c>
      <c r="B611" s="822" t="s">
        <v>2929</v>
      </c>
      <c r="C611" s="822" t="s">
        <v>2935</v>
      </c>
      <c r="D611" s="823" t="s">
        <v>4682</v>
      </c>
      <c r="E611" s="824" t="s">
        <v>2942</v>
      </c>
      <c r="F611" s="822" t="s">
        <v>2930</v>
      </c>
      <c r="G611" s="822" t="s">
        <v>3892</v>
      </c>
      <c r="H611" s="822" t="s">
        <v>329</v>
      </c>
      <c r="I611" s="822" t="s">
        <v>3897</v>
      </c>
      <c r="J611" s="822" t="s">
        <v>3894</v>
      </c>
      <c r="K611" s="822" t="s">
        <v>3895</v>
      </c>
      <c r="L611" s="825">
        <v>27.49</v>
      </c>
      <c r="M611" s="825">
        <v>109.96</v>
      </c>
      <c r="N611" s="822">
        <v>4</v>
      </c>
      <c r="O611" s="826">
        <v>2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7</v>
      </c>
      <c r="B612" s="822" t="s">
        <v>2929</v>
      </c>
      <c r="C612" s="822" t="s">
        <v>2935</v>
      </c>
      <c r="D612" s="823" t="s">
        <v>4682</v>
      </c>
      <c r="E612" s="824" t="s">
        <v>2942</v>
      </c>
      <c r="F612" s="822" t="s">
        <v>2930</v>
      </c>
      <c r="G612" s="822" t="s">
        <v>3698</v>
      </c>
      <c r="H612" s="822" t="s">
        <v>687</v>
      </c>
      <c r="I612" s="822" t="s">
        <v>3898</v>
      </c>
      <c r="J612" s="822" t="s">
        <v>3899</v>
      </c>
      <c r="K612" s="822" t="s">
        <v>3900</v>
      </c>
      <c r="L612" s="825">
        <v>161.06</v>
      </c>
      <c r="M612" s="825">
        <v>966.36</v>
      </c>
      <c r="N612" s="822">
        <v>6</v>
      </c>
      <c r="O612" s="826">
        <v>2.5</v>
      </c>
      <c r="P612" s="825">
        <v>966.36</v>
      </c>
      <c r="Q612" s="827">
        <v>1</v>
      </c>
      <c r="R612" s="822">
        <v>6</v>
      </c>
      <c r="S612" s="827">
        <v>1</v>
      </c>
      <c r="T612" s="826">
        <v>2.5</v>
      </c>
      <c r="U612" s="828">
        <v>1</v>
      </c>
    </row>
    <row r="613" spans="1:21" ht="14.45" customHeight="1" x14ac:dyDescent="0.2">
      <c r="A613" s="821">
        <v>7</v>
      </c>
      <c r="B613" s="822" t="s">
        <v>2929</v>
      </c>
      <c r="C613" s="822" t="s">
        <v>2935</v>
      </c>
      <c r="D613" s="823" t="s">
        <v>4682</v>
      </c>
      <c r="E613" s="824" t="s">
        <v>2942</v>
      </c>
      <c r="F613" s="822" t="s">
        <v>2930</v>
      </c>
      <c r="G613" s="822" t="s">
        <v>3901</v>
      </c>
      <c r="H613" s="822" t="s">
        <v>329</v>
      </c>
      <c r="I613" s="822" t="s">
        <v>3902</v>
      </c>
      <c r="J613" s="822" t="s">
        <v>3903</v>
      </c>
      <c r="K613" s="822" t="s">
        <v>836</v>
      </c>
      <c r="L613" s="825">
        <v>208.18</v>
      </c>
      <c r="M613" s="825">
        <v>2081.8000000000002</v>
      </c>
      <c r="N613" s="822">
        <v>10</v>
      </c>
      <c r="O613" s="826">
        <v>6</v>
      </c>
      <c r="P613" s="825">
        <v>1249.08</v>
      </c>
      <c r="Q613" s="827">
        <v>0.59999999999999987</v>
      </c>
      <c r="R613" s="822">
        <v>6</v>
      </c>
      <c r="S613" s="827">
        <v>0.6</v>
      </c>
      <c r="T613" s="826">
        <v>4</v>
      </c>
      <c r="U613" s="828">
        <v>0.66666666666666663</v>
      </c>
    </row>
    <row r="614" spans="1:21" ht="14.45" customHeight="1" x14ac:dyDescent="0.2">
      <c r="A614" s="821">
        <v>7</v>
      </c>
      <c r="B614" s="822" t="s">
        <v>2929</v>
      </c>
      <c r="C614" s="822" t="s">
        <v>2935</v>
      </c>
      <c r="D614" s="823" t="s">
        <v>4682</v>
      </c>
      <c r="E614" s="824" t="s">
        <v>2942</v>
      </c>
      <c r="F614" s="822" t="s">
        <v>2930</v>
      </c>
      <c r="G614" s="822" t="s">
        <v>3901</v>
      </c>
      <c r="H614" s="822" t="s">
        <v>329</v>
      </c>
      <c r="I614" s="822" t="s">
        <v>3904</v>
      </c>
      <c r="J614" s="822" t="s">
        <v>3903</v>
      </c>
      <c r="K614" s="822" t="s">
        <v>1919</v>
      </c>
      <c r="L614" s="825">
        <v>383.18</v>
      </c>
      <c r="M614" s="825">
        <v>766.36</v>
      </c>
      <c r="N614" s="822">
        <v>2</v>
      </c>
      <c r="O614" s="826">
        <v>2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7</v>
      </c>
      <c r="B615" s="822" t="s">
        <v>2929</v>
      </c>
      <c r="C615" s="822" t="s">
        <v>2935</v>
      </c>
      <c r="D615" s="823" t="s">
        <v>4682</v>
      </c>
      <c r="E615" s="824" t="s">
        <v>2942</v>
      </c>
      <c r="F615" s="822" t="s">
        <v>2930</v>
      </c>
      <c r="G615" s="822" t="s">
        <v>3905</v>
      </c>
      <c r="H615" s="822" t="s">
        <v>329</v>
      </c>
      <c r="I615" s="822" t="s">
        <v>3906</v>
      </c>
      <c r="J615" s="822" t="s">
        <v>3907</v>
      </c>
      <c r="K615" s="822" t="s">
        <v>1901</v>
      </c>
      <c r="L615" s="825">
        <v>134.47999999999999</v>
      </c>
      <c r="M615" s="825">
        <v>268.95999999999998</v>
      </c>
      <c r="N615" s="822">
        <v>2</v>
      </c>
      <c r="O615" s="826">
        <v>2</v>
      </c>
      <c r="P615" s="825">
        <v>268.95999999999998</v>
      </c>
      <c r="Q615" s="827">
        <v>1</v>
      </c>
      <c r="R615" s="822">
        <v>2</v>
      </c>
      <c r="S615" s="827">
        <v>1</v>
      </c>
      <c r="T615" s="826">
        <v>2</v>
      </c>
      <c r="U615" s="828">
        <v>1</v>
      </c>
    </row>
    <row r="616" spans="1:21" ht="14.45" customHeight="1" x14ac:dyDescent="0.2">
      <c r="A616" s="821">
        <v>7</v>
      </c>
      <c r="B616" s="822" t="s">
        <v>2929</v>
      </c>
      <c r="C616" s="822" t="s">
        <v>2935</v>
      </c>
      <c r="D616" s="823" t="s">
        <v>4682</v>
      </c>
      <c r="E616" s="824" t="s">
        <v>2942</v>
      </c>
      <c r="F616" s="822" t="s">
        <v>2930</v>
      </c>
      <c r="G616" s="822" t="s">
        <v>3905</v>
      </c>
      <c r="H616" s="822" t="s">
        <v>329</v>
      </c>
      <c r="I616" s="822" t="s">
        <v>3906</v>
      </c>
      <c r="J616" s="822" t="s">
        <v>3907</v>
      </c>
      <c r="K616" s="822" t="s">
        <v>1901</v>
      </c>
      <c r="L616" s="825">
        <v>88.07</v>
      </c>
      <c r="M616" s="825">
        <v>616.49</v>
      </c>
      <c r="N616" s="822">
        <v>7</v>
      </c>
      <c r="O616" s="826">
        <v>5</v>
      </c>
      <c r="P616" s="825">
        <v>264.20999999999998</v>
      </c>
      <c r="Q616" s="827">
        <v>0.42857142857142855</v>
      </c>
      <c r="R616" s="822">
        <v>3</v>
      </c>
      <c r="S616" s="827">
        <v>0.42857142857142855</v>
      </c>
      <c r="T616" s="826">
        <v>2</v>
      </c>
      <c r="U616" s="828">
        <v>0.4</v>
      </c>
    </row>
    <row r="617" spans="1:21" ht="14.45" customHeight="1" x14ac:dyDescent="0.2">
      <c r="A617" s="821">
        <v>7</v>
      </c>
      <c r="B617" s="822" t="s">
        <v>2929</v>
      </c>
      <c r="C617" s="822" t="s">
        <v>2935</v>
      </c>
      <c r="D617" s="823" t="s">
        <v>4682</v>
      </c>
      <c r="E617" s="824" t="s">
        <v>2942</v>
      </c>
      <c r="F617" s="822" t="s">
        <v>2930</v>
      </c>
      <c r="G617" s="822" t="s">
        <v>3908</v>
      </c>
      <c r="H617" s="822" t="s">
        <v>329</v>
      </c>
      <c r="I617" s="822" t="s">
        <v>3909</v>
      </c>
      <c r="J617" s="822" t="s">
        <v>3910</v>
      </c>
      <c r="K617" s="822" t="s">
        <v>3911</v>
      </c>
      <c r="L617" s="825">
        <v>70.48</v>
      </c>
      <c r="M617" s="825">
        <v>422.88</v>
      </c>
      <c r="N617" s="822">
        <v>6</v>
      </c>
      <c r="O617" s="826">
        <v>2.5</v>
      </c>
      <c r="P617" s="825">
        <v>281.92</v>
      </c>
      <c r="Q617" s="827">
        <v>0.66666666666666674</v>
      </c>
      <c r="R617" s="822">
        <v>4</v>
      </c>
      <c r="S617" s="827">
        <v>0.66666666666666663</v>
      </c>
      <c r="T617" s="826">
        <v>2</v>
      </c>
      <c r="U617" s="828">
        <v>0.8</v>
      </c>
    </row>
    <row r="618" spans="1:21" ht="14.45" customHeight="1" x14ac:dyDescent="0.2">
      <c r="A618" s="821">
        <v>7</v>
      </c>
      <c r="B618" s="822" t="s">
        <v>2929</v>
      </c>
      <c r="C618" s="822" t="s">
        <v>2935</v>
      </c>
      <c r="D618" s="823" t="s">
        <v>4682</v>
      </c>
      <c r="E618" s="824" t="s">
        <v>2942</v>
      </c>
      <c r="F618" s="822" t="s">
        <v>2930</v>
      </c>
      <c r="G618" s="822" t="s">
        <v>3050</v>
      </c>
      <c r="H618" s="822" t="s">
        <v>329</v>
      </c>
      <c r="I618" s="822" t="s">
        <v>3383</v>
      </c>
      <c r="J618" s="822" t="s">
        <v>3248</v>
      </c>
      <c r="K618" s="822" t="s">
        <v>871</v>
      </c>
      <c r="L618" s="825">
        <v>35.25</v>
      </c>
      <c r="M618" s="825">
        <v>282</v>
      </c>
      <c r="N618" s="822">
        <v>8</v>
      </c>
      <c r="O618" s="826">
        <v>5</v>
      </c>
      <c r="P618" s="825">
        <v>141</v>
      </c>
      <c r="Q618" s="827">
        <v>0.5</v>
      </c>
      <c r="R618" s="822">
        <v>4</v>
      </c>
      <c r="S618" s="827">
        <v>0.5</v>
      </c>
      <c r="T618" s="826">
        <v>2.5</v>
      </c>
      <c r="U618" s="828">
        <v>0.5</v>
      </c>
    </row>
    <row r="619" spans="1:21" ht="14.45" customHeight="1" x14ac:dyDescent="0.2">
      <c r="A619" s="821">
        <v>7</v>
      </c>
      <c r="B619" s="822" t="s">
        <v>2929</v>
      </c>
      <c r="C619" s="822" t="s">
        <v>2935</v>
      </c>
      <c r="D619" s="823" t="s">
        <v>4682</v>
      </c>
      <c r="E619" s="824" t="s">
        <v>2942</v>
      </c>
      <c r="F619" s="822" t="s">
        <v>2930</v>
      </c>
      <c r="G619" s="822" t="s">
        <v>3050</v>
      </c>
      <c r="H619" s="822" t="s">
        <v>329</v>
      </c>
      <c r="I619" s="822" t="s">
        <v>3247</v>
      </c>
      <c r="J619" s="822" t="s">
        <v>3248</v>
      </c>
      <c r="K619" s="822" t="s">
        <v>3249</v>
      </c>
      <c r="L619" s="825">
        <v>35.25</v>
      </c>
      <c r="M619" s="825">
        <v>141</v>
      </c>
      <c r="N619" s="822">
        <v>4</v>
      </c>
      <c r="O619" s="826">
        <v>2</v>
      </c>
      <c r="P619" s="825">
        <v>35.25</v>
      </c>
      <c r="Q619" s="827">
        <v>0.25</v>
      </c>
      <c r="R619" s="822">
        <v>1</v>
      </c>
      <c r="S619" s="827">
        <v>0.25</v>
      </c>
      <c r="T619" s="826">
        <v>1</v>
      </c>
      <c r="U619" s="828">
        <v>0.5</v>
      </c>
    </row>
    <row r="620" spans="1:21" ht="14.45" customHeight="1" x14ac:dyDescent="0.2">
      <c r="A620" s="821">
        <v>7</v>
      </c>
      <c r="B620" s="822" t="s">
        <v>2929</v>
      </c>
      <c r="C620" s="822" t="s">
        <v>2935</v>
      </c>
      <c r="D620" s="823" t="s">
        <v>4682</v>
      </c>
      <c r="E620" s="824" t="s">
        <v>2942</v>
      </c>
      <c r="F620" s="822" t="s">
        <v>2930</v>
      </c>
      <c r="G620" s="822" t="s">
        <v>3161</v>
      </c>
      <c r="H620" s="822" t="s">
        <v>329</v>
      </c>
      <c r="I620" s="822" t="s">
        <v>3162</v>
      </c>
      <c r="J620" s="822" t="s">
        <v>3163</v>
      </c>
      <c r="K620" s="822" t="s">
        <v>3164</v>
      </c>
      <c r="L620" s="825">
        <v>185.26</v>
      </c>
      <c r="M620" s="825">
        <v>185.26</v>
      </c>
      <c r="N620" s="822">
        <v>1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7</v>
      </c>
      <c r="B621" s="822" t="s">
        <v>2929</v>
      </c>
      <c r="C621" s="822" t="s">
        <v>2935</v>
      </c>
      <c r="D621" s="823" t="s">
        <v>4682</v>
      </c>
      <c r="E621" s="824" t="s">
        <v>2942</v>
      </c>
      <c r="F621" s="822" t="s">
        <v>2930</v>
      </c>
      <c r="G621" s="822" t="s">
        <v>3161</v>
      </c>
      <c r="H621" s="822" t="s">
        <v>329</v>
      </c>
      <c r="I621" s="822" t="s">
        <v>3162</v>
      </c>
      <c r="J621" s="822" t="s">
        <v>3163</v>
      </c>
      <c r="K621" s="822" t="s">
        <v>3164</v>
      </c>
      <c r="L621" s="825">
        <v>87.98</v>
      </c>
      <c r="M621" s="825">
        <v>175.96</v>
      </c>
      <c r="N621" s="822">
        <v>2</v>
      </c>
      <c r="O621" s="826">
        <v>1.5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7</v>
      </c>
      <c r="B622" s="822" t="s">
        <v>2929</v>
      </c>
      <c r="C622" s="822" t="s">
        <v>2935</v>
      </c>
      <c r="D622" s="823" t="s">
        <v>4682</v>
      </c>
      <c r="E622" s="824" t="s">
        <v>2942</v>
      </c>
      <c r="F622" s="822" t="s">
        <v>2930</v>
      </c>
      <c r="G622" s="822" t="s">
        <v>3161</v>
      </c>
      <c r="H622" s="822" t="s">
        <v>329</v>
      </c>
      <c r="I622" s="822" t="s">
        <v>3513</v>
      </c>
      <c r="J622" s="822" t="s">
        <v>3163</v>
      </c>
      <c r="K622" s="822" t="s">
        <v>3164</v>
      </c>
      <c r="L622" s="825">
        <v>87.98</v>
      </c>
      <c r="M622" s="825">
        <v>87.98</v>
      </c>
      <c r="N622" s="822">
        <v>1</v>
      </c>
      <c r="O622" s="826">
        <v>0.5</v>
      </c>
      <c r="P622" s="825">
        <v>87.98</v>
      </c>
      <c r="Q622" s="827">
        <v>1</v>
      </c>
      <c r="R622" s="822">
        <v>1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7</v>
      </c>
      <c r="B623" s="822" t="s">
        <v>2929</v>
      </c>
      <c r="C623" s="822" t="s">
        <v>2935</v>
      </c>
      <c r="D623" s="823" t="s">
        <v>4682</v>
      </c>
      <c r="E623" s="824" t="s">
        <v>2942</v>
      </c>
      <c r="F623" s="822" t="s">
        <v>2930</v>
      </c>
      <c r="G623" s="822" t="s">
        <v>3483</v>
      </c>
      <c r="H623" s="822" t="s">
        <v>329</v>
      </c>
      <c r="I623" s="822" t="s">
        <v>3484</v>
      </c>
      <c r="J623" s="822" t="s">
        <v>3485</v>
      </c>
      <c r="K623" s="822" t="s">
        <v>3486</v>
      </c>
      <c r="L623" s="825">
        <v>46.81</v>
      </c>
      <c r="M623" s="825">
        <v>46.81</v>
      </c>
      <c r="N623" s="822">
        <v>1</v>
      </c>
      <c r="O623" s="826">
        <v>1</v>
      </c>
      <c r="P623" s="825">
        <v>46.81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7</v>
      </c>
      <c r="B624" s="822" t="s">
        <v>2929</v>
      </c>
      <c r="C624" s="822" t="s">
        <v>2935</v>
      </c>
      <c r="D624" s="823" t="s">
        <v>4682</v>
      </c>
      <c r="E624" s="824" t="s">
        <v>2942</v>
      </c>
      <c r="F624" s="822" t="s">
        <v>2930</v>
      </c>
      <c r="G624" s="822" t="s">
        <v>3912</v>
      </c>
      <c r="H624" s="822" t="s">
        <v>329</v>
      </c>
      <c r="I624" s="822" t="s">
        <v>3913</v>
      </c>
      <c r="J624" s="822" t="s">
        <v>3914</v>
      </c>
      <c r="K624" s="822" t="s">
        <v>3915</v>
      </c>
      <c r="L624" s="825">
        <v>2038.93</v>
      </c>
      <c r="M624" s="825">
        <v>26506.09</v>
      </c>
      <c r="N624" s="822">
        <v>13</v>
      </c>
      <c r="O624" s="826">
        <v>3</v>
      </c>
      <c r="P624" s="825">
        <v>20389.3</v>
      </c>
      <c r="Q624" s="827">
        <v>0.76923076923076916</v>
      </c>
      <c r="R624" s="822">
        <v>10</v>
      </c>
      <c r="S624" s="827">
        <v>0.76923076923076927</v>
      </c>
      <c r="T624" s="826">
        <v>2</v>
      </c>
      <c r="U624" s="828">
        <v>0.66666666666666663</v>
      </c>
    </row>
    <row r="625" spans="1:21" ht="14.45" customHeight="1" x14ac:dyDescent="0.2">
      <c r="A625" s="821">
        <v>7</v>
      </c>
      <c r="B625" s="822" t="s">
        <v>2929</v>
      </c>
      <c r="C625" s="822" t="s">
        <v>2935</v>
      </c>
      <c r="D625" s="823" t="s">
        <v>4682</v>
      </c>
      <c r="E625" s="824" t="s">
        <v>2942</v>
      </c>
      <c r="F625" s="822" t="s">
        <v>2930</v>
      </c>
      <c r="G625" s="822" t="s">
        <v>3912</v>
      </c>
      <c r="H625" s="822" t="s">
        <v>329</v>
      </c>
      <c r="I625" s="822" t="s">
        <v>3916</v>
      </c>
      <c r="J625" s="822" t="s">
        <v>3914</v>
      </c>
      <c r="K625" s="822" t="s">
        <v>3917</v>
      </c>
      <c r="L625" s="825">
        <v>552.64</v>
      </c>
      <c r="M625" s="825">
        <v>11052.800000000001</v>
      </c>
      <c r="N625" s="822">
        <v>20</v>
      </c>
      <c r="O625" s="826">
        <v>5</v>
      </c>
      <c r="P625" s="825">
        <v>1657.92</v>
      </c>
      <c r="Q625" s="827">
        <v>0.15</v>
      </c>
      <c r="R625" s="822">
        <v>3</v>
      </c>
      <c r="S625" s="827">
        <v>0.15</v>
      </c>
      <c r="T625" s="826">
        <v>1</v>
      </c>
      <c r="U625" s="828">
        <v>0.2</v>
      </c>
    </row>
    <row r="626" spans="1:21" ht="14.45" customHeight="1" x14ac:dyDescent="0.2">
      <c r="A626" s="821">
        <v>7</v>
      </c>
      <c r="B626" s="822" t="s">
        <v>2929</v>
      </c>
      <c r="C626" s="822" t="s">
        <v>2935</v>
      </c>
      <c r="D626" s="823" t="s">
        <v>4682</v>
      </c>
      <c r="E626" s="824" t="s">
        <v>2942</v>
      </c>
      <c r="F626" s="822" t="s">
        <v>2930</v>
      </c>
      <c r="G626" s="822" t="s">
        <v>3912</v>
      </c>
      <c r="H626" s="822" t="s">
        <v>329</v>
      </c>
      <c r="I626" s="822" t="s">
        <v>3918</v>
      </c>
      <c r="J626" s="822" t="s">
        <v>3914</v>
      </c>
      <c r="K626" s="822" t="s">
        <v>3919</v>
      </c>
      <c r="L626" s="825">
        <v>355.79</v>
      </c>
      <c r="M626" s="825">
        <v>3202.11</v>
      </c>
      <c r="N626" s="822">
        <v>9</v>
      </c>
      <c r="O626" s="826">
        <v>3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7</v>
      </c>
      <c r="B627" s="822" t="s">
        <v>2929</v>
      </c>
      <c r="C627" s="822" t="s">
        <v>2935</v>
      </c>
      <c r="D627" s="823" t="s">
        <v>4682</v>
      </c>
      <c r="E627" s="824" t="s">
        <v>2942</v>
      </c>
      <c r="F627" s="822" t="s">
        <v>2930</v>
      </c>
      <c r="G627" s="822" t="s">
        <v>3912</v>
      </c>
      <c r="H627" s="822" t="s">
        <v>329</v>
      </c>
      <c r="I627" s="822" t="s">
        <v>3920</v>
      </c>
      <c r="J627" s="822" t="s">
        <v>3914</v>
      </c>
      <c r="K627" s="822" t="s">
        <v>3921</v>
      </c>
      <c r="L627" s="825">
        <v>1019.46</v>
      </c>
      <c r="M627" s="825">
        <v>26505.96</v>
      </c>
      <c r="N627" s="822">
        <v>26</v>
      </c>
      <c r="O627" s="826">
        <v>7</v>
      </c>
      <c r="P627" s="825">
        <v>20389.199999999997</v>
      </c>
      <c r="Q627" s="827">
        <v>0.76923076923076916</v>
      </c>
      <c r="R627" s="822">
        <v>20</v>
      </c>
      <c r="S627" s="827">
        <v>0.76923076923076927</v>
      </c>
      <c r="T627" s="826">
        <v>5</v>
      </c>
      <c r="U627" s="828">
        <v>0.7142857142857143</v>
      </c>
    </row>
    <row r="628" spans="1:21" ht="14.45" customHeight="1" x14ac:dyDescent="0.2">
      <c r="A628" s="821">
        <v>7</v>
      </c>
      <c r="B628" s="822" t="s">
        <v>2929</v>
      </c>
      <c r="C628" s="822" t="s">
        <v>2935</v>
      </c>
      <c r="D628" s="823" t="s">
        <v>4682</v>
      </c>
      <c r="E628" s="824" t="s">
        <v>2942</v>
      </c>
      <c r="F628" s="822" t="s">
        <v>2930</v>
      </c>
      <c r="G628" s="822" t="s">
        <v>3912</v>
      </c>
      <c r="H628" s="822" t="s">
        <v>329</v>
      </c>
      <c r="I628" s="822" t="s">
        <v>3922</v>
      </c>
      <c r="J628" s="822" t="s">
        <v>3923</v>
      </c>
      <c r="K628" s="822" t="s">
        <v>3917</v>
      </c>
      <c r="L628" s="825">
        <v>552.64</v>
      </c>
      <c r="M628" s="825">
        <v>3315.84</v>
      </c>
      <c r="N628" s="822">
        <v>6</v>
      </c>
      <c r="O628" s="826">
        <v>2</v>
      </c>
      <c r="P628" s="825">
        <v>3315.84</v>
      </c>
      <c r="Q628" s="827">
        <v>1</v>
      </c>
      <c r="R628" s="822">
        <v>6</v>
      </c>
      <c r="S628" s="827">
        <v>1</v>
      </c>
      <c r="T628" s="826">
        <v>2</v>
      </c>
      <c r="U628" s="828">
        <v>1</v>
      </c>
    </row>
    <row r="629" spans="1:21" ht="14.45" customHeight="1" x14ac:dyDescent="0.2">
      <c r="A629" s="821">
        <v>7</v>
      </c>
      <c r="B629" s="822" t="s">
        <v>2929</v>
      </c>
      <c r="C629" s="822" t="s">
        <v>2935</v>
      </c>
      <c r="D629" s="823" t="s">
        <v>4682</v>
      </c>
      <c r="E629" s="824" t="s">
        <v>2942</v>
      </c>
      <c r="F629" s="822" t="s">
        <v>2930</v>
      </c>
      <c r="G629" s="822" t="s">
        <v>3912</v>
      </c>
      <c r="H629" s="822" t="s">
        <v>687</v>
      </c>
      <c r="I629" s="822" t="s">
        <v>3924</v>
      </c>
      <c r="J629" s="822" t="s">
        <v>3925</v>
      </c>
      <c r="K629" s="822" t="s">
        <v>3915</v>
      </c>
      <c r="L629" s="825">
        <v>2038.93</v>
      </c>
      <c r="M629" s="825">
        <v>32622.879999999997</v>
      </c>
      <c r="N629" s="822">
        <v>16</v>
      </c>
      <c r="O629" s="826">
        <v>5</v>
      </c>
      <c r="P629" s="825">
        <v>32622.879999999997</v>
      </c>
      <c r="Q629" s="827">
        <v>1</v>
      </c>
      <c r="R629" s="822">
        <v>16</v>
      </c>
      <c r="S629" s="827">
        <v>1</v>
      </c>
      <c r="T629" s="826">
        <v>5</v>
      </c>
      <c r="U629" s="828">
        <v>1</v>
      </c>
    </row>
    <row r="630" spans="1:21" ht="14.45" customHeight="1" x14ac:dyDescent="0.2">
      <c r="A630" s="821">
        <v>7</v>
      </c>
      <c r="B630" s="822" t="s">
        <v>2929</v>
      </c>
      <c r="C630" s="822" t="s">
        <v>2935</v>
      </c>
      <c r="D630" s="823" t="s">
        <v>4682</v>
      </c>
      <c r="E630" s="824" t="s">
        <v>2942</v>
      </c>
      <c r="F630" s="822" t="s">
        <v>2930</v>
      </c>
      <c r="G630" s="822" t="s">
        <v>3912</v>
      </c>
      <c r="H630" s="822" t="s">
        <v>687</v>
      </c>
      <c r="I630" s="822" t="s">
        <v>3926</v>
      </c>
      <c r="J630" s="822" t="s">
        <v>3925</v>
      </c>
      <c r="K630" s="822" t="s">
        <v>3919</v>
      </c>
      <c r="L630" s="825">
        <v>355.79</v>
      </c>
      <c r="M630" s="825">
        <v>13164.230000000001</v>
      </c>
      <c r="N630" s="822">
        <v>37</v>
      </c>
      <c r="O630" s="826">
        <v>12</v>
      </c>
      <c r="P630" s="825">
        <v>11029.490000000002</v>
      </c>
      <c r="Q630" s="827">
        <v>0.83783783783783783</v>
      </c>
      <c r="R630" s="822">
        <v>31</v>
      </c>
      <c r="S630" s="827">
        <v>0.83783783783783783</v>
      </c>
      <c r="T630" s="826">
        <v>10</v>
      </c>
      <c r="U630" s="828">
        <v>0.83333333333333337</v>
      </c>
    </row>
    <row r="631" spans="1:21" ht="14.45" customHeight="1" x14ac:dyDescent="0.2">
      <c r="A631" s="821">
        <v>7</v>
      </c>
      <c r="B631" s="822" t="s">
        <v>2929</v>
      </c>
      <c r="C631" s="822" t="s">
        <v>2935</v>
      </c>
      <c r="D631" s="823" t="s">
        <v>4682</v>
      </c>
      <c r="E631" s="824" t="s">
        <v>2942</v>
      </c>
      <c r="F631" s="822" t="s">
        <v>2930</v>
      </c>
      <c r="G631" s="822" t="s">
        <v>3912</v>
      </c>
      <c r="H631" s="822" t="s">
        <v>687</v>
      </c>
      <c r="I631" s="822" t="s">
        <v>3927</v>
      </c>
      <c r="J631" s="822" t="s">
        <v>3925</v>
      </c>
      <c r="K631" s="822" t="s">
        <v>3917</v>
      </c>
      <c r="L631" s="825">
        <v>552.64</v>
      </c>
      <c r="M631" s="825">
        <v>29289.920000000002</v>
      </c>
      <c r="N631" s="822">
        <v>53</v>
      </c>
      <c r="O631" s="826">
        <v>15</v>
      </c>
      <c r="P631" s="825">
        <v>25974.080000000002</v>
      </c>
      <c r="Q631" s="827">
        <v>0.8867924528301887</v>
      </c>
      <c r="R631" s="822">
        <v>47</v>
      </c>
      <c r="S631" s="827">
        <v>0.8867924528301887</v>
      </c>
      <c r="T631" s="826">
        <v>14</v>
      </c>
      <c r="U631" s="828">
        <v>0.93333333333333335</v>
      </c>
    </row>
    <row r="632" spans="1:21" ht="14.45" customHeight="1" x14ac:dyDescent="0.2">
      <c r="A632" s="821">
        <v>7</v>
      </c>
      <c r="B632" s="822" t="s">
        <v>2929</v>
      </c>
      <c r="C632" s="822" t="s">
        <v>2935</v>
      </c>
      <c r="D632" s="823" t="s">
        <v>4682</v>
      </c>
      <c r="E632" s="824" t="s">
        <v>2942</v>
      </c>
      <c r="F632" s="822" t="s">
        <v>2930</v>
      </c>
      <c r="G632" s="822" t="s">
        <v>3912</v>
      </c>
      <c r="H632" s="822" t="s">
        <v>687</v>
      </c>
      <c r="I632" s="822" t="s">
        <v>3928</v>
      </c>
      <c r="J632" s="822" t="s">
        <v>3925</v>
      </c>
      <c r="K632" s="822" t="s">
        <v>3921</v>
      </c>
      <c r="L632" s="825">
        <v>1019.46</v>
      </c>
      <c r="M632" s="825">
        <v>29564.340000000004</v>
      </c>
      <c r="N632" s="822">
        <v>29</v>
      </c>
      <c r="O632" s="826">
        <v>8</v>
      </c>
      <c r="P632" s="825">
        <v>29564.340000000004</v>
      </c>
      <c r="Q632" s="827">
        <v>1</v>
      </c>
      <c r="R632" s="822">
        <v>29</v>
      </c>
      <c r="S632" s="827">
        <v>1</v>
      </c>
      <c r="T632" s="826">
        <v>8</v>
      </c>
      <c r="U632" s="828">
        <v>1</v>
      </c>
    </row>
    <row r="633" spans="1:21" ht="14.45" customHeight="1" x14ac:dyDescent="0.2">
      <c r="A633" s="821">
        <v>7</v>
      </c>
      <c r="B633" s="822" t="s">
        <v>2929</v>
      </c>
      <c r="C633" s="822" t="s">
        <v>2935</v>
      </c>
      <c r="D633" s="823" t="s">
        <v>4682</v>
      </c>
      <c r="E633" s="824" t="s">
        <v>2942</v>
      </c>
      <c r="F633" s="822" t="s">
        <v>2930</v>
      </c>
      <c r="G633" s="822" t="s">
        <v>3912</v>
      </c>
      <c r="H633" s="822" t="s">
        <v>329</v>
      </c>
      <c r="I633" s="822" t="s">
        <v>3929</v>
      </c>
      <c r="J633" s="822" t="s">
        <v>3930</v>
      </c>
      <c r="K633" s="822" t="s">
        <v>3931</v>
      </c>
      <c r="L633" s="825">
        <v>254.86</v>
      </c>
      <c r="M633" s="825">
        <v>764.58</v>
      </c>
      <c r="N633" s="822">
        <v>3</v>
      </c>
      <c r="O633" s="826">
        <v>2</v>
      </c>
      <c r="P633" s="825">
        <v>764.58</v>
      </c>
      <c r="Q633" s="827">
        <v>1</v>
      </c>
      <c r="R633" s="822">
        <v>3</v>
      </c>
      <c r="S633" s="827">
        <v>1</v>
      </c>
      <c r="T633" s="826">
        <v>2</v>
      </c>
      <c r="U633" s="828">
        <v>1</v>
      </c>
    </row>
    <row r="634" spans="1:21" ht="14.45" customHeight="1" x14ac:dyDescent="0.2">
      <c r="A634" s="821">
        <v>7</v>
      </c>
      <c r="B634" s="822" t="s">
        <v>2929</v>
      </c>
      <c r="C634" s="822" t="s">
        <v>2935</v>
      </c>
      <c r="D634" s="823" t="s">
        <v>4682</v>
      </c>
      <c r="E634" s="824" t="s">
        <v>2942</v>
      </c>
      <c r="F634" s="822" t="s">
        <v>2930</v>
      </c>
      <c r="G634" s="822" t="s">
        <v>3912</v>
      </c>
      <c r="H634" s="822" t="s">
        <v>329</v>
      </c>
      <c r="I634" s="822" t="s">
        <v>3932</v>
      </c>
      <c r="J634" s="822" t="s">
        <v>3930</v>
      </c>
      <c r="K634" s="822" t="s">
        <v>3933</v>
      </c>
      <c r="L634" s="825">
        <v>0</v>
      </c>
      <c r="M634" s="825">
        <v>0</v>
      </c>
      <c r="N634" s="822">
        <v>5</v>
      </c>
      <c r="O634" s="826">
        <v>3</v>
      </c>
      <c r="P634" s="825">
        <v>0</v>
      </c>
      <c r="Q634" s="827"/>
      <c r="R634" s="822">
        <v>2</v>
      </c>
      <c r="S634" s="827">
        <v>0.4</v>
      </c>
      <c r="T634" s="826">
        <v>2</v>
      </c>
      <c r="U634" s="828">
        <v>0.66666666666666663</v>
      </c>
    </row>
    <row r="635" spans="1:21" ht="14.45" customHeight="1" x14ac:dyDescent="0.2">
      <c r="A635" s="821">
        <v>7</v>
      </c>
      <c r="B635" s="822" t="s">
        <v>2929</v>
      </c>
      <c r="C635" s="822" t="s">
        <v>2935</v>
      </c>
      <c r="D635" s="823" t="s">
        <v>4682</v>
      </c>
      <c r="E635" s="824" t="s">
        <v>2942</v>
      </c>
      <c r="F635" s="822" t="s">
        <v>2930</v>
      </c>
      <c r="G635" s="822" t="s">
        <v>3000</v>
      </c>
      <c r="H635" s="822" t="s">
        <v>687</v>
      </c>
      <c r="I635" s="822" t="s">
        <v>2331</v>
      </c>
      <c r="J635" s="822" t="s">
        <v>908</v>
      </c>
      <c r="K635" s="822" t="s">
        <v>2332</v>
      </c>
      <c r="L635" s="825">
        <v>102.93</v>
      </c>
      <c r="M635" s="825">
        <v>205.86</v>
      </c>
      <c r="N635" s="822">
        <v>2</v>
      </c>
      <c r="O635" s="826">
        <v>2</v>
      </c>
      <c r="P635" s="825">
        <v>205.86</v>
      </c>
      <c r="Q635" s="827">
        <v>1</v>
      </c>
      <c r="R635" s="822">
        <v>2</v>
      </c>
      <c r="S635" s="827">
        <v>1</v>
      </c>
      <c r="T635" s="826">
        <v>2</v>
      </c>
      <c r="U635" s="828">
        <v>1</v>
      </c>
    </row>
    <row r="636" spans="1:21" ht="14.45" customHeight="1" x14ac:dyDescent="0.2">
      <c r="A636" s="821">
        <v>7</v>
      </c>
      <c r="B636" s="822" t="s">
        <v>2929</v>
      </c>
      <c r="C636" s="822" t="s">
        <v>2935</v>
      </c>
      <c r="D636" s="823" t="s">
        <v>4682</v>
      </c>
      <c r="E636" s="824" t="s">
        <v>2942</v>
      </c>
      <c r="F636" s="822" t="s">
        <v>2930</v>
      </c>
      <c r="G636" s="822" t="s">
        <v>3000</v>
      </c>
      <c r="H636" s="822" t="s">
        <v>687</v>
      </c>
      <c r="I636" s="822" t="s">
        <v>2331</v>
      </c>
      <c r="J636" s="822" t="s">
        <v>908</v>
      </c>
      <c r="K636" s="822" t="s">
        <v>2332</v>
      </c>
      <c r="L636" s="825">
        <v>48.89</v>
      </c>
      <c r="M636" s="825">
        <v>97.78</v>
      </c>
      <c r="N636" s="822">
        <v>2</v>
      </c>
      <c r="O636" s="826">
        <v>1.5</v>
      </c>
      <c r="P636" s="825">
        <v>97.78</v>
      </c>
      <c r="Q636" s="827">
        <v>1</v>
      </c>
      <c r="R636" s="822">
        <v>2</v>
      </c>
      <c r="S636" s="827">
        <v>1</v>
      </c>
      <c r="T636" s="826">
        <v>1.5</v>
      </c>
      <c r="U636" s="828">
        <v>1</v>
      </c>
    </row>
    <row r="637" spans="1:21" ht="14.45" customHeight="1" x14ac:dyDescent="0.2">
      <c r="A637" s="821">
        <v>7</v>
      </c>
      <c r="B637" s="822" t="s">
        <v>2929</v>
      </c>
      <c r="C637" s="822" t="s">
        <v>2935</v>
      </c>
      <c r="D637" s="823" t="s">
        <v>4682</v>
      </c>
      <c r="E637" s="824" t="s">
        <v>2942</v>
      </c>
      <c r="F637" s="822" t="s">
        <v>2930</v>
      </c>
      <c r="G637" s="822" t="s">
        <v>3934</v>
      </c>
      <c r="H637" s="822" t="s">
        <v>687</v>
      </c>
      <c r="I637" s="822" t="s">
        <v>3935</v>
      </c>
      <c r="J637" s="822" t="s">
        <v>3936</v>
      </c>
      <c r="K637" s="822" t="s">
        <v>3515</v>
      </c>
      <c r="L637" s="825">
        <v>439.98</v>
      </c>
      <c r="M637" s="825">
        <v>879.96</v>
      </c>
      <c r="N637" s="822">
        <v>2</v>
      </c>
      <c r="O637" s="826">
        <v>0.5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7</v>
      </c>
      <c r="B638" s="822" t="s">
        <v>2929</v>
      </c>
      <c r="C638" s="822" t="s">
        <v>2935</v>
      </c>
      <c r="D638" s="823" t="s">
        <v>4682</v>
      </c>
      <c r="E638" s="824" t="s">
        <v>2942</v>
      </c>
      <c r="F638" s="822" t="s">
        <v>2930</v>
      </c>
      <c r="G638" s="822" t="s">
        <v>3053</v>
      </c>
      <c r="H638" s="822" t="s">
        <v>329</v>
      </c>
      <c r="I638" s="822" t="s">
        <v>3937</v>
      </c>
      <c r="J638" s="822" t="s">
        <v>3938</v>
      </c>
      <c r="K638" s="822" t="s">
        <v>3056</v>
      </c>
      <c r="L638" s="825">
        <v>173.31</v>
      </c>
      <c r="M638" s="825">
        <v>346.62</v>
      </c>
      <c r="N638" s="822">
        <v>2</v>
      </c>
      <c r="O638" s="826">
        <v>0.5</v>
      </c>
      <c r="P638" s="825">
        <v>346.62</v>
      </c>
      <c r="Q638" s="827">
        <v>1</v>
      </c>
      <c r="R638" s="822">
        <v>2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7</v>
      </c>
      <c r="B639" s="822" t="s">
        <v>2929</v>
      </c>
      <c r="C639" s="822" t="s">
        <v>2935</v>
      </c>
      <c r="D639" s="823" t="s">
        <v>4682</v>
      </c>
      <c r="E639" s="824" t="s">
        <v>2942</v>
      </c>
      <c r="F639" s="822" t="s">
        <v>2930</v>
      </c>
      <c r="G639" s="822" t="s">
        <v>3061</v>
      </c>
      <c r="H639" s="822" t="s">
        <v>329</v>
      </c>
      <c r="I639" s="822" t="s">
        <v>3062</v>
      </c>
      <c r="J639" s="822" t="s">
        <v>757</v>
      </c>
      <c r="K639" s="822" t="s">
        <v>3063</v>
      </c>
      <c r="L639" s="825">
        <v>127.91</v>
      </c>
      <c r="M639" s="825">
        <v>3325.6600000000003</v>
      </c>
      <c r="N639" s="822">
        <v>26</v>
      </c>
      <c r="O639" s="826">
        <v>12</v>
      </c>
      <c r="P639" s="825">
        <v>2430.2900000000004</v>
      </c>
      <c r="Q639" s="827">
        <v>0.73076923076923084</v>
      </c>
      <c r="R639" s="822">
        <v>19</v>
      </c>
      <c r="S639" s="827">
        <v>0.73076923076923073</v>
      </c>
      <c r="T639" s="826">
        <v>10</v>
      </c>
      <c r="U639" s="828">
        <v>0.83333333333333337</v>
      </c>
    </row>
    <row r="640" spans="1:21" ht="14.45" customHeight="1" x14ac:dyDescent="0.2">
      <c r="A640" s="821">
        <v>7</v>
      </c>
      <c r="B640" s="822" t="s">
        <v>2929</v>
      </c>
      <c r="C640" s="822" t="s">
        <v>2935</v>
      </c>
      <c r="D640" s="823" t="s">
        <v>4682</v>
      </c>
      <c r="E640" s="824" t="s">
        <v>2942</v>
      </c>
      <c r="F640" s="822" t="s">
        <v>2930</v>
      </c>
      <c r="G640" s="822" t="s">
        <v>3064</v>
      </c>
      <c r="H640" s="822" t="s">
        <v>329</v>
      </c>
      <c r="I640" s="822" t="s">
        <v>3939</v>
      </c>
      <c r="J640" s="822" t="s">
        <v>2883</v>
      </c>
      <c r="K640" s="822" t="s">
        <v>3940</v>
      </c>
      <c r="L640" s="825">
        <v>84.65</v>
      </c>
      <c r="M640" s="825">
        <v>1015.8000000000001</v>
      </c>
      <c r="N640" s="822">
        <v>12</v>
      </c>
      <c r="O640" s="826">
        <v>0.5</v>
      </c>
      <c r="P640" s="825">
        <v>1015.8000000000001</v>
      </c>
      <c r="Q640" s="827">
        <v>1</v>
      </c>
      <c r="R640" s="822">
        <v>12</v>
      </c>
      <c r="S640" s="827">
        <v>1</v>
      </c>
      <c r="T640" s="826">
        <v>0.5</v>
      </c>
      <c r="U640" s="828">
        <v>1</v>
      </c>
    </row>
    <row r="641" spans="1:21" ht="14.45" customHeight="1" x14ac:dyDescent="0.2">
      <c r="A641" s="821">
        <v>7</v>
      </c>
      <c r="B641" s="822" t="s">
        <v>2929</v>
      </c>
      <c r="C641" s="822" t="s">
        <v>2935</v>
      </c>
      <c r="D641" s="823" t="s">
        <v>4682</v>
      </c>
      <c r="E641" s="824" t="s">
        <v>2942</v>
      </c>
      <c r="F641" s="822" t="s">
        <v>2930</v>
      </c>
      <c r="G641" s="822" t="s">
        <v>3064</v>
      </c>
      <c r="H641" s="822" t="s">
        <v>329</v>
      </c>
      <c r="I641" s="822" t="s">
        <v>3941</v>
      </c>
      <c r="J641" s="822" t="s">
        <v>2883</v>
      </c>
      <c r="K641" s="822" t="s">
        <v>3942</v>
      </c>
      <c r="L641" s="825">
        <v>677.18</v>
      </c>
      <c r="M641" s="825">
        <v>2031.54</v>
      </c>
      <c r="N641" s="822">
        <v>3</v>
      </c>
      <c r="O641" s="826">
        <v>1.5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7</v>
      </c>
      <c r="B642" s="822" t="s">
        <v>2929</v>
      </c>
      <c r="C642" s="822" t="s">
        <v>2935</v>
      </c>
      <c r="D642" s="823" t="s">
        <v>4682</v>
      </c>
      <c r="E642" s="824" t="s">
        <v>2942</v>
      </c>
      <c r="F642" s="822" t="s">
        <v>2930</v>
      </c>
      <c r="G642" s="822" t="s">
        <v>3064</v>
      </c>
      <c r="H642" s="822" t="s">
        <v>329</v>
      </c>
      <c r="I642" s="822" t="s">
        <v>3943</v>
      </c>
      <c r="J642" s="822" t="s">
        <v>2883</v>
      </c>
      <c r="K642" s="822" t="s">
        <v>2047</v>
      </c>
      <c r="L642" s="825">
        <v>131.22</v>
      </c>
      <c r="M642" s="825">
        <v>787.31999999999994</v>
      </c>
      <c r="N642" s="822">
        <v>6</v>
      </c>
      <c r="O642" s="826">
        <v>2.5</v>
      </c>
      <c r="P642" s="825">
        <v>131.22</v>
      </c>
      <c r="Q642" s="827">
        <v>0.16666666666666669</v>
      </c>
      <c r="R642" s="822">
        <v>1</v>
      </c>
      <c r="S642" s="827">
        <v>0.16666666666666666</v>
      </c>
      <c r="T642" s="826">
        <v>1</v>
      </c>
      <c r="U642" s="828">
        <v>0.4</v>
      </c>
    </row>
    <row r="643" spans="1:21" ht="14.45" customHeight="1" x14ac:dyDescent="0.2">
      <c r="A643" s="821">
        <v>7</v>
      </c>
      <c r="B643" s="822" t="s">
        <v>2929</v>
      </c>
      <c r="C643" s="822" t="s">
        <v>2935</v>
      </c>
      <c r="D643" s="823" t="s">
        <v>4682</v>
      </c>
      <c r="E643" s="824" t="s">
        <v>2942</v>
      </c>
      <c r="F643" s="822" t="s">
        <v>2930</v>
      </c>
      <c r="G643" s="822" t="s">
        <v>3064</v>
      </c>
      <c r="H643" s="822" t="s">
        <v>329</v>
      </c>
      <c r="I643" s="822" t="s">
        <v>3944</v>
      </c>
      <c r="J643" s="822" t="s">
        <v>2044</v>
      </c>
      <c r="K643" s="822" t="s">
        <v>3945</v>
      </c>
      <c r="L643" s="825">
        <v>169.29</v>
      </c>
      <c r="M643" s="825">
        <v>677.16</v>
      </c>
      <c r="N643" s="822">
        <v>4</v>
      </c>
      <c r="O643" s="826">
        <v>1</v>
      </c>
      <c r="P643" s="825">
        <v>677.16</v>
      </c>
      <c r="Q643" s="827">
        <v>1</v>
      </c>
      <c r="R643" s="822">
        <v>4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7</v>
      </c>
      <c r="B644" s="822" t="s">
        <v>2929</v>
      </c>
      <c r="C644" s="822" t="s">
        <v>2935</v>
      </c>
      <c r="D644" s="823" t="s">
        <v>4682</v>
      </c>
      <c r="E644" s="824" t="s">
        <v>2942</v>
      </c>
      <c r="F644" s="822" t="s">
        <v>2930</v>
      </c>
      <c r="G644" s="822" t="s">
        <v>3064</v>
      </c>
      <c r="H644" s="822" t="s">
        <v>329</v>
      </c>
      <c r="I644" s="822" t="s">
        <v>3946</v>
      </c>
      <c r="J644" s="822" t="s">
        <v>2044</v>
      </c>
      <c r="K644" s="822" t="s">
        <v>2052</v>
      </c>
      <c r="L644" s="825">
        <v>338.58</v>
      </c>
      <c r="M644" s="825">
        <v>1354.32</v>
      </c>
      <c r="N644" s="822">
        <v>4</v>
      </c>
      <c r="O644" s="826">
        <v>1.5</v>
      </c>
      <c r="P644" s="825">
        <v>1354.32</v>
      </c>
      <c r="Q644" s="827">
        <v>1</v>
      </c>
      <c r="R644" s="822">
        <v>4</v>
      </c>
      <c r="S644" s="827">
        <v>1</v>
      </c>
      <c r="T644" s="826">
        <v>1.5</v>
      </c>
      <c r="U644" s="828">
        <v>1</v>
      </c>
    </row>
    <row r="645" spans="1:21" ht="14.45" customHeight="1" x14ac:dyDescent="0.2">
      <c r="A645" s="821">
        <v>7</v>
      </c>
      <c r="B645" s="822" t="s">
        <v>2929</v>
      </c>
      <c r="C645" s="822" t="s">
        <v>2935</v>
      </c>
      <c r="D645" s="823" t="s">
        <v>4682</v>
      </c>
      <c r="E645" s="824" t="s">
        <v>2942</v>
      </c>
      <c r="F645" s="822" t="s">
        <v>2930</v>
      </c>
      <c r="G645" s="822" t="s">
        <v>3064</v>
      </c>
      <c r="H645" s="822" t="s">
        <v>329</v>
      </c>
      <c r="I645" s="822" t="s">
        <v>3947</v>
      </c>
      <c r="J645" s="822" t="s">
        <v>3948</v>
      </c>
      <c r="K645" s="822" t="s">
        <v>3945</v>
      </c>
      <c r="L645" s="825">
        <v>169.29</v>
      </c>
      <c r="M645" s="825">
        <v>846.44999999999993</v>
      </c>
      <c r="N645" s="822">
        <v>5</v>
      </c>
      <c r="O645" s="826">
        <v>1</v>
      </c>
      <c r="P645" s="825">
        <v>846.44999999999993</v>
      </c>
      <c r="Q645" s="827">
        <v>1</v>
      </c>
      <c r="R645" s="822">
        <v>5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7</v>
      </c>
      <c r="B646" s="822" t="s">
        <v>2929</v>
      </c>
      <c r="C646" s="822" t="s">
        <v>2935</v>
      </c>
      <c r="D646" s="823" t="s">
        <v>4682</v>
      </c>
      <c r="E646" s="824" t="s">
        <v>2942</v>
      </c>
      <c r="F646" s="822" t="s">
        <v>2930</v>
      </c>
      <c r="G646" s="822" t="s">
        <v>3064</v>
      </c>
      <c r="H646" s="822" t="s">
        <v>329</v>
      </c>
      <c r="I646" s="822" t="s">
        <v>3949</v>
      </c>
      <c r="J646" s="822" t="s">
        <v>3948</v>
      </c>
      <c r="K646" s="822" t="s">
        <v>2052</v>
      </c>
      <c r="L646" s="825">
        <v>338.58</v>
      </c>
      <c r="M646" s="825">
        <v>3047.2200000000003</v>
      </c>
      <c r="N646" s="822">
        <v>9</v>
      </c>
      <c r="O646" s="826">
        <v>3</v>
      </c>
      <c r="P646" s="825">
        <v>3047.2200000000003</v>
      </c>
      <c r="Q646" s="827">
        <v>1</v>
      </c>
      <c r="R646" s="822">
        <v>9</v>
      </c>
      <c r="S646" s="827">
        <v>1</v>
      </c>
      <c r="T646" s="826">
        <v>3</v>
      </c>
      <c r="U646" s="828">
        <v>1</v>
      </c>
    </row>
    <row r="647" spans="1:21" ht="14.45" customHeight="1" x14ac:dyDescent="0.2">
      <c r="A647" s="821">
        <v>7</v>
      </c>
      <c r="B647" s="822" t="s">
        <v>2929</v>
      </c>
      <c r="C647" s="822" t="s">
        <v>2935</v>
      </c>
      <c r="D647" s="823" t="s">
        <v>4682</v>
      </c>
      <c r="E647" s="824" t="s">
        <v>2942</v>
      </c>
      <c r="F647" s="822" t="s">
        <v>2930</v>
      </c>
      <c r="G647" s="822" t="s">
        <v>3064</v>
      </c>
      <c r="H647" s="822" t="s">
        <v>329</v>
      </c>
      <c r="I647" s="822" t="s">
        <v>3950</v>
      </c>
      <c r="J647" s="822" t="s">
        <v>3951</v>
      </c>
      <c r="K647" s="822" t="s">
        <v>2052</v>
      </c>
      <c r="L647" s="825">
        <v>338.58</v>
      </c>
      <c r="M647" s="825">
        <v>677.16</v>
      </c>
      <c r="N647" s="822">
        <v>2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7</v>
      </c>
      <c r="B648" s="822" t="s">
        <v>2929</v>
      </c>
      <c r="C648" s="822" t="s">
        <v>2935</v>
      </c>
      <c r="D648" s="823" t="s">
        <v>4682</v>
      </c>
      <c r="E648" s="824" t="s">
        <v>2942</v>
      </c>
      <c r="F648" s="822" t="s">
        <v>2930</v>
      </c>
      <c r="G648" s="822" t="s">
        <v>3064</v>
      </c>
      <c r="H648" s="822" t="s">
        <v>329</v>
      </c>
      <c r="I648" s="822" t="s">
        <v>3952</v>
      </c>
      <c r="J648" s="822" t="s">
        <v>3948</v>
      </c>
      <c r="K648" s="822" t="s">
        <v>2879</v>
      </c>
      <c r="L648" s="825">
        <v>677.17</v>
      </c>
      <c r="M648" s="825">
        <v>4740.1899999999996</v>
      </c>
      <c r="N648" s="822">
        <v>7</v>
      </c>
      <c r="O648" s="826">
        <v>2</v>
      </c>
      <c r="P648" s="825">
        <v>4740.1899999999996</v>
      </c>
      <c r="Q648" s="827">
        <v>1</v>
      </c>
      <c r="R648" s="822">
        <v>7</v>
      </c>
      <c r="S648" s="827">
        <v>1</v>
      </c>
      <c r="T648" s="826">
        <v>2</v>
      </c>
      <c r="U648" s="828">
        <v>1</v>
      </c>
    </row>
    <row r="649" spans="1:21" ht="14.45" customHeight="1" x14ac:dyDescent="0.2">
      <c r="A649" s="821">
        <v>7</v>
      </c>
      <c r="B649" s="822" t="s">
        <v>2929</v>
      </c>
      <c r="C649" s="822" t="s">
        <v>2935</v>
      </c>
      <c r="D649" s="823" t="s">
        <v>4682</v>
      </c>
      <c r="E649" s="824" t="s">
        <v>2942</v>
      </c>
      <c r="F649" s="822" t="s">
        <v>2930</v>
      </c>
      <c r="G649" s="822" t="s">
        <v>3064</v>
      </c>
      <c r="H649" s="822" t="s">
        <v>687</v>
      </c>
      <c r="I649" s="822" t="s">
        <v>2876</v>
      </c>
      <c r="J649" s="822" t="s">
        <v>2046</v>
      </c>
      <c r="K649" s="822" t="s">
        <v>2049</v>
      </c>
      <c r="L649" s="825">
        <v>1286.6199999999999</v>
      </c>
      <c r="M649" s="825">
        <v>69477.479999999981</v>
      </c>
      <c r="N649" s="822">
        <v>54</v>
      </c>
      <c r="O649" s="826">
        <v>19.5</v>
      </c>
      <c r="P649" s="825">
        <v>41171.839999999989</v>
      </c>
      <c r="Q649" s="827">
        <v>0.59259259259259256</v>
      </c>
      <c r="R649" s="822">
        <v>32</v>
      </c>
      <c r="S649" s="827">
        <v>0.59259259259259256</v>
      </c>
      <c r="T649" s="826">
        <v>11.5</v>
      </c>
      <c r="U649" s="828">
        <v>0.58974358974358976</v>
      </c>
    </row>
    <row r="650" spans="1:21" ht="14.45" customHeight="1" x14ac:dyDescent="0.2">
      <c r="A650" s="821">
        <v>7</v>
      </c>
      <c r="B650" s="822" t="s">
        <v>2929</v>
      </c>
      <c r="C650" s="822" t="s">
        <v>2935</v>
      </c>
      <c r="D650" s="823" t="s">
        <v>4682</v>
      </c>
      <c r="E650" s="824" t="s">
        <v>2942</v>
      </c>
      <c r="F650" s="822" t="s">
        <v>2930</v>
      </c>
      <c r="G650" s="822" t="s">
        <v>3064</v>
      </c>
      <c r="H650" s="822" t="s">
        <v>329</v>
      </c>
      <c r="I650" s="822" t="s">
        <v>3953</v>
      </c>
      <c r="J650" s="822" t="s">
        <v>3954</v>
      </c>
      <c r="K650" s="822" t="s">
        <v>3945</v>
      </c>
      <c r="L650" s="825">
        <v>169.29</v>
      </c>
      <c r="M650" s="825">
        <v>1523.6100000000001</v>
      </c>
      <c r="N650" s="822">
        <v>9</v>
      </c>
      <c r="O650" s="826">
        <v>2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7</v>
      </c>
      <c r="B651" s="822" t="s">
        <v>2929</v>
      </c>
      <c r="C651" s="822" t="s">
        <v>2935</v>
      </c>
      <c r="D651" s="823" t="s">
        <v>4682</v>
      </c>
      <c r="E651" s="824" t="s">
        <v>2942</v>
      </c>
      <c r="F651" s="822" t="s">
        <v>2930</v>
      </c>
      <c r="G651" s="822" t="s">
        <v>3064</v>
      </c>
      <c r="H651" s="822" t="s">
        <v>687</v>
      </c>
      <c r="I651" s="822" t="s">
        <v>2878</v>
      </c>
      <c r="J651" s="822" t="s">
        <v>2046</v>
      </c>
      <c r="K651" s="822" t="s">
        <v>2879</v>
      </c>
      <c r="L651" s="825">
        <v>677.17</v>
      </c>
      <c r="M651" s="825">
        <v>13543.399999999998</v>
      </c>
      <c r="N651" s="822">
        <v>20</v>
      </c>
      <c r="O651" s="826">
        <v>5.5</v>
      </c>
      <c r="P651" s="825">
        <v>8126.0399999999991</v>
      </c>
      <c r="Q651" s="827">
        <v>0.6</v>
      </c>
      <c r="R651" s="822">
        <v>12</v>
      </c>
      <c r="S651" s="827">
        <v>0.6</v>
      </c>
      <c r="T651" s="826">
        <v>3</v>
      </c>
      <c r="U651" s="828">
        <v>0.54545454545454541</v>
      </c>
    </row>
    <row r="652" spans="1:21" ht="14.45" customHeight="1" x14ac:dyDescent="0.2">
      <c r="A652" s="821">
        <v>7</v>
      </c>
      <c r="B652" s="822" t="s">
        <v>2929</v>
      </c>
      <c r="C652" s="822" t="s">
        <v>2935</v>
      </c>
      <c r="D652" s="823" t="s">
        <v>4682</v>
      </c>
      <c r="E652" s="824" t="s">
        <v>2942</v>
      </c>
      <c r="F652" s="822" t="s">
        <v>2930</v>
      </c>
      <c r="G652" s="822" t="s">
        <v>3064</v>
      </c>
      <c r="H652" s="822" t="s">
        <v>687</v>
      </c>
      <c r="I652" s="822" t="s">
        <v>2877</v>
      </c>
      <c r="J652" s="822" t="s">
        <v>2046</v>
      </c>
      <c r="K652" s="822" t="s">
        <v>2048</v>
      </c>
      <c r="L652" s="825">
        <v>2573.2199999999998</v>
      </c>
      <c r="M652" s="825">
        <v>164686.08000000002</v>
      </c>
      <c r="N652" s="822">
        <v>64</v>
      </c>
      <c r="O652" s="826">
        <v>18.5</v>
      </c>
      <c r="P652" s="825">
        <v>84916.260000000009</v>
      </c>
      <c r="Q652" s="827">
        <v>0.515625</v>
      </c>
      <c r="R652" s="822">
        <v>33</v>
      </c>
      <c r="S652" s="827">
        <v>0.515625</v>
      </c>
      <c r="T652" s="826">
        <v>10</v>
      </c>
      <c r="U652" s="828">
        <v>0.54054054054054057</v>
      </c>
    </row>
    <row r="653" spans="1:21" ht="14.45" customHeight="1" x14ac:dyDescent="0.2">
      <c r="A653" s="821">
        <v>7</v>
      </c>
      <c r="B653" s="822" t="s">
        <v>2929</v>
      </c>
      <c r="C653" s="822" t="s">
        <v>2935</v>
      </c>
      <c r="D653" s="823" t="s">
        <v>4682</v>
      </c>
      <c r="E653" s="824" t="s">
        <v>2942</v>
      </c>
      <c r="F653" s="822" t="s">
        <v>2930</v>
      </c>
      <c r="G653" s="822" t="s">
        <v>3064</v>
      </c>
      <c r="H653" s="822" t="s">
        <v>329</v>
      </c>
      <c r="I653" s="822" t="s">
        <v>3955</v>
      </c>
      <c r="J653" s="822" t="s">
        <v>2883</v>
      </c>
      <c r="K653" s="822" t="s">
        <v>3956</v>
      </c>
      <c r="L653" s="825">
        <v>1929.92</v>
      </c>
      <c r="M653" s="825">
        <v>5789.76</v>
      </c>
      <c r="N653" s="822">
        <v>3</v>
      </c>
      <c r="O653" s="826">
        <v>1.5</v>
      </c>
      <c r="P653" s="825">
        <v>5789.76</v>
      </c>
      <c r="Q653" s="827">
        <v>1</v>
      </c>
      <c r="R653" s="822">
        <v>3</v>
      </c>
      <c r="S653" s="827">
        <v>1</v>
      </c>
      <c r="T653" s="826">
        <v>1.5</v>
      </c>
      <c r="U653" s="828">
        <v>1</v>
      </c>
    </row>
    <row r="654" spans="1:21" ht="14.45" customHeight="1" x14ac:dyDescent="0.2">
      <c r="A654" s="821">
        <v>7</v>
      </c>
      <c r="B654" s="822" t="s">
        <v>2929</v>
      </c>
      <c r="C654" s="822" t="s">
        <v>2935</v>
      </c>
      <c r="D654" s="823" t="s">
        <v>4682</v>
      </c>
      <c r="E654" s="824" t="s">
        <v>2942</v>
      </c>
      <c r="F654" s="822" t="s">
        <v>2930</v>
      </c>
      <c r="G654" s="822" t="s">
        <v>3064</v>
      </c>
      <c r="H654" s="822" t="s">
        <v>329</v>
      </c>
      <c r="I654" s="822" t="s">
        <v>3957</v>
      </c>
      <c r="J654" s="822" t="s">
        <v>3958</v>
      </c>
      <c r="K654" s="822" t="s">
        <v>3945</v>
      </c>
      <c r="L654" s="825">
        <v>1286.19</v>
      </c>
      <c r="M654" s="825">
        <v>41158.080000000002</v>
      </c>
      <c r="N654" s="822">
        <v>32</v>
      </c>
      <c r="O654" s="826">
        <v>10</v>
      </c>
      <c r="P654" s="825">
        <v>21865.23</v>
      </c>
      <c r="Q654" s="827">
        <v>0.53125</v>
      </c>
      <c r="R654" s="822">
        <v>17</v>
      </c>
      <c r="S654" s="827">
        <v>0.53125</v>
      </c>
      <c r="T654" s="826">
        <v>5.5</v>
      </c>
      <c r="U654" s="828">
        <v>0.55000000000000004</v>
      </c>
    </row>
    <row r="655" spans="1:21" ht="14.45" customHeight="1" x14ac:dyDescent="0.2">
      <c r="A655" s="821">
        <v>7</v>
      </c>
      <c r="B655" s="822" t="s">
        <v>2929</v>
      </c>
      <c r="C655" s="822" t="s">
        <v>2935</v>
      </c>
      <c r="D655" s="823" t="s">
        <v>4682</v>
      </c>
      <c r="E655" s="824" t="s">
        <v>2942</v>
      </c>
      <c r="F655" s="822" t="s">
        <v>2930</v>
      </c>
      <c r="G655" s="822" t="s">
        <v>3064</v>
      </c>
      <c r="H655" s="822" t="s">
        <v>329</v>
      </c>
      <c r="I655" s="822" t="s">
        <v>3959</v>
      </c>
      <c r="J655" s="822" t="s">
        <v>3960</v>
      </c>
      <c r="K655" s="822" t="s">
        <v>2052</v>
      </c>
      <c r="L655" s="825">
        <v>1715.48</v>
      </c>
      <c r="M655" s="825">
        <v>5146.4400000000005</v>
      </c>
      <c r="N655" s="822">
        <v>3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7</v>
      </c>
      <c r="B656" s="822" t="s">
        <v>2929</v>
      </c>
      <c r="C656" s="822" t="s">
        <v>2935</v>
      </c>
      <c r="D656" s="823" t="s">
        <v>4682</v>
      </c>
      <c r="E656" s="824" t="s">
        <v>2942</v>
      </c>
      <c r="F656" s="822" t="s">
        <v>2930</v>
      </c>
      <c r="G656" s="822" t="s">
        <v>3064</v>
      </c>
      <c r="H656" s="822" t="s">
        <v>329</v>
      </c>
      <c r="I656" s="822" t="s">
        <v>3959</v>
      </c>
      <c r="J656" s="822" t="s">
        <v>3960</v>
      </c>
      <c r="K656" s="822" t="s">
        <v>2052</v>
      </c>
      <c r="L656" s="825">
        <v>338.58</v>
      </c>
      <c r="M656" s="825">
        <v>1015.74</v>
      </c>
      <c r="N656" s="822">
        <v>3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7</v>
      </c>
      <c r="B657" s="822" t="s">
        <v>2929</v>
      </c>
      <c r="C657" s="822" t="s">
        <v>2935</v>
      </c>
      <c r="D657" s="823" t="s">
        <v>4682</v>
      </c>
      <c r="E657" s="824" t="s">
        <v>2942</v>
      </c>
      <c r="F657" s="822" t="s">
        <v>2930</v>
      </c>
      <c r="G657" s="822" t="s">
        <v>3064</v>
      </c>
      <c r="H657" s="822" t="s">
        <v>329</v>
      </c>
      <c r="I657" s="822" t="s">
        <v>3961</v>
      </c>
      <c r="J657" s="822" t="s">
        <v>2044</v>
      </c>
      <c r="K657" s="822" t="s">
        <v>2049</v>
      </c>
      <c r="L657" s="825">
        <v>253.94</v>
      </c>
      <c r="M657" s="825">
        <v>507.88</v>
      </c>
      <c r="N657" s="822">
        <v>2</v>
      </c>
      <c r="O657" s="826">
        <v>0.5</v>
      </c>
      <c r="P657" s="825">
        <v>507.88</v>
      </c>
      <c r="Q657" s="827">
        <v>1</v>
      </c>
      <c r="R657" s="822">
        <v>2</v>
      </c>
      <c r="S657" s="827">
        <v>1</v>
      </c>
      <c r="T657" s="826">
        <v>0.5</v>
      </c>
      <c r="U657" s="828">
        <v>1</v>
      </c>
    </row>
    <row r="658" spans="1:21" ht="14.45" customHeight="1" x14ac:dyDescent="0.2">
      <c r="A658" s="821">
        <v>7</v>
      </c>
      <c r="B658" s="822" t="s">
        <v>2929</v>
      </c>
      <c r="C658" s="822" t="s">
        <v>2935</v>
      </c>
      <c r="D658" s="823" t="s">
        <v>4682</v>
      </c>
      <c r="E658" s="824" t="s">
        <v>2942</v>
      </c>
      <c r="F658" s="822" t="s">
        <v>2930</v>
      </c>
      <c r="G658" s="822" t="s">
        <v>3064</v>
      </c>
      <c r="H658" s="822" t="s">
        <v>329</v>
      </c>
      <c r="I658" s="822" t="s">
        <v>3962</v>
      </c>
      <c r="J658" s="822" t="s">
        <v>3963</v>
      </c>
      <c r="K658" s="822" t="s">
        <v>3964</v>
      </c>
      <c r="L658" s="825">
        <v>3002.09</v>
      </c>
      <c r="M658" s="825">
        <v>3002.09</v>
      </c>
      <c r="N658" s="822">
        <v>1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7</v>
      </c>
      <c r="B659" s="822" t="s">
        <v>2929</v>
      </c>
      <c r="C659" s="822" t="s">
        <v>2935</v>
      </c>
      <c r="D659" s="823" t="s">
        <v>4682</v>
      </c>
      <c r="E659" s="824" t="s">
        <v>2942</v>
      </c>
      <c r="F659" s="822" t="s">
        <v>2930</v>
      </c>
      <c r="G659" s="822" t="s">
        <v>3068</v>
      </c>
      <c r="H659" s="822" t="s">
        <v>329</v>
      </c>
      <c r="I659" s="822" t="s">
        <v>3069</v>
      </c>
      <c r="J659" s="822" t="s">
        <v>3070</v>
      </c>
      <c r="K659" s="822" t="s">
        <v>2332</v>
      </c>
      <c r="L659" s="825">
        <v>97.76</v>
      </c>
      <c r="M659" s="825">
        <v>97.76</v>
      </c>
      <c r="N659" s="822">
        <v>1</v>
      </c>
      <c r="O659" s="826">
        <v>1</v>
      </c>
      <c r="P659" s="825">
        <v>97.76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7</v>
      </c>
      <c r="B660" s="822" t="s">
        <v>2929</v>
      </c>
      <c r="C660" s="822" t="s">
        <v>2935</v>
      </c>
      <c r="D660" s="823" t="s">
        <v>4682</v>
      </c>
      <c r="E660" s="824" t="s">
        <v>2942</v>
      </c>
      <c r="F660" s="822" t="s">
        <v>2930</v>
      </c>
      <c r="G660" s="822" t="s">
        <v>3965</v>
      </c>
      <c r="H660" s="822" t="s">
        <v>687</v>
      </c>
      <c r="I660" s="822" t="s">
        <v>2758</v>
      </c>
      <c r="J660" s="822" t="s">
        <v>2759</v>
      </c>
      <c r="K660" s="822" t="s">
        <v>2760</v>
      </c>
      <c r="L660" s="825">
        <v>122.96</v>
      </c>
      <c r="M660" s="825">
        <v>368.88</v>
      </c>
      <c r="N660" s="822">
        <v>3</v>
      </c>
      <c r="O660" s="826">
        <v>0.5</v>
      </c>
      <c r="P660" s="825">
        <v>368.88</v>
      </c>
      <c r="Q660" s="827">
        <v>1</v>
      </c>
      <c r="R660" s="822">
        <v>3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7</v>
      </c>
      <c r="B661" s="822" t="s">
        <v>2929</v>
      </c>
      <c r="C661" s="822" t="s">
        <v>2935</v>
      </c>
      <c r="D661" s="823" t="s">
        <v>4682</v>
      </c>
      <c r="E661" s="824" t="s">
        <v>2942</v>
      </c>
      <c r="F661" s="822" t="s">
        <v>2930</v>
      </c>
      <c r="G661" s="822" t="s">
        <v>3332</v>
      </c>
      <c r="H661" s="822" t="s">
        <v>687</v>
      </c>
      <c r="I661" s="822" t="s">
        <v>2682</v>
      </c>
      <c r="J661" s="822" t="s">
        <v>718</v>
      </c>
      <c r="K661" s="822" t="s">
        <v>1339</v>
      </c>
      <c r="L661" s="825">
        <v>0</v>
      </c>
      <c r="M661" s="825">
        <v>0</v>
      </c>
      <c r="N661" s="822">
        <v>107</v>
      </c>
      <c r="O661" s="826">
        <v>34.5</v>
      </c>
      <c r="P661" s="825">
        <v>0</v>
      </c>
      <c r="Q661" s="827"/>
      <c r="R661" s="822">
        <v>65</v>
      </c>
      <c r="S661" s="827">
        <v>0.60747663551401865</v>
      </c>
      <c r="T661" s="826">
        <v>21</v>
      </c>
      <c r="U661" s="828">
        <v>0.60869565217391308</v>
      </c>
    </row>
    <row r="662" spans="1:21" ht="14.45" customHeight="1" x14ac:dyDescent="0.2">
      <c r="A662" s="821">
        <v>7</v>
      </c>
      <c r="B662" s="822" t="s">
        <v>2929</v>
      </c>
      <c r="C662" s="822" t="s">
        <v>2935</v>
      </c>
      <c r="D662" s="823" t="s">
        <v>4682</v>
      </c>
      <c r="E662" s="824" t="s">
        <v>2942</v>
      </c>
      <c r="F662" s="822" t="s">
        <v>2930</v>
      </c>
      <c r="G662" s="822" t="s">
        <v>3966</v>
      </c>
      <c r="H662" s="822" t="s">
        <v>687</v>
      </c>
      <c r="I662" s="822" t="s">
        <v>3967</v>
      </c>
      <c r="J662" s="822" t="s">
        <v>3968</v>
      </c>
      <c r="K662" s="822" t="s">
        <v>2413</v>
      </c>
      <c r="L662" s="825">
        <v>145.15</v>
      </c>
      <c r="M662" s="825">
        <v>725.75</v>
      </c>
      <c r="N662" s="822">
        <v>5</v>
      </c>
      <c r="O662" s="826">
        <v>1</v>
      </c>
      <c r="P662" s="825">
        <v>290.3</v>
      </c>
      <c r="Q662" s="827">
        <v>0.4</v>
      </c>
      <c r="R662" s="822">
        <v>2</v>
      </c>
      <c r="S662" s="827">
        <v>0.4</v>
      </c>
      <c r="T662" s="826">
        <v>0.5</v>
      </c>
      <c r="U662" s="828">
        <v>0.5</v>
      </c>
    </row>
    <row r="663" spans="1:21" ht="14.45" customHeight="1" x14ac:dyDescent="0.2">
      <c r="A663" s="821">
        <v>7</v>
      </c>
      <c r="B663" s="822" t="s">
        <v>2929</v>
      </c>
      <c r="C663" s="822" t="s">
        <v>2935</v>
      </c>
      <c r="D663" s="823" t="s">
        <v>4682</v>
      </c>
      <c r="E663" s="824" t="s">
        <v>2942</v>
      </c>
      <c r="F663" s="822" t="s">
        <v>2930</v>
      </c>
      <c r="G663" s="822" t="s">
        <v>3576</v>
      </c>
      <c r="H663" s="822" t="s">
        <v>329</v>
      </c>
      <c r="I663" s="822" t="s">
        <v>3577</v>
      </c>
      <c r="J663" s="822" t="s">
        <v>3578</v>
      </c>
      <c r="K663" s="822" t="s">
        <v>3579</v>
      </c>
      <c r="L663" s="825">
        <v>60.39</v>
      </c>
      <c r="M663" s="825">
        <v>785.07</v>
      </c>
      <c r="N663" s="822">
        <v>13</v>
      </c>
      <c r="O663" s="826">
        <v>4</v>
      </c>
      <c r="P663" s="825">
        <v>301.95000000000005</v>
      </c>
      <c r="Q663" s="827">
        <v>0.38461538461538464</v>
      </c>
      <c r="R663" s="822">
        <v>5</v>
      </c>
      <c r="S663" s="827">
        <v>0.38461538461538464</v>
      </c>
      <c r="T663" s="826">
        <v>2</v>
      </c>
      <c r="U663" s="828">
        <v>0.5</v>
      </c>
    </row>
    <row r="664" spans="1:21" ht="14.45" customHeight="1" x14ac:dyDescent="0.2">
      <c r="A664" s="821">
        <v>7</v>
      </c>
      <c r="B664" s="822" t="s">
        <v>2929</v>
      </c>
      <c r="C664" s="822" t="s">
        <v>2935</v>
      </c>
      <c r="D664" s="823" t="s">
        <v>4682</v>
      </c>
      <c r="E664" s="824" t="s">
        <v>2942</v>
      </c>
      <c r="F664" s="822" t="s">
        <v>2930</v>
      </c>
      <c r="G664" s="822" t="s">
        <v>3576</v>
      </c>
      <c r="H664" s="822" t="s">
        <v>329</v>
      </c>
      <c r="I664" s="822" t="s">
        <v>3969</v>
      </c>
      <c r="J664" s="822" t="s">
        <v>3970</v>
      </c>
      <c r="K664" s="822" t="s">
        <v>3971</v>
      </c>
      <c r="L664" s="825">
        <v>60.39</v>
      </c>
      <c r="M664" s="825">
        <v>301.95</v>
      </c>
      <c r="N664" s="822">
        <v>5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7</v>
      </c>
      <c r="B665" s="822" t="s">
        <v>2929</v>
      </c>
      <c r="C665" s="822" t="s">
        <v>2935</v>
      </c>
      <c r="D665" s="823" t="s">
        <v>4682</v>
      </c>
      <c r="E665" s="824" t="s">
        <v>2942</v>
      </c>
      <c r="F665" s="822" t="s">
        <v>2930</v>
      </c>
      <c r="G665" s="822" t="s">
        <v>3576</v>
      </c>
      <c r="H665" s="822" t="s">
        <v>329</v>
      </c>
      <c r="I665" s="822" t="s">
        <v>3972</v>
      </c>
      <c r="J665" s="822" t="s">
        <v>3970</v>
      </c>
      <c r="K665" s="822" t="s">
        <v>3973</v>
      </c>
      <c r="L665" s="825">
        <v>40.25</v>
      </c>
      <c r="M665" s="825">
        <v>563.5</v>
      </c>
      <c r="N665" s="822">
        <v>14</v>
      </c>
      <c r="O665" s="826">
        <v>2.5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7</v>
      </c>
      <c r="B666" s="822" t="s">
        <v>2929</v>
      </c>
      <c r="C666" s="822" t="s">
        <v>2935</v>
      </c>
      <c r="D666" s="823" t="s">
        <v>4682</v>
      </c>
      <c r="E666" s="824" t="s">
        <v>2942</v>
      </c>
      <c r="F666" s="822" t="s">
        <v>2930</v>
      </c>
      <c r="G666" s="822" t="s">
        <v>3576</v>
      </c>
      <c r="H666" s="822" t="s">
        <v>329</v>
      </c>
      <c r="I666" s="822" t="s">
        <v>3974</v>
      </c>
      <c r="J666" s="822" t="s">
        <v>3975</v>
      </c>
      <c r="K666" s="822" t="s">
        <v>3976</v>
      </c>
      <c r="L666" s="825">
        <v>60.39</v>
      </c>
      <c r="M666" s="825">
        <v>120.78</v>
      </c>
      <c r="N666" s="822">
        <v>2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7</v>
      </c>
      <c r="B667" s="822" t="s">
        <v>2929</v>
      </c>
      <c r="C667" s="822" t="s">
        <v>2935</v>
      </c>
      <c r="D667" s="823" t="s">
        <v>4682</v>
      </c>
      <c r="E667" s="824" t="s">
        <v>2942</v>
      </c>
      <c r="F667" s="822" t="s">
        <v>2930</v>
      </c>
      <c r="G667" s="822" t="s">
        <v>3977</v>
      </c>
      <c r="H667" s="822" t="s">
        <v>329</v>
      </c>
      <c r="I667" s="822" t="s">
        <v>3978</v>
      </c>
      <c r="J667" s="822" t="s">
        <v>3979</v>
      </c>
      <c r="K667" s="822" t="s">
        <v>3980</v>
      </c>
      <c r="L667" s="825">
        <v>355.79</v>
      </c>
      <c r="M667" s="825">
        <v>2490.5300000000002</v>
      </c>
      <c r="N667" s="822">
        <v>7</v>
      </c>
      <c r="O667" s="826">
        <v>3</v>
      </c>
      <c r="P667" s="825">
        <v>2490.5300000000002</v>
      </c>
      <c r="Q667" s="827">
        <v>1</v>
      </c>
      <c r="R667" s="822">
        <v>7</v>
      </c>
      <c r="S667" s="827">
        <v>1</v>
      </c>
      <c r="T667" s="826">
        <v>3</v>
      </c>
      <c r="U667" s="828">
        <v>1</v>
      </c>
    </row>
    <row r="668" spans="1:21" ht="14.45" customHeight="1" x14ac:dyDescent="0.2">
      <c r="A668" s="821">
        <v>7</v>
      </c>
      <c r="B668" s="822" t="s">
        <v>2929</v>
      </c>
      <c r="C668" s="822" t="s">
        <v>2935</v>
      </c>
      <c r="D668" s="823" t="s">
        <v>4682</v>
      </c>
      <c r="E668" s="824" t="s">
        <v>2942</v>
      </c>
      <c r="F668" s="822" t="s">
        <v>2930</v>
      </c>
      <c r="G668" s="822" t="s">
        <v>3977</v>
      </c>
      <c r="H668" s="822" t="s">
        <v>329</v>
      </c>
      <c r="I668" s="822" t="s">
        <v>3981</v>
      </c>
      <c r="J668" s="822" t="s">
        <v>3979</v>
      </c>
      <c r="K668" s="822" t="s">
        <v>3982</v>
      </c>
      <c r="L668" s="825">
        <v>552.64</v>
      </c>
      <c r="M668" s="825">
        <v>7736.96</v>
      </c>
      <c r="N668" s="822">
        <v>14</v>
      </c>
      <c r="O668" s="826">
        <v>6</v>
      </c>
      <c r="P668" s="825">
        <v>4973.76</v>
      </c>
      <c r="Q668" s="827">
        <v>0.6428571428571429</v>
      </c>
      <c r="R668" s="822">
        <v>9</v>
      </c>
      <c r="S668" s="827">
        <v>0.6428571428571429</v>
      </c>
      <c r="T668" s="826">
        <v>4</v>
      </c>
      <c r="U668" s="828">
        <v>0.66666666666666663</v>
      </c>
    </row>
    <row r="669" spans="1:21" ht="14.45" customHeight="1" x14ac:dyDescent="0.2">
      <c r="A669" s="821">
        <v>7</v>
      </c>
      <c r="B669" s="822" t="s">
        <v>2929</v>
      </c>
      <c r="C669" s="822" t="s">
        <v>2935</v>
      </c>
      <c r="D669" s="823" t="s">
        <v>4682</v>
      </c>
      <c r="E669" s="824" t="s">
        <v>2942</v>
      </c>
      <c r="F669" s="822" t="s">
        <v>2930</v>
      </c>
      <c r="G669" s="822" t="s">
        <v>3977</v>
      </c>
      <c r="H669" s="822" t="s">
        <v>329</v>
      </c>
      <c r="I669" s="822" t="s">
        <v>3983</v>
      </c>
      <c r="J669" s="822" t="s">
        <v>3979</v>
      </c>
      <c r="K669" s="822" t="s">
        <v>3984</v>
      </c>
      <c r="L669" s="825">
        <v>1019.46</v>
      </c>
      <c r="M669" s="825">
        <v>7136.22</v>
      </c>
      <c r="N669" s="822">
        <v>7</v>
      </c>
      <c r="O669" s="826">
        <v>3</v>
      </c>
      <c r="P669" s="825">
        <v>7136.22</v>
      </c>
      <c r="Q669" s="827">
        <v>1</v>
      </c>
      <c r="R669" s="822">
        <v>7</v>
      </c>
      <c r="S669" s="827">
        <v>1</v>
      </c>
      <c r="T669" s="826">
        <v>3</v>
      </c>
      <c r="U669" s="828">
        <v>1</v>
      </c>
    </row>
    <row r="670" spans="1:21" ht="14.45" customHeight="1" x14ac:dyDescent="0.2">
      <c r="A670" s="821">
        <v>7</v>
      </c>
      <c r="B670" s="822" t="s">
        <v>2929</v>
      </c>
      <c r="C670" s="822" t="s">
        <v>2935</v>
      </c>
      <c r="D670" s="823" t="s">
        <v>4682</v>
      </c>
      <c r="E670" s="824" t="s">
        <v>2942</v>
      </c>
      <c r="F670" s="822" t="s">
        <v>2930</v>
      </c>
      <c r="G670" s="822" t="s">
        <v>3977</v>
      </c>
      <c r="H670" s="822" t="s">
        <v>329</v>
      </c>
      <c r="I670" s="822" t="s">
        <v>3985</v>
      </c>
      <c r="J670" s="822" t="s">
        <v>3979</v>
      </c>
      <c r="K670" s="822" t="s">
        <v>3986</v>
      </c>
      <c r="L670" s="825">
        <v>764.6</v>
      </c>
      <c r="M670" s="825">
        <v>9175.2000000000007</v>
      </c>
      <c r="N670" s="822">
        <v>12</v>
      </c>
      <c r="O670" s="826">
        <v>6</v>
      </c>
      <c r="P670" s="825">
        <v>7646.0000000000009</v>
      </c>
      <c r="Q670" s="827">
        <v>0.83333333333333337</v>
      </c>
      <c r="R670" s="822">
        <v>10</v>
      </c>
      <c r="S670" s="827">
        <v>0.83333333333333337</v>
      </c>
      <c r="T670" s="826">
        <v>5</v>
      </c>
      <c r="U670" s="828">
        <v>0.83333333333333337</v>
      </c>
    </row>
    <row r="671" spans="1:21" ht="14.45" customHeight="1" x14ac:dyDescent="0.2">
      <c r="A671" s="821">
        <v>7</v>
      </c>
      <c r="B671" s="822" t="s">
        <v>2929</v>
      </c>
      <c r="C671" s="822" t="s">
        <v>2935</v>
      </c>
      <c r="D671" s="823" t="s">
        <v>4682</v>
      </c>
      <c r="E671" s="824" t="s">
        <v>2942</v>
      </c>
      <c r="F671" s="822" t="s">
        <v>2930</v>
      </c>
      <c r="G671" s="822" t="s">
        <v>3977</v>
      </c>
      <c r="H671" s="822" t="s">
        <v>329</v>
      </c>
      <c r="I671" s="822" t="s">
        <v>3987</v>
      </c>
      <c r="J671" s="822" t="s">
        <v>3979</v>
      </c>
      <c r="K671" s="822" t="s">
        <v>3988</v>
      </c>
      <c r="L671" s="825">
        <v>1274.33</v>
      </c>
      <c r="M671" s="825">
        <v>3822.99</v>
      </c>
      <c r="N671" s="822">
        <v>3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7</v>
      </c>
      <c r="B672" s="822" t="s">
        <v>2929</v>
      </c>
      <c r="C672" s="822" t="s">
        <v>2935</v>
      </c>
      <c r="D672" s="823" t="s">
        <v>4682</v>
      </c>
      <c r="E672" s="824" t="s">
        <v>2942</v>
      </c>
      <c r="F672" s="822" t="s">
        <v>2930</v>
      </c>
      <c r="G672" s="822" t="s">
        <v>3989</v>
      </c>
      <c r="H672" s="822" t="s">
        <v>329</v>
      </c>
      <c r="I672" s="822" t="s">
        <v>3990</v>
      </c>
      <c r="J672" s="822" t="s">
        <v>3991</v>
      </c>
      <c r="K672" s="822" t="s">
        <v>3992</v>
      </c>
      <c r="L672" s="825">
        <v>150.26</v>
      </c>
      <c r="M672" s="825">
        <v>1051.82</v>
      </c>
      <c r="N672" s="822">
        <v>7</v>
      </c>
      <c r="O672" s="826">
        <v>2.5</v>
      </c>
      <c r="P672" s="825">
        <v>1051.82</v>
      </c>
      <c r="Q672" s="827">
        <v>1</v>
      </c>
      <c r="R672" s="822">
        <v>7</v>
      </c>
      <c r="S672" s="827">
        <v>1</v>
      </c>
      <c r="T672" s="826">
        <v>2.5</v>
      </c>
      <c r="U672" s="828">
        <v>1</v>
      </c>
    </row>
    <row r="673" spans="1:21" ht="14.45" customHeight="1" x14ac:dyDescent="0.2">
      <c r="A673" s="821">
        <v>7</v>
      </c>
      <c r="B673" s="822" t="s">
        <v>2929</v>
      </c>
      <c r="C673" s="822" t="s">
        <v>2935</v>
      </c>
      <c r="D673" s="823" t="s">
        <v>4682</v>
      </c>
      <c r="E673" s="824" t="s">
        <v>2942</v>
      </c>
      <c r="F673" s="822" t="s">
        <v>2930</v>
      </c>
      <c r="G673" s="822" t="s">
        <v>3989</v>
      </c>
      <c r="H673" s="822" t="s">
        <v>329</v>
      </c>
      <c r="I673" s="822" t="s">
        <v>3993</v>
      </c>
      <c r="J673" s="822" t="s">
        <v>3994</v>
      </c>
      <c r="K673" s="822" t="s">
        <v>1900</v>
      </c>
      <c r="L673" s="825">
        <v>200.34</v>
      </c>
      <c r="M673" s="825">
        <v>2804.76</v>
      </c>
      <c r="N673" s="822">
        <v>14</v>
      </c>
      <c r="O673" s="826">
        <v>2.5</v>
      </c>
      <c r="P673" s="825">
        <v>801.36</v>
      </c>
      <c r="Q673" s="827">
        <v>0.2857142857142857</v>
      </c>
      <c r="R673" s="822">
        <v>4</v>
      </c>
      <c r="S673" s="827">
        <v>0.2857142857142857</v>
      </c>
      <c r="T673" s="826">
        <v>0.5</v>
      </c>
      <c r="U673" s="828">
        <v>0.2</v>
      </c>
    </row>
    <row r="674" spans="1:21" ht="14.45" customHeight="1" x14ac:dyDescent="0.2">
      <c r="A674" s="821">
        <v>7</v>
      </c>
      <c r="B674" s="822" t="s">
        <v>2929</v>
      </c>
      <c r="C674" s="822" t="s">
        <v>2935</v>
      </c>
      <c r="D674" s="823" t="s">
        <v>4682</v>
      </c>
      <c r="E674" s="824" t="s">
        <v>2942</v>
      </c>
      <c r="F674" s="822" t="s">
        <v>2930</v>
      </c>
      <c r="G674" s="822" t="s">
        <v>3989</v>
      </c>
      <c r="H674" s="822" t="s">
        <v>329</v>
      </c>
      <c r="I674" s="822" t="s">
        <v>3995</v>
      </c>
      <c r="J674" s="822" t="s">
        <v>1543</v>
      </c>
      <c r="K674" s="822" t="s">
        <v>3542</v>
      </c>
      <c r="L674" s="825">
        <v>166.96</v>
      </c>
      <c r="M674" s="825">
        <v>2838.3199999999997</v>
      </c>
      <c r="N674" s="822">
        <v>17</v>
      </c>
      <c r="O674" s="826">
        <v>5</v>
      </c>
      <c r="P674" s="825">
        <v>1836.56</v>
      </c>
      <c r="Q674" s="827">
        <v>0.6470588235294118</v>
      </c>
      <c r="R674" s="822">
        <v>11</v>
      </c>
      <c r="S674" s="827">
        <v>0.6470588235294118</v>
      </c>
      <c r="T674" s="826">
        <v>3</v>
      </c>
      <c r="U674" s="828">
        <v>0.6</v>
      </c>
    </row>
    <row r="675" spans="1:21" ht="14.45" customHeight="1" x14ac:dyDescent="0.2">
      <c r="A675" s="821">
        <v>7</v>
      </c>
      <c r="B675" s="822" t="s">
        <v>2929</v>
      </c>
      <c r="C675" s="822" t="s">
        <v>2935</v>
      </c>
      <c r="D675" s="823" t="s">
        <v>4682</v>
      </c>
      <c r="E675" s="824" t="s">
        <v>2942</v>
      </c>
      <c r="F675" s="822" t="s">
        <v>2930</v>
      </c>
      <c r="G675" s="822" t="s">
        <v>3989</v>
      </c>
      <c r="H675" s="822" t="s">
        <v>329</v>
      </c>
      <c r="I675" s="822" t="s">
        <v>3996</v>
      </c>
      <c r="J675" s="822" t="s">
        <v>3997</v>
      </c>
      <c r="K675" s="822" t="s">
        <v>3998</v>
      </c>
      <c r="L675" s="825">
        <v>100.17</v>
      </c>
      <c r="M675" s="825">
        <v>1101.8699999999999</v>
      </c>
      <c r="N675" s="822">
        <v>11</v>
      </c>
      <c r="O675" s="826">
        <v>1.5</v>
      </c>
      <c r="P675" s="825">
        <v>601.02</v>
      </c>
      <c r="Q675" s="827">
        <v>0.54545454545454553</v>
      </c>
      <c r="R675" s="822">
        <v>6</v>
      </c>
      <c r="S675" s="827">
        <v>0.54545454545454541</v>
      </c>
      <c r="T675" s="826">
        <v>1</v>
      </c>
      <c r="U675" s="828">
        <v>0.66666666666666663</v>
      </c>
    </row>
    <row r="676" spans="1:21" ht="14.45" customHeight="1" x14ac:dyDescent="0.2">
      <c r="A676" s="821">
        <v>7</v>
      </c>
      <c r="B676" s="822" t="s">
        <v>2929</v>
      </c>
      <c r="C676" s="822" t="s">
        <v>2935</v>
      </c>
      <c r="D676" s="823" t="s">
        <v>4682</v>
      </c>
      <c r="E676" s="824" t="s">
        <v>2942</v>
      </c>
      <c r="F676" s="822" t="s">
        <v>2930</v>
      </c>
      <c r="G676" s="822" t="s">
        <v>3989</v>
      </c>
      <c r="H676" s="822" t="s">
        <v>329</v>
      </c>
      <c r="I676" s="822" t="s">
        <v>3999</v>
      </c>
      <c r="J676" s="822" t="s">
        <v>3997</v>
      </c>
      <c r="K676" s="822" t="s">
        <v>4000</v>
      </c>
      <c r="L676" s="825">
        <v>200.34</v>
      </c>
      <c r="M676" s="825">
        <v>1202.04</v>
      </c>
      <c r="N676" s="822">
        <v>6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7</v>
      </c>
      <c r="B677" s="822" t="s">
        <v>2929</v>
      </c>
      <c r="C677" s="822" t="s">
        <v>2935</v>
      </c>
      <c r="D677" s="823" t="s">
        <v>4682</v>
      </c>
      <c r="E677" s="824" t="s">
        <v>2942</v>
      </c>
      <c r="F677" s="822" t="s">
        <v>2930</v>
      </c>
      <c r="G677" s="822" t="s">
        <v>3989</v>
      </c>
      <c r="H677" s="822" t="s">
        <v>329</v>
      </c>
      <c r="I677" s="822" t="s">
        <v>4001</v>
      </c>
      <c r="J677" s="822" t="s">
        <v>4002</v>
      </c>
      <c r="K677" s="822" t="s">
        <v>4003</v>
      </c>
      <c r="L677" s="825">
        <v>200.34</v>
      </c>
      <c r="M677" s="825">
        <v>801.36</v>
      </c>
      <c r="N677" s="822">
        <v>4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7</v>
      </c>
      <c r="B678" s="822" t="s">
        <v>2929</v>
      </c>
      <c r="C678" s="822" t="s">
        <v>2935</v>
      </c>
      <c r="D678" s="823" t="s">
        <v>4682</v>
      </c>
      <c r="E678" s="824" t="s">
        <v>2942</v>
      </c>
      <c r="F678" s="822" t="s">
        <v>2930</v>
      </c>
      <c r="G678" s="822" t="s">
        <v>3989</v>
      </c>
      <c r="H678" s="822" t="s">
        <v>329</v>
      </c>
      <c r="I678" s="822" t="s">
        <v>4004</v>
      </c>
      <c r="J678" s="822" t="s">
        <v>3997</v>
      </c>
      <c r="K678" s="822" t="s">
        <v>4005</v>
      </c>
      <c r="L678" s="825">
        <v>150.26</v>
      </c>
      <c r="M678" s="825">
        <v>601.04</v>
      </c>
      <c r="N678" s="822">
        <v>4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7</v>
      </c>
      <c r="B679" s="822" t="s">
        <v>2929</v>
      </c>
      <c r="C679" s="822" t="s">
        <v>2935</v>
      </c>
      <c r="D679" s="823" t="s">
        <v>4682</v>
      </c>
      <c r="E679" s="824" t="s">
        <v>2942</v>
      </c>
      <c r="F679" s="822" t="s">
        <v>2930</v>
      </c>
      <c r="G679" s="822" t="s">
        <v>3989</v>
      </c>
      <c r="H679" s="822" t="s">
        <v>329</v>
      </c>
      <c r="I679" s="822" t="s">
        <v>4006</v>
      </c>
      <c r="J679" s="822" t="s">
        <v>3997</v>
      </c>
      <c r="K679" s="822" t="s">
        <v>4007</v>
      </c>
      <c r="L679" s="825">
        <v>150.26</v>
      </c>
      <c r="M679" s="825">
        <v>601.04</v>
      </c>
      <c r="N679" s="822">
        <v>4</v>
      </c>
      <c r="O679" s="826">
        <v>0.5</v>
      </c>
      <c r="P679" s="825">
        <v>601.04</v>
      </c>
      <c r="Q679" s="827">
        <v>1</v>
      </c>
      <c r="R679" s="822">
        <v>4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7</v>
      </c>
      <c r="B680" s="822" t="s">
        <v>2929</v>
      </c>
      <c r="C680" s="822" t="s">
        <v>2935</v>
      </c>
      <c r="D680" s="823" t="s">
        <v>4682</v>
      </c>
      <c r="E680" s="824" t="s">
        <v>2942</v>
      </c>
      <c r="F680" s="822" t="s">
        <v>2930</v>
      </c>
      <c r="G680" s="822" t="s">
        <v>3989</v>
      </c>
      <c r="H680" s="822" t="s">
        <v>329</v>
      </c>
      <c r="I680" s="822" t="s">
        <v>4008</v>
      </c>
      <c r="J680" s="822" t="s">
        <v>3997</v>
      </c>
      <c r="K680" s="822" t="s">
        <v>4009</v>
      </c>
      <c r="L680" s="825">
        <v>100.17</v>
      </c>
      <c r="M680" s="825">
        <v>601.02</v>
      </c>
      <c r="N680" s="822">
        <v>6</v>
      </c>
      <c r="O680" s="826">
        <v>0.5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7</v>
      </c>
      <c r="B681" s="822" t="s">
        <v>2929</v>
      </c>
      <c r="C681" s="822" t="s">
        <v>2935</v>
      </c>
      <c r="D681" s="823" t="s">
        <v>4682</v>
      </c>
      <c r="E681" s="824" t="s">
        <v>2942</v>
      </c>
      <c r="F681" s="822" t="s">
        <v>2930</v>
      </c>
      <c r="G681" s="822" t="s">
        <v>3989</v>
      </c>
      <c r="H681" s="822" t="s">
        <v>329</v>
      </c>
      <c r="I681" s="822" t="s">
        <v>4010</v>
      </c>
      <c r="J681" s="822" t="s">
        <v>4011</v>
      </c>
      <c r="K681" s="822" t="s">
        <v>3992</v>
      </c>
      <c r="L681" s="825">
        <v>150.26</v>
      </c>
      <c r="M681" s="825">
        <v>7212.48</v>
      </c>
      <c r="N681" s="822">
        <v>48</v>
      </c>
      <c r="O681" s="826">
        <v>5</v>
      </c>
      <c r="P681" s="825">
        <v>4357.54</v>
      </c>
      <c r="Q681" s="827">
        <v>0.60416666666666674</v>
      </c>
      <c r="R681" s="822">
        <v>29</v>
      </c>
      <c r="S681" s="827">
        <v>0.60416666666666663</v>
      </c>
      <c r="T681" s="826">
        <v>2.5</v>
      </c>
      <c r="U681" s="828">
        <v>0.5</v>
      </c>
    </row>
    <row r="682" spans="1:21" ht="14.45" customHeight="1" x14ac:dyDescent="0.2">
      <c r="A682" s="821">
        <v>7</v>
      </c>
      <c r="B682" s="822" t="s">
        <v>2929</v>
      </c>
      <c r="C682" s="822" t="s">
        <v>2935</v>
      </c>
      <c r="D682" s="823" t="s">
        <v>4682</v>
      </c>
      <c r="E682" s="824" t="s">
        <v>2942</v>
      </c>
      <c r="F682" s="822" t="s">
        <v>2930</v>
      </c>
      <c r="G682" s="822" t="s">
        <v>3989</v>
      </c>
      <c r="H682" s="822" t="s">
        <v>329</v>
      </c>
      <c r="I682" s="822" t="s">
        <v>4012</v>
      </c>
      <c r="J682" s="822" t="s">
        <v>4011</v>
      </c>
      <c r="K682" s="822" t="s">
        <v>3542</v>
      </c>
      <c r="L682" s="825">
        <v>166.96</v>
      </c>
      <c r="M682" s="825">
        <v>3506.16</v>
      </c>
      <c r="N682" s="822">
        <v>21</v>
      </c>
      <c r="O682" s="826">
        <v>5</v>
      </c>
      <c r="P682" s="825">
        <v>1669.6000000000001</v>
      </c>
      <c r="Q682" s="827">
        <v>0.47619047619047628</v>
      </c>
      <c r="R682" s="822">
        <v>10</v>
      </c>
      <c r="S682" s="827">
        <v>0.47619047619047616</v>
      </c>
      <c r="T682" s="826">
        <v>2.5</v>
      </c>
      <c r="U682" s="828">
        <v>0.5</v>
      </c>
    </row>
    <row r="683" spans="1:21" ht="14.45" customHeight="1" x14ac:dyDescent="0.2">
      <c r="A683" s="821">
        <v>7</v>
      </c>
      <c r="B683" s="822" t="s">
        <v>2929</v>
      </c>
      <c r="C683" s="822" t="s">
        <v>2935</v>
      </c>
      <c r="D683" s="823" t="s">
        <v>4682</v>
      </c>
      <c r="E683" s="824" t="s">
        <v>2942</v>
      </c>
      <c r="F683" s="822" t="s">
        <v>2930</v>
      </c>
      <c r="G683" s="822" t="s">
        <v>3989</v>
      </c>
      <c r="H683" s="822" t="s">
        <v>329</v>
      </c>
      <c r="I683" s="822" t="s">
        <v>4013</v>
      </c>
      <c r="J683" s="822" t="s">
        <v>4011</v>
      </c>
      <c r="K683" s="822" t="s">
        <v>1900</v>
      </c>
      <c r="L683" s="825">
        <v>200.34</v>
      </c>
      <c r="M683" s="825">
        <v>6611.2199999999993</v>
      </c>
      <c r="N683" s="822">
        <v>33</v>
      </c>
      <c r="O683" s="826">
        <v>3.5</v>
      </c>
      <c r="P683" s="825">
        <v>1803.06</v>
      </c>
      <c r="Q683" s="827">
        <v>0.27272727272727276</v>
      </c>
      <c r="R683" s="822">
        <v>9</v>
      </c>
      <c r="S683" s="827">
        <v>0.27272727272727271</v>
      </c>
      <c r="T683" s="826">
        <v>1.5</v>
      </c>
      <c r="U683" s="828">
        <v>0.42857142857142855</v>
      </c>
    </row>
    <row r="684" spans="1:21" ht="14.45" customHeight="1" x14ac:dyDescent="0.2">
      <c r="A684" s="821">
        <v>7</v>
      </c>
      <c r="B684" s="822" t="s">
        <v>2929</v>
      </c>
      <c r="C684" s="822" t="s">
        <v>2935</v>
      </c>
      <c r="D684" s="823" t="s">
        <v>4682</v>
      </c>
      <c r="E684" s="824" t="s">
        <v>2942</v>
      </c>
      <c r="F684" s="822" t="s">
        <v>2930</v>
      </c>
      <c r="G684" s="822" t="s">
        <v>3989</v>
      </c>
      <c r="H684" s="822" t="s">
        <v>329</v>
      </c>
      <c r="I684" s="822" t="s">
        <v>4014</v>
      </c>
      <c r="J684" s="822" t="s">
        <v>4011</v>
      </c>
      <c r="K684" s="822" t="s">
        <v>2833</v>
      </c>
      <c r="L684" s="825">
        <v>100.17</v>
      </c>
      <c r="M684" s="825">
        <v>5108.67</v>
      </c>
      <c r="N684" s="822">
        <v>51</v>
      </c>
      <c r="O684" s="826">
        <v>6.5</v>
      </c>
      <c r="P684" s="825">
        <v>2303.91</v>
      </c>
      <c r="Q684" s="827">
        <v>0.4509803921568627</v>
      </c>
      <c r="R684" s="822">
        <v>23</v>
      </c>
      <c r="S684" s="827">
        <v>0.45098039215686275</v>
      </c>
      <c r="T684" s="826">
        <v>2.5</v>
      </c>
      <c r="U684" s="828">
        <v>0.38461538461538464</v>
      </c>
    </row>
    <row r="685" spans="1:21" ht="14.45" customHeight="1" x14ac:dyDescent="0.2">
      <c r="A685" s="821">
        <v>7</v>
      </c>
      <c r="B685" s="822" t="s">
        <v>2929</v>
      </c>
      <c r="C685" s="822" t="s">
        <v>2935</v>
      </c>
      <c r="D685" s="823" t="s">
        <v>4682</v>
      </c>
      <c r="E685" s="824" t="s">
        <v>2942</v>
      </c>
      <c r="F685" s="822" t="s">
        <v>2930</v>
      </c>
      <c r="G685" s="822" t="s">
        <v>3177</v>
      </c>
      <c r="H685" s="822" t="s">
        <v>329</v>
      </c>
      <c r="I685" s="822" t="s">
        <v>3178</v>
      </c>
      <c r="J685" s="822" t="s">
        <v>3179</v>
      </c>
      <c r="K685" s="822" t="s">
        <v>3180</v>
      </c>
      <c r="L685" s="825">
        <v>264</v>
      </c>
      <c r="M685" s="825">
        <v>1848</v>
      </c>
      <c r="N685" s="822">
        <v>7</v>
      </c>
      <c r="O685" s="826">
        <v>3.5</v>
      </c>
      <c r="P685" s="825">
        <v>1584</v>
      </c>
      <c r="Q685" s="827">
        <v>0.8571428571428571</v>
      </c>
      <c r="R685" s="822">
        <v>6</v>
      </c>
      <c r="S685" s="827">
        <v>0.8571428571428571</v>
      </c>
      <c r="T685" s="826">
        <v>3</v>
      </c>
      <c r="U685" s="828">
        <v>0.8571428571428571</v>
      </c>
    </row>
    <row r="686" spans="1:21" ht="14.45" customHeight="1" x14ac:dyDescent="0.2">
      <c r="A686" s="821">
        <v>7</v>
      </c>
      <c r="B686" s="822" t="s">
        <v>2929</v>
      </c>
      <c r="C686" s="822" t="s">
        <v>2935</v>
      </c>
      <c r="D686" s="823" t="s">
        <v>4682</v>
      </c>
      <c r="E686" s="824" t="s">
        <v>2942</v>
      </c>
      <c r="F686" s="822" t="s">
        <v>2930</v>
      </c>
      <c r="G686" s="822" t="s">
        <v>3177</v>
      </c>
      <c r="H686" s="822" t="s">
        <v>329</v>
      </c>
      <c r="I686" s="822" t="s">
        <v>4015</v>
      </c>
      <c r="J686" s="822" t="s">
        <v>3179</v>
      </c>
      <c r="K686" s="822" t="s">
        <v>4016</v>
      </c>
      <c r="L686" s="825">
        <v>65.989999999999995</v>
      </c>
      <c r="M686" s="825">
        <v>197.96999999999997</v>
      </c>
      <c r="N686" s="822">
        <v>3</v>
      </c>
      <c r="O686" s="826">
        <v>1</v>
      </c>
      <c r="P686" s="825">
        <v>197.96999999999997</v>
      </c>
      <c r="Q686" s="827">
        <v>1</v>
      </c>
      <c r="R686" s="822">
        <v>3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7</v>
      </c>
      <c r="B687" s="822" t="s">
        <v>2929</v>
      </c>
      <c r="C687" s="822" t="s">
        <v>2935</v>
      </c>
      <c r="D687" s="823" t="s">
        <v>4682</v>
      </c>
      <c r="E687" s="824" t="s">
        <v>2942</v>
      </c>
      <c r="F687" s="822" t="s">
        <v>2930</v>
      </c>
      <c r="G687" s="822" t="s">
        <v>3075</v>
      </c>
      <c r="H687" s="822" t="s">
        <v>329</v>
      </c>
      <c r="I687" s="822" t="s">
        <v>4017</v>
      </c>
      <c r="J687" s="822" t="s">
        <v>3182</v>
      </c>
      <c r="K687" s="822" t="s">
        <v>4018</v>
      </c>
      <c r="L687" s="825">
        <v>477.11</v>
      </c>
      <c r="M687" s="825">
        <v>1908.44</v>
      </c>
      <c r="N687" s="822">
        <v>4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7</v>
      </c>
      <c r="B688" s="822" t="s">
        <v>2929</v>
      </c>
      <c r="C688" s="822" t="s">
        <v>2935</v>
      </c>
      <c r="D688" s="823" t="s">
        <v>4682</v>
      </c>
      <c r="E688" s="824" t="s">
        <v>2942</v>
      </c>
      <c r="F688" s="822" t="s">
        <v>2930</v>
      </c>
      <c r="G688" s="822" t="s">
        <v>4019</v>
      </c>
      <c r="H688" s="822" t="s">
        <v>687</v>
      </c>
      <c r="I688" s="822" t="s">
        <v>4020</v>
      </c>
      <c r="J688" s="822" t="s">
        <v>2899</v>
      </c>
      <c r="K688" s="822" t="s">
        <v>4021</v>
      </c>
      <c r="L688" s="825">
        <v>80.53</v>
      </c>
      <c r="M688" s="825">
        <v>1207.9499999999998</v>
      </c>
      <c r="N688" s="822">
        <v>15</v>
      </c>
      <c r="O688" s="826">
        <v>6</v>
      </c>
      <c r="P688" s="825">
        <v>322.12</v>
      </c>
      <c r="Q688" s="827">
        <v>0.26666666666666672</v>
      </c>
      <c r="R688" s="822">
        <v>4</v>
      </c>
      <c r="S688" s="827">
        <v>0.26666666666666666</v>
      </c>
      <c r="T688" s="826">
        <v>2.5</v>
      </c>
      <c r="U688" s="828">
        <v>0.41666666666666669</v>
      </c>
    </row>
    <row r="689" spans="1:21" ht="14.45" customHeight="1" x14ac:dyDescent="0.2">
      <c r="A689" s="821">
        <v>7</v>
      </c>
      <c r="B689" s="822" t="s">
        <v>2929</v>
      </c>
      <c r="C689" s="822" t="s">
        <v>2935</v>
      </c>
      <c r="D689" s="823" t="s">
        <v>4682</v>
      </c>
      <c r="E689" s="824" t="s">
        <v>2942</v>
      </c>
      <c r="F689" s="822" t="s">
        <v>2930</v>
      </c>
      <c r="G689" s="822" t="s">
        <v>4019</v>
      </c>
      <c r="H689" s="822" t="s">
        <v>329</v>
      </c>
      <c r="I689" s="822" t="s">
        <v>4022</v>
      </c>
      <c r="J689" s="822" t="s">
        <v>2899</v>
      </c>
      <c r="K689" s="822" t="s">
        <v>2100</v>
      </c>
      <c r="L689" s="825">
        <v>400.17</v>
      </c>
      <c r="M689" s="825">
        <v>800.34</v>
      </c>
      <c r="N689" s="822">
        <v>2</v>
      </c>
      <c r="O689" s="826">
        <v>2</v>
      </c>
      <c r="P689" s="825">
        <v>400.17</v>
      </c>
      <c r="Q689" s="827">
        <v>0.5</v>
      </c>
      <c r="R689" s="822">
        <v>1</v>
      </c>
      <c r="S689" s="827">
        <v>0.5</v>
      </c>
      <c r="T689" s="826">
        <v>1</v>
      </c>
      <c r="U689" s="828">
        <v>0.5</v>
      </c>
    </row>
    <row r="690" spans="1:21" ht="14.45" customHeight="1" x14ac:dyDescent="0.2">
      <c r="A690" s="821">
        <v>7</v>
      </c>
      <c r="B690" s="822" t="s">
        <v>2929</v>
      </c>
      <c r="C690" s="822" t="s">
        <v>2935</v>
      </c>
      <c r="D690" s="823" t="s">
        <v>4682</v>
      </c>
      <c r="E690" s="824" t="s">
        <v>2942</v>
      </c>
      <c r="F690" s="822" t="s">
        <v>2930</v>
      </c>
      <c r="G690" s="822" t="s">
        <v>4019</v>
      </c>
      <c r="H690" s="822" t="s">
        <v>329</v>
      </c>
      <c r="I690" s="822" t="s">
        <v>4023</v>
      </c>
      <c r="J690" s="822" t="s">
        <v>2899</v>
      </c>
      <c r="K690" s="822" t="s">
        <v>4024</v>
      </c>
      <c r="L690" s="825">
        <v>533.42999999999995</v>
      </c>
      <c r="M690" s="825">
        <v>1066.8599999999999</v>
      </c>
      <c r="N690" s="822">
        <v>2</v>
      </c>
      <c r="O690" s="826">
        <v>2</v>
      </c>
      <c r="P690" s="825">
        <v>1066.8599999999999</v>
      </c>
      <c r="Q690" s="827">
        <v>1</v>
      </c>
      <c r="R690" s="822">
        <v>2</v>
      </c>
      <c r="S690" s="827">
        <v>1</v>
      </c>
      <c r="T690" s="826">
        <v>2</v>
      </c>
      <c r="U690" s="828">
        <v>1</v>
      </c>
    </row>
    <row r="691" spans="1:21" ht="14.45" customHeight="1" x14ac:dyDescent="0.2">
      <c r="A691" s="821">
        <v>7</v>
      </c>
      <c r="B691" s="822" t="s">
        <v>2929</v>
      </c>
      <c r="C691" s="822" t="s">
        <v>2935</v>
      </c>
      <c r="D691" s="823" t="s">
        <v>4682</v>
      </c>
      <c r="E691" s="824" t="s">
        <v>2942</v>
      </c>
      <c r="F691" s="822" t="s">
        <v>2930</v>
      </c>
      <c r="G691" s="822" t="s">
        <v>4019</v>
      </c>
      <c r="H691" s="822" t="s">
        <v>687</v>
      </c>
      <c r="I691" s="822" t="s">
        <v>4025</v>
      </c>
      <c r="J691" s="822" t="s">
        <v>2899</v>
      </c>
      <c r="K691" s="822" t="s">
        <v>4024</v>
      </c>
      <c r="L691" s="825">
        <v>533.42999999999995</v>
      </c>
      <c r="M691" s="825">
        <v>4267.4399999999996</v>
      </c>
      <c r="N691" s="822">
        <v>8</v>
      </c>
      <c r="O691" s="826">
        <v>4.5</v>
      </c>
      <c r="P691" s="825">
        <v>2133.7199999999998</v>
      </c>
      <c r="Q691" s="827">
        <v>0.5</v>
      </c>
      <c r="R691" s="822">
        <v>4</v>
      </c>
      <c r="S691" s="827">
        <v>0.5</v>
      </c>
      <c r="T691" s="826">
        <v>2.5</v>
      </c>
      <c r="U691" s="828">
        <v>0.55555555555555558</v>
      </c>
    </row>
    <row r="692" spans="1:21" ht="14.45" customHeight="1" x14ac:dyDescent="0.2">
      <c r="A692" s="821">
        <v>7</v>
      </c>
      <c r="B692" s="822" t="s">
        <v>2929</v>
      </c>
      <c r="C692" s="822" t="s">
        <v>2935</v>
      </c>
      <c r="D692" s="823" t="s">
        <v>4682</v>
      </c>
      <c r="E692" s="824" t="s">
        <v>2942</v>
      </c>
      <c r="F692" s="822" t="s">
        <v>2930</v>
      </c>
      <c r="G692" s="822" t="s">
        <v>4019</v>
      </c>
      <c r="H692" s="822" t="s">
        <v>687</v>
      </c>
      <c r="I692" s="822" t="s">
        <v>2900</v>
      </c>
      <c r="J692" s="822" t="s">
        <v>2899</v>
      </c>
      <c r="K692" s="822" t="s">
        <v>2100</v>
      </c>
      <c r="L692" s="825">
        <v>400.17</v>
      </c>
      <c r="M692" s="825">
        <v>4401.87</v>
      </c>
      <c r="N692" s="822">
        <v>11</v>
      </c>
      <c r="O692" s="826">
        <v>8</v>
      </c>
      <c r="P692" s="825">
        <v>2401.02</v>
      </c>
      <c r="Q692" s="827">
        <v>0.54545454545454541</v>
      </c>
      <c r="R692" s="822">
        <v>6</v>
      </c>
      <c r="S692" s="827">
        <v>0.54545454545454541</v>
      </c>
      <c r="T692" s="826">
        <v>4</v>
      </c>
      <c r="U692" s="828">
        <v>0.5</v>
      </c>
    </row>
    <row r="693" spans="1:21" ht="14.45" customHeight="1" x14ac:dyDescent="0.2">
      <c r="A693" s="821">
        <v>7</v>
      </c>
      <c r="B693" s="822" t="s">
        <v>2929</v>
      </c>
      <c r="C693" s="822" t="s">
        <v>2935</v>
      </c>
      <c r="D693" s="823" t="s">
        <v>4682</v>
      </c>
      <c r="E693" s="824" t="s">
        <v>2942</v>
      </c>
      <c r="F693" s="822" t="s">
        <v>2930</v>
      </c>
      <c r="G693" s="822" t="s">
        <v>3079</v>
      </c>
      <c r="H693" s="822" t="s">
        <v>329</v>
      </c>
      <c r="I693" s="822" t="s">
        <v>4026</v>
      </c>
      <c r="J693" s="822" t="s">
        <v>1625</v>
      </c>
      <c r="K693" s="822" t="s">
        <v>2746</v>
      </c>
      <c r="L693" s="825">
        <v>0</v>
      </c>
      <c r="M693" s="825">
        <v>0</v>
      </c>
      <c r="N693" s="822">
        <v>1</v>
      </c>
      <c r="O693" s="826">
        <v>1</v>
      </c>
      <c r="P693" s="825">
        <v>0</v>
      </c>
      <c r="Q693" s="827"/>
      <c r="R693" s="822">
        <v>1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7</v>
      </c>
      <c r="B694" s="822" t="s">
        <v>2929</v>
      </c>
      <c r="C694" s="822" t="s">
        <v>2935</v>
      </c>
      <c r="D694" s="823" t="s">
        <v>4682</v>
      </c>
      <c r="E694" s="824" t="s">
        <v>2942</v>
      </c>
      <c r="F694" s="822" t="s">
        <v>2930</v>
      </c>
      <c r="G694" s="822" t="s">
        <v>3079</v>
      </c>
      <c r="H694" s="822" t="s">
        <v>687</v>
      </c>
      <c r="I694" s="822" t="s">
        <v>2747</v>
      </c>
      <c r="J694" s="822" t="s">
        <v>1625</v>
      </c>
      <c r="K694" s="822" t="s">
        <v>2748</v>
      </c>
      <c r="L694" s="825">
        <v>0</v>
      </c>
      <c r="M694" s="825">
        <v>0</v>
      </c>
      <c r="N694" s="822">
        <v>17</v>
      </c>
      <c r="O694" s="826">
        <v>8</v>
      </c>
      <c r="P694" s="825">
        <v>0</v>
      </c>
      <c r="Q694" s="827"/>
      <c r="R694" s="822">
        <v>13</v>
      </c>
      <c r="S694" s="827">
        <v>0.76470588235294112</v>
      </c>
      <c r="T694" s="826">
        <v>5</v>
      </c>
      <c r="U694" s="828">
        <v>0.625</v>
      </c>
    </row>
    <row r="695" spans="1:21" ht="14.45" customHeight="1" x14ac:dyDescent="0.2">
      <c r="A695" s="821">
        <v>7</v>
      </c>
      <c r="B695" s="822" t="s">
        <v>2929</v>
      </c>
      <c r="C695" s="822" t="s">
        <v>2935</v>
      </c>
      <c r="D695" s="823" t="s">
        <v>4682</v>
      </c>
      <c r="E695" s="824" t="s">
        <v>2942</v>
      </c>
      <c r="F695" s="822" t="s">
        <v>2930</v>
      </c>
      <c r="G695" s="822" t="s">
        <v>3184</v>
      </c>
      <c r="H695" s="822" t="s">
        <v>687</v>
      </c>
      <c r="I695" s="822" t="s">
        <v>2818</v>
      </c>
      <c r="J695" s="822" t="s">
        <v>1222</v>
      </c>
      <c r="K695" s="822" t="s">
        <v>2819</v>
      </c>
      <c r="L695" s="825">
        <v>165.63</v>
      </c>
      <c r="M695" s="825">
        <v>165.63</v>
      </c>
      <c r="N695" s="822">
        <v>1</v>
      </c>
      <c r="O695" s="826">
        <v>1</v>
      </c>
      <c r="P695" s="825">
        <v>165.63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7</v>
      </c>
      <c r="B696" s="822" t="s">
        <v>2929</v>
      </c>
      <c r="C696" s="822" t="s">
        <v>2935</v>
      </c>
      <c r="D696" s="823" t="s">
        <v>4682</v>
      </c>
      <c r="E696" s="824" t="s">
        <v>2942</v>
      </c>
      <c r="F696" s="822" t="s">
        <v>2930</v>
      </c>
      <c r="G696" s="822" t="s">
        <v>3193</v>
      </c>
      <c r="H696" s="822" t="s">
        <v>329</v>
      </c>
      <c r="I696" s="822" t="s">
        <v>3394</v>
      </c>
      <c r="J696" s="822" t="s">
        <v>3195</v>
      </c>
      <c r="K696" s="822" t="s">
        <v>3395</v>
      </c>
      <c r="L696" s="825">
        <v>99.94</v>
      </c>
      <c r="M696" s="825">
        <v>799.52</v>
      </c>
      <c r="N696" s="822">
        <v>8</v>
      </c>
      <c r="O696" s="826">
        <v>3</v>
      </c>
      <c r="P696" s="825">
        <v>499.7</v>
      </c>
      <c r="Q696" s="827">
        <v>0.625</v>
      </c>
      <c r="R696" s="822">
        <v>5</v>
      </c>
      <c r="S696" s="827">
        <v>0.625</v>
      </c>
      <c r="T696" s="826">
        <v>2.5</v>
      </c>
      <c r="U696" s="828">
        <v>0.83333333333333337</v>
      </c>
    </row>
    <row r="697" spans="1:21" ht="14.45" customHeight="1" x14ac:dyDescent="0.2">
      <c r="A697" s="821">
        <v>7</v>
      </c>
      <c r="B697" s="822" t="s">
        <v>2929</v>
      </c>
      <c r="C697" s="822" t="s">
        <v>2935</v>
      </c>
      <c r="D697" s="823" t="s">
        <v>4682</v>
      </c>
      <c r="E697" s="824" t="s">
        <v>2942</v>
      </c>
      <c r="F697" s="822" t="s">
        <v>2930</v>
      </c>
      <c r="G697" s="822" t="s">
        <v>3193</v>
      </c>
      <c r="H697" s="822" t="s">
        <v>329</v>
      </c>
      <c r="I697" s="822" t="s">
        <v>3194</v>
      </c>
      <c r="J697" s="822" t="s">
        <v>3195</v>
      </c>
      <c r="K697" s="822" t="s">
        <v>3196</v>
      </c>
      <c r="L697" s="825">
        <v>299.83999999999997</v>
      </c>
      <c r="M697" s="825">
        <v>24886.720000000008</v>
      </c>
      <c r="N697" s="822">
        <v>83</v>
      </c>
      <c r="O697" s="826">
        <v>30.5</v>
      </c>
      <c r="P697" s="825">
        <v>11094.080000000004</v>
      </c>
      <c r="Q697" s="827">
        <v>0.44578313253012047</v>
      </c>
      <c r="R697" s="822">
        <v>37</v>
      </c>
      <c r="S697" s="827">
        <v>0.44578313253012047</v>
      </c>
      <c r="T697" s="826">
        <v>17.5</v>
      </c>
      <c r="U697" s="828">
        <v>0.57377049180327866</v>
      </c>
    </row>
    <row r="698" spans="1:21" ht="14.45" customHeight="1" x14ac:dyDescent="0.2">
      <c r="A698" s="821">
        <v>7</v>
      </c>
      <c r="B698" s="822" t="s">
        <v>2929</v>
      </c>
      <c r="C698" s="822" t="s">
        <v>2935</v>
      </c>
      <c r="D698" s="823" t="s">
        <v>4682</v>
      </c>
      <c r="E698" s="824" t="s">
        <v>2942</v>
      </c>
      <c r="F698" s="822" t="s">
        <v>2930</v>
      </c>
      <c r="G698" s="822" t="s">
        <v>3193</v>
      </c>
      <c r="H698" s="822" t="s">
        <v>329</v>
      </c>
      <c r="I698" s="822" t="s">
        <v>4027</v>
      </c>
      <c r="J698" s="822" t="s">
        <v>4028</v>
      </c>
      <c r="K698" s="822" t="s">
        <v>4029</v>
      </c>
      <c r="L698" s="825">
        <v>50.32</v>
      </c>
      <c r="M698" s="825">
        <v>603.84</v>
      </c>
      <c r="N698" s="822">
        <v>12</v>
      </c>
      <c r="O698" s="826">
        <v>1</v>
      </c>
      <c r="P698" s="825">
        <v>301.92</v>
      </c>
      <c r="Q698" s="827">
        <v>0.5</v>
      </c>
      <c r="R698" s="822">
        <v>6</v>
      </c>
      <c r="S698" s="827">
        <v>0.5</v>
      </c>
      <c r="T698" s="826">
        <v>0.5</v>
      </c>
      <c r="U698" s="828">
        <v>0.5</v>
      </c>
    </row>
    <row r="699" spans="1:21" ht="14.45" customHeight="1" x14ac:dyDescent="0.2">
      <c r="A699" s="821">
        <v>7</v>
      </c>
      <c r="B699" s="822" t="s">
        <v>2929</v>
      </c>
      <c r="C699" s="822" t="s">
        <v>2935</v>
      </c>
      <c r="D699" s="823" t="s">
        <v>4682</v>
      </c>
      <c r="E699" s="824" t="s">
        <v>2942</v>
      </c>
      <c r="F699" s="822" t="s">
        <v>2930</v>
      </c>
      <c r="G699" s="822" t="s">
        <v>3193</v>
      </c>
      <c r="H699" s="822" t="s">
        <v>687</v>
      </c>
      <c r="I699" s="822" t="s">
        <v>4030</v>
      </c>
      <c r="J699" s="822" t="s">
        <v>3195</v>
      </c>
      <c r="K699" s="822" t="s">
        <v>4031</v>
      </c>
      <c r="L699" s="825">
        <v>150.94</v>
      </c>
      <c r="M699" s="825">
        <v>301.88</v>
      </c>
      <c r="N699" s="822">
        <v>2</v>
      </c>
      <c r="O699" s="826">
        <v>1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7</v>
      </c>
      <c r="B700" s="822" t="s">
        <v>2929</v>
      </c>
      <c r="C700" s="822" t="s">
        <v>2935</v>
      </c>
      <c r="D700" s="823" t="s">
        <v>4682</v>
      </c>
      <c r="E700" s="824" t="s">
        <v>2942</v>
      </c>
      <c r="F700" s="822" t="s">
        <v>2930</v>
      </c>
      <c r="G700" s="822" t="s">
        <v>3193</v>
      </c>
      <c r="H700" s="822" t="s">
        <v>329</v>
      </c>
      <c r="I700" s="822" t="s">
        <v>4032</v>
      </c>
      <c r="J700" s="822" t="s">
        <v>1613</v>
      </c>
      <c r="K700" s="822" t="s">
        <v>1614</v>
      </c>
      <c r="L700" s="825">
        <v>50.32</v>
      </c>
      <c r="M700" s="825">
        <v>1207.68</v>
      </c>
      <c r="N700" s="822">
        <v>24</v>
      </c>
      <c r="O700" s="826">
        <v>5</v>
      </c>
      <c r="P700" s="825">
        <v>603.84</v>
      </c>
      <c r="Q700" s="827">
        <v>0.5</v>
      </c>
      <c r="R700" s="822">
        <v>12</v>
      </c>
      <c r="S700" s="827">
        <v>0.5</v>
      </c>
      <c r="T700" s="826">
        <v>3</v>
      </c>
      <c r="U700" s="828">
        <v>0.6</v>
      </c>
    </row>
    <row r="701" spans="1:21" ht="14.45" customHeight="1" x14ac:dyDescent="0.2">
      <c r="A701" s="821">
        <v>7</v>
      </c>
      <c r="B701" s="822" t="s">
        <v>2929</v>
      </c>
      <c r="C701" s="822" t="s">
        <v>2935</v>
      </c>
      <c r="D701" s="823" t="s">
        <v>4682</v>
      </c>
      <c r="E701" s="824" t="s">
        <v>2942</v>
      </c>
      <c r="F701" s="822" t="s">
        <v>2930</v>
      </c>
      <c r="G701" s="822" t="s">
        <v>3193</v>
      </c>
      <c r="H701" s="822" t="s">
        <v>329</v>
      </c>
      <c r="I701" s="822" t="s">
        <v>4033</v>
      </c>
      <c r="J701" s="822" t="s">
        <v>4034</v>
      </c>
      <c r="K701" s="822" t="s">
        <v>4035</v>
      </c>
      <c r="L701" s="825">
        <v>99.94</v>
      </c>
      <c r="M701" s="825">
        <v>899.46</v>
      </c>
      <c r="N701" s="822">
        <v>9</v>
      </c>
      <c r="O701" s="826">
        <v>2</v>
      </c>
      <c r="P701" s="825">
        <v>899.46</v>
      </c>
      <c r="Q701" s="827">
        <v>1</v>
      </c>
      <c r="R701" s="822">
        <v>9</v>
      </c>
      <c r="S701" s="827">
        <v>1</v>
      </c>
      <c r="T701" s="826">
        <v>2</v>
      </c>
      <c r="U701" s="828">
        <v>1</v>
      </c>
    </row>
    <row r="702" spans="1:21" ht="14.45" customHeight="1" x14ac:dyDescent="0.2">
      <c r="A702" s="821">
        <v>7</v>
      </c>
      <c r="B702" s="822" t="s">
        <v>2929</v>
      </c>
      <c r="C702" s="822" t="s">
        <v>2935</v>
      </c>
      <c r="D702" s="823" t="s">
        <v>4682</v>
      </c>
      <c r="E702" s="824" t="s">
        <v>2942</v>
      </c>
      <c r="F702" s="822" t="s">
        <v>2930</v>
      </c>
      <c r="G702" s="822" t="s">
        <v>3193</v>
      </c>
      <c r="H702" s="822" t="s">
        <v>329</v>
      </c>
      <c r="I702" s="822" t="s">
        <v>3261</v>
      </c>
      <c r="J702" s="822" t="s">
        <v>3208</v>
      </c>
      <c r="K702" s="822"/>
      <c r="L702" s="825">
        <v>50.32</v>
      </c>
      <c r="M702" s="825">
        <v>352.24</v>
      </c>
      <c r="N702" s="822">
        <v>7</v>
      </c>
      <c r="O702" s="826">
        <v>2</v>
      </c>
      <c r="P702" s="825">
        <v>150.96</v>
      </c>
      <c r="Q702" s="827">
        <v>0.4285714285714286</v>
      </c>
      <c r="R702" s="822">
        <v>3</v>
      </c>
      <c r="S702" s="827">
        <v>0.42857142857142855</v>
      </c>
      <c r="T702" s="826">
        <v>1</v>
      </c>
      <c r="U702" s="828">
        <v>0.5</v>
      </c>
    </row>
    <row r="703" spans="1:21" ht="14.45" customHeight="1" x14ac:dyDescent="0.2">
      <c r="A703" s="821">
        <v>7</v>
      </c>
      <c r="B703" s="822" t="s">
        <v>2929</v>
      </c>
      <c r="C703" s="822" t="s">
        <v>2935</v>
      </c>
      <c r="D703" s="823" t="s">
        <v>4682</v>
      </c>
      <c r="E703" s="824" t="s">
        <v>2942</v>
      </c>
      <c r="F703" s="822" t="s">
        <v>2930</v>
      </c>
      <c r="G703" s="822" t="s">
        <v>3193</v>
      </c>
      <c r="H703" s="822" t="s">
        <v>329</v>
      </c>
      <c r="I703" s="822" t="s">
        <v>3261</v>
      </c>
      <c r="J703" s="822" t="s">
        <v>1613</v>
      </c>
      <c r="K703" s="822" t="s">
        <v>3566</v>
      </c>
      <c r="L703" s="825">
        <v>50.32</v>
      </c>
      <c r="M703" s="825">
        <v>4931.3600000000006</v>
      </c>
      <c r="N703" s="822">
        <v>98</v>
      </c>
      <c r="O703" s="826">
        <v>27.5</v>
      </c>
      <c r="P703" s="825">
        <v>2012.7999999999997</v>
      </c>
      <c r="Q703" s="827">
        <v>0.40816326530612235</v>
      </c>
      <c r="R703" s="822">
        <v>40</v>
      </c>
      <c r="S703" s="827">
        <v>0.40816326530612246</v>
      </c>
      <c r="T703" s="826">
        <v>14</v>
      </c>
      <c r="U703" s="828">
        <v>0.50909090909090904</v>
      </c>
    </row>
    <row r="704" spans="1:21" ht="14.45" customHeight="1" x14ac:dyDescent="0.2">
      <c r="A704" s="821">
        <v>7</v>
      </c>
      <c r="B704" s="822" t="s">
        <v>2929</v>
      </c>
      <c r="C704" s="822" t="s">
        <v>2935</v>
      </c>
      <c r="D704" s="823" t="s">
        <v>4682</v>
      </c>
      <c r="E704" s="824" t="s">
        <v>2942</v>
      </c>
      <c r="F704" s="822" t="s">
        <v>2930</v>
      </c>
      <c r="G704" s="822" t="s">
        <v>3193</v>
      </c>
      <c r="H704" s="822" t="s">
        <v>329</v>
      </c>
      <c r="I704" s="822" t="s">
        <v>4036</v>
      </c>
      <c r="J704" s="822" t="s">
        <v>4028</v>
      </c>
      <c r="K704" s="822" t="s">
        <v>4037</v>
      </c>
      <c r="L704" s="825">
        <v>50.32</v>
      </c>
      <c r="M704" s="825">
        <v>201.28</v>
      </c>
      <c r="N704" s="822">
        <v>4</v>
      </c>
      <c r="O704" s="826">
        <v>1.5</v>
      </c>
      <c r="P704" s="825">
        <v>150.96</v>
      </c>
      <c r="Q704" s="827">
        <v>0.75</v>
      </c>
      <c r="R704" s="822">
        <v>3</v>
      </c>
      <c r="S704" s="827">
        <v>0.75</v>
      </c>
      <c r="T704" s="826">
        <v>1</v>
      </c>
      <c r="U704" s="828">
        <v>0.66666666666666663</v>
      </c>
    </row>
    <row r="705" spans="1:21" ht="14.45" customHeight="1" x14ac:dyDescent="0.2">
      <c r="A705" s="821">
        <v>7</v>
      </c>
      <c r="B705" s="822" t="s">
        <v>2929</v>
      </c>
      <c r="C705" s="822" t="s">
        <v>2935</v>
      </c>
      <c r="D705" s="823" t="s">
        <v>4682</v>
      </c>
      <c r="E705" s="824" t="s">
        <v>2942</v>
      </c>
      <c r="F705" s="822" t="s">
        <v>2930</v>
      </c>
      <c r="G705" s="822" t="s">
        <v>3193</v>
      </c>
      <c r="H705" s="822" t="s">
        <v>329</v>
      </c>
      <c r="I705" s="822" t="s">
        <v>4038</v>
      </c>
      <c r="J705" s="822" t="s">
        <v>4028</v>
      </c>
      <c r="K705" s="822" t="s">
        <v>4029</v>
      </c>
      <c r="L705" s="825">
        <v>50.32</v>
      </c>
      <c r="M705" s="825">
        <v>452.88</v>
      </c>
      <c r="N705" s="822">
        <v>9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7</v>
      </c>
      <c r="B706" s="822" t="s">
        <v>2929</v>
      </c>
      <c r="C706" s="822" t="s">
        <v>2935</v>
      </c>
      <c r="D706" s="823" t="s">
        <v>4682</v>
      </c>
      <c r="E706" s="824" t="s">
        <v>2942</v>
      </c>
      <c r="F706" s="822" t="s">
        <v>2930</v>
      </c>
      <c r="G706" s="822" t="s">
        <v>3526</v>
      </c>
      <c r="H706" s="822" t="s">
        <v>329</v>
      </c>
      <c r="I706" s="822" t="s">
        <v>4039</v>
      </c>
      <c r="J706" s="822" t="s">
        <v>2091</v>
      </c>
      <c r="K706" s="822" t="s">
        <v>4040</v>
      </c>
      <c r="L706" s="825">
        <v>65.36</v>
      </c>
      <c r="M706" s="825">
        <v>1634</v>
      </c>
      <c r="N706" s="822">
        <v>25</v>
      </c>
      <c r="O706" s="826">
        <v>6.5</v>
      </c>
      <c r="P706" s="825">
        <v>1111.1199999999999</v>
      </c>
      <c r="Q706" s="827">
        <v>0.67999999999999994</v>
      </c>
      <c r="R706" s="822">
        <v>17</v>
      </c>
      <c r="S706" s="827">
        <v>0.68</v>
      </c>
      <c r="T706" s="826">
        <v>3.5</v>
      </c>
      <c r="U706" s="828">
        <v>0.53846153846153844</v>
      </c>
    </row>
    <row r="707" spans="1:21" ht="14.45" customHeight="1" x14ac:dyDescent="0.2">
      <c r="A707" s="821">
        <v>7</v>
      </c>
      <c r="B707" s="822" t="s">
        <v>2929</v>
      </c>
      <c r="C707" s="822" t="s">
        <v>2935</v>
      </c>
      <c r="D707" s="823" t="s">
        <v>4682</v>
      </c>
      <c r="E707" s="824" t="s">
        <v>2942</v>
      </c>
      <c r="F707" s="822" t="s">
        <v>2930</v>
      </c>
      <c r="G707" s="822" t="s">
        <v>4041</v>
      </c>
      <c r="H707" s="822" t="s">
        <v>329</v>
      </c>
      <c r="I707" s="822" t="s">
        <v>4042</v>
      </c>
      <c r="J707" s="822" t="s">
        <v>4043</v>
      </c>
      <c r="K707" s="822" t="s">
        <v>4044</v>
      </c>
      <c r="L707" s="825">
        <v>775.17</v>
      </c>
      <c r="M707" s="825">
        <v>8526.869999999999</v>
      </c>
      <c r="N707" s="822">
        <v>11</v>
      </c>
      <c r="O707" s="826">
        <v>5</v>
      </c>
      <c r="P707" s="825">
        <v>6201.36</v>
      </c>
      <c r="Q707" s="827">
        <v>0.72727272727272729</v>
      </c>
      <c r="R707" s="822">
        <v>8</v>
      </c>
      <c r="S707" s="827">
        <v>0.72727272727272729</v>
      </c>
      <c r="T707" s="826">
        <v>4</v>
      </c>
      <c r="U707" s="828">
        <v>0.8</v>
      </c>
    </row>
    <row r="708" spans="1:21" ht="14.45" customHeight="1" x14ac:dyDescent="0.2">
      <c r="A708" s="821">
        <v>7</v>
      </c>
      <c r="B708" s="822" t="s">
        <v>2929</v>
      </c>
      <c r="C708" s="822" t="s">
        <v>2935</v>
      </c>
      <c r="D708" s="823" t="s">
        <v>4682</v>
      </c>
      <c r="E708" s="824" t="s">
        <v>2942</v>
      </c>
      <c r="F708" s="822" t="s">
        <v>2930</v>
      </c>
      <c r="G708" s="822" t="s">
        <v>4041</v>
      </c>
      <c r="H708" s="822" t="s">
        <v>329</v>
      </c>
      <c r="I708" s="822" t="s">
        <v>4045</v>
      </c>
      <c r="J708" s="822" t="s">
        <v>4043</v>
      </c>
      <c r="K708" s="822" t="s">
        <v>4046</v>
      </c>
      <c r="L708" s="825">
        <v>1391.97</v>
      </c>
      <c r="M708" s="825">
        <v>9743.7900000000009</v>
      </c>
      <c r="N708" s="822">
        <v>7</v>
      </c>
      <c r="O708" s="826">
        <v>3</v>
      </c>
      <c r="P708" s="825">
        <v>6959.85</v>
      </c>
      <c r="Q708" s="827">
        <v>0.7142857142857143</v>
      </c>
      <c r="R708" s="822">
        <v>5</v>
      </c>
      <c r="S708" s="827">
        <v>0.7142857142857143</v>
      </c>
      <c r="T708" s="826">
        <v>2</v>
      </c>
      <c r="U708" s="828">
        <v>0.66666666666666663</v>
      </c>
    </row>
    <row r="709" spans="1:21" ht="14.45" customHeight="1" x14ac:dyDescent="0.2">
      <c r="A709" s="821">
        <v>7</v>
      </c>
      <c r="B709" s="822" t="s">
        <v>2929</v>
      </c>
      <c r="C709" s="822" t="s">
        <v>2935</v>
      </c>
      <c r="D709" s="823" t="s">
        <v>4682</v>
      </c>
      <c r="E709" s="824" t="s">
        <v>2942</v>
      </c>
      <c r="F709" s="822" t="s">
        <v>2930</v>
      </c>
      <c r="G709" s="822" t="s">
        <v>4041</v>
      </c>
      <c r="H709" s="822" t="s">
        <v>329</v>
      </c>
      <c r="I709" s="822" t="s">
        <v>4047</v>
      </c>
      <c r="J709" s="822" t="s">
        <v>4043</v>
      </c>
      <c r="K709" s="822" t="s">
        <v>4048</v>
      </c>
      <c r="L709" s="825">
        <v>2620.2600000000002</v>
      </c>
      <c r="M709" s="825">
        <v>36683.64</v>
      </c>
      <c r="N709" s="822">
        <v>14</v>
      </c>
      <c r="O709" s="826">
        <v>4</v>
      </c>
      <c r="P709" s="825">
        <v>15721.560000000001</v>
      </c>
      <c r="Q709" s="827">
        <v>0.4285714285714286</v>
      </c>
      <c r="R709" s="822">
        <v>6</v>
      </c>
      <c r="S709" s="827">
        <v>0.42857142857142855</v>
      </c>
      <c r="T709" s="826">
        <v>2</v>
      </c>
      <c r="U709" s="828">
        <v>0.5</v>
      </c>
    </row>
    <row r="710" spans="1:21" ht="14.45" customHeight="1" x14ac:dyDescent="0.2">
      <c r="A710" s="821">
        <v>7</v>
      </c>
      <c r="B710" s="822" t="s">
        <v>2929</v>
      </c>
      <c r="C710" s="822" t="s">
        <v>2935</v>
      </c>
      <c r="D710" s="823" t="s">
        <v>4682</v>
      </c>
      <c r="E710" s="824" t="s">
        <v>2942</v>
      </c>
      <c r="F710" s="822" t="s">
        <v>2930</v>
      </c>
      <c r="G710" s="822" t="s">
        <v>3443</v>
      </c>
      <c r="H710" s="822" t="s">
        <v>329</v>
      </c>
      <c r="I710" s="822" t="s">
        <v>3444</v>
      </c>
      <c r="J710" s="822" t="s">
        <v>3445</v>
      </c>
      <c r="K710" s="822" t="s">
        <v>3446</v>
      </c>
      <c r="L710" s="825">
        <v>0</v>
      </c>
      <c r="M710" s="825">
        <v>0</v>
      </c>
      <c r="N710" s="822">
        <v>1</v>
      </c>
      <c r="O710" s="826">
        <v>1</v>
      </c>
      <c r="P710" s="825">
        <v>0</v>
      </c>
      <c r="Q710" s="827"/>
      <c r="R710" s="822">
        <v>1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7</v>
      </c>
      <c r="B711" s="822" t="s">
        <v>2929</v>
      </c>
      <c r="C711" s="822" t="s">
        <v>2935</v>
      </c>
      <c r="D711" s="823" t="s">
        <v>4682</v>
      </c>
      <c r="E711" s="824" t="s">
        <v>2942</v>
      </c>
      <c r="F711" s="822" t="s">
        <v>2930</v>
      </c>
      <c r="G711" s="822" t="s">
        <v>3088</v>
      </c>
      <c r="H711" s="822" t="s">
        <v>329</v>
      </c>
      <c r="I711" s="822" t="s">
        <v>3089</v>
      </c>
      <c r="J711" s="822" t="s">
        <v>1269</v>
      </c>
      <c r="K711" s="822" t="s">
        <v>1270</v>
      </c>
      <c r="L711" s="825">
        <v>121.92</v>
      </c>
      <c r="M711" s="825">
        <v>487.68</v>
      </c>
      <c r="N711" s="822">
        <v>4</v>
      </c>
      <c r="O711" s="826">
        <v>2</v>
      </c>
      <c r="P711" s="825">
        <v>365.76</v>
      </c>
      <c r="Q711" s="827">
        <v>0.75</v>
      </c>
      <c r="R711" s="822">
        <v>3</v>
      </c>
      <c r="S711" s="827">
        <v>0.75</v>
      </c>
      <c r="T711" s="826">
        <v>1</v>
      </c>
      <c r="U711" s="828">
        <v>0.5</v>
      </c>
    </row>
    <row r="712" spans="1:21" ht="14.45" customHeight="1" x14ac:dyDescent="0.2">
      <c r="A712" s="821">
        <v>7</v>
      </c>
      <c r="B712" s="822" t="s">
        <v>2929</v>
      </c>
      <c r="C712" s="822" t="s">
        <v>2935</v>
      </c>
      <c r="D712" s="823" t="s">
        <v>4682</v>
      </c>
      <c r="E712" s="824" t="s">
        <v>2942</v>
      </c>
      <c r="F712" s="822" t="s">
        <v>2930</v>
      </c>
      <c r="G712" s="822" t="s">
        <v>3088</v>
      </c>
      <c r="H712" s="822" t="s">
        <v>329</v>
      </c>
      <c r="I712" s="822" t="s">
        <v>3630</v>
      </c>
      <c r="J712" s="822" t="s">
        <v>1269</v>
      </c>
      <c r="K712" s="822" t="s">
        <v>1270</v>
      </c>
      <c r="L712" s="825">
        <v>121.92</v>
      </c>
      <c r="M712" s="825">
        <v>731.52</v>
      </c>
      <c r="N712" s="822">
        <v>6</v>
      </c>
      <c r="O712" s="826">
        <v>2</v>
      </c>
      <c r="P712" s="825">
        <v>731.52</v>
      </c>
      <c r="Q712" s="827">
        <v>1</v>
      </c>
      <c r="R712" s="822">
        <v>6</v>
      </c>
      <c r="S712" s="827">
        <v>1</v>
      </c>
      <c r="T712" s="826">
        <v>2</v>
      </c>
      <c r="U712" s="828">
        <v>1</v>
      </c>
    </row>
    <row r="713" spans="1:21" ht="14.45" customHeight="1" x14ac:dyDescent="0.2">
      <c r="A713" s="821">
        <v>7</v>
      </c>
      <c r="B713" s="822" t="s">
        <v>2929</v>
      </c>
      <c r="C713" s="822" t="s">
        <v>2935</v>
      </c>
      <c r="D713" s="823" t="s">
        <v>4682</v>
      </c>
      <c r="E713" s="824" t="s">
        <v>2942</v>
      </c>
      <c r="F713" s="822" t="s">
        <v>2930</v>
      </c>
      <c r="G713" s="822" t="s">
        <v>4049</v>
      </c>
      <c r="H713" s="822" t="s">
        <v>329</v>
      </c>
      <c r="I713" s="822" t="s">
        <v>4050</v>
      </c>
      <c r="J713" s="822" t="s">
        <v>1095</v>
      </c>
      <c r="K713" s="822" t="s">
        <v>4051</v>
      </c>
      <c r="L713" s="825">
        <v>0</v>
      </c>
      <c r="M713" s="825">
        <v>0</v>
      </c>
      <c r="N713" s="822">
        <v>2</v>
      </c>
      <c r="O713" s="826">
        <v>1</v>
      </c>
      <c r="P713" s="825">
        <v>0</v>
      </c>
      <c r="Q713" s="827"/>
      <c r="R713" s="822">
        <v>2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7</v>
      </c>
      <c r="B714" s="822" t="s">
        <v>2929</v>
      </c>
      <c r="C714" s="822" t="s">
        <v>2935</v>
      </c>
      <c r="D714" s="823" t="s">
        <v>4682</v>
      </c>
      <c r="E714" s="824" t="s">
        <v>2942</v>
      </c>
      <c r="F714" s="822" t="s">
        <v>2930</v>
      </c>
      <c r="G714" s="822" t="s">
        <v>4052</v>
      </c>
      <c r="H714" s="822" t="s">
        <v>329</v>
      </c>
      <c r="I714" s="822" t="s">
        <v>4053</v>
      </c>
      <c r="J714" s="822" t="s">
        <v>1291</v>
      </c>
      <c r="K714" s="822" t="s">
        <v>2398</v>
      </c>
      <c r="L714" s="825">
        <v>1933.92</v>
      </c>
      <c r="M714" s="825">
        <v>5801.76</v>
      </c>
      <c r="N714" s="822">
        <v>3</v>
      </c>
      <c r="O714" s="826">
        <v>2</v>
      </c>
      <c r="P714" s="825">
        <v>5801.76</v>
      </c>
      <c r="Q714" s="827">
        <v>1</v>
      </c>
      <c r="R714" s="822">
        <v>3</v>
      </c>
      <c r="S714" s="827">
        <v>1</v>
      </c>
      <c r="T714" s="826">
        <v>2</v>
      </c>
      <c r="U714" s="828">
        <v>1</v>
      </c>
    </row>
    <row r="715" spans="1:21" ht="14.45" customHeight="1" x14ac:dyDescent="0.2">
      <c r="A715" s="821">
        <v>7</v>
      </c>
      <c r="B715" s="822" t="s">
        <v>2929</v>
      </c>
      <c r="C715" s="822" t="s">
        <v>2935</v>
      </c>
      <c r="D715" s="823" t="s">
        <v>4682</v>
      </c>
      <c r="E715" s="824" t="s">
        <v>2944</v>
      </c>
      <c r="F715" s="822" t="s">
        <v>2930</v>
      </c>
      <c r="G715" s="822" t="s">
        <v>3151</v>
      </c>
      <c r="H715" s="822" t="s">
        <v>329</v>
      </c>
      <c r="I715" s="822" t="s">
        <v>3152</v>
      </c>
      <c r="J715" s="822" t="s">
        <v>3153</v>
      </c>
      <c r="K715" s="822" t="s">
        <v>2371</v>
      </c>
      <c r="L715" s="825">
        <v>38.56</v>
      </c>
      <c r="M715" s="825">
        <v>38.56</v>
      </c>
      <c r="N715" s="822">
        <v>1</v>
      </c>
      <c r="O715" s="826">
        <v>0.5</v>
      </c>
      <c r="P715" s="825">
        <v>38.56</v>
      </c>
      <c r="Q715" s="827">
        <v>1</v>
      </c>
      <c r="R715" s="822">
        <v>1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7</v>
      </c>
      <c r="B716" s="822" t="s">
        <v>2929</v>
      </c>
      <c r="C716" s="822" t="s">
        <v>2935</v>
      </c>
      <c r="D716" s="823" t="s">
        <v>4682</v>
      </c>
      <c r="E716" s="824" t="s">
        <v>2944</v>
      </c>
      <c r="F716" s="822" t="s">
        <v>2930</v>
      </c>
      <c r="G716" s="822" t="s">
        <v>3050</v>
      </c>
      <c r="H716" s="822" t="s">
        <v>329</v>
      </c>
      <c r="I716" s="822" t="s">
        <v>3247</v>
      </c>
      <c r="J716" s="822" t="s">
        <v>3248</v>
      </c>
      <c r="K716" s="822" t="s">
        <v>3249</v>
      </c>
      <c r="L716" s="825">
        <v>35.25</v>
      </c>
      <c r="M716" s="825">
        <v>35.25</v>
      </c>
      <c r="N716" s="822">
        <v>1</v>
      </c>
      <c r="O716" s="826">
        <v>0.5</v>
      </c>
      <c r="P716" s="825">
        <v>35.25</v>
      </c>
      <c r="Q716" s="827">
        <v>1</v>
      </c>
      <c r="R716" s="822">
        <v>1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7</v>
      </c>
      <c r="B717" s="822" t="s">
        <v>2929</v>
      </c>
      <c r="C717" s="822" t="s">
        <v>2935</v>
      </c>
      <c r="D717" s="823" t="s">
        <v>4682</v>
      </c>
      <c r="E717" s="824" t="s">
        <v>2945</v>
      </c>
      <c r="F717" s="822" t="s">
        <v>2930</v>
      </c>
      <c r="G717" s="822" t="s">
        <v>3005</v>
      </c>
      <c r="H717" s="822" t="s">
        <v>329</v>
      </c>
      <c r="I717" s="822" t="s">
        <v>4054</v>
      </c>
      <c r="J717" s="822" t="s">
        <v>3007</v>
      </c>
      <c r="K717" s="822" t="s">
        <v>4055</v>
      </c>
      <c r="L717" s="825">
        <v>23.49</v>
      </c>
      <c r="M717" s="825">
        <v>46.98</v>
      </c>
      <c r="N717" s="822">
        <v>2</v>
      </c>
      <c r="O717" s="826">
        <v>2</v>
      </c>
      <c r="P717" s="825">
        <v>23.49</v>
      </c>
      <c r="Q717" s="827">
        <v>0.5</v>
      </c>
      <c r="R717" s="822">
        <v>1</v>
      </c>
      <c r="S717" s="827">
        <v>0.5</v>
      </c>
      <c r="T717" s="826">
        <v>1</v>
      </c>
      <c r="U717" s="828">
        <v>0.5</v>
      </c>
    </row>
    <row r="718" spans="1:21" ht="14.45" customHeight="1" x14ac:dyDescent="0.2">
      <c r="A718" s="821">
        <v>7</v>
      </c>
      <c r="B718" s="822" t="s">
        <v>2929</v>
      </c>
      <c r="C718" s="822" t="s">
        <v>2935</v>
      </c>
      <c r="D718" s="823" t="s">
        <v>4682</v>
      </c>
      <c r="E718" s="824" t="s">
        <v>2945</v>
      </c>
      <c r="F718" s="822" t="s">
        <v>2930</v>
      </c>
      <c r="G718" s="822" t="s">
        <v>3005</v>
      </c>
      <c r="H718" s="822" t="s">
        <v>329</v>
      </c>
      <c r="I718" s="822" t="s">
        <v>3006</v>
      </c>
      <c r="J718" s="822" t="s">
        <v>3007</v>
      </c>
      <c r="K718" s="822" t="s">
        <v>2891</v>
      </c>
      <c r="L718" s="825">
        <v>70.48</v>
      </c>
      <c r="M718" s="825">
        <v>3312.5600000000004</v>
      </c>
      <c r="N718" s="822">
        <v>47</v>
      </c>
      <c r="O718" s="826">
        <v>17</v>
      </c>
      <c r="P718" s="825">
        <v>1762.0000000000002</v>
      </c>
      <c r="Q718" s="827">
        <v>0.53191489361702127</v>
      </c>
      <c r="R718" s="822">
        <v>25</v>
      </c>
      <c r="S718" s="827">
        <v>0.53191489361702127</v>
      </c>
      <c r="T718" s="826">
        <v>8.5</v>
      </c>
      <c r="U718" s="828">
        <v>0.5</v>
      </c>
    </row>
    <row r="719" spans="1:21" ht="14.45" customHeight="1" x14ac:dyDescent="0.2">
      <c r="A719" s="821">
        <v>7</v>
      </c>
      <c r="B719" s="822" t="s">
        <v>2929</v>
      </c>
      <c r="C719" s="822" t="s">
        <v>2935</v>
      </c>
      <c r="D719" s="823" t="s">
        <v>4682</v>
      </c>
      <c r="E719" s="824" t="s">
        <v>2945</v>
      </c>
      <c r="F719" s="822" t="s">
        <v>2930</v>
      </c>
      <c r="G719" s="822" t="s">
        <v>3005</v>
      </c>
      <c r="H719" s="822" t="s">
        <v>329</v>
      </c>
      <c r="I719" s="822" t="s">
        <v>3739</v>
      </c>
      <c r="J719" s="822" t="s">
        <v>3007</v>
      </c>
      <c r="K719" s="822" t="s">
        <v>3740</v>
      </c>
      <c r="L719" s="825">
        <v>0</v>
      </c>
      <c r="M719" s="825">
        <v>0</v>
      </c>
      <c r="N719" s="822">
        <v>1</v>
      </c>
      <c r="O719" s="826">
        <v>0.5</v>
      </c>
      <c r="P719" s="825">
        <v>0</v>
      </c>
      <c r="Q719" s="827"/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7</v>
      </c>
      <c r="B720" s="822" t="s">
        <v>2929</v>
      </c>
      <c r="C720" s="822" t="s">
        <v>2935</v>
      </c>
      <c r="D720" s="823" t="s">
        <v>4682</v>
      </c>
      <c r="E720" s="824" t="s">
        <v>2945</v>
      </c>
      <c r="F720" s="822" t="s">
        <v>2930</v>
      </c>
      <c r="G720" s="822" t="s">
        <v>3094</v>
      </c>
      <c r="H720" s="822" t="s">
        <v>687</v>
      </c>
      <c r="I720" s="822" t="s">
        <v>2734</v>
      </c>
      <c r="J720" s="822" t="s">
        <v>2735</v>
      </c>
      <c r="K720" s="822" t="s">
        <v>2736</v>
      </c>
      <c r="L720" s="825">
        <v>23.4</v>
      </c>
      <c r="M720" s="825">
        <v>23.4</v>
      </c>
      <c r="N720" s="822">
        <v>1</v>
      </c>
      <c r="O720" s="826">
        <v>1</v>
      </c>
      <c r="P720" s="825">
        <v>23.4</v>
      </c>
      <c r="Q720" s="827">
        <v>1</v>
      </c>
      <c r="R720" s="822">
        <v>1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7</v>
      </c>
      <c r="B721" s="822" t="s">
        <v>2929</v>
      </c>
      <c r="C721" s="822" t="s">
        <v>2935</v>
      </c>
      <c r="D721" s="823" t="s">
        <v>4682</v>
      </c>
      <c r="E721" s="824" t="s">
        <v>2945</v>
      </c>
      <c r="F721" s="822" t="s">
        <v>2930</v>
      </c>
      <c r="G721" s="822" t="s">
        <v>3798</v>
      </c>
      <c r="H721" s="822" t="s">
        <v>329</v>
      </c>
      <c r="I721" s="822" t="s">
        <v>3799</v>
      </c>
      <c r="J721" s="822" t="s">
        <v>3800</v>
      </c>
      <c r="K721" s="822" t="s">
        <v>3801</v>
      </c>
      <c r="L721" s="825">
        <v>51.43</v>
      </c>
      <c r="M721" s="825">
        <v>668.59</v>
      </c>
      <c r="N721" s="822">
        <v>13</v>
      </c>
      <c r="O721" s="826">
        <v>5.5</v>
      </c>
      <c r="P721" s="825">
        <v>565.73</v>
      </c>
      <c r="Q721" s="827">
        <v>0.84615384615384615</v>
      </c>
      <c r="R721" s="822">
        <v>11</v>
      </c>
      <c r="S721" s="827">
        <v>0.84615384615384615</v>
      </c>
      <c r="T721" s="826">
        <v>4.5</v>
      </c>
      <c r="U721" s="828">
        <v>0.81818181818181823</v>
      </c>
    </row>
    <row r="722" spans="1:21" ht="14.45" customHeight="1" x14ac:dyDescent="0.2">
      <c r="A722" s="821">
        <v>7</v>
      </c>
      <c r="B722" s="822" t="s">
        <v>2929</v>
      </c>
      <c r="C722" s="822" t="s">
        <v>2935</v>
      </c>
      <c r="D722" s="823" t="s">
        <v>4682</v>
      </c>
      <c r="E722" s="824" t="s">
        <v>2945</v>
      </c>
      <c r="F722" s="822" t="s">
        <v>2930</v>
      </c>
      <c r="G722" s="822" t="s">
        <v>3798</v>
      </c>
      <c r="H722" s="822" t="s">
        <v>329</v>
      </c>
      <c r="I722" s="822" t="s">
        <v>3799</v>
      </c>
      <c r="J722" s="822" t="s">
        <v>3800</v>
      </c>
      <c r="K722" s="822" t="s">
        <v>3801</v>
      </c>
      <c r="L722" s="825">
        <v>55.77</v>
      </c>
      <c r="M722" s="825">
        <v>111.54</v>
      </c>
      <c r="N722" s="822">
        <v>2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7</v>
      </c>
      <c r="B723" s="822" t="s">
        <v>2929</v>
      </c>
      <c r="C723" s="822" t="s">
        <v>2935</v>
      </c>
      <c r="D723" s="823" t="s">
        <v>4682</v>
      </c>
      <c r="E723" s="824" t="s">
        <v>2945</v>
      </c>
      <c r="F723" s="822" t="s">
        <v>2930</v>
      </c>
      <c r="G723" s="822" t="s">
        <v>3798</v>
      </c>
      <c r="H723" s="822" t="s">
        <v>329</v>
      </c>
      <c r="I723" s="822" t="s">
        <v>3802</v>
      </c>
      <c r="J723" s="822" t="s">
        <v>3800</v>
      </c>
      <c r="K723" s="822" t="s">
        <v>3801</v>
      </c>
      <c r="L723" s="825">
        <v>51.43</v>
      </c>
      <c r="M723" s="825">
        <v>411.44</v>
      </c>
      <c r="N723" s="822">
        <v>8</v>
      </c>
      <c r="O723" s="826">
        <v>2.5</v>
      </c>
      <c r="P723" s="825">
        <v>308.58</v>
      </c>
      <c r="Q723" s="827">
        <v>0.75</v>
      </c>
      <c r="R723" s="822">
        <v>6</v>
      </c>
      <c r="S723" s="827">
        <v>0.75</v>
      </c>
      <c r="T723" s="826">
        <v>1.5</v>
      </c>
      <c r="U723" s="828">
        <v>0.6</v>
      </c>
    </row>
    <row r="724" spans="1:21" ht="14.45" customHeight="1" x14ac:dyDescent="0.2">
      <c r="A724" s="821">
        <v>7</v>
      </c>
      <c r="B724" s="822" t="s">
        <v>2929</v>
      </c>
      <c r="C724" s="822" t="s">
        <v>2935</v>
      </c>
      <c r="D724" s="823" t="s">
        <v>4682</v>
      </c>
      <c r="E724" s="824" t="s">
        <v>2945</v>
      </c>
      <c r="F724" s="822" t="s">
        <v>2930</v>
      </c>
      <c r="G724" s="822" t="s">
        <v>3798</v>
      </c>
      <c r="H724" s="822" t="s">
        <v>329</v>
      </c>
      <c r="I724" s="822" t="s">
        <v>3802</v>
      </c>
      <c r="J724" s="822" t="s">
        <v>3800</v>
      </c>
      <c r="K724" s="822" t="s">
        <v>3801</v>
      </c>
      <c r="L724" s="825">
        <v>55.77</v>
      </c>
      <c r="M724" s="825">
        <v>111.54</v>
      </c>
      <c r="N724" s="822">
        <v>2</v>
      </c>
      <c r="O724" s="826">
        <v>1</v>
      </c>
      <c r="P724" s="825">
        <v>111.54</v>
      </c>
      <c r="Q724" s="827">
        <v>1</v>
      </c>
      <c r="R724" s="822">
        <v>2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7</v>
      </c>
      <c r="B725" s="822" t="s">
        <v>2929</v>
      </c>
      <c r="C725" s="822" t="s">
        <v>2935</v>
      </c>
      <c r="D725" s="823" t="s">
        <v>4682</v>
      </c>
      <c r="E725" s="824" t="s">
        <v>2945</v>
      </c>
      <c r="F725" s="822" t="s">
        <v>2930</v>
      </c>
      <c r="G725" s="822" t="s">
        <v>3008</v>
      </c>
      <c r="H725" s="822" t="s">
        <v>329</v>
      </c>
      <c r="I725" s="822" t="s">
        <v>3803</v>
      </c>
      <c r="J725" s="822" t="s">
        <v>3010</v>
      </c>
      <c r="K725" s="822" t="s">
        <v>1917</v>
      </c>
      <c r="L725" s="825">
        <v>55.95</v>
      </c>
      <c r="M725" s="825">
        <v>55.95</v>
      </c>
      <c r="N725" s="822">
        <v>1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7</v>
      </c>
      <c r="B726" s="822" t="s">
        <v>2929</v>
      </c>
      <c r="C726" s="822" t="s">
        <v>2935</v>
      </c>
      <c r="D726" s="823" t="s">
        <v>4682</v>
      </c>
      <c r="E726" s="824" t="s">
        <v>2945</v>
      </c>
      <c r="F726" s="822" t="s">
        <v>2930</v>
      </c>
      <c r="G726" s="822" t="s">
        <v>3008</v>
      </c>
      <c r="H726" s="822" t="s">
        <v>329</v>
      </c>
      <c r="I726" s="822" t="s">
        <v>3009</v>
      </c>
      <c r="J726" s="822" t="s">
        <v>3010</v>
      </c>
      <c r="K726" s="822" t="s">
        <v>3011</v>
      </c>
      <c r="L726" s="825">
        <v>128.55000000000001</v>
      </c>
      <c r="M726" s="825">
        <v>257.10000000000002</v>
      </c>
      <c r="N726" s="822">
        <v>2</v>
      </c>
      <c r="O726" s="826">
        <v>0.5</v>
      </c>
      <c r="P726" s="825">
        <v>257.10000000000002</v>
      </c>
      <c r="Q726" s="827">
        <v>1</v>
      </c>
      <c r="R726" s="822">
        <v>2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7</v>
      </c>
      <c r="B727" s="822" t="s">
        <v>2929</v>
      </c>
      <c r="C727" s="822" t="s">
        <v>2935</v>
      </c>
      <c r="D727" s="823" t="s">
        <v>4682</v>
      </c>
      <c r="E727" s="824" t="s">
        <v>2945</v>
      </c>
      <c r="F727" s="822" t="s">
        <v>2930</v>
      </c>
      <c r="G727" s="822" t="s">
        <v>3804</v>
      </c>
      <c r="H727" s="822" t="s">
        <v>329</v>
      </c>
      <c r="I727" s="822" t="s">
        <v>3805</v>
      </c>
      <c r="J727" s="822" t="s">
        <v>3806</v>
      </c>
      <c r="K727" s="822" t="s">
        <v>3807</v>
      </c>
      <c r="L727" s="825">
        <v>0</v>
      </c>
      <c r="M727" s="825">
        <v>0</v>
      </c>
      <c r="N727" s="822">
        <v>1</v>
      </c>
      <c r="O727" s="826">
        <v>1</v>
      </c>
      <c r="P727" s="825">
        <v>0</v>
      </c>
      <c r="Q727" s="827"/>
      <c r="R727" s="822">
        <v>1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7</v>
      </c>
      <c r="B728" s="822" t="s">
        <v>2929</v>
      </c>
      <c r="C728" s="822" t="s">
        <v>2935</v>
      </c>
      <c r="D728" s="823" t="s">
        <v>4682</v>
      </c>
      <c r="E728" s="824" t="s">
        <v>2945</v>
      </c>
      <c r="F728" s="822" t="s">
        <v>2930</v>
      </c>
      <c r="G728" s="822" t="s">
        <v>3804</v>
      </c>
      <c r="H728" s="822" t="s">
        <v>329</v>
      </c>
      <c r="I728" s="822" t="s">
        <v>4056</v>
      </c>
      <c r="J728" s="822" t="s">
        <v>4057</v>
      </c>
      <c r="K728" s="822" t="s">
        <v>4058</v>
      </c>
      <c r="L728" s="825">
        <v>0</v>
      </c>
      <c r="M728" s="825">
        <v>0</v>
      </c>
      <c r="N728" s="822">
        <v>3</v>
      </c>
      <c r="O728" s="826">
        <v>1</v>
      </c>
      <c r="P728" s="825">
        <v>0</v>
      </c>
      <c r="Q728" s="827"/>
      <c r="R728" s="822">
        <v>3</v>
      </c>
      <c r="S728" s="827">
        <v>1</v>
      </c>
      <c r="T728" s="826">
        <v>1</v>
      </c>
      <c r="U728" s="828">
        <v>1</v>
      </c>
    </row>
    <row r="729" spans="1:21" ht="14.45" customHeight="1" x14ac:dyDescent="0.2">
      <c r="A729" s="821">
        <v>7</v>
      </c>
      <c r="B729" s="822" t="s">
        <v>2929</v>
      </c>
      <c r="C729" s="822" t="s">
        <v>2935</v>
      </c>
      <c r="D729" s="823" t="s">
        <v>4682</v>
      </c>
      <c r="E729" s="824" t="s">
        <v>2945</v>
      </c>
      <c r="F729" s="822" t="s">
        <v>2930</v>
      </c>
      <c r="G729" s="822" t="s">
        <v>3809</v>
      </c>
      <c r="H729" s="822" t="s">
        <v>687</v>
      </c>
      <c r="I729" s="822" t="s">
        <v>2679</v>
      </c>
      <c r="J729" s="822" t="s">
        <v>2680</v>
      </c>
      <c r="K729" s="822" t="s">
        <v>2681</v>
      </c>
      <c r="L729" s="825">
        <v>754.04</v>
      </c>
      <c r="M729" s="825">
        <v>8294.4399999999987</v>
      </c>
      <c r="N729" s="822">
        <v>11</v>
      </c>
      <c r="O729" s="826">
        <v>3</v>
      </c>
      <c r="P729" s="825">
        <v>8294.4399999999987</v>
      </c>
      <c r="Q729" s="827">
        <v>1</v>
      </c>
      <c r="R729" s="822">
        <v>11</v>
      </c>
      <c r="S729" s="827">
        <v>1</v>
      </c>
      <c r="T729" s="826">
        <v>3</v>
      </c>
      <c r="U729" s="828">
        <v>1</v>
      </c>
    </row>
    <row r="730" spans="1:21" ht="14.45" customHeight="1" x14ac:dyDescent="0.2">
      <c r="A730" s="821">
        <v>7</v>
      </c>
      <c r="B730" s="822" t="s">
        <v>2929</v>
      </c>
      <c r="C730" s="822" t="s">
        <v>2935</v>
      </c>
      <c r="D730" s="823" t="s">
        <v>4682</v>
      </c>
      <c r="E730" s="824" t="s">
        <v>2945</v>
      </c>
      <c r="F730" s="822" t="s">
        <v>2930</v>
      </c>
      <c r="G730" s="822" t="s">
        <v>3809</v>
      </c>
      <c r="H730" s="822" t="s">
        <v>687</v>
      </c>
      <c r="I730" s="822" t="s">
        <v>2679</v>
      </c>
      <c r="J730" s="822" t="s">
        <v>2680</v>
      </c>
      <c r="K730" s="822" t="s">
        <v>2681</v>
      </c>
      <c r="L730" s="825">
        <v>505.86</v>
      </c>
      <c r="M730" s="825">
        <v>3035.16</v>
      </c>
      <c r="N730" s="822">
        <v>6</v>
      </c>
      <c r="O730" s="826">
        <v>1</v>
      </c>
      <c r="P730" s="825">
        <v>3035.16</v>
      </c>
      <c r="Q730" s="827">
        <v>1</v>
      </c>
      <c r="R730" s="822">
        <v>6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7</v>
      </c>
      <c r="B731" s="822" t="s">
        <v>2929</v>
      </c>
      <c r="C731" s="822" t="s">
        <v>2935</v>
      </c>
      <c r="D731" s="823" t="s">
        <v>4682</v>
      </c>
      <c r="E731" s="824" t="s">
        <v>2945</v>
      </c>
      <c r="F731" s="822" t="s">
        <v>2930</v>
      </c>
      <c r="G731" s="822" t="s">
        <v>3809</v>
      </c>
      <c r="H731" s="822" t="s">
        <v>687</v>
      </c>
      <c r="I731" s="822" t="s">
        <v>2865</v>
      </c>
      <c r="J731" s="822" t="s">
        <v>2680</v>
      </c>
      <c r="K731" s="822" t="s">
        <v>2866</v>
      </c>
      <c r="L731" s="825">
        <v>1131.06</v>
      </c>
      <c r="M731" s="825">
        <v>20359.079999999998</v>
      </c>
      <c r="N731" s="822">
        <v>18</v>
      </c>
      <c r="O731" s="826">
        <v>3</v>
      </c>
      <c r="P731" s="825">
        <v>20359.079999999998</v>
      </c>
      <c r="Q731" s="827">
        <v>1</v>
      </c>
      <c r="R731" s="822">
        <v>18</v>
      </c>
      <c r="S731" s="827">
        <v>1</v>
      </c>
      <c r="T731" s="826">
        <v>3</v>
      </c>
      <c r="U731" s="828">
        <v>1</v>
      </c>
    </row>
    <row r="732" spans="1:21" ht="14.45" customHeight="1" x14ac:dyDescent="0.2">
      <c r="A732" s="821">
        <v>7</v>
      </c>
      <c r="B732" s="822" t="s">
        <v>2929</v>
      </c>
      <c r="C732" s="822" t="s">
        <v>2935</v>
      </c>
      <c r="D732" s="823" t="s">
        <v>4682</v>
      </c>
      <c r="E732" s="824" t="s">
        <v>2945</v>
      </c>
      <c r="F732" s="822" t="s">
        <v>2930</v>
      </c>
      <c r="G732" s="822" t="s">
        <v>3809</v>
      </c>
      <c r="H732" s="822" t="s">
        <v>687</v>
      </c>
      <c r="I732" s="822" t="s">
        <v>2865</v>
      </c>
      <c r="J732" s="822" t="s">
        <v>2680</v>
      </c>
      <c r="K732" s="822" t="s">
        <v>2866</v>
      </c>
      <c r="L732" s="825">
        <v>758.79</v>
      </c>
      <c r="M732" s="825">
        <v>9105.48</v>
      </c>
      <c r="N732" s="822">
        <v>12</v>
      </c>
      <c r="O732" s="826">
        <v>2</v>
      </c>
      <c r="P732" s="825">
        <v>9105.48</v>
      </c>
      <c r="Q732" s="827">
        <v>1</v>
      </c>
      <c r="R732" s="822">
        <v>12</v>
      </c>
      <c r="S732" s="827">
        <v>1</v>
      </c>
      <c r="T732" s="826">
        <v>2</v>
      </c>
      <c r="U732" s="828">
        <v>1</v>
      </c>
    </row>
    <row r="733" spans="1:21" ht="14.45" customHeight="1" x14ac:dyDescent="0.2">
      <c r="A733" s="821">
        <v>7</v>
      </c>
      <c r="B733" s="822" t="s">
        <v>2929</v>
      </c>
      <c r="C733" s="822" t="s">
        <v>2935</v>
      </c>
      <c r="D733" s="823" t="s">
        <v>4682</v>
      </c>
      <c r="E733" s="824" t="s">
        <v>2945</v>
      </c>
      <c r="F733" s="822" t="s">
        <v>2930</v>
      </c>
      <c r="G733" s="822" t="s">
        <v>3809</v>
      </c>
      <c r="H733" s="822" t="s">
        <v>687</v>
      </c>
      <c r="I733" s="822" t="s">
        <v>3810</v>
      </c>
      <c r="J733" s="822" t="s">
        <v>2680</v>
      </c>
      <c r="K733" s="822" t="s">
        <v>3811</v>
      </c>
      <c r="L733" s="825">
        <v>1011.73</v>
      </c>
      <c r="M733" s="825">
        <v>5058.6499999999996</v>
      </c>
      <c r="N733" s="822">
        <v>5</v>
      </c>
      <c r="O733" s="826">
        <v>1</v>
      </c>
      <c r="P733" s="825">
        <v>5058.6499999999996</v>
      </c>
      <c r="Q733" s="827">
        <v>1</v>
      </c>
      <c r="R733" s="822">
        <v>5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7</v>
      </c>
      <c r="B734" s="822" t="s">
        <v>2929</v>
      </c>
      <c r="C734" s="822" t="s">
        <v>2935</v>
      </c>
      <c r="D734" s="823" t="s">
        <v>4682</v>
      </c>
      <c r="E734" s="824" t="s">
        <v>2945</v>
      </c>
      <c r="F734" s="822" t="s">
        <v>2930</v>
      </c>
      <c r="G734" s="822" t="s">
        <v>3809</v>
      </c>
      <c r="H734" s="822" t="s">
        <v>687</v>
      </c>
      <c r="I734" s="822" t="s">
        <v>3810</v>
      </c>
      <c r="J734" s="822" t="s">
        <v>2680</v>
      </c>
      <c r="K734" s="822" t="s">
        <v>3811</v>
      </c>
      <c r="L734" s="825">
        <v>1508.08</v>
      </c>
      <c r="M734" s="825">
        <v>12064.64</v>
      </c>
      <c r="N734" s="822">
        <v>8</v>
      </c>
      <c r="O734" s="826">
        <v>2</v>
      </c>
      <c r="P734" s="825">
        <v>12064.64</v>
      </c>
      <c r="Q734" s="827">
        <v>1</v>
      </c>
      <c r="R734" s="822">
        <v>8</v>
      </c>
      <c r="S734" s="827">
        <v>1</v>
      </c>
      <c r="T734" s="826">
        <v>2</v>
      </c>
      <c r="U734" s="828">
        <v>1</v>
      </c>
    </row>
    <row r="735" spans="1:21" ht="14.45" customHeight="1" x14ac:dyDescent="0.2">
      <c r="A735" s="821">
        <v>7</v>
      </c>
      <c r="B735" s="822" t="s">
        <v>2929</v>
      </c>
      <c r="C735" s="822" t="s">
        <v>2935</v>
      </c>
      <c r="D735" s="823" t="s">
        <v>4682</v>
      </c>
      <c r="E735" s="824" t="s">
        <v>2945</v>
      </c>
      <c r="F735" s="822" t="s">
        <v>2930</v>
      </c>
      <c r="G735" s="822" t="s">
        <v>3809</v>
      </c>
      <c r="H735" s="822" t="s">
        <v>329</v>
      </c>
      <c r="I735" s="822" t="s">
        <v>4059</v>
      </c>
      <c r="J735" s="822" t="s">
        <v>4060</v>
      </c>
      <c r="K735" s="822" t="s">
        <v>2681</v>
      </c>
      <c r="L735" s="825">
        <v>433.6</v>
      </c>
      <c r="M735" s="825">
        <v>2601.6000000000004</v>
      </c>
      <c r="N735" s="822">
        <v>6</v>
      </c>
      <c r="O735" s="826">
        <v>1</v>
      </c>
      <c r="P735" s="825">
        <v>2601.6000000000004</v>
      </c>
      <c r="Q735" s="827">
        <v>1</v>
      </c>
      <c r="R735" s="822">
        <v>6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7</v>
      </c>
      <c r="B736" s="822" t="s">
        <v>2929</v>
      </c>
      <c r="C736" s="822" t="s">
        <v>2935</v>
      </c>
      <c r="D736" s="823" t="s">
        <v>4682</v>
      </c>
      <c r="E736" s="824" t="s">
        <v>2945</v>
      </c>
      <c r="F736" s="822" t="s">
        <v>2930</v>
      </c>
      <c r="G736" s="822" t="s">
        <v>3809</v>
      </c>
      <c r="H736" s="822" t="s">
        <v>329</v>
      </c>
      <c r="I736" s="822" t="s">
        <v>3812</v>
      </c>
      <c r="J736" s="822" t="s">
        <v>3813</v>
      </c>
      <c r="K736" s="822" t="s">
        <v>2681</v>
      </c>
      <c r="L736" s="825">
        <v>754.04</v>
      </c>
      <c r="M736" s="825">
        <v>4524.24</v>
      </c>
      <c r="N736" s="822">
        <v>6</v>
      </c>
      <c r="O736" s="826">
        <v>1</v>
      </c>
      <c r="P736" s="825">
        <v>4524.24</v>
      </c>
      <c r="Q736" s="827">
        <v>1</v>
      </c>
      <c r="R736" s="822">
        <v>6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7</v>
      </c>
      <c r="B737" s="822" t="s">
        <v>2929</v>
      </c>
      <c r="C737" s="822" t="s">
        <v>2935</v>
      </c>
      <c r="D737" s="823" t="s">
        <v>4682</v>
      </c>
      <c r="E737" s="824" t="s">
        <v>2945</v>
      </c>
      <c r="F737" s="822" t="s">
        <v>2930</v>
      </c>
      <c r="G737" s="822" t="s">
        <v>3283</v>
      </c>
      <c r="H737" s="822" t="s">
        <v>687</v>
      </c>
      <c r="I737" s="822" t="s">
        <v>2781</v>
      </c>
      <c r="J737" s="822" t="s">
        <v>1617</v>
      </c>
      <c r="K737" s="822" t="s">
        <v>2782</v>
      </c>
      <c r="L737" s="825">
        <v>176.32</v>
      </c>
      <c r="M737" s="825">
        <v>176.32</v>
      </c>
      <c r="N737" s="822">
        <v>1</v>
      </c>
      <c r="O737" s="826">
        <v>1</v>
      </c>
      <c r="P737" s="825">
        <v>176.32</v>
      </c>
      <c r="Q737" s="827">
        <v>1</v>
      </c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7</v>
      </c>
      <c r="B738" s="822" t="s">
        <v>2929</v>
      </c>
      <c r="C738" s="822" t="s">
        <v>2935</v>
      </c>
      <c r="D738" s="823" t="s">
        <v>4682</v>
      </c>
      <c r="E738" s="824" t="s">
        <v>2945</v>
      </c>
      <c r="F738" s="822" t="s">
        <v>2930</v>
      </c>
      <c r="G738" s="822" t="s">
        <v>3108</v>
      </c>
      <c r="H738" s="822" t="s">
        <v>687</v>
      </c>
      <c r="I738" s="822" t="s">
        <v>3109</v>
      </c>
      <c r="J738" s="822" t="s">
        <v>1918</v>
      </c>
      <c r="K738" s="822" t="s">
        <v>1919</v>
      </c>
      <c r="L738" s="825">
        <v>132</v>
      </c>
      <c r="M738" s="825">
        <v>792</v>
      </c>
      <c r="N738" s="822">
        <v>6</v>
      </c>
      <c r="O738" s="826">
        <v>1.5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7</v>
      </c>
      <c r="B739" s="822" t="s">
        <v>2929</v>
      </c>
      <c r="C739" s="822" t="s">
        <v>2935</v>
      </c>
      <c r="D739" s="823" t="s">
        <v>4682</v>
      </c>
      <c r="E739" s="824" t="s">
        <v>2945</v>
      </c>
      <c r="F739" s="822" t="s">
        <v>2930</v>
      </c>
      <c r="G739" s="822" t="s">
        <v>3108</v>
      </c>
      <c r="H739" s="822" t="s">
        <v>329</v>
      </c>
      <c r="I739" s="822" t="s">
        <v>3539</v>
      </c>
      <c r="J739" s="822" t="s">
        <v>891</v>
      </c>
      <c r="K739" s="822" t="s">
        <v>836</v>
      </c>
      <c r="L739" s="825">
        <v>65.989999999999995</v>
      </c>
      <c r="M739" s="825">
        <v>593.90999999999985</v>
      </c>
      <c r="N739" s="822">
        <v>9</v>
      </c>
      <c r="O739" s="826">
        <v>2</v>
      </c>
      <c r="P739" s="825">
        <v>395.93999999999994</v>
      </c>
      <c r="Q739" s="827">
        <v>0.66666666666666674</v>
      </c>
      <c r="R739" s="822">
        <v>6</v>
      </c>
      <c r="S739" s="827">
        <v>0.66666666666666663</v>
      </c>
      <c r="T739" s="826">
        <v>1.5</v>
      </c>
      <c r="U739" s="828">
        <v>0.75</v>
      </c>
    </row>
    <row r="740" spans="1:21" ht="14.45" customHeight="1" x14ac:dyDescent="0.2">
      <c r="A740" s="821">
        <v>7</v>
      </c>
      <c r="B740" s="822" t="s">
        <v>2929</v>
      </c>
      <c r="C740" s="822" t="s">
        <v>2935</v>
      </c>
      <c r="D740" s="823" t="s">
        <v>4682</v>
      </c>
      <c r="E740" s="824" t="s">
        <v>2945</v>
      </c>
      <c r="F740" s="822" t="s">
        <v>2930</v>
      </c>
      <c r="G740" s="822" t="s">
        <v>3294</v>
      </c>
      <c r="H740" s="822" t="s">
        <v>329</v>
      </c>
      <c r="I740" s="822" t="s">
        <v>3820</v>
      </c>
      <c r="J740" s="822" t="s">
        <v>3296</v>
      </c>
      <c r="K740" s="822" t="s">
        <v>3821</v>
      </c>
      <c r="L740" s="825">
        <v>150.26</v>
      </c>
      <c r="M740" s="825">
        <v>601.04</v>
      </c>
      <c r="N740" s="822">
        <v>4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7</v>
      </c>
      <c r="B741" s="822" t="s">
        <v>2929</v>
      </c>
      <c r="C741" s="822" t="s">
        <v>2935</v>
      </c>
      <c r="D741" s="823" t="s">
        <v>4682</v>
      </c>
      <c r="E741" s="824" t="s">
        <v>2945</v>
      </c>
      <c r="F741" s="822" t="s">
        <v>2930</v>
      </c>
      <c r="G741" s="822" t="s">
        <v>3294</v>
      </c>
      <c r="H741" s="822" t="s">
        <v>329</v>
      </c>
      <c r="I741" s="822" t="s">
        <v>3822</v>
      </c>
      <c r="J741" s="822" t="s">
        <v>3296</v>
      </c>
      <c r="K741" s="822" t="s">
        <v>3823</v>
      </c>
      <c r="L741" s="825">
        <v>225.39</v>
      </c>
      <c r="M741" s="825">
        <v>225.39</v>
      </c>
      <c r="N741" s="822">
        <v>1</v>
      </c>
      <c r="O741" s="826">
        <v>0.5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7</v>
      </c>
      <c r="B742" s="822" t="s">
        <v>2929</v>
      </c>
      <c r="C742" s="822" t="s">
        <v>2935</v>
      </c>
      <c r="D742" s="823" t="s">
        <v>4682</v>
      </c>
      <c r="E742" s="824" t="s">
        <v>2945</v>
      </c>
      <c r="F742" s="822" t="s">
        <v>2930</v>
      </c>
      <c r="G742" s="822" t="s">
        <v>3016</v>
      </c>
      <c r="H742" s="822" t="s">
        <v>329</v>
      </c>
      <c r="I742" s="822" t="s">
        <v>3316</v>
      </c>
      <c r="J742" s="822" t="s">
        <v>3317</v>
      </c>
      <c r="K742" s="822" t="s">
        <v>3318</v>
      </c>
      <c r="L742" s="825">
        <v>70.48</v>
      </c>
      <c r="M742" s="825">
        <v>140.96</v>
      </c>
      <c r="N742" s="822">
        <v>2</v>
      </c>
      <c r="O742" s="826">
        <v>0.5</v>
      </c>
      <c r="P742" s="825">
        <v>140.96</v>
      </c>
      <c r="Q742" s="827">
        <v>1</v>
      </c>
      <c r="R742" s="822">
        <v>2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7</v>
      </c>
      <c r="B743" s="822" t="s">
        <v>2929</v>
      </c>
      <c r="C743" s="822" t="s">
        <v>2935</v>
      </c>
      <c r="D743" s="823" t="s">
        <v>4682</v>
      </c>
      <c r="E743" s="824" t="s">
        <v>2945</v>
      </c>
      <c r="F743" s="822" t="s">
        <v>2930</v>
      </c>
      <c r="G743" s="822" t="s">
        <v>3117</v>
      </c>
      <c r="H743" s="822" t="s">
        <v>329</v>
      </c>
      <c r="I743" s="822" t="s">
        <v>3118</v>
      </c>
      <c r="J743" s="822" t="s">
        <v>1416</v>
      </c>
      <c r="K743" s="822" t="s">
        <v>3119</v>
      </c>
      <c r="L743" s="825">
        <v>29.13</v>
      </c>
      <c r="M743" s="825">
        <v>349.56</v>
      </c>
      <c r="N743" s="822">
        <v>12</v>
      </c>
      <c r="O743" s="826">
        <v>1.5</v>
      </c>
      <c r="P743" s="825">
        <v>174.78</v>
      </c>
      <c r="Q743" s="827">
        <v>0.5</v>
      </c>
      <c r="R743" s="822">
        <v>6</v>
      </c>
      <c r="S743" s="827">
        <v>0.5</v>
      </c>
      <c r="T743" s="826">
        <v>0.5</v>
      </c>
      <c r="U743" s="828">
        <v>0.33333333333333331</v>
      </c>
    </row>
    <row r="744" spans="1:21" ht="14.45" customHeight="1" x14ac:dyDescent="0.2">
      <c r="A744" s="821">
        <v>7</v>
      </c>
      <c r="B744" s="822" t="s">
        <v>2929</v>
      </c>
      <c r="C744" s="822" t="s">
        <v>2935</v>
      </c>
      <c r="D744" s="823" t="s">
        <v>4682</v>
      </c>
      <c r="E744" s="824" t="s">
        <v>2945</v>
      </c>
      <c r="F744" s="822" t="s">
        <v>2930</v>
      </c>
      <c r="G744" s="822" t="s">
        <v>3117</v>
      </c>
      <c r="H744" s="822" t="s">
        <v>329</v>
      </c>
      <c r="I744" s="822" t="s">
        <v>3118</v>
      </c>
      <c r="J744" s="822" t="s">
        <v>1416</v>
      </c>
      <c r="K744" s="822" t="s">
        <v>3119</v>
      </c>
      <c r="L744" s="825">
        <v>24.68</v>
      </c>
      <c r="M744" s="825">
        <v>98.72</v>
      </c>
      <c r="N744" s="822">
        <v>4</v>
      </c>
      <c r="O744" s="826">
        <v>2.5</v>
      </c>
      <c r="P744" s="825">
        <v>49.36</v>
      </c>
      <c r="Q744" s="827">
        <v>0.5</v>
      </c>
      <c r="R744" s="822">
        <v>2</v>
      </c>
      <c r="S744" s="827">
        <v>0.5</v>
      </c>
      <c r="T744" s="826">
        <v>1</v>
      </c>
      <c r="U744" s="828">
        <v>0.4</v>
      </c>
    </row>
    <row r="745" spans="1:21" ht="14.45" customHeight="1" x14ac:dyDescent="0.2">
      <c r="A745" s="821">
        <v>7</v>
      </c>
      <c r="B745" s="822" t="s">
        <v>2929</v>
      </c>
      <c r="C745" s="822" t="s">
        <v>2935</v>
      </c>
      <c r="D745" s="823" t="s">
        <v>4682</v>
      </c>
      <c r="E745" s="824" t="s">
        <v>2945</v>
      </c>
      <c r="F745" s="822" t="s">
        <v>2930</v>
      </c>
      <c r="G745" s="822" t="s">
        <v>3826</v>
      </c>
      <c r="H745" s="822" t="s">
        <v>329</v>
      </c>
      <c r="I745" s="822" t="s">
        <v>3827</v>
      </c>
      <c r="J745" s="822" t="s">
        <v>3828</v>
      </c>
      <c r="K745" s="822" t="s">
        <v>3829</v>
      </c>
      <c r="L745" s="825">
        <v>561.76</v>
      </c>
      <c r="M745" s="825">
        <v>13482.24</v>
      </c>
      <c r="N745" s="822">
        <v>24</v>
      </c>
      <c r="O745" s="826">
        <v>6.5</v>
      </c>
      <c r="P745" s="825">
        <v>9549.92</v>
      </c>
      <c r="Q745" s="827">
        <v>0.70833333333333337</v>
      </c>
      <c r="R745" s="822">
        <v>17</v>
      </c>
      <c r="S745" s="827">
        <v>0.70833333333333337</v>
      </c>
      <c r="T745" s="826">
        <v>4</v>
      </c>
      <c r="U745" s="828">
        <v>0.61538461538461542</v>
      </c>
    </row>
    <row r="746" spans="1:21" ht="14.45" customHeight="1" x14ac:dyDescent="0.2">
      <c r="A746" s="821">
        <v>7</v>
      </c>
      <c r="B746" s="822" t="s">
        <v>2929</v>
      </c>
      <c r="C746" s="822" t="s">
        <v>2935</v>
      </c>
      <c r="D746" s="823" t="s">
        <v>4682</v>
      </c>
      <c r="E746" s="824" t="s">
        <v>2945</v>
      </c>
      <c r="F746" s="822" t="s">
        <v>2930</v>
      </c>
      <c r="G746" s="822" t="s">
        <v>3834</v>
      </c>
      <c r="H746" s="822" t="s">
        <v>687</v>
      </c>
      <c r="I746" s="822" t="s">
        <v>3839</v>
      </c>
      <c r="J746" s="822" t="s">
        <v>3836</v>
      </c>
      <c r="K746" s="822" t="s">
        <v>3840</v>
      </c>
      <c r="L746" s="825">
        <v>1938.97</v>
      </c>
      <c r="M746" s="825">
        <v>7755.88</v>
      </c>
      <c r="N746" s="822">
        <v>4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7</v>
      </c>
      <c r="B747" s="822" t="s">
        <v>2929</v>
      </c>
      <c r="C747" s="822" t="s">
        <v>2935</v>
      </c>
      <c r="D747" s="823" t="s">
        <v>4682</v>
      </c>
      <c r="E747" s="824" t="s">
        <v>2945</v>
      </c>
      <c r="F747" s="822" t="s">
        <v>2930</v>
      </c>
      <c r="G747" s="822" t="s">
        <v>3834</v>
      </c>
      <c r="H747" s="822" t="s">
        <v>687</v>
      </c>
      <c r="I747" s="822" t="s">
        <v>4061</v>
      </c>
      <c r="J747" s="822" t="s">
        <v>3842</v>
      </c>
      <c r="K747" s="822" t="s">
        <v>4062</v>
      </c>
      <c r="L747" s="825">
        <v>5322.08</v>
      </c>
      <c r="M747" s="825">
        <v>5322.08</v>
      </c>
      <c r="N747" s="822">
        <v>1</v>
      </c>
      <c r="O747" s="826">
        <v>1</v>
      </c>
      <c r="P747" s="825">
        <v>5322.08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7</v>
      </c>
      <c r="B748" s="822" t="s">
        <v>2929</v>
      </c>
      <c r="C748" s="822" t="s">
        <v>2935</v>
      </c>
      <c r="D748" s="823" t="s">
        <v>4682</v>
      </c>
      <c r="E748" s="824" t="s">
        <v>2945</v>
      </c>
      <c r="F748" s="822" t="s">
        <v>2930</v>
      </c>
      <c r="G748" s="822" t="s">
        <v>3834</v>
      </c>
      <c r="H748" s="822" t="s">
        <v>687</v>
      </c>
      <c r="I748" s="822" t="s">
        <v>2675</v>
      </c>
      <c r="J748" s="822" t="s">
        <v>2676</v>
      </c>
      <c r="K748" s="822" t="s">
        <v>2677</v>
      </c>
      <c r="L748" s="825">
        <v>975.59</v>
      </c>
      <c r="M748" s="825">
        <v>8780.31</v>
      </c>
      <c r="N748" s="822">
        <v>9</v>
      </c>
      <c r="O748" s="826">
        <v>2</v>
      </c>
      <c r="P748" s="825">
        <v>8780.31</v>
      </c>
      <c r="Q748" s="827">
        <v>1</v>
      </c>
      <c r="R748" s="822">
        <v>9</v>
      </c>
      <c r="S748" s="827">
        <v>1</v>
      </c>
      <c r="T748" s="826">
        <v>2</v>
      </c>
      <c r="U748" s="828">
        <v>1</v>
      </c>
    </row>
    <row r="749" spans="1:21" ht="14.45" customHeight="1" x14ac:dyDescent="0.2">
      <c r="A749" s="821">
        <v>7</v>
      </c>
      <c r="B749" s="822" t="s">
        <v>2929</v>
      </c>
      <c r="C749" s="822" t="s">
        <v>2935</v>
      </c>
      <c r="D749" s="823" t="s">
        <v>4682</v>
      </c>
      <c r="E749" s="824" t="s">
        <v>2945</v>
      </c>
      <c r="F749" s="822" t="s">
        <v>2930</v>
      </c>
      <c r="G749" s="822" t="s">
        <v>3834</v>
      </c>
      <c r="H749" s="822" t="s">
        <v>687</v>
      </c>
      <c r="I749" s="822" t="s">
        <v>2863</v>
      </c>
      <c r="J749" s="822" t="s">
        <v>2676</v>
      </c>
      <c r="K749" s="822" t="s">
        <v>2864</v>
      </c>
      <c r="L749" s="825">
        <v>650.4</v>
      </c>
      <c r="M749" s="825">
        <v>7804.7999999999993</v>
      </c>
      <c r="N749" s="822">
        <v>12</v>
      </c>
      <c r="O749" s="826">
        <v>2</v>
      </c>
      <c r="P749" s="825">
        <v>3902.3999999999996</v>
      </c>
      <c r="Q749" s="827">
        <v>0.5</v>
      </c>
      <c r="R749" s="822">
        <v>6</v>
      </c>
      <c r="S749" s="827">
        <v>0.5</v>
      </c>
      <c r="T749" s="826">
        <v>1</v>
      </c>
      <c r="U749" s="828">
        <v>0.5</v>
      </c>
    </row>
    <row r="750" spans="1:21" ht="14.45" customHeight="1" x14ac:dyDescent="0.2">
      <c r="A750" s="821">
        <v>7</v>
      </c>
      <c r="B750" s="822" t="s">
        <v>2929</v>
      </c>
      <c r="C750" s="822" t="s">
        <v>2935</v>
      </c>
      <c r="D750" s="823" t="s">
        <v>4682</v>
      </c>
      <c r="E750" s="824" t="s">
        <v>2945</v>
      </c>
      <c r="F750" s="822" t="s">
        <v>2930</v>
      </c>
      <c r="G750" s="822" t="s">
        <v>3834</v>
      </c>
      <c r="H750" s="822" t="s">
        <v>687</v>
      </c>
      <c r="I750" s="822" t="s">
        <v>2856</v>
      </c>
      <c r="J750" s="822" t="s">
        <v>2857</v>
      </c>
      <c r="K750" s="822" t="s">
        <v>2858</v>
      </c>
      <c r="L750" s="825">
        <v>484.75</v>
      </c>
      <c r="M750" s="825">
        <v>2908.5</v>
      </c>
      <c r="N750" s="822">
        <v>6</v>
      </c>
      <c r="O750" s="826">
        <v>1</v>
      </c>
      <c r="P750" s="825">
        <v>2908.5</v>
      </c>
      <c r="Q750" s="827">
        <v>1</v>
      </c>
      <c r="R750" s="822">
        <v>6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7</v>
      </c>
      <c r="B751" s="822" t="s">
        <v>2929</v>
      </c>
      <c r="C751" s="822" t="s">
        <v>2935</v>
      </c>
      <c r="D751" s="823" t="s">
        <v>4682</v>
      </c>
      <c r="E751" s="824" t="s">
        <v>2945</v>
      </c>
      <c r="F751" s="822" t="s">
        <v>2930</v>
      </c>
      <c r="G751" s="822" t="s">
        <v>3834</v>
      </c>
      <c r="H751" s="822" t="s">
        <v>687</v>
      </c>
      <c r="I751" s="822" t="s">
        <v>2856</v>
      </c>
      <c r="J751" s="822" t="s">
        <v>2857</v>
      </c>
      <c r="K751" s="822" t="s">
        <v>2858</v>
      </c>
      <c r="L751" s="825">
        <v>325.2</v>
      </c>
      <c r="M751" s="825">
        <v>1951.1999999999998</v>
      </c>
      <c r="N751" s="822">
        <v>6</v>
      </c>
      <c r="O751" s="826">
        <v>1</v>
      </c>
      <c r="P751" s="825">
        <v>1951.1999999999998</v>
      </c>
      <c r="Q751" s="827">
        <v>1</v>
      </c>
      <c r="R751" s="822">
        <v>6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7</v>
      </c>
      <c r="B752" s="822" t="s">
        <v>2929</v>
      </c>
      <c r="C752" s="822" t="s">
        <v>2935</v>
      </c>
      <c r="D752" s="823" t="s">
        <v>4682</v>
      </c>
      <c r="E752" s="824" t="s">
        <v>2945</v>
      </c>
      <c r="F752" s="822" t="s">
        <v>2930</v>
      </c>
      <c r="G752" s="822" t="s">
        <v>3834</v>
      </c>
      <c r="H752" s="822" t="s">
        <v>687</v>
      </c>
      <c r="I752" s="822" t="s">
        <v>2859</v>
      </c>
      <c r="J752" s="822" t="s">
        <v>2857</v>
      </c>
      <c r="K752" s="822" t="s">
        <v>2860</v>
      </c>
      <c r="L752" s="825">
        <v>969.48</v>
      </c>
      <c r="M752" s="825">
        <v>1938.96</v>
      </c>
      <c r="N752" s="822">
        <v>2</v>
      </c>
      <c r="O752" s="826">
        <v>1</v>
      </c>
      <c r="P752" s="825">
        <v>1938.96</v>
      </c>
      <c r="Q752" s="827">
        <v>1</v>
      </c>
      <c r="R752" s="822">
        <v>2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7</v>
      </c>
      <c r="B753" s="822" t="s">
        <v>2929</v>
      </c>
      <c r="C753" s="822" t="s">
        <v>2935</v>
      </c>
      <c r="D753" s="823" t="s">
        <v>4682</v>
      </c>
      <c r="E753" s="824" t="s">
        <v>2945</v>
      </c>
      <c r="F753" s="822" t="s">
        <v>2930</v>
      </c>
      <c r="G753" s="822" t="s">
        <v>3834</v>
      </c>
      <c r="H753" s="822" t="s">
        <v>687</v>
      </c>
      <c r="I753" s="822" t="s">
        <v>4063</v>
      </c>
      <c r="J753" s="822" t="s">
        <v>2857</v>
      </c>
      <c r="K753" s="822" t="s">
        <v>3840</v>
      </c>
      <c r="L753" s="825">
        <v>1300.79</v>
      </c>
      <c r="M753" s="825">
        <v>7804.74</v>
      </c>
      <c r="N753" s="822">
        <v>6</v>
      </c>
      <c r="O753" s="826">
        <v>1</v>
      </c>
      <c r="P753" s="825">
        <v>7804.74</v>
      </c>
      <c r="Q753" s="827">
        <v>1</v>
      </c>
      <c r="R753" s="822">
        <v>6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7</v>
      </c>
      <c r="B754" s="822" t="s">
        <v>2929</v>
      </c>
      <c r="C754" s="822" t="s">
        <v>2935</v>
      </c>
      <c r="D754" s="823" t="s">
        <v>4682</v>
      </c>
      <c r="E754" s="824" t="s">
        <v>2945</v>
      </c>
      <c r="F754" s="822" t="s">
        <v>2930</v>
      </c>
      <c r="G754" s="822" t="s">
        <v>3834</v>
      </c>
      <c r="H754" s="822" t="s">
        <v>687</v>
      </c>
      <c r="I754" s="822" t="s">
        <v>3845</v>
      </c>
      <c r="J754" s="822" t="s">
        <v>2857</v>
      </c>
      <c r="K754" s="822" t="s">
        <v>3846</v>
      </c>
      <c r="L754" s="825">
        <v>162.61000000000001</v>
      </c>
      <c r="M754" s="825">
        <v>975.66000000000008</v>
      </c>
      <c r="N754" s="822">
        <v>6</v>
      </c>
      <c r="O754" s="826">
        <v>1</v>
      </c>
      <c r="P754" s="825">
        <v>975.66000000000008</v>
      </c>
      <c r="Q754" s="827">
        <v>1</v>
      </c>
      <c r="R754" s="822">
        <v>6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7</v>
      </c>
      <c r="B755" s="822" t="s">
        <v>2929</v>
      </c>
      <c r="C755" s="822" t="s">
        <v>2935</v>
      </c>
      <c r="D755" s="823" t="s">
        <v>4682</v>
      </c>
      <c r="E755" s="824" t="s">
        <v>2945</v>
      </c>
      <c r="F755" s="822" t="s">
        <v>2930</v>
      </c>
      <c r="G755" s="822" t="s">
        <v>3124</v>
      </c>
      <c r="H755" s="822" t="s">
        <v>329</v>
      </c>
      <c r="I755" s="822" t="s">
        <v>4064</v>
      </c>
      <c r="J755" s="822" t="s">
        <v>3857</v>
      </c>
      <c r="K755" s="822" t="s">
        <v>2712</v>
      </c>
      <c r="L755" s="825">
        <v>339.47</v>
      </c>
      <c r="M755" s="825">
        <v>339.47</v>
      </c>
      <c r="N755" s="822">
        <v>1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7</v>
      </c>
      <c r="B756" s="822" t="s">
        <v>2929</v>
      </c>
      <c r="C756" s="822" t="s">
        <v>2935</v>
      </c>
      <c r="D756" s="823" t="s">
        <v>4682</v>
      </c>
      <c r="E756" s="824" t="s">
        <v>2945</v>
      </c>
      <c r="F756" s="822" t="s">
        <v>2930</v>
      </c>
      <c r="G756" s="822" t="s">
        <v>3124</v>
      </c>
      <c r="H756" s="822" t="s">
        <v>687</v>
      </c>
      <c r="I756" s="822" t="s">
        <v>3847</v>
      </c>
      <c r="J756" s="822" t="s">
        <v>2707</v>
      </c>
      <c r="K756" s="822" t="s">
        <v>3848</v>
      </c>
      <c r="L756" s="825">
        <v>339.47</v>
      </c>
      <c r="M756" s="825">
        <v>678.94</v>
      </c>
      <c r="N756" s="822">
        <v>2</v>
      </c>
      <c r="O756" s="826">
        <v>1</v>
      </c>
      <c r="P756" s="825">
        <v>678.94</v>
      </c>
      <c r="Q756" s="827">
        <v>1</v>
      </c>
      <c r="R756" s="822">
        <v>2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7</v>
      </c>
      <c r="B757" s="822" t="s">
        <v>2929</v>
      </c>
      <c r="C757" s="822" t="s">
        <v>2935</v>
      </c>
      <c r="D757" s="823" t="s">
        <v>4682</v>
      </c>
      <c r="E757" s="824" t="s">
        <v>2945</v>
      </c>
      <c r="F757" s="822" t="s">
        <v>2930</v>
      </c>
      <c r="G757" s="822" t="s">
        <v>3124</v>
      </c>
      <c r="H757" s="822" t="s">
        <v>687</v>
      </c>
      <c r="I757" s="822" t="s">
        <v>2706</v>
      </c>
      <c r="J757" s="822" t="s">
        <v>2707</v>
      </c>
      <c r="K757" s="822" t="s">
        <v>2708</v>
      </c>
      <c r="L757" s="825">
        <v>113.16</v>
      </c>
      <c r="M757" s="825">
        <v>113.16</v>
      </c>
      <c r="N757" s="822">
        <v>1</v>
      </c>
      <c r="O757" s="826">
        <v>1</v>
      </c>
      <c r="P757" s="825">
        <v>113.16</v>
      </c>
      <c r="Q757" s="827">
        <v>1</v>
      </c>
      <c r="R757" s="822">
        <v>1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7</v>
      </c>
      <c r="B758" s="822" t="s">
        <v>2929</v>
      </c>
      <c r="C758" s="822" t="s">
        <v>2935</v>
      </c>
      <c r="D758" s="823" t="s">
        <v>4682</v>
      </c>
      <c r="E758" s="824" t="s">
        <v>2945</v>
      </c>
      <c r="F758" s="822" t="s">
        <v>2930</v>
      </c>
      <c r="G758" s="822" t="s">
        <v>3124</v>
      </c>
      <c r="H758" s="822" t="s">
        <v>687</v>
      </c>
      <c r="I758" s="822" t="s">
        <v>2709</v>
      </c>
      <c r="J758" s="822" t="s">
        <v>2707</v>
      </c>
      <c r="K758" s="822" t="s">
        <v>2710</v>
      </c>
      <c r="L758" s="825">
        <v>169.73</v>
      </c>
      <c r="M758" s="825">
        <v>169.73</v>
      </c>
      <c r="N758" s="822">
        <v>1</v>
      </c>
      <c r="O758" s="826">
        <v>1</v>
      </c>
      <c r="P758" s="825">
        <v>169.73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7</v>
      </c>
      <c r="B759" s="822" t="s">
        <v>2929</v>
      </c>
      <c r="C759" s="822" t="s">
        <v>2935</v>
      </c>
      <c r="D759" s="823" t="s">
        <v>4682</v>
      </c>
      <c r="E759" s="824" t="s">
        <v>2945</v>
      </c>
      <c r="F759" s="822" t="s">
        <v>2930</v>
      </c>
      <c r="G759" s="822" t="s">
        <v>3124</v>
      </c>
      <c r="H759" s="822" t="s">
        <v>687</v>
      </c>
      <c r="I759" s="822" t="s">
        <v>2711</v>
      </c>
      <c r="J759" s="822" t="s">
        <v>2707</v>
      </c>
      <c r="K759" s="822" t="s">
        <v>2712</v>
      </c>
      <c r="L759" s="825">
        <v>339.47</v>
      </c>
      <c r="M759" s="825">
        <v>11202.51</v>
      </c>
      <c r="N759" s="822">
        <v>33</v>
      </c>
      <c r="O759" s="826">
        <v>9.5</v>
      </c>
      <c r="P759" s="825">
        <v>3734.17</v>
      </c>
      <c r="Q759" s="827">
        <v>0.33333333333333331</v>
      </c>
      <c r="R759" s="822">
        <v>11</v>
      </c>
      <c r="S759" s="827">
        <v>0.33333333333333331</v>
      </c>
      <c r="T759" s="826">
        <v>3.5</v>
      </c>
      <c r="U759" s="828">
        <v>0.36842105263157893</v>
      </c>
    </row>
    <row r="760" spans="1:21" ht="14.45" customHeight="1" x14ac:dyDescent="0.2">
      <c r="A760" s="821">
        <v>7</v>
      </c>
      <c r="B760" s="822" t="s">
        <v>2929</v>
      </c>
      <c r="C760" s="822" t="s">
        <v>2935</v>
      </c>
      <c r="D760" s="823" t="s">
        <v>4682</v>
      </c>
      <c r="E760" s="824" t="s">
        <v>2945</v>
      </c>
      <c r="F760" s="822" t="s">
        <v>2930</v>
      </c>
      <c r="G760" s="822" t="s">
        <v>3124</v>
      </c>
      <c r="H760" s="822" t="s">
        <v>687</v>
      </c>
      <c r="I760" s="822" t="s">
        <v>4065</v>
      </c>
      <c r="J760" s="822" t="s">
        <v>3852</v>
      </c>
      <c r="K760" s="822" t="s">
        <v>4066</v>
      </c>
      <c r="L760" s="825">
        <v>483.4</v>
      </c>
      <c r="M760" s="825">
        <v>483.4</v>
      </c>
      <c r="N760" s="822">
        <v>1</v>
      </c>
      <c r="O760" s="826">
        <v>0.5</v>
      </c>
      <c r="P760" s="825">
        <v>483.4</v>
      </c>
      <c r="Q760" s="827">
        <v>1</v>
      </c>
      <c r="R760" s="822">
        <v>1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7</v>
      </c>
      <c r="B761" s="822" t="s">
        <v>2929</v>
      </c>
      <c r="C761" s="822" t="s">
        <v>2935</v>
      </c>
      <c r="D761" s="823" t="s">
        <v>4682</v>
      </c>
      <c r="E761" s="824" t="s">
        <v>2945</v>
      </c>
      <c r="F761" s="822" t="s">
        <v>2930</v>
      </c>
      <c r="G761" s="822" t="s">
        <v>3124</v>
      </c>
      <c r="H761" s="822" t="s">
        <v>687</v>
      </c>
      <c r="I761" s="822" t="s">
        <v>3854</v>
      </c>
      <c r="J761" s="822" t="s">
        <v>3852</v>
      </c>
      <c r="K761" s="822" t="s">
        <v>3855</v>
      </c>
      <c r="L761" s="825">
        <v>763.63</v>
      </c>
      <c r="M761" s="825">
        <v>5345.41</v>
      </c>
      <c r="N761" s="822">
        <v>7</v>
      </c>
      <c r="O761" s="826">
        <v>3</v>
      </c>
      <c r="P761" s="825">
        <v>2290.89</v>
      </c>
      <c r="Q761" s="827">
        <v>0.42857142857142855</v>
      </c>
      <c r="R761" s="822">
        <v>3</v>
      </c>
      <c r="S761" s="827">
        <v>0.42857142857142855</v>
      </c>
      <c r="T761" s="826">
        <v>2</v>
      </c>
      <c r="U761" s="828">
        <v>0.66666666666666663</v>
      </c>
    </row>
    <row r="762" spans="1:21" ht="14.45" customHeight="1" x14ac:dyDescent="0.2">
      <c r="A762" s="821">
        <v>7</v>
      </c>
      <c r="B762" s="822" t="s">
        <v>2929</v>
      </c>
      <c r="C762" s="822" t="s">
        <v>2935</v>
      </c>
      <c r="D762" s="823" t="s">
        <v>4682</v>
      </c>
      <c r="E762" s="824" t="s">
        <v>2945</v>
      </c>
      <c r="F762" s="822" t="s">
        <v>2930</v>
      </c>
      <c r="G762" s="822" t="s">
        <v>3124</v>
      </c>
      <c r="H762" s="822" t="s">
        <v>329</v>
      </c>
      <c r="I762" s="822" t="s">
        <v>4067</v>
      </c>
      <c r="J762" s="822" t="s">
        <v>2707</v>
      </c>
      <c r="K762" s="822" t="s">
        <v>2712</v>
      </c>
      <c r="L762" s="825">
        <v>339.47</v>
      </c>
      <c r="M762" s="825">
        <v>1357.88</v>
      </c>
      <c r="N762" s="822">
        <v>4</v>
      </c>
      <c r="O762" s="826">
        <v>1</v>
      </c>
      <c r="P762" s="825">
        <v>1357.88</v>
      </c>
      <c r="Q762" s="827">
        <v>1</v>
      </c>
      <c r="R762" s="822">
        <v>4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7</v>
      </c>
      <c r="B763" s="822" t="s">
        <v>2929</v>
      </c>
      <c r="C763" s="822" t="s">
        <v>2935</v>
      </c>
      <c r="D763" s="823" t="s">
        <v>4682</v>
      </c>
      <c r="E763" s="824" t="s">
        <v>2945</v>
      </c>
      <c r="F763" s="822" t="s">
        <v>2930</v>
      </c>
      <c r="G763" s="822" t="s">
        <v>3860</v>
      </c>
      <c r="H763" s="822" t="s">
        <v>329</v>
      </c>
      <c r="I763" s="822" t="s">
        <v>3861</v>
      </c>
      <c r="J763" s="822" t="s">
        <v>3862</v>
      </c>
      <c r="K763" s="822" t="s">
        <v>3863</v>
      </c>
      <c r="L763" s="825">
        <v>0</v>
      </c>
      <c r="M763" s="825">
        <v>0</v>
      </c>
      <c r="N763" s="822">
        <v>1</v>
      </c>
      <c r="O763" s="826">
        <v>0.5</v>
      </c>
      <c r="P763" s="825">
        <v>0</v>
      </c>
      <c r="Q763" s="827"/>
      <c r="R763" s="822">
        <v>1</v>
      </c>
      <c r="S763" s="827">
        <v>1</v>
      </c>
      <c r="T763" s="826">
        <v>0.5</v>
      </c>
      <c r="U763" s="828">
        <v>1</v>
      </c>
    </row>
    <row r="764" spans="1:21" ht="14.45" customHeight="1" x14ac:dyDescent="0.2">
      <c r="A764" s="821">
        <v>7</v>
      </c>
      <c r="B764" s="822" t="s">
        <v>2929</v>
      </c>
      <c r="C764" s="822" t="s">
        <v>2935</v>
      </c>
      <c r="D764" s="823" t="s">
        <v>4682</v>
      </c>
      <c r="E764" s="824" t="s">
        <v>2945</v>
      </c>
      <c r="F764" s="822" t="s">
        <v>2930</v>
      </c>
      <c r="G764" s="822" t="s">
        <v>3543</v>
      </c>
      <c r="H764" s="822" t="s">
        <v>329</v>
      </c>
      <c r="I764" s="822" t="s">
        <v>4068</v>
      </c>
      <c r="J764" s="822" t="s">
        <v>4069</v>
      </c>
      <c r="K764" s="822" t="s">
        <v>4070</v>
      </c>
      <c r="L764" s="825">
        <v>0</v>
      </c>
      <c r="M764" s="825">
        <v>0</v>
      </c>
      <c r="N764" s="822">
        <v>1</v>
      </c>
      <c r="O764" s="826">
        <v>0.5</v>
      </c>
      <c r="P764" s="825">
        <v>0</v>
      </c>
      <c r="Q764" s="827"/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7</v>
      </c>
      <c r="B765" s="822" t="s">
        <v>2929</v>
      </c>
      <c r="C765" s="822" t="s">
        <v>2935</v>
      </c>
      <c r="D765" s="823" t="s">
        <v>4682</v>
      </c>
      <c r="E765" s="824" t="s">
        <v>2945</v>
      </c>
      <c r="F765" s="822" t="s">
        <v>2930</v>
      </c>
      <c r="G765" s="822" t="s">
        <v>3219</v>
      </c>
      <c r="H765" s="822" t="s">
        <v>329</v>
      </c>
      <c r="I765" s="822" t="s">
        <v>3223</v>
      </c>
      <c r="J765" s="822" t="s">
        <v>3224</v>
      </c>
      <c r="K765" s="822" t="s">
        <v>3225</v>
      </c>
      <c r="L765" s="825">
        <v>79.64</v>
      </c>
      <c r="M765" s="825">
        <v>318.56</v>
      </c>
      <c r="N765" s="822">
        <v>4</v>
      </c>
      <c r="O765" s="826">
        <v>1.5</v>
      </c>
      <c r="P765" s="825">
        <v>318.56</v>
      </c>
      <c r="Q765" s="827">
        <v>1</v>
      </c>
      <c r="R765" s="822">
        <v>4</v>
      </c>
      <c r="S765" s="827">
        <v>1</v>
      </c>
      <c r="T765" s="826">
        <v>1.5</v>
      </c>
      <c r="U765" s="828">
        <v>1</v>
      </c>
    </row>
    <row r="766" spans="1:21" ht="14.45" customHeight="1" x14ac:dyDescent="0.2">
      <c r="A766" s="821">
        <v>7</v>
      </c>
      <c r="B766" s="822" t="s">
        <v>2929</v>
      </c>
      <c r="C766" s="822" t="s">
        <v>2935</v>
      </c>
      <c r="D766" s="823" t="s">
        <v>4682</v>
      </c>
      <c r="E766" s="824" t="s">
        <v>2945</v>
      </c>
      <c r="F766" s="822" t="s">
        <v>2930</v>
      </c>
      <c r="G766" s="822" t="s">
        <v>3219</v>
      </c>
      <c r="H766" s="822" t="s">
        <v>329</v>
      </c>
      <c r="I766" s="822" t="s">
        <v>4071</v>
      </c>
      <c r="J766" s="822" t="s">
        <v>4072</v>
      </c>
      <c r="K766" s="822" t="s">
        <v>4073</v>
      </c>
      <c r="L766" s="825">
        <v>79.64</v>
      </c>
      <c r="M766" s="825">
        <v>159.28</v>
      </c>
      <c r="N766" s="822">
        <v>2</v>
      </c>
      <c r="O766" s="826">
        <v>1</v>
      </c>
      <c r="P766" s="825">
        <v>159.28</v>
      </c>
      <c r="Q766" s="827">
        <v>1</v>
      </c>
      <c r="R766" s="822">
        <v>2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7</v>
      </c>
      <c r="B767" s="822" t="s">
        <v>2929</v>
      </c>
      <c r="C767" s="822" t="s">
        <v>2935</v>
      </c>
      <c r="D767" s="823" t="s">
        <v>4682</v>
      </c>
      <c r="E767" s="824" t="s">
        <v>2945</v>
      </c>
      <c r="F767" s="822" t="s">
        <v>2930</v>
      </c>
      <c r="G767" s="822" t="s">
        <v>3864</v>
      </c>
      <c r="H767" s="822" t="s">
        <v>329</v>
      </c>
      <c r="I767" s="822" t="s">
        <v>3868</v>
      </c>
      <c r="J767" s="822" t="s">
        <v>3866</v>
      </c>
      <c r="K767" s="822" t="s">
        <v>3869</v>
      </c>
      <c r="L767" s="825">
        <v>1019.46</v>
      </c>
      <c r="M767" s="825">
        <v>2038.92</v>
      </c>
      <c r="N767" s="822">
        <v>2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7</v>
      </c>
      <c r="B768" s="822" t="s">
        <v>2929</v>
      </c>
      <c r="C768" s="822" t="s">
        <v>2935</v>
      </c>
      <c r="D768" s="823" t="s">
        <v>4682</v>
      </c>
      <c r="E768" s="824" t="s">
        <v>2945</v>
      </c>
      <c r="F768" s="822" t="s">
        <v>2930</v>
      </c>
      <c r="G768" s="822" t="s">
        <v>3864</v>
      </c>
      <c r="H768" s="822" t="s">
        <v>329</v>
      </c>
      <c r="I768" s="822" t="s">
        <v>3870</v>
      </c>
      <c r="J768" s="822" t="s">
        <v>3866</v>
      </c>
      <c r="K768" s="822" t="s">
        <v>3871</v>
      </c>
      <c r="L768" s="825">
        <v>2038.93</v>
      </c>
      <c r="M768" s="825">
        <v>4077.86</v>
      </c>
      <c r="N768" s="822">
        <v>2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7</v>
      </c>
      <c r="B769" s="822" t="s">
        <v>2929</v>
      </c>
      <c r="C769" s="822" t="s">
        <v>2935</v>
      </c>
      <c r="D769" s="823" t="s">
        <v>4682</v>
      </c>
      <c r="E769" s="824" t="s">
        <v>2945</v>
      </c>
      <c r="F769" s="822" t="s">
        <v>2930</v>
      </c>
      <c r="G769" s="822" t="s">
        <v>3027</v>
      </c>
      <c r="H769" s="822" t="s">
        <v>329</v>
      </c>
      <c r="I769" s="822" t="s">
        <v>3028</v>
      </c>
      <c r="J769" s="822" t="s">
        <v>1592</v>
      </c>
      <c r="K769" s="822" t="s">
        <v>1593</v>
      </c>
      <c r="L769" s="825">
        <v>49.04</v>
      </c>
      <c r="M769" s="825">
        <v>245.2</v>
      </c>
      <c r="N769" s="822">
        <v>5</v>
      </c>
      <c r="O769" s="826">
        <v>2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7</v>
      </c>
      <c r="B770" s="822" t="s">
        <v>2929</v>
      </c>
      <c r="C770" s="822" t="s">
        <v>2935</v>
      </c>
      <c r="D770" s="823" t="s">
        <v>4682</v>
      </c>
      <c r="E770" s="824" t="s">
        <v>2945</v>
      </c>
      <c r="F770" s="822" t="s">
        <v>2930</v>
      </c>
      <c r="G770" s="822" t="s">
        <v>3132</v>
      </c>
      <c r="H770" s="822" t="s">
        <v>329</v>
      </c>
      <c r="I770" s="822" t="s">
        <v>4074</v>
      </c>
      <c r="J770" s="822" t="s">
        <v>3134</v>
      </c>
      <c r="K770" s="822" t="s">
        <v>4075</v>
      </c>
      <c r="L770" s="825">
        <v>91.78</v>
      </c>
      <c r="M770" s="825">
        <v>275.34000000000003</v>
      </c>
      <c r="N770" s="822">
        <v>3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7</v>
      </c>
      <c r="B771" s="822" t="s">
        <v>2929</v>
      </c>
      <c r="C771" s="822" t="s">
        <v>2935</v>
      </c>
      <c r="D771" s="823" t="s">
        <v>4682</v>
      </c>
      <c r="E771" s="824" t="s">
        <v>2945</v>
      </c>
      <c r="F771" s="822" t="s">
        <v>2930</v>
      </c>
      <c r="G771" s="822" t="s">
        <v>3139</v>
      </c>
      <c r="H771" s="822" t="s">
        <v>329</v>
      </c>
      <c r="I771" s="822" t="s">
        <v>3140</v>
      </c>
      <c r="J771" s="822" t="s">
        <v>962</v>
      </c>
      <c r="K771" s="822" t="s">
        <v>3141</v>
      </c>
      <c r="L771" s="825">
        <v>25.53</v>
      </c>
      <c r="M771" s="825">
        <v>51.06</v>
      </c>
      <c r="N771" s="822">
        <v>2</v>
      </c>
      <c r="O771" s="826">
        <v>1</v>
      </c>
      <c r="P771" s="825">
        <v>51.06</v>
      </c>
      <c r="Q771" s="827">
        <v>1</v>
      </c>
      <c r="R771" s="822">
        <v>2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7</v>
      </c>
      <c r="B772" s="822" t="s">
        <v>2929</v>
      </c>
      <c r="C772" s="822" t="s">
        <v>2935</v>
      </c>
      <c r="D772" s="823" t="s">
        <v>4682</v>
      </c>
      <c r="E772" s="824" t="s">
        <v>2945</v>
      </c>
      <c r="F772" s="822" t="s">
        <v>2930</v>
      </c>
      <c r="G772" s="822" t="s">
        <v>3757</v>
      </c>
      <c r="H772" s="822" t="s">
        <v>329</v>
      </c>
      <c r="I772" s="822" t="s">
        <v>4076</v>
      </c>
      <c r="J772" s="822" t="s">
        <v>4077</v>
      </c>
      <c r="K772" s="822" t="s">
        <v>3360</v>
      </c>
      <c r="L772" s="825">
        <v>46.99</v>
      </c>
      <c r="M772" s="825">
        <v>187.96</v>
      </c>
      <c r="N772" s="822">
        <v>4</v>
      </c>
      <c r="O772" s="826">
        <v>0.5</v>
      </c>
      <c r="P772" s="825">
        <v>187.96</v>
      </c>
      <c r="Q772" s="827">
        <v>1</v>
      </c>
      <c r="R772" s="822">
        <v>4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7</v>
      </c>
      <c r="B773" s="822" t="s">
        <v>2929</v>
      </c>
      <c r="C773" s="822" t="s">
        <v>2935</v>
      </c>
      <c r="D773" s="823" t="s">
        <v>4682</v>
      </c>
      <c r="E773" s="824" t="s">
        <v>2945</v>
      </c>
      <c r="F773" s="822" t="s">
        <v>2930</v>
      </c>
      <c r="G773" s="822" t="s">
        <v>4078</v>
      </c>
      <c r="H773" s="822" t="s">
        <v>687</v>
      </c>
      <c r="I773" s="822" t="s">
        <v>4079</v>
      </c>
      <c r="J773" s="822" t="s">
        <v>4080</v>
      </c>
      <c r="K773" s="822" t="s">
        <v>4081</v>
      </c>
      <c r="L773" s="825">
        <v>63.82</v>
      </c>
      <c r="M773" s="825">
        <v>127.64</v>
      </c>
      <c r="N773" s="822">
        <v>2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7</v>
      </c>
      <c r="B774" s="822" t="s">
        <v>2929</v>
      </c>
      <c r="C774" s="822" t="s">
        <v>2935</v>
      </c>
      <c r="D774" s="823" t="s">
        <v>4682</v>
      </c>
      <c r="E774" s="824" t="s">
        <v>2945</v>
      </c>
      <c r="F774" s="822" t="s">
        <v>2930</v>
      </c>
      <c r="G774" s="822" t="s">
        <v>3881</v>
      </c>
      <c r="H774" s="822" t="s">
        <v>329</v>
      </c>
      <c r="I774" s="822" t="s">
        <v>4082</v>
      </c>
      <c r="J774" s="822" t="s">
        <v>1440</v>
      </c>
      <c r="K774" s="822" t="s">
        <v>2355</v>
      </c>
      <c r="L774" s="825">
        <v>38.590000000000003</v>
      </c>
      <c r="M774" s="825">
        <v>501.67000000000007</v>
      </c>
      <c r="N774" s="822">
        <v>13</v>
      </c>
      <c r="O774" s="826">
        <v>2.5</v>
      </c>
      <c r="P774" s="825">
        <v>347.31000000000006</v>
      </c>
      <c r="Q774" s="827">
        <v>0.69230769230769229</v>
      </c>
      <c r="R774" s="822">
        <v>9</v>
      </c>
      <c r="S774" s="827">
        <v>0.69230769230769229</v>
      </c>
      <c r="T774" s="826">
        <v>2</v>
      </c>
      <c r="U774" s="828">
        <v>0.8</v>
      </c>
    </row>
    <row r="775" spans="1:21" ht="14.45" customHeight="1" x14ac:dyDescent="0.2">
      <c r="A775" s="821">
        <v>7</v>
      </c>
      <c r="B775" s="822" t="s">
        <v>2929</v>
      </c>
      <c r="C775" s="822" t="s">
        <v>2935</v>
      </c>
      <c r="D775" s="823" t="s">
        <v>4682</v>
      </c>
      <c r="E775" s="824" t="s">
        <v>2945</v>
      </c>
      <c r="F775" s="822" t="s">
        <v>2930</v>
      </c>
      <c r="G775" s="822" t="s">
        <v>3884</v>
      </c>
      <c r="H775" s="822" t="s">
        <v>687</v>
      </c>
      <c r="I775" s="822" t="s">
        <v>4083</v>
      </c>
      <c r="J775" s="822" t="s">
        <v>3886</v>
      </c>
      <c r="K775" s="822" t="s">
        <v>4084</v>
      </c>
      <c r="L775" s="825">
        <v>13.68</v>
      </c>
      <c r="M775" s="825">
        <v>13.68</v>
      </c>
      <c r="N775" s="822">
        <v>1</v>
      </c>
      <c r="O775" s="826">
        <v>0.5</v>
      </c>
      <c r="P775" s="825">
        <v>13.68</v>
      </c>
      <c r="Q775" s="827">
        <v>1</v>
      </c>
      <c r="R775" s="822">
        <v>1</v>
      </c>
      <c r="S775" s="827">
        <v>1</v>
      </c>
      <c r="T775" s="826">
        <v>0.5</v>
      </c>
      <c r="U775" s="828">
        <v>1</v>
      </c>
    </row>
    <row r="776" spans="1:21" ht="14.45" customHeight="1" x14ac:dyDescent="0.2">
      <c r="A776" s="821">
        <v>7</v>
      </c>
      <c r="B776" s="822" t="s">
        <v>2929</v>
      </c>
      <c r="C776" s="822" t="s">
        <v>2935</v>
      </c>
      <c r="D776" s="823" t="s">
        <v>4682</v>
      </c>
      <c r="E776" s="824" t="s">
        <v>2945</v>
      </c>
      <c r="F776" s="822" t="s">
        <v>2930</v>
      </c>
      <c r="G776" s="822" t="s">
        <v>3888</v>
      </c>
      <c r="H776" s="822" t="s">
        <v>329</v>
      </c>
      <c r="I776" s="822" t="s">
        <v>3889</v>
      </c>
      <c r="J776" s="822" t="s">
        <v>3890</v>
      </c>
      <c r="K776" s="822" t="s">
        <v>3891</v>
      </c>
      <c r="L776" s="825">
        <v>1561.8</v>
      </c>
      <c r="M776" s="825">
        <v>6247.2</v>
      </c>
      <c r="N776" s="822">
        <v>4</v>
      </c>
      <c r="O776" s="826">
        <v>1.5</v>
      </c>
      <c r="P776" s="825">
        <v>6247.2</v>
      </c>
      <c r="Q776" s="827">
        <v>1</v>
      </c>
      <c r="R776" s="822">
        <v>4</v>
      </c>
      <c r="S776" s="827">
        <v>1</v>
      </c>
      <c r="T776" s="826">
        <v>1.5</v>
      </c>
      <c r="U776" s="828">
        <v>1</v>
      </c>
    </row>
    <row r="777" spans="1:21" ht="14.45" customHeight="1" x14ac:dyDescent="0.2">
      <c r="A777" s="821">
        <v>7</v>
      </c>
      <c r="B777" s="822" t="s">
        <v>2929</v>
      </c>
      <c r="C777" s="822" t="s">
        <v>2935</v>
      </c>
      <c r="D777" s="823" t="s">
        <v>4682</v>
      </c>
      <c r="E777" s="824" t="s">
        <v>2945</v>
      </c>
      <c r="F777" s="822" t="s">
        <v>2930</v>
      </c>
      <c r="G777" s="822" t="s">
        <v>3154</v>
      </c>
      <c r="H777" s="822" t="s">
        <v>687</v>
      </c>
      <c r="I777" s="822" t="s">
        <v>3155</v>
      </c>
      <c r="J777" s="822" t="s">
        <v>2654</v>
      </c>
      <c r="K777" s="822" t="s">
        <v>3156</v>
      </c>
      <c r="L777" s="825">
        <v>140.96</v>
      </c>
      <c r="M777" s="825">
        <v>140.96</v>
      </c>
      <c r="N777" s="822">
        <v>1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7</v>
      </c>
      <c r="B778" s="822" t="s">
        <v>2929</v>
      </c>
      <c r="C778" s="822" t="s">
        <v>2935</v>
      </c>
      <c r="D778" s="823" t="s">
        <v>4682</v>
      </c>
      <c r="E778" s="824" t="s">
        <v>2945</v>
      </c>
      <c r="F778" s="822" t="s">
        <v>2930</v>
      </c>
      <c r="G778" s="822" t="s">
        <v>3698</v>
      </c>
      <c r="H778" s="822" t="s">
        <v>687</v>
      </c>
      <c r="I778" s="822" t="s">
        <v>3898</v>
      </c>
      <c r="J778" s="822" t="s">
        <v>3899</v>
      </c>
      <c r="K778" s="822" t="s">
        <v>3900</v>
      </c>
      <c r="L778" s="825">
        <v>161.06</v>
      </c>
      <c r="M778" s="825">
        <v>322.12</v>
      </c>
      <c r="N778" s="822">
        <v>2</v>
      </c>
      <c r="O778" s="826">
        <v>1</v>
      </c>
      <c r="P778" s="825">
        <v>322.12</v>
      </c>
      <c r="Q778" s="827">
        <v>1</v>
      </c>
      <c r="R778" s="822">
        <v>2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7</v>
      </c>
      <c r="B779" s="822" t="s">
        <v>2929</v>
      </c>
      <c r="C779" s="822" t="s">
        <v>2935</v>
      </c>
      <c r="D779" s="823" t="s">
        <v>4682</v>
      </c>
      <c r="E779" s="824" t="s">
        <v>2945</v>
      </c>
      <c r="F779" s="822" t="s">
        <v>2930</v>
      </c>
      <c r="G779" s="822" t="s">
        <v>3901</v>
      </c>
      <c r="H779" s="822" t="s">
        <v>329</v>
      </c>
      <c r="I779" s="822" t="s">
        <v>3902</v>
      </c>
      <c r="J779" s="822" t="s">
        <v>3903</v>
      </c>
      <c r="K779" s="822" t="s">
        <v>836</v>
      </c>
      <c r="L779" s="825">
        <v>208.18</v>
      </c>
      <c r="M779" s="825">
        <v>416.36</v>
      </c>
      <c r="N779" s="822">
        <v>2</v>
      </c>
      <c r="O779" s="826">
        <v>1</v>
      </c>
      <c r="P779" s="825">
        <v>416.36</v>
      </c>
      <c r="Q779" s="827">
        <v>1</v>
      </c>
      <c r="R779" s="822">
        <v>2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7</v>
      </c>
      <c r="B780" s="822" t="s">
        <v>2929</v>
      </c>
      <c r="C780" s="822" t="s">
        <v>2935</v>
      </c>
      <c r="D780" s="823" t="s">
        <v>4682</v>
      </c>
      <c r="E780" s="824" t="s">
        <v>2945</v>
      </c>
      <c r="F780" s="822" t="s">
        <v>2930</v>
      </c>
      <c r="G780" s="822" t="s">
        <v>3901</v>
      </c>
      <c r="H780" s="822" t="s">
        <v>329</v>
      </c>
      <c r="I780" s="822" t="s">
        <v>3904</v>
      </c>
      <c r="J780" s="822" t="s">
        <v>3903</v>
      </c>
      <c r="K780" s="822" t="s">
        <v>1919</v>
      </c>
      <c r="L780" s="825">
        <v>383.18</v>
      </c>
      <c r="M780" s="825">
        <v>766.36</v>
      </c>
      <c r="N780" s="822">
        <v>2</v>
      </c>
      <c r="O780" s="826">
        <v>1</v>
      </c>
      <c r="P780" s="825">
        <v>766.36</v>
      </c>
      <c r="Q780" s="827">
        <v>1</v>
      </c>
      <c r="R780" s="822">
        <v>2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7</v>
      </c>
      <c r="B781" s="822" t="s">
        <v>2929</v>
      </c>
      <c r="C781" s="822" t="s">
        <v>2935</v>
      </c>
      <c r="D781" s="823" t="s">
        <v>4682</v>
      </c>
      <c r="E781" s="824" t="s">
        <v>2945</v>
      </c>
      <c r="F781" s="822" t="s">
        <v>2930</v>
      </c>
      <c r="G781" s="822" t="s">
        <v>3905</v>
      </c>
      <c r="H781" s="822" t="s">
        <v>329</v>
      </c>
      <c r="I781" s="822" t="s">
        <v>3906</v>
      </c>
      <c r="J781" s="822" t="s">
        <v>3907</v>
      </c>
      <c r="K781" s="822" t="s">
        <v>1901</v>
      </c>
      <c r="L781" s="825">
        <v>88.07</v>
      </c>
      <c r="M781" s="825">
        <v>264.20999999999998</v>
      </c>
      <c r="N781" s="822">
        <v>3</v>
      </c>
      <c r="O781" s="826">
        <v>1.5</v>
      </c>
      <c r="P781" s="825">
        <v>88.07</v>
      </c>
      <c r="Q781" s="827">
        <v>0.33333333333333331</v>
      </c>
      <c r="R781" s="822">
        <v>1</v>
      </c>
      <c r="S781" s="827">
        <v>0.33333333333333331</v>
      </c>
      <c r="T781" s="826">
        <v>1</v>
      </c>
      <c r="U781" s="828">
        <v>0.66666666666666663</v>
      </c>
    </row>
    <row r="782" spans="1:21" ht="14.45" customHeight="1" x14ac:dyDescent="0.2">
      <c r="A782" s="821">
        <v>7</v>
      </c>
      <c r="B782" s="822" t="s">
        <v>2929</v>
      </c>
      <c r="C782" s="822" t="s">
        <v>2935</v>
      </c>
      <c r="D782" s="823" t="s">
        <v>4682</v>
      </c>
      <c r="E782" s="824" t="s">
        <v>2945</v>
      </c>
      <c r="F782" s="822" t="s">
        <v>2930</v>
      </c>
      <c r="G782" s="822" t="s">
        <v>3908</v>
      </c>
      <c r="H782" s="822" t="s">
        <v>329</v>
      </c>
      <c r="I782" s="822" t="s">
        <v>3909</v>
      </c>
      <c r="J782" s="822" t="s">
        <v>3910</v>
      </c>
      <c r="K782" s="822" t="s">
        <v>3911</v>
      </c>
      <c r="L782" s="825">
        <v>113.93</v>
      </c>
      <c r="M782" s="825">
        <v>227.86</v>
      </c>
      <c r="N782" s="822">
        <v>2</v>
      </c>
      <c r="O782" s="826">
        <v>1</v>
      </c>
      <c r="P782" s="825">
        <v>227.86</v>
      </c>
      <c r="Q782" s="827">
        <v>1</v>
      </c>
      <c r="R782" s="822">
        <v>2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7</v>
      </c>
      <c r="B783" s="822" t="s">
        <v>2929</v>
      </c>
      <c r="C783" s="822" t="s">
        <v>2935</v>
      </c>
      <c r="D783" s="823" t="s">
        <v>4682</v>
      </c>
      <c r="E783" s="824" t="s">
        <v>2945</v>
      </c>
      <c r="F783" s="822" t="s">
        <v>2930</v>
      </c>
      <c r="G783" s="822" t="s">
        <v>3050</v>
      </c>
      <c r="H783" s="822" t="s">
        <v>329</v>
      </c>
      <c r="I783" s="822" t="s">
        <v>3247</v>
      </c>
      <c r="J783" s="822" t="s">
        <v>3248</v>
      </c>
      <c r="K783" s="822" t="s">
        <v>3249</v>
      </c>
      <c r="L783" s="825">
        <v>35.25</v>
      </c>
      <c r="M783" s="825">
        <v>35.25</v>
      </c>
      <c r="N783" s="822">
        <v>1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7</v>
      </c>
      <c r="B784" s="822" t="s">
        <v>2929</v>
      </c>
      <c r="C784" s="822" t="s">
        <v>2935</v>
      </c>
      <c r="D784" s="823" t="s">
        <v>4682</v>
      </c>
      <c r="E784" s="824" t="s">
        <v>2945</v>
      </c>
      <c r="F784" s="822" t="s">
        <v>2930</v>
      </c>
      <c r="G784" s="822" t="s">
        <v>3161</v>
      </c>
      <c r="H784" s="822" t="s">
        <v>329</v>
      </c>
      <c r="I784" s="822" t="s">
        <v>3298</v>
      </c>
      <c r="J784" s="822" t="s">
        <v>3163</v>
      </c>
      <c r="K784" s="822" t="s">
        <v>3251</v>
      </c>
      <c r="L784" s="825">
        <v>57.64</v>
      </c>
      <c r="M784" s="825">
        <v>57.64</v>
      </c>
      <c r="N784" s="822">
        <v>1</v>
      </c>
      <c r="O784" s="826">
        <v>1</v>
      </c>
      <c r="P784" s="825">
        <v>57.64</v>
      </c>
      <c r="Q784" s="827">
        <v>1</v>
      </c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7</v>
      </c>
      <c r="B785" s="822" t="s">
        <v>2929</v>
      </c>
      <c r="C785" s="822" t="s">
        <v>2935</v>
      </c>
      <c r="D785" s="823" t="s">
        <v>4682</v>
      </c>
      <c r="E785" s="824" t="s">
        <v>2945</v>
      </c>
      <c r="F785" s="822" t="s">
        <v>2930</v>
      </c>
      <c r="G785" s="822" t="s">
        <v>3161</v>
      </c>
      <c r="H785" s="822" t="s">
        <v>329</v>
      </c>
      <c r="I785" s="822" t="s">
        <v>3513</v>
      </c>
      <c r="J785" s="822" t="s">
        <v>3163</v>
      </c>
      <c r="K785" s="822" t="s">
        <v>3164</v>
      </c>
      <c r="L785" s="825">
        <v>87.98</v>
      </c>
      <c r="M785" s="825">
        <v>439.90000000000003</v>
      </c>
      <c r="N785" s="822">
        <v>5</v>
      </c>
      <c r="O785" s="826">
        <v>3</v>
      </c>
      <c r="P785" s="825">
        <v>351.92</v>
      </c>
      <c r="Q785" s="827">
        <v>0.79999999999999993</v>
      </c>
      <c r="R785" s="822">
        <v>4</v>
      </c>
      <c r="S785" s="827">
        <v>0.8</v>
      </c>
      <c r="T785" s="826">
        <v>2.5</v>
      </c>
      <c r="U785" s="828">
        <v>0.83333333333333337</v>
      </c>
    </row>
    <row r="786" spans="1:21" ht="14.45" customHeight="1" x14ac:dyDescent="0.2">
      <c r="A786" s="821">
        <v>7</v>
      </c>
      <c r="B786" s="822" t="s">
        <v>2929</v>
      </c>
      <c r="C786" s="822" t="s">
        <v>2935</v>
      </c>
      <c r="D786" s="823" t="s">
        <v>4682</v>
      </c>
      <c r="E786" s="824" t="s">
        <v>2945</v>
      </c>
      <c r="F786" s="822" t="s">
        <v>2930</v>
      </c>
      <c r="G786" s="822" t="s">
        <v>3912</v>
      </c>
      <c r="H786" s="822" t="s">
        <v>329</v>
      </c>
      <c r="I786" s="822" t="s">
        <v>3913</v>
      </c>
      <c r="J786" s="822" t="s">
        <v>3914</v>
      </c>
      <c r="K786" s="822" t="s">
        <v>3915</v>
      </c>
      <c r="L786" s="825">
        <v>2038.93</v>
      </c>
      <c r="M786" s="825">
        <v>6116.79</v>
      </c>
      <c r="N786" s="822">
        <v>3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7</v>
      </c>
      <c r="B787" s="822" t="s">
        <v>2929</v>
      </c>
      <c r="C787" s="822" t="s">
        <v>2935</v>
      </c>
      <c r="D787" s="823" t="s">
        <v>4682</v>
      </c>
      <c r="E787" s="824" t="s">
        <v>2945</v>
      </c>
      <c r="F787" s="822" t="s">
        <v>2930</v>
      </c>
      <c r="G787" s="822" t="s">
        <v>3912</v>
      </c>
      <c r="H787" s="822" t="s">
        <v>329</v>
      </c>
      <c r="I787" s="822" t="s">
        <v>3916</v>
      </c>
      <c r="J787" s="822" t="s">
        <v>3914</v>
      </c>
      <c r="K787" s="822" t="s">
        <v>3917</v>
      </c>
      <c r="L787" s="825">
        <v>552.64</v>
      </c>
      <c r="M787" s="825">
        <v>1657.92</v>
      </c>
      <c r="N787" s="822">
        <v>3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7</v>
      </c>
      <c r="B788" s="822" t="s">
        <v>2929</v>
      </c>
      <c r="C788" s="822" t="s">
        <v>2935</v>
      </c>
      <c r="D788" s="823" t="s">
        <v>4682</v>
      </c>
      <c r="E788" s="824" t="s">
        <v>2945</v>
      </c>
      <c r="F788" s="822" t="s">
        <v>2930</v>
      </c>
      <c r="G788" s="822" t="s">
        <v>3912</v>
      </c>
      <c r="H788" s="822" t="s">
        <v>687</v>
      </c>
      <c r="I788" s="822" t="s">
        <v>3924</v>
      </c>
      <c r="J788" s="822" t="s">
        <v>3925</v>
      </c>
      <c r="K788" s="822" t="s">
        <v>3915</v>
      </c>
      <c r="L788" s="825">
        <v>2038.93</v>
      </c>
      <c r="M788" s="825">
        <v>18350.37</v>
      </c>
      <c r="N788" s="822">
        <v>9</v>
      </c>
      <c r="O788" s="826">
        <v>4</v>
      </c>
      <c r="P788" s="825">
        <v>18350.37</v>
      </c>
      <c r="Q788" s="827">
        <v>1</v>
      </c>
      <c r="R788" s="822">
        <v>9</v>
      </c>
      <c r="S788" s="827">
        <v>1</v>
      </c>
      <c r="T788" s="826">
        <v>4</v>
      </c>
      <c r="U788" s="828">
        <v>1</v>
      </c>
    </row>
    <row r="789" spans="1:21" ht="14.45" customHeight="1" x14ac:dyDescent="0.2">
      <c r="A789" s="821">
        <v>7</v>
      </c>
      <c r="B789" s="822" t="s">
        <v>2929</v>
      </c>
      <c r="C789" s="822" t="s">
        <v>2935</v>
      </c>
      <c r="D789" s="823" t="s">
        <v>4682</v>
      </c>
      <c r="E789" s="824" t="s">
        <v>2945</v>
      </c>
      <c r="F789" s="822" t="s">
        <v>2930</v>
      </c>
      <c r="G789" s="822" t="s">
        <v>3912</v>
      </c>
      <c r="H789" s="822" t="s">
        <v>687</v>
      </c>
      <c r="I789" s="822" t="s">
        <v>3926</v>
      </c>
      <c r="J789" s="822" t="s">
        <v>3925</v>
      </c>
      <c r="K789" s="822" t="s">
        <v>3919</v>
      </c>
      <c r="L789" s="825">
        <v>355.79</v>
      </c>
      <c r="M789" s="825">
        <v>4981.0600000000004</v>
      </c>
      <c r="N789" s="822">
        <v>14</v>
      </c>
      <c r="O789" s="826">
        <v>4</v>
      </c>
      <c r="P789" s="825">
        <v>4981.0600000000004</v>
      </c>
      <c r="Q789" s="827">
        <v>1</v>
      </c>
      <c r="R789" s="822">
        <v>14</v>
      </c>
      <c r="S789" s="827">
        <v>1</v>
      </c>
      <c r="T789" s="826">
        <v>4</v>
      </c>
      <c r="U789" s="828">
        <v>1</v>
      </c>
    </row>
    <row r="790" spans="1:21" ht="14.45" customHeight="1" x14ac:dyDescent="0.2">
      <c r="A790" s="821">
        <v>7</v>
      </c>
      <c r="B790" s="822" t="s">
        <v>2929</v>
      </c>
      <c r="C790" s="822" t="s">
        <v>2935</v>
      </c>
      <c r="D790" s="823" t="s">
        <v>4682</v>
      </c>
      <c r="E790" s="824" t="s">
        <v>2945</v>
      </c>
      <c r="F790" s="822" t="s">
        <v>2930</v>
      </c>
      <c r="G790" s="822" t="s">
        <v>3912</v>
      </c>
      <c r="H790" s="822" t="s">
        <v>687</v>
      </c>
      <c r="I790" s="822" t="s">
        <v>3927</v>
      </c>
      <c r="J790" s="822" t="s">
        <v>3925</v>
      </c>
      <c r="K790" s="822" t="s">
        <v>3917</v>
      </c>
      <c r="L790" s="825">
        <v>552.64</v>
      </c>
      <c r="M790" s="825">
        <v>16026.560000000001</v>
      </c>
      <c r="N790" s="822">
        <v>29</v>
      </c>
      <c r="O790" s="826">
        <v>8</v>
      </c>
      <c r="P790" s="825">
        <v>16026.560000000001</v>
      </c>
      <c r="Q790" s="827">
        <v>1</v>
      </c>
      <c r="R790" s="822">
        <v>29</v>
      </c>
      <c r="S790" s="827">
        <v>1</v>
      </c>
      <c r="T790" s="826">
        <v>8</v>
      </c>
      <c r="U790" s="828">
        <v>1</v>
      </c>
    </row>
    <row r="791" spans="1:21" ht="14.45" customHeight="1" x14ac:dyDescent="0.2">
      <c r="A791" s="821">
        <v>7</v>
      </c>
      <c r="B791" s="822" t="s">
        <v>2929</v>
      </c>
      <c r="C791" s="822" t="s">
        <v>2935</v>
      </c>
      <c r="D791" s="823" t="s">
        <v>4682</v>
      </c>
      <c r="E791" s="824" t="s">
        <v>2945</v>
      </c>
      <c r="F791" s="822" t="s">
        <v>2930</v>
      </c>
      <c r="G791" s="822" t="s">
        <v>3912</v>
      </c>
      <c r="H791" s="822" t="s">
        <v>687</v>
      </c>
      <c r="I791" s="822" t="s">
        <v>3928</v>
      </c>
      <c r="J791" s="822" t="s">
        <v>3925</v>
      </c>
      <c r="K791" s="822" t="s">
        <v>3921</v>
      </c>
      <c r="L791" s="825">
        <v>1019.46</v>
      </c>
      <c r="M791" s="825">
        <v>36700.560000000005</v>
      </c>
      <c r="N791" s="822">
        <v>36</v>
      </c>
      <c r="O791" s="826">
        <v>9</v>
      </c>
      <c r="P791" s="825">
        <v>36700.560000000005</v>
      </c>
      <c r="Q791" s="827">
        <v>1</v>
      </c>
      <c r="R791" s="822">
        <v>36</v>
      </c>
      <c r="S791" s="827">
        <v>1</v>
      </c>
      <c r="T791" s="826">
        <v>9</v>
      </c>
      <c r="U791" s="828">
        <v>1</v>
      </c>
    </row>
    <row r="792" spans="1:21" ht="14.45" customHeight="1" x14ac:dyDescent="0.2">
      <c r="A792" s="821">
        <v>7</v>
      </c>
      <c r="B792" s="822" t="s">
        <v>2929</v>
      </c>
      <c r="C792" s="822" t="s">
        <v>2935</v>
      </c>
      <c r="D792" s="823" t="s">
        <v>4682</v>
      </c>
      <c r="E792" s="824" t="s">
        <v>2945</v>
      </c>
      <c r="F792" s="822" t="s">
        <v>2930</v>
      </c>
      <c r="G792" s="822" t="s">
        <v>3912</v>
      </c>
      <c r="H792" s="822" t="s">
        <v>329</v>
      </c>
      <c r="I792" s="822" t="s">
        <v>4085</v>
      </c>
      <c r="J792" s="822" t="s">
        <v>3930</v>
      </c>
      <c r="K792" s="822" t="s">
        <v>4086</v>
      </c>
      <c r="L792" s="825">
        <v>88.95</v>
      </c>
      <c r="M792" s="825">
        <v>622.65000000000009</v>
      </c>
      <c r="N792" s="822">
        <v>7</v>
      </c>
      <c r="O792" s="826">
        <v>2</v>
      </c>
      <c r="P792" s="825">
        <v>622.65000000000009</v>
      </c>
      <c r="Q792" s="827">
        <v>1</v>
      </c>
      <c r="R792" s="822">
        <v>7</v>
      </c>
      <c r="S792" s="827">
        <v>1</v>
      </c>
      <c r="T792" s="826">
        <v>2</v>
      </c>
      <c r="U792" s="828">
        <v>1</v>
      </c>
    </row>
    <row r="793" spans="1:21" ht="14.45" customHeight="1" x14ac:dyDescent="0.2">
      <c r="A793" s="821">
        <v>7</v>
      </c>
      <c r="B793" s="822" t="s">
        <v>2929</v>
      </c>
      <c r="C793" s="822" t="s">
        <v>2935</v>
      </c>
      <c r="D793" s="823" t="s">
        <v>4682</v>
      </c>
      <c r="E793" s="824" t="s">
        <v>2945</v>
      </c>
      <c r="F793" s="822" t="s">
        <v>2930</v>
      </c>
      <c r="G793" s="822" t="s">
        <v>3000</v>
      </c>
      <c r="H793" s="822" t="s">
        <v>687</v>
      </c>
      <c r="I793" s="822" t="s">
        <v>2331</v>
      </c>
      <c r="J793" s="822" t="s">
        <v>908</v>
      </c>
      <c r="K793" s="822" t="s">
        <v>2332</v>
      </c>
      <c r="L793" s="825">
        <v>48.89</v>
      </c>
      <c r="M793" s="825">
        <v>48.89</v>
      </c>
      <c r="N793" s="822">
        <v>1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7</v>
      </c>
      <c r="B794" s="822" t="s">
        <v>2929</v>
      </c>
      <c r="C794" s="822" t="s">
        <v>2935</v>
      </c>
      <c r="D794" s="823" t="s">
        <v>4682</v>
      </c>
      <c r="E794" s="824" t="s">
        <v>2945</v>
      </c>
      <c r="F794" s="822" t="s">
        <v>2930</v>
      </c>
      <c r="G794" s="822" t="s">
        <v>3000</v>
      </c>
      <c r="H794" s="822" t="s">
        <v>329</v>
      </c>
      <c r="I794" s="822" t="s">
        <v>3165</v>
      </c>
      <c r="J794" s="822" t="s">
        <v>908</v>
      </c>
      <c r="K794" s="822" t="s">
        <v>909</v>
      </c>
      <c r="L794" s="825">
        <v>97.76</v>
      </c>
      <c r="M794" s="825">
        <v>97.76</v>
      </c>
      <c r="N794" s="822">
        <v>1</v>
      </c>
      <c r="O794" s="826">
        <v>0.5</v>
      </c>
      <c r="P794" s="825">
        <v>97.76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7</v>
      </c>
      <c r="B795" s="822" t="s">
        <v>2929</v>
      </c>
      <c r="C795" s="822" t="s">
        <v>2935</v>
      </c>
      <c r="D795" s="823" t="s">
        <v>4682</v>
      </c>
      <c r="E795" s="824" t="s">
        <v>2945</v>
      </c>
      <c r="F795" s="822" t="s">
        <v>2930</v>
      </c>
      <c r="G795" s="822" t="s">
        <v>3057</v>
      </c>
      <c r="H795" s="822" t="s">
        <v>329</v>
      </c>
      <c r="I795" s="822" t="s">
        <v>3058</v>
      </c>
      <c r="J795" s="822" t="s">
        <v>3059</v>
      </c>
      <c r="K795" s="822" t="s">
        <v>3060</v>
      </c>
      <c r="L795" s="825">
        <v>218.62</v>
      </c>
      <c r="M795" s="825">
        <v>218.62</v>
      </c>
      <c r="N795" s="822">
        <v>1</v>
      </c>
      <c r="O795" s="826">
        <v>0.5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7</v>
      </c>
      <c r="B796" s="822" t="s">
        <v>2929</v>
      </c>
      <c r="C796" s="822" t="s">
        <v>2935</v>
      </c>
      <c r="D796" s="823" t="s">
        <v>4682</v>
      </c>
      <c r="E796" s="824" t="s">
        <v>2945</v>
      </c>
      <c r="F796" s="822" t="s">
        <v>2930</v>
      </c>
      <c r="G796" s="822" t="s">
        <v>3061</v>
      </c>
      <c r="H796" s="822" t="s">
        <v>329</v>
      </c>
      <c r="I796" s="822" t="s">
        <v>3062</v>
      </c>
      <c r="J796" s="822" t="s">
        <v>757</v>
      </c>
      <c r="K796" s="822" t="s">
        <v>3063</v>
      </c>
      <c r="L796" s="825">
        <v>127.91</v>
      </c>
      <c r="M796" s="825">
        <v>767.46</v>
      </c>
      <c r="N796" s="822">
        <v>6</v>
      </c>
      <c r="O796" s="826">
        <v>2.5</v>
      </c>
      <c r="P796" s="825">
        <v>255.82</v>
      </c>
      <c r="Q796" s="827">
        <v>0.33333333333333331</v>
      </c>
      <c r="R796" s="822">
        <v>2</v>
      </c>
      <c r="S796" s="827">
        <v>0.33333333333333331</v>
      </c>
      <c r="T796" s="826">
        <v>0.5</v>
      </c>
      <c r="U796" s="828">
        <v>0.2</v>
      </c>
    </row>
    <row r="797" spans="1:21" ht="14.45" customHeight="1" x14ac:dyDescent="0.2">
      <c r="A797" s="821">
        <v>7</v>
      </c>
      <c r="B797" s="822" t="s">
        <v>2929</v>
      </c>
      <c r="C797" s="822" t="s">
        <v>2935</v>
      </c>
      <c r="D797" s="823" t="s">
        <v>4682</v>
      </c>
      <c r="E797" s="824" t="s">
        <v>2945</v>
      </c>
      <c r="F797" s="822" t="s">
        <v>2930</v>
      </c>
      <c r="G797" s="822" t="s">
        <v>3064</v>
      </c>
      <c r="H797" s="822" t="s">
        <v>329</v>
      </c>
      <c r="I797" s="822" t="s">
        <v>4087</v>
      </c>
      <c r="J797" s="822" t="s">
        <v>2883</v>
      </c>
      <c r="K797" s="822" t="s">
        <v>3945</v>
      </c>
      <c r="L797" s="825">
        <v>169.29</v>
      </c>
      <c r="M797" s="825">
        <v>169.29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7</v>
      </c>
      <c r="B798" s="822" t="s">
        <v>2929</v>
      </c>
      <c r="C798" s="822" t="s">
        <v>2935</v>
      </c>
      <c r="D798" s="823" t="s">
        <v>4682</v>
      </c>
      <c r="E798" s="824" t="s">
        <v>2945</v>
      </c>
      <c r="F798" s="822" t="s">
        <v>2930</v>
      </c>
      <c r="G798" s="822" t="s">
        <v>3064</v>
      </c>
      <c r="H798" s="822" t="s">
        <v>329</v>
      </c>
      <c r="I798" s="822" t="s">
        <v>3939</v>
      </c>
      <c r="J798" s="822" t="s">
        <v>2883</v>
      </c>
      <c r="K798" s="822" t="s">
        <v>3940</v>
      </c>
      <c r="L798" s="825">
        <v>84.65</v>
      </c>
      <c r="M798" s="825">
        <v>169.3</v>
      </c>
      <c r="N798" s="822">
        <v>2</v>
      </c>
      <c r="O798" s="826">
        <v>1</v>
      </c>
      <c r="P798" s="825">
        <v>169.3</v>
      </c>
      <c r="Q798" s="827">
        <v>1</v>
      </c>
      <c r="R798" s="822">
        <v>2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7</v>
      </c>
      <c r="B799" s="822" t="s">
        <v>2929</v>
      </c>
      <c r="C799" s="822" t="s">
        <v>2935</v>
      </c>
      <c r="D799" s="823" t="s">
        <v>4682</v>
      </c>
      <c r="E799" s="824" t="s">
        <v>2945</v>
      </c>
      <c r="F799" s="822" t="s">
        <v>2930</v>
      </c>
      <c r="G799" s="822" t="s">
        <v>3064</v>
      </c>
      <c r="H799" s="822" t="s">
        <v>329</v>
      </c>
      <c r="I799" s="822" t="s">
        <v>3949</v>
      </c>
      <c r="J799" s="822" t="s">
        <v>3948</v>
      </c>
      <c r="K799" s="822" t="s">
        <v>2052</v>
      </c>
      <c r="L799" s="825">
        <v>338.58</v>
      </c>
      <c r="M799" s="825">
        <v>1015.74</v>
      </c>
      <c r="N799" s="822">
        <v>3</v>
      </c>
      <c r="O799" s="826">
        <v>1</v>
      </c>
      <c r="P799" s="825">
        <v>1015.74</v>
      </c>
      <c r="Q799" s="827">
        <v>1</v>
      </c>
      <c r="R799" s="822">
        <v>3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7</v>
      </c>
      <c r="B800" s="822" t="s">
        <v>2929</v>
      </c>
      <c r="C800" s="822" t="s">
        <v>2935</v>
      </c>
      <c r="D800" s="823" t="s">
        <v>4682</v>
      </c>
      <c r="E800" s="824" t="s">
        <v>2945</v>
      </c>
      <c r="F800" s="822" t="s">
        <v>2930</v>
      </c>
      <c r="G800" s="822" t="s">
        <v>3064</v>
      </c>
      <c r="H800" s="822" t="s">
        <v>329</v>
      </c>
      <c r="I800" s="822" t="s">
        <v>2882</v>
      </c>
      <c r="J800" s="822" t="s">
        <v>2883</v>
      </c>
      <c r="K800" s="822" t="s">
        <v>2879</v>
      </c>
      <c r="L800" s="825">
        <v>677.17</v>
      </c>
      <c r="M800" s="825">
        <v>2031.5099999999998</v>
      </c>
      <c r="N800" s="822">
        <v>3</v>
      </c>
      <c r="O800" s="826">
        <v>0.5</v>
      </c>
      <c r="P800" s="825">
        <v>2031.5099999999998</v>
      </c>
      <c r="Q800" s="827">
        <v>1</v>
      </c>
      <c r="R800" s="822">
        <v>3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7</v>
      </c>
      <c r="B801" s="822" t="s">
        <v>2929</v>
      </c>
      <c r="C801" s="822" t="s">
        <v>2935</v>
      </c>
      <c r="D801" s="823" t="s">
        <v>4682</v>
      </c>
      <c r="E801" s="824" t="s">
        <v>2945</v>
      </c>
      <c r="F801" s="822" t="s">
        <v>2930</v>
      </c>
      <c r="G801" s="822" t="s">
        <v>3064</v>
      </c>
      <c r="H801" s="822" t="s">
        <v>687</v>
      </c>
      <c r="I801" s="822" t="s">
        <v>2876</v>
      </c>
      <c r="J801" s="822" t="s">
        <v>2046</v>
      </c>
      <c r="K801" s="822" t="s">
        <v>2049</v>
      </c>
      <c r="L801" s="825">
        <v>1286.6199999999999</v>
      </c>
      <c r="M801" s="825">
        <v>6433.0999999999995</v>
      </c>
      <c r="N801" s="822">
        <v>5</v>
      </c>
      <c r="O801" s="826">
        <v>3</v>
      </c>
      <c r="P801" s="825">
        <v>5146.4799999999996</v>
      </c>
      <c r="Q801" s="827">
        <v>0.8</v>
      </c>
      <c r="R801" s="822">
        <v>4</v>
      </c>
      <c r="S801" s="827">
        <v>0.8</v>
      </c>
      <c r="T801" s="826">
        <v>2</v>
      </c>
      <c r="U801" s="828">
        <v>0.66666666666666663</v>
      </c>
    </row>
    <row r="802" spans="1:21" ht="14.45" customHeight="1" x14ac:dyDescent="0.2">
      <c r="A802" s="821">
        <v>7</v>
      </c>
      <c r="B802" s="822" t="s">
        <v>2929</v>
      </c>
      <c r="C802" s="822" t="s">
        <v>2935</v>
      </c>
      <c r="D802" s="823" t="s">
        <v>4682</v>
      </c>
      <c r="E802" s="824" t="s">
        <v>2945</v>
      </c>
      <c r="F802" s="822" t="s">
        <v>2930</v>
      </c>
      <c r="G802" s="822" t="s">
        <v>3064</v>
      </c>
      <c r="H802" s="822" t="s">
        <v>687</v>
      </c>
      <c r="I802" s="822" t="s">
        <v>2878</v>
      </c>
      <c r="J802" s="822" t="s">
        <v>2046</v>
      </c>
      <c r="K802" s="822" t="s">
        <v>2879</v>
      </c>
      <c r="L802" s="825">
        <v>677.17</v>
      </c>
      <c r="M802" s="825">
        <v>5417.36</v>
      </c>
      <c r="N802" s="822">
        <v>8</v>
      </c>
      <c r="O802" s="826">
        <v>2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7</v>
      </c>
      <c r="B803" s="822" t="s">
        <v>2929</v>
      </c>
      <c r="C803" s="822" t="s">
        <v>2935</v>
      </c>
      <c r="D803" s="823" t="s">
        <v>4682</v>
      </c>
      <c r="E803" s="824" t="s">
        <v>2945</v>
      </c>
      <c r="F803" s="822" t="s">
        <v>2930</v>
      </c>
      <c r="G803" s="822" t="s">
        <v>3064</v>
      </c>
      <c r="H803" s="822" t="s">
        <v>687</v>
      </c>
      <c r="I803" s="822" t="s">
        <v>2877</v>
      </c>
      <c r="J803" s="822" t="s">
        <v>2046</v>
      </c>
      <c r="K803" s="822" t="s">
        <v>2048</v>
      </c>
      <c r="L803" s="825">
        <v>2573.2199999999998</v>
      </c>
      <c r="M803" s="825">
        <v>61757.280000000006</v>
      </c>
      <c r="N803" s="822">
        <v>24</v>
      </c>
      <c r="O803" s="826">
        <v>9.5</v>
      </c>
      <c r="P803" s="825">
        <v>51464.400000000009</v>
      </c>
      <c r="Q803" s="827">
        <v>0.83333333333333337</v>
      </c>
      <c r="R803" s="822">
        <v>20</v>
      </c>
      <c r="S803" s="827">
        <v>0.83333333333333337</v>
      </c>
      <c r="T803" s="826">
        <v>8</v>
      </c>
      <c r="U803" s="828">
        <v>0.84210526315789469</v>
      </c>
    </row>
    <row r="804" spans="1:21" ht="14.45" customHeight="1" x14ac:dyDescent="0.2">
      <c r="A804" s="821">
        <v>7</v>
      </c>
      <c r="B804" s="822" t="s">
        <v>2929</v>
      </c>
      <c r="C804" s="822" t="s">
        <v>2935</v>
      </c>
      <c r="D804" s="823" t="s">
        <v>4682</v>
      </c>
      <c r="E804" s="824" t="s">
        <v>2945</v>
      </c>
      <c r="F804" s="822" t="s">
        <v>2930</v>
      </c>
      <c r="G804" s="822" t="s">
        <v>3064</v>
      </c>
      <c r="H804" s="822" t="s">
        <v>329</v>
      </c>
      <c r="I804" s="822" t="s">
        <v>4088</v>
      </c>
      <c r="J804" s="822" t="s">
        <v>2883</v>
      </c>
      <c r="K804" s="822" t="s">
        <v>4089</v>
      </c>
      <c r="L804" s="825">
        <v>507.88</v>
      </c>
      <c r="M804" s="825">
        <v>1015.76</v>
      </c>
      <c r="N804" s="822">
        <v>2</v>
      </c>
      <c r="O804" s="826">
        <v>0.5</v>
      </c>
      <c r="P804" s="825">
        <v>1015.76</v>
      </c>
      <c r="Q804" s="827">
        <v>1</v>
      </c>
      <c r="R804" s="822">
        <v>2</v>
      </c>
      <c r="S804" s="827">
        <v>1</v>
      </c>
      <c r="T804" s="826">
        <v>0.5</v>
      </c>
      <c r="U804" s="828">
        <v>1</v>
      </c>
    </row>
    <row r="805" spans="1:21" ht="14.45" customHeight="1" x14ac:dyDescent="0.2">
      <c r="A805" s="821">
        <v>7</v>
      </c>
      <c r="B805" s="822" t="s">
        <v>2929</v>
      </c>
      <c r="C805" s="822" t="s">
        <v>2935</v>
      </c>
      <c r="D805" s="823" t="s">
        <v>4682</v>
      </c>
      <c r="E805" s="824" t="s">
        <v>2945</v>
      </c>
      <c r="F805" s="822" t="s">
        <v>2930</v>
      </c>
      <c r="G805" s="822" t="s">
        <v>3064</v>
      </c>
      <c r="H805" s="822" t="s">
        <v>329</v>
      </c>
      <c r="I805" s="822" t="s">
        <v>4090</v>
      </c>
      <c r="J805" s="822" t="s">
        <v>3958</v>
      </c>
      <c r="K805" s="822" t="s">
        <v>2052</v>
      </c>
      <c r="L805" s="825">
        <v>1715.48</v>
      </c>
      <c r="M805" s="825">
        <v>3430.96</v>
      </c>
      <c r="N805" s="822">
        <v>2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7</v>
      </c>
      <c r="B806" s="822" t="s">
        <v>2929</v>
      </c>
      <c r="C806" s="822" t="s">
        <v>2935</v>
      </c>
      <c r="D806" s="823" t="s">
        <v>4682</v>
      </c>
      <c r="E806" s="824" t="s">
        <v>2945</v>
      </c>
      <c r="F806" s="822" t="s">
        <v>2930</v>
      </c>
      <c r="G806" s="822" t="s">
        <v>3064</v>
      </c>
      <c r="H806" s="822" t="s">
        <v>329</v>
      </c>
      <c r="I806" s="822" t="s">
        <v>3955</v>
      </c>
      <c r="J806" s="822" t="s">
        <v>2883</v>
      </c>
      <c r="K806" s="822" t="s">
        <v>3956</v>
      </c>
      <c r="L806" s="825">
        <v>1929.92</v>
      </c>
      <c r="M806" s="825">
        <v>1929.92</v>
      </c>
      <c r="N806" s="822">
        <v>1</v>
      </c>
      <c r="O806" s="826">
        <v>1</v>
      </c>
      <c r="P806" s="825">
        <v>1929.92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7</v>
      </c>
      <c r="B807" s="822" t="s">
        <v>2929</v>
      </c>
      <c r="C807" s="822" t="s">
        <v>2935</v>
      </c>
      <c r="D807" s="823" t="s">
        <v>4682</v>
      </c>
      <c r="E807" s="824" t="s">
        <v>2945</v>
      </c>
      <c r="F807" s="822" t="s">
        <v>2930</v>
      </c>
      <c r="G807" s="822" t="s">
        <v>3064</v>
      </c>
      <c r="H807" s="822" t="s">
        <v>329</v>
      </c>
      <c r="I807" s="822" t="s">
        <v>3957</v>
      </c>
      <c r="J807" s="822" t="s">
        <v>3958</v>
      </c>
      <c r="K807" s="822" t="s">
        <v>3945</v>
      </c>
      <c r="L807" s="825">
        <v>1286.19</v>
      </c>
      <c r="M807" s="825">
        <v>32154.75</v>
      </c>
      <c r="N807" s="822">
        <v>25</v>
      </c>
      <c r="O807" s="826">
        <v>7</v>
      </c>
      <c r="P807" s="825">
        <v>23151.42</v>
      </c>
      <c r="Q807" s="827">
        <v>0.72</v>
      </c>
      <c r="R807" s="822">
        <v>18</v>
      </c>
      <c r="S807" s="827">
        <v>0.72</v>
      </c>
      <c r="T807" s="826">
        <v>5</v>
      </c>
      <c r="U807" s="828">
        <v>0.7142857142857143</v>
      </c>
    </row>
    <row r="808" spans="1:21" ht="14.45" customHeight="1" x14ac:dyDescent="0.2">
      <c r="A808" s="821">
        <v>7</v>
      </c>
      <c r="B808" s="822" t="s">
        <v>2929</v>
      </c>
      <c r="C808" s="822" t="s">
        <v>2935</v>
      </c>
      <c r="D808" s="823" t="s">
        <v>4682</v>
      </c>
      <c r="E808" s="824" t="s">
        <v>2945</v>
      </c>
      <c r="F808" s="822" t="s">
        <v>2930</v>
      </c>
      <c r="G808" s="822" t="s">
        <v>3064</v>
      </c>
      <c r="H808" s="822" t="s">
        <v>687</v>
      </c>
      <c r="I808" s="822" t="s">
        <v>4091</v>
      </c>
      <c r="J808" s="822" t="s">
        <v>2046</v>
      </c>
      <c r="K808" s="822" t="s">
        <v>4092</v>
      </c>
      <c r="L808" s="825">
        <v>84.96</v>
      </c>
      <c r="M808" s="825">
        <v>84.96</v>
      </c>
      <c r="N808" s="822">
        <v>1</v>
      </c>
      <c r="O808" s="826">
        <v>0.5</v>
      </c>
      <c r="P808" s="825">
        <v>84.96</v>
      </c>
      <c r="Q808" s="827">
        <v>1</v>
      </c>
      <c r="R808" s="822">
        <v>1</v>
      </c>
      <c r="S808" s="827">
        <v>1</v>
      </c>
      <c r="T808" s="826">
        <v>0.5</v>
      </c>
      <c r="U808" s="828">
        <v>1</v>
      </c>
    </row>
    <row r="809" spans="1:21" ht="14.45" customHeight="1" x14ac:dyDescent="0.2">
      <c r="A809" s="821">
        <v>7</v>
      </c>
      <c r="B809" s="822" t="s">
        <v>2929</v>
      </c>
      <c r="C809" s="822" t="s">
        <v>2935</v>
      </c>
      <c r="D809" s="823" t="s">
        <v>4682</v>
      </c>
      <c r="E809" s="824" t="s">
        <v>2945</v>
      </c>
      <c r="F809" s="822" t="s">
        <v>2930</v>
      </c>
      <c r="G809" s="822" t="s">
        <v>3332</v>
      </c>
      <c r="H809" s="822" t="s">
        <v>687</v>
      </c>
      <c r="I809" s="822" t="s">
        <v>2682</v>
      </c>
      <c r="J809" s="822" t="s">
        <v>718</v>
      </c>
      <c r="K809" s="822" t="s">
        <v>1339</v>
      </c>
      <c r="L809" s="825">
        <v>0</v>
      </c>
      <c r="M809" s="825">
        <v>0</v>
      </c>
      <c r="N809" s="822">
        <v>45</v>
      </c>
      <c r="O809" s="826">
        <v>10</v>
      </c>
      <c r="P809" s="825">
        <v>0</v>
      </c>
      <c r="Q809" s="827"/>
      <c r="R809" s="822">
        <v>37</v>
      </c>
      <c r="S809" s="827">
        <v>0.82222222222222219</v>
      </c>
      <c r="T809" s="826">
        <v>8.5</v>
      </c>
      <c r="U809" s="828">
        <v>0.85</v>
      </c>
    </row>
    <row r="810" spans="1:21" ht="14.45" customHeight="1" x14ac:dyDescent="0.2">
      <c r="A810" s="821">
        <v>7</v>
      </c>
      <c r="B810" s="822" t="s">
        <v>2929</v>
      </c>
      <c r="C810" s="822" t="s">
        <v>2935</v>
      </c>
      <c r="D810" s="823" t="s">
        <v>4682</v>
      </c>
      <c r="E810" s="824" t="s">
        <v>2945</v>
      </c>
      <c r="F810" s="822" t="s">
        <v>2930</v>
      </c>
      <c r="G810" s="822" t="s">
        <v>3977</v>
      </c>
      <c r="H810" s="822" t="s">
        <v>329</v>
      </c>
      <c r="I810" s="822" t="s">
        <v>3978</v>
      </c>
      <c r="J810" s="822" t="s">
        <v>3979</v>
      </c>
      <c r="K810" s="822" t="s">
        <v>3980</v>
      </c>
      <c r="L810" s="825">
        <v>355.79</v>
      </c>
      <c r="M810" s="825">
        <v>355.79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7</v>
      </c>
      <c r="B811" s="822" t="s">
        <v>2929</v>
      </c>
      <c r="C811" s="822" t="s">
        <v>2935</v>
      </c>
      <c r="D811" s="823" t="s">
        <v>4682</v>
      </c>
      <c r="E811" s="824" t="s">
        <v>2945</v>
      </c>
      <c r="F811" s="822" t="s">
        <v>2930</v>
      </c>
      <c r="G811" s="822" t="s">
        <v>3977</v>
      </c>
      <c r="H811" s="822" t="s">
        <v>329</v>
      </c>
      <c r="I811" s="822" t="s">
        <v>3981</v>
      </c>
      <c r="J811" s="822" t="s">
        <v>3979</v>
      </c>
      <c r="K811" s="822" t="s">
        <v>3982</v>
      </c>
      <c r="L811" s="825">
        <v>552.64</v>
      </c>
      <c r="M811" s="825">
        <v>1657.92</v>
      </c>
      <c r="N811" s="822">
        <v>3</v>
      </c>
      <c r="O811" s="826">
        <v>1</v>
      </c>
      <c r="P811" s="825">
        <v>1657.92</v>
      </c>
      <c r="Q811" s="827">
        <v>1</v>
      </c>
      <c r="R811" s="822">
        <v>3</v>
      </c>
      <c r="S811" s="827">
        <v>1</v>
      </c>
      <c r="T811" s="826">
        <v>1</v>
      </c>
      <c r="U811" s="828">
        <v>1</v>
      </c>
    </row>
    <row r="812" spans="1:21" ht="14.45" customHeight="1" x14ac:dyDescent="0.2">
      <c r="A812" s="821">
        <v>7</v>
      </c>
      <c r="B812" s="822" t="s">
        <v>2929</v>
      </c>
      <c r="C812" s="822" t="s">
        <v>2935</v>
      </c>
      <c r="D812" s="823" t="s">
        <v>4682</v>
      </c>
      <c r="E812" s="824" t="s">
        <v>2945</v>
      </c>
      <c r="F812" s="822" t="s">
        <v>2930</v>
      </c>
      <c r="G812" s="822" t="s">
        <v>3977</v>
      </c>
      <c r="H812" s="822" t="s">
        <v>329</v>
      </c>
      <c r="I812" s="822" t="s">
        <v>3985</v>
      </c>
      <c r="J812" s="822" t="s">
        <v>3979</v>
      </c>
      <c r="K812" s="822" t="s">
        <v>3986</v>
      </c>
      <c r="L812" s="825">
        <v>764.6</v>
      </c>
      <c r="M812" s="825">
        <v>9175.2000000000007</v>
      </c>
      <c r="N812" s="822">
        <v>12</v>
      </c>
      <c r="O812" s="826">
        <v>4</v>
      </c>
      <c r="P812" s="825">
        <v>9175.2000000000007</v>
      </c>
      <c r="Q812" s="827">
        <v>1</v>
      </c>
      <c r="R812" s="822">
        <v>12</v>
      </c>
      <c r="S812" s="827">
        <v>1</v>
      </c>
      <c r="T812" s="826">
        <v>4</v>
      </c>
      <c r="U812" s="828">
        <v>1</v>
      </c>
    </row>
    <row r="813" spans="1:21" ht="14.45" customHeight="1" x14ac:dyDescent="0.2">
      <c r="A813" s="821">
        <v>7</v>
      </c>
      <c r="B813" s="822" t="s">
        <v>2929</v>
      </c>
      <c r="C813" s="822" t="s">
        <v>2935</v>
      </c>
      <c r="D813" s="823" t="s">
        <v>4682</v>
      </c>
      <c r="E813" s="824" t="s">
        <v>2945</v>
      </c>
      <c r="F813" s="822" t="s">
        <v>2930</v>
      </c>
      <c r="G813" s="822" t="s">
        <v>3623</v>
      </c>
      <c r="H813" s="822" t="s">
        <v>329</v>
      </c>
      <c r="I813" s="822" t="s">
        <v>3624</v>
      </c>
      <c r="J813" s="822" t="s">
        <v>1536</v>
      </c>
      <c r="K813" s="822" t="s">
        <v>3625</v>
      </c>
      <c r="L813" s="825">
        <v>98.2</v>
      </c>
      <c r="M813" s="825">
        <v>196.4</v>
      </c>
      <c r="N813" s="822">
        <v>2</v>
      </c>
      <c r="O813" s="826">
        <v>1</v>
      </c>
      <c r="P813" s="825">
        <v>196.4</v>
      </c>
      <c r="Q813" s="827">
        <v>1</v>
      </c>
      <c r="R813" s="822">
        <v>2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7</v>
      </c>
      <c r="B814" s="822" t="s">
        <v>2929</v>
      </c>
      <c r="C814" s="822" t="s">
        <v>2935</v>
      </c>
      <c r="D814" s="823" t="s">
        <v>4682</v>
      </c>
      <c r="E814" s="824" t="s">
        <v>2945</v>
      </c>
      <c r="F814" s="822" t="s">
        <v>2930</v>
      </c>
      <c r="G814" s="822" t="s">
        <v>3989</v>
      </c>
      <c r="H814" s="822" t="s">
        <v>329</v>
      </c>
      <c r="I814" s="822" t="s">
        <v>3993</v>
      </c>
      <c r="J814" s="822" t="s">
        <v>3994</v>
      </c>
      <c r="K814" s="822" t="s">
        <v>1900</v>
      </c>
      <c r="L814" s="825">
        <v>200.34</v>
      </c>
      <c r="M814" s="825">
        <v>200.34</v>
      </c>
      <c r="N814" s="822">
        <v>1</v>
      </c>
      <c r="O814" s="826">
        <v>1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7</v>
      </c>
      <c r="B815" s="822" t="s">
        <v>2929</v>
      </c>
      <c r="C815" s="822" t="s">
        <v>2935</v>
      </c>
      <c r="D815" s="823" t="s">
        <v>4682</v>
      </c>
      <c r="E815" s="824" t="s">
        <v>2945</v>
      </c>
      <c r="F815" s="822" t="s">
        <v>2930</v>
      </c>
      <c r="G815" s="822" t="s">
        <v>3989</v>
      </c>
      <c r="H815" s="822" t="s">
        <v>329</v>
      </c>
      <c r="I815" s="822" t="s">
        <v>4093</v>
      </c>
      <c r="J815" s="822" t="s">
        <v>4094</v>
      </c>
      <c r="K815" s="822" t="s">
        <v>4095</v>
      </c>
      <c r="L815" s="825">
        <v>320.55</v>
      </c>
      <c r="M815" s="825">
        <v>320.55</v>
      </c>
      <c r="N815" s="822">
        <v>1</v>
      </c>
      <c r="O815" s="826">
        <v>1</v>
      </c>
      <c r="P815" s="825">
        <v>320.55</v>
      </c>
      <c r="Q815" s="827">
        <v>1</v>
      </c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7</v>
      </c>
      <c r="B816" s="822" t="s">
        <v>2929</v>
      </c>
      <c r="C816" s="822" t="s">
        <v>2935</v>
      </c>
      <c r="D816" s="823" t="s">
        <v>4682</v>
      </c>
      <c r="E816" s="824" t="s">
        <v>2945</v>
      </c>
      <c r="F816" s="822" t="s">
        <v>2930</v>
      </c>
      <c r="G816" s="822" t="s">
        <v>3989</v>
      </c>
      <c r="H816" s="822" t="s">
        <v>329</v>
      </c>
      <c r="I816" s="822" t="s">
        <v>4096</v>
      </c>
      <c r="J816" s="822" t="s">
        <v>4097</v>
      </c>
      <c r="K816" s="822" t="s">
        <v>4098</v>
      </c>
      <c r="L816" s="825">
        <v>33.4</v>
      </c>
      <c r="M816" s="825">
        <v>167</v>
      </c>
      <c r="N816" s="822">
        <v>5</v>
      </c>
      <c r="O816" s="826">
        <v>1</v>
      </c>
      <c r="P816" s="825">
        <v>167</v>
      </c>
      <c r="Q816" s="827">
        <v>1</v>
      </c>
      <c r="R816" s="822">
        <v>5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7</v>
      </c>
      <c r="B817" s="822" t="s">
        <v>2929</v>
      </c>
      <c r="C817" s="822" t="s">
        <v>2935</v>
      </c>
      <c r="D817" s="823" t="s">
        <v>4682</v>
      </c>
      <c r="E817" s="824" t="s">
        <v>2945</v>
      </c>
      <c r="F817" s="822" t="s">
        <v>2930</v>
      </c>
      <c r="G817" s="822" t="s">
        <v>3989</v>
      </c>
      <c r="H817" s="822" t="s">
        <v>329</v>
      </c>
      <c r="I817" s="822" t="s">
        <v>4099</v>
      </c>
      <c r="J817" s="822" t="s">
        <v>2079</v>
      </c>
      <c r="K817" s="822" t="s">
        <v>4003</v>
      </c>
      <c r="L817" s="825">
        <v>200.34</v>
      </c>
      <c r="M817" s="825">
        <v>1202.04</v>
      </c>
      <c r="N817" s="822">
        <v>6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7</v>
      </c>
      <c r="B818" s="822" t="s">
        <v>2929</v>
      </c>
      <c r="C818" s="822" t="s">
        <v>2935</v>
      </c>
      <c r="D818" s="823" t="s">
        <v>4682</v>
      </c>
      <c r="E818" s="824" t="s">
        <v>2945</v>
      </c>
      <c r="F818" s="822" t="s">
        <v>2930</v>
      </c>
      <c r="G818" s="822" t="s">
        <v>3989</v>
      </c>
      <c r="H818" s="822" t="s">
        <v>329</v>
      </c>
      <c r="I818" s="822" t="s">
        <v>4100</v>
      </c>
      <c r="J818" s="822" t="s">
        <v>2177</v>
      </c>
      <c r="K818" s="822" t="s">
        <v>4101</v>
      </c>
      <c r="L818" s="825">
        <v>33.4</v>
      </c>
      <c r="M818" s="825">
        <v>33.4</v>
      </c>
      <c r="N818" s="822">
        <v>1</v>
      </c>
      <c r="O818" s="826">
        <v>1</v>
      </c>
      <c r="P818" s="825">
        <v>33.4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7</v>
      </c>
      <c r="B819" s="822" t="s">
        <v>2929</v>
      </c>
      <c r="C819" s="822" t="s">
        <v>2935</v>
      </c>
      <c r="D819" s="823" t="s">
        <v>4682</v>
      </c>
      <c r="E819" s="824" t="s">
        <v>2945</v>
      </c>
      <c r="F819" s="822" t="s">
        <v>2930</v>
      </c>
      <c r="G819" s="822" t="s">
        <v>3989</v>
      </c>
      <c r="H819" s="822" t="s">
        <v>329</v>
      </c>
      <c r="I819" s="822" t="s">
        <v>4102</v>
      </c>
      <c r="J819" s="822" t="s">
        <v>4002</v>
      </c>
      <c r="K819" s="822" t="s">
        <v>4103</v>
      </c>
      <c r="L819" s="825">
        <v>400.68</v>
      </c>
      <c r="M819" s="825">
        <v>2003.4</v>
      </c>
      <c r="N819" s="822">
        <v>5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7</v>
      </c>
      <c r="B820" s="822" t="s">
        <v>2929</v>
      </c>
      <c r="C820" s="822" t="s">
        <v>2935</v>
      </c>
      <c r="D820" s="823" t="s">
        <v>4682</v>
      </c>
      <c r="E820" s="824" t="s">
        <v>2945</v>
      </c>
      <c r="F820" s="822" t="s">
        <v>2930</v>
      </c>
      <c r="G820" s="822" t="s">
        <v>3989</v>
      </c>
      <c r="H820" s="822" t="s">
        <v>329</v>
      </c>
      <c r="I820" s="822" t="s">
        <v>4010</v>
      </c>
      <c r="J820" s="822" t="s">
        <v>4011</v>
      </c>
      <c r="K820" s="822" t="s">
        <v>3992</v>
      </c>
      <c r="L820" s="825">
        <v>150.26</v>
      </c>
      <c r="M820" s="825">
        <v>450.78</v>
      </c>
      <c r="N820" s="822">
        <v>3</v>
      </c>
      <c r="O820" s="826">
        <v>1</v>
      </c>
      <c r="P820" s="825">
        <v>450.78</v>
      </c>
      <c r="Q820" s="827">
        <v>1</v>
      </c>
      <c r="R820" s="822">
        <v>3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7</v>
      </c>
      <c r="B821" s="822" t="s">
        <v>2929</v>
      </c>
      <c r="C821" s="822" t="s">
        <v>2935</v>
      </c>
      <c r="D821" s="823" t="s">
        <v>4682</v>
      </c>
      <c r="E821" s="824" t="s">
        <v>2945</v>
      </c>
      <c r="F821" s="822" t="s">
        <v>2930</v>
      </c>
      <c r="G821" s="822" t="s">
        <v>3989</v>
      </c>
      <c r="H821" s="822" t="s">
        <v>329</v>
      </c>
      <c r="I821" s="822" t="s">
        <v>4013</v>
      </c>
      <c r="J821" s="822" t="s">
        <v>4011</v>
      </c>
      <c r="K821" s="822" t="s">
        <v>1900</v>
      </c>
      <c r="L821" s="825">
        <v>200.34</v>
      </c>
      <c r="M821" s="825">
        <v>2203.7399999999998</v>
      </c>
      <c r="N821" s="822">
        <v>11</v>
      </c>
      <c r="O821" s="826">
        <v>1.5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7</v>
      </c>
      <c r="B822" s="822" t="s">
        <v>2929</v>
      </c>
      <c r="C822" s="822" t="s">
        <v>2935</v>
      </c>
      <c r="D822" s="823" t="s">
        <v>4682</v>
      </c>
      <c r="E822" s="824" t="s">
        <v>2945</v>
      </c>
      <c r="F822" s="822" t="s">
        <v>2930</v>
      </c>
      <c r="G822" s="822" t="s">
        <v>3075</v>
      </c>
      <c r="H822" s="822" t="s">
        <v>329</v>
      </c>
      <c r="I822" s="822" t="s">
        <v>3181</v>
      </c>
      <c r="J822" s="822" t="s">
        <v>3182</v>
      </c>
      <c r="K822" s="822" t="s">
        <v>3183</v>
      </c>
      <c r="L822" s="825">
        <v>311.02</v>
      </c>
      <c r="M822" s="825">
        <v>311.02</v>
      </c>
      <c r="N822" s="822">
        <v>1</v>
      </c>
      <c r="O822" s="826">
        <v>0.5</v>
      </c>
      <c r="P822" s="825">
        <v>311.02</v>
      </c>
      <c r="Q822" s="827">
        <v>1</v>
      </c>
      <c r="R822" s="822">
        <v>1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7</v>
      </c>
      <c r="B823" s="822" t="s">
        <v>2929</v>
      </c>
      <c r="C823" s="822" t="s">
        <v>2935</v>
      </c>
      <c r="D823" s="823" t="s">
        <v>4682</v>
      </c>
      <c r="E823" s="824" t="s">
        <v>2945</v>
      </c>
      <c r="F823" s="822" t="s">
        <v>2930</v>
      </c>
      <c r="G823" s="822" t="s">
        <v>4019</v>
      </c>
      <c r="H823" s="822" t="s">
        <v>687</v>
      </c>
      <c r="I823" s="822" t="s">
        <v>4020</v>
      </c>
      <c r="J823" s="822" t="s">
        <v>2899</v>
      </c>
      <c r="K823" s="822" t="s">
        <v>4021</v>
      </c>
      <c r="L823" s="825">
        <v>80.53</v>
      </c>
      <c r="M823" s="825">
        <v>402.65</v>
      </c>
      <c r="N823" s="822">
        <v>5</v>
      </c>
      <c r="O823" s="826">
        <v>1.5</v>
      </c>
      <c r="P823" s="825">
        <v>241.59</v>
      </c>
      <c r="Q823" s="827">
        <v>0.60000000000000009</v>
      </c>
      <c r="R823" s="822">
        <v>3</v>
      </c>
      <c r="S823" s="827">
        <v>0.6</v>
      </c>
      <c r="T823" s="826">
        <v>1</v>
      </c>
      <c r="U823" s="828">
        <v>0.66666666666666663</v>
      </c>
    </row>
    <row r="824" spans="1:21" ht="14.45" customHeight="1" x14ac:dyDescent="0.2">
      <c r="A824" s="821">
        <v>7</v>
      </c>
      <c r="B824" s="822" t="s">
        <v>2929</v>
      </c>
      <c r="C824" s="822" t="s">
        <v>2935</v>
      </c>
      <c r="D824" s="823" t="s">
        <v>4682</v>
      </c>
      <c r="E824" s="824" t="s">
        <v>2945</v>
      </c>
      <c r="F824" s="822" t="s">
        <v>2930</v>
      </c>
      <c r="G824" s="822" t="s">
        <v>4019</v>
      </c>
      <c r="H824" s="822" t="s">
        <v>329</v>
      </c>
      <c r="I824" s="822" t="s">
        <v>4022</v>
      </c>
      <c r="J824" s="822" t="s">
        <v>2899</v>
      </c>
      <c r="K824" s="822" t="s">
        <v>2100</v>
      </c>
      <c r="L824" s="825">
        <v>400.17</v>
      </c>
      <c r="M824" s="825">
        <v>400.17</v>
      </c>
      <c r="N824" s="822">
        <v>1</v>
      </c>
      <c r="O824" s="826">
        <v>0.5</v>
      </c>
      <c r="P824" s="825">
        <v>400.17</v>
      </c>
      <c r="Q824" s="827">
        <v>1</v>
      </c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7</v>
      </c>
      <c r="B825" s="822" t="s">
        <v>2929</v>
      </c>
      <c r="C825" s="822" t="s">
        <v>2935</v>
      </c>
      <c r="D825" s="823" t="s">
        <v>4682</v>
      </c>
      <c r="E825" s="824" t="s">
        <v>2945</v>
      </c>
      <c r="F825" s="822" t="s">
        <v>2930</v>
      </c>
      <c r="G825" s="822" t="s">
        <v>4019</v>
      </c>
      <c r="H825" s="822" t="s">
        <v>329</v>
      </c>
      <c r="I825" s="822" t="s">
        <v>4023</v>
      </c>
      <c r="J825" s="822" t="s">
        <v>2899</v>
      </c>
      <c r="K825" s="822" t="s">
        <v>4024</v>
      </c>
      <c r="L825" s="825">
        <v>533.42999999999995</v>
      </c>
      <c r="M825" s="825">
        <v>533.42999999999995</v>
      </c>
      <c r="N825" s="822">
        <v>1</v>
      </c>
      <c r="O825" s="826">
        <v>1</v>
      </c>
      <c r="P825" s="825">
        <v>533.42999999999995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7</v>
      </c>
      <c r="B826" s="822" t="s">
        <v>2929</v>
      </c>
      <c r="C826" s="822" t="s">
        <v>2935</v>
      </c>
      <c r="D826" s="823" t="s">
        <v>4682</v>
      </c>
      <c r="E826" s="824" t="s">
        <v>2945</v>
      </c>
      <c r="F826" s="822" t="s">
        <v>2930</v>
      </c>
      <c r="G826" s="822" t="s">
        <v>4019</v>
      </c>
      <c r="H826" s="822" t="s">
        <v>687</v>
      </c>
      <c r="I826" s="822" t="s">
        <v>4025</v>
      </c>
      <c r="J826" s="822" t="s">
        <v>2899</v>
      </c>
      <c r="K826" s="822" t="s">
        <v>4024</v>
      </c>
      <c r="L826" s="825">
        <v>533.42999999999995</v>
      </c>
      <c r="M826" s="825">
        <v>533.42999999999995</v>
      </c>
      <c r="N826" s="822">
        <v>1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7</v>
      </c>
      <c r="B827" s="822" t="s">
        <v>2929</v>
      </c>
      <c r="C827" s="822" t="s">
        <v>2935</v>
      </c>
      <c r="D827" s="823" t="s">
        <v>4682</v>
      </c>
      <c r="E827" s="824" t="s">
        <v>2945</v>
      </c>
      <c r="F827" s="822" t="s">
        <v>2930</v>
      </c>
      <c r="G827" s="822" t="s">
        <v>4019</v>
      </c>
      <c r="H827" s="822" t="s">
        <v>687</v>
      </c>
      <c r="I827" s="822" t="s">
        <v>2900</v>
      </c>
      <c r="J827" s="822" t="s">
        <v>2899</v>
      </c>
      <c r="K827" s="822" t="s">
        <v>2100</v>
      </c>
      <c r="L827" s="825">
        <v>400.17</v>
      </c>
      <c r="M827" s="825">
        <v>2000.85</v>
      </c>
      <c r="N827" s="822">
        <v>5</v>
      </c>
      <c r="O827" s="826">
        <v>4.5</v>
      </c>
      <c r="P827" s="825">
        <v>1200.51</v>
      </c>
      <c r="Q827" s="827">
        <v>0.6</v>
      </c>
      <c r="R827" s="822">
        <v>3</v>
      </c>
      <c r="S827" s="827">
        <v>0.6</v>
      </c>
      <c r="T827" s="826">
        <v>2.5</v>
      </c>
      <c r="U827" s="828">
        <v>0.55555555555555558</v>
      </c>
    </row>
    <row r="828" spans="1:21" ht="14.45" customHeight="1" x14ac:dyDescent="0.2">
      <c r="A828" s="821">
        <v>7</v>
      </c>
      <c r="B828" s="822" t="s">
        <v>2929</v>
      </c>
      <c r="C828" s="822" t="s">
        <v>2935</v>
      </c>
      <c r="D828" s="823" t="s">
        <v>4682</v>
      </c>
      <c r="E828" s="824" t="s">
        <v>2945</v>
      </c>
      <c r="F828" s="822" t="s">
        <v>2930</v>
      </c>
      <c r="G828" s="822" t="s">
        <v>3079</v>
      </c>
      <c r="H828" s="822" t="s">
        <v>687</v>
      </c>
      <c r="I828" s="822" t="s">
        <v>2747</v>
      </c>
      <c r="J828" s="822" t="s">
        <v>1625</v>
      </c>
      <c r="K828" s="822" t="s">
        <v>2748</v>
      </c>
      <c r="L828" s="825">
        <v>0</v>
      </c>
      <c r="M828" s="825">
        <v>0</v>
      </c>
      <c r="N828" s="822">
        <v>5</v>
      </c>
      <c r="O828" s="826">
        <v>2.5</v>
      </c>
      <c r="P828" s="825">
        <v>0</v>
      </c>
      <c r="Q828" s="827"/>
      <c r="R828" s="822">
        <v>3</v>
      </c>
      <c r="S828" s="827">
        <v>0.6</v>
      </c>
      <c r="T828" s="826">
        <v>1.5</v>
      </c>
      <c r="U828" s="828">
        <v>0.6</v>
      </c>
    </row>
    <row r="829" spans="1:21" ht="14.45" customHeight="1" x14ac:dyDescent="0.2">
      <c r="A829" s="821">
        <v>7</v>
      </c>
      <c r="B829" s="822" t="s">
        <v>2929</v>
      </c>
      <c r="C829" s="822" t="s">
        <v>2935</v>
      </c>
      <c r="D829" s="823" t="s">
        <v>4682</v>
      </c>
      <c r="E829" s="824" t="s">
        <v>2945</v>
      </c>
      <c r="F829" s="822" t="s">
        <v>2930</v>
      </c>
      <c r="G829" s="822" t="s">
        <v>3079</v>
      </c>
      <c r="H829" s="822" t="s">
        <v>687</v>
      </c>
      <c r="I829" s="822" t="s">
        <v>2745</v>
      </c>
      <c r="J829" s="822" t="s">
        <v>1625</v>
      </c>
      <c r="K829" s="822" t="s">
        <v>2746</v>
      </c>
      <c r="L829" s="825">
        <v>0</v>
      </c>
      <c r="M829" s="825">
        <v>0</v>
      </c>
      <c r="N829" s="822">
        <v>4</v>
      </c>
      <c r="O829" s="826">
        <v>1</v>
      </c>
      <c r="P829" s="825">
        <v>0</v>
      </c>
      <c r="Q829" s="827"/>
      <c r="R829" s="822">
        <v>4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7</v>
      </c>
      <c r="B830" s="822" t="s">
        <v>2929</v>
      </c>
      <c r="C830" s="822" t="s">
        <v>2935</v>
      </c>
      <c r="D830" s="823" t="s">
        <v>4682</v>
      </c>
      <c r="E830" s="824" t="s">
        <v>2945</v>
      </c>
      <c r="F830" s="822" t="s">
        <v>2930</v>
      </c>
      <c r="G830" s="822" t="s">
        <v>3193</v>
      </c>
      <c r="H830" s="822" t="s">
        <v>329</v>
      </c>
      <c r="I830" s="822" t="s">
        <v>3394</v>
      </c>
      <c r="J830" s="822" t="s">
        <v>3195</v>
      </c>
      <c r="K830" s="822" t="s">
        <v>3395</v>
      </c>
      <c r="L830" s="825">
        <v>99.94</v>
      </c>
      <c r="M830" s="825">
        <v>199.88</v>
      </c>
      <c r="N830" s="822">
        <v>2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7</v>
      </c>
      <c r="B831" s="822" t="s">
        <v>2929</v>
      </c>
      <c r="C831" s="822" t="s">
        <v>2935</v>
      </c>
      <c r="D831" s="823" t="s">
        <v>4682</v>
      </c>
      <c r="E831" s="824" t="s">
        <v>2945</v>
      </c>
      <c r="F831" s="822" t="s">
        <v>2930</v>
      </c>
      <c r="G831" s="822" t="s">
        <v>3193</v>
      </c>
      <c r="H831" s="822" t="s">
        <v>329</v>
      </c>
      <c r="I831" s="822" t="s">
        <v>3194</v>
      </c>
      <c r="J831" s="822" t="s">
        <v>3195</v>
      </c>
      <c r="K831" s="822" t="s">
        <v>3196</v>
      </c>
      <c r="L831" s="825">
        <v>299.83999999999997</v>
      </c>
      <c r="M831" s="825">
        <v>8995.1999999999989</v>
      </c>
      <c r="N831" s="822">
        <v>30</v>
      </c>
      <c r="O831" s="826">
        <v>11</v>
      </c>
      <c r="P831" s="825">
        <v>3598.0799999999995</v>
      </c>
      <c r="Q831" s="827">
        <v>0.39999999999999997</v>
      </c>
      <c r="R831" s="822">
        <v>12</v>
      </c>
      <c r="S831" s="827">
        <v>0.4</v>
      </c>
      <c r="T831" s="826">
        <v>6</v>
      </c>
      <c r="U831" s="828">
        <v>0.54545454545454541</v>
      </c>
    </row>
    <row r="832" spans="1:21" ht="14.45" customHeight="1" x14ac:dyDescent="0.2">
      <c r="A832" s="821">
        <v>7</v>
      </c>
      <c r="B832" s="822" t="s">
        <v>2929</v>
      </c>
      <c r="C832" s="822" t="s">
        <v>2935</v>
      </c>
      <c r="D832" s="823" t="s">
        <v>4682</v>
      </c>
      <c r="E832" s="824" t="s">
        <v>2945</v>
      </c>
      <c r="F832" s="822" t="s">
        <v>2930</v>
      </c>
      <c r="G832" s="822" t="s">
        <v>3193</v>
      </c>
      <c r="H832" s="822" t="s">
        <v>329</v>
      </c>
      <c r="I832" s="822" t="s">
        <v>4027</v>
      </c>
      <c r="J832" s="822" t="s">
        <v>4028</v>
      </c>
      <c r="K832" s="822" t="s">
        <v>4029</v>
      </c>
      <c r="L832" s="825">
        <v>50.32</v>
      </c>
      <c r="M832" s="825">
        <v>100.64</v>
      </c>
      <c r="N832" s="822">
        <v>2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7</v>
      </c>
      <c r="B833" s="822" t="s">
        <v>2929</v>
      </c>
      <c r="C833" s="822" t="s">
        <v>2935</v>
      </c>
      <c r="D833" s="823" t="s">
        <v>4682</v>
      </c>
      <c r="E833" s="824" t="s">
        <v>2945</v>
      </c>
      <c r="F833" s="822" t="s">
        <v>2930</v>
      </c>
      <c r="G833" s="822" t="s">
        <v>3193</v>
      </c>
      <c r="H833" s="822" t="s">
        <v>329</v>
      </c>
      <c r="I833" s="822" t="s">
        <v>4033</v>
      </c>
      <c r="J833" s="822" t="s">
        <v>4034</v>
      </c>
      <c r="K833" s="822" t="s">
        <v>4035</v>
      </c>
      <c r="L833" s="825">
        <v>99.94</v>
      </c>
      <c r="M833" s="825">
        <v>1599.0399999999997</v>
      </c>
      <c r="N833" s="822">
        <v>16</v>
      </c>
      <c r="O833" s="826">
        <v>4.5</v>
      </c>
      <c r="P833" s="825">
        <v>299.82</v>
      </c>
      <c r="Q833" s="827">
        <v>0.18750000000000003</v>
      </c>
      <c r="R833" s="822">
        <v>3</v>
      </c>
      <c r="S833" s="827">
        <v>0.1875</v>
      </c>
      <c r="T833" s="826">
        <v>1</v>
      </c>
      <c r="U833" s="828">
        <v>0.22222222222222221</v>
      </c>
    </row>
    <row r="834" spans="1:21" ht="14.45" customHeight="1" x14ac:dyDescent="0.2">
      <c r="A834" s="821">
        <v>7</v>
      </c>
      <c r="B834" s="822" t="s">
        <v>2929</v>
      </c>
      <c r="C834" s="822" t="s">
        <v>2935</v>
      </c>
      <c r="D834" s="823" t="s">
        <v>4682</v>
      </c>
      <c r="E834" s="824" t="s">
        <v>2945</v>
      </c>
      <c r="F834" s="822" t="s">
        <v>2930</v>
      </c>
      <c r="G834" s="822" t="s">
        <v>3193</v>
      </c>
      <c r="H834" s="822" t="s">
        <v>329</v>
      </c>
      <c r="I834" s="822" t="s">
        <v>3261</v>
      </c>
      <c r="J834" s="822" t="s">
        <v>3208</v>
      </c>
      <c r="K834" s="822"/>
      <c r="L834" s="825">
        <v>50.32</v>
      </c>
      <c r="M834" s="825">
        <v>352.24</v>
      </c>
      <c r="N834" s="822">
        <v>7</v>
      </c>
      <c r="O834" s="826">
        <v>3</v>
      </c>
      <c r="P834" s="825">
        <v>301.92</v>
      </c>
      <c r="Q834" s="827">
        <v>0.85714285714285721</v>
      </c>
      <c r="R834" s="822">
        <v>6</v>
      </c>
      <c r="S834" s="827">
        <v>0.8571428571428571</v>
      </c>
      <c r="T834" s="826">
        <v>2</v>
      </c>
      <c r="U834" s="828">
        <v>0.66666666666666663</v>
      </c>
    </row>
    <row r="835" spans="1:21" ht="14.45" customHeight="1" x14ac:dyDescent="0.2">
      <c r="A835" s="821">
        <v>7</v>
      </c>
      <c r="B835" s="822" t="s">
        <v>2929</v>
      </c>
      <c r="C835" s="822" t="s">
        <v>2935</v>
      </c>
      <c r="D835" s="823" t="s">
        <v>4682</v>
      </c>
      <c r="E835" s="824" t="s">
        <v>2945</v>
      </c>
      <c r="F835" s="822" t="s">
        <v>2930</v>
      </c>
      <c r="G835" s="822" t="s">
        <v>3193</v>
      </c>
      <c r="H835" s="822" t="s">
        <v>329</v>
      </c>
      <c r="I835" s="822" t="s">
        <v>3261</v>
      </c>
      <c r="J835" s="822" t="s">
        <v>1613</v>
      </c>
      <c r="K835" s="822" t="s">
        <v>3566</v>
      </c>
      <c r="L835" s="825">
        <v>50.32</v>
      </c>
      <c r="M835" s="825">
        <v>1509.6000000000001</v>
      </c>
      <c r="N835" s="822">
        <v>30</v>
      </c>
      <c r="O835" s="826">
        <v>6.5</v>
      </c>
      <c r="P835" s="825">
        <v>956.08</v>
      </c>
      <c r="Q835" s="827">
        <v>0.6333333333333333</v>
      </c>
      <c r="R835" s="822">
        <v>19</v>
      </c>
      <c r="S835" s="827">
        <v>0.6333333333333333</v>
      </c>
      <c r="T835" s="826">
        <v>4.5</v>
      </c>
      <c r="U835" s="828">
        <v>0.69230769230769229</v>
      </c>
    </row>
    <row r="836" spans="1:21" ht="14.45" customHeight="1" x14ac:dyDescent="0.2">
      <c r="A836" s="821">
        <v>7</v>
      </c>
      <c r="B836" s="822" t="s">
        <v>2929</v>
      </c>
      <c r="C836" s="822" t="s">
        <v>2935</v>
      </c>
      <c r="D836" s="823" t="s">
        <v>4682</v>
      </c>
      <c r="E836" s="824" t="s">
        <v>2945</v>
      </c>
      <c r="F836" s="822" t="s">
        <v>2930</v>
      </c>
      <c r="G836" s="822" t="s">
        <v>3526</v>
      </c>
      <c r="H836" s="822" t="s">
        <v>329</v>
      </c>
      <c r="I836" s="822" t="s">
        <v>4039</v>
      </c>
      <c r="J836" s="822" t="s">
        <v>2091</v>
      </c>
      <c r="K836" s="822" t="s">
        <v>4040</v>
      </c>
      <c r="L836" s="825">
        <v>65.36</v>
      </c>
      <c r="M836" s="825">
        <v>1045.76</v>
      </c>
      <c r="N836" s="822">
        <v>16</v>
      </c>
      <c r="O836" s="826">
        <v>4.5</v>
      </c>
      <c r="P836" s="825">
        <v>915.04</v>
      </c>
      <c r="Q836" s="827">
        <v>0.875</v>
      </c>
      <c r="R836" s="822">
        <v>14</v>
      </c>
      <c r="S836" s="827">
        <v>0.875</v>
      </c>
      <c r="T836" s="826">
        <v>3.5</v>
      </c>
      <c r="U836" s="828">
        <v>0.77777777777777779</v>
      </c>
    </row>
    <row r="837" spans="1:21" ht="14.45" customHeight="1" x14ac:dyDescent="0.2">
      <c r="A837" s="821">
        <v>7</v>
      </c>
      <c r="B837" s="822" t="s">
        <v>2929</v>
      </c>
      <c r="C837" s="822" t="s">
        <v>2935</v>
      </c>
      <c r="D837" s="823" t="s">
        <v>4682</v>
      </c>
      <c r="E837" s="824" t="s">
        <v>2945</v>
      </c>
      <c r="F837" s="822" t="s">
        <v>2930</v>
      </c>
      <c r="G837" s="822" t="s">
        <v>3526</v>
      </c>
      <c r="H837" s="822" t="s">
        <v>329</v>
      </c>
      <c r="I837" s="822" t="s">
        <v>4104</v>
      </c>
      <c r="J837" s="822" t="s">
        <v>2091</v>
      </c>
      <c r="K837" s="822" t="s">
        <v>4105</v>
      </c>
      <c r="L837" s="825">
        <v>21.79</v>
      </c>
      <c r="M837" s="825">
        <v>108.94999999999999</v>
      </c>
      <c r="N837" s="822">
        <v>5</v>
      </c>
      <c r="O837" s="826">
        <v>0.5</v>
      </c>
      <c r="P837" s="825">
        <v>108.94999999999999</v>
      </c>
      <c r="Q837" s="827">
        <v>1</v>
      </c>
      <c r="R837" s="822">
        <v>5</v>
      </c>
      <c r="S837" s="827">
        <v>1</v>
      </c>
      <c r="T837" s="826">
        <v>0.5</v>
      </c>
      <c r="U837" s="828">
        <v>1</v>
      </c>
    </row>
    <row r="838" spans="1:21" ht="14.45" customHeight="1" x14ac:dyDescent="0.2">
      <c r="A838" s="821">
        <v>7</v>
      </c>
      <c r="B838" s="822" t="s">
        <v>2929</v>
      </c>
      <c r="C838" s="822" t="s">
        <v>2935</v>
      </c>
      <c r="D838" s="823" t="s">
        <v>4682</v>
      </c>
      <c r="E838" s="824" t="s">
        <v>2945</v>
      </c>
      <c r="F838" s="822" t="s">
        <v>2930</v>
      </c>
      <c r="G838" s="822" t="s">
        <v>3084</v>
      </c>
      <c r="H838" s="822" t="s">
        <v>329</v>
      </c>
      <c r="I838" s="822" t="s">
        <v>4106</v>
      </c>
      <c r="J838" s="822" t="s">
        <v>1235</v>
      </c>
      <c r="K838" s="822" t="s">
        <v>1236</v>
      </c>
      <c r="L838" s="825">
        <v>374.79</v>
      </c>
      <c r="M838" s="825">
        <v>749.58</v>
      </c>
      <c r="N838" s="822">
        <v>2</v>
      </c>
      <c r="O838" s="826">
        <v>1</v>
      </c>
      <c r="P838" s="825">
        <v>749.58</v>
      </c>
      <c r="Q838" s="827">
        <v>1</v>
      </c>
      <c r="R838" s="822">
        <v>2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7</v>
      </c>
      <c r="B839" s="822" t="s">
        <v>2929</v>
      </c>
      <c r="C839" s="822" t="s">
        <v>2935</v>
      </c>
      <c r="D839" s="823" t="s">
        <v>4682</v>
      </c>
      <c r="E839" s="824" t="s">
        <v>2945</v>
      </c>
      <c r="F839" s="822" t="s">
        <v>2930</v>
      </c>
      <c r="G839" s="822" t="s">
        <v>4041</v>
      </c>
      <c r="H839" s="822" t="s">
        <v>329</v>
      </c>
      <c r="I839" s="822" t="s">
        <v>4042</v>
      </c>
      <c r="J839" s="822" t="s">
        <v>4043</v>
      </c>
      <c r="K839" s="822" t="s">
        <v>4044</v>
      </c>
      <c r="L839" s="825">
        <v>775.17</v>
      </c>
      <c r="M839" s="825">
        <v>1550.34</v>
      </c>
      <c r="N839" s="822">
        <v>2</v>
      </c>
      <c r="O839" s="826">
        <v>1</v>
      </c>
      <c r="P839" s="825">
        <v>1550.34</v>
      </c>
      <c r="Q839" s="827">
        <v>1</v>
      </c>
      <c r="R839" s="822">
        <v>2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7</v>
      </c>
      <c r="B840" s="822" t="s">
        <v>2929</v>
      </c>
      <c r="C840" s="822" t="s">
        <v>2935</v>
      </c>
      <c r="D840" s="823" t="s">
        <v>4682</v>
      </c>
      <c r="E840" s="824" t="s">
        <v>2945</v>
      </c>
      <c r="F840" s="822" t="s">
        <v>2930</v>
      </c>
      <c r="G840" s="822" t="s">
        <v>4041</v>
      </c>
      <c r="H840" s="822" t="s">
        <v>329</v>
      </c>
      <c r="I840" s="822" t="s">
        <v>4045</v>
      </c>
      <c r="J840" s="822" t="s">
        <v>4043</v>
      </c>
      <c r="K840" s="822" t="s">
        <v>4046</v>
      </c>
      <c r="L840" s="825">
        <v>1391.97</v>
      </c>
      <c r="M840" s="825">
        <v>6959.85</v>
      </c>
      <c r="N840" s="822">
        <v>5</v>
      </c>
      <c r="O840" s="826">
        <v>1</v>
      </c>
      <c r="P840" s="825">
        <v>6959.85</v>
      </c>
      <c r="Q840" s="827">
        <v>1</v>
      </c>
      <c r="R840" s="822">
        <v>5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7</v>
      </c>
      <c r="B841" s="822" t="s">
        <v>2929</v>
      </c>
      <c r="C841" s="822" t="s">
        <v>2935</v>
      </c>
      <c r="D841" s="823" t="s">
        <v>4682</v>
      </c>
      <c r="E841" s="824" t="s">
        <v>2945</v>
      </c>
      <c r="F841" s="822" t="s">
        <v>2930</v>
      </c>
      <c r="G841" s="822" t="s">
        <v>4041</v>
      </c>
      <c r="H841" s="822" t="s">
        <v>329</v>
      </c>
      <c r="I841" s="822" t="s">
        <v>4047</v>
      </c>
      <c r="J841" s="822" t="s">
        <v>4043</v>
      </c>
      <c r="K841" s="822" t="s">
        <v>4048</v>
      </c>
      <c r="L841" s="825">
        <v>2620.2600000000002</v>
      </c>
      <c r="M841" s="825">
        <v>7860.7800000000007</v>
      </c>
      <c r="N841" s="822">
        <v>3</v>
      </c>
      <c r="O841" s="826">
        <v>1</v>
      </c>
      <c r="P841" s="825">
        <v>7860.7800000000007</v>
      </c>
      <c r="Q841" s="827">
        <v>1</v>
      </c>
      <c r="R841" s="822">
        <v>3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7</v>
      </c>
      <c r="B842" s="822" t="s">
        <v>2929</v>
      </c>
      <c r="C842" s="822" t="s">
        <v>2935</v>
      </c>
      <c r="D842" s="823" t="s">
        <v>4682</v>
      </c>
      <c r="E842" s="824" t="s">
        <v>2945</v>
      </c>
      <c r="F842" s="822" t="s">
        <v>2930</v>
      </c>
      <c r="G842" s="822" t="s">
        <v>3268</v>
      </c>
      <c r="H842" s="822" t="s">
        <v>329</v>
      </c>
      <c r="I842" s="822" t="s">
        <v>4107</v>
      </c>
      <c r="J842" s="822" t="s">
        <v>4108</v>
      </c>
      <c r="K842" s="822" t="s">
        <v>4109</v>
      </c>
      <c r="L842" s="825">
        <v>79.069999999999993</v>
      </c>
      <c r="M842" s="825">
        <v>79.069999999999993</v>
      </c>
      <c r="N842" s="822">
        <v>1</v>
      </c>
      <c r="O842" s="826">
        <v>1</v>
      </c>
      <c r="P842" s="825">
        <v>79.069999999999993</v>
      </c>
      <c r="Q842" s="827">
        <v>1</v>
      </c>
      <c r="R842" s="822">
        <v>1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7</v>
      </c>
      <c r="B843" s="822" t="s">
        <v>2929</v>
      </c>
      <c r="C843" s="822" t="s">
        <v>2935</v>
      </c>
      <c r="D843" s="823" t="s">
        <v>4682</v>
      </c>
      <c r="E843" s="824" t="s">
        <v>2945</v>
      </c>
      <c r="F843" s="822" t="s">
        <v>2930</v>
      </c>
      <c r="G843" s="822" t="s">
        <v>3088</v>
      </c>
      <c r="H843" s="822" t="s">
        <v>329</v>
      </c>
      <c r="I843" s="822" t="s">
        <v>3089</v>
      </c>
      <c r="J843" s="822" t="s">
        <v>1269</v>
      </c>
      <c r="K843" s="822" t="s">
        <v>1270</v>
      </c>
      <c r="L843" s="825">
        <v>121.92</v>
      </c>
      <c r="M843" s="825">
        <v>121.92</v>
      </c>
      <c r="N843" s="822">
        <v>1</v>
      </c>
      <c r="O843" s="826">
        <v>1</v>
      </c>
      <c r="P843" s="825">
        <v>121.92</v>
      </c>
      <c r="Q843" s="827">
        <v>1</v>
      </c>
      <c r="R843" s="822">
        <v>1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7</v>
      </c>
      <c r="B844" s="822" t="s">
        <v>2929</v>
      </c>
      <c r="C844" s="822" t="s">
        <v>2935</v>
      </c>
      <c r="D844" s="823" t="s">
        <v>4682</v>
      </c>
      <c r="E844" s="824" t="s">
        <v>2945</v>
      </c>
      <c r="F844" s="822" t="s">
        <v>2930</v>
      </c>
      <c r="G844" s="822" t="s">
        <v>4052</v>
      </c>
      <c r="H844" s="822" t="s">
        <v>329</v>
      </c>
      <c r="I844" s="822" t="s">
        <v>4053</v>
      </c>
      <c r="J844" s="822" t="s">
        <v>1291</v>
      </c>
      <c r="K844" s="822" t="s">
        <v>2398</v>
      </c>
      <c r="L844" s="825">
        <v>1933.92</v>
      </c>
      <c r="M844" s="825">
        <v>11603.52</v>
      </c>
      <c r="N844" s="822">
        <v>6</v>
      </c>
      <c r="O844" s="826">
        <v>3</v>
      </c>
      <c r="P844" s="825">
        <v>11603.52</v>
      </c>
      <c r="Q844" s="827">
        <v>1</v>
      </c>
      <c r="R844" s="822">
        <v>6</v>
      </c>
      <c r="S844" s="827">
        <v>1</v>
      </c>
      <c r="T844" s="826">
        <v>3</v>
      </c>
      <c r="U844" s="828">
        <v>1</v>
      </c>
    </row>
    <row r="845" spans="1:21" ht="14.45" customHeight="1" x14ac:dyDescent="0.2">
      <c r="A845" s="821">
        <v>7</v>
      </c>
      <c r="B845" s="822" t="s">
        <v>2929</v>
      </c>
      <c r="C845" s="822" t="s">
        <v>2935</v>
      </c>
      <c r="D845" s="823" t="s">
        <v>4682</v>
      </c>
      <c r="E845" s="824" t="s">
        <v>2945</v>
      </c>
      <c r="F845" s="822" t="s">
        <v>2931</v>
      </c>
      <c r="G845" s="822" t="s">
        <v>3206</v>
      </c>
      <c r="H845" s="822" t="s">
        <v>329</v>
      </c>
      <c r="I845" s="822" t="s">
        <v>4110</v>
      </c>
      <c r="J845" s="822" t="s">
        <v>3208</v>
      </c>
      <c r="K845" s="822"/>
      <c r="L845" s="825">
        <v>0</v>
      </c>
      <c r="M845" s="825">
        <v>0</v>
      </c>
      <c r="N845" s="822">
        <v>1</v>
      </c>
      <c r="O845" s="826">
        <v>1</v>
      </c>
      <c r="P845" s="825">
        <v>0</v>
      </c>
      <c r="Q845" s="827"/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7</v>
      </c>
      <c r="B846" s="822" t="s">
        <v>2929</v>
      </c>
      <c r="C846" s="822" t="s">
        <v>2935</v>
      </c>
      <c r="D846" s="823" t="s">
        <v>4682</v>
      </c>
      <c r="E846" s="824" t="s">
        <v>2945</v>
      </c>
      <c r="F846" s="822" t="s">
        <v>2931</v>
      </c>
      <c r="G846" s="822" t="s">
        <v>3206</v>
      </c>
      <c r="H846" s="822" t="s">
        <v>329</v>
      </c>
      <c r="I846" s="822" t="s">
        <v>4111</v>
      </c>
      <c r="J846" s="822" t="s">
        <v>3208</v>
      </c>
      <c r="K846" s="822"/>
      <c r="L846" s="825">
        <v>0</v>
      </c>
      <c r="M846" s="825">
        <v>0</v>
      </c>
      <c r="N846" s="822">
        <v>2</v>
      </c>
      <c r="O846" s="826">
        <v>2</v>
      </c>
      <c r="P846" s="825">
        <v>0</v>
      </c>
      <c r="Q846" s="827"/>
      <c r="R846" s="822">
        <v>2</v>
      </c>
      <c r="S846" s="827">
        <v>1</v>
      </c>
      <c r="T846" s="826">
        <v>2</v>
      </c>
      <c r="U846" s="828">
        <v>1</v>
      </c>
    </row>
    <row r="847" spans="1:21" ht="14.45" customHeight="1" x14ac:dyDescent="0.2">
      <c r="A847" s="821">
        <v>7</v>
      </c>
      <c r="B847" s="822" t="s">
        <v>2929</v>
      </c>
      <c r="C847" s="822" t="s">
        <v>2935</v>
      </c>
      <c r="D847" s="823" t="s">
        <v>4682</v>
      </c>
      <c r="E847" s="824" t="s">
        <v>2950</v>
      </c>
      <c r="F847" s="822" t="s">
        <v>2930</v>
      </c>
      <c r="G847" s="822" t="s">
        <v>4112</v>
      </c>
      <c r="H847" s="822" t="s">
        <v>329</v>
      </c>
      <c r="I847" s="822" t="s">
        <v>4113</v>
      </c>
      <c r="J847" s="822" t="s">
        <v>4114</v>
      </c>
      <c r="K847" s="822" t="s">
        <v>4115</v>
      </c>
      <c r="L847" s="825">
        <v>0</v>
      </c>
      <c r="M847" s="825">
        <v>0</v>
      </c>
      <c r="N847" s="822">
        <v>1</v>
      </c>
      <c r="O847" s="826">
        <v>0.5</v>
      </c>
      <c r="P847" s="825">
        <v>0</v>
      </c>
      <c r="Q847" s="827"/>
      <c r="R847" s="822">
        <v>1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7</v>
      </c>
      <c r="B848" s="822" t="s">
        <v>2929</v>
      </c>
      <c r="C848" s="822" t="s">
        <v>2935</v>
      </c>
      <c r="D848" s="823" t="s">
        <v>4682</v>
      </c>
      <c r="E848" s="824" t="s">
        <v>2950</v>
      </c>
      <c r="F848" s="822" t="s">
        <v>2930</v>
      </c>
      <c r="G848" s="822" t="s">
        <v>4116</v>
      </c>
      <c r="H848" s="822" t="s">
        <v>329</v>
      </c>
      <c r="I848" s="822" t="s">
        <v>4117</v>
      </c>
      <c r="J848" s="822" t="s">
        <v>4118</v>
      </c>
      <c r="K848" s="822" t="s">
        <v>4119</v>
      </c>
      <c r="L848" s="825">
        <v>75.819999999999993</v>
      </c>
      <c r="M848" s="825">
        <v>151.63999999999999</v>
      </c>
      <c r="N848" s="822">
        <v>2</v>
      </c>
      <c r="O848" s="826">
        <v>2</v>
      </c>
      <c r="P848" s="825">
        <v>151.63999999999999</v>
      </c>
      <c r="Q848" s="827">
        <v>1</v>
      </c>
      <c r="R848" s="822">
        <v>2</v>
      </c>
      <c r="S848" s="827">
        <v>1</v>
      </c>
      <c r="T848" s="826">
        <v>2</v>
      </c>
      <c r="U848" s="828">
        <v>1</v>
      </c>
    </row>
    <row r="849" spans="1:21" ht="14.45" customHeight="1" x14ac:dyDescent="0.2">
      <c r="A849" s="821">
        <v>7</v>
      </c>
      <c r="B849" s="822" t="s">
        <v>2929</v>
      </c>
      <c r="C849" s="822" t="s">
        <v>2935</v>
      </c>
      <c r="D849" s="823" t="s">
        <v>4682</v>
      </c>
      <c r="E849" s="824" t="s">
        <v>2950</v>
      </c>
      <c r="F849" s="822" t="s">
        <v>2930</v>
      </c>
      <c r="G849" s="822" t="s">
        <v>2989</v>
      </c>
      <c r="H849" s="822" t="s">
        <v>329</v>
      </c>
      <c r="I849" s="822" t="s">
        <v>4120</v>
      </c>
      <c r="J849" s="822" t="s">
        <v>3489</v>
      </c>
      <c r="K849" s="822" t="s">
        <v>4121</v>
      </c>
      <c r="L849" s="825">
        <v>59.85</v>
      </c>
      <c r="M849" s="825">
        <v>59.85</v>
      </c>
      <c r="N849" s="822">
        <v>1</v>
      </c>
      <c r="O849" s="826">
        <v>1</v>
      </c>
      <c r="P849" s="825">
        <v>59.85</v>
      </c>
      <c r="Q849" s="827">
        <v>1</v>
      </c>
      <c r="R849" s="822">
        <v>1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7</v>
      </c>
      <c r="B850" s="822" t="s">
        <v>2929</v>
      </c>
      <c r="C850" s="822" t="s">
        <v>2935</v>
      </c>
      <c r="D850" s="823" t="s">
        <v>4682</v>
      </c>
      <c r="E850" s="824" t="s">
        <v>2950</v>
      </c>
      <c r="F850" s="822" t="s">
        <v>2930</v>
      </c>
      <c r="G850" s="822" t="s">
        <v>3090</v>
      </c>
      <c r="H850" s="822" t="s">
        <v>329</v>
      </c>
      <c r="I850" s="822" t="s">
        <v>3091</v>
      </c>
      <c r="J850" s="822" t="s">
        <v>3092</v>
      </c>
      <c r="K850" s="822" t="s">
        <v>3093</v>
      </c>
      <c r="L850" s="825">
        <v>97.96</v>
      </c>
      <c r="M850" s="825">
        <v>97.96</v>
      </c>
      <c r="N850" s="822">
        <v>1</v>
      </c>
      <c r="O850" s="826">
        <v>0.5</v>
      </c>
      <c r="P850" s="825">
        <v>97.96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7</v>
      </c>
      <c r="B851" s="822" t="s">
        <v>2929</v>
      </c>
      <c r="C851" s="822" t="s">
        <v>2935</v>
      </c>
      <c r="D851" s="823" t="s">
        <v>4682</v>
      </c>
      <c r="E851" s="824" t="s">
        <v>2950</v>
      </c>
      <c r="F851" s="822" t="s">
        <v>2930</v>
      </c>
      <c r="G851" s="822" t="s">
        <v>3343</v>
      </c>
      <c r="H851" s="822" t="s">
        <v>329</v>
      </c>
      <c r="I851" s="822" t="s">
        <v>4122</v>
      </c>
      <c r="J851" s="822" t="s">
        <v>3345</v>
      </c>
      <c r="K851" s="822" t="s">
        <v>4123</v>
      </c>
      <c r="L851" s="825">
        <v>0</v>
      </c>
      <c r="M851" s="825">
        <v>0</v>
      </c>
      <c r="N851" s="822">
        <v>5</v>
      </c>
      <c r="O851" s="826">
        <v>2.5</v>
      </c>
      <c r="P851" s="825">
        <v>0</v>
      </c>
      <c r="Q851" s="827"/>
      <c r="R851" s="822">
        <v>5</v>
      </c>
      <c r="S851" s="827">
        <v>1</v>
      </c>
      <c r="T851" s="826">
        <v>2.5</v>
      </c>
      <c r="U851" s="828">
        <v>1</v>
      </c>
    </row>
    <row r="852" spans="1:21" ht="14.45" customHeight="1" x14ac:dyDescent="0.2">
      <c r="A852" s="821">
        <v>7</v>
      </c>
      <c r="B852" s="822" t="s">
        <v>2929</v>
      </c>
      <c r="C852" s="822" t="s">
        <v>2935</v>
      </c>
      <c r="D852" s="823" t="s">
        <v>4682</v>
      </c>
      <c r="E852" s="824" t="s">
        <v>2950</v>
      </c>
      <c r="F852" s="822" t="s">
        <v>2930</v>
      </c>
      <c r="G852" s="822" t="s">
        <v>3101</v>
      </c>
      <c r="H852" s="822" t="s">
        <v>329</v>
      </c>
      <c r="I852" s="822" t="s">
        <v>3107</v>
      </c>
      <c r="J852" s="822" t="s">
        <v>3106</v>
      </c>
      <c r="K852" s="822" t="s">
        <v>3104</v>
      </c>
      <c r="L852" s="825">
        <v>134.44999999999999</v>
      </c>
      <c r="M852" s="825">
        <v>268.89999999999998</v>
      </c>
      <c r="N852" s="822">
        <v>2</v>
      </c>
      <c r="O852" s="826">
        <v>1</v>
      </c>
      <c r="P852" s="825">
        <v>268.89999999999998</v>
      </c>
      <c r="Q852" s="827">
        <v>1</v>
      </c>
      <c r="R852" s="822">
        <v>2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7</v>
      </c>
      <c r="B853" s="822" t="s">
        <v>2929</v>
      </c>
      <c r="C853" s="822" t="s">
        <v>2935</v>
      </c>
      <c r="D853" s="823" t="s">
        <v>4682</v>
      </c>
      <c r="E853" s="824" t="s">
        <v>2950</v>
      </c>
      <c r="F853" s="822" t="s">
        <v>2930</v>
      </c>
      <c r="G853" s="822" t="s">
        <v>3423</v>
      </c>
      <c r="H853" s="822" t="s">
        <v>329</v>
      </c>
      <c r="I853" s="822" t="s">
        <v>4124</v>
      </c>
      <c r="J853" s="822" t="s">
        <v>4125</v>
      </c>
      <c r="K853" s="822" t="s">
        <v>4126</v>
      </c>
      <c r="L853" s="825">
        <v>75.819999999999993</v>
      </c>
      <c r="M853" s="825">
        <v>151.63999999999999</v>
      </c>
      <c r="N853" s="822">
        <v>2</v>
      </c>
      <c r="O853" s="826">
        <v>0.5</v>
      </c>
      <c r="P853" s="825">
        <v>151.63999999999999</v>
      </c>
      <c r="Q853" s="827">
        <v>1</v>
      </c>
      <c r="R853" s="822">
        <v>2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7</v>
      </c>
      <c r="B854" s="822" t="s">
        <v>2929</v>
      </c>
      <c r="C854" s="822" t="s">
        <v>2935</v>
      </c>
      <c r="D854" s="823" t="s">
        <v>4682</v>
      </c>
      <c r="E854" s="824" t="s">
        <v>2950</v>
      </c>
      <c r="F854" s="822" t="s">
        <v>2930</v>
      </c>
      <c r="G854" s="822" t="s">
        <v>3215</v>
      </c>
      <c r="H854" s="822" t="s">
        <v>329</v>
      </c>
      <c r="I854" s="822" t="s">
        <v>4127</v>
      </c>
      <c r="J854" s="822" t="s">
        <v>4128</v>
      </c>
      <c r="K854" s="822" t="s">
        <v>4129</v>
      </c>
      <c r="L854" s="825">
        <v>0</v>
      </c>
      <c r="M854" s="825">
        <v>0</v>
      </c>
      <c r="N854" s="822">
        <v>2</v>
      </c>
      <c r="O854" s="826">
        <v>2</v>
      </c>
      <c r="P854" s="825">
        <v>0</v>
      </c>
      <c r="Q854" s="827"/>
      <c r="R854" s="822">
        <v>2</v>
      </c>
      <c r="S854" s="827">
        <v>1</v>
      </c>
      <c r="T854" s="826">
        <v>2</v>
      </c>
      <c r="U854" s="828">
        <v>1</v>
      </c>
    </row>
    <row r="855" spans="1:21" ht="14.45" customHeight="1" x14ac:dyDescent="0.2">
      <c r="A855" s="821">
        <v>7</v>
      </c>
      <c r="B855" s="822" t="s">
        <v>2929</v>
      </c>
      <c r="C855" s="822" t="s">
        <v>2935</v>
      </c>
      <c r="D855" s="823" t="s">
        <v>4682</v>
      </c>
      <c r="E855" s="824" t="s">
        <v>2950</v>
      </c>
      <c r="F855" s="822" t="s">
        <v>2930</v>
      </c>
      <c r="G855" s="822" t="s">
        <v>3460</v>
      </c>
      <c r="H855" s="822" t="s">
        <v>329</v>
      </c>
      <c r="I855" s="822" t="s">
        <v>3461</v>
      </c>
      <c r="J855" s="822" t="s">
        <v>3462</v>
      </c>
      <c r="K855" s="822" t="s">
        <v>3463</v>
      </c>
      <c r="L855" s="825">
        <v>121.07</v>
      </c>
      <c r="M855" s="825">
        <v>121.07</v>
      </c>
      <c r="N855" s="822">
        <v>1</v>
      </c>
      <c r="O855" s="826">
        <v>0.5</v>
      </c>
      <c r="P855" s="825">
        <v>121.07</v>
      </c>
      <c r="Q855" s="827">
        <v>1</v>
      </c>
      <c r="R855" s="822">
        <v>1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7</v>
      </c>
      <c r="B856" s="822" t="s">
        <v>2929</v>
      </c>
      <c r="C856" s="822" t="s">
        <v>2935</v>
      </c>
      <c r="D856" s="823" t="s">
        <v>4682</v>
      </c>
      <c r="E856" s="824" t="s">
        <v>2950</v>
      </c>
      <c r="F856" s="822" t="s">
        <v>2930</v>
      </c>
      <c r="G856" s="822" t="s">
        <v>2988</v>
      </c>
      <c r="H856" s="822" t="s">
        <v>687</v>
      </c>
      <c r="I856" s="822" t="s">
        <v>2635</v>
      </c>
      <c r="J856" s="822" t="s">
        <v>1196</v>
      </c>
      <c r="K856" s="822" t="s">
        <v>2636</v>
      </c>
      <c r="L856" s="825">
        <v>773.45</v>
      </c>
      <c r="M856" s="825">
        <v>3867.25</v>
      </c>
      <c r="N856" s="822">
        <v>5</v>
      </c>
      <c r="O856" s="826">
        <v>4</v>
      </c>
      <c r="P856" s="825">
        <v>3867.25</v>
      </c>
      <c r="Q856" s="827">
        <v>1</v>
      </c>
      <c r="R856" s="822">
        <v>5</v>
      </c>
      <c r="S856" s="827">
        <v>1</v>
      </c>
      <c r="T856" s="826">
        <v>4</v>
      </c>
      <c r="U856" s="828">
        <v>1</v>
      </c>
    </row>
    <row r="857" spans="1:21" ht="14.45" customHeight="1" x14ac:dyDescent="0.2">
      <c r="A857" s="821">
        <v>7</v>
      </c>
      <c r="B857" s="822" t="s">
        <v>2929</v>
      </c>
      <c r="C857" s="822" t="s">
        <v>2935</v>
      </c>
      <c r="D857" s="823" t="s">
        <v>4682</v>
      </c>
      <c r="E857" s="824" t="s">
        <v>2950</v>
      </c>
      <c r="F857" s="822" t="s">
        <v>2930</v>
      </c>
      <c r="G857" s="822" t="s">
        <v>3136</v>
      </c>
      <c r="H857" s="822" t="s">
        <v>329</v>
      </c>
      <c r="I857" s="822" t="s">
        <v>3137</v>
      </c>
      <c r="J857" s="822" t="s">
        <v>1792</v>
      </c>
      <c r="K857" s="822" t="s">
        <v>3138</v>
      </c>
      <c r="L857" s="825">
        <v>42.14</v>
      </c>
      <c r="M857" s="825">
        <v>42.14</v>
      </c>
      <c r="N857" s="822">
        <v>1</v>
      </c>
      <c r="O857" s="826">
        <v>1</v>
      </c>
      <c r="P857" s="825">
        <v>42.14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7</v>
      </c>
      <c r="B858" s="822" t="s">
        <v>2929</v>
      </c>
      <c r="C858" s="822" t="s">
        <v>2935</v>
      </c>
      <c r="D858" s="823" t="s">
        <v>4682</v>
      </c>
      <c r="E858" s="824" t="s">
        <v>2950</v>
      </c>
      <c r="F858" s="822" t="s">
        <v>2930</v>
      </c>
      <c r="G858" s="822" t="s">
        <v>4130</v>
      </c>
      <c r="H858" s="822" t="s">
        <v>329</v>
      </c>
      <c r="I858" s="822" t="s">
        <v>4131</v>
      </c>
      <c r="J858" s="822" t="s">
        <v>4132</v>
      </c>
      <c r="K858" s="822" t="s">
        <v>4133</v>
      </c>
      <c r="L858" s="825">
        <v>0</v>
      </c>
      <c r="M858" s="825">
        <v>0</v>
      </c>
      <c r="N858" s="822">
        <v>3</v>
      </c>
      <c r="O858" s="826">
        <v>1.5</v>
      </c>
      <c r="P858" s="825">
        <v>0</v>
      </c>
      <c r="Q858" s="827"/>
      <c r="R858" s="822">
        <v>3</v>
      </c>
      <c r="S858" s="827">
        <v>1</v>
      </c>
      <c r="T858" s="826">
        <v>1.5</v>
      </c>
      <c r="U858" s="828">
        <v>1</v>
      </c>
    </row>
    <row r="859" spans="1:21" ht="14.45" customHeight="1" x14ac:dyDescent="0.2">
      <c r="A859" s="821">
        <v>7</v>
      </c>
      <c r="B859" s="822" t="s">
        <v>2929</v>
      </c>
      <c r="C859" s="822" t="s">
        <v>2935</v>
      </c>
      <c r="D859" s="823" t="s">
        <v>4682</v>
      </c>
      <c r="E859" s="824" t="s">
        <v>2950</v>
      </c>
      <c r="F859" s="822" t="s">
        <v>2930</v>
      </c>
      <c r="G859" s="822" t="s">
        <v>3704</v>
      </c>
      <c r="H859" s="822" t="s">
        <v>329</v>
      </c>
      <c r="I859" s="822" t="s">
        <v>3705</v>
      </c>
      <c r="J859" s="822" t="s">
        <v>3706</v>
      </c>
      <c r="K859" s="822" t="s">
        <v>3707</v>
      </c>
      <c r="L859" s="825">
        <v>17.239999999999998</v>
      </c>
      <c r="M859" s="825">
        <v>34.479999999999997</v>
      </c>
      <c r="N859" s="822">
        <v>2</v>
      </c>
      <c r="O859" s="826">
        <v>0.5</v>
      </c>
      <c r="P859" s="825">
        <v>34.479999999999997</v>
      </c>
      <c r="Q859" s="827">
        <v>1</v>
      </c>
      <c r="R859" s="822">
        <v>2</v>
      </c>
      <c r="S859" s="827">
        <v>1</v>
      </c>
      <c r="T859" s="826">
        <v>0.5</v>
      </c>
      <c r="U859" s="828">
        <v>1</v>
      </c>
    </row>
    <row r="860" spans="1:21" ht="14.45" customHeight="1" x14ac:dyDescent="0.2">
      <c r="A860" s="821">
        <v>7</v>
      </c>
      <c r="B860" s="822" t="s">
        <v>2929</v>
      </c>
      <c r="C860" s="822" t="s">
        <v>2935</v>
      </c>
      <c r="D860" s="823" t="s">
        <v>4682</v>
      </c>
      <c r="E860" s="824" t="s">
        <v>2950</v>
      </c>
      <c r="F860" s="822" t="s">
        <v>2930</v>
      </c>
      <c r="G860" s="822" t="s">
        <v>3147</v>
      </c>
      <c r="H860" s="822" t="s">
        <v>329</v>
      </c>
      <c r="I860" s="822" t="s">
        <v>4134</v>
      </c>
      <c r="J860" s="822" t="s">
        <v>3230</v>
      </c>
      <c r="K860" s="822" t="s">
        <v>4135</v>
      </c>
      <c r="L860" s="825">
        <v>52.75</v>
      </c>
      <c r="M860" s="825">
        <v>52.75</v>
      </c>
      <c r="N860" s="822">
        <v>1</v>
      </c>
      <c r="O860" s="826">
        <v>1</v>
      </c>
      <c r="P860" s="825">
        <v>52.75</v>
      </c>
      <c r="Q860" s="827">
        <v>1</v>
      </c>
      <c r="R860" s="822">
        <v>1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7</v>
      </c>
      <c r="B861" s="822" t="s">
        <v>2929</v>
      </c>
      <c r="C861" s="822" t="s">
        <v>2935</v>
      </c>
      <c r="D861" s="823" t="s">
        <v>4682</v>
      </c>
      <c r="E861" s="824" t="s">
        <v>2950</v>
      </c>
      <c r="F861" s="822" t="s">
        <v>2930</v>
      </c>
      <c r="G861" s="822" t="s">
        <v>4136</v>
      </c>
      <c r="H861" s="822" t="s">
        <v>329</v>
      </c>
      <c r="I861" s="822" t="s">
        <v>4137</v>
      </c>
      <c r="J861" s="822" t="s">
        <v>4138</v>
      </c>
      <c r="K861" s="822" t="s">
        <v>4139</v>
      </c>
      <c r="L861" s="825">
        <v>0</v>
      </c>
      <c r="M861" s="825">
        <v>0</v>
      </c>
      <c r="N861" s="822">
        <v>3</v>
      </c>
      <c r="O861" s="826">
        <v>2</v>
      </c>
      <c r="P861" s="825">
        <v>0</v>
      </c>
      <c r="Q861" s="827"/>
      <c r="R861" s="822">
        <v>3</v>
      </c>
      <c r="S861" s="827">
        <v>1</v>
      </c>
      <c r="T861" s="826">
        <v>2</v>
      </c>
      <c r="U861" s="828">
        <v>1</v>
      </c>
    </row>
    <row r="862" spans="1:21" ht="14.45" customHeight="1" x14ac:dyDescent="0.2">
      <c r="A862" s="821">
        <v>7</v>
      </c>
      <c r="B862" s="822" t="s">
        <v>2929</v>
      </c>
      <c r="C862" s="822" t="s">
        <v>2935</v>
      </c>
      <c r="D862" s="823" t="s">
        <v>4682</v>
      </c>
      <c r="E862" s="824" t="s">
        <v>2950</v>
      </c>
      <c r="F862" s="822" t="s">
        <v>2930</v>
      </c>
      <c r="G862" s="822" t="s">
        <v>3157</v>
      </c>
      <c r="H862" s="822" t="s">
        <v>687</v>
      </c>
      <c r="I862" s="822" t="s">
        <v>3158</v>
      </c>
      <c r="J862" s="822" t="s">
        <v>3159</v>
      </c>
      <c r="K862" s="822" t="s">
        <v>3160</v>
      </c>
      <c r="L862" s="825">
        <v>141.25</v>
      </c>
      <c r="M862" s="825">
        <v>282.5</v>
      </c>
      <c r="N862" s="822">
        <v>2</v>
      </c>
      <c r="O862" s="826">
        <v>0.5</v>
      </c>
      <c r="P862" s="825">
        <v>282.5</v>
      </c>
      <c r="Q862" s="827">
        <v>1</v>
      </c>
      <c r="R862" s="822">
        <v>2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7</v>
      </c>
      <c r="B863" s="822" t="s">
        <v>2929</v>
      </c>
      <c r="C863" s="822" t="s">
        <v>2935</v>
      </c>
      <c r="D863" s="823" t="s">
        <v>4682</v>
      </c>
      <c r="E863" s="824" t="s">
        <v>2950</v>
      </c>
      <c r="F863" s="822" t="s">
        <v>2930</v>
      </c>
      <c r="G863" s="822" t="s">
        <v>4140</v>
      </c>
      <c r="H863" s="822" t="s">
        <v>329</v>
      </c>
      <c r="I863" s="822" t="s">
        <v>4141</v>
      </c>
      <c r="J863" s="822" t="s">
        <v>4142</v>
      </c>
      <c r="K863" s="822" t="s">
        <v>4143</v>
      </c>
      <c r="L863" s="825">
        <v>69.59</v>
      </c>
      <c r="M863" s="825">
        <v>69.59</v>
      </c>
      <c r="N863" s="822">
        <v>1</v>
      </c>
      <c r="O863" s="826">
        <v>1</v>
      </c>
      <c r="P863" s="825">
        <v>69.59</v>
      </c>
      <c r="Q863" s="827">
        <v>1</v>
      </c>
      <c r="R863" s="822">
        <v>1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7</v>
      </c>
      <c r="B864" s="822" t="s">
        <v>2929</v>
      </c>
      <c r="C864" s="822" t="s">
        <v>2935</v>
      </c>
      <c r="D864" s="823" t="s">
        <v>4682</v>
      </c>
      <c r="E864" s="824" t="s">
        <v>2950</v>
      </c>
      <c r="F864" s="822" t="s">
        <v>2930</v>
      </c>
      <c r="G864" s="822" t="s">
        <v>3161</v>
      </c>
      <c r="H864" s="822" t="s">
        <v>329</v>
      </c>
      <c r="I864" s="822" t="s">
        <v>3162</v>
      </c>
      <c r="J864" s="822" t="s">
        <v>3163</v>
      </c>
      <c r="K864" s="822" t="s">
        <v>3164</v>
      </c>
      <c r="L864" s="825">
        <v>87.98</v>
      </c>
      <c r="M864" s="825">
        <v>87.98</v>
      </c>
      <c r="N864" s="822">
        <v>1</v>
      </c>
      <c r="O864" s="826">
        <v>1</v>
      </c>
      <c r="P864" s="825">
        <v>87.98</v>
      </c>
      <c r="Q864" s="827">
        <v>1</v>
      </c>
      <c r="R864" s="822">
        <v>1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7</v>
      </c>
      <c r="B865" s="822" t="s">
        <v>2929</v>
      </c>
      <c r="C865" s="822" t="s">
        <v>2935</v>
      </c>
      <c r="D865" s="823" t="s">
        <v>4682</v>
      </c>
      <c r="E865" s="824" t="s">
        <v>2950</v>
      </c>
      <c r="F865" s="822" t="s">
        <v>2930</v>
      </c>
      <c r="G865" s="822" t="s">
        <v>4144</v>
      </c>
      <c r="H865" s="822" t="s">
        <v>329</v>
      </c>
      <c r="I865" s="822" t="s">
        <v>4145</v>
      </c>
      <c r="J865" s="822" t="s">
        <v>4146</v>
      </c>
      <c r="K865" s="822" t="s">
        <v>4147</v>
      </c>
      <c r="L865" s="825">
        <v>0</v>
      </c>
      <c r="M865" s="825">
        <v>0</v>
      </c>
      <c r="N865" s="822">
        <v>1</v>
      </c>
      <c r="O865" s="826">
        <v>0.5</v>
      </c>
      <c r="P865" s="825">
        <v>0</v>
      </c>
      <c r="Q865" s="827"/>
      <c r="R865" s="822">
        <v>1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7</v>
      </c>
      <c r="B866" s="822" t="s">
        <v>2929</v>
      </c>
      <c r="C866" s="822" t="s">
        <v>2935</v>
      </c>
      <c r="D866" s="823" t="s">
        <v>4682</v>
      </c>
      <c r="E866" s="824" t="s">
        <v>2950</v>
      </c>
      <c r="F866" s="822" t="s">
        <v>2930</v>
      </c>
      <c r="G866" s="822" t="s">
        <v>3252</v>
      </c>
      <c r="H866" s="822" t="s">
        <v>687</v>
      </c>
      <c r="I866" s="822" t="s">
        <v>2449</v>
      </c>
      <c r="J866" s="822" t="s">
        <v>1400</v>
      </c>
      <c r="K866" s="822" t="s">
        <v>2450</v>
      </c>
      <c r="L866" s="825">
        <v>103.4</v>
      </c>
      <c r="M866" s="825">
        <v>103.4</v>
      </c>
      <c r="N866" s="822">
        <v>1</v>
      </c>
      <c r="O866" s="826">
        <v>1</v>
      </c>
      <c r="P866" s="825">
        <v>103.4</v>
      </c>
      <c r="Q866" s="827">
        <v>1</v>
      </c>
      <c r="R866" s="822">
        <v>1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7</v>
      </c>
      <c r="B867" s="822" t="s">
        <v>2929</v>
      </c>
      <c r="C867" s="822" t="s">
        <v>2935</v>
      </c>
      <c r="D867" s="823" t="s">
        <v>4682</v>
      </c>
      <c r="E867" s="824" t="s">
        <v>2950</v>
      </c>
      <c r="F867" s="822" t="s">
        <v>2930</v>
      </c>
      <c r="G867" s="822" t="s">
        <v>4148</v>
      </c>
      <c r="H867" s="822" t="s">
        <v>329</v>
      </c>
      <c r="I867" s="822" t="s">
        <v>4149</v>
      </c>
      <c r="J867" s="822" t="s">
        <v>4150</v>
      </c>
      <c r="K867" s="822" t="s">
        <v>4151</v>
      </c>
      <c r="L867" s="825">
        <v>0</v>
      </c>
      <c r="M867" s="825">
        <v>0</v>
      </c>
      <c r="N867" s="822">
        <v>1</v>
      </c>
      <c r="O867" s="826">
        <v>1</v>
      </c>
      <c r="P867" s="825">
        <v>0</v>
      </c>
      <c r="Q867" s="827"/>
      <c r="R867" s="822">
        <v>1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7</v>
      </c>
      <c r="B868" s="822" t="s">
        <v>2929</v>
      </c>
      <c r="C868" s="822" t="s">
        <v>2935</v>
      </c>
      <c r="D868" s="823" t="s">
        <v>4682</v>
      </c>
      <c r="E868" s="824" t="s">
        <v>2950</v>
      </c>
      <c r="F868" s="822" t="s">
        <v>2930</v>
      </c>
      <c r="G868" s="822" t="s">
        <v>3253</v>
      </c>
      <c r="H868" s="822" t="s">
        <v>329</v>
      </c>
      <c r="I868" s="822" t="s">
        <v>3254</v>
      </c>
      <c r="J868" s="822" t="s">
        <v>3255</v>
      </c>
      <c r="K868" s="822" t="s">
        <v>2782</v>
      </c>
      <c r="L868" s="825">
        <v>165.41</v>
      </c>
      <c r="M868" s="825">
        <v>165.41</v>
      </c>
      <c r="N868" s="822">
        <v>1</v>
      </c>
      <c r="O868" s="826">
        <v>1</v>
      </c>
      <c r="P868" s="825">
        <v>165.41</v>
      </c>
      <c r="Q868" s="827">
        <v>1</v>
      </c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7</v>
      </c>
      <c r="B869" s="822" t="s">
        <v>2929</v>
      </c>
      <c r="C869" s="822" t="s">
        <v>2935</v>
      </c>
      <c r="D869" s="823" t="s">
        <v>4682</v>
      </c>
      <c r="E869" s="824" t="s">
        <v>2950</v>
      </c>
      <c r="F869" s="822" t="s">
        <v>2930</v>
      </c>
      <c r="G869" s="822" t="s">
        <v>3332</v>
      </c>
      <c r="H869" s="822" t="s">
        <v>687</v>
      </c>
      <c r="I869" s="822" t="s">
        <v>2682</v>
      </c>
      <c r="J869" s="822" t="s">
        <v>718</v>
      </c>
      <c r="K869" s="822" t="s">
        <v>1339</v>
      </c>
      <c r="L869" s="825">
        <v>0</v>
      </c>
      <c r="M869" s="825">
        <v>0</v>
      </c>
      <c r="N869" s="822">
        <v>2</v>
      </c>
      <c r="O869" s="826">
        <v>0.5</v>
      </c>
      <c r="P869" s="825">
        <v>0</v>
      </c>
      <c r="Q869" s="827"/>
      <c r="R869" s="822">
        <v>2</v>
      </c>
      <c r="S869" s="827">
        <v>1</v>
      </c>
      <c r="T869" s="826">
        <v>0.5</v>
      </c>
      <c r="U869" s="828">
        <v>1</v>
      </c>
    </row>
    <row r="870" spans="1:21" ht="14.45" customHeight="1" x14ac:dyDescent="0.2">
      <c r="A870" s="821">
        <v>7</v>
      </c>
      <c r="B870" s="822" t="s">
        <v>2929</v>
      </c>
      <c r="C870" s="822" t="s">
        <v>2935</v>
      </c>
      <c r="D870" s="823" t="s">
        <v>4682</v>
      </c>
      <c r="E870" s="824" t="s">
        <v>2950</v>
      </c>
      <c r="F870" s="822" t="s">
        <v>2930</v>
      </c>
      <c r="G870" s="822" t="s">
        <v>3333</v>
      </c>
      <c r="H870" s="822" t="s">
        <v>329</v>
      </c>
      <c r="I870" s="822" t="s">
        <v>3334</v>
      </c>
      <c r="J870" s="822" t="s">
        <v>3335</v>
      </c>
      <c r="K870" s="822" t="s">
        <v>1850</v>
      </c>
      <c r="L870" s="825">
        <v>61.97</v>
      </c>
      <c r="M870" s="825">
        <v>61.97</v>
      </c>
      <c r="N870" s="822">
        <v>1</v>
      </c>
      <c r="O870" s="826">
        <v>1</v>
      </c>
      <c r="P870" s="825">
        <v>61.97</v>
      </c>
      <c r="Q870" s="827">
        <v>1</v>
      </c>
      <c r="R870" s="822">
        <v>1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7</v>
      </c>
      <c r="B871" s="822" t="s">
        <v>2929</v>
      </c>
      <c r="C871" s="822" t="s">
        <v>2935</v>
      </c>
      <c r="D871" s="823" t="s">
        <v>4682</v>
      </c>
      <c r="E871" s="824" t="s">
        <v>2950</v>
      </c>
      <c r="F871" s="822" t="s">
        <v>2930</v>
      </c>
      <c r="G871" s="822" t="s">
        <v>4152</v>
      </c>
      <c r="H871" s="822" t="s">
        <v>329</v>
      </c>
      <c r="I871" s="822" t="s">
        <v>4153</v>
      </c>
      <c r="J871" s="822" t="s">
        <v>4154</v>
      </c>
      <c r="K871" s="822" t="s">
        <v>4155</v>
      </c>
      <c r="L871" s="825">
        <v>0</v>
      </c>
      <c r="M871" s="825">
        <v>0</v>
      </c>
      <c r="N871" s="822">
        <v>1</v>
      </c>
      <c r="O871" s="826">
        <v>1</v>
      </c>
      <c r="P871" s="825">
        <v>0</v>
      </c>
      <c r="Q871" s="827"/>
      <c r="R871" s="822">
        <v>1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7</v>
      </c>
      <c r="B872" s="822" t="s">
        <v>2929</v>
      </c>
      <c r="C872" s="822" t="s">
        <v>2935</v>
      </c>
      <c r="D872" s="823" t="s">
        <v>4682</v>
      </c>
      <c r="E872" s="824" t="s">
        <v>2952</v>
      </c>
      <c r="F872" s="822" t="s">
        <v>2930</v>
      </c>
      <c r="G872" s="822" t="s">
        <v>4156</v>
      </c>
      <c r="H872" s="822" t="s">
        <v>329</v>
      </c>
      <c r="I872" s="822" t="s">
        <v>4157</v>
      </c>
      <c r="J872" s="822" t="s">
        <v>708</v>
      </c>
      <c r="K872" s="822" t="s">
        <v>4158</v>
      </c>
      <c r="L872" s="825">
        <v>0</v>
      </c>
      <c r="M872" s="825">
        <v>0</v>
      </c>
      <c r="N872" s="822">
        <v>1</v>
      </c>
      <c r="O872" s="826">
        <v>1</v>
      </c>
      <c r="P872" s="825">
        <v>0</v>
      </c>
      <c r="Q872" s="827"/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7</v>
      </c>
      <c r="B873" s="822" t="s">
        <v>2929</v>
      </c>
      <c r="C873" s="822" t="s">
        <v>2935</v>
      </c>
      <c r="D873" s="823" t="s">
        <v>4682</v>
      </c>
      <c r="E873" s="824" t="s">
        <v>2952</v>
      </c>
      <c r="F873" s="822" t="s">
        <v>2930</v>
      </c>
      <c r="G873" s="822" t="s">
        <v>3798</v>
      </c>
      <c r="H873" s="822" t="s">
        <v>329</v>
      </c>
      <c r="I873" s="822" t="s">
        <v>3799</v>
      </c>
      <c r="J873" s="822" t="s">
        <v>3800</v>
      </c>
      <c r="K873" s="822" t="s">
        <v>3801</v>
      </c>
      <c r="L873" s="825">
        <v>51.43</v>
      </c>
      <c r="M873" s="825">
        <v>257.14999999999998</v>
      </c>
      <c r="N873" s="822">
        <v>5</v>
      </c>
      <c r="O873" s="826">
        <v>2</v>
      </c>
      <c r="P873" s="825">
        <v>205.72</v>
      </c>
      <c r="Q873" s="827">
        <v>0.8</v>
      </c>
      <c r="R873" s="822">
        <v>4</v>
      </c>
      <c r="S873" s="827">
        <v>0.8</v>
      </c>
      <c r="T873" s="826">
        <v>1</v>
      </c>
      <c r="U873" s="828">
        <v>0.5</v>
      </c>
    </row>
    <row r="874" spans="1:21" ht="14.45" customHeight="1" x14ac:dyDescent="0.2">
      <c r="A874" s="821">
        <v>7</v>
      </c>
      <c r="B874" s="822" t="s">
        <v>2929</v>
      </c>
      <c r="C874" s="822" t="s">
        <v>2935</v>
      </c>
      <c r="D874" s="823" t="s">
        <v>4682</v>
      </c>
      <c r="E874" s="824" t="s">
        <v>2952</v>
      </c>
      <c r="F874" s="822" t="s">
        <v>2930</v>
      </c>
      <c r="G874" s="822" t="s">
        <v>3809</v>
      </c>
      <c r="H874" s="822" t="s">
        <v>687</v>
      </c>
      <c r="I874" s="822" t="s">
        <v>2679</v>
      </c>
      <c r="J874" s="822" t="s">
        <v>2680</v>
      </c>
      <c r="K874" s="822" t="s">
        <v>2681</v>
      </c>
      <c r="L874" s="825">
        <v>505.86</v>
      </c>
      <c r="M874" s="825">
        <v>3035.1600000000003</v>
      </c>
      <c r="N874" s="822">
        <v>6</v>
      </c>
      <c r="O874" s="826"/>
      <c r="P874" s="825">
        <v>3035.1600000000003</v>
      </c>
      <c r="Q874" s="827">
        <v>1</v>
      </c>
      <c r="R874" s="822">
        <v>6</v>
      </c>
      <c r="S874" s="827">
        <v>1</v>
      </c>
      <c r="T874" s="826"/>
      <c r="U874" s="828"/>
    </row>
    <row r="875" spans="1:21" ht="14.45" customHeight="1" x14ac:dyDescent="0.2">
      <c r="A875" s="821">
        <v>7</v>
      </c>
      <c r="B875" s="822" t="s">
        <v>2929</v>
      </c>
      <c r="C875" s="822" t="s">
        <v>2935</v>
      </c>
      <c r="D875" s="823" t="s">
        <v>4682</v>
      </c>
      <c r="E875" s="824" t="s">
        <v>2952</v>
      </c>
      <c r="F875" s="822" t="s">
        <v>2930</v>
      </c>
      <c r="G875" s="822" t="s">
        <v>3809</v>
      </c>
      <c r="H875" s="822" t="s">
        <v>687</v>
      </c>
      <c r="I875" s="822" t="s">
        <v>3810</v>
      </c>
      <c r="J875" s="822" t="s">
        <v>2680</v>
      </c>
      <c r="K875" s="822" t="s">
        <v>3811</v>
      </c>
      <c r="L875" s="825">
        <v>1011.73</v>
      </c>
      <c r="M875" s="825">
        <v>5058.6499999999996</v>
      </c>
      <c r="N875" s="822">
        <v>5</v>
      </c>
      <c r="O875" s="826"/>
      <c r="P875" s="825">
        <v>5058.6499999999996</v>
      </c>
      <c r="Q875" s="827">
        <v>1</v>
      </c>
      <c r="R875" s="822">
        <v>5</v>
      </c>
      <c r="S875" s="827">
        <v>1</v>
      </c>
      <c r="T875" s="826"/>
      <c r="U875" s="828"/>
    </row>
    <row r="876" spans="1:21" ht="14.45" customHeight="1" x14ac:dyDescent="0.2">
      <c r="A876" s="821">
        <v>7</v>
      </c>
      <c r="B876" s="822" t="s">
        <v>2929</v>
      </c>
      <c r="C876" s="822" t="s">
        <v>2935</v>
      </c>
      <c r="D876" s="823" t="s">
        <v>4682</v>
      </c>
      <c r="E876" s="824" t="s">
        <v>2952</v>
      </c>
      <c r="F876" s="822" t="s">
        <v>2930</v>
      </c>
      <c r="G876" s="822" t="s">
        <v>3809</v>
      </c>
      <c r="H876" s="822" t="s">
        <v>329</v>
      </c>
      <c r="I876" s="822" t="s">
        <v>4059</v>
      </c>
      <c r="J876" s="822" t="s">
        <v>4060</v>
      </c>
      <c r="K876" s="822" t="s">
        <v>2681</v>
      </c>
      <c r="L876" s="825">
        <v>646.32000000000005</v>
      </c>
      <c r="M876" s="825">
        <v>3877.92</v>
      </c>
      <c r="N876" s="822">
        <v>6</v>
      </c>
      <c r="O876" s="826">
        <v>1</v>
      </c>
      <c r="P876" s="825">
        <v>3877.92</v>
      </c>
      <c r="Q876" s="827">
        <v>1</v>
      </c>
      <c r="R876" s="822">
        <v>6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7</v>
      </c>
      <c r="B877" s="822" t="s">
        <v>2929</v>
      </c>
      <c r="C877" s="822" t="s">
        <v>2935</v>
      </c>
      <c r="D877" s="823" t="s">
        <v>4682</v>
      </c>
      <c r="E877" s="824" t="s">
        <v>2952</v>
      </c>
      <c r="F877" s="822" t="s">
        <v>2930</v>
      </c>
      <c r="G877" s="822" t="s">
        <v>3117</v>
      </c>
      <c r="H877" s="822" t="s">
        <v>329</v>
      </c>
      <c r="I877" s="822" t="s">
        <v>3118</v>
      </c>
      <c r="J877" s="822" t="s">
        <v>1416</v>
      </c>
      <c r="K877" s="822" t="s">
        <v>3119</v>
      </c>
      <c r="L877" s="825">
        <v>24.68</v>
      </c>
      <c r="M877" s="825">
        <v>123.39999999999999</v>
      </c>
      <c r="N877" s="822">
        <v>5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7</v>
      </c>
      <c r="B878" s="822" t="s">
        <v>2929</v>
      </c>
      <c r="C878" s="822" t="s">
        <v>2935</v>
      </c>
      <c r="D878" s="823" t="s">
        <v>4682</v>
      </c>
      <c r="E878" s="824" t="s">
        <v>2952</v>
      </c>
      <c r="F878" s="822" t="s">
        <v>2930</v>
      </c>
      <c r="G878" s="822" t="s">
        <v>3826</v>
      </c>
      <c r="H878" s="822" t="s">
        <v>329</v>
      </c>
      <c r="I878" s="822" t="s">
        <v>3827</v>
      </c>
      <c r="J878" s="822" t="s">
        <v>3828</v>
      </c>
      <c r="K878" s="822" t="s">
        <v>3829</v>
      </c>
      <c r="L878" s="825">
        <v>561.76</v>
      </c>
      <c r="M878" s="825">
        <v>1123.52</v>
      </c>
      <c r="N878" s="822">
        <v>2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7</v>
      </c>
      <c r="B879" s="822" t="s">
        <v>2929</v>
      </c>
      <c r="C879" s="822" t="s">
        <v>2935</v>
      </c>
      <c r="D879" s="823" t="s">
        <v>4682</v>
      </c>
      <c r="E879" s="824" t="s">
        <v>2952</v>
      </c>
      <c r="F879" s="822" t="s">
        <v>2930</v>
      </c>
      <c r="G879" s="822" t="s">
        <v>3124</v>
      </c>
      <c r="H879" s="822" t="s">
        <v>687</v>
      </c>
      <c r="I879" s="822" t="s">
        <v>2711</v>
      </c>
      <c r="J879" s="822" t="s">
        <v>2707</v>
      </c>
      <c r="K879" s="822" t="s">
        <v>2712</v>
      </c>
      <c r="L879" s="825">
        <v>339.47</v>
      </c>
      <c r="M879" s="825">
        <v>1697.3500000000001</v>
      </c>
      <c r="N879" s="822">
        <v>5</v>
      </c>
      <c r="O879" s="826">
        <v>3</v>
      </c>
      <c r="P879" s="825">
        <v>339.47</v>
      </c>
      <c r="Q879" s="827">
        <v>0.2</v>
      </c>
      <c r="R879" s="822">
        <v>1</v>
      </c>
      <c r="S879" s="827">
        <v>0.2</v>
      </c>
      <c r="T879" s="826">
        <v>1</v>
      </c>
      <c r="U879" s="828">
        <v>0.33333333333333331</v>
      </c>
    </row>
    <row r="880" spans="1:21" ht="14.45" customHeight="1" x14ac:dyDescent="0.2">
      <c r="A880" s="821">
        <v>7</v>
      </c>
      <c r="B880" s="822" t="s">
        <v>2929</v>
      </c>
      <c r="C880" s="822" t="s">
        <v>2935</v>
      </c>
      <c r="D880" s="823" t="s">
        <v>4682</v>
      </c>
      <c r="E880" s="824" t="s">
        <v>2952</v>
      </c>
      <c r="F880" s="822" t="s">
        <v>2930</v>
      </c>
      <c r="G880" s="822" t="s">
        <v>3864</v>
      </c>
      <c r="H880" s="822" t="s">
        <v>329</v>
      </c>
      <c r="I880" s="822" t="s">
        <v>3865</v>
      </c>
      <c r="J880" s="822" t="s">
        <v>3866</v>
      </c>
      <c r="K880" s="822" t="s">
        <v>3867</v>
      </c>
      <c r="L880" s="825">
        <v>552.64</v>
      </c>
      <c r="M880" s="825">
        <v>1657.92</v>
      </c>
      <c r="N880" s="822">
        <v>3</v>
      </c>
      <c r="O880" s="826">
        <v>0.5</v>
      </c>
      <c r="P880" s="825">
        <v>1657.92</v>
      </c>
      <c r="Q880" s="827">
        <v>1</v>
      </c>
      <c r="R880" s="822">
        <v>3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7</v>
      </c>
      <c r="B881" s="822" t="s">
        <v>2929</v>
      </c>
      <c r="C881" s="822" t="s">
        <v>2935</v>
      </c>
      <c r="D881" s="823" t="s">
        <v>4682</v>
      </c>
      <c r="E881" s="824" t="s">
        <v>2952</v>
      </c>
      <c r="F881" s="822" t="s">
        <v>2930</v>
      </c>
      <c r="G881" s="822" t="s">
        <v>3864</v>
      </c>
      <c r="H881" s="822" t="s">
        <v>329</v>
      </c>
      <c r="I881" s="822" t="s">
        <v>3868</v>
      </c>
      <c r="J881" s="822" t="s">
        <v>3866</v>
      </c>
      <c r="K881" s="822" t="s">
        <v>3869</v>
      </c>
      <c r="L881" s="825">
        <v>1019.46</v>
      </c>
      <c r="M881" s="825">
        <v>3058.38</v>
      </c>
      <c r="N881" s="822">
        <v>3</v>
      </c>
      <c r="O881" s="826"/>
      <c r="P881" s="825">
        <v>3058.38</v>
      </c>
      <c r="Q881" s="827">
        <v>1</v>
      </c>
      <c r="R881" s="822">
        <v>3</v>
      </c>
      <c r="S881" s="827">
        <v>1</v>
      </c>
      <c r="T881" s="826"/>
      <c r="U881" s="828"/>
    </row>
    <row r="882" spans="1:21" ht="14.45" customHeight="1" x14ac:dyDescent="0.2">
      <c r="A882" s="821">
        <v>7</v>
      </c>
      <c r="B882" s="822" t="s">
        <v>2929</v>
      </c>
      <c r="C882" s="822" t="s">
        <v>2935</v>
      </c>
      <c r="D882" s="823" t="s">
        <v>4682</v>
      </c>
      <c r="E882" s="824" t="s">
        <v>2952</v>
      </c>
      <c r="F882" s="822" t="s">
        <v>2930</v>
      </c>
      <c r="G882" s="822" t="s">
        <v>3881</v>
      </c>
      <c r="H882" s="822" t="s">
        <v>329</v>
      </c>
      <c r="I882" s="822" t="s">
        <v>3882</v>
      </c>
      <c r="J882" s="822" t="s">
        <v>1440</v>
      </c>
      <c r="K882" s="822" t="s">
        <v>3883</v>
      </c>
      <c r="L882" s="825">
        <v>24.37</v>
      </c>
      <c r="M882" s="825">
        <v>48.74</v>
      </c>
      <c r="N882" s="822">
        <v>2</v>
      </c>
      <c r="O882" s="826">
        <v>0.5</v>
      </c>
      <c r="P882" s="825">
        <v>48.74</v>
      </c>
      <c r="Q882" s="827">
        <v>1</v>
      </c>
      <c r="R882" s="822">
        <v>2</v>
      </c>
      <c r="S882" s="827">
        <v>1</v>
      </c>
      <c r="T882" s="826">
        <v>0.5</v>
      </c>
      <c r="U882" s="828">
        <v>1</v>
      </c>
    </row>
    <row r="883" spans="1:21" ht="14.45" customHeight="1" x14ac:dyDescent="0.2">
      <c r="A883" s="821">
        <v>7</v>
      </c>
      <c r="B883" s="822" t="s">
        <v>2929</v>
      </c>
      <c r="C883" s="822" t="s">
        <v>2935</v>
      </c>
      <c r="D883" s="823" t="s">
        <v>4682</v>
      </c>
      <c r="E883" s="824" t="s">
        <v>2952</v>
      </c>
      <c r="F883" s="822" t="s">
        <v>2930</v>
      </c>
      <c r="G883" s="822" t="s">
        <v>3888</v>
      </c>
      <c r="H883" s="822" t="s">
        <v>329</v>
      </c>
      <c r="I883" s="822" t="s">
        <v>3889</v>
      </c>
      <c r="J883" s="822" t="s">
        <v>3890</v>
      </c>
      <c r="K883" s="822" t="s">
        <v>3891</v>
      </c>
      <c r="L883" s="825">
        <v>1561.8</v>
      </c>
      <c r="M883" s="825">
        <v>3123.6</v>
      </c>
      <c r="N883" s="822">
        <v>2</v>
      </c>
      <c r="O883" s="826">
        <v>1</v>
      </c>
      <c r="P883" s="825">
        <v>3123.6</v>
      </c>
      <c r="Q883" s="827">
        <v>1</v>
      </c>
      <c r="R883" s="822">
        <v>2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7</v>
      </c>
      <c r="B884" s="822" t="s">
        <v>2929</v>
      </c>
      <c r="C884" s="822" t="s">
        <v>2935</v>
      </c>
      <c r="D884" s="823" t="s">
        <v>4682</v>
      </c>
      <c r="E884" s="824" t="s">
        <v>2952</v>
      </c>
      <c r="F884" s="822" t="s">
        <v>2930</v>
      </c>
      <c r="G884" s="822" t="s">
        <v>3154</v>
      </c>
      <c r="H884" s="822" t="s">
        <v>687</v>
      </c>
      <c r="I884" s="822" t="s">
        <v>2653</v>
      </c>
      <c r="J884" s="822" t="s">
        <v>2654</v>
      </c>
      <c r="K884" s="822" t="s">
        <v>2655</v>
      </c>
      <c r="L884" s="825">
        <v>70.48</v>
      </c>
      <c r="M884" s="825">
        <v>140.96</v>
      </c>
      <c r="N884" s="822">
        <v>2</v>
      </c>
      <c r="O884" s="826">
        <v>1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7</v>
      </c>
      <c r="B885" s="822" t="s">
        <v>2929</v>
      </c>
      <c r="C885" s="822" t="s">
        <v>2935</v>
      </c>
      <c r="D885" s="823" t="s">
        <v>4682</v>
      </c>
      <c r="E885" s="824" t="s">
        <v>2952</v>
      </c>
      <c r="F885" s="822" t="s">
        <v>2930</v>
      </c>
      <c r="G885" s="822" t="s">
        <v>3901</v>
      </c>
      <c r="H885" s="822" t="s">
        <v>329</v>
      </c>
      <c r="I885" s="822" t="s">
        <v>4159</v>
      </c>
      <c r="J885" s="822" t="s">
        <v>4160</v>
      </c>
      <c r="K885" s="822" t="s">
        <v>4161</v>
      </c>
      <c r="L885" s="825">
        <v>127</v>
      </c>
      <c r="M885" s="825">
        <v>1143</v>
      </c>
      <c r="N885" s="822">
        <v>9</v>
      </c>
      <c r="O885" s="826"/>
      <c r="P885" s="825">
        <v>1143</v>
      </c>
      <c r="Q885" s="827">
        <v>1</v>
      </c>
      <c r="R885" s="822">
        <v>9</v>
      </c>
      <c r="S885" s="827">
        <v>1</v>
      </c>
      <c r="T885" s="826"/>
      <c r="U885" s="828"/>
    </row>
    <row r="886" spans="1:21" ht="14.45" customHeight="1" x14ac:dyDescent="0.2">
      <c r="A886" s="821">
        <v>7</v>
      </c>
      <c r="B886" s="822" t="s">
        <v>2929</v>
      </c>
      <c r="C886" s="822" t="s">
        <v>2935</v>
      </c>
      <c r="D886" s="823" t="s">
        <v>4682</v>
      </c>
      <c r="E886" s="824" t="s">
        <v>2952</v>
      </c>
      <c r="F886" s="822" t="s">
        <v>2930</v>
      </c>
      <c r="G886" s="822" t="s">
        <v>3901</v>
      </c>
      <c r="H886" s="822" t="s">
        <v>329</v>
      </c>
      <c r="I886" s="822" t="s">
        <v>3902</v>
      </c>
      <c r="J886" s="822" t="s">
        <v>3903</v>
      </c>
      <c r="K886" s="822" t="s">
        <v>836</v>
      </c>
      <c r="L886" s="825">
        <v>208.18</v>
      </c>
      <c r="M886" s="825">
        <v>1873.6200000000001</v>
      </c>
      <c r="N886" s="822">
        <v>9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7</v>
      </c>
      <c r="B887" s="822" t="s">
        <v>2929</v>
      </c>
      <c r="C887" s="822" t="s">
        <v>2935</v>
      </c>
      <c r="D887" s="823" t="s">
        <v>4682</v>
      </c>
      <c r="E887" s="824" t="s">
        <v>2952</v>
      </c>
      <c r="F887" s="822" t="s">
        <v>2930</v>
      </c>
      <c r="G887" s="822" t="s">
        <v>3901</v>
      </c>
      <c r="H887" s="822" t="s">
        <v>329</v>
      </c>
      <c r="I887" s="822" t="s">
        <v>4162</v>
      </c>
      <c r="J887" s="822" t="s">
        <v>4160</v>
      </c>
      <c r="K887" s="822" t="s">
        <v>4163</v>
      </c>
      <c r="L887" s="825">
        <v>233.95</v>
      </c>
      <c r="M887" s="825">
        <v>2105.5499999999997</v>
      </c>
      <c r="N887" s="822">
        <v>9</v>
      </c>
      <c r="O887" s="826"/>
      <c r="P887" s="825">
        <v>2105.5499999999997</v>
      </c>
      <c r="Q887" s="827">
        <v>1</v>
      </c>
      <c r="R887" s="822">
        <v>9</v>
      </c>
      <c r="S887" s="827">
        <v>1</v>
      </c>
      <c r="T887" s="826"/>
      <c r="U887" s="828"/>
    </row>
    <row r="888" spans="1:21" ht="14.45" customHeight="1" x14ac:dyDescent="0.2">
      <c r="A888" s="821">
        <v>7</v>
      </c>
      <c r="B888" s="822" t="s">
        <v>2929</v>
      </c>
      <c r="C888" s="822" t="s">
        <v>2935</v>
      </c>
      <c r="D888" s="823" t="s">
        <v>4682</v>
      </c>
      <c r="E888" s="824" t="s">
        <v>2952</v>
      </c>
      <c r="F888" s="822" t="s">
        <v>2930</v>
      </c>
      <c r="G888" s="822" t="s">
        <v>3912</v>
      </c>
      <c r="H888" s="822" t="s">
        <v>687</v>
      </c>
      <c r="I888" s="822" t="s">
        <v>3924</v>
      </c>
      <c r="J888" s="822" t="s">
        <v>3925</v>
      </c>
      <c r="K888" s="822" t="s">
        <v>3915</v>
      </c>
      <c r="L888" s="825">
        <v>2038.93</v>
      </c>
      <c r="M888" s="825">
        <v>6116.79</v>
      </c>
      <c r="N888" s="822">
        <v>3</v>
      </c>
      <c r="O888" s="826"/>
      <c r="P888" s="825"/>
      <c r="Q888" s="827">
        <v>0</v>
      </c>
      <c r="R888" s="822"/>
      <c r="S888" s="827">
        <v>0</v>
      </c>
      <c r="T888" s="826"/>
      <c r="U888" s="828"/>
    </row>
    <row r="889" spans="1:21" ht="14.45" customHeight="1" x14ac:dyDescent="0.2">
      <c r="A889" s="821">
        <v>7</v>
      </c>
      <c r="B889" s="822" t="s">
        <v>2929</v>
      </c>
      <c r="C889" s="822" t="s">
        <v>2935</v>
      </c>
      <c r="D889" s="823" t="s">
        <v>4682</v>
      </c>
      <c r="E889" s="824" t="s">
        <v>2952</v>
      </c>
      <c r="F889" s="822" t="s">
        <v>2930</v>
      </c>
      <c r="G889" s="822" t="s">
        <v>3912</v>
      </c>
      <c r="H889" s="822" t="s">
        <v>687</v>
      </c>
      <c r="I889" s="822" t="s">
        <v>3926</v>
      </c>
      <c r="J889" s="822" t="s">
        <v>3925</v>
      </c>
      <c r="K889" s="822" t="s">
        <v>3919</v>
      </c>
      <c r="L889" s="825">
        <v>355.79</v>
      </c>
      <c r="M889" s="825">
        <v>355.79</v>
      </c>
      <c r="N889" s="822">
        <v>1</v>
      </c>
      <c r="O889" s="826">
        <v>1</v>
      </c>
      <c r="P889" s="825">
        <v>355.79</v>
      </c>
      <c r="Q889" s="827">
        <v>1</v>
      </c>
      <c r="R889" s="822">
        <v>1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7</v>
      </c>
      <c r="B890" s="822" t="s">
        <v>2929</v>
      </c>
      <c r="C890" s="822" t="s">
        <v>2935</v>
      </c>
      <c r="D890" s="823" t="s">
        <v>4682</v>
      </c>
      <c r="E890" s="824" t="s">
        <v>2952</v>
      </c>
      <c r="F890" s="822" t="s">
        <v>2930</v>
      </c>
      <c r="G890" s="822" t="s">
        <v>3912</v>
      </c>
      <c r="H890" s="822" t="s">
        <v>687</v>
      </c>
      <c r="I890" s="822" t="s">
        <v>3928</v>
      </c>
      <c r="J890" s="822" t="s">
        <v>3925</v>
      </c>
      <c r="K890" s="822" t="s">
        <v>3921</v>
      </c>
      <c r="L890" s="825">
        <v>1019.46</v>
      </c>
      <c r="M890" s="825">
        <v>1019.46</v>
      </c>
      <c r="N890" s="822">
        <v>1</v>
      </c>
      <c r="O890" s="826"/>
      <c r="P890" s="825"/>
      <c r="Q890" s="827">
        <v>0</v>
      </c>
      <c r="R890" s="822"/>
      <c r="S890" s="827">
        <v>0</v>
      </c>
      <c r="T890" s="826"/>
      <c r="U890" s="828"/>
    </row>
    <row r="891" spans="1:21" ht="14.45" customHeight="1" x14ac:dyDescent="0.2">
      <c r="A891" s="821">
        <v>7</v>
      </c>
      <c r="B891" s="822" t="s">
        <v>2929</v>
      </c>
      <c r="C891" s="822" t="s">
        <v>2935</v>
      </c>
      <c r="D891" s="823" t="s">
        <v>4682</v>
      </c>
      <c r="E891" s="824" t="s">
        <v>2952</v>
      </c>
      <c r="F891" s="822" t="s">
        <v>2930</v>
      </c>
      <c r="G891" s="822" t="s">
        <v>3912</v>
      </c>
      <c r="H891" s="822" t="s">
        <v>329</v>
      </c>
      <c r="I891" s="822" t="s">
        <v>4085</v>
      </c>
      <c r="J891" s="822" t="s">
        <v>3930</v>
      </c>
      <c r="K891" s="822" t="s">
        <v>4086</v>
      </c>
      <c r="L891" s="825">
        <v>88.95</v>
      </c>
      <c r="M891" s="825">
        <v>266.85000000000002</v>
      </c>
      <c r="N891" s="822">
        <v>3</v>
      </c>
      <c r="O891" s="826">
        <v>2</v>
      </c>
      <c r="P891" s="825">
        <v>177.9</v>
      </c>
      <c r="Q891" s="827">
        <v>0.66666666666666663</v>
      </c>
      <c r="R891" s="822">
        <v>2</v>
      </c>
      <c r="S891" s="827">
        <v>0.66666666666666663</v>
      </c>
      <c r="T891" s="826">
        <v>1</v>
      </c>
      <c r="U891" s="828">
        <v>0.5</v>
      </c>
    </row>
    <row r="892" spans="1:21" ht="14.45" customHeight="1" x14ac:dyDescent="0.2">
      <c r="A892" s="821">
        <v>7</v>
      </c>
      <c r="B892" s="822" t="s">
        <v>2929</v>
      </c>
      <c r="C892" s="822" t="s">
        <v>2935</v>
      </c>
      <c r="D892" s="823" t="s">
        <v>4682</v>
      </c>
      <c r="E892" s="824" t="s">
        <v>2952</v>
      </c>
      <c r="F892" s="822" t="s">
        <v>2930</v>
      </c>
      <c r="G892" s="822" t="s">
        <v>3064</v>
      </c>
      <c r="H892" s="822" t="s">
        <v>687</v>
      </c>
      <c r="I892" s="822" t="s">
        <v>2876</v>
      </c>
      <c r="J892" s="822" t="s">
        <v>2046</v>
      </c>
      <c r="K892" s="822" t="s">
        <v>2049</v>
      </c>
      <c r="L892" s="825">
        <v>1286.6199999999999</v>
      </c>
      <c r="M892" s="825">
        <v>6433.0999999999995</v>
      </c>
      <c r="N892" s="822">
        <v>5</v>
      </c>
      <c r="O892" s="826">
        <v>3</v>
      </c>
      <c r="P892" s="825">
        <v>2573.2399999999998</v>
      </c>
      <c r="Q892" s="827">
        <v>0.4</v>
      </c>
      <c r="R892" s="822">
        <v>2</v>
      </c>
      <c r="S892" s="827">
        <v>0.4</v>
      </c>
      <c r="T892" s="826">
        <v>2</v>
      </c>
      <c r="U892" s="828">
        <v>0.66666666666666663</v>
      </c>
    </row>
    <row r="893" spans="1:21" ht="14.45" customHeight="1" x14ac:dyDescent="0.2">
      <c r="A893" s="821">
        <v>7</v>
      </c>
      <c r="B893" s="822" t="s">
        <v>2929</v>
      </c>
      <c r="C893" s="822" t="s">
        <v>2935</v>
      </c>
      <c r="D893" s="823" t="s">
        <v>4682</v>
      </c>
      <c r="E893" s="824" t="s">
        <v>2952</v>
      </c>
      <c r="F893" s="822" t="s">
        <v>2930</v>
      </c>
      <c r="G893" s="822" t="s">
        <v>3064</v>
      </c>
      <c r="H893" s="822" t="s">
        <v>687</v>
      </c>
      <c r="I893" s="822" t="s">
        <v>2878</v>
      </c>
      <c r="J893" s="822" t="s">
        <v>2046</v>
      </c>
      <c r="K893" s="822" t="s">
        <v>2879</v>
      </c>
      <c r="L893" s="825">
        <v>677.17</v>
      </c>
      <c r="M893" s="825">
        <v>2031.5099999999998</v>
      </c>
      <c r="N893" s="822">
        <v>3</v>
      </c>
      <c r="O893" s="826"/>
      <c r="P893" s="825">
        <v>2031.5099999999998</v>
      </c>
      <c r="Q893" s="827">
        <v>1</v>
      </c>
      <c r="R893" s="822">
        <v>3</v>
      </c>
      <c r="S893" s="827">
        <v>1</v>
      </c>
      <c r="T893" s="826"/>
      <c r="U893" s="828"/>
    </row>
    <row r="894" spans="1:21" ht="14.45" customHeight="1" x14ac:dyDescent="0.2">
      <c r="A894" s="821">
        <v>7</v>
      </c>
      <c r="B894" s="822" t="s">
        <v>2929</v>
      </c>
      <c r="C894" s="822" t="s">
        <v>2935</v>
      </c>
      <c r="D894" s="823" t="s">
        <v>4682</v>
      </c>
      <c r="E894" s="824" t="s">
        <v>2952</v>
      </c>
      <c r="F894" s="822" t="s">
        <v>2930</v>
      </c>
      <c r="G894" s="822" t="s">
        <v>3064</v>
      </c>
      <c r="H894" s="822" t="s">
        <v>687</v>
      </c>
      <c r="I894" s="822" t="s">
        <v>2877</v>
      </c>
      <c r="J894" s="822" t="s">
        <v>2046</v>
      </c>
      <c r="K894" s="822" t="s">
        <v>2048</v>
      </c>
      <c r="L894" s="825">
        <v>2573.2199999999998</v>
      </c>
      <c r="M894" s="825">
        <v>7719.66</v>
      </c>
      <c r="N894" s="822">
        <v>3</v>
      </c>
      <c r="O894" s="826">
        <v>1.5</v>
      </c>
      <c r="P894" s="825">
        <v>2573.2199999999998</v>
      </c>
      <c r="Q894" s="827">
        <v>0.33333333333333331</v>
      </c>
      <c r="R894" s="822">
        <v>1</v>
      </c>
      <c r="S894" s="827">
        <v>0.33333333333333331</v>
      </c>
      <c r="T894" s="826">
        <v>1</v>
      </c>
      <c r="U894" s="828">
        <v>0.66666666666666663</v>
      </c>
    </row>
    <row r="895" spans="1:21" ht="14.45" customHeight="1" x14ac:dyDescent="0.2">
      <c r="A895" s="821">
        <v>7</v>
      </c>
      <c r="B895" s="822" t="s">
        <v>2929</v>
      </c>
      <c r="C895" s="822" t="s">
        <v>2935</v>
      </c>
      <c r="D895" s="823" t="s">
        <v>4682</v>
      </c>
      <c r="E895" s="824" t="s">
        <v>2952</v>
      </c>
      <c r="F895" s="822" t="s">
        <v>2930</v>
      </c>
      <c r="G895" s="822" t="s">
        <v>3332</v>
      </c>
      <c r="H895" s="822" t="s">
        <v>687</v>
      </c>
      <c r="I895" s="822" t="s">
        <v>2682</v>
      </c>
      <c r="J895" s="822" t="s">
        <v>718</v>
      </c>
      <c r="K895" s="822" t="s">
        <v>1339</v>
      </c>
      <c r="L895" s="825">
        <v>0</v>
      </c>
      <c r="M895" s="825">
        <v>0</v>
      </c>
      <c r="N895" s="822">
        <v>6</v>
      </c>
      <c r="O895" s="826">
        <v>2</v>
      </c>
      <c r="P895" s="825">
        <v>0</v>
      </c>
      <c r="Q895" s="827"/>
      <c r="R895" s="822">
        <v>6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7</v>
      </c>
      <c r="B896" s="822" t="s">
        <v>2929</v>
      </c>
      <c r="C896" s="822" t="s">
        <v>2935</v>
      </c>
      <c r="D896" s="823" t="s">
        <v>4682</v>
      </c>
      <c r="E896" s="824" t="s">
        <v>2952</v>
      </c>
      <c r="F896" s="822" t="s">
        <v>2930</v>
      </c>
      <c r="G896" s="822" t="s">
        <v>3977</v>
      </c>
      <c r="H896" s="822" t="s">
        <v>329</v>
      </c>
      <c r="I896" s="822" t="s">
        <v>3987</v>
      </c>
      <c r="J896" s="822" t="s">
        <v>3979</v>
      </c>
      <c r="K896" s="822" t="s">
        <v>3988</v>
      </c>
      <c r="L896" s="825">
        <v>1274.33</v>
      </c>
      <c r="M896" s="825">
        <v>3822.99</v>
      </c>
      <c r="N896" s="822">
        <v>3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7</v>
      </c>
      <c r="B897" s="822" t="s">
        <v>2929</v>
      </c>
      <c r="C897" s="822" t="s">
        <v>2935</v>
      </c>
      <c r="D897" s="823" t="s">
        <v>4682</v>
      </c>
      <c r="E897" s="824" t="s">
        <v>2952</v>
      </c>
      <c r="F897" s="822" t="s">
        <v>2930</v>
      </c>
      <c r="G897" s="822" t="s">
        <v>3989</v>
      </c>
      <c r="H897" s="822" t="s">
        <v>329</v>
      </c>
      <c r="I897" s="822" t="s">
        <v>4010</v>
      </c>
      <c r="J897" s="822" t="s">
        <v>4011</v>
      </c>
      <c r="K897" s="822" t="s">
        <v>3992</v>
      </c>
      <c r="L897" s="825">
        <v>150.26</v>
      </c>
      <c r="M897" s="825">
        <v>751.3</v>
      </c>
      <c r="N897" s="822">
        <v>5</v>
      </c>
      <c r="O897" s="826">
        <v>1</v>
      </c>
      <c r="P897" s="825">
        <v>751.3</v>
      </c>
      <c r="Q897" s="827">
        <v>1</v>
      </c>
      <c r="R897" s="822">
        <v>5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7</v>
      </c>
      <c r="B898" s="822" t="s">
        <v>2929</v>
      </c>
      <c r="C898" s="822" t="s">
        <v>2935</v>
      </c>
      <c r="D898" s="823" t="s">
        <v>4682</v>
      </c>
      <c r="E898" s="824" t="s">
        <v>2952</v>
      </c>
      <c r="F898" s="822" t="s">
        <v>2930</v>
      </c>
      <c r="G898" s="822" t="s">
        <v>3177</v>
      </c>
      <c r="H898" s="822" t="s">
        <v>329</v>
      </c>
      <c r="I898" s="822" t="s">
        <v>4015</v>
      </c>
      <c r="J898" s="822" t="s">
        <v>3179</v>
      </c>
      <c r="K898" s="822" t="s">
        <v>4016</v>
      </c>
      <c r="L898" s="825">
        <v>65.989999999999995</v>
      </c>
      <c r="M898" s="825">
        <v>65.989999999999995</v>
      </c>
      <c r="N898" s="822">
        <v>1</v>
      </c>
      <c r="O898" s="826">
        <v>1</v>
      </c>
      <c r="P898" s="825">
        <v>65.989999999999995</v>
      </c>
      <c r="Q898" s="827">
        <v>1</v>
      </c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7</v>
      </c>
      <c r="B899" s="822" t="s">
        <v>2929</v>
      </c>
      <c r="C899" s="822" t="s">
        <v>2935</v>
      </c>
      <c r="D899" s="823" t="s">
        <v>4682</v>
      </c>
      <c r="E899" s="824" t="s">
        <v>2952</v>
      </c>
      <c r="F899" s="822" t="s">
        <v>2930</v>
      </c>
      <c r="G899" s="822" t="s">
        <v>4019</v>
      </c>
      <c r="H899" s="822" t="s">
        <v>687</v>
      </c>
      <c r="I899" s="822" t="s">
        <v>4164</v>
      </c>
      <c r="J899" s="822" t="s">
        <v>2899</v>
      </c>
      <c r="K899" s="822" t="s">
        <v>4021</v>
      </c>
      <c r="L899" s="825">
        <v>80.53</v>
      </c>
      <c r="M899" s="825">
        <v>241.59</v>
      </c>
      <c r="N899" s="822">
        <v>3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7</v>
      </c>
      <c r="B900" s="822" t="s">
        <v>2929</v>
      </c>
      <c r="C900" s="822" t="s">
        <v>2935</v>
      </c>
      <c r="D900" s="823" t="s">
        <v>4682</v>
      </c>
      <c r="E900" s="824" t="s">
        <v>2952</v>
      </c>
      <c r="F900" s="822" t="s">
        <v>2930</v>
      </c>
      <c r="G900" s="822" t="s">
        <v>3079</v>
      </c>
      <c r="H900" s="822" t="s">
        <v>329</v>
      </c>
      <c r="I900" s="822" t="s">
        <v>4165</v>
      </c>
      <c r="J900" s="822" t="s">
        <v>4166</v>
      </c>
      <c r="K900" s="822" t="s">
        <v>2746</v>
      </c>
      <c r="L900" s="825">
        <v>0</v>
      </c>
      <c r="M900" s="825">
        <v>0</v>
      </c>
      <c r="N900" s="822">
        <v>2</v>
      </c>
      <c r="O900" s="826">
        <v>1</v>
      </c>
      <c r="P900" s="825">
        <v>0</v>
      </c>
      <c r="Q900" s="827"/>
      <c r="R900" s="822">
        <v>2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7</v>
      </c>
      <c r="B901" s="822" t="s">
        <v>2929</v>
      </c>
      <c r="C901" s="822" t="s">
        <v>2935</v>
      </c>
      <c r="D901" s="823" t="s">
        <v>4682</v>
      </c>
      <c r="E901" s="824" t="s">
        <v>2952</v>
      </c>
      <c r="F901" s="822" t="s">
        <v>2930</v>
      </c>
      <c r="G901" s="822" t="s">
        <v>3193</v>
      </c>
      <c r="H901" s="822" t="s">
        <v>329</v>
      </c>
      <c r="I901" s="822" t="s">
        <v>3394</v>
      </c>
      <c r="J901" s="822" t="s">
        <v>3195</v>
      </c>
      <c r="K901" s="822" t="s">
        <v>3395</v>
      </c>
      <c r="L901" s="825">
        <v>99.94</v>
      </c>
      <c r="M901" s="825">
        <v>399.76</v>
      </c>
      <c r="N901" s="822">
        <v>4</v>
      </c>
      <c r="O901" s="826">
        <v>2</v>
      </c>
      <c r="P901" s="825">
        <v>299.82</v>
      </c>
      <c r="Q901" s="827">
        <v>0.75</v>
      </c>
      <c r="R901" s="822">
        <v>3</v>
      </c>
      <c r="S901" s="827">
        <v>0.75</v>
      </c>
      <c r="T901" s="826">
        <v>1</v>
      </c>
      <c r="U901" s="828">
        <v>0.5</v>
      </c>
    </row>
    <row r="902" spans="1:21" ht="14.45" customHeight="1" x14ac:dyDescent="0.2">
      <c r="A902" s="821">
        <v>7</v>
      </c>
      <c r="B902" s="822" t="s">
        <v>2929</v>
      </c>
      <c r="C902" s="822" t="s">
        <v>2935</v>
      </c>
      <c r="D902" s="823" t="s">
        <v>4682</v>
      </c>
      <c r="E902" s="824" t="s">
        <v>2952</v>
      </c>
      <c r="F902" s="822" t="s">
        <v>2930</v>
      </c>
      <c r="G902" s="822" t="s">
        <v>3193</v>
      </c>
      <c r="H902" s="822" t="s">
        <v>329</v>
      </c>
      <c r="I902" s="822" t="s">
        <v>3261</v>
      </c>
      <c r="J902" s="822" t="s">
        <v>1613</v>
      </c>
      <c r="K902" s="822" t="s">
        <v>3566</v>
      </c>
      <c r="L902" s="825">
        <v>50.32</v>
      </c>
      <c r="M902" s="825">
        <v>150.96</v>
      </c>
      <c r="N902" s="822">
        <v>3</v>
      </c>
      <c r="O902" s="826">
        <v>1</v>
      </c>
      <c r="P902" s="825">
        <v>100.64</v>
      </c>
      <c r="Q902" s="827">
        <v>0.66666666666666663</v>
      </c>
      <c r="R902" s="822">
        <v>2</v>
      </c>
      <c r="S902" s="827">
        <v>0.66666666666666663</v>
      </c>
      <c r="T902" s="826"/>
      <c r="U902" s="828">
        <v>0</v>
      </c>
    </row>
    <row r="903" spans="1:21" ht="14.45" customHeight="1" x14ac:dyDescent="0.2">
      <c r="A903" s="821">
        <v>7</v>
      </c>
      <c r="B903" s="822" t="s">
        <v>2929</v>
      </c>
      <c r="C903" s="822" t="s">
        <v>2935</v>
      </c>
      <c r="D903" s="823" t="s">
        <v>4682</v>
      </c>
      <c r="E903" s="824" t="s">
        <v>2952</v>
      </c>
      <c r="F903" s="822" t="s">
        <v>2930</v>
      </c>
      <c r="G903" s="822" t="s">
        <v>3526</v>
      </c>
      <c r="H903" s="822" t="s">
        <v>329</v>
      </c>
      <c r="I903" s="822" t="s">
        <v>4039</v>
      </c>
      <c r="J903" s="822" t="s">
        <v>2091</v>
      </c>
      <c r="K903" s="822" t="s">
        <v>4040</v>
      </c>
      <c r="L903" s="825">
        <v>65.36</v>
      </c>
      <c r="M903" s="825">
        <v>130.72</v>
      </c>
      <c r="N903" s="822">
        <v>2</v>
      </c>
      <c r="O903" s="826">
        <v>1</v>
      </c>
      <c r="P903" s="825">
        <v>130.72</v>
      </c>
      <c r="Q903" s="827">
        <v>1</v>
      </c>
      <c r="R903" s="822">
        <v>2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7</v>
      </c>
      <c r="B904" s="822" t="s">
        <v>2929</v>
      </c>
      <c r="C904" s="822" t="s">
        <v>2935</v>
      </c>
      <c r="D904" s="823" t="s">
        <v>4682</v>
      </c>
      <c r="E904" s="824" t="s">
        <v>2952</v>
      </c>
      <c r="F904" s="822" t="s">
        <v>2930</v>
      </c>
      <c r="G904" s="822" t="s">
        <v>4041</v>
      </c>
      <c r="H904" s="822" t="s">
        <v>329</v>
      </c>
      <c r="I904" s="822" t="s">
        <v>4047</v>
      </c>
      <c r="J904" s="822" t="s">
        <v>4043</v>
      </c>
      <c r="K904" s="822" t="s">
        <v>4048</v>
      </c>
      <c r="L904" s="825">
        <v>2620.2600000000002</v>
      </c>
      <c r="M904" s="825">
        <v>7860.7800000000007</v>
      </c>
      <c r="N904" s="822">
        <v>3</v>
      </c>
      <c r="O904" s="826">
        <v>1</v>
      </c>
      <c r="P904" s="825">
        <v>7860.7800000000007</v>
      </c>
      <c r="Q904" s="827">
        <v>1</v>
      </c>
      <c r="R904" s="822">
        <v>3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7</v>
      </c>
      <c r="B905" s="822" t="s">
        <v>2929</v>
      </c>
      <c r="C905" s="822" t="s">
        <v>2935</v>
      </c>
      <c r="D905" s="823" t="s">
        <v>4682</v>
      </c>
      <c r="E905" s="824" t="s">
        <v>2953</v>
      </c>
      <c r="F905" s="822" t="s">
        <v>2930</v>
      </c>
      <c r="G905" s="822" t="s">
        <v>3320</v>
      </c>
      <c r="H905" s="822" t="s">
        <v>329</v>
      </c>
      <c r="I905" s="822" t="s">
        <v>4167</v>
      </c>
      <c r="J905" s="822" t="s">
        <v>4168</v>
      </c>
      <c r="K905" s="822" t="s">
        <v>4169</v>
      </c>
      <c r="L905" s="825">
        <v>27.75</v>
      </c>
      <c r="M905" s="825">
        <v>27.75</v>
      </c>
      <c r="N905" s="822">
        <v>1</v>
      </c>
      <c r="O905" s="826">
        <v>1</v>
      </c>
      <c r="P905" s="825">
        <v>27.75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7</v>
      </c>
      <c r="B906" s="822" t="s">
        <v>2929</v>
      </c>
      <c r="C906" s="822" t="s">
        <v>2935</v>
      </c>
      <c r="D906" s="823" t="s">
        <v>4682</v>
      </c>
      <c r="E906" s="824" t="s">
        <v>2953</v>
      </c>
      <c r="F906" s="822" t="s">
        <v>2930</v>
      </c>
      <c r="G906" s="822" t="s">
        <v>3124</v>
      </c>
      <c r="H906" s="822" t="s">
        <v>687</v>
      </c>
      <c r="I906" s="822" t="s">
        <v>2711</v>
      </c>
      <c r="J906" s="822" t="s">
        <v>2707</v>
      </c>
      <c r="K906" s="822" t="s">
        <v>2712</v>
      </c>
      <c r="L906" s="825">
        <v>339.47</v>
      </c>
      <c r="M906" s="825">
        <v>678.94</v>
      </c>
      <c r="N906" s="822">
        <v>2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7</v>
      </c>
      <c r="B907" s="822" t="s">
        <v>2929</v>
      </c>
      <c r="C907" s="822" t="s">
        <v>2935</v>
      </c>
      <c r="D907" s="823" t="s">
        <v>4682</v>
      </c>
      <c r="E907" s="824" t="s">
        <v>2953</v>
      </c>
      <c r="F907" s="822" t="s">
        <v>2930</v>
      </c>
      <c r="G907" s="822" t="s">
        <v>3874</v>
      </c>
      <c r="H907" s="822" t="s">
        <v>329</v>
      </c>
      <c r="I907" s="822" t="s">
        <v>3878</v>
      </c>
      <c r="J907" s="822" t="s">
        <v>3879</v>
      </c>
      <c r="K907" s="822" t="s">
        <v>3880</v>
      </c>
      <c r="L907" s="825">
        <v>74.64</v>
      </c>
      <c r="M907" s="825">
        <v>149.28</v>
      </c>
      <c r="N907" s="822">
        <v>2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7</v>
      </c>
      <c r="B908" s="822" t="s">
        <v>2929</v>
      </c>
      <c r="C908" s="822" t="s">
        <v>2935</v>
      </c>
      <c r="D908" s="823" t="s">
        <v>4682</v>
      </c>
      <c r="E908" s="824" t="s">
        <v>2953</v>
      </c>
      <c r="F908" s="822" t="s">
        <v>2930</v>
      </c>
      <c r="G908" s="822" t="s">
        <v>3175</v>
      </c>
      <c r="H908" s="822" t="s">
        <v>329</v>
      </c>
      <c r="I908" s="822" t="s">
        <v>3736</v>
      </c>
      <c r="J908" s="822" t="s">
        <v>3737</v>
      </c>
      <c r="K908" s="822" t="s">
        <v>3738</v>
      </c>
      <c r="L908" s="825">
        <v>66.88</v>
      </c>
      <c r="M908" s="825">
        <v>133.76</v>
      </c>
      <c r="N908" s="822">
        <v>2</v>
      </c>
      <c r="O908" s="826">
        <v>1</v>
      </c>
      <c r="P908" s="825">
        <v>133.76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7</v>
      </c>
      <c r="B909" s="822" t="s">
        <v>2929</v>
      </c>
      <c r="C909" s="822" t="s">
        <v>2935</v>
      </c>
      <c r="D909" s="823" t="s">
        <v>4682</v>
      </c>
      <c r="E909" s="824" t="s">
        <v>2954</v>
      </c>
      <c r="F909" s="822" t="s">
        <v>2930</v>
      </c>
      <c r="G909" s="822" t="s">
        <v>3005</v>
      </c>
      <c r="H909" s="822" t="s">
        <v>329</v>
      </c>
      <c r="I909" s="822" t="s">
        <v>3006</v>
      </c>
      <c r="J909" s="822" t="s">
        <v>3007</v>
      </c>
      <c r="K909" s="822" t="s">
        <v>2891</v>
      </c>
      <c r="L909" s="825">
        <v>70.48</v>
      </c>
      <c r="M909" s="825">
        <v>6131.76</v>
      </c>
      <c r="N909" s="822">
        <v>87</v>
      </c>
      <c r="O909" s="826">
        <v>23.5</v>
      </c>
      <c r="P909" s="825">
        <v>2325.84</v>
      </c>
      <c r="Q909" s="827">
        <v>0.37931034482758624</v>
      </c>
      <c r="R909" s="822">
        <v>33</v>
      </c>
      <c r="S909" s="827">
        <v>0.37931034482758619</v>
      </c>
      <c r="T909" s="826">
        <v>9.5</v>
      </c>
      <c r="U909" s="828">
        <v>0.40425531914893614</v>
      </c>
    </row>
    <row r="910" spans="1:21" ht="14.45" customHeight="1" x14ac:dyDescent="0.2">
      <c r="A910" s="821">
        <v>7</v>
      </c>
      <c r="B910" s="822" t="s">
        <v>2929</v>
      </c>
      <c r="C910" s="822" t="s">
        <v>2935</v>
      </c>
      <c r="D910" s="823" t="s">
        <v>4682</v>
      </c>
      <c r="E910" s="824" t="s">
        <v>2954</v>
      </c>
      <c r="F910" s="822" t="s">
        <v>2930</v>
      </c>
      <c r="G910" s="822" t="s">
        <v>3005</v>
      </c>
      <c r="H910" s="822" t="s">
        <v>329</v>
      </c>
      <c r="I910" s="822" t="s">
        <v>3739</v>
      </c>
      <c r="J910" s="822" t="s">
        <v>3007</v>
      </c>
      <c r="K910" s="822" t="s">
        <v>3740</v>
      </c>
      <c r="L910" s="825">
        <v>0</v>
      </c>
      <c r="M910" s="825">
        <v>0</v>
      </c>
      <c r="N910" s="822">
        <v>2</v>
      </c>
      <c r="O910" s="826">
        <v>0.5</v>
      </c>
      <c r="P910" s="825">
        <v>0</v>
      </c>
      <c r="Q910" s="827"/>
      <c r="R910" s="822">
        <v>2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7</v>
      </c>
      <c r="B911" s="822" t="s">
        <v>2929</v>
      </c>
      <c r="C911" s="822" t="s">
        <v>2935</v>
      </c>
      <c r="D911" s="823" t="s">
        <v>4682</v>
      </c>
      <c r="E911" s="824" t="s">
        <v>2954</v>
      </c>
      <c r="F911" s="822" t="s">
        <v>2930</v>
      </c>
      <c r="G911" s="822" t="s">
        <v>3094</v>
      </c>
      <c r="H911" s="822" t="s">
        <v>687</v>
      </c>
      <c r="I911" s="822" t="s">
        <v>2737</v>
      </c>
      <c r="J911" s="822" t="s">
        <v>2735</v>
      </c>
      <c r="K911" s="822" t="s">
        <v>2738</v>
      </c>
      <c r="L911" s="825">
        <v>11.71</v>
      </c>
      <c r="M911" s="825">
        <v>70.260000000000005</v>
      </c>
      <c r="N911" s="822">
        <v>6</v>
      </c>
      <c r="O911" s="826">
        <v>2.5</v>
      </c>
      <c r="P911" s="825">
        <v>70.260000000000005</v>
      </c>
      <c r="Q911" s="827">
        <v>1</v>
      </c>
      <c r="R911" s="822">
        <v>6</v>
      </c>
      <c r="S911" s="827">
        <v>1</v>
      </c>
      <c r="T911" s="826">
        <v>2.5</v>
      </c>
      <c r="U911" s="828">
        <v>1</v>
      </c>
    </row>
    <row r="912" spans="1:21" ht="14.45" customHeight="1" x14ac:dyDescent="0.2">
      <c r="A912" s="821">
        <v>7</v>
      </c>
      <c r="B912" s="822" t="s">
        <v>2929</v>
      </c>
      <c r="C912" s="822" t="s">
        <v>2935</v>
      </c>
      <c r="D912" s="823" t="s">
        <v>4682</v>
      </c>
      <c r="E912" s="824" t="s">
        <v>2954</v>
      </c>
      <c r="F912" s="822" t="s">
        <v>2930</v>
      </c>
      <c r="G912" s="822" t="s">
        <v>3798</v>
      </c>
      <c r="H912" s="822" t="s">
        <v>329</v>
      </c>
      <c r="I912" s="822" t="s">
        <v>3799</v>
      </c>
      <c r="J912" s="822" t="s">
        <v>3800</v>
      </c>
      <c r="K912" s="822" t="s">
        <v>3801</v>
      </c>
      <c r="L912" s="825">
        <v>51.43</v>
      </c>
      <c r="M912" s="825">
        <v>1800.0499999999997</v>
      </c>
      <c r="N912" s="822">
        <v>35</v>
      </c>
      <c r="O912" s="826">
        <v>11</v>
      </c>
      <c r="P912" s="825">
        <v>617.16</v>
      </c>
      <c r="Q912" s="827">
        <v>0.34285714285714292</v>
      </c>
      <c r="R912" s="822">
        <v>12</v>
      </c>
      <c r="S912" s="827">
        <v>0.34285714285714286</v>
      </c>
      <c r="T912" s="826">
        <v>3</v>
      </c>
      <c r="U912" s="828">
        <v>0.27272727272727271</v>
      </c>
    </row>
    <row r="913" spans="1:21" ht="14.45" customHeight="1" x14ac:dyDescent="0.2">
      <c r="A913" s="821">
        <v>7</v>
      </c>
      <c r="B913" s="822" t="s">
        <v>2929</v>
      </c>
      <c r="C913" s="822" t="s">
        <v>2935</v>
      </c>
      <c r="D913" s="823" t="s">
        <v>4682</v>
      </c>
      <c r="E913" s="824" t="s">
        <v>2954</v>
      </c>
      <c r="F913" s="822" t="s">
        <v>2930</v>
      </c>
      <c r="G913" s="822" t="s">
        <v>3798</v>
      </c>
      <c r="H913" s="822" t="s">
        <v>329</v>
      </c>
      <c r="I913" s="822" t="s">
        <v>3799</v>
      </c>
      <c r="J913" s="822" t="s">
        <v>3800</v>
      </c>
      <c r="K913" s="822" t="s">
        <v>3801</v>
      </c>
      <c r="L913" s="825">
        <v>55.77</v>
      </c>
      <c r="M913" s="825">
        <v>334.62</v>
      </c>
      <c r="N913" s="822">
        <v>6</v>
      </c>
      <c r="O913" s="826">
        <v>1.5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7</v>
      </c>
      <c r="B914" s="822" t="s">
        <v>2929</v>
      </c>
      <c r="C914" s="822" t="s">
        <v>2935</v>
      </c>
      <c r="D914" s="823" t="s">
        <v>4682</v>
      </c>
      <c r="E914" s="824" t="s">
        <v>2954</v>
      </c>
      <c r="F914" s="822" t="s">
        <v>2930</v>
      </c>
      <c r="G914" s="822" t="s">
        <v>3809</v>
      </c>
      <c r="H914" s="822" t="s">
        <v>687</v>
      </c>
      <c r="I914" s="822" t="s">
        <v>2679</v>
      </c>
      <c r="J914" s="822" t="s">
        <v>2680</v>
      </c>
      <c r="K914" s="822" t="s">
        <v>2681</v>
      </c>
      <c r="L914" s="825">
        <v>754.04</v>
      </c>
      <c r="M914" s="825">
        <v>27145.440000000002</v>
      </c>
      <c r="N914" s="822">
        <v>36</v>
      </c>
      <c r="O914" s="826">
        <v>9</v>
      </c>
      <c r="P914" s="825">
        <v>22621.200000000004</v>
      </c>
      <c r="Q914" s="827">
        <v>0.83333333333333337</v>
      </c>
      <c r="R914" s="822">
        <v>30</v>
      </c>
      <c r="S914" s="827">
        <v>0.83333333333333337</v>
      </c>
      <c r="T914" s="826">
        <v>8</v>
      </c>
      <c r="U914" s="828">
        <v>0.88888888888888884</v>
      </c>
    </row>
    <row r="915" spans="1:21" ht="14.45" customHeight="1" x14ac:dyDescent="0.2">
      <c r="A915" s="821">
        <v>7</v>
      </c>
      <c r="B915" s="822" t="s">
        <v>2929</v>
      </c>
      <c r="C915" s="822" t="s">
        <v>2935</v>
      </c>
      <c r="D915" s="823" t="s">
        <v>4682</v>
      </c>
      <c r="E915" s="824" t="s">
        <v>2954</v>
      </c>
      <c r="F915" s="822" t="s">
        <v>2930</v>
      </c>
      <c r="G915" s="822" t="s">
        <v>3809</v>
      </c>
      <c r="H915" s="822" t="s">
        <v>687</v>
      </c>
      <c r="I915" s="822" t="s">
        <v>2679</v>
      </c>
      <c r="J915" s="822" t="s">
        <v>2680</v>
      </c>
      <c r="K915" s="822" t="s">
        <v>2681</v>
      </c>
      <c r="L915" s="825">
        <v>505.86</v>
      </c>
      <c r="M915" s="825">
        <v>21751.98</v>
      </c>
      <c r="N915" s="822">
        <v>43</v>
      </c>
      <c r="O915" s="826">
        <v>9</v>
      </c>
      <c r="P915" s="825">
        <v>21751.98</v>
      </c>
      <c r="Q915" s="827">
        <v>1</v>
      </c>
      <c r="R915" s="822">
        <v>43</v>
      </c>
      <c r="S915" s="827">
        <v>1</v>
      </c>
      <c r="T915" s="826">
        <v>9</v>
      </c>
      <c r="U915" s="828">
        <v>1</v>
      </c>
    </row>
    <row r="916" spans="1:21" ht="14.45" customHeight="1" x14ac:dyDescent="0.2">
      <c r="A916" s="821">
        <v>7</v>
      </c>
      <c r="B916" s="822" t="s">
        <v>2929</v>
      </c>
      <c r="C916" s="822" t="s">
        <v>2935</v>
      </c>
      <c r="D916" s="823" t="s">
        <v>4682</v>
      </c>
      <c r="E916" s="824" t="s">
        <v>2954</v>
      </c>
      <c r="F916" s="822" t="s">
        <v>2930</v>
      </c>
      <c r="G916" s="822" t="s">
        <v>3809</v>
      </c>
      <c r="H916" s="822" t="s">
        <v>687</v>
      </c>
      <c r="I916" s="822" t="s">
        <v>2865</v>
      </c>
      <c r="J916" s="822" t="s">
        <v>2680</v>
      </c>
      <c r="K916" s="822" t="s">
        <v>2866</v>
      </c>
      <c r="L916" s="825">
        <v>1131.06</v>
      </c>
      <c r="M916" s="825">
        <v>6786.36</v>
      </c>
      <c r="N916" s="822">
        <v>6</v>
      </c>
      <c r="O916" s="826">
        <v>1</v>
      </c>
      <c r="P916" s="825">
        <v>6786.36</v>
      </c>
      <c r="Q916" s="827">
        <v>1</v>
      </c>
      <c r="R916" s="822">
        <v>6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7</v>
      </c>
      <c r="B917" s="822" t="s">
        <v>2929</v>
      </c>
      <c r="C917" s="822" t="s">
        <v>2935</v>
      </c>
      <c r="D917" s="823" t="s">
        <v>4682</v>
      </c>
      <c r="E917" s="824" t="s">
        <v>2954</v>
      </c>
      <c r="F917" s="822" t="s">
        <v>2930</v>
      </c>
      <c r="G917" s="822" t="s">
        <v>3809</v>
      </c>
      <c r="H917" s="822" t="s">
        <v>687</v>
      </c>
      <c r="I917" s="822" t="s">
        <v>2865</v>
      </c>
      <c r="J917" s="822" t="s">
        <v>2680</v>
      </c>
      <c r="K917" s="822" t="s">
        <v>2866</v>
      </c>
      <c r="L917" s="825">
        <v>758.79</v>
      </c>
      <c r="M917" s="825">
        <v>19728.54</v>
      </c>
      <c r="N917" s="822">
        <v>26</v>
      </c>
      <c r="O917" s="826">
        <v>6</v>
      </c>
      <c r="P917" s="825">
        <v>18210.96</v>
      </c>
      <c r="Q917" s="827">
        <v>0.92307692307692302</v>
      </c>
      <c r="R917" s="822">
        <v>24</v>
      </c>
      <c r="S917" s="827">
        <v>0.92307692307692313</v>
      </c>
      <c r="T917" s="826">
        <v>5</v>
      </c>
      <c r="U917" s="828">
        <v>0.83333333333333337</v>
      </c>
    </row>
    <row r="918" spans="1:21" ht="14.45" customHeight="1" x14ac:dyDescent="0.2">
      <c r="A918" s="821">
        <v>7</v>
      </c>
      <c r="B918" s="822" t="s">
        <v>2929</v>
      </c>
      <c r="C918" s="822" t="s">
        <v>2935</v>
      </c>
      <c r="D918" s="823" t="s">
        <v>4682</v>
      </c>
      <c r="E918" s="824" t="s">
        <v>2954</v>
      </c>
      <c r="F918" s="822" t="s">
        <v>2930</v>
      </c>
      <c r="G918" s="822" t="s">
        <v>3809</v>
      </c>
      <c r="H918" s="822" t="s">
        <v>687</v>
      </c>
      <c r="I918" s="822" t="s">
        <v>3810</v>
      </c>
      <c r="J918" s="822" t="s">
        <v>2680</v>
      </c>
      <c r="K918" s="822" t="s">
        <v>3811</v>
      </c>
      <c r="L918" s="825">
        <v>1011.73</v>
      </c>
      <c r="M918" s="825">
        <v>26304.980000000003</v>
      </c>
      <c r="N918" s="822">
        <v>26</v>
      </c>
      <c r="O918" s="826">
        <v>5</v>
      </c>
      <c r="P918" s="825">
        <v>19222.870000000003</v>
      </c>
      <c r="Q918" s="827">
        <v>0.73076923076923073</v>
      </c>
      <c r="R918" s="822">
        <v>19</v>
      </c>
      <c r="S918" s="827">
        <v>0.73076923076923073</v>
      </c>
      <c r="T918" s="826">
        <v>3</v>
      </c>
      <c r="U918" s="828">
        <v>0.6</v>
      </c>
    </row>
    <row r="919" spans="1:21" ht="14.45" customHeight="1" x14ac:dyDescent="0.2">
      <c r="A919" s="821">
        <v>7</v>
      </c>
      <c r="B919" s="822" t="s">
        <v>2929</v>
      </c>
      <c r="C919" s="822" t="s">
        <v>2935</v>
      </c>
      <c r="D919" s="823" t="s">
        <v>4682</v>
      </c>
      <c r="E919" s="824" t="s">
        <v>2954</v>
      </c>
      <c r="F919" s="822" t="s">
        <v>2930</v>
      </c>
      <c r="G919" s="822" t="s">
        <v>3809</v>
      </c>
      <c r="H919" s="822" t="s">
        <v>687</v>
      </c>
      <c r="I919" s="822" t="s">
        <v>3810</v>
      </c>
      <c r="J919" s="822" t="s">
        <v>2680</v>
      </c>
      <c r="K919" s="822" t="s">
        <v>3811</v>
      </c>
      <c r="L919" s="825">
        <v>1508.08</v>
      </c>
      <c r="M919" s="825">
        <v>49766.64</v>
      </c>
      <c r="N919" s="822">
        <v>33</v>
      </c>
      <c r="O919" s="826">
        <v>7</v>
      </c>
      <c r="P919" s="825">
        <v>22621.199999999997</v>
      </c>
      <c r="Q919" s="827">
        <v>0.45454545454545447</v>
      </c>
      <c r="R919" s="822">
        <v>15</v>
      </c>
      <c r="S919" s="827">
        <v>0.45454545454545453</v>
      </c>
      <c r="T919" s="826">
        <v>4</v>
      </c>
      <c r="U919" s="828">
        <v>0.5714285714285714</v>
      </c>
    </row>
    <row r="920" spans="1:21" ht="14.45" customHeight="1" x14ac:dyDescent="0.2">
      <c r="A920" s="821">
        <v>7</v>
      </c>
      <c r="B920" s="822" t="s">
        <v>2929</v>
      </c>
      <c r="C920" s="822" t="s">
        <v>2935</v>
      </c>
      <c r="D920" s="823" t="s">
        <v>4682</v>
      </c>
      <c r="E920" s="824" t="s">
        <v>2954</v>
      </c>
      <c r="F920" s="822" t="s">
        <v>2930</v>
      </c>
      <c r="G920" s="822" t="s">
        <v>3809</v>
      </c>
      <c r="H920" s="822" t="s">
        <v>329</v>
      </c>
      <c r="I920" s="822" t="s">
        <v>4170</v>
      </c>
      <c r="J920" s="822" t="s">
        <v>4060</v>
      </c>
      <c r="K920" s="822" t="s">
        <v>3811</v>
      </c>
      <c r="L920" s="825">
        <v>867.19</v>
      </c>
      <c r="M920" s="825">
        <v>5203.1400000000003</v>
      </c>
      <c r="N920" s="822">
        <v>6</v>
      </c>
      <c r="O920" s="826">
        <v>1</v>
      </c>
      <c r="P920" s="825">
        <v>5203.1400000000003</v>
      </c>
      <c r="Q920" s="827">
        <v>1</v>
      </c>
      <c r="R920" s="822">
        <v>6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7</v>
      </c>
      <c r="B921" s="822" t="s">
        <v>2929</v>
      </c>
      <c r="C921" s="822" t="s">
        <v>2935</v>
      </c>
      <c r="D921" s="823" t="s">
        <v>4682</v>
      </c>
      <c r="E921" s="824" t="s">
        <v>2954</v>
      </c>
      <c r="F921" s="822" t="s">
        <v>2930</v>
      </c>
      <c r="G921" s="822" t="s">
        <v>3809</v>
      </c>
      <c r="H921" s="822" t="s">
        <v>329</v>
      </c>
      <c r="I921" s="822" t="s">
        <v>4059</v>
      </c>
      <c r="J921" s="822" t="s">
        <v>4060</v>
      </c>
      <c r="K921" s="822" t="s">
        <v>2681</v>
      </c>
      <c r="L921" s="825">
        <v>646.32000000000005</v>
      </c>
      <c r="M921" s="825">
        <v>7755.84</v>
      </c>
      <c r="N921" s="822">
        <v>12</v>
      </c>
      <c r="O921" s="826">
        <v>2</v>
      </c>
      <c r="P921" s="825">
        <v>3877.92</v>
      </c>
      <c r="Q921" s="827">
        <v>0.5</v>
      </c>
      <c r="R921" s="822">
        <v>6</v>
      </c>
      <c r="S921" s="827">
        <v>0.5</v>
      </c>
      <c r="T921" s="826">
        <v>1</v>
      </c>
      <c r="U921" s="828">
        <v>0.5</v>
      </c>
    </row>
    <row r="922" spans="1:21" ht="14.45" customHeight="1" x14ac:dyDescent="0.2">
      <c r="A922" s="821">
        <v>7</v>
      </c>
      <c r="B922" s="822" t="s">
        <v>2929</v>
      </c>
      <c r="C922" s="822" t="s">
        <v>2935</v>
      </c>
      <c r="D922" s="823" t="s">
        <v>4682</v>
      </c>
      <c r="E922" s="824" t="s">
        <v>2954</v>
      </c>
      <c r="F922" s="822" t="s">
        <v>2930</v>
      </c>
      <c r="G922" s="822" t="s">
        <v>3809</v>
      </c>
      <c r="H922" s="822" t="s">
        <v>329</v>
      </c>
      <c r="I922" s="822" t="s">
        <v>4059</v>
      </c>
      <c r="J922" s="822" t="s">
        <v>4060</v>
      </c>
      <c r="K922" s="822" t="s">
        <v>2681</v>
      </c>
      <c r="L922" s="825">
        <v>433.6</v>
      </c>
      <c r="M922" s="825">
        <v>2601.6000000000004</v>
      </c>
      <c r="N922" s="822">
        <v>6</v>
      </c>
      <c r="O922" s="826">
        <v>1</v>
      </c>
      <c r="P922" s="825">
        <v>2601.6000000000004</v>
      </c>
      <c r="Q922" s="827">
        <v>1</v>
      </c>
      <c r="R922" s="822">
        <v>6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7</v>
      </c>
      <c r="B923" s="822" t="s">
        <v>2929</v>
      </c>
      <c r="C923" s="822" t="s">
        <v>2935</v>
      </c>
      <c r="D923" s="823" t="s">
        <v>4682</v>
      </c>
      <c r="E923" s="824" t="s">
        <v>2954</v>
      </c>
      <c r="F923" s="822" t="s">
        <v>2930</v>
      </c>
      <c r="G923" s="822" t="s">
        <v>3809</v>
      </c>
      <c r="H923" s="822" t="s">
        <v>329</v>
      </c>
      <c r="I923" s="822" t="s">
        <v>4171</v>
      </c>
      <c r="J923" s="822" t="s">
        <v>4172</v>
      </c>
      <c r="K923" s="822" t="s">
        <v>3811</v>
      </c>
      <c r="L923" s="825">
        <v>1508.08</v>
      </c>
      <c r="M923" s="825">
        <v>9048.48</v>
      </c>
      <c r="N923" s="822">
        <v>6</v>
      </c>
      <c r="O923" s="826">
        <v>1</v>
      </c>
      <c r="P923" s="825">
        <v>9048.48</v>
      </c>
      <c r="Q923" s="827">
        <v>1</v>
      </c>
      <c r="R923" s="822">
        <v>6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7</v>
      </c>
      <c r="B924" s="822" t="s">
        <v>2929</v>
      </c>
      <c r="C924" s="822" t="s">
        <v>2935</v>
      </c>
      <c r="D924" s="823" t="s">
        <v>4682</v>
      </c>
      <c r="E924" s="824" t="s">
        <v>2954</v>
      </c>
      <c r="F924" s="822" t="s">
        <v>2930</v>
      </c>
      <c r="G924" s="822" t="s">
        <v>3809</v>
      </c>
      <c r="H924" s="822" t="s">
        <v>329</v>
      </c>
      <c r="I924" s="822" t="s">
        <v>4173</v>
      </c>
      <c r="J924" s="822" t="s">
        <v>4060</v>
      </c>
      <c r="K924" s="822" t="s">
        <v>2866</v>
      </c>
      <c r="L924" s="825">
        <v>650.4</v>
      </c>
      <c r="M924" s="825">
        <v>3902.3999999999996</v>
      </c>
      <c r="N924" s="822">
        <v>6</v>
      </c>
      <c r="O924" s="826">
        <v>1</v>
      </c>
      <c r="P924" s="825">
        <v>3902.3999999999996</v>
      </c>
      <c r="Q924" s="827">
        <v>1</v>
      </c>
      <c r="R924" s="822">
        <v>6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7</v>
      </c>
      <c r="B925" s="822" t="s">
        <v>2929</v>
      </c>
      <c r="C925" s="822" t="s">
        <v>2935</v>
      </c>
      <c r="D925" s="823" t="s">
        <v>4682</v>
      </c>
      <c r="E925" s="824" t="s">
        <v>2954</v>
      </c>
      <c r="F925" s="822" t="s">
        <v>2930</v>
      </c>
      <c r="G925" s="822" t="s">
        <v>3283</v>
      </c>
      <c r="H925" s="822" t="s">
        <v>687</v>
      </c>
      <c r="I925" s="822" t="s">
        <v>2781</v>
      </c>
      <c r="J925" s="822" t="s">
        <v>1617</v>
      </c>
      <c r="K925" s="822" t="s">
        <v>2782</v>
      </c>
      <c r="L925" s="825">
        <v>176.32</v>
      </c>
      <c r="M925" s="825">
        <v>176.32</v>
      </c>
      <c r="N925" s="822">
        <v>1</v>
      </c>
      <c r="O925" s="826">
        <v>0.5</v>
      </c>
      <c r="P925" s="825">
        <v>176.32</v>
      </c>
      <c r="Q925" s="827">
        <v>1</v>
      </c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7</v>
      </c>
      <c r="B926" s="822" t="s">
        <v>2929</v>
      </c>
      <c r="C926" s="822" t="s">
        <v>2935</v>
      </c>
      <c r="D926" s="823" t="s">
        <v>4682</v>
      </c>
      <c r="E926" s="824" t="s">
        <v>2954</v>
      </c>
      <c r="F926" s="822" t="s">
        <v>2930</v>
      </c>
      <c r="G926" s="822" t="s">
        <v>3108</v>
      </c>
      <c r="H926" s="822" t="s">
        <v>687</v>
      </c>
      <c r="I926" s="822" t="s">
        <v>4174</v>
      </c>
      <c r="J926" s="822" t="s">
        <v>891</v>
      </c>
      <c r="K926" s="822" t="s">
        <v>1919</v>
      </c>
      <c r="L926" s="825">
        <v>132</v>
      </c>
      <c r="M926" s="825">
        <v>1188</v>
      </c>
      <c r="N926" s="822">
        <v>9</v>
      </c>
      <c r="O926" s="826">
        <v>1.5</v>
      </c>
      <c r="P926" s="825">
        <v>396</v>
      </c>
      <c r="Q926" s="827">
        <v>0.33333333333333331</v>
      </c>
      <c r="R926" s="822">
        <v>3</v>
      </c>
      <c r="S926" s="827">
        <v>0.33333333333333331</v>
      </c>
      <c r="T926" s="826">
        <v>0.5</v>
      </c>
      <c r="U926" s="828">
        <v>0.33333333333333331</v>
      </c>
    </row>
    <row r="927" spans="1:21" ht="14.45" customHeight="1" x14ac:dyDescent="0.2">
      <c r="A927" s="821">
        <v>7</v>
      </c>
      <c r="B927" s="822" t="s">
        <v>2929</v>
      </c>
      <c r="C927" s="822" t="s">
        <v>2935</v>
      </c>
      <c r="D927" s="823" t="s">
        <v>4682</v>
      </c>
      <c r="E927" s="824" t="s">
        <v>2954</v>
      </c>
      <c r="F927" s="822" t="s">
        <v>2930</v>
      </c>
      <c r="G927" s="822" t="s">
        <v>3108</v>
      </c>
      <c r="H927" s="822" t="s">
        <v>687</v>
      </c>
      <c r="I927" s="822" t="s">
        <v>3210</v>
      </c>
      <c r="J927" s="822" t="s">
        <v>893</v>
      </c>
      <c r="K927" s="822" t="s">
        <v>836</v>
      </c>
      <c r="L927" s="825">
        <v>65.989999999999995</v>
      </c>
      <c r="M927" s="825">
        <v>65.989999999999995</v>
      </c>
      <c r="N927" s="822">
        <v>1</v>
      </c>
      <c r="O927" s="826">
        <v>0.5</v>
      </c>
      <c r="P927" s="825">
        <v>65.989999999999995</v>
      </c>
      <c r="Q927" s="827">
        <v>1</v>
      </c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7</v>
      </c>
      <c r="B928" s="822" t="s">
        <v>2929</v>
      </c>
      <c r="C928" s="822" t="s">
        <v>2935</v>
      </c>
      <c r="D928" s="823" t="s">
        <v>4682</v>
      </c>
      <c r="E928" s="824" t="s">
        <v>2954</v>
      </c>
      <c r="F928" s="822" t="s">
        <v>2930</v>
      </c>
      <c r="G928" s="822" t="s">
        <v>3108</v>
      </c>
      <c r="H928" s="822" t="s">
        <v>687</v>
      </c>
      <c r="I928" s="822" t="s">
        <v>3109</v>
      </c>
      <c r="J928" s="822" t="s">
        <v>1918</v>
      </c>
      <c r="K928" s="822" t="s">
        <v>1919</v>
      </c>
      <c r="L928" s="825">
        <v>132</v>
      </c>
      <c r="M928" s="825">
        <v>528</v>
      </c>
      <c r="N928" s="822">
        <v>4</v>
      </c>
      <c r="O928" s="826">
        <v>1</v>
      </c>
      <c r="P928" s="825">
        <v>396</v>
      </c>
      <c r="Q928" s="827">
        <v>0.75</v>
      </c>
      <c r="R928" s="822">
        <v>3</v>
      </c>
      <c r="S928" s="827">
        <v>0.75</v>
      </c>
      <c r="T928" s="826">
        <v>0.5</v>
      </c>
      <c r="U928" s="828">
        <v>0.5</v>
      </c>
    </row>
    <row r="929" spans="1:21" ht="14.45" customHeight="1" x14ac:dyDescent="0.2">
      <c r="A929" s="821">
        <v>7</v>
      </c>
      <c r="B929" s="822" t="s">
        <v>2929</v>
      </c>
      <c r="C929" s="822" t="s">
        <v>2935</v>
      </c>
      <c r="D929" s="823" t="s">
        <v>4682</v>
      </c>
      <c r="E929" s="824" t="s">
        <v>2954</v>
      </c>
      <c r="F929" s="822" t="s">
        <v>2930</v>
      </c>
      <c r="G929" s="822" t="s">
        <v>3108</v>
      </c>
      <c r="H929" s="822" t="s">
        <v>329</v>
      </c>
      <c r="I929" s="822" t="s">
        <v>3539</v>
      </c>
      <c r="J929" s="822" t="s">
        <v>891</v>
      </c>
      <c r="K929" s="822" t="s">
        <v>836</v>
      </c>
      <c r="L929" s="825">
        <v>65.989999999999995</v>
      </c>
      <c r="M929" s="825">
        <v>13066.019999999995</v>
      </c>
      <c r="N929" s="822">
        <v>198</v>
      </c>
      <c r="O929" s="826">
        <v>54.5</v>
      </c>
      <c r="P929" s="825">
        <v>9964.4899999999961</v>
      </c>
      <c r="Q929" s="827">
        <v>0.76262626262626265</v>
      </c>
      <c r="R929" s="822">
        <v>151</v>
      </c>
      <c r="S929" s="827">
        <v>0.76262626262626265</v>
      </c>
      <c r="T929" s="826">
        <v>42</v>
      </c>
      <c r="U929" s="828">
        <v>0.77064220183486243</v>
      </c>
    </row>
    <row r="930" spans="1:21" ht="14.45" customHeight="1" x14ac:dyDescent="0.2">
      <c r="A930" s="821">
        <v>7</v>
      </c>
      <c r="B930" s="822" t="s">
        <v>2929</v>
      </c>
      <c r="C930" s="822" t="s">
        <v>2935</v>
      </c>
      <c r="D930" s="823" t="s">
        <v>4682</v>
      </c>
      <c r="E930" s="824" t="s">
        <v>2954</v>
      </c>
      <c r="F930" s="822" t="s">
        <v>2930</v>
      </c>
      <c r="G930" s="822" t="s">
        <v>3108</v>
      </c>
      <c r="H930" s="822" t="s">
        <v>329</v>
      </c>
      <c r="I930" s="822" t="s">
        <v>3110</v>
      </c>
      <c r="J930" s="822" t="s">
        <v>891</v>
      </c>
      <c r="K930" s="822" t="s">
        <v>1919</v>
      </c>
      <c r="L930" s="825">
        <v>132</v>
      </c>
      <c r="M930" s="825">
        <v>2376</v>
      </c>
      <c r="N930" s="822">
        <v>18</v>
      </c>
      <c r="O930" s="826">
        <v>4.5</v>
      </c>
      <c r="P930" s="825">
        <v>1980</v>
      </c>
      <c r="Q930" s="827">
        <v>0.83333333333333337</v>
      </c>
      <c r="R930" s="822">
        <v>15</v>
      </c>
      <c r="S930" s="827">
        <v>0.83333333333333337</v>
      </c>
      <c r="T930" s="826">
        <v>4</v>
      </c>
      <c r="U930" s="828">
        <v>0.88888888888888884</v>
      </c>
    </row>
    <row r="931" spans="1:21" ht="14.45" customHeight="1" x14ac:dyDescent="0.2">
      <c r="A931" s="821">
        <v>7</v>
      </c>
      <c r="B931" s="822" t="s">
        <v>2929</v>
      </c>
      <c r="C931" s="822" t="s">
        <v>2935</v>
      </c>
      <c r="D931" s="823" t="s">
        <v>4682</v>
      </c>
      <c r="E931" s="824" t="s">
        <v>2954</v>
      </c>
      <c r="F931" s="822" t="s">
        <v>2930</v>
      </c>
      <c r="G931" s="822" t="s">
        <v>3108</v>
      </c>
      <c r="H931" s="822" t="s">
        <v>329</v>
      </c>
      <c r="I931" s="822" t="s">
        <v>4175</v>
      </c>
      <c r="J931" s="822" t="s">
        <v>891</v>
      </c>
      <c r="K931" s="822" t="s">
        <v>1919</v>
      </c>
      <c r="L931" s="825">
        <v>132</v>
      </c>
      <c r="M931" s="825">
        <v>396</v>
      </c>
      <c r="N931" s="822">
        <v>3</v>
      </c>
      <c r="O931" s="826">
        <v>0.5</v>
      </c>
      <c r="P931" s="825">
        <v>396</v>
      </c>
      <c r="Q931" s="827">
        <v>1</v>
      </c>
      <c r="R931" s="822">
        <v>3</v>
      </c>
      <c r="S931" s="827">
        <v>1</v>
      </c>
      <c r="T931" s="826">
        <v>0.5</v>
      </c>
      <c r="U931" s="828">
        <v>1</v>
      </c>
    </row>
    <row r="932" spans="1:21" ht="14.45" customHeight="1" x14ac:dyDescent="0.2">
      <c r="A932" s="821">
        <v>7</v>
      </c>
      <c r="B932" s="822" t="s">
        <v>2929</v>
      </c>
      <c r="C932" s="822" t="s">
        <v>2935</v>
      </c>
      <c r="D932" s="823" t="s">
        <v>4682</v>
      </c>
      <c r="E932" s="824" t="s">
        <v>2954</v>
      </c>
      <c r="F932" s="822" t="s">
        <v>2930</v>
      </c>
      <c r="G932" s="822" t="s">
        <v>3294</v>
      </c>
      <c r="H932" s="822" t="s">
        <v>329</v>
      </c>
      <c r="I932" s="822" t="s">
        <v>3820</v>
      </c>
      <c r="J932" s="822" t="s">
        <v>3296</v>
      </c>
      <c r="K932" s="822" t="s">
        <v>3821</v>
      </c>
      <c r="L932" s="825">
        <v>150.26</v>
      </c>
      <c r="M932" s="825">
        <v>1803.12</v>
      </c>
      <c r="N932" s="822">
        <v>12</v>
      </c>
      <c r="O932" s="826">
        <v>4.5</v>
      </c>
      <c r="P932" s="825">
        <v>601.04</v>
      </c>
      <c r="Q932" s="827">
        <v>0.33333333333333331</v>
      </c>
      <c r="R932" s="822">
        <v>4</v>
      </c>
      <c r="S932" s="827">
        <v>0.33333333333333331</v>
      </c>
      <c r="T932" s="826">
        <v>1.5</v>
      </c>
      <c r="U932" s="828">
        <v>0.33333333333333331</v>
      </c>
    </row>
    <row r="933" spans="1:21" ht="14.45" customHeight="1" x14ac:dyDescent="0.2">
      <c r="A933" s="821">
        <v>7</v>
      </c>
      <c r="B933" s="822" t="s">
        <v>2929</v>
      </c>
      <c r="C933" s="822" t="s">
        <v>2935</v>
      </c>
      <c r="D933" s="823" t="s">
        <v>4682</v>
      </c>
      <c r="E933" s="824" t="s">
        <v>2954</v>
      </c>
      <c r="F933" s="822" t="s">
        <v>2930</v>
      </c>
      <c r="G933" s="822" t="s">
        <v>3294</v>
      </c>
      <c r="H933" s="822" t="s">
        <v>329</v>
      </c>
      <c r="I933" s="822" t="s">
        <v>3822</v>
      </c>
      <c r="J933" s="822" t="s">
        <v>3296</v>
      </c>
      <c r="K933" s="822" t="s">
        <v>3823</v>
      </c>
      <c r="L933" s="825">
        <v>225.39</v>
      </c>
      <c r="M933" s="825">
        <v>225.39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7</v>
      </c>
      <c r="B934" s="822" t="s">
        <v>2929</v>
      </c>
      <c r="C934" s="822" t="s">
        <v>2935</v>
      </c>
      <c r="D934" s="823" t="s">
        <v>4682</v>
      </c>
      <c r="E934" s="824" t="s">
        <v>2954</v>
      </c>
      <c r="F934" s="822" t="s">
        <v>2930</v>
      </c>
      <c r="G934" s="822" t="s">
        <v>3016</v>
      </c>
      <c r="H934" s="822" t="s">
        <v>329</v>
      </c>
      <c r="I934" s="822" t="s">
        <v>3017</v>
      </c>
      <c r="J934" s="822" t="s">
        <v>3018</v>
      </c>
      <c r="K934" s="822" t="s">
        <v>3019</v>
      </c>
      <c r="L934" s="825">
        <v>52.87</v>
      </c>
      <c r="M934" s="825">
        <v>105.74</v>
      </c>
      <c r="N934" s="822">
        <v>2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7</v>
      </c>
      <c r="B935" s="822" t="s">
        <v>2929</v>
      </c>
      <c r="C935" s="822" t="s">
        <v>2935</v>
      </c>
      <c r="D935" s="823" t="s">
        <v>4682</v>
      </c>
      <c r="E935" s="824" t="s">
        <v>2954</v>
      </c>
      <c r="F935" s="822" t="s">
        <v>2930</v>
      </c>
      <c r="G935" s="822" t="s">
        <v>3016</v>
      </c>
      <c r="H935" s="822" t="s">
        <v>329</v>
      </c>
      <c r="I935" s="822" t="s">
        <v>4176</v>
      </c>
      <c r="J935" s="822" t="s">
        <v>4177</v>
      </c>
      <c r="K935" s="822" t="s">
        <v>4178</v>
      </c>
      <c r="L935" s="825">
        <v>35.25</v>
      </c>
      <c r="M935" s="825">
        <v>70.5</v>
      </c>
      <c r="N935" s="822">
        <v>2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7</v>
      </c>
      <c r="B936" s="822" t="s">
        <v>2929</v>
      </c>
      <c r="C936" s="822" t="s">
        <v>2935</v>
      </c>
      <c r="D936" s="823" t="s">
        <v>4682</v>
      </c>
      <c r="E936" s="824" t="s">
        <v>2954</v>
      </c>
      <c r="F936" s="822" t="s">
        <v>2930</v>
      </c>
      <c r="G936" s="822" t="s">
        <v>3117</v>
      </c>
      <c r="H936" s="822" t="s">
        <v>329</v>
      </c>
      <c r="I936" s="822" t="s">
        <v>3118</v>
      </c>
      <c r="J936" s="822" t="s">
        <v>1416</v>
      </c>
      <c r="K936" s="822" t="s">
        <v>3119</v>
      </c>
      <c r="L936" s="825">
        <v>29.13</v>
      </c>
      <c r="M936" s="825">
        <v>262.17</v>
      </c>
      <c r="N936" s="822">
        <v>9</v>
      </c>
      <c r="O936" s="826">
        <v>2.5</v>
      </c>
      <c r="P936" s="825">
        <v>174.78</v>
      </c>
      <c r="Q936" s="827">
        <v>0.66666666666666663</v>
      </c>
      <c r="R936" s="822">
        <v>6</v>
      </c>
      <c r="S936" s="827">
        <v>0.66666666666666663</v>
      </c>
      <c r="T936" s="826">
        <v>2</v>
      </c>
      <c r="U936" s="828">
        <v>0.8</v>
      </c>
    </row>
    <row r="937" spans="1:21" ht="14.45" customHeight="1" x14ac:dyDescent="0.2">
      <c r="A937" s="821">
        <v>7</v>
      </c>
      <c r="B937" s="822" t="s">
        <v>2929</v>
      </c>
      <c r="C937" s="822" t="s">
        <v>2935</v>
      </c>
      <c r="D937" s="823" t="s">
        <v>4682</v>
      </c>
      <c r="E937" s="824" t="s">
        <v>2954</v>
      </c>
      <c r="F937" s="822" t="s">
        <v>2930</v>
      </c>
      <c r="G937" s="822" t="s">
        <v>3117</v>
      </c>
      <c r="H937" s="822" t="s">
        <v>329</v>
      </c>
      <c r="I937" s="822" t="s">
        <v>3118</v>
      </c>
      <c r="J937" s="822" t="s">
        <v>1416</v>
      </c>
      <c r="K937" s="822" t="s">
        <v>3119</v>
      </c>
      <c r="L937" s="825">
        <v>24.68</v>
      </c>
      <c r="M937" s="825">
        <v>4787.9199999999983</v>
      </c>
      <c r="N937" s="822">
        <v>194</v>
      </c>
      <c r="O937" s="826">
        <v>52.5</v>
      </c>
      <c r="P937" s="825">
        <v>3307.119999999999</v>
      </c>
      <c r="Q937" s="827">
        <v>0.69072164948453607</v>
      </c>
      <c r="R937" s="822">
        <v>134</v>
      </c>
      <c r="S937" s="827">
        <v>0.69072164948453607</v>
      </c>
      <c r="T937" s="826">
        <v>38</v>
      </c>
      <c r="U937" s="828">
        <v>0.72380952380952379</v>
      </c>
    </row>
    <row r="938" spans="1:21" ht="14.45" customHeight="1" x14ac:dyDescent="0.2">
      <c r="A938" s="821">
        <v>7</v>
      </c>
      <c r="B938" s="822" t="s">
        <v>2929</v>
      </c>
      <c r="C938" s="822" t="s">
        <v>2935</v>
      </c>
      <c r="D938" s="823" t="s">
        <v>4682</v>
      </c>
      <c r="E938" s="824" t="s">
        <v>2954</v>
      </c>
      <c r="F938" s="822" t="s">
        <v>2930</v>
      </c>
      <c r="G938" s="822" t="s">
        <v>3117</v>
      </c>
      <c r="H938" s="822" t="s">
        <v>329</v>
      </c>
      <c r="I938" s="822" t="s">
        <v>3824</v>
      </c>
      <c r="J938" s="822" t="s">
        <v>1416</v>
      </c>
      <c r="K938" s="822" t="s">
        <v>3825</v>
      </c>
      <c r="L938" s="825">
        <v>74.06</v>
      </c>
      <c r="M938" s="825">
        <v>1184.9600000000003</v>
      </c>
      <c r="N938" s="822">
        <v>16</v>
      </c>
      <c r="O938" s="826">
        <v>4.5</v>
      </c>
      <c r="P938" s="825">
        <v>962.7800000000002</v>
      </c>
      <c r="Q938" s="827">
        <v>0.8125</v>
      </c>
      <c r="R938" s="822">
        <v>13</v>
      </c>
      <c r="S938" s="827">
        <v>0.8125</v>
      </c>
      <c r="T938" s="826">
        <v>4</v>
      </c>
      <c r="U938" s="828">
        <v>0.88888888888888884</v>
      </c>
    </row>
    <row r="939" spans="1:21" ht="14.45" customHeight="1" x14ac:dyDescent="0.2">
      <c r="A939" s="821">
        <v>7</v>
      </c>
      <c r="B939" s="822" t="s">
        <v>2929</v>
      </c>
      <c r="C939" s="822" t="s">
        <v>2935</v>
      </c>
      <c r="D939" s="823" t="s">
        <v>4682</v>
      </c>
      <c r="E939" s="824" t="s">
        <v>2954</v>
      </c>
      <c r="F939" s="822" t="s">
        <v>2930</v>
      </c>
      <c r="G939" s="822" t="s">
        <v>3826</v>
      </c>
      <c r="H939" s="822" t="s">
        <v>329</v>
      </c>
      <c r="I939" s="822" t="s">
        <v>3827</v>
      </c>
      <c r="J939" s="822" t="s">
        <v>3828</v>
      </c>
      <c r="K939" s="822" t="s">
        <v>3829</v>
      </c>
      <c r="L939" s="825">
        <v>561.76</v>
      </c>
      <c r="M939" s="825">
        <v>25840.960000000003</v>
      </c>
      <c r="N939" s="822">
        <v>46</v>
      </c>
      <c r="O939" s="826">
        <v>11.5</v>
      </c>
      <c r="P939" s="825">
        <v>13482.240000000002</v>
      </c>
      <c r="Q939" s="827">
        <v>0.52173913043478259</v>
      </c>
      <c r="R939" s="822">
        <v>24</v>
      </c>
      <c r="S939" s="827">
        <v>0.52173913043478259</v>
      </c>
      <c r="T939" s="826">
        <v>6.5</v>
      </c>
      <c r="U939" s="828">
        <v>0.56521739130434778</v>
      </c>
    </row>
    <row r="940" spans="1:21" ht="14.45" customHeight="1" x14ac:dyDescent="0.2">
      <c r="A940" s="821">
        <v>7</v>
      </c>
      <c r="B940" s="822" t="s">
        <v>2929</v>
      </c>
      <c r="C940" s="822" t="s">
        <v>2935</v>
      </c>
      <c r="D940" s="823" t="s">
        <v>4682</v>
      </c>
      <c r="E940" s="824" t="s">
        <v>2954</v>
      </c>
      <c r="F940" s="822" t="s">
        <v>2930</v>
      </c>
      <c r="G940" s="822" t="s">
        <v>3826</v>
      </c>
      <c r="H940" s="822" t="s">
        <v>329</v>
      </c>
      <c r="I940" s="822" t="s">
        <v>4179</v>
      </c>
      <c r="J940" s="822" t="s">
        <v>3828</v>
      </c>
      <c r="K940" s="822" t="s">
        <v>4180</v>
      </c>
      <c r="L940" s="825">
        <v>70.23</v>
      </c>
      <c r="M940" s="825">
        <v>210.69</v>
      </c>
      <c r="N940" s="822">
        <v>3</v>
      </c>
      <c r="O940" s="826">
        <v>0.5</v>
      </c>
      <c r="P940" s="825">
        <v>210.69</v>
      </c>
      <c r="Q940" s="827">
        <v>1</v>
      </c>
      <c r="R940" s="822">
        <v>3</v>
      </c>
      <c r="S940" s="827">
        <v>1</v>
      </c>
      <c r="T940" s="826">
        <v>0.5</v>
      </c>
      <c r="U940" s="828">
        <v>1</v>
      </c>
    </row>
    <row r="941" spans="1:21" ht="14.45" customHeight="1" x14ac:dyDescent="0.2">
      <c r="A941" s="821">
        <v>7</v>
      </c>
      <c r="B941" s="822" t="s">
        <v>2929</v>
      </c>
      <c r="C941" s="822" t="s">
        <v>2935</v>
      </c>
      <c r="D941" s="823" t="s">
        <v>4682</v>
      </c>
      <c r="E941" s="824" t="s">
        <v>2954</v>
      </c>
      <c r="F941" s="822" t="s">
        <v>2930</v>
      </c>
      <c r="G941" s="822" t="s">
        <v>3834</v>
      </c>
      <c r="H941" s="822" t="s">
        <v>687</v>
      </c>
      <c r="I941" s="822" t="s">
        <v>4181</v>
      </c>
      <c r="J941" s="822" t="s">
        <v>2676</v>
      </c>
      <c r="K941" s="822" t="s">
        <v>4182</v>
      </c>
      <c r="L941" s="825">
        <v>232.68</v>
      </c>
      <c r="M941" s="825">
        <v>9772.56</v>
      </c>
      <c r="N941" s="822">
        <v>42</v>
      </c>
      <c r="O941" s="826">
        <v>7</v>
      </c>
      <c r="P941" s="825">
        <v>9772.56</v>
      </c>
      <c r="Q941" s="827">
        <v>1</v>
      </c>
      <c r="R941" s="822">
        <v>42</v>
      </c>
      <c r="S941" s="827">
        <v>1</v>
      </c>
      <c r="T941" s="826">
        <v>7</v>
      </c>
      <c r="U941" s="828">
        <v>1</v>
      </c>
    </row>
    <row r="942" spans="1:21" ht="14.45" customHeight="1" x14ac:dyDescent="0.2">
      <c r="A942" s="821">
        <v>7</v>
      </c>
      <c r="B942" s="822" t="s">
        <v>2929</v>
      </c>
      <c r="C942" s="822" t="s">
        <v>2935</v>
      </c>
      <c r="D942" s="823" t="s">
        <v>4682</v>
      </c>
      <c r="E942" s="824" t="s">
        <v>2954</v>
      </c>
      <c r="F942" s="822" t="s">
        <v>2930</v>
      </c>
      <c r="G942" s="822" t="s">
        <v>3834</v>
      </c>
      <c r="H942" s="822" t="s">
        <v>687</v>
      </c>
      <c r="I942" s="822" t="s">
        <v>4181</v>
      </c>
      <c r="J942" s="822" t="s">
        <v>2676</v>
      </c>
      <c r="K942" s="822" t="s">
        <v>4182</v>
      </c>
      <c r="L942" s="825">
        <v>162.61000000000001</v>
      </c>
      <c r="M942" s="825">
        <v>5691.3499999999995</v>
      </c>
      <c r="N942" s="822">
        <v>35</v>
      </c>
      <c r="O942" s="826">
        <v>6</v>
      </c>
      <c r="P942" s="825">
        <v>4715.6899999999996</v>
      </c>
      <c r="Q942" s="827">
        <v>0.82857142857142863</v>
      </c>
      <c r="R942" s="822">
        <v>29</v>
      </c>
      <c r="S942" s="827">
        <v>0.82857142857142863</v>
      </c>
      <c r="T942" s="826">
        <v>5</v>
      </c>
      <c r="U942" s="828">
        <v>0.83333333333333337</v>
      </c>
    </row>
    <row r="943" spans="1:21" ht="14.45" customHeight="1" x14ac:dyDescent="0.2">
      <c r="A943" s="821">
        <v>7</v>
      </c>
      <c r="B943" s="822" t="s">
        <v>2929</v>
      </c>
      <c r="C943" s="822" t="s">
        <v>2935</v>
      </c>
      <c r="D943" s="823" t="s">
        <v>4682</v>
      </c>
      <c r="E943" s="824" t="s">
        <v>2954</v>
      </c>
      <c r="F943" s="822" t="s">
        <v>2930</v>
      </c>
      <c r="G943" s="822" t="s">
        <v>3834</v>
      </c>
      <c r="H943" s="822" t="s">
        <v>687</v>
      </c>
      <c r="I943" s="822" t="s">
        <v>3837</v>
      </c>
      <c r="J943" s="822" t="s">
        <v>3836</v>
      </c>
      <c r="K943" s="822" t="s">
        <v>3838</v>
      </c>
      <c r="L943" s="825">
        <v>1454.23</v>
      </c>
      <c r="M943" s="825">
        <v>11633.84</v>
      </c>
      <c r="N943" s="822">
        <v>8</v>
      </c>
      <c r="O943" s="826">
        <v>2</v>
      </c>
      <c r="P943" s="825">
        <v>11633.84</v>
      </c>
      <c r="Q943" s="827">
        <v>1</v>
      </c>
      <c r="R943" s="822">
        <v>8</v>
      </c>
      <c r="S943" s="827">
        <v>1</v>
      </c>
      <c r="T943" s="826">
        <v>2</v>
      </c>
      <c r="U943" s="828">
        <v>1</v>
      </c>
    </row>
    <row r="944" spans="1:21" ht="14.45" customHeight="1" x14ac:dyDescent="0.2">
      <c r="A944" s="821">
        <v>7</v>
      </c>
      <c r="B944" s="822" t="s">
        <v>2929</v>
      </c>
      <c r="C944" s="822" t="s">
        <v>2935</v>
      </c>
      <c r="D944" s="823" t="s">
        <v>4682</v>
      </c>
      <c r="E944" s="824" t="s">
        <v>2954</v>
      </c>
      <c r="F944" s="822" t="s">
        <v>2930</v>
      </c>
      <c r="G944" s="822" t="s">
        <v>3834</v>
      </c>
      <c r="H944" s="822" t="s">
        <v>687</v>
      </c>
      <c r="I944" s="822" t="s">
        <v>3839</v>
      </c>
      <c r="J944" s="822" t="s">
        <v>3836</v>
      </c>
      <c r="K944" s="822" t="s">
        <v>3840</v>
      </c>
      <c r="L944" s="825">
        <v>1938.97</v>
      </c>
      <c r="M944" s="825">
        <v>23267.64</v>
      </c>
      <c r="N944" s="822">
        <v>12</v>
      </c>
      <c r="O944" s="826">
        <v>2</v>
      </c>
      <c r="P944" s="825">
        <v>23267.64</v>
      </c>
      <c r="Q944" s="827">
        <v>1</v>
      </c>
      <c r="R944" s="822">
        <v>12</v>
      </c>
      <c r="S944" s="827">
        <v>1</v>
      </c>
      <c r="T944" s="826">
        <v>2</v>
      </c>
      <c r="U944" s="828">
        <v>1</v>
      </c>
    </row>
    <row r="945" spans="1:21" ht="14.45" customHeight="1" x14ac:dyDescent="0.2">
      <c r="A945" s="821">
        <v>7</v>
      </c>
      <c r="B945" s="822" t="s">
        <v>2929</v>
      </c>
      <c r="C945" s="822" t="s">
        <v>2935</v>
      </c>
      <c r="D945" s="823" t="s">
        <v>4682</v>
      </c>
      <c r="E945" s="824" t="s">
        <v>2954</v>
      </c>
      <c r="F945" s="822" t="s">
        <v>2930</v>
      </c>
      <c r="G945" s="822" t="s">
        <v>3834</v>
      </c>
      <c r="H945" s="822" t="s">
        <v>687</v>
      </c>
      <c r="I945" s="822" t="s">
        <v>3839</v>
      </c>
      <c r="J945" s="822" t="s">
        <v>3836</v>
      </c>
      <c r="K945" s="822" t="s">
        <v>3840</v>
      </c>
      <c r="L945" s="825">
        <v>1300.79</v>
      </c>
      <c r="M945" s="825">
        <v>7804.74</v>
      </c>
      <c r="N945" s="822">
        <v>6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7</v>
      </c>
      <c r="B946" s="822" t="s">
        <v>2929</v>
      </c>
      <c r="C946" s="822" t="s">
        <v>2935</v>
      </c>
      <c r="D946" s="823" t="s">
        <v>4682</v>
      </c>
      <c r="E946" s="824" t="s">
        <v>2954</v>
      </c>
      <c r="F946" s="822" t="s">
        <v>2930</v>
      </c>
      <c r="G946" s="822" t="s">
        <v>3834</v>
      </c>
      <c r="H946" s="822" t="s">
        <v>687</v>
      </c>
      <c r="I946" s="822" t="s">
        <v>4061</v>
      </c>
      <c r="J946" s="822" t="s">
        <v>3842</v>
      </c>
      <c r="K946" s="822" t="s">
        <v>4062</v>
      </c>
      <c r="L946" s="825">
        <v>5322.08</v>
      </c>
      <c r="M946" s="825">
        <v>10644.16</v>
      </c>
      <c r="N946" s="822">
        <v>2</v>
      </c>
      <c r="O946" s="826">
        <v>1</v>
      </c>
      <c r="P946" s="825">
        <v>10644.16</v>
      </c>
      <c r="Q946" s="827">
        <v>1</v>
      </c>
      <c r="R946" s="822">
        <v>2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7</v>
      </c>
      <c r="B947" s="822" t="s">
        <v>2929</v>
      </c>
      <c r="C947" s="822" t="s">
        <v>2935</v>
      </c>
      <c r="D947" s="823" t="s">
        <v>4682</v>
      </c>
      <c r="E947" s="824" t="s">
        <v>2954</v>
      </c>
      <c r="F947" s="822" t="s">
        <v>2930</v>
      </c>
      <c r="G947" s="822" t="s">
        <v>3834</v>
      </c>
      <c r="H947" s="822" t="s">
        <v>687</v>
      </c>
      <c r="I947" s="822" t="s">
        <v>3841</v>
      </c>
      <c r="J947" s="822" t="s">
        <v>3842</v>
      </c>
      <c r="K947" s="822" t="s">
        <v>3843</v>
      </c>
      <c r="L947" s="825">
        <v>5322.08</v>
      </c>
      <c r="M947" s="825">
        <v>5322.08</v>
      </c>
      <c r="N947" s="822">
        <v>1</v>
      </c>
      <c r="O947" s="826">
        <v>1</v>
      </c>
      <c r="P947" s="825">
        <v>5322.08</v>
      </c>
      <c r="Q947" s="827">
        <v>1</v>
      </c>
      <c r="R947" s="822">
        <v>1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7</v>
      </c>
      <c r="B948" s="822" t="s">
        <v>2929</v>
      </c>
      <c r="C948" s="822" t="s">
        <v>2935</v>
      </c>
      <c r="D948" s="823" t="s">
        <v>4682</v>
      </c>
      <c r="E948" s="824" t="s">
        <v>2954</v>
      </c>
      <c r="F948" s="822" t="s">
        <v>2930</v>
      </c>
      <c r="G948" s="822" t="s">
        <v>3834</v>
      </c>
      <c r="H948" s="822" t="s">
        <v>687</v>
      </c>
      <c r="I948" s="822" t="s">
        <v>4183</v>
      </c>
      <c r="J948" s="822" t="s">
        <v>2676</v>
      </c>
      <c r="K948" s="822" t="s">
        <v>4184</v>
      </c>
      <c r="L948" s="825">
        <v>1938.97</v>
      </c>
      <c r="M948" s="825">
        <v>11633.82</v>
      </c>
      <c r="N948" s="822">
        <v>6</v>
      </c>
      <c r="O948" s="826">
        <v>1</v>
      </c>
      <c r="P948" s="825">
        <v>11633.82</v>
      </c>
      <c r="Q948" s="827">
        <v>1</v>
      </c>
      <c r="R948" s="822">
        <v>6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7</v>
      </c>
      <c r="B949" s="822" t="s">
        <v>2929</v>
      </c>
      <c r="C949" s="822" t="s">
        <v>2935</v>
      </c>
      <c r="D949" s="823" t="s">
        <v>4682</v>
      </c>
      <c r="E949" s="824" t="s">
        <v>2954</v>
      </c>
      <c r="F949" s="822" t="s">
        <v>2930</v>
      </c>
      <c r="G949" s="822" t="s">
        <v>3834</v>
      </c>
      <c r="H949" s="822" t="s">
        <v>687</v>
      </c>
      <c r="I949" s="822" t="s">
        <v>4183</v>
      </c>
      <c r="J949" s="822" t="s">
        <v>2676</v>
      </c>
      <c r="K949" s="822" t="s">
        <v>4184</v>
      </c>
      <c r="L949" s="825">
        <v>1300.79</v>
      </c>
      <c r="M949" s="825">
        <v>10406.32</v>
      </c>
      <c r="N949" s="822">
        <v>8</v>
      </c>
      <c r="O949" s="826">
        <v>2</v>
      </c>
      <c r="P949" s="825">
        <v>10406.32</v>
      </c>
      <c r="Q949" s="827">
        <v>1</v>
      </c>
      <c r="R949" s="822">
        <v>8</v>
      </c>
      <c r="S949" s="827">
        <v>1</v>
      </c>
      <c r="T949" s="826">
        <v>2</v>
      </c>
      <c r="U949" s="828">
        <v>1</v>
      </c>
    </row>
    <row r="950" spans="1:21" ht="14.45" customHeight="1" x14ac:dyDescent="0.2">
      <c r="A950" s="821">
        <v>7</v>
      </c>
      <c r="B950" s="822" t="s">
        <v>2929</v>
      </c>
      <c r="C950" s="822" t="s">
        <v>2935</v>
      </c>
      <c r="D950" s="823" t="s">
        <v>4682</v>
      </c>
      <c r="E950" s="824" t="s">
        <v>2954</v>
      </c>
      <c r="F950" s="822" t="s">
        <v>2930</v>
      </c>
      <c r="G950" s="822" t="s">
        <v>3834</v>
      </c>
      <c r="H950" s="822" t="s">
        <v>687</v>
      </c>
      <c r="I950" s="822" t="s">
        <v>2675</v>
      </c>
      <c r="J950" s="822" t="s">
        <v>2676</v>
      </c>
      <c r="K950" s="822" t="s">
        <v>2677</v>
      </c>
      <c r="L950" s="825">
        <v>1454.23</v>
      </c>
      <c r="M950" s="825">
        <v>8725.380000000001</v>
      </c>
      <c r="N950" s="822">
        <v>6</v>
      </c>
      <c r="O950" s="826">
        <v>1</v>
      </c>
      <c r="P950" s="825">
        <v>8725.380000000001</v>
      </c>
      <c r="Q950" s="827">
        <v>1</v>
      </c>
      <c r="R950" s="822">
        <v>6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7</v>
      </c>
      <c r="B951" s="822" t="s">
        <v>2929</v>
      </c>
      <c r="C951" s="822" t="s">
        <v>2935</v>
      </c>
      <c r="D951" s="823" t="s">
        <v>4682</v>
      </c>
      <c r="E951" s="824" t="s">
        <v>2954</v>
      </c>
      <c r="F951" s="822" t="s">
        <v>2930</v>
      </c>
      <c r="G951" s="822" t="s">
        <v>3834</v>
      </c>
      <c r="H951" s="822" t="s">
        <v>687</v>
      </c>
      <c r="I951" s="822" t="s">
        <v>2675</v>
      </c>
      <c r="J951" s="822" t="s">
        <v>2676</v>
      </c>
      <c r="K951" s="822" t="s">
        <v>2677</v>
      </c>
      <c r="L951" s="825">
        <v>975.59</v>
      </c>
      <c r="M951" s="825">
        <v>5853.54</v>
      </c>
      <c r="N951" s="822">
        <v>6</v>
      </c>
      <c r="O951" s="826">
        <v>1</v>
      </c>
      <c r="P951" s="825">
        <v>5853.54</v>
      </c>
      <c r="Q951" s="827">
        <v>1</v>
      </c>
      <c r="R951" s="822">
        <v>6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7</v>
      </c>
      <c r="B952" s="822" t="s">
        <v>2929</v>
      </c>
      <c r="C952" s="822" t="s">
        <v>2935</v>
      </c>
      <c r="D952" s="823" t="s">
        <v>4682</v>
      </c>
      <c r="E952" s="824" t="s">
        <v>2954</v>
      </c>
      <c r="F952" s="822" t="s">
        <v>2930</v>
      </c>
      <c r="G952" s="822" t="s">
        <v>3834</v>
      </c>
      <c r="H952" s="822" t="s">
        <v>687</v>
      </c>
      <c r="I952" s="822" t="s">
        <v>2861</v>
      </c>
      <c r="J952" s="822" t="s">
        <v>2676</v>
      </c>
      <c r="K952" s="822" t="s">
        <v>2862</v>
      </c>
      <c r="L952" s="825">
        <v>484.75</v>
      </c>
      <c r="M952" s="825">
        <v>12603.5</v>
      </c>
      <c r="N952" s="822">
        <v>26</v>
      </c>
      <c r="O952" s="826">
        <v>5</v>
      </c>
      <c r="P952" s="825">
        <v>9695</v>
      </c>
      <c r="Q952" s="827">
        <v>0.76923076923076927</v>
      </c>
      <c r="R952" s="822">
        <v>20</v>
      </c>
      <c r="S952" s="827">
        <v>0.76923076923076927</v>
      </c>
      <c r="T952" s="826">
        <v>4</v>
      </c>
      <c r="U952" s="828">
        <v>0.8</v>
      </c>
    </row>
    <row r="953" spans="1:21" ht="14.45" customHeight="1" x14ac:dyDescent="0.2">
      <c r="A953" s="821">
        <v>7</v>
      </c>
      <c r="B953" s="822" t="s">
        <v>2929</v>
      </c>
      <c r="C953" s="822" t="s">
        <v>2935</v>
      </c>
      <c r="D953" s="823" t="s">
        <v>4682</v>
      </c>
      <c r="E953" s="824" t="s">
        <v>2954</v>
      </c>
      <c r="F953" s="822" t="s">
        <v>2930</v>
      </c>
      <c r="G953" s="822" t="s">
        <v>3834</v>
      </c>
      <c r="H953" s="822" t="s">
        <v>687</v>
      </c>
      <c r="I953" s="822" t="s">
        <v>2861</v>
      </c>
      <c r="J953" s="822" t="s">
        <v>2676</v>
      </c>
      <c r="K953" s="822" t="s">
        <v>2862</v>
      </c>
      <c r="L953" s="825">
        <v>325.2</v>
      </c>
      <c r="M953" s="825">
        <v>13333.2</v>
      </c>
      <c r="N953" s="822">
        <v>41</v>
      </c>
      <c r="O953" s="826">
        <v>7</v>
      </c>
      <c r="P953" s="825">
        <v>11382</v>
      </c>
      <c r="Q953" s="827">
        <v>0.85365853658536583</v>
      </c>
      <c r="R953" s="822">
        <v>35</v>
      </c>
      <c r="S953" s="827">
        <v>0.85365853658536583</v>
      </c>
      <c r="T953" s="826">
        <v>6</v>
      </c>
      <c r="U953" s="828">
        <v>0.8571428571428571</v>
      </c>
    </row>
    <row r="954" spans="1:21" ht="14.45" customHeight="1" x14ac:dyDescent="0.2">
      <c r="A954" s="821">
        <v>7</v>
      </c>
      <c r="B954" s="822" t="s">
        <v>2929</v>
      </c>
      <c r="C954" s="822" t="s">
        <v>2935</v>
      </c>
      <c r="D954" s="823" t="s">
        <v>4682</v>
      </c>
      <c r="E954" s="824" t="s">
        <v>2954</v>
      </c>
      <c r="F954" s="822" t="s">
        <v>2930</v>
      </c>
      <c r="G954" s="822" t="s">
        <v>3834</v>
      </c>
      <c r="H954" s="822" t="s">
        <v>687</v>
      </c>
      <c r="I954" s="822" t="s">
        <v>2863</v>
      </c>
      <c r="J954" s="822" t="s">
        <v>2676</v>
      </c>
      <c r="K954" s="822" t="s">
        <v>2864</v>
      </c>
      <c r="L954" s="825">
        <v>969.48</v>
      </c>
      <c r="M954" s="825">
        <v>11633.76</v>
      </c>
      <c r="N954" s="822">
        <v>12</v>
      </c>
      <c r="O954" s="826">
        <v>2</v>
      </c>
      <c r="P954" s="825">
        <v>11633.76</v>
      </c>
      <c r="Q954" s="827">
        <v>1</v>
      </c>
      <c r="R954" s="822">
        <v>12</v>
      </c>
      <c r="S954" s="827">
        <v>1</v>
      </c>
      <c r="T954" s="826">
        <v>2</v>
      </c>
      <c r="U954" s="828">
        <v>1</v>
      </c>
    </row>
    <row r="955" spans="1:21" ht="14.45" customHeight="1" x14ac:dyDescent="0.2">
      <c r="A955" s="821">
        <v>7</v>
      </c>
      <c r="B955" s="822" t="s">
        <v>2929</v>
      </c>
      <c r="C955" s="822" t="s">
        <v>2935</v>
      </c>
      <c r="D955" s="823" t="s">
        <v>4682</v>
      </c>
      <c r="E955" s="824" t="s">
        <v>2954</v>
      </c>
      <c r="F955" s="822" t="s">
        <v>2930</v>
      </c>
      <c r="G955" s="822" t="s">
        <v>3834</v>
      </c>
      <c r="H955" s="822" t="s">
        <v>687</v>
      </c>
      <c r="I955" s="822" t="s">
        <v>2863</v>
      </c>
      <c r="J955" s="822" t="s">
        <v>2676</v>
      </c>
      <c r="K955" s="822" t="s">
        <v>2864</v>
      </c>
      <c r="L955" s="825">
        <v>650.4</v>
      </c>
      <c r="M955" s="825">
        <v>7804.7999999999993</v>
      </c>
      <c r="N955" s="822">
        <v>12</v>
      </c>
      <c r="O955" s="826">
        <v>2</v>
      </c>
      <c r="P955" s="825">
        <v>7804.7999999999993</v>
      </c>
      <c r="Q955" s="827">
        <v>1</v>
      </c>
      <c r="R955" s="822">
        <v>12</v>
      </c>
      <c r="S955" s="827">
        <v>1</v>
      </c>
      <c r="T955" s="826">
        <v>2</v>
      </c>
      <c r="U955" s="828">
        <v>1</v>
      </c>
    </row>
    <row r="956" spans="1:21" ht="14.45" customHeight="1" x14ac:dyDescent="0.2">
      <c r="A956" s="821">
        <v>7</v>
      </c>
      <c r="B956" s="822" t="s">
        <v>2929</v>
      </c>
      <c r="C956" s="822" t="s">
        <v>2935</v>
      </c>
      <c r="D956" s="823" t="s">
        <v>4682</v>
      </c>
      <c r="E956" s="824" t="s">
        <v>2954</v>
      </c>
      <c r="F956" s="822" t="s">
        <v>2930</v>
      </c>
      <c r="G956" s="822" t="s">
        <v>3834</v>
      </c>
      <c r="H956" s="822" t="s">
        <v>329</v>
      </c>
      <c r="I956" s="822" t="s">
        <v>4185</v>
      </c>
      <c r="J956" s="822" t="s">
        <v>4186</v>
      </c>
      <c r="K956" s="822" t="s">
        <v>4187</v>
      </c>
      <c r="L956" s="825">
        <v>1938.97</v>
      </c>
      <c r="M956" s="825">
        <v>1938.97</v>
      </c>
      <c r="N956" s="822">
        <v>1</v>
      </c>
      <c r="O956" s="826">
        <v>1</v>
      </c>
      <c r="P956" s="825">
        <v>1938.97</v>
      </c>
      <c r="Q956" s="827">
        <v>1</v>
      </c>
      <c r="R956" s="822">
        <v>1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7</v>
      </c>
      <c r="B957" s="822" t="s">
        <v>2929</v>
      </c>
      <c r="C957" s="822" t="s">
        <v>2935</v>
      </c>
      <c r="D957" s="823" t="s">
        <v>4682</v>
      </c>
      <c r="E957" s="824" t="s">
        <v>2954</v>
      </c>
      <c r="F957" s="822" t="s">
        <v>2930</v>
      </c>
      <c r="G957" s="822" t="s">
        <v>3834</v>
      </c>
      <c r="H957" s="822" t="s">
        <v>329</v>
      </c>
      <c r="I957" s="822" t="s">
        <v>4185</v>
      </c>
      <c r="J957" s="822" t="s">
        <v>4186</v>
      </c>
      <c r="K957" s="822" t="s">
        <v>4187</v>
      </c>
      <c r="L957" s="825">
        <v>1300.79</v>
      </c>
      <c r="M957" s="825">
        <v>7804.74</v>
      </c>
      <c r="N957" s="822">
        <v>6</v>
      </c>
      <c r="O957" s="826">
        <v>1</v>
      </c>
      <c r="P957" s="825">
        <v>7804.74</v>
      </c>
      <c r="Q957" s="827">
        <v>1</v>
      </c>
      <c r="R957" s="822">
        <v>6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7</v>
      </c>
      <c r="B958" s="822" t="s">
        <v>2929</v>
      </c>
      <c r="C958" s="822" t="s">
        <v>2935</v>
      </c>
      <c r="D958" s="823" t="s">
        <v>4682</v>
      </c>
      <c r="E958" s="824" t="s">
        <v>2954</v>
      </c>
      <c r="F958" s="822" t="s">
        <v>2930</v>
      </c>
      <c r="G958" s="822" t="s">
        <v>3834</v>
      </c>
      <c r="H958" s="822" t="s">
        <v>687</v>
      </c>
      <c r="I958" s="822" t="s">
        <v>3844</v>
      </c>
      <c r="J958" s="822" t="s">
        <v>3836</v>
      </c>
      <c r="K958" s="822" t="s">
        <v>2858</v>
      </c>
      <c r="L958" s="825">
        <v>484.75</v>
      </c>
      <c r="M958" s="825">
        <v>2908.5</v>
      </c>
      <c r="N958" s="822">
        <v>6</v>
      </c>
      <c r="O958" s="826">
        <v>1</v>
      </c>
      <c r="P958" s="825">
        <v>2908.5</v>
      </c>
      <c r="Q958" s="827">
        <v>1</v>
      </c>
      <c r="R958" s="822">
        <v>6</v>
      </c>
      <c r="S958" s="827">
        <v>1</v>
      </c>
      <c r="T958" s="826">
        <v>1</v>
      </c>
      <c r="U958" s="828">
        <v>1</v>
      </c>
    </row>
    <row r="959" spans="1:21" ht="14.45" customHeight="1" x14ac:dyDescent="0.2">
      <c r="A959" s="821">
        <v>7</v>
      </c>
      <c r="B959" s="822" t="s">
        <v>2929</v>
      </c>
      <c r="C959" s="822" t="s">
        <v>2935</v>
      </c>
      <c r="D959" s="823" t="s">
        <v>4682</v>
      </c>
      <c r="E959" s="824" t="s">
        <v>2954</v>
      </c>
      <c r="F959" s="822" t="s">
        <v>2930</v>
      </c>
      <c r="G959" s="822" t="s">
        <v>3834</v>
      </c>
      <c r="H959" s="822" t="s">
        <v>687</v>
      </c>
      <c r="I959" s="822" t="s">
        <v>3844</v>
      </c>
      <c r="J959" s="822" t="s">
        <v>3836</v>
      </c>
      <c r="K959" s="822" t="s">
        <v>2858</v>
      </c>
      <c r="L959" s="825">
        <v>325.2</v>
      </c>
      <c r="M959" s="825">
        <v>1951.1999999999998</v>
      </c>
      <c r="N959" s="822">
        <v>6</v>
      </c>
      <c r="O959" s="826">
        <v>1</v>
      </c>
      <c r="P959" s="825">
        <v>1951.1999999999998</v>
      </c>
      <c r="Q959" s="827">
        <v>1</v>
      </c>
      <c r="R959" s="822">
        <v>6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7</v>
      </c>
      <c r="B960" s="822" t="s">
        <v>2929</v>
      </c>
      <c r="C960" s="822" t="s">
        <v>2935</v>
      </c>
      <c r="D960" s="823" t="s">
        <v>4682</v>
      </c>
      <c r="E960" s="824" t="s">
        <v>2954</v>
      </c>
      <c r="F960" s="822" t="s">
        <v>2930</v>
      </c>
      <c r="G960" s="822" t="s">
        <v>3834</v>
      </c>
      <c r="H960" s="822" t="s">
        <v>329</v>
      </c>
      <c r="I960" s="822" t="s">
        <v>4188</v>
      </c>
      <c r="J960" s="822" t="s">
        <v>4186</v>
      </c>
      <c r="K960" s="822" t="s">
        <v>4189</v>
      </c>
      <c r="L960" s="825">
        <v>325.2</v>
      </c>
      <c r="M960" s="825">
        <v>1951.1999999999998</v>
      </c>
      <c r="N960" s="822">
        <v>6</v>
      </c>
      <c r="O960" s="826">
        <v>1</v>
      </c>
      <c r="P960" s="825">
        <v>1951.1999999999998</v>
      </c>
      <c r="Q960" s="827">
        <v>1</v>
      </c>
      <c r="R960" s="822">
        <v>6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7</v>
      </c>
      <c r="B961" s="822" t="s">
        <v>2929</v>
      </c>
      <c r="C961" s="822" t="s">
        <v>2935</v>
      </c>
      <c r="D961" s="823" t="s">
        <v>4682</v>
      </c>
      <c r="E961" s="824" t="s">
        <v>2954</v>
      </c>
      <c r="F961" s="822" t="s">
        <v>2930</v>
      </c>
      <c r="G961" s="822" t="s">
        <v>3834</v>
      </c>
      <c r="H961" s="822" t="s">
        <v>329</v>
      </c>
      <c r="I961" s="822" t="s">
        <v>4190</v>
      </c>
      <c r="J961" s="822" t="s">
        <v>4186</v>
      </c>
      <c r="K961" s="822" t="s">
        <v>4191</v>
      </c>
      <c r="L961" s="825">
        <v>650.4</v>
      </c>
      <c r="M961" s="825">
        <v>1300.8</v>
      </c>
      <c r="N961" s="822">
        <v>2</v>
      </c>
      <c r="O961" s="826">
        <v>1</v>
      </c>
      <c r="P961" s="825">
        <v>1300.8</v>
      </c>
      <c r="Q961" s="827">
        <v>1</v>
      </c>
      <c r="R961" s="822">
        <v>2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7</v>
      </c>
      <c r="B962" s="822" t="s">
        <v>2929</v>
      </c>
      <c r="C962" s="822" t="s">
        <v>2935</v>
      </c>
      <c r="D962" s="823" t="s">
        <v>4682</v>
      </c>
      <c r="E962" s="824" t="s">
        <v>2954</v>
      </c>
      <c r="F962" s="822" t="s">
        <v>2930</v>
      </c>
      <c r="G962" s="822" t="s">
        <v>3834</v>
      </c>
      <c r="H962" s="822" t="s">
        <v>687</v>
      </c>
      <c r="I962" s="822" t="s">
        <v>2856</v>
      </c>
      <c r="J962" s="822" t="s">
        <v>2857</v>
      </c>
      <c r="K962" s="822" t="s">
        <v>2858</v>
      </c>
      <c r="L962" s="825">
        <v>484.75</v>
      </c>
      <c r="M962" s="825">
        <v>13088.25</v>
      </c>
      <c r="N962" s="822">
        <v>27</v>
      </c>
      <c r="O962" s="826">
        <v>5</v>
      </c>
      <c r="P962" s="825">
        <v>13088.25</v>
      </c>
      <c r="Q962" s="827">
        <v>1</v>
      </c>
      <c r="R962" s="822">
        <v>27</v>
      </c>
      <c r="S962" s="827">
        <v>1</v>
      </c>
      <c r="T962" s="826">
        <v>5</v>
      </c>
      <c r="U962" s="828">
        <v>1</v>
      </c>
    </row>
    <row r="963" spans="1:21" ht="14.45" customHeight="1" x14ac:dyDescent="0.2">
      <c r="A963" s="821">
        <v>7</v>
      </c>
      <c r="B963" s="822" t="s">
        <v>2929</v>
      </c>
      <c r="C963" s="822" t="s">
        <v>2935</v>
      </c>
      <c r="D963" s="823" t="s">
        <v>4682</v>
      </c>
      <c r="E963" s="824" t="s">
        <v>2954</v>
      </c>
      <c r="F963" s="822" t="s">
        <v>2930</v>
      </c>
      <c r="G963" s="822" t="s">
        <v>3834</v>
      </c>
      <c r="H963" s="822" t="s">
        <v>687</v>
      </c>
      <c r="I963" s="822" t="s">
        <v>2856</v>
      </c>
      <c r="J963" s="822" t="s">
        <v>2857</v>
      </c>
      <c r="K963" s="822" t="s">
        <v>2858</v>
      </c>
      <c r="L963" s="825">
        <v>325.2</v>
      </c>
      <c r="M963" s="825">
        <v>9756</v>
      </c>
      <c r="N963" s="822">
        <v>30</v>
      </c>
      <c r="O963" s="826">
        <v>5</v>
      </c>
      <c r="P963" s="825">
        <v>7804.7999999999993</v>
      </c>
      <c r="Q963" s="827">
        <v>0.79999999999999993</v>
      </c>
      <c r="R963" s="822">
        <v>24</v>
      </c>
      <c r="S963" s="827">
        <v>0.8</v>
      </c>
      <c r="T963" s="826">
        <v>4</v>
      </c>
      <c r="U963" s="828">
        <v>0.8</v>
      </c>
    </row>
    <row r="964" spans="1:21" ht="14.45" customHeight="1" x14ac:dyDescent="0.2">
      <c r="A964" s="821">
        <v>7</v>
      </c>
      <c r="B964" s="822" t="s">
        <v>2929</v>
      </c>
      <c r="C964" s="822" t="s">
        <v>2935</v>
      </c>
      <c r="D964" s="823" t="s">
        <v>4682</v>
      </c>
      <c r="E964" s="824" t="s">
        <v>2954</v>
      </c>
      <c r="F964" s="822" t="s">
        <v>2930</v>
      </c>
      <c r="G964" s="822" t="s">
        <v>3834</v>
      </c>
      <c r="H964" s="822" t="s">
        <v>687</v>
      </c>
      <c r="I964" s="822" t="s">
        <v>2859</v>
      </c>
      <c r="J964" s="822" t="s">
        <v>2857</v>
      </c>
      <c r="K964" s="822" t="s">
        <v>2860</v>
      </c>
      <c r="L964" s="825">
        <v>969.48</v>
      </c>
      <c r="M964" s="825">
        <v>969.48</v>
      </c>
      <c r="N964" s="822">
        <v>1</v>
      </c>
      <c r="O964" s="826">
        <v>1</v>
      </c>
      <c r="P964" s="825">
        <v>969.48</v>
      </c>
      <c r="Q964" s="827">
        <v>1</v>
      </c>
      <c r="R964" s="822">
        <v>1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7</v>
      </c>
      <c r="B965" s="822" t="s">
        <v>2929</v>
      </c>
      <c r="C965" s="822" t="s">
        <v>2935</v>
      </c>
      <c r="D965" s="823" t="s">
        <v>4682</v>
      </c>
      <c r="E965" s="824" t="s">
        <v>2954</v>
      </c>
      <c r="F965" s="822" t="s">
        <v>2930</v>
      </c>
      <c r="G965" s="822" t="s">
        <v>3834</v>
      </c>
      <c r="H965" s="822" t="s">
        <v>687</v>
      </c>
      <c r="I965" s="822" t="s">
        <v>2859</v>
      </c>
      <c r="J965" s="822" t="s">
        <v>2857</v>
      </c>
      <c r="K965" s="822" t="s">
        <v>2860</v>
      </c>
      <c r="L965" s="825">
        <v>650.4</v>
      </c>
      <c r="M965" s="825">
        <v>7804.7999999999993</v>
      </c>
      <c r="N965" s="822">
        <v>12</v>
      </c>
      <c r="O965" s="826">
        <v>2</v>
      </c>
      <c r="P965" s="825">
        <v>7804.7999999999993</v>
      </c>
      <c r="Q965" s="827">
        <v>1</v>
      </c>
      <c r="R965" s="822">
        <v>12</v>
      </c>
      <c r="S965" s="827">
        <v>1</v>
      </c>
      <c r="T965" s="826">
        <v>2</v>
      </c>
      <c r="U965" s="828">
        <v>1</v>
      </c>
    </row>
    <row r="966" spans="1:21" ht="14.45" customHeight="1" x14ac:dyDescent="0.2">
      <c r="A966" s="821">
        <v>7</v>
      </c>
      <c r="B966" s="822" t="s">
        <v>2929</v>
      </c>
      <c r="C966" s="822" t="s">
        <v>2935</v>
      </c>
      <c r="D966" s="823" t="s">
        <v>4682</v>
      </c>
      <c r="E966" s="824" t="s">
        <v>2954</v>
      </c>
      <c r="F966" s="822" t="s">
        <v>2930</v>
      </c>
      <c r="G966" s="822" t="s">
        <v>3834</v>
      </c>
      <c r="H966" s="822" t="s">
        <v>687</v>
      </c>
      <c r="I966" s="822" t="s">
        <v>4063</v>
      </c>
      <c r="J966" s="822" t="s">
        <v>2857</v>
      </c>
      <c r="K966" s="822" t="s">
        <v>3840</v>
      </c>
      <c r="L966" s="825">
        <v>1300.79</v>
      </c>
      <c r="M966" s="825">
        <v>10406.32</v>
      </c>
      <c r="N966" s="822">
        <v>8</v>
      </c>
      <c r="O966" s="826">
        <v>1</v>
      </c>
      <c r="P966" s="825">
        <v>10406.32</v>
      </c>
      <c r="Q966" s="827">
        <v>1</v>
      </c>
      <c r="R966" s="822">
        <v>8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7</v>
      </c>
      <c r="B967" s="822" t="s">
        <v>2929</v>
      </c>
      <c r="C967" s="822" t="s">
        <v>2935</v>
      </c>
      <c r="D967" s="823" t="s">
        <v>4682</v>
      </c>
      <c r="E967" s="824" t="s">
        <v>2954</v>
      </c>
      <c r="F967" s="822" t="s">
        <v>2930</v>
      </c>
      <c r="G967" s="822" t="s">
        <v>3834</v>
      </c>
      <c r="H967" s="822" t="s">
        <v>687</v>
      </c>
      <c r="I967" s="822" t="s">
        <v>3845</v>
      </c>
      <c r="J967" s="822" t="s">
        <v>2857</v>
      </c>
      <c r="K967" s="822" t="s">
        <v>3846</v>
      </c>
      <c r="L967" s="825">
        <v>162.61000000000001</v>
      </c>
      <c r="M967" s="825">
        <v>975.66000000000008</v>
      </c>
      <c r="N967" s="822">
        <v>6</v>
      </c>
      <c r="O967" s="826">
        <v>1</v>
      </c>
      <c r="P967" s="825">
        <v>975.66000000000008</v>
      </c>
      <c r="Q967" s="827">
        <v>1</v>
      </c>
      <c r="R967" s="822">
        <v>6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7</v>
      </c>
      <c r="B968" s="822" t="s">
        <v>2929</v>
      </c>
      <c r="C968" s="822" t="s">
        <v>2935</v>
      </c>
      <c r="D968" s="823" t="s">
        <v>4682</v>
      </c>
      <c r="E968" s="824" t="s">
        <v>2954</v>
      </c>
      <c r="F968" s="822" t="s">
        <v>2930</v>
      </c>
      <c r="G968" s="822" t="s">
        <v>3124</v>
      </c>
      <c r="H968" s="822" t="s">
        <v>687</v>
      </c>
      <c r="I968" s="822" t="s">
        <v>3847</v>
      </c>
      <c r="J968" s="822" t="s">
        <v>2707</v>
      </c>
      <c r="K968" s="822" t="s">
        <v>3848</v>
      </c>
      <c r="L968" s="825">
        <v>339.47</v>
      </c>
      <c r="M968" s="825">
        <v>2036.8200000000002</v>
      </c>
      <c r="N968" s="822">
        <v>6</v>
      </c>
      <c r="O968" s="826">
        <v>1.5</v>
      </c>
      <c r="P968" s="825">
        <v>339.47</v>
      </c>
      <c r="Q968" s="827">
        <v>0.16666666666666666</v>
      </c>
      <c r="R968" s="822">
        <v>1</v>
      </c>
      <c r="S968" s="827">
        <v>0.16666666666666666</v>
      </c>
      <c r="T968" s="826">
        <v>0.5</v>
      </c>
      <c r="U968" s="828">
        <v>0.33333333333333331</v>
      </c>
    </row>
    <row r="969" spans="1:21" ht="14.45" customHeight="1" x14ac:dyDescent="0.2">
      <c r="A969" s="821">
        <v>7</v>
      </c>
      <c r="B969" s="822" t="s">
        <v>2929</v>
      </c>
      <c r="C969" s="822" t="s">
        <v>2935</v>
      </c>
      <c r="D969" s="823" t="s">
        <v>4682</v>
      </c>
      <c r="E969" s="824" t="s">
        <v>2954</v>
      </c>
      <c r="F969" s="822" t="s">
        <v>2930</v>
      </c>
      <c r="G969" s="822" t="s">
        <v>3124</v>
      </c>
      <c r="H969" s="822" t="s">
        <v>687</v>
      </c>
      <c r="I969" s="822" t="s">
        <v>2706</v>
      </c>
      <c r="J969" s="822" t="s">
        <v>2707</v>
      </c>
      <c r="K969" s="822" t="s">
        <v>2708</v>
      </c>
      <c r="L969" s="825">
        <v>113.16</v>
      </c>
      <c r="M969" s="825">
        <v>452.64</v>
      </c>
      <c r="N969" s="822">
        <v>4</v>
      </c>
      <c r="O969" s="826">
        <v>3</v>
      </c>
      <c r="P969" s="825">
        <v>113.16</v>
      </c>
      <c r="Q969" s="827">
        <v>0.25</v>
      </c>
      <c r="R969" s="822">
        <v>1</v>
      </c>
      <c r="S969" s="827">
        <v>0.25</v>
      </c>
      <c r="T969" s="826">
        <v>1</v>
      </c>
      <c r="U969" s="828">
        <v>0.33333333333333331</v>
      </c>
    </row>
    <row r="970" spans="1:21" ht="14.45" customHeight="1" x14ac:dyDescent="0.2">
      <c r="A970" s="821">
        <v>7</v>
      </c>
      <c r="B970" s="822" t="s">
        <v>2929</v>
      </c>
      <c r="C970" s="822" t="s">
        <v>2935</v>
      </c>
      <c r="D970" s="823" t="s">
        <v>4682</v>
      </c>
      <c r="E970" s="824" t="s">
        <v>2954</v>
      </c>
      <c r="F970" s="822" t="s">
        <v>2930</v>
      </c>
      <c r="G970" s="822" t="s">
        <v>3124</v>
      </c>
      <c r="H970" s="822" t="s">
        <v>687</v>
      </c>
      <c r="I970" s="822" t="s">
        <v>2711</v>
      </c>
      <c r="J970" s="822" t="s">
        <v>2707</v>
      </c>
      <c r="K970" s="822" t="s">
        <v>2712</v>
      </c>
      <c r="L970" s="825">
        <v>339.47</v>
      </c>
      <c r="M970" s="825">
        <v>76380.750000000029</v>
      </c>
      <c r="N970" s="822">
        <v>225</v>
      </c>
      <c r="O970" s="826">
        <v>63.5</v>
      </c>
      <c r="P970" s="825">
        <v>40396.930000000015</v>
      </c>
      <c r="Q970" s="827">
        <v>0.52888888888888885</v>
      </c>
      <c r="R970" s="822">
        <v>119</v>
      </c>
      <c r="S970" s="827">
        <v>0.52888888888888885</v>
      </c>
      <c r="T970" s="826">
        <v>31.5</v>
      </c>
      <c r="U970" s="828">
        <v>0.49606299212598426</v>
      </c>
    </row>
    <row r="971" spans="1:21" ht="14.45" customHeight="1" x14ac:dyDescent="0.2">
      <c r="A971" s="821">
        <v>7</v>
      </c>
      <c r="B971" s="822" t="s">
        <v>2929</v>
      </c>
      <c r="C971" s="822" t="s">
        <v>2935</v>
      </c>
      <c r="D971" s="823" t="s">
        <v>4682</v>
      </c>
      <c r="E971" s="824" t="s">
        <v>2954</v>
      </c>
      <c r="F971" s="822" t="s">
        <v>2930</v>
      </c>
      <c r="G971" s="822" t="s">
        <v>3124</v>
      </c>
      <c r="H971" s="822" t="s">
        <v>687</v>
      </c>
      <c r="I971" s="822" t="s">
        <v>3849</v>
      </c>
      <c r="J971" s="822" t="s">
        <v>2707</v>
      </c>
      <c r="K971" s="822" t="s">
        <v>3850</v>
      </c>
      <c r="L971" s="825">
        <v>226.31</v>
      </c>
      <c r="M971" s="825">
        <v>4299.8900000000003</v>
      </c>
      <c r="N971" s="822">
        <v>19</v>
      </c>
      <c r="O971" s="826">
        <v>2</v>
      </c>
      <c r="P971" s="825">
        <v>4299.8900000000003</v>
      </c>
      <c r="Q971" s="827">
        <v>1</v>
      </c>
      <c r="R971" s="822">
        <v>19</v>
      </c>
      <c r="S971" s="827">
        <v>1</v>
      </c>
      <c r="T971" s="826">
        <v>2</v>
      </c>
      <c r="U971" s="828">
        <v>1</v>
      </c>
    </row>
    <row r="972" spans="1:21" ht="14.45" customHeight="1" x14ac:dyDescent="0.2">
      <c r="A972" s="821">
        <v>7</v>
      </c>
      <c r="B972" s="822" t="s">
        <v>2929</v>
      </c>
      <c r="C972" s="822" t="s">
        <v>2935</v>
      </c>
      <c r="D972" s="823" t="s">
        <v>4682</v>
      </c>
      <c r="E972" s="824" t="s">
        <v>2954</v>
      </c>
      <c r="F972" s="822" t="s">
        <v>2930</v>
      </c>
      <c r="G972" s="822" t="s">
        <v>3124</v>
      </c>
      <c r="H972" s="822" t="s">
        <v>329</v>
      </c>
      <c r="I972" s="822" t="s">
        <v>4192</v>
      </c>
      <c r="J972" s="822" t="s">
        <v>3857</v>
      </c>
      <c r="K972" s="822" t="s">
        <v>3855</v>
      </c>
      <c r="L972" s="825">
        <v>305.51</v>
      </c>
      <c r="M972" s="825">
        <v>916.53</v>
      </c>
      <c r="N972" s="822">
        <v>3</v>
      </c>
      <c r="O972" s="826">
        <v>1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7</v>
      </c>
      <c r="B973" s="822" t="s">
        <v>2929</v>
      </c>
      <c r="C973" s="822" t="s">
        <v>2935</v>
      </c>
      <c r="D973" s="823" t="s">
        <v>4682</v>
      </c>
      <c r="E973" s="824" t="s">
        <v>2954</v>
      </c>
      <c r="F973" s="822" t="s">
        <v>2930</v>
      </c>
      <c r="G973" s="822" t="s">
        <v>3124</v>
      </c>
      <c r="H973" s="822" t="s">
        <v>687</v>
      </c>
      <c r="I973" s="822" t="s">
        <v>3854</v>
      </c>
      <c r="J973" s="822" t="s">
        <v>3852</v>
      </c>
      <c r="K973" s="822" t="s">
        <v>3855</v>
      </c>
      <c r="L973" s="825">
        <v>763.63</v>
      </c>
      <c r="M973" s="825">
        <v>4581.78</v>
      </c>
      <c r="N973" s="822">
        <v>6</v>
      </c>
      <c r="O973" s="826">
        <v>1.5</v>
      </c>
      <c r="P973" s="825">
        <v>2290.89</v>
      </c>
      <c r="Q973" s="827">
        <v>0.5</v>
      </c>
      <c r="R973" s="822">
        <v>3</v>
      </c>
      <c r="S973" s="827">
        <v>0.5</v>
      </c>
      <c r="T973" s="826">
        <v>1</v>
      </c>
      <c r="U973" s="828">
        <v>0.66666666666666663</v>
      </c>
    </row>
    <row r="974" spans="1:21" ht="14.45" customHeight="1" x14ac:dyDescent="0.2">
      <c r="A974" s="821">
        <v>7</v>
      </c>
      <c r="B974" s="822" t="s">
        <v>2929</v>
      </c>
      <c r="C974" s="822" t="s">
        <v>2935</v>
      </c>
      <c r="D974" s="823" t="s">
        <v>4682</v>
      </c>
      <c r="E974" s="824" t="s">
        <v>2954</v>
      </c>
      <c r="F974" s="822" t="s">
        <v>2930</v>
      </c>
      <c r="G974" s="822" t="s">
        <v>3124</v>
      </c>
      <c r="H974" s="822" t="s">
        <v>329</v>
      </c>
      <c r="I974" s="822" t="s">
        <v>4067</v>
      </c>
      <c r="J974" s="822" t="s">
        <v>2707</v>
      </c>
      <c r="K974" s="822" t="s">
        <v>2712</v>
      </c>
      <c r="L974" s="825">
        <v>339.47</v>
      </c>
      <c r="M974" s="825">
        <v>3394.7000000000003</v>
      </c>
      <c r="N974" s="822">
        <v>10</v>
      </c>
      <c r="O974" s="826">
        <v>3</v>
      </c>
      <c r="P974" s="825">
        <v>678.94</v>
      </c>
      <c r="Q974" s="827">
        <v>0.2</v>
      </c>
      <c r="R974" s="822">
        <v>2</v>
      </c>
      <c r="S974" s="827">
        <v>0.2</v>
      </c>
      <c r="T974" s="826">
        <v>1</v>
      </c>
      <c r="U974" s="828">
        <v>0.33333333333333331</v>
      </c>
    </row>
    <row r="975" spans="1:21" ht="14.45" customHeight="1" x14ac:dyDescent="0.2">
      <c r="A975" s="821">
        <v>7</v>
      </c>
      <c r="B975" s="822" t="s">
        <v>2929</v>
      </c>
      <c r="C975" s="822" t="s">
        <v>2935</v>
      </c>
      <c r="D975" s="823" t="s">
        <v>4682</v>
      </c>
      <c r="E975" s="824" t="s">
        <v>2954</v>
      </c>
      <c r="F975" s="822" t="s">
        <v>2930</v>
      </c>
      <c r="G975" s="822" t="s">
        <v>3124</v>
      </c>
      <c r="H975" s="822" t="s">
        <v>329</v>
      </c>
      <c r="I975" s="822" t="s">
        <v>4193</v>
      </c>
      <c r="J975" s="822" t="s">
        <v>4194</v>
      </c>
      <c r="K975" s="822" t="s">
        <v>2708</v>
      </c>
      <c r="L975" s="825">
        <v>113.16</v>
      </c>
      <c r="M975" s="825">
        <v>113.16</v>
      </c>
      <c r="N975" s="822">
        <v>1</v>
      </c>
      <c r="O975" s="826">
        <v>1</v>
      </c>
      <c r="P975" s="825">
        <v>113.16</v>
      </c>
      <c r="Q975" s="827">
        <v>1</v>
      </c>
      <c r="R975" s="822">
        <v>1</v>
      </c>
      <c r="S975" s="827">
        <v>1</v>
      </c>
      <c r="T975" s="826">
        <v>1</v>
      </c>
      <c r="U975" s="828">
        <v>1</v>
      </c>
    </row>
    <row r="976" spans="1:21" ht="14.45" customHeight="1" x14ac:dyDescent="0.2">
      <c r="A976" s="821">
        <v>7</v>
      </c>
      <c r="B976" s="822" t="s">
        <v>2929</v>
      </c>
      <c r="C976" s="822" t="s">
        <v>2935</v>
      </c>
      <c r="D976" s="823" t="s">
        <v>4682</v>
      </c>
      <c r="E976" s="824" t="s">
        <v>2954</v>
      </c>
      <c r="F976" s="822" t="s">
        <v>2930</v>
      </c>
      <c r="G976" s="822" t="s">
        <v>3860</v>
      </c>
      <c r="H976" s="822" t="s">
        <v>329</v>
      </c>
      <c r="I976" s="822" t="s">
        <v>3861</v>
      </c>
      <c r="J976" s="822" t="s">
        <v>3862</v>
      </c>
      <c r="K976" s="822" t="s">
        <v>3863</v>
      </c>
      <c r="L976" s="825">
        <v>0</v>
      </c>
      <c r="M976" s="825">
        <v>0</v>
      </c>
      <c r="N976" s="822">
        <v>2</v>
      </c>
      <c r="O976" s="826">
        <v>1</v>
      </c>
      <c r="P976" s="825"/>
      <c r="Q976" s="827"/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7</v>
      </c>
      <c r="B977" s="822" t="s">
        <v>2929</v>
      </c>
      <c r="C977" s="822" t="s">
        <v>2935</v>
      </c>
      <c r="D977" s="823" t="s">
        <v>4682</v>
      </c>
      <c r="E977" s="824" t="s">
        <v>2954</v>
      </c>
      <c r="F977" s="822" t="s">
        <v>2930</v>
      </c>
      <c r="G977" s="822" t="s">
        <v>3864</v>
      </c>
      <c r="H977" s="822" t="s">
        <v>329</v>
      </c>
      <c r="I977" s="822" t="s">
        <v>3865</v>
      </c>
      <c r="J977" s="822" t="s">
        <v>3866</v>
      </c>
      <c r="K977" s="822" t="s">
        <v>3867</v>
      </c>
      <c r="L977" s="825">
        <v>552.64</v>
      </c>
      <c r="M977" s="825">
        <v>17131.84</v>
      </c>
      <c r="N977" s="822">
        <v>31</v>
      </c>
      <c r="O977" s="826">
        <v>7</v>
      </c>
      <c r="P977" s="825">
        <v>17131.84</v>
      </c>
      <c r="Q977" s="827">
        <v>1</v>
      </c>
      <c r="R977" s="822">
        <v>31</v>
      </c>
      <c r="S977" s="827">
        <v>1</v>
      </c>
      <c r="T977" s="826">
        <v>7</v>
      </c>
      <c r="U977" s="828">
        <v>1</v>
      </c>
    </row>
    <row r="978" spans="1:21" ht="14.45" customHeight="1" x14ac:dyDescent="0.2">
      <c r="A978" s="821">
        <v>7</v>
      </c>
      <c r="B978" s="822" t="s">
        <v>2929</v>
      </c>
      <c r="C978" s="822" t="s">
        <v>2935</v>
      </c>
      <c r="D978" s="823" t="s">
        <v>4682</v>
      </c>
      <c r="E978" s="824" t="s">
        <v>2954</v>
      </c>
      <c r="F978" s="822" t="s">
        <v>2930</v>
      </c>
      <c r="G978" s="822" t="s">
        <v>3864</v>
      </c>
      <c r="H978" s="822" t="s">
        <v>329</v>
      </c>
      <c r="I978" s="822" t="s">
        <v>3868</v>
      </c>
      <c r="J978" s="822" t="s">
        <v>3866</v>
      </c>
      <c r="K978" s="822" t="s">
        <v>3869</v>
      </c>
      <c r="L978" s="825">
        <v>1019.46</v>
      </c>
      <c r="M978" s="825">
        <v>25486.5</v>
      </c>
      <c r="N978" s="822">
        <v>25</v>
      </c>
      <c r="O978" s="826">
        <v>5</v>
      </c>
      <c r="P978" s="825">
        <v>25486.5</v>
      </c>
      <c r="Q978" s="827">
        <v>1</v>
      </c>
      <c r="R978" s="822">
        <v>25</v>
      </c>
      <c r="S978" s="827">
        <v>1</v>
      </c>
      <c r="T978" s="826">
        <v>5</v>
      </c>
      <c r="U978" s="828">
        <v>1</v>
      </c>
    </row>
    <row r="979" spans="1:21" ht="14.45" customHeight="1" x14ac:dyDescent="0.2">
      <c r="A979" s="821">
        <v>7</v>
      </c>
      <c r="B979" s="822" t="s">
        <v>2929</v>
      </c>
      <c r="C979" s="822" t="s">
        <v>2935</v>
      </c>
      <c r="D979" s="823" t="s">
        <v>4682</v>
      </c>
      <c r="E979" s="824" t="s">
        <v>2954</v>
      </c>
      <c r="F979" s="822" t="s">
        <v>2930</v>
      </c>
      <c r="G979" s="822" t="s">
        <v>3132</v>
      </c>
      <c r="H979" s="822" t="s">
        <v>329</v>
      </c>
      <c r="I979" s="822" t="s">
        <v>3133</v>
      </c>
      <c r="J979" s="822" t="s">
        <v>3134</v>
      </c>
      <c r="K979" s="822" t="s">
        <v>3135</v>
      </c>
      <c r="L979" s="825">
        <v>45.89</v>
      </c>
      <c r="M979" s="825">
        <v>229.45</v>
      </c>
      <c r="N979" s="822">
        <v>5</v>
      </c>
      <c r="O979" s="826">
        <v>2.5</v>
      </c>
      <c r="P979" s="825">
        <v>45.89</v>
      </c>
      <c r="Q979" s="827">
        <v>0.2</v>
      </c>
      <c r="R979" s="822">
        <v>1</v>
      </c>
      <c r="S979" s="827">
        <v>0.2</v>
      </c>
      <c r="T979" s="826">
        <v>1</v>
      </c>
      <c r="U979" s="828">
        <v>0.4</v>
      </c>
    </row>
    <row r="980" spans="1:21" ht="14.45" customHeight="1" x14ac:dyDescent="0.2">
      <c r="A980" s="821">
        <v>7</v>
      </c>
      <c r="B980" s="822" t="s">
        <v>2929</v>
      </c>
      <c r="C980" s="822" t="s">
        <v>2935</v>
      </c>
      <c r="D980" s="823" t="s">
        <v>4682</v>
      </c>
      <c r="E980" s="824" t="s">
        <v>2954</v>
      </c>
      <c r="F980" s="822" t="s">
        <v>2930</v>
      </c>
      <c r="G980" s="822" t="s">
        <v>3132</v>
      </c>
      <c r="H980" s="822" t="s">
        <v>329</v>
      </c>
      <c r="I980" s="822" t="s">
        <v>4074</v>
      </c>
      <c r="J980" s="822" t="s">
        <v>3134</v>
      </c>
      <c r="K980" s="822" t="s">
        <v>4075</v>
      </c>
      <c r="L980" s="825">
        <v>91.78</v>
      </c>
      <c r="M980" s="825">
        <v>550.68000000000006</v>
      </c>
      <c r="N980" s="822">
        <v>6</v>
      </c>
      <c r="O980" s="826">
        <v>2</v>
      </c>
      <c r="P980" s="825">
        <v>183.56</v>
      </c>
      <c r="Q980" s="827">
        <v>0.33333333333333331</v>
      </c>
      <c r="R980" s="822">
        <v>2</v>
      </c>
      <c r="S980" s="827">
        <v>0.33333333333333331</v>
      </c>
      <c r="T980" s="826">
        <v>1</v>
      </c>
      <c r="U980" s="828">
        <v>0.5</v>
      </c>
    </row>
    <row r="981" spans="1:21" ht="14.45" customHeight="1" x14ac:dyDescent="0.2">
      <c r="A981" s="821">
        <v>7</v>
      </c>
      <c r="B981" s="822" t="s">
        <v>2929</v>
      </c>
      <c r="C981" s="822" t="s">
        <v>2935</v>
      </c>
      <c r="D981" s="823" t="s">
        <v>4682</v>
      </c>
      <c r="E981" s="824" t="s">
        <v>2954</v>
      </c>
      <c r="F981" s="822" t="s">
        <v>2930</v>
      </c>
      <c r="G981" s="822" t="s">
        <v>3206</v>
      </c>
      <c r="H981" s="822" t="s">
        <v>329</v>
      </c>
      <c r="I981" s="822" t="s">
        <v>3261</v>
      </c>
      <c r="J981" s="822" t="s">
        <v>3208</v>
      </c>
      <c r="K981" s="822"/>
      <c r="L981" s="825">
        <v>50.32</v>
      </c>
      <c r="M981" s="825">
        <v>503.2</v>
      </c>
      <c r="N981" s="822">
        <v>10</v>
      </c>
      <c r="O981" s="826">
        <v>0.5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7</v>
      </c>
      <c r="B982" s="822" t="s">
        <v>2929</v>
      </c>
      <c r="C982" s="822" t="s">
        <v>2935</v>
      </c>
      <c r="D982" s="823" t="s">
        <v>4682</v>
      </c>
      <c r="E982" s="824" t="s">
        <v>2954</v>
      </c>
      <c r="F982" s="822" t="s">
        <v>2930</v>
      </c>
      <c r="G982" s="822" t="s">
        <v>3874</v>
      </c>
      <c r="H982" s="822" t="s">
        <v>329</v>
      </c>
      <c r="I982" s="822" t="s">
        <v>4195</v>
      </c>
      <c r="J982" s="822" t="s">
        <v>4196</v>
      </c>
      <c r="K982" s="822" t="s">
        <v>841</v>
      </c>
      <c r="L982" s="825">
        <v>68.599999999999994</v>
      </c>
      <c r="M982" s="825">
        <v>960.39999999999986</v>
      </c>
      <c r="N982" s="822">
        <v>14</v>
      </c>
      <c r="O982" s="826">
        <v>2</v>
      </c>
      <c r="P982" s="825">
        <v>548.79999999999995</v>
      </c>
      <c r="Q982" s="827">
        <v>0.57142857142857151</v>
      </c>
      <c r="R982" s="822">
        <v>8</v>
      </c>
      <c r="S982" s="827">
        <v>0.5714285714285714</v>
      </c>
      <c r="T982" s="826">
        <v>1</v>
      </c>
      <c r="U982" s="828">
        <v>0.5</v>
      </c>
    </row>
    <row r="983" spans="1:21" ht="14.45" customHeight="1" x14ac:dyDescent="0.2">
      <c r="A983" s="821">
        <v>7</v>
      </c>
      <c r="B983" s="822" t="s">
        <v>2929</v>
      </c>
      <c r="C983" s="822" t="s">
        <v>2935</v>
      </c>
      <c r="D983" s="823" t="s">
        <v>4682</v>
      </c>
      <c r="E983" s="824" t="s">
        <v>2954</v>
      </c>
      <c r="F983" s="822" t="s">
        <v>2930</v>
      </c>
      <c r="G983" s="822" t="s">
        <v>3874</v>
      </c>
      <c r="H983" s="822" t="s">
        <v>329</v>
      </c>
      <c r="I983" s="822" t="s">
        <v>3878</v>
      </c>
      <c r="J983" s="822" t="s">
        <v>3879</v>
      </c>
      <c r="K983" s="822" t="s">
        <v>3880</v>
      </c>
      <c r="L983" s="825">
        <v>74.64</v>
      </c>
      <c r="M983" s="825">
        <v>298.56</v>
      </c>
      <c r="N983" s="822">
        <v>4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7</v>
      </c>
      <c r="B984" s="822" t="s">
        <v>2929</v>
      </c>
      <c r="C984" s="822" t="s">
        <v>2935</v>
      </c>
      <c r="D984" s="823" t="s">
        <v>4682</v>
      </c>
      <c r="E984" s="824" t="s">
        <v>2954</v>
      </c>
      <c r="F984" s="822" t="s">
        <v>2930</v>
      </c>
      <c r="G984" s="822" t="s">
        <v>3881</v>
      </c>
      <c r="H984" s="822" t="s">
        <v>329</v>
      </c>
      <c r="I984" s="822" t="s">
        <v>3882</v>
      </c>
      <c r="J984" s="822" t="s">
        <v>1440</v>
      </c>
      <c r="K984" s="822" t="s">
        <v>3883</v>
      </c>
      <c r="L984" s="825">
        <v>24.37</v>
      </c>
      <c r="M984" s="825">
        <v>73.11</v>
      </c>
      <c r="N984" s="822">
        <v>3</v>
      </c>
      <c r="O984" s="826">
        <v>1</v>
      </c>
      <c r="P984" s="825">
        <v>73.11</v>
      </c>
      <c r="Q984" s="827">
        <v>1</v>
      </c>
      <c r="R984" s="822">
        <v>3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7</v>
      </c>
      <c r="B985" s="822" t="s">
        <v>2929</v>
      </c>
      <c r="C985" s="822" t="s">
        <v>2935</v>
      </c>
      <c r="D985" s="823" t="s">
        <v>4682</v>
      </c>
      <c r="E985" s="824" t="s">
        <v>2954</v>
      </c>
      <c r="F985" s="822" t="s">
        <v>2930</v>
      </c>
      <c r="G985" s="822" t="s">
        <v>3881</v>
      </c>
      <c r="H985" s="822" t="s">
        <v>329</v>
      </c>
      <c r="I985" s="822" t="s">
        <v>4082</v>
      </c>
      <c r="J985" s="822" t="s">
        <v>1440</v>
      </c>
      <c r="K985" s="822" t="s">
        <v>2355</v>
      </c>
      <c r="L985" s="825">
        <v>38.590000000000003</v>
      </c>
      <c r="M985" s="825">
        <v>231.54000000000002</v>
      </c>
      <c r="N985" s="822">
        <v>6</v>
      </c>
      <c r="O985" s="826">
        <v>0.5</v>
      </c>
      <c r="P985" s="825">
        <v>231.54000000000002</v>
      </c>
      <c r="Q985" s="827">
        <v>1</v>
      </c>
      <c r="R985" s="822">
        <v>6</v>
      </c>
      <c r="S985" s="827">
        <v>1</v>
      </c>
      <c r="T985" s="826">
        <v>0.5</v>
      </c>
      <c r="U985" s="828">
        <v>1</v>
      </c>
    </row>
    <row r="986" spans="1:21" ht="14.45" customHeight="1" x14ac:dyDescent="0.2">
      <c r="A986" s="821">
        <v>7</v>
      </c>
      <c r="B986" s="822" t="s">
        <v>2929</v>
      </c>
      <c r="C986" s="822" t="s">
        <v>2935</v>
      </c>
      <c r="D986" s="823" t="s">
        <v>4682</v>
      </c>
      <c r="E986" s="824" t="s">
        <v>2954</v>
      </c>
      <c r="F986" s="822" t="s">
        <v>2930</v>
      </c>
      <c r="G986" s="822" t="s">
        <v>4197</v>
      </c>
      <c r="H986" s="822" t="s">
        <v>329</v>
      </c>
      <c r="I986" s="822" t="s">
        <v>4198</v>
      </c>
      <c r="J986" s="822" t="s">
        <v>4199</v>
      </c>
      <c r="K986" s="822" t="s">
        <v>4200</v>
      </c>
      <c r="L986" s="825">
        <v>23.49</v>
      </c>
      <c r="M986" s="825">
        <v>46.98</v>
      </c>
      <c r="N986" s="822">
        <v>2</v>
      </c>
      <c r="O986" s="826">
        <v>0.5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7</v>
      </c>
      <c r="B987" s="822" t="s">
        <v>2929</v>
      </c>
      <c r="C987" s="822" t="s">
        <v>2935</v>
      </c>
      <c r="D987" s="823" t="s">
        <v>4682</v>
      </c>
      <c r="E987" s="824" t="s">
        <v>2954</v>
      </c>
      <c r="F987" s="822" t="s">
        <v>2930</v>
      </c>
      <c r="G987" s="822" t="s">
        <v>3888</v>
      </c>
      <c r="H987" s="822" t="s">
        <v>329</v>
      </c>
      <c r="I987" s="822" t="s">
        <v>3889</v>
      </c>
      <c r="J987" s="822" t="s">
        <v>3890</v>
      </c>
      <c r="K987" s="822" t="s">
        <v>3891</v>
      </c>
      <c r="L987" s="825">
        <v>1561.8</v>
      </c>
      <c r="M987" s="825">
        <v>23427</v>
      </c>
      <c r="N987" s="822">
        <v>15</v>
      </c>
      <c r="O987" s="826">
        <v>2</v>
      </c>
      <c r="P987" s="825">
        <v>15618</v>
      </c>
      <c r="Q987" s="827">
        <v>0.66666666666666663</v>
      </c>
      <c r="R987" s="822">
        <v>10</v>
      </c>
      <c r="S987" s="827">
        <v>0.66666666666666663</v>
      </c>
      <c r="T987" s="826">
        <v>1.5</v>
      </c>
      <c r="U987" s="828">
        <v>0.75</v>
      </c>
    </row>
    <row r="988" spans="1:21" ht="14.45" customHeight="1" x14ac:dyDescent="0.2">
      <c r="A988" s="821">
        <v>7</v>
      </c>
      <c r="B988" s="822" t="s">
        <v>2929</v>
      </c>
      <c r="C988" s="822" t="s">
        <v>2935</v>
      </c>
      <c r="D988" s="823" t="s">
        <v>4682</v>
      </c>
      <c r="E988" s="824" t="s">
        <v>2954</v>
      </c>
      <c r="F988" s="822" t="s">
        <v>2930</v>
      </c>
      <c r="G988" s="822" t="s">
        <v>3154</v>
      </c>
      <c r="H988" s="822" t="s">
        <v>687</v>
      </c>
      <c r="I988" s="822" t="s">
        <v>2653</v>
      </c>
      <c r="J988" s="822" t="s">
        <v>2654</v>
      </c>
      <c r="K988" s="822" t="s">
        <v>2655</v>
      </c>
      <c r="L988" s="825">
        <v>70.48</v>
      </c>
      <c r="M988" s="825">
        <v>493.36</v>
      </c>
      <c r="N988" s="822">
        <v>7</v>
      </c>
      <c r="O988" s="826">
        <v>2.5</v>
      </c>
      <c r="P988" s="825">
        <v>493.36</v>
      </c>
      <c r="Q988" s="827">
        <v>1</v>
      </c>
      <c r="R988" s="822">
        <v>7</v>
      </c>
      <c r="S988" s="827">
        <v>1</v>
      </c>
      <c r="T988" s="826">
        <v>2.5</v>
      </c>
      <c r="U988" s="828">
        <v>1</v>
      </c>
    </row>
    <row r="989" spans="1:21" ht="14.45" customHeight="1" x14ac:dyDescent="0.2">
      <c r="A989" s="821">
        <v>7</v>
      </c>
      <c r="B989" s="822" t="s">
        <v>2929</v>
      </c>
      <c r="C989" s="822" t="s">
        <v>2935</v>
      </c>
      <c r="D989" s="823" t="s">
        <v>4682</v>
      </c>
      <c r="E989" s="824" t="s">
        <v>2954</v>
      </c>
      <c r="F989" s="822" t="s">
        <v>2930</v>
      </c>
      <c r="G989" s="822" t="s">
        <v>3154</v>
      </c>
      <c r="H989" s="822" t="s">
        <v>687</v>
      </c>
      <c r="I989" s="822" t="s">
        <v>3155</v>
      </c>
      <c r="J989" s="822" t="s">
        <v>2654</v>
      </c>
      <c r="K989" s="822" t="s">
        <v>3156</v>
      </c>
      <c r="L989" s="825">
        <v>140.96</v>
      </c>
      <c r="M989" s="825">
        <v>563.84</v>
      </c>
      <c r="N989" s="822">
        <v>4</v>
      </c>
      <c r="O989" s="826">
        <v>3</v>
      </c>
      <c r="P989" s="825">
        <v>563.84</v>
      </c>
      <c r="Q989" s="827">
        <v>1</v>
      </c>
      <c r="R989" s="822">
        <v>4</v>
      </c>
      <c r="S989" s="827">
        <v>1</v>
      </c>
      <c r="T989" s="826">
        <v>3</v>
      </c>
      <c r="U989" s="828">
        <v>1</v>
      </c>
    </row>
    <row r="990" spans="1:21" ht="14.45" customHeight="1" x14ac:dyDescent="0.2">
      <c r="A990" s="821">
        <v>7</v>
      </c>
      <c r="B990" s="822" t="s">
        <v>2929</v>
      </c>
      <c r="C990" s="822" t="s">
        <v>2935</v>
      </c>
      <c r="D990" s="823" t="s">
        <v>4682</v>
      </c>
      <c r="E990" s="824" t="s">
        <v>2954</v>
      </c>
      <c r="F990" s="822" t="s">
        <v>2930</v>
      </c>
      <c r="G990" s="822" t="s">
        <v>3551</v>
      </c>
      <c r="H990" s="822" t="s">
        <v>329</v>
      </c>
      <c r="I990" s="822" t="s">
        <v>3552</v>
      </c>
      <c r="J990" s="822" t="s">
        <v>927</v>
      </c>
      <c r="K990" s="822" t="s">
        <v>3553</v>
      </c>
      <c r="L990" s="825">
        <v>53.57</v>
      </c>
      <c r="M990" s="825">
        <v>53.57</v>
      </c>
      <c r="N990" s="822">
        <v>1</v>
      </c>
      <c r="O990" s="826">
        <v>1</v>
      </c>
      <c r="P990" s="825">
        <v>53.57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7</v>
      </c>
      <c r="B991" s="822" t="s">
        <v>2929</v>
      </c>
      <c r="C991" s="822" t="s">
        <v>2935</v>
      </c>
      <c r="D991" s="823" t="s">
        <v>4682</v>
      </c>
      <c r="E991" s="824" t="s">
        <v>2954</v>
      </c>
      <c r="F991" s="822" t="s">
        <v>2930</v>
      </c>
      <c r="G991" s="822" t="s">
        <v>3901</v>
      </c>
      <c r="H991" s="822" t="s">
        <v>329</v>
      </c>
      <c r="I991" s="822" t="s">
        <v>4201</v>
      </c>
      <c r="J991" s="822" t="s">
        <v>4160</v>
      </c>
      <c r="K991" s="822" t="s">
        <v>2833</v>
      </c>
      <c r="L991" s="825">
        <v>389.92</v>
      </c>
      <c r="M991" s="825">
        <v>2729.44</v>
      </c>
      <c r="N991" s="822">
        <v>7</v>
      </c>
      <c r="O991" s="826">
        <v>2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7</v>
      </c>
      <c r="B992" s="822" t="s">
        <v>2929</v>
      </c>
      <c r="C992" s="822" t="s">
        <v>2935</v>
      </c>
      <c r="D992" s="823" t="s">
        <v>4682</v>
      </c>
      <c r="E992" s="824" t="s">
        <v>2954</v>
      </c>
      <c r="F992" s="822" t="s">
        <v>2930</v>
      </c>
      <c r="G992" s="822" t="s">
        <v>3901</v>
      </c>
      <c r="H992" s="822" t="s">
        <v>329</v>
      </c>
      <c r="I992" s="822" t="s">
        <v>4202</v>
      </c>
      <c r="J992" s="822" t="s">
        <v>4160</v>
      </c>
      <c r="K992" s="822" t="s">
        <v>1900</v>
      </c>
      <c r="L992" s="825">
        <v>701.65</v>
      </c>
      <c r="M992" s="825">
        <v>16839.599999999999</v>
      </c>
      <c r="N992" s="822">
        <v>24</v>
      </c>
      <c r="O992" s="826">
        <v>3</v>
      </c>
      <c r="P992" s="825">
        <v>4209.8999999999996</v>
      </c>
      <c r="Q992" s="827">
        <v>0.25</v>
      </c>
      <c r="R992" s="822">
        <v>6</v>
      </c>
      <c r="S992" s="827">
        <v>0.25</v>
      </c>
      <c r="T992" s="826">
        <v>1</v>
      </c>
      <c r="U992" s="828">
        <v>0.33333333333333331</v>
      </c>
    </row>
    <row r="993" spans="1:21" ht="14.45" customHeight="1" x14ac:dyDescent="0.2">
      <c r="A993" s="821">
        <v>7</v>
      </c>
      <c r="B993" s="822" t="s">
        <v>2929</v>
      </c>
      <c r="C993" s="822" t="s">
        <v>2935</v>
      </c>
      <c r="D993" s="823" t="s">
        <v>4682</v>
      </c>
      <c r="E993" s="824" t="s">
        <v>2954</v>
      </c>
      <c r="F993" s="822" t="s">
        <v>2930</v>
      </c>
      <c r="G993" s="822" t="s">
        <v>3901</v>
      </c>
      <c r="H993" s="822" t="s">
        <v>329</v>
      </c>
      <c r="I993" s="822" t="s">
        <v>3902</v>
      </c>
      <c r="J993" s="822" t="s">
        <v>3903</v>
      </c>
      <c r="K993" s="822" t="s">
        <v>836</v>
      </c>
      <c r="L993" s="825">
        <v>208.18</v>
      </c>
      <c r="M993" s="825">
        <v>208.18</v>
      </c>
      <c r="N993" s="822">
        <v>1</v>
      </c>
      <c r="O993" s="826">
        <v>1</v>
      </c>
      <c r="P993" s="825">
        <v>208.18</v>
      </c>
      <c r="Q993" s="827">
        <v>1</v>
      </c>
      <c r="R993" s="822">
        <v>1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7</v>
      </c>
      <c r="B994" s="822" t="s">
        <v>2929</v>
      </c>
      <c r="C994" s="822" t="s">
        <v>2935</v>
      </c>
      <c r="D994" s="823" t="s">
        <v>4682</v>
      </c>
      <c r="E994" s="824" t="s">
        <v>2954</v>
      </c>
      <c r="F994" s="822" t="s">
        <v>2930</v>
      </c>
      <c r="G994" s="822" t="s">
        <v>3901</v>
      </c>
      <c r="H994" s="822" t="s">
        <v>329</v>
      </c>
      <c r="I994" s="822" t="s">
        <v>3904</v>
      </c>
      <c r="J994" s="822" t="s">
        <v>3903</v>
      </c>
      <c r="K994" s="822" t="s">
        <v>1919</v>
      </c>
      <c r="L994" s="825">
        <v>383.18</v>
      </c>
      <c r="M994" s="825">
        <v>1915.9</v>
      </c>
      <c r="N994" s="822">
        <v>5</v>
      </c>
      <c r="O994" s="826">
        <v>2</v>
      </c>
      <c r="P994" s="825">
        <v>1915.9</v>
      </c>
      <c r="Q994" s="827">
        <v>1</v>
      </c>
      <c r="R994" s="822">
        <v>5</v>
      </c>
      <c r="S994" s="827">
        <v>1</v>
      </c>
      <c r="T994" s="826">
        <v>2</v>
      </c>
      <c r="U994" s="828">
        <v>1</v>
      </c>
    </row>
    <row r="995" spans="1:21" ht="14.45" customHeight="1" x14ac:dyDescent="0.2">
      <c r="A995" s="821">
        <v>7</v>
      </c>
      <c r="B995" s="822" t="s">
        <v>2929</v>
      </c>
      <c r="C995" s="822" t="s">
        <v>2935</v>
      </c>
      <c r="D995" s="823" t="s">
        <v>4682</v>
      </c>
      <c r="E995" s="824" t="s">
        <v>2954</v>
      </c>
      <c r="F995" s="822" t="s">
        <v>2930</v>
      </c>
      <c r="G995" s="822" t="s">
        <v>3901</v>
      </c>
      <c r="H995" s="822" t="s">
        <v>329</v>
      </c>
      <c r="I995" s="822" t="s">
        <v>4162</v>
      </c>
      <c r="J995" s="822" t="s">
        <v>4160</v>
      </c>
      <c r="K995" s="822" t="s">
        <v>4163</v>
      </c>
      <c r="L995" s="825">
        <v>233.95</v>
      </c>
      <c r="M995" s="825">
        <v>935.8</v>
      </c>
      <c r="N995" s="822">
        <v>4</v>
      </c>
      <c r="O995" s="826">
        <v>2</v>
      </c>
      <c r="P995" s="825">
        <v>935.8</v>
      </c>
      <c r="Q995" s="827">
        <v>1</v>
      </c>
      <c r="R995" s="822">
        <v>4</v>
      </c>
      <c r="S995" s="827">
        <v>1</v>
      </c>
      <c r="T995" s="826">
        <v>2</v>
      </c>
      <c r="U995" s="828">
        <v>1</v>
      </c>
    </row>
    <row r="996" spans="1:21" ht="14.45" customHeight="1" x14ac:dyDescent="0.2">
      <c r="A996" s="821">
        <v>7</v>
      </c>
      <c r="B996" s="822" t="s">
        <v>2929</v>
      </c>
      <c r="C996" s="822" t="s">
        <v>2935</v>
      </c>
      <c r="D996" s="823" t="s">
        <v>4682</v>
      </c>
      <c r="E996" s="824" t="s">
        <v>2954</v>
      </c>
      <c r="F996" s="822" t="s">
        <v>2930</v>
      </c>
      <c r="G996" s="822" t="s">
        <v>3908</v>
      </c>
      <c r="H996" s="822" t="s">
        <v>329</v>
      </c>
      <c r="I996" s="822" t="s">
        <v>3909</v>
      </c>
      <c r="J996" s="822" t="s">
        <v>3910</v>
      </c>
      <c r="K996" s="822" t="s">
        <v>3911</v>
      </c>
      <c r="L996" s="825">
        <v>113.93</v>
      </c>
      <c r="M996" s="825">
        <v>911.44</v>
      </c>
      <c r="N996" s="822">
        <v>8</v>
      </c>
      <c r="O996" s="826">
        <v>3</v>
      </c>
      <c r="P996" s="825">
        <v>911.44</v>
      </c>
      <c r="Q996" s="827">
        <v>1</v>
      </c>
      <c r="R996" s="822">
        <v>8</v>
      </c>
      <c r="S996" s="827">
        <v>1</v>
      </c>
      <c r="T996" s="826">
        <v>3</v>
      </c>
      <c r="U996" s="828">
        <v>1</v>
      </c>
    </row>
    <row r="997" spans="1:21" ht="14.45" customHeight="1" x14ac:dyDescent="0.2">
      <c r="A997" s="821">
        <v>7</v>
      </c>
      <c r="B997" s="822" t="s">
        <v>2929</v>
      </c>
      <c r="C997" s="822" t="s">
        <v>2935</v>
      </c>
      <c r="D997" s="823" t="s">
        <v>4682</v>
      </c>
      <c r="E997" s="824" t="s">
        <v>2954</v>
      </c>
      <c r="F997" s="822" t="s">
        <v>2930</v>
      </c>
      <c r="G997" s="822" t="s">
        <v>3908</v>
      </c>
      <c r="H997" s="822" t="s">
        <v>329</v>
      </c>
      <c r="I997" s="822" t="s">
        <v>3909</v>
      </c>
      <c r="J997" s="822" t="s">
        <v>3910</v>
      </c>
      <c r="K997" s="822" t="s">
        <v>3911</v>
      </c>
      <c r="L997" s="825">
        <v>70.48</v>
      </c>
      <c r="M997" s="825">
        <v>634.31999999999994</v>
      </c>
      <c r="N997" s="822">
        <v>9</v>
      </c>
      <c r="O997" s="826">
        <v>2</v>
      </c>
      <c r="P997" s="825">
        <v>634.31999999999994</v>
      </c>
      <c r="Q997" s="827">
        <v>1</v>
      </c>
      <c r="R997" s="822">
        <v>9</v>
      </c>
      <c r="S997" s="827">
        <v>1</v>
      </c>
      <c r="T997" s="826">
        <v>2</v>
      </c>
      <c r="U997" s="828">
        <v>1</v>
      </c>
    </row>
    <row r="998" spans="1:21" ht="14.45" customHeight="1" x14ac:dyDescent="0.2">
      <c r="A998" s="821">
        <v>7</v>
      </c>
      <c r="B998" s="822" t="s">
        <v>2929</v>
      </c>
      <c r="C998" s="822" t="s">
        <v>2935</v>
      </c>
      <c r="D998" s="823" t="s">
        <v>4682</v>
      </c>
      <c r="E998" s="824" t="s">
        <v>2954</v>
      </c>
      <c r="F998" s="822" t="s">
        <v>2930</v>
      </c>
      <c r="G998" s="822" t="s">
        <v>3050</v>
      </c>
      <c r="H998" s="822" t="s">
        <v>329</v>
      </c>
      <c r="I998" s="822" t="s">
        <v>3383</v>
      </c>
      <c r="J998" s="822" t="s">
        <v>3248</v>
      </c>
      <c r="K998" s="822" t="s">
        <v>871</v>
      </c>
      <c r="L998" s="825">
        <v>35.25</v>
      </c>
      <c r="M998" s="825">
        <v>493.5</v>
      </c>
      <c r="N998" s="822">
        <v>14</v>
      </c>
      <c r="O998" s="826">
        <v>3</v>
      </c>
      <c r="P998" s="825">
        <v>387.75</v>
      </c>
      <c r="Q998" s="827">
        <v>0.7857142857142857</v>
      </c>
      <c r="R998" s="822">
        <v>11</v>
      </c>
      <c r="S998" s="827">
        <v>0.7857142857142857</v>
      </c>
      <c r="T998" s="826">
        <v>2.5</v>
      </c>
      <c r="U998" s="828">
        <v>0.83333333333333337</v>
      </c>
    </row>
    <row r="999" spans="1:21" ht="14.45" customHeight="1" x14ac:dyDescent="0.2">
      <c r="A999" s="821">
        <v>7</v>
      </c>
      <c r="B999" s="822" t="s">
        <v>2929</v>
      </c>
      <c r="C999" s="822" t="s">
        <v>2935</v>
      </c>
      <c r="D999" s="823" t="s">
        <v>4682</v>
      </c>
      <c r="E999" s="824" t="s">
        <v>2954</v>
      </c>
      <c r="F999" s="822" t="s">
        <v>2930</v>
      </c>
      <c r="G999" s="822" t="s">
        <v>3050</v>
      </c>
      <c r="H999" s="822" t="s">
        <v>329</v>
      </c>
      <c r="I999" s="822" t="s">
        <v>3051</v>
      </c>
      <c r="J999" s="822" t="s">
        <v>1326</v>
      </c>
      <c r="K999" s="822" t="s">
        <v>3052</v>
      </c>
      <c r="L999" s="825">
        <v>35.25</v>
      </c>
      <c r="M999" s="825">
        <v>70.5</v>
      </c>
      <c r="N999" s="822">
        <v>2</v>
      </c>
      <c r="O999" s="826">
        <v>0.5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7</v>
      </c>
      <c r="B1000" s="822" t="s">
        <v>2929</v>
      </c>
      <c r="C1000" s="822" t="s">
        <v>2935</v>
      </c>
      <c r="D1000" s="823" t="s">
        <v>4682</v>
      </c>
      <c r="E1000" s="824" t="s">
        <v>2954</v>
      </c>
      <c r="F1000" s="822" t="s">
        <v>2930</v>
      </c>
      <c r="G1000" s="822" t="s">
        <v>3161</v>
      </c>
      <c r="H1000" s="822" t="s">
        <v>329</v>
      </c>
      <c r="I1000" s="822" t="s">
        <v>3412</v>
      </c>
      <c r="J1000" s="822" t="s">
        <v>3163</v>
      </c>
      <c r="K1000" s="822" t="s">
        <v>3413</v>
      </c>
      <c r="L1000" s="825">
        <v>301.2</v>
      </c>
      <c r="M1000" s="825">
        <v>301.2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7</v>
      </c>
      <c r="B1001" s="822" t="s">
        <v>2929</v>
      </c>
      <c r="C1001" s="822" t="s">
        <v>2935</v>
      </c>
      <c r="D1001" s="823" t="s">
        <v>4682</v>
      </c>
      <c r="E1001" s="824" t="s">
        <v>2954</v>
      </c>
      <c r="F1001" s="822" t="s">
        <v>2930</v>
      </c>
      <c r="G1001" s="822" t="s">
        <v>3161</v>
      </c>
      <c r="H1001" s="822" t="s">
        <v>329</v>
      </c>
      <c r="I1001" s="822" t="s">
        <v>3162</v>
      </c>
      <c r="J1001" s="822" t="s">
        <v>3163</v>
      </c>
      <c r="K1001" s="822" t="s">
        <v>3164</v>
      </c>
      <c r="L1001" s="825">
        <v>87.98</v>
      </c>
      <c r="M1001" s="825">
        <v>351.92</v>
      </c>
      <c r="N1001" s="822">
        <v>4</v>
      </c>
      <c r="O1001" s="826">
        <v>2</v>
      </c>
      <c r="P1001" s="825">
        <v>175.96</v>
      </c>
      <c r="Q1001" s="827">
        <v>0.5</v>
      </c>
      <c r="R1001" s="822">
        <v>2</v>
      </c>
      <c r="S1001" s="827">
        <v>0.5</v>
      </c>
      <c r="T1001" s="826">
        <v>1</v>
      </c>
      <c r="U1001" s="828">
        <v>0.5</v>
      </c>
    </row>
    <row r="1002" spans="1:21" ht="14.45" customHeight="1" x14ac:dyDescent="0.2">
      <c r="A1002" s="821">
        <v>7</v>
      </c>
      <c r="B1002" s="822" t="s">
        <v>2929</v>
      </c>
      <c r="C1002" s="822" t="s">
        <v>2935</v>
      </c>
      <c r="D1002" s="823" t="s">
        <v>4682</v>
      </c>
      <c r="E1002" s="824" t="s">
        <v>2954</v>
      </c>
      <c r="F1002" s="822" t="s">
        <v>2930</v>
      </c>
      <c r="G1002" s="822" t="s">
        <v>3161</v>
      </c>
      <c r="H1002" s="822" t="s">
        <v>329</v>
      </c>
      <c r="I1002" s="822" t="s">
        <v>3513</v>
      </c>
      <c r="J1002" s="822" t="s">
        <v>3163</v>
      </c>
      <c r="K1002" s="822" t="s">
        <v>3164</v>
      </c>
      <c r="L1002" s="825">
        <v>301.2</v>
      </c>
      <c r="M1002" s="825">
        <v>602.4</v>
      </c>
      <c r="N1002" s="822">
        <v>2</v>
      </c>
      <c r="O1002" s="826">
        <v>1</v>
      </c>
      <c r="P1002" s="825">
        <v>602.4</v>
      </c>
      <c r="Q1002" s="827">
        <v>1</v>
      </c>
      <c r="R1002" s="822">
        <v>2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7</v>
      </c>
      <c r="B1003" s="822" t="s">
        <v>2929</v>
      </c>
      <c r="C1003" s="822" t="s">
        <v>2935</v>
      </c>
      <c r="D1003" s="823" t="s">
        <v>4682</v>
      </c>
      <c r="E1003" s="824" t="s">
        <v>2954</v>
      </c>
      <c r="F1003" s="822" t="s">
        <v>2930</v>
      </c>
      <c r="G1003" s="822" t="s">
        <v>3912</v>
      </c>
      <c r="H1003" s="822" t="s">
        <v>329</v>
      </c>
      <c r="I1003" s="822" t="s">
        <v>3913</v>
      </c>
      <c r="J1003" s="822" t="s">
        <v>3914</v>
      </c>
      <c r="K1003" s="822" t="s">
        <v>3915</v>
      </c>
      <c r="L1003" s="825">
        <v>2038.93</v>
      </c>
      <c r="M1003" s="825">
        <v>30583.949999999997</v>
      </c>
      <c r="N1003" s="822">
        <v>15</v>
      </c>
      <c r="O1003" s="826">
        <v>3</v>
      </c>
      <c r="P1003" s="825">
        <v>30583.949999999997</v>
      </c>
      <c r="Q1003" s="827">
        <v>1</v>
      </c>
      <c r="R1003" s="822">
        <v>15</v>
      </c>
      <c r="S1003" s="827">
        <v>1</v>
      </c>
      <c r="T1003" s="826">
        <v>3</v>
      </c>
      <c r="U1003" s="828">
        <v>1</v>
      </c>
    </row>
    <row r="1004" spans="1:21" ht="14.45" customHeight="1" x14ac:dyDescent="0.2">
      <c r="A1004" s="821">
        <v>7</v>
      </c>
      <c r="B1004" s="822" t="s">
        <v>2929</v>
      </c>
      <c r="C1004" s="822" t="s">
        <v>2935</v>
      </c>
      <c r="D1004" s="823" t="s">
        <v>4682</v>
      </c>
      <c r="E1004" s="824" t="s">
        <v>2954</v>
      </c>
      <c r="F1004" s="822" t="s">
        <v>2930</v>
      </c>
      <c r="G1004" s="822" t="s">
        <v>3912</v>
      </c>
      <c r="H1004" s="822" t="s">
        <v>329</v>
      </c>
      <c r="I1004" s="822" t="s">
        <v>3916</v>
      </c>
      <c r="J1004" s="822" t="s">
        <v>3914</v>
      </c>
      <c r="K1004" s="822" t="s">
        <v>3917</v>
      </c>
      <c r="L1004" s="825">
        <v>552.64</v>
      </c>
      <c r="M1004" s="825">
        <v>7184.32</v>
      </c>
      <c r="N1004" s="822">
        <v>13</v>
      </c>
      <c r="O1004" s="826">
        <v>3</v>
      </c>
      <c r="P1004" s="825">
        <v>7184.32</v>
      </c>
      <c r="Q1004" s="827">
        <v>1</v>
      </c>
      <c r="R1004" s="822">
        <v>13</v>
      </c>
      <c r="S1004" s="827">
        <v>1</v>
      </c>
      <c r="T1004" s="826">
        <v>3</v>
      </c>
      <c r="U1004" s="828">
        <v>1</v>
      </c>
    </row>
    <row r="1005" spans="1:21" ht="14.45" customHeight="1" x14ac:dyDescent="0.2">
      <c r="A1005" s="821">
        <v>7</v>
      </c>
      <c r="B1005" s="822" t="s">
        <v>2929</v>
      </c>
      <c r="C1005" s="822" t="s">
        <v>2935</v>
      </c>
      <c r="D1005" s="823" t="s">
        <v>4682</v>
      </c>
      <c r="E1005" s="824" t="s">
        <v>2954</v>
      </c>
      <c r="F1005" s="822" t="s">
        <v>2930</v>
      </c>
      <c r="G1005" s="822" t="s">
        <v>3912</v>
      </c>
      <c r="H1005" s="822" t="s">
        <v>329</v>
      </c>
      <c r="I1005" s="822" t="s">
        <v>3920</v>
      </c>
      <c r="J1005" s="822" t="s">
        <v>3914</v>
      </c>
      <c r="K1005" s="822" t="s">
        <v>3921</v>
      </c>
      <c r="L1005" s="825">
        <v>1019.46</v>
      </c>
      <c r="M1005" s="825">
        <v>16311.36</v>
      </c>
      <c r="N1005" s="822">
        <v>16</v>
      </c>
      <c r="O1005" s="826">
        <v>3</v>
      </c>
      <c r="P1005" s="825">
        <v>16311.36</v>
      </c>
      <c r="Q1005" s="827">
        <v>1</v>
      </c>
      <c r="R1005" s="822">
        <v>16</v>
      </c>
      <c r="S1005" s="827">
        <v>1</v>
      </c>
      <c r="T1005" s="826">
        <v>3</v>
      </c>
      <c r="U1005" s="828">
        <v>1</v>
      </c>
    </row>
    <row r="1006" spans="1:21" ht="14.45" customHeight="1" x14ac:dyDescent="0.2">
      <c r="A1006" s="821">
        <v>7</v>
      </c>
      <c r="B1006" s="822" t="s">
        <v>2929</v>
      </c>
      <c r="C1006" s="822" t="s">
        <v>2935</v>
      </c>
      <c r="D1006" s="823" t="s">
        <v>4682</v>
      </c>
      <c r="E1006" s="824" t="s">
        <v>2954</v>
      </c>
      <c r="F1006" s="822" t="s">
        <v>2930</v>
      </c>
      <c r="G1006" s="822" t="s">
        <v>3912</v>
      </c>
      <c r="H1006" s="822" t="s">
        <v>329</v>
      </c>
      <c r="I1006" s="822" t="s">
        <v>4203</v>
      </c>
      <c r="J1006" s="822" t="s">
        <v>3923</v>
      </c>
      <c r="K1006" s="822" t="s">
        <v>3921</v>
      </c>
      <c r="L1006" s="825">
        <v>1019.46</v>
      </c>
      <c r="M1006" s="825">
        <v>3058.38</v>
      </c>
      <c r="N1006" s="822">
        <v>3</v>
      </c>
      <c r="O1006" s="826">
        <v>1</v>
      </c>
      <c r="P1006" s="825">
        <v>3058.38</v>
      </c>
      <c r="Q1006" s="827">
        <v>1</v>
      </c>
      <c r="R1006" s="822">
        <v>3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7</v>
      </c>
      <c r="B1007" s="822" t="s">
        <v>2929</v>
      </c>
      <c r="C1007" s="822" t="s">
        <v>2935</v>
      </c>
      <c r="D1007" s="823" t="s">
        <v>4682</v>
      </c>
      <c r="E1007" s="824" t="s">
        <v>2954</v>
      </c>
      <c r="F1007" s="822" t="s">
        <v>2930</v>
      </c>
      <c r="G1007" s="822" t="s">
        <v>3912</v>
      </c>
      <c r="H1007" s="822" t="s">
        <v>687</v>
      </c>
      <c r="I1007" s="822" t="s">
        <v>3924</v>
      </c>
      <c r="J1007" s="822" t="s">
        <v>3925</v>
      </c>
      <c r="K1007" s="822" t="s">
        <v>3915</v>
      </c>
      <c r="L1007" s="825">
        <v>2038.93</v>
      </c>
      <c r="M1007" s="825">
        <v>110102.21999999997</v>
      </c>
      <c r="N1007" s="822">
        <v>54</v>
      </c>
      <c r="O1007" s="826">
        <v>12</v>
      </c>
      <c r="P1007" s="825">
        <v>95829.709999999977</v>
      </c>
      <c r="Q1007" s="827">
        <v>0.87037037037037035</v>
      </c>
      <c r="R1007" s="822">
        <v>47</v>
      </c>
      <c r="S1007" s="827">
        <v>0.87037037037037035</v>
      </c>
      <c r="T1007" s="826">
        <v>11</v>
      </c>
      <c r="U1007" s="828">
        <v>0.91666666666666663</v>
      </c>
    </row>
    <row r="1008" spans="1:21" ht="14.45" customHeight="1" x14ac:dyDescent="0.2">
      <c r="A1008" s="821">
        <v>7</v>
      </c>
      <c r="B1008" s="822" t="s">
        <v>2929</v>
      </c>
      <c r="C1008" s="822" t="s">
        <v>2935</v>
      </c>
      <c r="D1008" s="823" t="s">
        <v>4682</v>
      </c>
      <c r="E1008" s="824" t="s">
        <v>2954</v>
      </c>
      <c r="F1008" s="822" t="s">
        <v>2930</v>
      </c>
      <c r="G1008" s="822" t="s">
        <v>3912</v>
      </c>
      <c r="H1008" s="822" t="s">
        <v>687</v>
      </c>
      <c r="I1008" s="822" t="s">
        <v>3926</v>
      </c>
      <c r="J1008" s="822" t="s">
        <v>3925</v>
      </c>
      <c r="K1008" s="822" t="s">
        <v>3919</v>
      </c>
      <c r="L1008" s="825">
        <v>355.79</v>
      </c>
      <c r="M1008" s="825">
        <v>9250.5400000000027</v>
      </c>
      <c r="N1008" s="822">
        <v>26</v>
      </c>
      <c r="O1008" s="826">
        <v>8</v>
      </c>
      <c r="P1008" s="825">
        <v>9250.5400000000027</v>
      </c>
      <c r="Q1008" s="827">
        <v>1</v>
      </c>
      <c r="R1008" s="822">
        <v>26</v>
      </c>
      <c r="S1008" s="827">
        <v>1</v>
      </c>
      <c r="T1008" s="826">
        <v>8</v>
      </c>
      <c r="U1008" s="828">
        <v>1</v>
      </c>
    </row>
    <row r="1009" spans="1:21" ht="14.45" customHeight="1" x14ac:dyDescent="0.2">
      <c r="A1009" s="821">
        <v>7</v>
      </c>
      <c r="B1009" s="822" t="s">
        <v>2929</v>
      </c>
      <c r="C1009" s="822" t="s">
        <v>2935</v>
      </c>
      <c r="D1009" s="823" t="s">
        <v>4682</v>
      </c>
      <c r="E1009" s="824" t="s">
        <v>2954</v>
      </c>
      <c r="F1009" s="822" t="s">
        <v>2930</v>
      </c>
      <c r="G1009" s="822" t="s">
        <v>3912</v>
      </c>
      <c r="H1009" s="822" t="s">
        <v>687</v>
      </c>
      <c r="I1009" s="822" t="s">
        <v>3927</v>
      </c>
      <c r="J1009" s="822" t="s">
        <v>3925</v>
      </c>
      <c r="K1009" s="822" t="s">
        <v>3917</v>
      </c>
      <c r="L1009" s="825">
        <v>552.64</v>
      </c>
      <c r="M1009" s="825">
        <v>61343.039999999972</v>
      </c>
      <c r="N1009" s="822">
        <v>111</v>
      </c>
      <c r="O1009" s="826">
        <v>34</v>
      </c>
      <c r="P1009" s="825">
        <v>55816.63999999997</v>
      </c>
      <c r="Q1009" s="827">
        <v>0.90990990990990983</v>
      </c>
      <c r="R1009" s="822">
        <v>101</v>
      </c>
      <c r="S1009" s="827">
        <v>0.90990990990990994</v>
      </c>
      <c r="T1009" s="826">
        <v>31</v>
      </c>
      <c r="U1009" s="828">
        <v>0.91176470588235292</v>
      </c>
    </row>
    <row r="1010" spans="1:21" ht="14.45" customHeight="1" x14ac:dyDescent="0.2">
      <c r="A1010" s="821">
        <v>7</v>
      </c>
      <c r="B1010" s="822" t="s">
        <v>2929</v>
      </c>
      <c r="C1010" s="822" t="s">
        <v>2935</v>
      </c>
      <c r="D1010" s="823" t="s">
        <v>4682</v>
      </c>
      <c r="E1010" s="824" t="s">
        <v>2954</v>
      </c>
      <c r="F1010" s="822" t="s">
        <v>2930</v>
      </c>
      <c r="G1010" s="822" t="s">
        <v>3912</v>
      </c>
      <c r="H1010" s="822" t="s">
        <v>687</v>
      </c>
      <c r="I1010" s="822" t="s">
        <v>3928</v>
      </c>
      <c r="J1010" s="822" t="s">
        <v>3925</v>
      </c>
      <c r="K1010" s="822" t="s">
        <v>3921</v>
      </c>
      <c r="L1010" s="825">
        <v>1019.46</v>
      </c>
      <c r="M1010" s="825">
        <v>135588.18000000002</v>
      </c>
      <c r="N1010" s="822">
        <v>133</v>
      </c>
      <c r="O1010" s="826">
        <v>29</v>
      </c>
      <c r="P1010" s="825">
        <v>127432.50000000003</v>
      </c>
      <c r="Q1010" s="827">
        <v>0.93984962406015049</v>
      </c>
      <c r="R1010" s="822">
        <v>125</v>
      </c>
      <c r="S1010" s="827">
        <v>0.93984962406015038</v>
      </c>
      <c r="T1010" s="826">
        <v>27</v>
      </c>
      <c r="U1010" s="828">
        <v>0.93103448275862066</v>
      </c>
    </row>
    <row r="1011" spans="1:21" ht="14.45" customHeight="1" x14ac:dyDescent="0.2">
      <c r="A1011" s="821">
        <v>7</v>
      </c>
      <c r="B1011" s="822" t="s">
        <v>2929</v>
      </c>
      <c r="C1011" s="822" t="s">
        <v>2935</v>
      </c>
      <c r="D1011" s="823" t="s">
        <v>4682</v>
      </c>
      <c r="E1011" s="824" t="s">
        <v>2954</v>
      </c>
      <c r="F1011" s="822" t="s">
        <v>2930</v>
      </c>
      <c r="G1011" s="822" t="s">
        <v>3000</v>
      </c>
      <c r="H1011" s="822" t="s">
        <v>329</v>
      </c>
      <c r="I1011" s="822" t="s">
        <v>3165</v>
      </c>
      <c r="J1011" s="822" t="s">
        <v>908</v>
      </c>
      <c r="K1011" s="822" t="s">
        <v>909</v>
      </c>
      <c r="L1011" s="825">
        <v>205.84</v>
      </c>
      <c r="M1011" s="825">
        <v>205.84</v>
      </c>
      <c r="N1011" s="822">
        <v>1</v>
      </c>
      <c r="O1011" s="826">
        <v>1</v>
      </c>
      <c r="P1011" s="825">
        <v>205.84</v>
      </c>
      <c r="Q1011" s="827">
        <v>1</v>
      </c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7</v>
      </c>
      <c r="B1012" s="822" t="s">
        <v>2929</v>
      </c>
      <c r="C1012" s="822" t="s">
        <v>2935</v>
      </c>
      <c r="D1012" s="823" t="s">
        <v>4682</v>
      </c>
      <c r="E1012" s="824" t="s">
        <v>2954</v>
      </c>
      <c r="F1012" s="822" t="s">
        <v>2930</v>
      </c>
      <c r="G1012" s="822" t="s">
        <v>3061</v>
      </c>
      <c r="H1012" s="822" t="s">
        <v>329</v>
      </c>
      <c r="I1012" s="822" t="s">
        <v>3062</v>
      </c>
      <c r="J1012" s="822" t="s">
        <v>757</v>
      </c>
      <c r="K1012" s="822" t="s">
        <v>3063</v>
      </c>
      <c r="L1012" s="825">
        <v>127.91</v>
      </c>
      <c r="M1012" s="825">
        <v>2302.38</v>
      </c>
      <c r="N1012" s="822">
        <v>18</v>
      </c>
      <c r="O1012" s="826">
        <v>5.5</v>
      </c>
      <c r="P1012" s="825">
        <v>1023.28</v>
      </c>
      <c r="Q1012" s="827">
        <v>0.44444444444444442</v>
      </c>
      <c r="R1012" s="822">
        <v>8</v>
      </c>
      <c r="S1012" s="827">
        <v>0.44444444444444442</v>
      </c>
      <c r="T1012" s="826">
        <v>3</v>
      </c>
      <c r="U1012" s="828">
        <v>0.54545454545454541</v>
      </c>
    </row>
    <row r="1013" spans="1:21" ht="14.45" customHeight="1" x14ac:dyDescent="0.2">
      <c r="A1013" s="821">
        <v>7</v>
      </c>
      <c r="B1013" s="822" t="s">
        <v>2929</v>
      </c>
      <c r="C1013" s="822" t="s">
        <v>2935</v>
      </c>
      <c r="D1013" s="823" t="s">
        <v>4682</v>
      </c>
      <c r="E1013" s="824" t="s">
        <v>2954</v>
      </c>
      <c r="F1013" s="822" t="s">
        <v>2930</v>
      </c>
      <c r="G1013" s="822" t="s">
        <v>3064</v>
      </c>
      <c r="H1013" s="822" t="s">
        <v>329</v>
      </c>
      <c r="I1013" s="822" t="s">
        <v>4087</v>
      </c>
      <c r="J1013" s="822" t="s">
        <v>2883</v>
      </c>
      <c r="K1013" s="822" t="s">
        <v>3945</v>
      </c>
      <c r="L1013" s="825">
        <v>169.29</v>
      </c>
      <c r="M1013" s="825">
        <v>338.58</v>
      </c>
      <c r="N1013" s="822">
        <v>2</v>
      </c>
      <c r="O1013" s="826">
        <v>1</v>
      </c>
      <c r="P1013" s="825">
        <v>338.58</v>
      </c>
      <c r="Q1013" s="827">
        <v>1</v>
      </c>
      <c r="R1013" s="822">
        <v>2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7</v>
      </c>
      <c r="B1014" s="822" t="s">
        <v>2929</v>
      </c>
      <c r="C1014" s="822" t="s">
        <v>2935</v>
      </c>
      <c r="D1014" s="823" t="s">
        <v>4682</v>
      </c>
      <c r="E1014" s="824" t="s">
        <v>2954</v>
      </c>
      <c r="F1014" s="822" t="s">
        <v>2930</v>
      </c>
      <c r="G1014" s="822" t="s">
        <v>3064</v>
      </c>
      <c r="H1014" s="822" t="s">
        <v>329</v>
      </c>
      <c r="I1014" s="822" t="s">
        <v>4204</v>
      </c>
      <c r="J1014" s="822" t="s">
        <v>2883</v>
      </c>
      <c r="K1014" s="822" t="s">
        <v>2052</v>
      </c>
      <c r="L1014" s="825">
        <v>338.58</v>
      </c>
      <c r="M1014" s="825">
        <v>10834.56</v>
      </c>
      <c r="N1014" s="822">
        <v>32</v>
      </c>
      <c r="O1014" s="826">
        <v>6.5</v>
      </c>
      <c r="P1014" s="825">
        <v>8803.08</v>
      </c>
      <c r="Q1014" s="827">
        <v>0.8125</v>
      </c>
      <c r="R1014" s="822">
        <v>26</v>
      </c>
      <c r="S1014" s="827">
        <v>0.8125</v>
      </c>
      <c r="T1014" s="826">
        <v>4.5</v>
      </c>
      <c r="U1014" s="828">
        <v>0.69230769230769229</v>
      </c>
    </row>
    <row r="1015" spans="1:21" ht="14.45" customHeight="1" x14ac:dyDescent="0.2">
      <c r="A1015" s="821">
        <v>7</v>
      </c>
      <c r="B1015" s="822" t="s">
        <v>2929</v>
      </c>
      <c r="C1015" s="822" t="s">
        <v>2935</v>
      </c>
      <c r="D1015" s="823" t="s">
        <v>4682</v>
      </c>
      <c r="E1015" s="824" t="s">
        <v>2954</v>
      </c>
      <c r="F1015" s="822" t="s">
        <v>2930</v>
      </c>
      <c r="G1015" s="822" t="s">
        <v>3064</v>
      </c>
      <c r="H1015" s="822" t="s">
        <v>329</v>
      </c>
      <c r="I1015" s="822" t="s">
        <v>3943</v>
      </c>
      <c r="J1015" s="822" t="s">
        <v>2883</v>
      </c>
      <c r="K1015" s="822" t="s">
        <v>2047</v>
      </c>
      <c r="L1015" s="825">
        <v>131.22</v>
      </c>
      <c r="M1015" s="825">
        <v>393.65999999999997</v>
      </c>
      <c r="N1015" s="822">
        <v>3</v>
      </c>
      <c r="O1015" s="826">
        <v>0.5</v>
      </c>
      <c r="P1015" s="825">
        <v>393.65999999999997</v>
      </c>
      <c r="Q1015" s="827">
        <v>1</v>
      </c>
      <c r="R1015" s="822">
        <v>3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7</v>
      </c>
      <c r="B1016" s="822" t="s">
        <v>2929</v>
      </c>
      <c r="C1016" s="822" t="s">
        <v>2935</v>
      </c>
      <c r="D1016" s="823" t="s">
        <v>4682</v>
      </c>
      <c r="E1016" s="824" t="s">
        <v>2954</v>
      </c>
      <c r="F1016" s="822" t="s">
        <v>2930</v>
      </c>
      <c r="G1016" s="822" t="s">
        <v>3064</v>
      </c>
      <c r="H1016" s="822" t="s">
        <v>329</v>
      </c>
      <c r="I1016" s="822" t="s">
        <v>3946</v>
      </c>
      <c r="J1016" s="822" t="s">
        <v>2044</v>
      </c>
      <c r="K1016" s="822" t="s">
        <v>2052</v>
      </c>
      <c r="L1016" s="825">
        <v>338.58</v>
      </c>
      <c r="M1016" s="825">
        <v>677.16</v>
      </c>
      <c r="N1016" s="822">
        <v>2</v>
      </c>
      <c r="O1016" s="826">
        <v>0.5</v>
      </c>
      <c r="P1016" s="825">
        <v>677.16</v>
      </c>
      <c r="Q1016" s="827">
        <v>1</v>
      </c>
      <c r="R1016" s="822">
        <v>2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7</v>
      </c>
      <c r="B1017" s="822" t="s">
        <v>2929</v>
      </c>
      <c r="C1017" s="822" t="s">
        <v>2935</v>
      </c>
      <c r="D1017" s="823" t="s">
        <v>4682</v>
      </c>
      <c r="E1017" s="824" t="s">
        <v>2954</v>
      </c>
      <c r="F1017" s="822" t="s">
        <v>2930</v>
      </c>
      <c r="G1017" s="822" t="s">
        <v>3064</v>
      </c>
      <c r="H1017" s="822" t="s">
        <v>329</v>
      </c>
      <c r="I1017" s="822" t="s">
        <v>3947</v>
      </c>
      <c r="J1017" s="822" t="s">
        <v>3948</v>
      </c>
      <c r="K1017" s="822" t="s">
        <v>3945</v>
      </c>
      <c r="L1017" s="825">
        <v>169.29</v>
      </c>
      <c r="M1017" s="825">
        <v>1354.32</v>
      </c>
      <c r="N1017" s="822">
        <v>8</v>
      </c>
      <c r="O1017" s="826">
        <v>1.5</v>
      </c>
      <c r="P1017" s="825">
        <v>1354.32</v>
      </c>
      <c r="Q1017" s="827">
        <v>1</v>
      </c>
      <c r="R1017" s="822">
        <v>8</v>
      </c>
      <c r="S1017" s="827">
        <v>1</v>
      </c>
      <c r="T1017" s="826">
        <v>1.5</v>
      </c>
      <c r="U1017" s="828">
        <v>1</v>
      </c>
    </row>
    <row r="1018" spans="1:21" ht="14.45" customHeight="1" x14ac:dyDescent="0.2">
      <c r="A1018" s="821">
        <v>7</v>
      </c>
      <c r="B1018" s="822" t="s">
        <v>2929</v>
      </c>
      <c r="C1018" s="822" t="s">
        <v>2935</v>
      </c>
      <c r="D1018" s="823" t="s">
        <v>4682</v>
      </c>
      <c r="E1018" s="824" t="s">
        <v>2954</v>
      </c>
      <c r="F1018" s="822" t="s">
        <v>2930</v>
      </c>
      <c r="G1018" s="822" t="s">
        <v>3064</v>
      </c>
      <c r="H1018" s="822" t="s">
        <v>329</v>
      </c>
      <c r="I1018" s="822" t="s">
        <v>3949</v>
      </c>
      <c r="J1018" s="822" t="s">
        <v>3948</v>
      </c>
      <c r="K1018" s="822" t="s">
        <v>2052</v>
      </c>
      <c r="L1018" s="825">
        <v>338.58</v>
      </c>
      <c r="M1018" s="825">
        <v>1015.74</v>
      </c>
      <c r="N1018" s="822">
        <v>3</v>
      </c>
      <c r="O1018" s="826">
        <v>1</v>
      </c>
      <c r="P1018" s="825">
        <v>1015.74</v>
      </c>
      <c r="Q1018" s="827">
        <v>1</v>
      </c>
      <c r="R1018" s="822">
        <v>3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7</v>
      </c>
      <c r="B1019" s="822" t="s">
        <v>2929</v>
      </c>
      <c r="C1019" s="822" t="s">
        <v>2935</v>
      </c>
      <c r="D1019" s="823" t="s">
        <v>4682</v>
      </c>
      <c r="E1019" s="824" t="s">
        <v>2954</v>
      </c>
      <c r="F1019" s="822" t="s">
        <v>2930</v>
      </c>
      <c r="G1019" s="822" t="s">
        <v>3064</v>
      </c>
      <c r="H1019" s="822" t="s">
        <v>329</v>
      </c>
      <c r="I1019" s="822" t="s">
        <v>2882</v>
      </c>
      <c r="J1019" s="822" t="s">
        <v>2883</v>
      </c>
      <c r="K1019" s="822" t="s">
        <v>2879</v>
      </c>
      <c r="L1019" s="825">
        <v>677.17</v>
      </c>
      <c r="M1019" s="825">
        <v>3385.8499999999995</v>
      </c>
      <c r="N1019" s="822">
        <v>5</v>
      </c>
      <c r="O1019" s="826">
        <v>1.5</v>
      </c>
      <c r="P1019" s="825">
        <v>2031.5099999999998</v>
      </c>
      <c r="Q1019" s="827">
        <v>0.6</v>
      </c>
      <c r="R1019" s="822">
        <v>3</v>
      </c>
      <c r="S1019" s="827">
        <v>0.6</v>
      </c>
      <c r="T1019" s="826">
        <v>1</v>
      </c>
      <c r="U1019" s="828">
        <v>0.66666666666666663</v>
      </c>
    </row>
    <row r="1020" spans="1:21" ht="14.45" customHeight="1" x14ac:dyDescent="0.2">
      <c r="A1020" s="821">
        <v>7</v>
      </c>
      <c r="B1020" s="822" t="s">
        <v>2929</v>
      </c>
      <c r="C1020" s="822" t="s">
        <v>2935</v>
      </c>
      <c r="D1020" s="823" t="s">
        <v>4682</v>
      </c>
      <c r="E1020" s="824" t="s">
        <v>2954</v>
      </c>
      <c r="F1020" s="822" t="s">
        <v>2930</v>
      </c>
      <c r="G1020" s="822" t="s">
        <v>3064</v>
      </c>
      <c r="H1020" s="822" t="s">
        <v>329</v>
      </c>
      <c r="I1020" s="822" t="s">
        <v>4205</v>
      </c>
      <c r="J1020" s="822" t="s">
        <v>3951</v>
      </c>
      <c r="K1020" s="822" t="s">
        <v>3945</v>
      </c>
      <c r="L1020" s="825">
        <v>169.29</v>
      </c>
      <c r="M1020" s="825">
        <v>507.87</v>
      </c>
      <c r="N1020" s="822">
        <v>3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7</v>
      </c>
      <c r="B1021" s="822" t="s">
        <v>2929</v>
      </c>
      <c r="C1021" s="822" t="s">
        <v>2935</v>
      </c>
      <c r="D1021" s="823" t="s">
        <v>4682</v>
      </c>
      <c r="E1021" s="824" t="s">
        <v>2954</v>
      </c>
      <c r="F1021" s="822" t="s">
        <v>2930</v>
      </c>
      <c r="G1021" s="822" t="s">
        <v>3064</v>
      </c>
      <c r="H1021" s="822" t="s">
        <v>329</v>
      </c>
      <c r="I1021" s="822" t="s">
        <v>3952</v>
      </c>
      <c r="J1021" s="822" t="s">
        <v>3948</v>
      </c>
      <c r="K1021" s="822" t="s">
        <v>2879</v>
      </c>
      <c r="L1021" s="825">
        <v>677.17</v>
      </c>
      <c r="M1021" s="825">
        <v>2708.68</v>
      </c>
      <c r="N1021" s="822">
        <v>4</v>
      </c>
      <c r="O1021" s="826">
        <v>0.5</v>
      </c>
      <c r="P1021" s="825">
        <v>2708.68</v>
      </c>
      <c r="Q1021" s="827">
        <v>1</v>
      </c>
      <c r="R1021" s="822">
        <v>4</v>
      </c>
      <c r="S1021" s="827">
        <v>1</v>
      </c>
      <c r="T1021" s="826">
        <v>0.5</v>
      </c>
      <c r="U1021" s="828">
        <v>1</v>
      </c>
    </row>
    <row r="1022" spans="1:21" ht="14.45" customHeight="1" x14ac:dyDescent="0.2">
      <c r="A1022" s="821">
        <v>7</v>
      </c>
      <c r="B1022" s="822" t="s">
        <v>2929</v>
      </c>
      <c r="C1022" s="822" t="s">
        <v>2935</v>
      </c>
      <c r="D1022" s="823" t="s">
        <v>4682</v>
      </c>
      <c r="E1022" s="824" t="s">
        <v>2954</v>
      </c>
      <c r="F1022" s="822" t="s">
        <v>2930</v>
      </c>
      <c r="G1022" s="822" t="s">
        <v>3064</v>
      </c>
      <c r="H1022" s="822" t="s">
        <v>687</v>
      </c>
      <c r="I1022" s="822" t="s">
        <v>2876</v>
      </c>
      <c r="J1022" s="822" t="s">
        <v>2046</v>
      </c>
      <c r="K1022" s="822" t="s">
        <v>2049</v>
      </c>
      <c r="L1022" s="825">
        <v>1286.6199999999999</v>
      </c>
      <c r="M1022" s="825">
        <v>99069.739999999991</v>
      </c>
      <c r="N1022" s="822">
        <v>77</v>
      </c>
      <c r="O1022" s="826">
        <v>28</v>
      </c>
      <c r="P1022" s="825">
        <v>43745.079999999994</v>
      </c>
      <c r="Q1022" s="827">
        <v>0.44155844155844154</v>
      </c>
      <c r="R1022" s="822">
        <v>34</v>
      </c>
      <c r="S1022" s="827">
        <v>0.44155844155844154</v>
      </c>
      <c r="T1022" s="826">
        <v>12</v>
      </c>
      <c r="U1022" s="828">
        <v>0.42857142857142855</v>
      </c>
    </row>
    <row r="1023" spans="1:21" ht="14.45" customHeight="1" x14ac:dyDescent="0.2">
      <c r="A1023" s="821">
        <v>7</v>
      </c>
      <c r="B1023" s="822" t="s">
        <v>2929</v>
      </c>
      <c r="C1023" s="822" t="s">
        <v>2935</v>
      </c>
      <c r="D1023" s="823" t="s">
        <v>4682</v>
      </c>
      <c r="E1023" s="824" t="s">
        <v>2954</v>
      </c>
      <c r="F1023" s="822" t="s">
        <v>2930</v>
      </c>
      <c r="G1023" s="822" t="s">
        <v>3064</v>
      </c>
      <c r="H1023" s="822" t="s">
        <v>687</v>
      </c>
      <c r="I1023" s="822" t="s">
        <v>2878</v>
      </c>
      <c r="J1023" s="822" t="s">
        <v>2046</v>
      </c>
      <c r="K1023" s="822" t="s">
        <v>2879</v>
      </c>
      <c r="L1023" s="825">
        <v>677.17</v>
      </c>
      <c r="M1023" s="825">
        <v>8803.2099999999991</v>
      </c>
      <c r="N1023" s="822">
        <v>13</v>
      </c>
      <c r="O1023" s="826">
        <v>2</v>
      </c>
      <c r="P1023" s="825">
        <v>2031.5099999999998</v>
      </c>
      <c r="Q1023" s="827">
        <v>0.23076923076923075</v>
      </c>
      <c r="R1023" s="822">
        <v>3</v>
      </c>
      <c r="S1023" s="827">
        <v>0.23076923076923078</v>
      </c>
      <c r="T1023" s="826">
        <v>0.5</v>
      </c>
      <c r="U1023" s="828">
        <v>0.25</v>
      </c>
    </row>
    <row r="1024" spans="1:21" ht="14.45" customHeight="1" x14ac:dyDescent="0.2">
      <c r="A1024" s="821">
        <v>7</v>
      </c>
      <c r="B1024" s="822" t="s">
        <v>2929</v>
      </c>
      <c r="C1024" s="822" t="s">
        <v>2935</v>
      </c>
      <c r="D1024" s="823" t="s">
        <v>4682</v>
      </c>
      <c r="E1024" s="824" t="s">
        <v>2954</v>
      </c>
      <c r="F1024" s="822" t="s">
        <v>2930</v>
      </c>
      <c r="G1024" s="822" t="s">
        <v>3064</v>
      </c>
      <c r="H1024" s="822" t="s">
        <v>687</v>
      </c>
      <c r="I1024" s="822" t="s">
        <v>2877</v>
      </c>
      <c r="J1024" s="822" t="s">
        <v>2046</v>
      </c>
      <c r="K1024" s="822" t="s">
        <v>2048</v>
      </c>
      <c r="L1024" s="825">
        <v>2573.2199999999998</v>
      </c>
      <c r="M1024" s="825">
        <v>231589.80000000008</v>
      </c>
      <c r="N1024" s="822">
        <v>90</v>
      </c>
      <c r="O1024" s="826">
        <v>32.5</v>
      </c>
      <c r="P1024" s="825">
        <v>126087.78000000004</v>
      </c>
      <c r="Q1024" s="827">
        <v>0.5444444444444444</v>
      </c>
      <c r="R1024" s="822">
        <v>49</v>
      </c>
      <c r="S1024" s="827">
        <v>0.5444444444444444</v>
      </c>
      <c r="T1024" s="826">
        <v>20</v>
      </c>
      <c r="U1024" s="828">
        <v>0.61538461538461542</v>
      </c>
    </row>
    <row r="1025" spans="1:21" ht="14.45" customHeight="1" x14ac:dyDescent="0.2">
      <c r="A1025" s="821">
        <v>7</v>
      </c>
      <c r="B1025" s="822" t="s">
        <v>2929</v>
      </c>
      <c r="C1025" s="822" t="s">
        <v>2935</v>
      </c>
      <c r="D1025" s="823" t="s">
        <v>4682</v>
      </c>
      <c r="E1025" s="824" t="s">
        <v>2954</v>
      </c>
      <c r="F1025" s="822" t="s">
        <v>2930</v>
      </c>
      <c r="G1025" s="822" t="s">
        <v>3064</v>
      </c>
      <c r="H1025" s="822" t="s">
        <v>329</v>
      </c>
      <c r="I1025" s="822" t="s">
        <v>4206</v>
      </c>
      <c r="J1025" s="822" t="s">
        <v>2044</v>
      </c>
      <c r="K1025" s="822" t="s">
        <v>4092</v>
      </c>
      <c r="L1025" s="825">
        <v>84.96</v>
      </c>
      <c r="M1025" s="825">
        <v>594.72</v>
      </c>
      <c r="N1025" s="822">
        <v>7</v>
      </c>
      <c r="O1025" s="826">
        <v>1.5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7</v>
      </c>
      <c r="B1026" s="822" t="s">
        <v>2929</v>
      </c>
      <c r="C1026" s="822" t="s">
        <v>2935</v>
      </c>
      <c r="D1026" s="823" t="s">
        <v>4682</v>
      </c>
      <c r="E1026" s="824" t="s">
        <v>2954</v>
      </c>
      <c r="F1026" s="822" t="s">
        <v>2930</v>
      </c>
      <c r="G1026" s="822" t="s">
        <v>3064</v>
      </c>
      <c r="H1026" s="822" t="s">
        <v>329</v>
      </c>
      <c r="I1026" s="822" t="s">
        <v>4207</v>
      </c>
      <c r="J1026" s="822" t="s">
        <v>4208</v>
      </c>
      <c r="K1026" s="822" t="s">
        <v>3945</v>
      </c>
      <c r="L1026" s="825">
        <v>1286.19</v>
      </c>
      <c r="M1026" s="825">
        <v>3858.57</v>
      </c>
      <c r="N1026" s="822">
        <v>3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7</v>
      </c>
      <c r="B1027" s="822" t="s">
        <v>2929</v>
      </c>
      <c r="C1027" s="822" t="s">
        <v>2935</v>
      </c>
      <c r="D1027" s="823" t="s">
        <v>4682</v>
      </c>
      <c r="E1027" s="824" t="s">
        <v>2954</v>
      </c>
      <c r="F1027" s="822" t="s">
        <v>2930</v>
      </c>
      <c r="G1027" s="822" t="s">
        <v>3064</v>
      </c>
      <c r="H1027" s="822" t="s">
        <v>329</v>
      </c>
      <c r="I1027" s="822" t="s">
        <v>3961</v>
      </c>
      <c r="J1027" s="822" t="s">
        <v>2044</v>
      </c>
      <c r="K1027" s="822" t="s">
        <v>2049</v>
      </c>
      <c r="L1027" s="825">
        <v>253.94</v>
      </c>
      <c r="M1027" s="825">
        <v>761.81999999999994</v>
      </c>
      <c r="N1027" s="822">
        <v>3</v>
      </c>
      <c r="O1027" s="826">
        <v>1</v>
      </c>
      <c r="P1027" s="825">
        <v>507.88</v>
      </c>
      <c r="Q1027" s="827">
        <v>0.66666666666666674</v>
      </c>
      <c r="R1027" s="822">
        <v>2</v>
      </c>
      <c r="S1027" s="827">
        <v>0.66666666666666663</v>
      </c>
      <c r="T1027" s="826">
        <v>0.5</v>
      </c>
      <c r="U1027" s="828">
        <v>0.5</v>
      </c>
    </row>
    <row r="1028" spans="1:21" ht="14.45" customHeight="1" x14ac:dyDescent="0.2">
      <c r="A1028" s="821">
        <v>7</v>
      </c>
      <c r="B1028" s="822" t="s">
        <v>2929</v>
      </c>
      <c r="C1028" s="822" t="s">
        <v>2935</v>
      </c>
      <c r="D1028" s="823" t="s">
        <v>4682</v>
      </c>
      <c r="E1028" s="824" t="s">
        <v>2954</v>
      </c>
      <c r="F1028" s="822" t="s">
        <v>2930</v>
      </c>
      <c r="G1028" s="822" t="s">
        <v>3068</v>
      </c>
      <c r="H1028" s="822" t="s">
        <v>329</v>
      </c>
      <c r="I1028" s="822" t="s">
        <v>3069</v>
      </c>
      <c r="J1028" s="822" t="s">
        <v>3070</v>
      </c>
      <c r="K1028" s="822" t="s">
        <v>2332</v>
      </c>
      <c r="L1028" s="825">
        <v>97.76</v>
      </c>
      <c r="M1028" s="825">
        <v>97.76</v>
      </c>
      <c r="N1028" s="822">
        <v>1</v>
      </c>
      <c r="O1028" s="826">
        <v>1</v>
      </c>
      <c r="P1028" s="825">
        <v>97.76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7</v>
      </c>
      <c r="B1029" s="822" t="s">
        <v>2929</v>
      </c>
      <c r="C1029" s="822" t="s">
        <v>2935</v>
      </c>
      <c r="D1029" s="823" t="s">
        <v>4682</v>
      </c>
      <c r="E1029" s="824" t="s">
        <v>2954</v>
      </c>
      <c r="F1029" s="822" t="s">
        <v>2930</v>
      </c>
      <c r="G1029" s="822" t="s">
        <v>3332</v>
      </c>
      <c r="H1029" s="822" t="s">
        <v>687</v>
      </c>
      <c r="I1029" s="822" t="s">
        <v>2682</v>
      </c>
      <c r="J1029" s="822" t="s">
        <v>718</v>
      </c>
      <c r="K1029" s="822" t="s">
        <v>1339</v>
      </c>
      <c r="L1029" s="825">
        <v>0</v>
      </c>
      <c r="M1029" s="825">
        <v>0</v>
      </c>
      <c r="N1029" s="822">
        <v>68</v>
      </c>
      <c r="O1029" s="826">
        <v>19.5</v>
      </c>
      <c r="P1029" s="825">
        <v>0</v>
      </c>
      <c r="Q1029" s="827"/>
      <c r="R1029" s="822">
        <v>39</v>
      </c>
      <c r="S1029" s="827">
        <v>0.57352941176470584</v>
      </c>
      <c r="T1029" s="826">
        <v>12.5</v>
      </c>
      <c r="U1029" s="828">
        <v>0.64102564102564108</v>
      </c>
    </row>
    <row r="1030" spans="1:21" ht="14.45" customHeight="1" x14ac:dyDescent="0.2">
      <c r="A1030" s="821">
        <v>7</v>
      </c>
      <c r="B1030" s="822" t="s">
        <v>2929</v>
      </c>
      <c r="C1030" s="822" t="s">
        <v>2935</v>
      </c>
      <c r="D1030" s="823" t="s">
        <v>4682</v>
      </c>
      <c r="E1030" s="824" t="s">
        <v>2954</v>
      </c>
      <c r="F1030" s="822" t="s">
        <v>2930</v>
      </c>
      <c r="G1030" s="822" t="s">
        <v>3332</v>
      </c>
      <c r="H1030" s="822" t="s">
        <v>687</v>
      </c>
      <c r="I1030" s="822" t="s">
        <v>2315</v>
      </c>
      <c r="J1030" s="822" t="s">
        <v>718</v>
      </c>
      <c r="K1030" s="822" t="s">
        <v>2316</v>
      </c>
      <c r="L1030" s="825">
        <v>61.49</v>
      </c>
      <c r="M1030" s="825">
        <v>737.88</v>
      </c>
      <c r="N1030" s="822">
        <v>12</v>
      </c>
      <c r="O1030" s="826">
        <v>1</v>
      </c>
      <c r="P1030" s="825">
        <v>737.88</v>
      </c>
      <c r="Q1030" s="827">
        <v>1</v>
      </c>
      <c r="R1030" s="822">
        <v>12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7</v>
      </c>
      <c r="B1031" s="822" t="s">
        <v>2929</v>
      </c>
      <c r="C1031" s="822" t="s">
        <v>2935</v>
      </c>
      <c r="D1031" s="823" t="s">
        <v>4682</v>
      </c>
      <c r="E1031" s="824" t="s">
        <v>2954</v>
      </c>
      <c r="F1031" s="822" t="s">
        <v>2930</v>
      </c>
      <c r="G1031" s="822" t="s">
        <v>3332</v>
      </c>
      <c r="H1031" s="822" t="s">
        <v>329</v>
      </c>
      <c r="I1031" s="822" t="s">
        <v>4209</v>
      </c>
      <c r="J1031" s="822" t="s">
        <v>4210</v>
      </c>
      <c r="K1031" s="822" t="s">
        <v>4211</v>
      </c>
      <c r="L1031" s="825">
        <v>227.69</v>
      </c>
      <c r="M1031" s="825">
        <v>227.69</v>
      </c>
      <c r="N1031" s="822">
        <v>1</v>
      </c>
      <c r="O1031" s="826">
        <v>1</v>
      </c>
      <c r="P1031" s="825">
        <v>227.69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7</v>
      </c>
      <c r="B1032" s="822" t="s">
        <v>2929</v>
      </c>
      <c r="C1032" s="822" t="s">
        <v>2935</v>
      </c>
      <c r="D1032" s="823" t="s">
        <v>4682</v>
      </c>
      <c r="E1032" s="824" t="s">
        <v>2954</v>
      </c>
      <c r="F1032" s="822" t="s">
        <v>2930</v>
      </c>
      <c r="G1032" s="822" t="s">
        <v>3576</v>
      </c>
      <c r="H1032" s="822" t="s">
        <v>329</v>
      </c>
      <c r="I1032" s="822" t="s">
        <v>3577</v>
      </c>
      <c r="J1032" s="822" t="s">
        <v>3578</v>
      </c>
      <c r="K1032" s="822" t="s">
        <v>3579</v>
      </c>
      <c r="L1032" s="825">
        <v>60.39</v>
      </c>
      <c r="M1032" s="825">
        <v>120.78</v>
      </c>
      <c r="N1032" s="822">
        <v>2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7</v>
      </c>
      <c r="B1033" s="822" t="s">
        <v>2929</v>
      </c>
      <c r="C1033" s="822" t="s">
        <v>2935</v>
      </c>
      <c r="D1033" s="823" t="s">
        <v>4682</v>
      </c>
      <c r="E1033" s="824" t="s">
        <v>2954</v>
      </c>
      <c r="F1033" s="822" t="s">
        <v>2930</v>
      </c>
      <c r="G1033" s="822" t="s">
        <v>3977</v>
      </c>
      <c r="H1033" s="822" t="s">
        <v>329</v>
      </c>
      <c r="I1033" s="822" t="s">
        <v>3978</v>
      </c>
      <c r="J1033" s="822" t="s">
        <v>3979</v>
      </c>
      <c r="K1033" s="822" t="s">
        <v>3980</v>
      </c>
      <c r="L1033" s="825">
        <v>355.79</v>
      </c>
      <c r="M1033" s="825">
        <v>5336.85</v>
      </c>
      <c r="N1033" s="822">
        <v>15</v>
      </c>
      <c r="O1033" s="826">
        <v>5</v>
      </c>
      <c r="P1033" s="825">
        <v>1067.3700000000001</v>
      </c>
      <c r="Q1033" s="827">
        <v>0.2</v>
      </c>
      <c r="R1033" s="822">
        <v>3</v>
      </c>
      <c r="S1033" s="827">
        <v>0.2</v>
      </c>
      <c r="T1033" s="826">
        <v>1</v>
      </c>
      <c r="U1033" s="828">
        <v>0.2</v>
      </c>
    </row>
    <row r="1034" spans="1:21" ht="14.45" customHeight="1" x14ac:dyDescent="0.2">
      <c r="A1034" s="821">
        <v>7</v>
      </c>
      <c r="B1034" s="822" t="s">
        <v>2929</v>
      </c>
      <c r="C1034" s="822" t="s">
        <v>2935</v>
      </c>
      <c r="D1034" s="823" t="s">
        <v>4682</v>
      </c>
      <c r="E1034" s="824" t="s">
        <v>2954</v>
      </c>
      <c r="F1034" s="822" t="s">
        <v>2930</v>
      </c>
      <c r="G1034" s="822" t="s">
        <v>3977</v>
      </c>
      <c r="H1034" s="822" t="s">
        <v>329</v>
      </c>
      <c r="I1034" s="822" t="s">
        <v>3981</v>
      </c>
      <c r="J1034" s="822" t="s">
        <v>3979</v>
      </c>
      <c r="K1034" s="822" t="s">
        <v>3982</v>
      </c>
      <c r="L1034" s="825">
        <v>552.64</v>
      </c>
      <c r="M1034" s="825">
        <v>4973.76</v>
      </c>
      <c r="N1034" s="822">
        <v>9</v>
      </c>
      <c r="O1034" s="826">
        <v>3</v>
      </c>
      <c r="P1034" s="825">
        <v>1657.92</v>
      </c>
      <c r="Q1034" s="827">
        <v>0.33333333333333331</v>
      </c>
      <c r="R1034" s="822">
        <v>3</v>
      </c>
      <c r="S1034" s="827">
        <v>0.33333333333333331</v>
      </c>
      <c r="T1034" s="826">
        <v>1</v>
      </c>
      <c r="U1034" s="828">
        <v>0.33333333333333331</v>
      </c>
    </row>
    <row r="1035" spans="1:21" ht="14.45" customHeight="1" x14ac:dyDescent="0.2">
      <c r="A1035" s="821">
        <v>7</v>
      </c>
      <c r="B1035" s="822" t="s">
        <v>2929</v>
      </c>
      <c r="C1035" s="822" t="s">
        <v>2935</v>
      </c>
      <c r="D1035" s="823" t="s">
        <v>4682</v>
      </c>
      <c r="E1035" s="824" t="s">
        <v>2954</v>
      </c>
      <c r="F1035" s="822" t="s">
        <v>2930</v>
      </c>
      <c r="G1035" s="822" t="s">
        <v>3977</v>
      </c>
      <c r="H1035" s="822" t="s">
        <v>329</v>
      </c>
      <c r="I1035" s="822" t="s">
        <v>3983</v>
      </c>
      <c r="J1035" s="822" t="s">
        <v>3979</v>
      </c>
      <c r="K1035" s="822" t="s">
        <v>3984</v>
      </c>
      <c r="L1035" s="825">
        <v>1019.46</v>
      </c>
      <c r="M1035" s="825">
        <v>6116.76</v>
      </c>
      <c r="N1035" s="822">
        <v>6</v>
      </c>
      <c r="O1035" s="826">
        <v>2</v>
      </c>
      <c r="P1035" s="825">
        <v>6116.76</v>
      </c>
      <c r="Q1035" s="827">
        <v>1</v>
      </c>
      <c r="R1035" s="822">
        <v>6</v>
      </c>
      <c r="S1035" s="827">
        <v>1</v>
      </c>
      <c r="T1035" s="826">
        <v>2</v>
      </c>
      <c r="U1035" s="828">
        <v>1</v>
      </c>
    </row>
    <row r="1036" spans="1:21" ht="14.45" customHeight="1" x14ac:dyDescent="0.2">
      <c r="A1036" s="821">
        <v>7</v>
      </c>
      <c r="B1036" s="822" t="s">
        <v>2929</v>
      </c>
      <c r="C1036" s="822" t="s">
        <v>2935</v>
      </c>
      <c r="D1036" s="823" t="s">
        <v>4682</v>
      </c>
      <c r="E1036" s="824" t="s">
        <v>2954</v>
      </c>
      <c r="F1036" s="822" t="s">
        <v>2930</v>
      </c>
      <c r="G1036" s="822" t="s">
        <v>3977</v>
      </c>
      <c r="H1036" s="822" t="s">
        <v>329</v>
      </c>
      <c r="I1036" s="822" t="s">
        <v>3985</v>
      </c>
      <c r="J1036" s="822" t="s">
        <v>3979</v>
      </c>
      <c r="K1036" s="822" t="s">
        <v>3986</v>
      </c>
      <c r="L1036" s="825">
        <v>764.6</v>
      </c>
      <c r="M1036" s="825">
        <v>6881.4000000000005</v>
      </c>
      <c r="N1036" s="822">
        <v>9</v>
      </c>
      <c r="O1036" s="826">
        <v>3</v>
      </c>
      <c r="P1036" s="825">
        <v>6881.4000000000005</v>
      </c>
      <c r="Q1036" s="827">
        <v>1</v>
      </c>
      <c r="R1036" s="822">
        <v>9</v>
      </c>
      <c r="S1036" s="827">
        <v>1</v>
      </c>
      <c r="T1036" s="826">
        <v>3</v>
      </c>
      <c r="U1036" s="828">
        <v>1</v>
      </c>
    </row>
    <row r="1037" spans="1:21" ht="14.45" customHeight="1" x14ac:dyDescent="0.2">
      <c r="A1037" s="821">
        <v>7</v>
      </c>
      <c r="B1037" s="822" t="s">
        <v>2929</v>
      </c>
      <c r="C1037" s="822" t="s">
        <v>2935</v>
      </c>
      <c r="D1037" s="823" t="s">
        <v>4682</v>
      </c>
      <c r="E1037" s="824" t="s">
        <v>2954</v>
      </c>
      <c r="F1037" s="822" t="s">
        <v>2930</v>
      </c>
      <c r="G1037" s="822" t="s">
        <v>3977</v>
      </c>
      <c r="H1037" s="822" t="s">
        <v>329</v>
      </c>
      <c r="I1037" s="822" t="s">
        <v>4212</v>
      </c>
      <c r="J1037" s="822" t="s">
        <v>4213</v>
      </c>
      <c r="K1037" s="822" t="s">
        <v>4214</v>
      </c>
      <c r="L1037" s="825">
        <v>92.11</v>
      </c>
      <c r="M1037" s="825">
        <v>368.44</v>
      </c>
      <c r="N1037" s="822">
        <v>4</v>
      </c>
      <c r="O1037" s="826">
        <v>1</v>
      </c>
      <c r="P1037" s="825">
        <v>368.44</v>
      </c>
      <c r="Q1037" s="827">
        <v>1</v>
      </c>
      <c r="R1037" s="822">
        <v>4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7</v>
      </c>
      <c r="B1038" s="822" t="s">
        <v>2929</v>
      </c>
      <c r="C1038" s="822" t="s">
        <v>2935</v>
      </c>
      <c r="D1038" s="823" t="s">
        <v>4682</v>
      </c>
      <c r="E1038" s="824" t="s">
        <v>2954</v>
      </c>
      <c r="F1038" s="822" t="s">
        <v>2930</v>
      </c>
      <c r="G1038" s="822" t="s">
        <v>3977</v>
      </c>
      <c r="H1038" s="822" t="s">
        <v>329</v>
      </c>
      <c r="I1038" s="822" t="s">
        <v>3987</v>
      </c>
      <c r="J1038" s="822" t="s">
        <v>3979</v>
      </c>
      <c r="K1038" s="822" t="s">
        <v>3988</v>
      </c>
      <c r="L1038" s="825">
        <v>1274.33</v>
      </c>
      <c r="M1038" s="825">
        <v>11468.97</v>
      </c>
      <c r="N1038" s="822">
        <v>9</v>
      </c>
      <c r="O1038" s="826">
        <v>3</v>
      </c>
      <c r="P1038" s="825">
        <v>11468.97</v>
      </c>
      <c r="Q1038" s="827">
        <v>1</v>
      </c>
      <c r="R1038" s="822">
        <v>9</v>
      </c>
      <c r="S1038" s="827">
        <v>1</v>
      </c>
      <c r="T1038" s="826">
        <v>3</v>
      </c>
      <c r="U1038" s="828">
        <v>1</v>
      </c>
    </row>
    <row r="1039" spans="1:21" ht="14.45" customHeight="1" x14ac:dyDescent="0.2">
      <c r="A1039" s="821">
        <v>7</v>
      </c>
      <c r="B1039" s="822" t="s">
        <v>2929</v>
      </c>
      <c r="C1039" s="822" t="s">
        <v>2935</v>
      </c>
      <c r="D1039" s="823" t="s">
        <v>4682</v>
      </c>
      <c r="E1039" s="824" t="s">
        <v>2954</v>
      </c>
      <c r="F1039" s="822" t="s">
        <v>2930</v>
      </c>
      <c r="G1039" s="822" t="s">
        <v>3977</v>
      </c>
      <c r="H1039" s="822" t="s">
        <v>329</v>
      </c>
      <c r="I1039" s="822" t="s">
        <v>4215</v>
      </c>
      <c r="J1039" s="822" t="s">
        <v>4213</v>
      </c>
      <c r="K1039" s="822" t="s">
        <v>4216</v>
      </c>
      <c r="L1039" s="825">
        <v>127.43</v>
      </c>
      <c r="M1039" s="825">
        <v>127.43</v>
      </c>
      <c r="N1039" s="822">
        <v>1</v>
      </c>
      <c r="O1039" s="826">
        <v>1</v>
      </c>
      <c r="P1039" s="825">
        <v>127.43</v>
      </c>
      <c r="Q1039" s="827">
        <v>1</v>
      </c>
      <c r="R1039" s="822">
        <v>1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7</v>
      </c>
      <c r="B1040" s="822" t="s">
        <v>2929</v>
      </c>
      <c r="C1040" s="822" t="s">
        <v>2935</v>
      </c>
      <c r="D1040" s="823" t="s">
        <v>4682</v>
      </c>
      <c r="E1040" s="824" t="s">
        <v>2954</v>
      </c>
      <c r="F1040" s="822" t="s">
        <v>2930</v>
      </c>
      <c r="G1040" s="822" t="s">
        <v>3679</v>
      </c>
      <c r="H1040" s="822" t="s">
        <v>329</v>
      </c>
      <c r="I1040" s="822" t="s">
        <v>3680</v>
      </c>
      <c r="J1040" s="822" t="s">
        <v>3681</v>
      </c>
      <c r="K1040" s="822" t="s">
        <v>2355</v>
      </c>
      <c r="L1040" s="825">
        <v>38.56</v>
      </c>
      <c r="M1040" s="825">
        <v>115.68</v>
      </c>
      <c r="N1040" s="822">
        <v>3</v>
      </c>
      <c r="O1040" s="826">
        <v>0.5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7</v>
      </c>
      <c r="B1041" s="822" t="s">
        <v>2929</v>
      </c>
      <c r="C1041" s="822" t="s">
        <v>2935</v>
      </c>
      <c r="D1041" s="823" t="s">
        <v>4682</v>
      </c>
      <c r="E1041" s="824" t="s">
        <v>2954</v>
      </c>
      <c r="F1041" s="822" t="s">
        <v>2930</v>
      </c>
      <c r="G1041" s="822" t="s">
        <v>3989</v>
      </c>
      <c r="H1041" s="822" t="s">
        <v>329</v>
      </c>
      <c r="I1041" s="822" t="s">
        <v>4217</v>
      </c>
      <c r="J1041" s="822" t="s">
        <v>4218</v>
      </c>
      <c r="K1041" s="822" t="s">
        <v>1900</v>
      </c>
      <c r="L1041" s="825">
        <v>200.34</v>
      </c>
      <c r="M1041" s="825">
        <v>1202.04</v>
      </c>
      <c r="N1041" s="822">
        <v>6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7</v>
      </c>
      <c r="B1042" s="822" t="s">
        <v>2929</v>
      </c>
      <c r="C1042" s="822" t="s">
        <v>2935</v>
      </c>
      <c r="D1042" s="823" t="s">
        <v>4682</v>
      </c>
      <c r="E1042" s="824" t="s">
        <v>2954</v>
      </c>
      <c r="F1042" s="822" t="s">
        <v>2930</v>
      </c>
      <c r="G1042" s="822" t="s">
        <v>3989</v>
      </c>
      <c r="H1042" s="822" t="s">
        <v>329</v>
      </c>
      <c r="I1042" s="822" t="s">
        <v>3990</v>
      </c>
      <c r="J1042" s="822" t="s">
        <v>3991</v>
      </c>
      <c r="K1042" s="822" t="s">
        <v>3992</v>
      </c>
      <c r="L1042" s="825">
        <v>150.26</v>
      </c>
      <c r="M1042" s="825">
        <v>2704.68</v>
      </c>
      <c r="N1042" s="822">
        <v>18</v>
      </c>
      <c r="O1042" s="826">
        <v>2.5</v>
      </c>
      <c r="P1042" s="825">
        <v>1803.12</v>
      </c>
      <c r="Q1042" s="827">
        <v>0.66666666666666663</v>
      </c>
      <c r="R1042" s="822">
        <v>12</v>
      </c>
      <c r="S1042" s="827">
        <v>0.66666666666666663</v>
      </c>
      <c r="T1042" s="826">
        <v>1.5</v>
      </c>
      <c r="U1042" s="828">
        <v>0.6</v>
      </c>
    </row>
    <row r="1043" spans="1:21" ht="14.45" customHeight="1" x14ac:dyDescent="0.2">
      <c r="A1043" s="821">
        <v>7</v>
      </c>
      <c r="B1043" s="822" t="s">
        <v>2929</v>
      </c>
      <c r="C1043" s="822" t="s">
        <v>2935</v>
      </c>
      <c r="D1043" s="823" t="s">
        <v>4682</v>
      </c>
      <c r="E1043" s="824" t="s">
        <v>2954</v>
      </c>
      <c r="F1043" s="822" t="s">
        <v>2930</v>
      </c>
      <c r="G1043" s="822" t="s">
        <v>3989</v>
      </c>
      <c r="H1043" s="822" t="s">
        <v>329</v>
      </c>
      <c r="I1043" s="822" t="s">
        <v>3993</v>
      </c>
      <c r="J1043" s="822" t="s">
        <v>3994</v>
      </c>
      <c r="K1043" s="822" t="s">
        <v>1900</v>
      </c>
      <c r="L1043" s="825">
        <v>200.34</v>
      </c>
      <c r="M1043" s="825">
        <v>3806.46</v>
      </c>
      <c r="N1043" s="822">
        <v>19</v>
      </c>
      <c r="O1043" s="826">
        <v>2.5</v>
      </c>
      <c r="P1043" s="825">
        <v>2003.4</v>
      </c>
      <c r="Q1043" s="827">
        <v>0.52631578947368418</v>
      </c>
      <c r="R1043" s="822">
        <v>10</v>
      </c>
      <c r="S1043" s="827">
        <v>0.52631578947368418</v>
      </c>
      <c r="T1043" s="826">
        <v>1</v>
      </c>
      <c r="U1043" s="828">
        <v>0.4</v>
      </c>
    </row>
    <row r="1044" spans="1:21" ht="14.45" customHeight="1" x14ac:dyDescent="0.2">
      <c r="A1044" s="821">
        <v>7</v>
      </c>
      <c r="B1044" s="822" t="s">
        <v>2929</v>
      </c>
      <c r="C1044" s="822" t="s">
        <v>2935</v>
      </c>
      <c r="D1044" s="823" t="s">
        <v>4682</v>
      </c>
      <c r="E1044" s="824" t="s">
        <v>2954</v>
      </c>
      <c r="F1044" s="822" t="s">
        <v>2930</v>
      </c>
      <c r="G1044" s="822" t="s">
        <v>3989</v>
      </c>
      <c r="H1044" s="822" t="s">
        <v>329</v>
      </c>
      <c r="I1044" s="822" t="s">
        <v>3995</v>
      </c>
      <c r="J1044" s="822" t="s">
        <v>1543</v>
      </c>
      <c r="K1044" s="822" t="s">
        <v>3542</v>
      </c>
      <c r="L1044" s="825">
        <v>166.96</v>
      </c>
      <c r="M1044" s="825">
        <v>500.88</v>
      </c>
      <c r="N1044" s="822">
        <v>3</v>
      </c>
      <c r="O1044" s="826">
        <v>1.5</v>
      </c>
      <c r="P1044" s="825">
        <v>333.92</v>
      </c>
      <c r="Q1044" s="827">
        <v>0.66666666666666674</v>
      </c>
      <c r="R1044" s="822">
        <v>2</v>
      </c>
      <c r="S1044" s="827">
        <v>0.66666666666666663</v>
      </c>
      <c r="T1044" s="826">
        <v>0.5</v>
      </c>
      <c r="U1044" s="828">
        <v>0.33333333333333331</v>
      </c>
    </row>
    <row r="1045" spans="1:21" ht="14.45" customHeight="1" x14ac:dyDescent="0.2">
      <c r="A1045" s="821">
        <v>7</v>
      </c>
      <c r="B1045" s="822" t="s">
        <v>2929</v>
      </c>
      <c r="C1045" s="822" t="s">
        <v>2935</v>
      </c>
      <c r="D1045" s="823" t="s">
        <v>4682</v>
      </c>
      <c r="E1045" s="824" t="s">
        <v>2954</v>
      </c>
      <c r="F1045" s="822" t="s">
        <v>2930</v>
      </c>
      <c r="G1045" s="822" t="s">
        <v>3989</v>
      </c>
      <c r="H1045" s="822" t="s">
        <v>329</v>
      </c>
      <c r="I1045" s="822" t="s">
        <v>4219</v>
      </c>
      <c r="J1045" s="822" t="s">
        <v>4220</v>
      </c>
      <c r="K1045" s="822" t="s">
        <v>3542</v>
      </c>
      <c r="L1045" s="825">
        <v>166.96</v>
      </c>
      <c r="M1045" s="825">
        <v>333.92</v>
      </c>
      <c r="N1045" s="822">
        <v>2</v>
      </c>
      <c r="O1045" s="826">
        <v>1</v>
      </c>
      <c r="P1045" s="825">
        <v>333.92</v>
      </c>
      <c r="Q1045" s="827">
        <v>1</v>
      </c>
      <c r="R1045" s="822">
        <v>2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7</v>
      </c>
      <c r="B1046" s="822" t="s">
        <v>2929</v>
      </c>
      <c r="C1046" s="822" t="s">
        <v>2935</v>
      </c>
      <c r="D1046" s="823" t="s">
        <v>4682</v>
      </c>
      <c r="E1046" s="824" t="s">
        <v>2954</v>
      </c>
      <c r="F1046" s="822" t="s">
        <v>2930</v>
      </c>
      <c r="G1046" s="822" t="s">
        <v>3989</v>
      </c>
      <c r="H1046" s="822" t="s">
        <v>329</v>
      </c>
      <c r="I1046" s="822" t="s">
        <v>4102</v>
      </c>
      <c r="J1046" s="822" t="s">
        <v>4002</v>
      </c>
      <c r="K1046" s="822" t="s">
        <v>4103</v>
      </c>
      <c r="L1046" s="825">
        <v>400.68</v>
      </c>
      <c r="M1046" s="825">
        <v>2003.4</v>
      </c>
      <c r="N1046" s="822">
        <v>5</v>
      </c>
      <c r="O1046" s="826">
        <v>0.5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7</v>
      </c>
      <c r="B1047" s="822" t="s">
        <v>2929</v>
      </c>
      <c r="C1047" s="822" t="s">
        <v>2935</v>
      </c>
      <c r="D1047" s="823" t="s">
        <v>4682</v>
      </c>
      <c r="E1047" s="824" t="s">
        <v>2954</v>
      </c>
      <c r="F1047" s="822" t="s">
        <v>2930</v>
      </c>
      <c r="G1047" s="822" t="s">
        <v>3989</v>
      </c>
      <c r="H1047" s="822" t="s">
        <v>329</v>
      </c>
      <c r="I1047" s="822" t="s">
        <v>4221</v>
      </c>
      <c r="J1047" s="822" t="s">
        <v>2177</v>
      </c>
      <c r="K1047" s="822" t="s">
        <v>2190</v>
      </c>
      <c r="L1047" s="825">
        <v>47.35</v>
      </c>
      <c r="M1047" s="825">
        <v>47.35</v>
      </c>
      <c r="N1047" s="822">
        <v>1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7</v>
      </c>
      <c r="B1048" s="822" t="s">
        <v>2929</v>
      </c>
      <c r="C1048" s="822" t="s">
        <v>2935</v>
      </c>
      <c r="D1048" s="823" t="s">
        <v>4682</v>
      </c>
      <c r="E1048" s="824" t="s">
        <v>2954</v>
      </c>
      <c r="F1048" s="822" t="s">
        <v>2930</v>
      </c>
      <c r="G1048" s="822" t="s">
        <v>3989</v>
      </c>
      <c r="H1048" s="822" t="s">
        <v>329</v>
      </c>
      <c r="I1048" s="822" t="s">
        <v>4010</v>
      </c>
      <c r="J1048" s="822" t="s">
        <v>4011</v>
      </c>
      <c r="K1048" s="822" t="s">
        <v>3992</v>
      </c>
      <c r="L1048" s="825">
        <v>150.26</v>
      </c>
      <c r="M1048" s="825">
        <v>6611.4400000000005</v>
      </c>
      <c r="N1048" s="822">
        <v>44</v>
      </c>
      <c r="O1048" s="826">
        <v>4</v>
      </c>
      <c r="P1048" s="825">
        <v>6310.92</v>
      </c>
      <c r="Q1048" s="827">
        <v>0.95454545454545447</v>
      </c>
      <c r="R1048" s="822">
        <v>42</v>
      </c>
      <c r="S1048" s="827">
        <v>0.95454545454545459</v>
      </c>
      <c r="T1048" s="826">
        <v>3</v>
      </c>
      <c r="U1048" s="828">
        <v>0.75</v>
      </c>
    </row>
    <row r="1049" spans="1:21" ht="14.45" customHeight="1" x14ac:dyDescent="0.2">
      <c r="A1049" s="821">
        <v>7</v>
      </c>
      <c r="B1049" s="822" t="s">
        <v>2929</v>
      </c>
      <c r="C1049" s="822" t="s">
        <v>2935</v>
      </c>
      <c r="D1049" s="823" t="s">
        <v>4682</v>
      </c>
      <c r="E1049" s="824" t="s">
        <v>2954</v>
      </c>
      <c r="F1049" s="822" t="s">
        <v>2930</v>
      </c>
      <c r="G1049" s="822" t="s">
        <v>3989</v>
      </c>
      <c r="H1049" s="822" t="s">
        <v>329</v>
      </c>
      <c r="I1049" s="822" t="s">
        <v>4012</v>
      </c>
      <c r="J1049" s="822" t="s">
        <v>4011</v>
      </c>
      <c r="K1049" s="822" t="s">
        <v>3542</v>
      </c>
      <c r="L1049" s="825">
        <v>166.96</v>
      </c>
      <c r="M1049" s="825">
        <v>3005.28</v>
      </c>
      <c r="N1049" s="822">
        <v>18</v>
      </c>
      <c r="O1049" s="826">
        <v>3</v>
      </c>
      <c r="P1049" s="825">
        <v>333.92</v>
      </c>
      <c r="Q1049" s="827">
        <v>0.1111111111111111</v>
      </c>
      <c r="R1049" s="822">
        <v>2</v>
      </c>
      <c r="S1049" s="827">
        <v>0.1111111111111111</v>
      </c>
      <c r="T1049" s="826">
        <v>0.5</v>
      </c>
      <c r="U1049" s="828">
        <v>0.16666666666666666</v>
      </c>
    </row>
    <row r="1050" spans="1:21" ht="14.45" customHeight="1" x14ac:dyDescent="0.2">
      <c r="A1050" s="821">
        <v>7</v>
      </c>
      <c r="B1050" s="822" t="s">
        <v>2929</v>
      </c>
      <c r="C1050" s="822" t="s">
        <v>2935</v>
      </c>
      <c r="D1050" s="823" t="s">
        <v>4682</v>
      </c>
      <c r="E1050" s="824" t="s">
        <v>2954</v>
      </c>
      <c r="F1050" s="822" t="s">
        <v>2930</v>
      </c>
      <c r="G1050" s="822" t="s">
        <v>3989</v>
      </c>
      <c r="H1050" s="822" t="s">
        <v>329</v>
      </c>
      <c r="I1050" s="822" t="s">
        <v>4013</v>
      </c>
      <c r="J1050" s="822" t="s">
        <v>4011</v>
      </c>
      <c r="K1050" s="822" t="s">
        <v>1900</v>
      </c>
      <c r="L1050" s="825">
        <v>200.34</v>
      </c>
      <c r="M1050" s="825">
        <v>1602.72</v>
      </c>
      <c r="N1050" s="822">
        <v>8</v>
      </c>
      <c r="O1050" s="826">
        <v>1</v>
      </c>
      <c r="P1050" s="825">
        <v>1001.7</v>
      </c>
      <c r="Q1050" s="827">
        <v>0.625</v>
      </c>
      <c r="R1050" s="822">
        <v>5</v>
      </c>
      <c r="S1050" s="827">
        <v>0.625</v>
      </c>
      <c r="T1050" s="826">
        <v>0.5</v>
      </c>
      <c r="U1050" s="828">
        <v>0.5</v>
      </c>
    </row>
    <row r="1051" spans="1:21" ht="14.45" customHeight="1" x14ac:dyDescent="0.2">
      <c r="A1051" s="821">
        <v>7</v>
      </c>
      <c r="B1051" s="822" t="s">
        <v>2929</v>
      </c>
      <c r="C1051" s="822" t="s">
        <v>2935</v>
      </c>
      <c r="D1051" s="823" t="s">
        <v>4682</v>
      </c>
      <c r="E1051" s="824" t="s">
        <v>2954</v>
      </c>
      <c r="F1051" s="822" t="s">
        <v>2930</v>
      </c>
      <c r="G1051" s="822" t="s">
        <v>3989</v>
      </c>
      <c r="H1051" s="822" t="s">
        <v>329</v>
      </c>
      <c r="I1051" s="822" t="s">
        <v>4014</v>
      </c>
      <c r="J1051" s="822" t="s">
        <v>4011</v>
      </c>
      <c r="K1051" s="822" t="s">
        <v>2833</v>
      </c>
      <c r="L1051" s="825">
        <v>100.17</v>
      </c>
      <c r="M1051" s="825">
        <v>601.02</v>
      </c>
      <c r="N1051" s="822">
        <v>6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7</v>
      </c>
      <c r="B1052" s="822" t="s">
        <v>2929</v>
      </c>
      <c r="C1052" s="822" t="s">
        <v>2935</v>
      </c>
      <c r="D1052" s="823" t="s">
        <v>4682</v>
      </c>
      <c r="E1052" s="824" t="s">
        <v>2954</v>
      </c>
      <c r="F1052" s="822" t="s">
        <v>2930</v>
      </c>
      <c r="G1052" s="822" t="s">
        <v>3177</v>
      </c>
      <c r="H1052" s="822" t="s">
        <v>329</v>
      </c>
      <c r="I1052" s="822" t="s">
        <v>3178</v>
      </c>
      <c r="J1052" s="822" t="s">
        <v>3179</v>
      </c>
      <c r="K1052" s="822" t="s">
        <v>3180</v>
      </c>
      <c r="L1052" s="825">
        <v>264</v>
      </c>
      <c r="M1052" s="825">
        <v>1320</v>
      </c>
      <c r="N1052" s="822">
        <v>5</v>
      </c>
      <c r="O1052" s="826">
        <v>3.5</v>
      </c>
      <c r="P1052" s="825">
        <v>1056</v>
      </c>
      <c r="Q1052" s="827">
        <v>0.8</v>
      </c>
      <c r="R1052" s="822">
        <v>4</v>
      </c>
      <c r="S1052" s="827">
        <v>0.8</v>
      </c>
      <c r="T1052" s="826">
        <v>3</v>
      </c>
      <c r="U1052" s="828">
        <v>0.8571428571428571</v>
      </c>
    </row>
    <row r="1053" spans="1:21" ht="14.45" customHeight="1" x14ac:dyDescent="0.2">
      <c r="A1053" s="821">
        <v>7</v>
      </c>
      <c r="B1053" s="822" t="s">
        <v>2929</v>
      </c>
      <c r="C1053" s="822" t="s">
        <v>2935</v>
      </c>
      <c r="D1053" s="823" t="s">
        <v>4682</v>
      </c>
      <c r="E1053" s="824" t="s">
        <v>2954</v>
      </c>
      <c r="F1053" s="822" t="s">
        <v>2930</v>
      </c>
      <c r="G1053" s="822" t="s">
        <v>4019</v>
      </c>
      <c r="H1053" s="822" t="s">
        <v>687</v>
      </c>
      <c r="I1053" s="822" t="s">
        <v>4020</v>
      </c>
      <c r="J1053" s="822" t="s">
        <v>2899</v>
      </c>
      <c r="K1053" s="822" t="s">
        <v>4021</v>
      </c>
      <c r="L1053" s="825">
        <v>80.53</v>
      </c>
      <c r="M1053" s="825">
        <v>2174.31</v>
      </c>
      <c r="N1053" s="822">
        <v>27</v>
      </c>
      <c r="O1053" s="826">
        <v>6</v>
      </c>
      <c r="P1053" s="825">
        <v>483.18</v>
      </c>
      <c r="Q1053" s="827">
        <v>0.22222222222222224</v>
      </c>
      <c r="R1053" s="822">
        <v>6</v>
      </c>
      <c r="S1053" s="827">
        <v>0.22222222222222221</v>
      </c>
      <c r="T1053" s="826">
        <v>2</v>
      </c>
      <c r="U1053" s="828">
        <v>0.33333333333333331</v>
      </c>
    </row>
    <row r="1054" spans="1:21" ht="14.45" customHeight="1" x14ac:dyDescent="0.2">
      <c r="A1054" s="821">
        <v>7</v>
      </c>
      <c r="B1054" s="822" t="s">
        <v>2929</v>
      </c>
      <c r="C1054" s="822" t="s">
        <v>2935</v>
      </c>
      <c r="D1054" s="823" t="s">
        <v>4682</v>
      </c>
      <c r="E1054" s="824" t="s">
        <v>2954</v>
      </c>
      <c r="F1054" s="822" t="s">
        <v>2930</v>
      </c>
      <c r="G1054" s="822" t="s">
        <v>4019</v>
      </c>
      <c r="H1054" s="822" t="s">
        <v>329</v>
      </c>
      <c r="I1054" s="822" t="s">
        <v>4222</v>
      </c>
      <c r="J1054" s="822" t="s">
        <v>2899</v>
      </c>
      <c r="K1054" s="822" t="s">
        <v>2098</v>
      </c>
      <c r="L1054" s="825">
        <v>161.06</v>
      </c>
      <c r="M1054" s="825">
        <v>161.06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7</v>
      </c>
      <c r="B1055" s="822" t="s">
        <v>2929</v>
      </c>
      <c r="C1055" s="822" t="s">
        <v>2935</v>
      </c>
      <c r="D1055" s="823" t="s">
        <v>4682</v>
      </c>
      <c r="E1055" s="824" t="s">
        <v>2954</v>
      </c>
      <c r="F1055" s="822" t="s">
        <v>2930</v>
      </c>
      <c r="G1055" s="822" t="s">
        <v>4019</v>
      </c>
      <c r="H1055" s="822" t="s">
        <v>329</v>
      </c>
      <c r="I1055" s="822" t="s">
        <v>4022</v>
      </c>
      <c r="J1055" s="822" t="s">
        <v>2899</v>
      </c>
      <c r="K1055" s="822" t="s">
        <v>2100</v>
      </c>
      <c r="L1055" s="825">
        <v>400.17</v>
      </c>
      <c r="M1055" s="825">
        <v>800.34</v>
      </c>
      <c r="N1055" s="822">
        <v>2</v>
      </c>
      <c r="O1055" s="826">
        <v>1.5</v>
      </c>
      <c r="P1055" s="825">
        <v>800.34</v>
      </c>
      <c r="Q1055" s="827">
        <v>1</v>
      </c>
      <c r="R1055" s="822">
        <v>2</v>
      </c>
      <c r="S1055" s="827">
        <v>1</v>
      </c>
      <c r="T1055" s="826">
        <v>1.5</v>
      </c>
      <c r="U1055" s="828">
        <v>1</v>
      </c>
    </row>
    <row r="1056" spans="1:21" ht="14.45" customHeight="1" x14ac:dyDescent="0.2">
      <c r="A1056" s="821">
        <v>7</v>
      </c>
      <c r="B1056" s="822" t="s">
        <v>2929</v>
      </c>
      <c r="C1056" s="822" t="s">
        <v>2935</v>
      </c>
      <c r="D1056" s="823" t="s">
        <v>4682</v>
      </c>
      <c r="E1056" s="824" t="s">
        <v>2954</v>
      </c>
      <c r="F1056" s="822" t="s">
        <v>2930</v>
      </c>
      <c r="G1056" s="822" t="s">
        <v>4019</v>
      </c>
      <c r="H1056" s="822" t="s">
        <v>329</v>
      </c>
      <c r="I1056" s="822" t="s">
        <v>4023</v>
      </c>
      <c r="J1056" s="822" t="s">
        <v>2899</v>
      </c>
      <c r="K1056" s="822" t="s">
        <v>4024</v>
      </c>
      <c r="L1056" s="825">
        <v>533.42999999999995</v>
      </c>
      <c r="M1056" s="825">
        <v>533.42999999999995</v>
      </c>
      <c r="N1056" s="822">
        <v>1</v>
      </c>
      <c r="O1056" s="826"/>
      <c r="P1056" s="825">
        <v>533.42999999999995</v>
      </c>
      <c r="Q1056" s="827">
        <v>1</v>
      </c>
      <c r="R1056" s="822">
        <v>1</v>
      </c>
      <c r="S1056" s="827">
        <v>1</v>
      </c>
      <c r="T1056" s="826"/>
      <c r="U1056" s="828"/>
    </row>
    <row r="1057" spans="1:21" ht="14.45" customHeight="1" x14ac:dyDescent="0.2">
      <c r="A1057" s="821">
        <v>7</v>
      </c>
      <c r="B1057" s="822" t="s">
        <v>2929</v>
      </c>
      <c r="C1057" s="822" t="s">
        <v>2935</v>
      </c>
      <c r="D1057" s="823" t="s">
        <v>4682</v>
      </c>
      <c r="E1057" s="824" t="s">
        <v>2954</v>
      </c>
      <c r="F1057" s="822" t="s">
        <v>2930</v>
      </c>
      <c r="G1057" s="822" t="s">
        <v>4019</v>
      </c>
      <c r="H1057" s="822" t="s">
        <v>687</v>
      </c>
      <c r="I1057" s="822" t="s">
        <v>4025</v>
      </c>
      <c r="J1057" s="822" t="s">
        <v>2899</v>
      </c>
      <c r="K1057" s="822" t="s">
        <v>4024</v>
      </c>
      <c r="L1057" s="825">
        <v>533.42999999999995</v>
      </c>
      <c r="M1057" s="825">
        <v>533.42999999999995</v>
      </c>
      <c r="N1057" s="822">
        <v>1</v>
      </c>
      <c r="O1057" s="826">
        <v>0.5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7</v>
      </c>
      <c r="B1058" s="822" t="s">
        <v>2929</v>
      </c>
      <c r="C1058" s="822" t="s">
        <v>2935</v>
      </c>
      <c r="D1058" s="823" t="s">
        <v>4682</v>
      </c>
      <c r="E1058" s="824" t="s">
        <v>2954</v>
      </c>
      <c r="F1058" s="822" t="s">
        <v>2930</v>
      </c>
      <c r="G1058" s="822" t="s">
        <v>4019</v>
      </c>
      <c r="H1058" s="822" t="s">
        <v>687</v>
      </c>
      <c r="I1058" s="822" t="s">
        <v>2900</v>
      </c>
      <c r="J1058" s="822" t="s">
        <v>2899</v>
      </c>
      <c r="K1058" s="822" t="s">
        <v>2100</v>
      </c>
      <c r="L1058" s="825">
        <v>400.17</v>
      </c>
      <c r="M1058" s="825">
        <v>400.17</v>
      </c>
      <c r="N1058" s="822">
        <v>1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7</v>
      </c>
      <c r="B1059" s="822" t="s">
        <v>2929</v>
      </c>
      <c r="C1059" s="822" t="s">
        <v>2935</v>
      </c>
      <c r="D1059" s="823" t="s">
        <v>4682</v>
      </c>
      <c r="E1059" s="824" t="s">
        <v>2954</v>
      </c>
      <c r="F1059" s="822" t="s">
        <v>2930</v>
      </c>
      <c r="G1059" s="822" t="s">
        <v>4019</v>
      </c>
      <c r="H1059" s="822" t="s">
        <v>687</v>
      </c>
      <c r="I1059" s="822" t="s">
        <v>4164</v>
      </c>
      <c r="J1059" s="822" t="s">
        <v>2899</v>
      </c>
      <c r="K1059" s="822" t="s">
        <v>4021</v>
      </c>
      <c r="L1059" s="825">
        <v>80.53</v>
      </c>
      <c r="M1059" s="825">
        <v>1207.95</v>
      </c>
      <c r="N1059" s="822">
        <v>15</v>
      </c>
      <c r="O1059" s="826">
        <v>2.5</v>
      </c>
      <c r="P1059" s="825">
        <v>483.18</v>
      </c>
      <c r="Q1059" s="827">
        <v>0.39999999999999997</v>
      </c>
      <c r="R1059" s="822">
        <v>6</v>
      </c>
      <c r="S1059" s="827">
        <v>0.4</v>
      </c>
      <c r="T1059" s="826">
        <v>1</v>
      </c>
      <c r="U1059" s="828">
        <v>0.4</v>
      </c>
    </row>
    <row r="1060" spans="1:21" ht="14.45" customHeight="1" x14ac:dyDescent="0.2">
      <c r="A1060" s="821">
        <v>7</v>
      </c>
      <c r="B1060" s="822" t="s">
        <v>2929</v>
      </c>
      <c r="C1060" s="822" t="s">
        <v>2935</v>
      </c>
      <c r="D1060" s="823" t="s">
        <v>4682</v>
      </c>
      <c r="E1060" s="824" t="s">
        <v>2954</v>
      </c>
      <c r="F1060" s="822" t="s">
        <v>2930</v>
      </c>
      <c r="G1060" s="822" t="s">
        <v>3079</v>
      </c>
      <c r="H1060" s="822" t="s">
        <v>687</v>
      </c>
      <c r="I1060" s="822" t="s">
        <v>2747</v>
      </c>
      <c r="J1060" s="822" t="s">
        <v>1625</v>
      </c>
      <c r="K1060" s="822" t="s">
        <v>2748</v>
      </c>
      <c r="L1060" s="825">
        <v>0</v>
      </c>
      <c r="M1060" s="825">
        <v>0</v>
      </c>
      <c r="N1060" s="822">
        <v>28</v>
      </c>
      <c r="O1060" s="826">
        <v>11</v>
      </c>
      <c r="P1060" s="825">
        <v>0</v>
      </c>
      <c r="Q1060" s="827"/>
      <c r="R1060" s="822">
        <v>17</v>
      </c>
      <c r="S1060" s="827">
        <v>0.6071428571428571</v>
      </c>
      <c r="T1060" s="826">
        <v>6.5</v>
      </c>
      <c r="U1060" s="828">
        <v>0.59090909090909094</v>
      </c>
    </row>
    <row r="1061" spans="1:21" ht="14.45" customHeight="1" x14ac:dyDescent="0.2">
      <c r="A1061" s="821">
        <v>7</v>
      </c>
      <c r="B1061" s="822" t="s">
        <v>2929</v>
      </c>
      <c r="C1061" s="822" t="s">
        <v>2935</v>
      </c>
      <c r="D1061" s="823" t="s">
        <v>4682</v>
      </c>
      <c r="E1061" s="824" t="s">
        <v>2954</v>
      </c>
      <c r="F1061" s="822" t="s">
        <v>2930</v>
      </c>
      <c r="G1061" s="822" t="s">
        <v>3184</v>
      </c>
      <c r="H1061" s="822" t="s">
        <v>687</v>
      </c>
      <c r="I1061" s="822" t="s">
        <v>3185</v>
      </c>
      <c r="J1061" s="822" t="s">
        <v>1222</v>
      </c>
      <c r="K1061" s="822" t="s">
        <v>3186</v>
      </c>
      <c r="L1061" s="825">
        <v>414.07</v>
      </c>
      <c r="M1061" s="825">
        <v>828.14</v>
      </c>
      <c r="N1061" s="822">
        <v>2</v>
      </c>
      <c r="O1061" s="826">
        <v>0.5</v>
      </c>
      <c r="P1061" s="825">
        <v>828.14</v>
      </c>
      <c r="Q1061" s="827">
        <v>1</v>
      </c>
      <c r="R1061" s="822">
        <v>2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7</v>
      </c>
      <c r="B1062" s="822" t="s">
        <v>2929</v>
      </c>
      <c r="C1062" s="822" t="s">
        <v>2935</v>
      </c>
      <c r="D1062" s="823" t="s">
        <v>4682</v>
      </c>
      <c r="E1062" s="824" t="s">
        <v>2954</v>
      </c>
      <c r="F1062" s="822" t="s">
        <v>2930</v>
      </c>
      <c r="G1062" s="822" t="s">
        <v>3193</v>
      </c>
      <c r="H1062" s="822" t="s">
        <v>329</v>
      </c>
      <c r="I1062" s="822" t="s">
        <v>3194</v>
      </c>
      <c r="J1062" s="822" t="s">
        <v>3195</v>
      </c>
      <c r="K1062" s="822" t="s">
        <v>3196</v>
      </c>
      <c r="L1062" s="825">
        <v>299.83999999999997</v>
      </c>
      <c r="M1062" s="825">
        <v>86953.599999999977</v>
      </c>
      <c r="N1062" s="822">
        <v>290</v>
      </c>
      <c r="O1062" s="826">
        <v>113</v>
      </c>
      <c r="P1062" s="825">
        <v>52172.159999999967</v>
      </c>
      <c r="Q1062" s="827">
        <v>0.59999999999999976</v>
      </c>
      <c r="R1062" s="822">
        <v>174</v>
      </c>
      <c r="S1062" s="827">
        <v>0.6</v>
      </c>
      <c r="T1062" s="826">
        <v>74</v>
      </c>
      <c r="U1062" s="828">
        <v>0.65486725663716816</v>
      </c>
    </row>
    <row r="1063" spans="1:21" ht="14.45" customHeight="1" x14ac:dyDescent="0.2">
      <c r="A1063" s="821">
        <v>7</v>
      </c>
      <c r="B1063" s="822" t="s">
        <v>2929</v>
      </c>
      <c r="C1063" s="822" t="s">
        <v>2935</v>
      </c>
      <c r="D1063" s="823" t="s">
        <v>4682</v>
      </c>
      <c r="E1063" s="824" t="s">
        <v>2954</v>
      </c>
      <c r="F1063" s="822" t="s">
        <v>2930</v>
      </c>
      <c r="G1063" s="822" t="s">
        <v>3193</v>
      </c>
      <c r="H1063" s="822" t="s">
        <v>329</v>
      </c>
      <c r="I1063" s="822" t="s">
        <v>4027</v>
      </c>
      <c r="J1063" s="822" t="s">
        <v>4028</v>
      </c>
      <c r="K1063" s="822" t="s">
        <v>4029</v>
      </c>
      <c r="L1063" s="825">
        <v>50.32</v>
      </c>
      <c r="M1063" s="825">
        <v>905.76</v>
      </c>
      <c r="N1063" s="822">
        <v>18</v>
      </c>
      <c r="O1063" s="826">
        <v>3</v>
      </c>
      <c r="P1063" s="825">
        <v>905.76</v>
      </c>
      <c r="Q1063" s="827">
        <v>1</v>
      </c>
      <c r="R1063" s="822">
        <v>18</v>
      </c>
      <c r="S1063" s="827">
        <v>1</v>
      </c>
      <c r="T1063" s="826">
        <v>3</v>
      </c>
      <c r="U1063" s="828">
        <v>1</v>
      </c>
    </row>
    <row r="1064" spans="1:21" ht="14.45" customHeight="1" x14ac:dyDescent="0.2">
      <c r="A1064" s="821">
        <v>7</v>
      </c>
      <c r="B1064" s="822" t="s">
        <v>2929</v>
      </c>
      <c r="C1064" s="822" t="s">
        <v>2935</v>
      </c>
      <c r="D1064" s="823" t="s">
        <v>4682</v>
      </c>
      <c r="E1064" s="824" t="s">
        <v>2954</v>
      </c>
      <c r="F1064" s="822" t="s">
        <v>2930</v>
      </c>
      <c r="G1064" s="822" t="s">
        <v>3193</v>
      </c>
      <c r="H1064" s="822" t="s">
        <v>329</v>
      </c>
      <c r="I1064" s="822" t="s">
        <v>4033</v>
      </c>
      <c r="J1064" s="822" t="s">
        <v>4034</v>
      </c>
      <c r="K1064" s="822" t="s">
        <v>4035</v>
      </c>
      <c r="L1064" s="825">
        <v>99.94</v>
      </c>
      <c r="M1064" s="825">
        <v>2098.7399999999998</v>
      </c>
      <c r="N1064" s="822">
        <v>21</v>
      </c>
      <c r="O1064" s="826">
        <v>5</v>
      </c>
      <c r="P1064" s="825">
        <v>1599.0399999999997</v>
      </c>
      <c r="Q1064" s="827">
        <v>0.76190476190476186</v>
      </c>
      <c r="R1064" s="822">
        <v>16</v>
      </c>
      <c r="S1064" s="827">
        <v>0.76190476190476186</v>
      </c>
      <c r="T1064" s="826">
        <v>4.5</v>
      </c>
      <c r="U1064" s="828">
        <v>0.9</v>
      </c>
    </row>
    <row r="1065" spans="1:21" ht="14.45" customHeight="1" x14ac:dyDescent="0.2">
      <c r="A1065" s="821">
        <v>7</v>
      </c>
      <c r="B1065" s="822" t="s">
        <v>2929</v>
      </c>
      <c r="C1065" s="822" t="s">
        <v>2935</v>
      </c>
      <c r="D1065" s="823" t="s">
        <v>4682</v>
      </c>
      <c r="E1065" s="824" t="s">
        <v>2954</v>
      </c>
      <c r="F1065" s="822" t="s">
        <v>2930</v>
      </c>
      <c r="G1065" s="822" t="s">
        <v>3193</v>
      </c>
      <c r="H1065" s="822" t="s">
        <v>329</v>
      </c>
      <c r="I1065" s="822" t="s">
        <v>3261</v>
      </c>
      <c r="J1065" s="822" t="s">
        <v>3208</v>
      </c>
      <c r="K1065" s="822"/>
      <c r="L1065" s="825">
        <v>50.32</v>
      </c>
      <c r="M1065" s="825">
        <v>704.48</v>
      </c>
      <c r="N1065" s="822">
        <v>14</v>
      </c>
      <c r="O1065" s="826">
        <v>2</v>
      </c>
      <c r="P1065" s="825">
        <v>301.92</v>
      </c>
      <c r="Q1065" s="827">
        <v>0.4285714285714286</v>
      </c>
      <c r="R1065" s="822">
        <v>6</v>
      </c>
      <c r="S1065" s="827">
        <v>0.42857142857142855</v>
      </c>
      <c r="T1065" s="826"/>
      <c r="U1065" s="828">
        <v>0</v>
      </c>
    </row>
    <row r="1066" spans="1:21" ht="14.45" customHeight="1" x14ac:dyDescent="0.2">
      <c r="A1066" s="821">
        <v>7</v>
      </c>
      <c r="B1066" s="822" t="s">
        <v>2929</v>
      </c>
      <c r="C1066" s="822" t="s">
        <v>2935</v>
      </c>
      <c r="D1066" s="823" t="s">
        <v>4682</v>
      </c>
      <c r="E1066" s="824" t="s">
        <v>2954</v>
      </c>
      <c r="F1066" s="822" t="s">
        <v>2930</v>
      </c>
      <c r="G1066" s="822" t="s">
        <v>3193</v>
      </c>
      <c r="H1066" s="822" t="s">
        <v>329</v>
      </c>
      <c r="I1066" s="822" t="s">
        <v>3261</v>
      </c>
      <c r="J1066" s="822" t="s">
        <v>1613</v>
      </c>
      <c r="K1066" s="822" t="s">
        <v>3566</v>
      </c>
      <c r="L1066" s="825">
        <v>50.32</v>
      </c>
      <c r="M1066" s="825">
        <v>3773.9999999999995</v>
      </c>
      <c r="N1066" s="822">
        <v>75</v>
      </c>
      <c r="O1066" s="826">
        <v>11</v>
      </c>
      <c r="P1066" s="825">
        <v>956.08</v>
      </c>
      <c r="Q1066" s="827">
        <v>0.25333333333333335</v>
      </c>
      <c r="R1066" s="822">
        <v>19</v>
      </c>
      <c r="S1066" s="827">
        <v>0.25333333333333335</v>
      </c>
      <c r="T1066" s="826">
        <v>2.5</v>
      </c>
      <c r="U1066" s="828">
        <v>0.22727272727272727</v>
      </c>
    </row>
    <row r="1067" spans="1:21" ht="14.45" customHeight="1" x14ac:dyDescent="0.2">
      <c r="A1067" s="821">
        <v>7</v>
      </c>
      <c r="B1067" s="822" t="s">
        <v>2929</v>
      </c>
      <c r="C1067" s="822" t="s">
        <v>2935</v>
      </c>
      <c r="D1067" s="823" t="s">
        <v>4682</v>
      </c>
      <c r="E1067" s="824" t="s">
        <v>2954</v>
      </c>
      <c r="F1067" s="822" t="s">
        <v>2930</v>
      </c>
      <c r="G1067" s="822" t="s">
        <v>3193</v>
      </c>
      <c r="H1067" s="822" t="s">
        <v>329</v>
      </c>
      <c r="I1067" s="822" t="s">
        <v>4223</v>
      </c>
      <c r="J1067" s="822" t="s">
        <v>3208</v>
      </c>
      <c r="K1067" s="822"/>
      <c r="L1067" s="825">
        <v>16.77</v>
      </c>
      <c r="M1067" s="825">
        <v>100.62</v>
      </c>
      <c r="N1067" s="822">
        <v>6</v>
      </c>
      <c r="O1067" s="826">
        <v>0.5</v>
      </c>
      <c r="P1067" s="825">
        <v>100.62</v>
      </c>
      <c r="Q1067" s="827">
        <v>1</v>
      </c>
      <c r="R1067" s="822">
        <v>6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7</v>
      </c>
      <c r="B1068" s="822" t="s">
        <v>2929</v>
      </c>
      <c r="C1068" s="822" t="s">
        <v>2935</v>
      </c>
      <c r="D1068" s="823" t="s">
        <v>4682</v>
      </c>
      <c r="E1068" s="824" t="s">
        <v>2954</v>
      </c>
      <c r="F1068" s="822" t="s">
        <v>2930</v>
      </c>
      <c r="G1068" s="822" t="s">
        <v>3193</v>
      </c>
      <c r="H1068" s="822" t="s">
        <v>329</v>
      </c>
      <c r="I1068" s="822" t="s">
        <v>4223</v>
      </c>
      <c r="J1068" s="822" t="s">
        <v>1613</v>
      </c>
      <c r="K1068" s="822" t="s">
        <v>4224</v>
      </c>
      <c r="L1068" s="825">
        <v>16.77</v>
      </c>
      <c r="M1068" s="825">
        <v>134.16</v>
      </c>
      <c r="N1068" s="822">
        <v>8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7</v>
      </c>
      <c r="B1069" s="822" t="s">
        <v>2929</v>
      </c>
      <c r="C1069" s="822" t="s">
        <v>2935</v>
      </c>
      <c r="D1069" s="823" t="s">
        <v>4682</v>
      </c>
      <c r="E1069" s="824" t="s">
        <v>2954</v>
      </c>
      <c r="F1069" s="822" t="s">
        <v>2930</v>
      </c>
      <c r="G1069" s="822" t="s">
        <v>3193</v>
      </c>
      <c r="H1069" s="822" t="s">
        <v>329</v>
      </c>
      <c r="I1069" s="822" t="s">
        <v>4225</v>
      </c>
      <c r="J1069" s="822" t="s">
        <v>3195</v>
      </c>
      <c r="K1069" s="822" t="s">
        <v>4226</v>
      </c>
      <c r="L1069" s="825">
        <v>16.77</v>
      </c>
      <c r="M1069" s="825">
        <v>16.77</v>
      </c>
      <c r="N1069" s="822">
        <v>1</v>
      </c>
      <c r="O1069" s="826">
        <v>0.5</v>
      </c>
      <c r="P1069" s="825">
        <v>16.77</v>
      </c>
      <c r="Q1069" s="827">
        <v>1</v>
      </c>
      <c r="R1069" s="822">
        <v>1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7</v>
      </c>
      <c r="B1070" s="822" t="s">
        <v>2929</v>
      </c>
      <c r="C1070" s="822" t="s">
        <v>2935</v>
      </c>
      <c r="D1070" s="823" t="s">
        <v>4682</v>
      </c>
      <c r="E1070" s="824" t="s">
        <v>2954</v>
      </c>
      <c r="F1070" s="822" t="s">
        <v>2930</v>
      </c>
      <c r="G1070" s="822" t="s">
        <v>3526</v>
      </c>
      <c r="H1070" s="822" t="s">
        <v>329</v>
      </c>
      <c r="I1070" s="822" t="s">
        <v>4039</v>
      </c>
      <c r="J1070" s="822" t="s">
        <v>2091</v>
      </c>
      <c r="K1070" s="822" t="s">
        <v>4040</v>
      </c>
      <c r="L1070" s="825">
        <v>65.36</v>
      </c>
      <c r="M1070" s="825">
        <v>2875.8399999999997</v>
      </c>
      <c r="N1070" s="822">
        <v>44</v>
      </c>
      <c r="O1070" s="826">
        <v>7</v>
      </c>
      <c r="P1070" s="825">
        <v>2222.2399999999998</v>
      </c>
      <c r="Q1070" s="827">
        <v>0.77272727272727271</v>
      </c>
      <c r="R1070" s="822">
        <v>34</v>
      </c>
      <c r="S1070" s="827">
        <v>0.77272727272727271</v>
      </c>
      <c r="T1070" s="826">
        <v>5.5</v>
      </c>
      <c r="U1070" s="828">
        <v>0.7857142857142857</v>
      </c>
    </row>
    <row r="1071" spans="1:21" ht="14.45" customHeight="1" x14ac:dyDescent="0.2">
      <c r="A1071" s="821">
        <v>7</v>
      </c>
      <c r="B1071" s="822" t="s">
        <v>2929</v>
      </c>
      <c r="C1071" s="822" t="s">
        <v>2935</v>
      </c>
      <c r="D1071" s="823" t="s">
        <v>4682</v>
      </c>
      <c r="E1071" s="824" t="s">
        <v>2954</v>
      </c>
      <c r="F1071" s="822" t="s">
        <v>2930</v>
      </c>
      <c r="G1071" s="822" t="s">
        <v>4041</v>
      </c>
      <c r="H1071" s="822" t="s">
        <v>329</v>
      </c>
      <c r="I1071" s="822" t="s">
        <v>4042</v>
      </c>
      <c r="J1071" s="822" t="s">
        <v>4043</v>
      </c>
      <c r="K1071" s="822" t="s">
        <v>4044</v>
      </c>
      <c r="L1071" s="825">
        <v>775.17</v>
      </c>
      <c r="M1071" s="825">
        <v>27906.12</v>
      </c>
      <c r="N1071" s="822">
        <v>36</v>
      </c>
      <c r="O1071" s="826">
        <v>10</v>
      </c>
      <c r="P1071" s="825">
        <v>16278.57</v>
      </c>
      <c r="Q1071" s="827">
        <v>0.58333333333333337</v>
      </c>
      <c r="R1071" s="822">
        <v>21</v>
      </c>
      <c r="S1071" s="827">
        <v>0.58333333333333337</v>
      </c>
      <c r="T1071" s="826">
        <v>7</v>
      </c>
      <c r="U1071" s="828">
        <v>0.7</v>
      </c>
    </row>
    <row r="1072" spans="1:21" ht="14.45" customHeight="1" x14ac:dyDescent="0.2">
      <c r="A1072" s="821">
        <v>7</v>
      </c>
      <c r="B1072" s="822" t="s">
        <v>2929</v>
      </c>
      <c r="C1072" s="822" t="s">
        <v>2935</v>
      </c>
      <c r="D1072" s="823" t="s">
        <v>4682</v>
      </c>
      <c r="E1072" s="824" t="s">
        <v>2954</v>
      </c>
      <c r="F1072" s="822" t="s">
        <v>2930</v>
      </c>
      <c r="G1072" s="822" t="s">
        <v>4041</v>
      </c>
      <c r="H1072" s="822" t="s">
        <v>329</v>
      </c>
      <c r="I1072" s="822" t="s">
        <v>4045</v>
      </c>
      <c r="J1072" s="822" t="s">
        <v>4043</v>
      </c>
      <c r="K1072" s="822" t="s">
        <v>4046</v>
      </c>
      <c r="L1072" s="825">
        <v>1391.97</v>
      </c>
      <c r="M1072" s="825">
        <v>40367.130000000005</v>
      </c>
      <c r="N1072" s="822">
        <v>29</v>
      </c>
      <c r="O1072" s="826">
        <v>10</v>
      </c>
      <c r="P1072" s="825">
        <v>27839.4</v>
      </c>
      <c r="Q1072" s="827">
        <v>0.68965517241379304</v>
      </c>
      <c r="R1072" s="822">
        <v>20</v>
      </c>
      <c r="S1072" s="827">
        <v>0.68965517241379315</v>
      </c>
      <c r="T1072" s="826">
        <v>7</v>
      </c>
      <c r="U1072" s="828">
        <v>0.7</v>
      </c>
    </row>
    <row r="1073" spans="1:21" ht="14.45" customHeight="1" x14ac:dyDescent="0.2">
      <c r="A1073" s="821">
        <v>7</v>
      </c>
      <c r="B1073" s="822" t="s">
        <v>2929</v>
      </c>
      <c r="C1073" s="822" t="s">
        <v>2935</v>
      </c>
      <c r="D1073" s="823" t="s">
        <v>4682</v>
      </c>
      <c r="E1073" s="824" t="s">
        <v>2954</v>
      </c>
      <c r="F1073" s="822" t="s">
        <v>2930</v>
      </c>
      <c r="G1073" s="822" t="s">
        <v>4041</v>
      </c>
      <c r="H1073" s="822" t="s">
        <v>329</v>
      </c>
      <c r="I1073" s="822" t="s">
        <v>4047</v>
      </c>
      <c r="J1073" s="822" t="s">
        <v>4043</v>
      </c>
      <c r="K1073" s="822" t="s">
        <v>4048</v>
      </c>
      <c r="L1073" s="825">
        <v>2620.2600000000002</v>
      </c>
      <c r="M1073" s="825">
        <v>15721.560000000001</v>
      </c>
      <c r="N1073" s="822">
        <v>6</v>
      </c>
      <c r="O1073" s="826">
        <v>2</v>
      </c>
      <c r="P1073" s="825">
        <v>15721.560000000001</v>
      </c>
      <c r="Q1073" s="827">
        <v>1</v>
      </c>
      <c r="R1073" s="822">
        <v>6</v>
      </c>
      <c r="S1073" s="827">
        <v>1</v>
      </c>
      <c r="T1073" s="826">
        <v>2</v>
      </c>
      <c r="U1073" s="828">
        <v>1</v>
      </c>
    </row>
    <row r="1074" spans="1:21" ht="14.45" customHeight="1" x14ac:dyDescent="0.2">
      <c r="A1074" s="821">
        <v>7</v>
      </c>
      <c r="B1074" s="822" t="s">
        <v>2929</v>
      </c>
      <c r="C1074" s="822" t="s">
        <v>2935</v>
      </c>
      <c r="D1074" s="823" t="s">
        <v>4682</v>
      </c>
      <c r="E1074" s="824" t="s">
        <v>2954</v>
      </c>
      <c r="F1074" s="822" t="s">
        <v>2930</v>
      </c>
      <c r="G1074" s="822" t="s">
        <v>3088</v>
      </c>
      <c r="H1074" s="822" t="s">
        <v>329</v>
      </c>
      <c r="I1074" s="822" t="s">
        <v>3089</v>
      </c>
      <c r="J1074" s="822" t="s">
        <v>1269</v>
      </c>
      <c r="K1074" s="822" t="s">
        <v>1270</v>
      </c>
      <c r="L1074" s="825">
        <v>121.92</v>
      </c>
      <c r="M1074" s="825">
        <v>1097.28</v>
      </c>
      <c r="N1074" s="822">
        <v>9</v>
      </c>
      <c r="O1074" s="826">
        <v>3</v>
      </c>
      <c r="P1074" s="825">
        <v>487.68</v>
      </c>
      <c r="Q1074" s="827">
        <v>0.44444444444444448</v>
      </c>
      <c r="R1074" s="822">
        <v>4</v>
      </c>
      <c r="S1074" s="827">
        <v>0.44444444444444442</v>
      </c>
      <c r="T1074" s="826">
        <v>1.5</v>
      </c>
      <c r="U1074" s="828">
        <v>0.5</v>
      </c>
    </row>
    <row r="1075" spans="1:21" ht="14.45" customHeight="1" x14ac:dyDescent="0.2">
      <c r="A1075" s="821">
        <v>7</v>
      </c>
      <c r="B1075" s="822" t="s">
        <v>2929</v>
      </c>
      <c r="C1075" s="822" t="s">
        <v>2935</v>
      </c>
      <c r="D1075" s="823" t="s">
        <v>4682</v>
      </c>
      <c r="E1075" s="824" t="s">
        <v>2954</v>
      </c>
      <c r="F1075" s="822" t="s">
        <v>2930</v>
      </c>
      <c r="G1075" s="822" t="s">
        <v>4052</v>
      </c>
      <c r="H1075" s="822" t="s">
        <v>329</v>
      </c>
      <c r="I1075" s="822" t="s">
        <v>4227</v>
      </c>
      <c r="J1075" s="822" t="s">
        <v>1291</v>
      </c>
      <c r="K1075" s="822" t="s">
        <v>4228</v>
      </c>
      <c r="L1075" s="825">
        <v>5801.76</v>
      </c>
      <c r="M1075" s="825">
        <v>5801.76</v>
      </c>
      <c r="N1075" s="822">
        <v>1</v>
      </c>
      <c r="O1075" s="826">
        <v>0.5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7</v>
      </c>
      <c r="B1076" s="822" t="s">
        <v>2929</v>
      </c>
      <c r="C1076" s="822" t="s">
        <v>2935</v>
      </c>
      <c r="D1076" s="823" t="s">
        <v>4682</v>
      </c>
      <c r="E1076" s="824" t="s">
        <v>2954</v>
      </c>
      <c r="F1076" s="822" t="s">
        <v>2931</v>
      </c>
      <c r="G1076" s="822" t="s">
        <v>3206</v>
      </c>
      <c r="H1076" s="822" t="s">
        <v>329</v>
      </c>
      <c r="I1076" s="822" t="s">
        <v>4229</v>
      </c>
      <c r="J1076" s="822" t="s">
        <v>3208</v>
      </c>
      <c r="K1076" s="822"/>
      <c r="L1076" s="825">
        <v>0</v>
      </c>
      <c r="M1076" s="825">
        <v>0</v>
      </c>
      <c r="N1076" s="822">
        <v>1</v>
      </c>
      <c r="O1076" s="826">
        <v>1</v>
      </c>
      <c r="P1076" s="825">
        <v>0</v>
      </c>
      <c r="Q1076" s="827"/>
      <c r="R1076" s="822">
        <v>1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7</v>
      </c>
      <c r="B1077" s="822" t="s">
        <v>2929</v>
      </c>
      <c r="C1077" s="822" t="s">
        <v>2935</v>
      </c>
      <c r="D1077" s="823" t="s">
        <v>4682</v>
      </c>
      <c r="E1077" s="824" t="s">
        <v>2954</v>
      </c>
      <c r="F1077" s="822" t="s">
        <v>2931</v>
      </c>
      <c r="G1077" s="822" t="s">
        <v>3206</v>
      </c>
      <c r="H1077" s="822" t="s">
        <v>329</v>
      </c>
      <c r="I1077" s="822" t="s">
        <v>4111</v>
      </c>
      <c r="J1077" s="822" t="s">
        <v>3208</v>
      </c>
      <c r="K1077" s="822"/>
      <c r="L1077" s="825">
        <v>0</v>
      </c>
      <c r="M1077" s="825">
        <v>0</v>
      </c>
      <c r="N1077" s="822">
        <v>4</v>
      </c>
      <c r="O1077" s="826">
        <v>3</v>
      </c>
      <c r="P1077" s="825">
        <v>0</v>
      </c>
      <c r="Q1077" s="827"/>
      <c r="R1077" s="822">
        <v>4</v>
      </c>
      <c r="S1077" s="827">
        <v>1</v>
      </c>
      <c r="T1077" s="826">
        <v>3</v>
      </c>
      <c r="U1077" s="828">
        <v>1</v>
      </c>
    </row>
    <row r="1078" spans="1:21" ht="14.45" customHeight="1" x14ac:dyDescent="0.2">
      <c r="A1078" s="821">
        <v>7</v>
      </c>
      <c r="B1078" s="822" t="s">
        <v>2929</v>
      </c>
      <c r="C1078" s="822" t="s">
        <v>2935</v>
      </c>
      <c r="D1078" s="823" t="s">
        <v>4682</v>
      </c>
      <c r="E1078" s="824" t="s">
        <v>2954</v>
      </c>
      <c r="F1078" s="822" t="s">
        <v>2931</v>
      </c>
      <c r="G1078" s="822" t="s">
        <v>3206</v>
      </c>
      <c r="H1078" s="822" t="s">
        <v>329</v>
      </c>
      <c r="I1078" s="822" t="s">
        <v>4230</v>
      </c>
      <c r="J1078" s="822" t="s">
        <v>3208</v>
      </c>
      <c r="K1078" s="822"/>
      <c r="L1078" s="825">
        <v>0</v>
      </c>
      <c r="M1078" s="825">
        <v>0</v>
      </c>
      <c r="N1078" s="822">
        <v>1</v>
      </c>
      <c r="O1078" s="826">
        <v>1</v>
      </c>
      <c r="P1078" s="825">
        <v>0</v>
      </c>
      <c r="Q1078" s="827"/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7</v>
      </c>
      <c r="B1079" s="822" t="s">
        <v>2929</v>
      </c>
      <c r="C1079" s="822" t="s">
        <v>2935</v>
      </c>
      <c r="D1079" s="823" t="s">
        <v>4682</v>
      </c>
      <c r="E1079" s="824" t="s">
        <v>2957</v>
      </c>
      <c r="F1079" s="822" t="s">
        <v>2930</v>
      </c>
      <c r="G1079" s="822" t="s">
        <v>3005</v>
      </c>
      <c r="H1079" s="822" t="s">
        <v>329</v>
      </c>
      <c r="I1079" s="822" t="s">
        <v>3006</v>
      </c>
      <c r="J1079" s="822" t="s">
        <v>3007</v>
      </c>
      <c r="K1079" s="822" t="s">
        <v>2891</v>
      </c>
      <c r="L1079" s="825">
        <v>70.48</v>
      </c>
      <c r="M1079" s="825">
        <v>10078.639999999998</v>
      </c>
      <c r="N1079" s="822">
        <v>143</v>
      </c>
      <c r="O1079" s="826">
        <v>43.5</v>
      </c>
      <c r="P1079" s="825">
        <v>5004.079999999999</v>
      </c>
      <c r="Q1079" s="827">
        <v>0.49650349650349651</v>
      </c>
      <c r="R1079" s="822">
        <v>71</v>
      </c>
      <c r="S1079" s="827">
        <v>0.49650349650349651</v>
      </c>
      <c r="T1079" s="826">
        <v>19.5</v>
      </c>
      <c r="U1079" s="828">
        <v>0.44827586206896552</v>
      </c>
    </row>
    <row r="1080" spans="1:21" ht="14.45" customHeight="1" x14ac:dyDescent="0.2">
      <c r="A1080" s="821">
        <v>7</v>
      </c>
      <c r="B1080" s="822" t="s">
        <v>2929</v>
      </c>
      <c r="C1080" s="822" t="s">
        <v>2935</v>
      </c>
      <c r="D1080" s="823" t="s">
        <v>4682</v>
      </c>
      <c r="E1080" s="824" t="s">
        <v>2957</v>
      </c>
      <c r="F1080" s="822" t="s">
        <v>2930</v>
      </c>
      <c r="G1080" s="822" t="s">
        <v>3005</v>
      </c>
      <c r="H1080" s="822" t="s">
        <v>329</v>
      </c>
      <c r="I1080" s="822" t="s">
        <v>3739</v>
      </c>
      <c r="J1080" s="822" t="s">
        <v>3007</v>
      </c>
      <c r="K1080" s="822" t="s">
        <v>3740</v>
      </c>
      <c r="L1080" s="825">
        <v>0</v>
      </c>
      <c r="M1080" s="825">
        <v>0</v>
      </c>
      <c r="N1080" s="822">
        <v>21</v>
      </c>
      <c r="O1080" s="826">
        <v>4</v>
      </c>
      <c r="P1080" s="825">
        <v>0</v>
      </c>
      <c r="Q1080" s="827"/>
      <c r="R1080" s="822">
        <v>5</v>
      </c>
      <c r="S1080" s="827">
        <v>0.23809523809523808</v>
      </c>
      <c r="T1080" s="826">
        <v>1</v>
      </c>
      <c r="U1080" s="828">
        <v>0.25</v>
      </c>
    </row>
    <row r="1081" spans="1:21" ht="14.45" customHeight="1" x14ac:dyDescent="0.2">
      <c r="A1081" s="821">
        <v>7</v>
      </c>
      <c r="B1081" s="822" t="s">
        <v>2929</v>
      </c>
      <c r="C1081" s="822" t="s">
        <v>2935</v>
      </c>
      <c r="D1081" s="823" t="s">
        <v>4682</v>
      </c>
      <c r="E1081" s="824" t="s">
        <v>2957</v>
      </c>
      <c r="F1081" s="822" t="s">
        <v>2930</v>
      </c>
      <c r="G1081" s="822" t="s">
        <v>3094</v>
      </c>
      <c r="H1081" s="822" t="s">
        <v>687</v>
      </c>
      <c r="I1081" s="822" t="s">
        <v>2734</v>
      </c>
      <c r="J1081" s="822" t="s">
        <v>2735</v>
      </c>
      <c r="K1081" s="822" t="s">
        <v>2736</v>
      </c>
      <c r="L1081" s="825">
        <v>23.4</v>
      </c>
      <c r="M1081" s="825">
        <v>93.6</v>
      </c>
      <c r="N1081" s="822">
        <v>4</v>
      </c>
      <c r="O1081" s="826">
        <v>1</v>
      </c>
      <c r="P1081" s="825">
        <v>70.199999999999989</v>
      </c>
      <c r="Q1081" s="827">
        <v>0.74999999999999989</v>
      </c>
      <c r="R1081" s="822">
        <v>3</v>
      </c>
      <c r="S1081" s="827">
        <v>0.75</v>
      </c>
      <c r="T1081" s="826">
        <v>0.5</v>
      </c>
      <c r="U1081" s="828">
        <v>0.5</v>
      </c>
    </row>
    <row r="1082" spans="1:21" ht="14.45" customHeight="1" x14ac:dyDescent="0.2">
      <c r="A1082" s="821">
        <v>7</v>
      </c>
      <c r="B1082" s="822" t="s">
        <v>2929</v>
      </c>
      <c r="C1082" s="822" t="s">
        <v>2935</v>
      </c>
      <c r="D1082" s="823" t="s">
        <v>4682</v>
      </c>
      <c r="E1082" s="824" t="s">
        <v>2957</v>
      </c>
      <c r="F1082" s="822" t="s">
        <v>2930</v>
      </c>
      <c r="G1082" s="822" t="s">
        <v>3094</v>
      </c>
      <c r="H1082" s="822" t="s">
        <v>329</v>
      </c>
      <c r="I1082" s="822" t="s">
        <v>4231</v>
      </c>
      <c r="J1082" s="822" t="s">
        <v>3797</v>
      </c>
      <c r="K1082" s="822" t="s">
        <v>2736</v>
      </c>
      <c r="L1082" s="825">
        <v>23.4</v>
      </c>
      <c r="M1082" s="825">
        <v>70.199999999999989</v>
      </c>
      <c r="N1082" s="822">
        <v>3</v>
      </c>
      <c r="O1082" s="826">
        <v>0.5</v>
      </c>
      <c r="P1082" s="825">
        <v>70.199999999999989</v>
      </c>
      <c r="Q1082" s="827">
        <v>1</v>
      </c>
      <c r="R1082" s="822">
        <v>3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7</v>
      </c>
      <c r="B1083" s="822" t="s">
        <v>2929</v>
      </c>
      <c r="C1083" s="822" t="s">
        <v>2935</v>
      </c>
      <c r="D1083" s="823" t="s">
        <v>4682</v>
      </c>
      <c r="E1083" s="824" t="s">
        <v>2957</v>
      </c>
      <c r="F1083" s="822" t="s">
        <v>2930</v>
      </c>
      <c r="G1083" s="822" t="s">
        <v>3094</v>
      </c>
      <c r="H1083" s="822" t="s">
        <v>687</v>
      </c>
      <c r="I1083" s="822" t="s">
        <v>2737</v>
      </c>
      <c r="J1083" s="822" t="s">
        <v>2735</v>
      </c>
      <c r="K1083" s="822" t="s">
        <v>2738</v>
      </c>
      <c r="L1083" s="825">
        <v>11.71</v>
      </c>
      <c r="M1083" s="825">
        <v>11.71</v>
      </c>
      <c r="N1083" s="822">
        <v>1</v>
      </c>
      <c r="O1083" s="826">
        <v>0.5</v>
      </c>
      <c r="P1083" s="825">
        <v>11.71</v>
      </c>
      <c r="Q1083" s="827">
        <v>1</v>
      </c>
      <c r="R1083" s="822">
        <v>1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7</v>
      </c>
      <c r="B1084" s="822" t="s">
        <v>2929</v>
      </c>
      <c r="C1084" s="822" t="s">
        <v>2935</v>
      </c>
      <c r="D1084" s="823" t="s">
        <v>4682</v>
      </c>
      <c r="E1084" s="824" t="s">
        <v>2957</v>
      </c>
      <c r="F1084" s="822" t="s">
        <v>2930</v>
      </c>
      <c r="G1084" s="822" t="s">
        <v>3094</v>
      </c>
      <c r="H1084" s="822" t="s">
        <v>329</v>
      </c>
      <c r="I1084" s="822" t="s">
        <v>3796</v>
      </c>
      <c r="J1084" s="822" t="s">
        <v>3797</v>
      </c>
      <c r="K1084" s="822" t="s">
        <v>2893</v>
      </c>
      <c r="L1084" s="825">
        <v>46.81</v>
      </c>
      <c r="M1084" s="825">
        <v>140.43</v>
      </c>
      <c r="N1084" s="822">
        <v>3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7</v>
      </c>
      <c r="B1085" s="822" t="s">
        <v>2929</v>
      </c>
      <c r="C1085" s="822" t="s">
        <v>2935</v>
      </c>
      <c r="D1085" s="823" t="s">
        <v>4682</v>
      </c>
      <c r="E1085" s="824" t="s">
        <v>2957</v>
      </c>
      <c r="F1085" s="822" t="s">
        <v>2930</v>
      </c>
      <c r="G1085" s="822" t="s">
        <v>4156</v>
      </c>
      <c r="H1085" s="822" t="s">
        <v>329</v>
      </c>
      <c r="I1085" s="822" t="s">
        <v>4157</v>
      </c>
      <c r="J1085" s="822" t="s">
        <v>708</v>
      </c>
      <c r="K1085" s="822" t="s">
        <v>4158</v>
      </c>
      <c r="L1085" s="825">
        <v>0</v>
      </c>
      <c r="M1085" s="825">
        <v>0</v>
      </c>
      <c r="N1085" s="822">
        <v>1</v>
      </c>
      <c r="O1085" s="826">
        <v>0.5</v>
      </c>
      <c r="P1085" s="825"/>
      <c r="Q1085" s="827"/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7</v>
      </c>
      <c r="B1086" s="822" t="s">
        <v>2929</v>
      </c>
      <c r="C1086" s="822" t="s">
        <v>2935</v>
      </c>
      <c r="D1086" s="823" t="s">
        <v>4682</v>
      </c>
      <c r="E1086" s="824" t="s">
        <v>2957</v>
      </c>
      <c r="F1086" s="822" t="s">
        <v>2930</v>
      </c>
      <c r="G1086" s="822" t="s">
        <v>3798</v>
      </c>
      <c r="H1086" s="822" t="s">
        <v>329</v>
      </c>
      <c r="I1086" s="822" t="s">
        <v>3799</v>
      </c>
      <c r="J1086" s="822" t="s">
        <v>3800</v>
      </c>
      <c r="K1086" s="822" t="s">
        <v>3801</v>
      </c>
      <c r="L1086" s="825">
        <v>51.43</v>
      </c>
      <c r="M1086" s="825">
        <v>360.01</v>
      </c>
      <c r="N1086" s="822">
        <v>7</v>
      </c>
      <c r="O1086" s="826">
        <v>2</v>
      </c>
      <c r="P1086" s="825">
        <v>205.72</v>
      </c>
      <c r="Q1086" s="827">
        <v>0.5714285714285714</v>
      </c>
      <c r="R1086" s="822">
        <v>4</v>
      </c>
      <c r="S1086" s="827">
        <v>0.5714285714285714</v>
      </c>
      <c r="T1086" s="826">
        <v>1</v>
      </c>
      <c r="U1086" s="828">
        <v>0.5</v>
      </c>
    </row>
    <row r="1087" spans="1:21" ht="14.45" customHeight="1" x14ac:dyDescent="0.2">
      <c r="A1087" s="821">
        <v>7</v>
      </c>
      <c r="B1087" s="822" t="s">
        <v>2929</v>
      </c>
      <c r="C1087" s="822" t="s">
        <v>2935</v>
      </c>
      <c r="D1087" s="823" t="s">
        <v>4682</v>
      </c>
      <c r="E1087" s="824" t="s">
        <v>2957</v>
      </c>
      <c r="F1087" s="822" t="s">
        <v>2930</v>
      </c>
      <c r="G1087" s="822" t="s">
        <v>3798</v>
      </c>
      <c r="H1087" s="822" t="s">
        <v>329</v>
      </c>
      <c r="I1087" s="822" t="s">
        <v>3802</v>
      </c>
      <c r="J1087" s="822" t="s">
        <v>3800</v>
      </c>
      <c r="K1087" s="822" t="s">
        <v>3801</v>
      </c>
      <c r="L1087" s="825">
        <v>51.43</v>
      </c>
      <c r="M1087" s="825">
        <v>1594.33</v>
      </c>
      <c r="N1087" s="822">
        <v>31</v>
      </c>
      <c r="O1087" s="826">
        <v>11</v>
      </c>
      <c r="P1087" s="825">
        <v>977.17</v>
      </c>
      <c r="Q1087" s="827">
        <v>0.61290322580645162</v>
      </c>
      <c r="R1087" s="822">
        <v>19</v>
      </c>
      <c r="S1087" s="827">
        <v>0.61290322580645162</v>
      </c>
      <c r="T1087" s="826">
        <v>6.5</v>
      </c>
      <c r="U1087" s="828">
        <v>0.59090909090909094</v>
      </c>
    </row>
    <row r="1088" spans="1:21" ht="14.45" customHeight="1" x14ac:dyDescent="0.2">
      <c r="A1088" s="821">
        <v>7</v>
      </c>
      <c r="B1088" s="822" t="s">
        <v>2929</v>
      </c>
      <c r="C1088" s="822" t="s">
        <v>2935</v>
      </c>
      <c r="D1088" s="823" t="s">
        <v>4682</v>
      </c>
      <c r="E1088" s="824" t="s">
        <v>2957</v>
      </c>
      <c r="F1088" s="822" t="s">
        <v>2930</v>
      </c>
      <c r="G1088" s="822" t="s">
        <v>3798</v>
      </c>
      <c r="H1088" s="822" t="s">
        <v>329</v>
      </c>
      <c r="I1088" s="822" t="s">
        <v>3802</v>
      </c>
      <c r="J1088" s="822" t="s">
        <v>3800</v>
      </c>
      <c r="K1088" s="822" t="s">
        <v>3801</v>
      </c>
      <c r="L1088" s="825">
        <v>55.77</v>
      </c>
      <c r="M1088" s="825">
        <v>334.62</v>
      </c>
      <c r="N1088" s="822">
        <v>6</v>
      </c>
      <c r="O1088" s="826">
        <v>1.5</v>
      </c>
      <c r="P1088" s="825">
        <v>111.54</v>
      </c>
      <c r="Q1088" s="827">
        <v>0.33333333333333337</v>
      </c>
      <c r="R1088" s="822">
        <v>2</v>
      </c>
      <c r="S1088" s="827">
        <v>0.33333333333333331</v>
      </c>
      <c r="T1088" s="826">
        <v>0.5</v>
      </c>
      <c r="U1088" s="828">
        <v>0.33333333333333331</v>
      </c>
    </row>
    <row r="1089" spans="1:21" ht="14.45" customHeight="1" x14ac:dyDescent="0.2">
      <c r="A1089" s="821">
        <v>7</v>
      </c>
      <c r="B1089" s="822" t="s">
        <v>2929</v>
      </c>
      <c r="C1089" s="822" t="s">
        <v>2935</v>
      </c>
      <c r="D1089" s="823" t="s">
        <v>4682</v>
      </c>
      <c r="E1089" s="824" t="s">
        <v>2957</v>
      </c>
      <c r="F1089" s="822" t="s">
        <v>2930</v>
      </c>
      <c r="G1089" s="822" t="s">
        <v>3305</v>
      </c>
      <c r="H1089" s="822" t="s">
        <v>687</v>
      </c>
      <c r="I1089" s="822" t="s">
        <v>2433</v>
      </c>
      <c r="J1089" s="822" t="s">
        <v>2434</v>
      </c>
      <c r="K1089" s="822" t="s">
        <v>1915</v>
      </c>
      <c r="L1089" s="825">
        <v>186.55</v>
      </c>
      <c r="M1089" s="825">
        <v>186.55</v>
      </c>
      <c r="N1089" s="822">
        <v>1</v>
      </c>
      <c r="O1089" s="826">
        <v>1</v>
      </c>
      <c r="P1089" s="825">
        <v>186.55</v>
      </c>
      <c r="Q1089" s="827">
        <v>1</v>
      </c>
      <c r="R1089" s="822">
        <v>1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7</v>
      </c>
      <c r="B1090" s="822" t="s">
        <v>2929</v>
      </c>
      <c r="C1090" s="822" t="s">
        <v>2935</v>
      </c>
      <c r="D1090" s="823" t="s">
        <v>4682</v>
      </c>
      <c r="E1090" s="824" t="s">
        <v>2957</v>
      </c>
      <c r="F1090" s="822" t="s">
        <v>2930</v>
      </c>
      <c r="G1090" s="822" t="s">
        <v>3305</v>
      </c>
      <c r="H1090" s="822" t="s">
        <v>687</v>
      </c>
      <c r="I1090" s="822" t="s">
        <v>2435</v>
      </c>
      <c r="J1090" s="822" t="s">
        <v>2434</v>
      </c>
      <c r="K1090" s="822" t="s">
        <v>2436</v>
      </c>
      <c r="L1090" s="825">
        <v>31.09</v>
      </c>
      <c r="M1090" s="825">
        <v>93.27</v>
      </c>
      <c r="N1090" s="822">
        <v>3</v>
      </c>
      <c r="O1090" s="826">
        <v>0.5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7</v>
      </c>
      <c r="B1091" s="822" t="s">
        <v>2929</v>
      </c>
      <c r="C1091" s="822" t="s">
        <v>2935</v>
      </c>
      <c r="D1091" s="823" t="s">
        <v>4682</v>
      </c>
      <c r="E1091" s="824" t="s">
        <v>2957</v>
      </c>
      <c r="F1091" s="822" t="s">
        <v>2930</v>
      </c>
      <c r="G1091" s="822" t="s">
        <v>2989</v>
      </c>
      <c r="H1091" s="822" t="s">
        <v>687</v>
      </c>
      <c r="I1091" s="822" t="s">
        <v>2573</v>
      </c>
      <c r="J1091" s="822" t="s">
        <v>2574</v>
      </c>
      <c r="K1091" s="822" t="s">
        <v>2575</v>
      </c>
      <c r="L1091" s="825">
        <v>119.7</v>
      </c>
      <c r="M1091" s="825">
        <v>239.4</v>
      </c>
      <c r="N1091" s="822">
        <v>2</v>
      </c>
      <c r="O1091" s="826">
        <v>1</v>
      </c>
      <c r="P1091" s="825">
        <v>239.4</v>
      </c>
      <c r="Q1091" s="827">
        <v>1</v>
      </c>
      <c r="R1091" s="822">
        <v>2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7</v>
      </c>
      <c r="B1092" s="822" t="s">
        <v>2929</v>
      </c>
      <c r="C1092" s="822" t="s">
        <v>2935</v>
      </c>
      <c r="D1092" s="823" t="s">
        <v>4682</v>
      </c>
      <c r="E1092" s="824" t="s">
        <v>2957</v>
      </c>
      <c r="F1092" s="822" t="s">
        <v>2930</v>
      </c>
      <c r="G1092" s="822" t="s">
        <v>2989</v>
      </c>
      <c r="H1092" s="822" t="s">
        <v>687</v>
      </c>
      <c r="I1092" s="822" t="s">
        <v>2573</v>
      </c>
      <c r="J1092" s="822" t="s">
        <v>2574</v>
      </c>
      <c r="K1092" s="822" t="s">
        <v>2575</v>
      </c>
      <c r="L1092" s="825">
        <v>56.06</v>
      </c>
      <c r="M1092" s="825">
        <v>168.18</v>
      </c>
      <c r="N1092" s="822">
        <v>3</v>
      </c>
      <c r="O1092" s="826">
        <v>1</v>
      </c>
      <c r="P1092" s="825">
        <v>168.18</v>
      </c>
      <c r="Q1092" s="827">
        <v>1</v>
      </c>
      <c r="R1092" s="822">
        <v>3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7</v>
      </c>
      <c r="B1093" s="822" t="s">
        <v>2929</v>
      </c>
      <c r="C1093" s="822" t="s">
        <v>2935</v>
      </c>
      <c r="D1093" s="823" t="s">
        <v>4682</v>
      </c>
      <c r="E1093" s="824" t="s">
        <v>2957</v>
      </c>
      <c r="F1093" s="822" t="s">
        <v>2930</v>
      </c>
      <c r="G1093" s="822" t="s">
        <v>2989</v>
      </c>
      <c r="H1093" s="822" t="s">
        <v>687</v>
      </c>
      <c r="I1093" s="822" t="s">
        <v>2990</v>
      </c>
      <c r="J1093" s="822" t="s">
        <v>2574</v>
      </c>
      <c r="K1093" s="822" t="s">
        <v>2991</v>
      </c>
      <c r="L1093" s="825">
        <v>119.7</v>
      </c>
      <c r="M1093" s="825">
        <v>239.4</v>
      </c>
      <c r="N1093" s="822">
        <v>2</v>
      </c>
      <c r="O1093" s="826">
        <v>1</v>
      </c>
      <c r="P1093" s="825">
        <v>239.4</v>
      </c>
      <c r="Q1093" s="827">
        <v>1</v>
      </c>
      <c r="R1093" s="822">
        <v>2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7</v>
      </c>
      <c r="B1094" s="822" t="s">
        <v>2929</v>
      </c>
      <c r="C1094" s="822" t="s">
        <v>2935</v>
      </c>
      <c r="D1094" s="823" t="s">
        <v>4682</v>
      </c>
      <c r="E1094" s="824" t="s">
        <v>2957</v>
      </c>
      <c r="F1094" s="822" t="s">
        <v>2930</v>
      </c>
      <c r="G1094" s="822" t="s">
        <v>3008</v>
      </c>
      <c r="H1094" s="822" t="s">
        <v>329</v>
      </c>
      <c r="I1094" s="822" t="s">
        <v>3803</v>
      </c>
      <c r="J1094" s="822" t="s">
        <v>3010</v>
      </c>
      <c r="K1094" s="822" t="s">
        <v>1917</v>
      </c>
      <c r="L1094" s="825">
        <v>55.95</v>
      </c>
      <c r="M1094" s="825">
        <v>615.45000000000005</v>
      </c>
      <c r="N1094" s="822">
        <v>11</v>
      </c>
      <c r="O1094" s="826">
        <v>4</v>
      </c>
      <c r="P1094" s="825">
        <v>279.75</v>
      </c>
      <c r="Q1094" s="827">
        <v>0.45454545454545453</v>
      </c>
      <c r="R1094" s="822">
        <v>5</v>
      </c>
      <c r="S1094" s="827">
        <v>0.45454545454545453</v>
      </c>
      <c r="T1094" s="826">
        <v>2</v>
      </c>
      <c r="U1094" s="828">
        <v>0.5</v>
      </c>
    </row>
    <row r="1095" spans="1:21" ht="14.45" customHeight="1" x14ac:dyDescent="0.2">
      <c r="A1095" s="821">
        <v>7</v>
      </c>
      <c r="B1095" s="822" t="s">
        <v>2929</v>
      </c>
      <c r="C1095" s="822" t="s">
        <v>2935</v>
      </c>
      <c r="D1095" s="823" t="s">
        <v>4682</v>
      </c>
      <c r="E1095" s="824" t="s">
        <v>2957</v>
      </c>
      <c r="F1095" s="822" t="s">
        <v>2930</v>
      </c>
      <c r="G1095" s="822" t="s">
        <v>3008</v>
      </c>
      <c r="H1095" s="822" t="s">
        <v>329</v>
      </c>
      <c r="I1095" s="822" t="s">
        <v>3009</v>
      </c>
      <c r="J1095" s="822" t="s">
        <v>3010</v>
      </c>
      <c r="K1095" s="822" t="s">
        <v>3011</v>
      </c>
      <c r="L1095" s="825">
        <v>128.55000000000001</v>
      </c>
      <c r="M1095" s="825">
        <v>642.75</v>
      </c>
      <c r="N1095" s="822">
        <v>5</v>
      </c>
      <c r="O1095" s="826">
        <v>2</v>
      </c>
      <c r="P1095" s="825">
        <v>642.75</v>
      </c>
      <c r="Q1095" s="827">
        <v>1</v>
      </c>
      <c r="R1095" s="822">
        <v>5</v>
      </c>
      <c r="S1095" s="827">
        <v>1</v>
      </c>
      <c r="T1095" s="826">
        <v>2</v>
      </c>
      <c r="U1095" s="828">
        <v>1</v>
      </c>
    </row>
    <row r="1096" spans="1:21" ht="14.45" customHeight="1" x14ac:dyDescent="0.2">
      <c r="A1096" s="821">
        <v>7</v>
      </c>
      <c r="B1096" s="822" t="s">
        <v>2929</v>
      </c>
      <c r="C1096" s="822" t="s">
        <v>2935</v>
      </c>
      <c r="D1096" s="823" t="s">
        <v>4682</v>
      </c>
      <c r="E1096" s="824" t="s">
        <v>2957</v>
      </c>
      <c r="F1096" s="822" t="s">
        <v>2930</v>
      </c>
      <c r="G1096" s="822" t="s">
        <v>3090</v>
      </c>
      <c r="H1096" s="822" t="s">
        <v>329</v>
      </c>
      <c r="I1096" s="822" t="s">
        <v>3091</v>
      </c>
      <c r="J1096" s="822" t="s">
        <v>3092</v>
      </c>
      <c r="K1096" s="822" t="s">
        <v>3093</v>
      </c>
      <c r="L1096" s="825">
        <v>97.96</v>
      </c>
      <c r="M1096" s="825">
        <v>97.96</v>
      </c>
      <c r="N1096" s="822">
        <v>1</v>
      </c>
      <c r="O1096" s="826">
        <v>1</v>
      </c>
      <c r="P1096" s="825">
        <v>97.96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7</v>
      </c>
      <c r="B1097" s="822" t="s">
        <v>2929</v>
      </c>
      <c r="C1097" s="822" t="s">
        <v>2935</v>
      </c>
      <c r="D1097" s="823" t="s">
        <v>4682</v>
      </c>
      <c r="E1097" s="824" t="s">
        <v>2957</v>
      </c>
      <c r="F1097" s="822" t="s">
        <v>2930</v>
      </c>
      <c r="G1097" s="822" t="s">
        <v>3804</v>
      </c>
      <c r="H1097" s="822" t="s">
        <v>329</v>
      </c>
      <c r="I1097" s="822" t="s">
        <v>3805</v>
      </c>
      <c r="J1097" s="822" t="s">
        <v>3806</v>
      </c>
      <c r="K1097" s="822" t="s">
        <v>3807</v>
      </c>
      <c r="L1097" s="825">
        <v>0</v>
      </c>
      <c r="M1097" s="825">
        <v>0</v>
      </c>
      <c r="N1097" s="822">
        <v>3</v>
      </c>
      <c r="O1097" s="826">
        <v>2</v>
      </c>
      <c r="P1097" s="825">
        <v>0</v>
      </c>
      <c r="Q1097" s="827"/>
      <c r="R1097" s="822">
        <v>1</v>
      </c>
      <c r="S1097" s="827">
        <v>0.33333333333333331</v>
      </c>
      <c r="T1097" s="826">
        <v>0.5</v>
      </c>
      <c r="U1097" s="828">
        <v>0.25</v>
      </c>
    </row>
    <row r="1098" spans="1:21" ht="14.45" customHeight="1" x14ac:dyDescent="0.2">
      <c r="A1098" s="821">
        <v>7</v>
      </c>
      <c r="B1098" s="822" t="s">
        <v>2929</v>
      </c>
      <c r="C1098" s="822" t="s">
        <v>2935</v>
      </c>
      <c r="D1098" s="823" t="s">
        <v>4682</v>
      </c>
      <c r="E1098" s="824" t="s">
        <v>2957</v>
      </c>
      <c r="F1098" s="822" t="s">
        <v>2930</v>
      </c>
      <c r="G1098" s="822" t="s">
        <v>3804</v>
      </c>
      <c r="H1098" s="822" t="s">
        <v>329</v>
      </c>
      <c r="I1098" s="822" t="s">
        <v>4056</v>
      </c>
      <c r="J1098" s="822" t="s">
        <v>4057</v>
      </c>
      <c r="K1098" s="822" t="s">
        <v>4058</v>
      </c>
      <c r="L1098" s="825">
        <v>0</v>
      </c>
      <c r="M1098" s="825">
        <v>0</v>
      </c>
      <c r="N1098" s="822">
        <v>1</v>
      </c>
      <c r="O1098" s="826">
        <v>0.5</v>
      </c>
      <c r="P1098" s="825">
        <v>0</v>
      </c>
      <c r="Q1098" s="827"/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7</v>
      </c>
      <c r="B1099" s="822" t="s">
        <v>2929</v>
      </c>
      <c r="C1099" s="822" t="s">
        <v>2935</v>
      </c>
      <c r="D1099" s="823" t="s">
        <v>4682</v>
      </c>
      <c r="E1099" s="824" t="s">
        <v>2957</v>
      </c>
      <c r="F1099" s="822" t="s">
        <v>2930</v>
      </c>
      <c r="G1099" s="822" t="s">
        <v>3343</v>
      </c>
      <c r="H1099" s="822" t="s">
        <v>329</v>
      </c>
      <c r="I1099" s="822" t="s">
        <v>4122</v>
      </c>
      <c r="J1099" s="822" t="s">
        <v>3345</v>
      </c>
      <c r="K1099" s="822" t="s">
        <v>4123</v>
      </c>
      <c r="L1099" s="825">
        <v>0</v>
      </c>
      <c r="M1099" s="825">
        <v>0</v>
      </c>
      <c r="N1099" s="822">
        <v>4</v>
      </c>
      <c r="O1099" s="826">
        <v>4</v>
      </c>
      <c r="P1099" s="825">
        <v>0</v>
      </c>
      <c r="Q1099" s="827"/>
      <c r="R1099" s="822">
        <v>2</v>
      </c>
      <c r="S1099" s="827">
        <v>0.5</v>
      </c>
      <c r="T1099" s="826">
        <v>2</v>
      </c>
      <c r="U1099" s="828">
        <v>0.5</v>
      </c>
    </row>
    <row r="1100" spans="1:21" ht="14.45" customHeight="1" x14ac:dyDescent="0.2">
      <c r="A1100" s="821">
        <v>7</v>
      </c>
      <c r="B1100" s="822" t="s">
        <v>2929</v>
      </c>
      <c r="C1100" s="822" t="s">
        <v>2935</v>
      </c>
      <c r="D1100" s="823" t="s">
        <v>4682</v>
      </c>
      <c r="E1100" s="824" t="s">
        <v>2957</v>
      </c>
      <c r="F1100" s="822" t="s">
        <v>2930</v>
      </c>
      <c r="G1100" s="822" t="s">
        <v>3343</v>
      </c>
      <c r="H1100" s="822" t="s">
        <v>329</v>
      </c>
      <c r="I1100" s="822" t="s">
        <v>3344</v>
      </c>
      <c r="J1100" s="822" t="s">
        <v>3345</v>
      </c>
      <c r="K1100" s="822" t="s">
        <v>1249</v>
      </c>
      <c r="L1100" s="825">
        <v>0</v>
      </c>
      <c r="M1100" s="825">
        <v>0</v>
      </c>
      <c r="N1100" s="822">
        <v>16</v>
      </c>
      <c r="O1100" s="826">
        <v>7</v>
      </c>
      <c r="P1100" s="825">
        <v>0</v>
      </c>
      <c r="Q1100" s="827"/>
      <c r="R1100" s="822">
        <v>14</v>
      </c>
      <c r="S1100" s="827">
        <v>0.875</v>
      </c>
      <c r="T1100" s="826">
        <v>5.5</v>
      </c>
      <c r="U1100" s="828">
        <v>0.7857142857142857</v>
      </c>
    </row>
    <row r="1101" spans="1:21" ht="14.45" customHeight="1" x14ac:dyDescent="0.2">
      <c r="A1101" s="821">
        <v>7</v>
      </c>
      <c r="B1101" s="822" t="s">
        <v>2929</v>
      </c>
      <c r="C1101" s="822" t="s">
        <v>2935</v>
      </c>
      <c r="D1101" s="823" t="s">
        <v>4682</v>
      </c>
      <c r="E1101" s="824" t="s">
        <v>2957</v>
      </c>
      <c r="F1101" s="822" t="s">
        <v>2930</v>
      </c>
      <c r="G1101" s="822" t="s">
        <v>3343</v>
      </c>
      <c r="H1101" s="822" t="s">
        <v>329</v>
      </c>
      <c r="I1101" s="822" t="s">
        <v>3346</v>
      </c>
      <c r="J1101" s="822" t="s">
        <v>3345</v>
      </c>
      <c r="K1101" s="822" t="s">
        <v>2001</v>
      </c>
      <c r="L1101" s="825">
        <v>0</v>
      </c>
      <c r="M1101" s="825">
        <v>0</v>
      </c>
      <c r="N1101" s="822">
        <v>1</v>
      </c>
      <c r="O1101" s="826">
        <v>1</v>
      </c>
      <c r="P1101" s="825">
        <v>0</v>
      </c>
      <c r="Q1101" s="827"/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7</v>
      </c>
      <c r="B1102" s="822" t="s">
        <v>2929</v>
      </c>
      <c r="C1102" s="822" t="s">
        <v>2935</v>
      </c>
      <c r="D1102" s="823" t="s">
        <v>4682</v>
      </c>
      <c r="E1102" s="824" t="s">
        <v>2957</v>
      </c>
      <c r="F1102" s="822" t="s">
        <v>2930</v>
      </c>
      <c r="G1102" s="822" t="s">
        <v>3809</v>
      </c>
      <c r="H1102" s="822" t="s">
        <v>687</v>
      </c>
      <c r="I1102" s="822" t="s">
        <v>2679</v>
      </c>
      <c r="J1102" s="822" t="s">
        <v>2680</v>
      </c>
      <c r="K1102" s="822" t="s">
        <v>2681</v>
      </c>
      <c r="L1102" s="825">
        <v>754.04</v>
      </c>
      <c r="M1102" s="825">
        <v>27899.479999999996</v>
      </c>
      <c r="N1102" s="822">
        <v>37</v>
      </c>
      <c r="O1102" s="826">
        <v>8</v>
      </c>
      <c r="P1102" s="825">
        <v>23375.239999999998</v>
      </c>
      <c r="Q1102" s="827">
        <v>0.83783783783783794</v>
      </c>
      <c r="R1102" s="822">
        <v>31</v>
      </c>
      <c r="S1102" s="827">
        <v>0.83783783783783783</v>
      </c>
      <c r="T1102" s="826">
        <v>7</v>
      </c>
      <c r="U1102" s="828">
        <v>0.875</v>
      </c>
    </row>
    <row r="1103" spans="1:21" ht="14.45" customHeight="1" x14ac:dyDescent="0.2">
      <c r="A1103" s="821">
        <v>7</v>
      </c>
      <c r="B1103" s="822" t="s">
        <v>2929</v>
      </c>
      <c r="C1103" s="822" t="s">
        <v>2935</v>
      </c>
      <c r="D1103" s="823" t="s">
        <v>4682</v>
      </c>
      <c r="E1103" s="824" t="s">
        <v>2957</v>
      </c>
      <c r="F1103" s="822" t="s">
        <v>2930</v>
      </c>
      <c r="G1103" s="822" t="s">
        <v>3809</v>
      </c>
      <c r="H1103" s="822" t="s">
        <v>687</v>
      </c>
      <c r="I1103" s="822" t="s">
        <v>2679</v>
      </c>
      <c r="J1103" s="822" t="s">
        <v>2680</v>
      </c>
      <c r="K1103" s="822" t="s">
        <v>2681</v>
      </c>
      <c r="L1103" s="825">
        <v>505.86</v>
      </c>
      <c r="M1103" s="825">
        <v>17199.239999999998</v>
      </c>
      <c r="N1103" s="822">
        <v>34</v>
      </c>
      <c r="O1103" s="826">
        <v>6</v>
      </c>
      <c r="P1103" s="825">
        <v>17199.239999999998</v>
      </c>
      <c r="Q1103" s="827">
        <v>1</v>
      </c>
      <c r="R1103" s="822">
        <v>34</v>
      </c>
      <c r="S1103" s="827">
        <v>1</v>
      </c>
      <c r="T1103" s="826">
        <v>6</v>
      </c>
      <c r="U1103" s="828">
        <v>1</v>
      </c>
    </row>
    <row r="1104" spans="1:21" ht="14.45" customHeight="1" x14ac:dyDescent="0.2">
      <c r="A1104" s="821">
        <v>7</v>
      </c>
      <c r="B1104" s="822" t="s">
        <v>2929</v>
      </c>
      <c r="C1104" s="822" t="s">
        <v>2935</v>
      </c>
      <c r="D1104" s="823" t="s">
        <v>4682</v>
      </c>
      <c r="E1104" s="824" t="s">
        <v>2957</v>
      </c>
      <c r="F1104" s="822" t="s">
        <v>2930</v>
      </c>
      <c r="G1104" s="822" t="s">
        <v>3809</v>
      </c>
      <c r="H1104" s="822" t="s">
        <v>687</v>
      </c>
      <c r="I1104" s="822" t="s">
        <v>2865</v>
      </c>
      <c r="J1104" s="822" t="s">
        <v>2680</v>
      </c>
      <c r="K1104" s="822" t="s">
        <v>2866</v>
      </c>
      <c r="L1104" s="825">
        <v>1131.06</v>
      </c>
      <c r="M1104" s="825">
        <v>6786.36</v>
      </c>
      <c r="N1104" s="822">
        <v>6</v>
      </c>
      <c r="O1104" s="826">
        <v>1</v>
      </c>
      <c r="P1104" s="825">
        <v>6786.36</v>
      </c>
      <c r="Q1104" s="827">
        <v>1</v>
      </c>
      <c r="R1104" s="822">
        <v>6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7</v>
      </c>
      <c r="B1105" s="822" t="s">
        <v>2929</v>
      </c>
      <c r="C1105" s="822" t="s">
        <v>2935</v>
      </c>
      <c r="D1105" s="823" t="s">
        <v>4682</v>
      </c>
      <c r="E1105" s="824" t="s">
        <v>2957</v>
      </c>
      <c r="F1105" s="822" t="s">
        <v>2930</v>
      </c>
      <c r="G1105" s="822" t="s">
        <v>3809</v>
      </c>
      <c r="H1105" s="822" t="s">
        <v>687</v>
      </c>
      <c r="I1105" s="822" t="s">
        <v>2865</v>
      </c>
      <c r="J1105" s="822" t="s">
        <v>2680</v>
      </c>
      <c r="K1105" s="822" t="s">
        <v>2866</v>
      </c>
      <c r="L1105" s="825">
        <v>758.79</v>
      </c>
      <c r="M1105" s="825">
        <v>33386.759999999995</v>
      </c>
      <c r="N1105" s="822">
        <v>44</v>
      </c>
      <c r="O1105" s="826">
        <v>8</v>
      </c>
      <c r="P1105" s="825">
        <v>33386.759999999995</v>
      </c>
      <c r="Q1105" s="827">
        <v>1</v>
      </c>
      <c r="R1105" s="822">
        <v>44</v>
      </c>
      <c r="S1105" s="827">
        <v>1</v>
      </c>
      <c r="T1105" s="826">
        <v>8</v>
      </c>
      <c r="U1105" s="828">
        <v>1</v>
      </c>
    </row>
    <row r="1106" spans="1:21" ht="14.45" customHeight="1" x14ac:dyDescent="0.2">
      <c r="A1106" s="821">
        <v>7</v>
      </c>
      <c r="B1106" s="822" t="s">
        <v>2929</v>
      </c>
      <c r="C1106" s="822" t="s">
        <v>2935</v>
      </c>
      <c r="D1106" s="823" t="s">
        <v>4682</v>
      </c>
      <c r="E1106" s="824" t="s">
        <v>2957</v>
      </c>
      <c r="F1106" s="822" t="s">
        <v>2930</v>
      </c>
      <c r="G1106" s="822" t="s">
        <v>3809</v>
      </c>
      <c r="H1106" s="822" t="s">
        <v>687</v>
      </c>
      <c r="I1106" s="822" t="s">
        <v>3810</v>
      </c>
      <c r="J1106" s="822" t="s">
        <v>2680</v>
      </c>
      <c r="K1106" s="822" t="s">
        <v>3811</v>
      </c>
      <c r="L1106" s="825">
        <v>1011.73</v>
      </c>
      <c r="M1106" s="825">
        <v>12140.76</v>
      </c>
      <c r="N1106" s="822">
        <v>12</v>
      </c>
      <c r="O1106" s="826">
        <v>2</v>
      </c>
      <c r="P1106" s="825">
        <v>12140.76</v>
      </c>
      <c r="Q1106" s="827">
        <v>1</v>
      </c>
      <c r="R1106" s="822">
        <v>12</v>
      </c>
      <c r="S1106" s="827">
        <v>1</v>
      </c>
      <c r="T1106" s="826">
        <v>2</v>
      </c>
      <c r="U1106" s="828">
        <v>1</v>
      </c>
    </row>
    <row r="1107" spans="1:21" ht="14.45" customHeight="1" x14ac:dyDescent="0.2">
      <c r="A1107" s="821">
        <v>7</v>
      </c>
      <c r="B1107" s="822" t="s">
        <v>2929</v>
      </c>
      <c r="C1107" s="822" t="s">
        <v>2935</v>
      </c>
      <c r="D1107" s="823" t="s">
        <v>4682</v>
      </c>
      <c r="E1107" s="824" t="s">
        <v>2957</v>
      </c>
      <c r="F1107" s="822" t="s">
        <v>2930</v>
      </c>
      <c r="G1107" s="822" t="s">
        <v>3809</v>
      </c>
      <c r="H1107" s="822" t="s">
        <v>687</v>
      </c>
      <c r="I1107" s="822" t="s">
        <v>3810</v>
      </c>
      <c r="J1107" s="822" t="s">
        <v>2680</v>
      </c>
      <c r="K1107" s="822" t="s">
        <v>3811</v>
      </c>
      <c r="L1107" s="825">
        <v>1508.08</v>
      </c>
      <c r="M1107" s="825">
        <v>36193.919999999998</v>
      </c>
      <c r="N1107" s="822">
        <v>24</v>
      </c>
      <c r="O1107" s="826">
        <v>4</v>
      </c>
      <c r="P1107" s="825">
        <v>36193.919999999998</v>
      </c>
      <c r="Q1107" s="827">
        <v>1</v>
      </c>
      <c r="R1107" s="822">
        <v>24</v>
      </c>
      <c r="S1107" s="827">
        <v>1</v>
      </c>
      <c r="T1107" s="826">
        <v>4</v>
      </c>
      <c r="U1107" s="828">
        <v>1</v>
      </c>
    </row>
    <row r="1108" spans="1:21" ht="14.45" customHeight="1" x14ac:dyDescent="0.2">
      <c r="A1108" s="821">
        <v>7</v>
      </c>
      <c r="B1108" s="822" t="s">
        <v>2929</v>
      </c>
      <c r="C1108" s="822" t="s">
        <v>2935</v>
      </c>
      <c r="D1108" s="823" t="s">
        <v>4682</v>
      </c>
      <c r="E1108" s="824" t="s">
        <v>2957</v>
      </c>
      <c r="F1108" s="822" t="s">
        <v>2930</v>
      </c>
      <c r="G1108" s="822" t="s">
        <v>3809</v>
      </c>
      <c r="H1108" s="822" t="s">
        <v>329</v>
      </c>
      <c r="I1108" s="822" t="s">
        <v>4170</v>
      </c>
      <c r="J1108" s="822" t="s">
        <v>4060</v>
      </c>
      <c r="K1108" s="822" t="s">
        <v>3811</v>
      </c>
      <c r="L1108" s="825">
        <v>1292.6500000000001</v>
      </c>
      <c r="M1108" s="825">
        <v>7755.9000000000005</v>
      </c>
      <c r="N1108" s="822">
        <v>6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7</v>
      </c>
      <c r="B1109" s="822" t="s">
        <v>2929</v>
      </c>
      <c r="C1109" s="822" t="s">
        <v>2935</v>
      </c>
      <c r="D1109" s="823" t="s">
        <v>4682</v>
      </c>
      <c r="E1109" s="824" t="s">
        <v>2957</v>
      </c>
      <c r="F1109" s="822" t="s">
        <v>2930</v>
      </c>
      <c r="G1109" s="822" t="s">
        <v>3809</v>
      </c>
      <c r="H1109" s="822" t="s">
        <v>329</v>
      </c>
      <c r="I1109" s="822" t="s">
        <v>4170</v>
      </c>
      <c r="J1109" s="822" t="s">
        <v>4060</v>
      </c>
      <c r="K1109" s="822" t="s">
        <v>3811</v>
      </c>
      <c r="L1109" s="825">
        <v>867.19</v>
      </c>
      <c r="M1109" s="825">
        <v>10406.280000000001</v>
      </c>
      <c r="N1109" s="822">
        <v>12</v>
      </c>
      <c r="O1109" s="826">
        <v>2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7</v>
      </c>
      <c r="B1110" s="822" t="s">
        <v>2929</v>
      </c>
      <c r="C1110" s="822" t="s">
        <v>2935</v>
      </c>
      <c r="D1110" s="823" t="s">
        <v>4682</v>
      </c>
      <c r="E1110" s="824" t="s">
        <v>2957</v>
      </c>
      <c r="F1110" s="822" t="s">
        <v>2930</v>
      </c>
      <c r="G1110" s="822" t="s">
        <v>3809</v>
      </c>
      <c r="H1110" s="822" t="s">
        <v>329</v>
      </c>
      <c r="I1110" s="822" t="s">
        <v>4059</v>
      </c>
      <c r="J1110" s="822" t="s">
        <v>4060</v>
      </c>
      <c r="K1110" s="822" t="s">
        <v>2681</v>
      </c>
      <c r="L1110" s="825">
        <v>433.6</v>
      </c>
      <c r="M1110" s="825">
        <v>3468.8</v>
      </c>
      <c r="N1110" s="822">
        <v>8</v>
      </c>
      <c r="O1110" s="826">
        <v>2</v>
      </c>
      <c r="P1110" s="825">
        <v>3468.8</v>
      </c>
      <c r="Q1110" s="827">
        <v>1</v>
      </c>
      <c r="R1110" s="822">
        <v>8</v>
      </c>
      <c r="S1110" s="827">
        <v>1</v>
      </c>
      <c r="T1110" s="826">
        <v>2</v>
      </c>
      <c r="U1110" s="828">
        <v>1</v>
      </c>
    </row>
    <row r="1111" spans="1:21" ht="14.45" customHeight="1" x14ac:dyDescent="0.2">
      <c r="A1111" s="821">
        <v>7</v>
      </c>
      <c r="B1111" s="822" t="s">
        <v>2929</v>
      </c>
      <c r="C1111" s="822" t="s">
        <v>2935</v>
      </c>
      <c r="D1111" s="823" t="s">
        <v>4682</v>
      </c>
      <c r="E1111" s="824" t="s">
        <v>2957</v>
      </c>
      <c r="F1111" s="822" t="s">
        <v>2930</v>
      </c>
      <c r="G1111" s="822" t="s">
        <v>3809</v>
      </c>
      <c r="H1111" s="822" t="s">
        <v>329</v>
      </c>
      <c r="I1111" s="822" t="s">
        <v>4232</v>
      </c>
      <c r="J1111" s="822" t="s">
        <v>3813</v>
      </c>
      <c r="K1111" s="822" t="s">
        <v>3811</v>
      </c>
      <c r="L1111" s="825">
        <v>1011.73</v>
      </c>
      <c r="M1111" s="825">
        <v>6070.38</v>
      </c>
      <c r="N1111" s="822">
        <v>6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7</v>
      </c>
      <c r="B1112" s="822" t="s">
        <v>2929</v>
      </c>
      <c r="C1112" s="822" t="s">
        <v>2935</v>
      </c>
      <c r="D1112" s="823" t="s">
        <v>4682</v>
      </c>
      <c r="E1112" s="824" t="s">
        <v>2957</v>
      </c>
      <c r="F1112" s="822" t="s">
        <v>2930</v>
      </c>
      <c r="G1112" s="822" t="s">
        <v>3809</v>
      </c>
      <c r="H1112" s="822" t="s">
        <v>329</v>
      </c>
      <c r="I1112" s="822" t="s">
        <v>3812</v>
      </c>
      <c r="J1112" s="822" t="s">
        <v>3813</v>
      </c>
      <c r="K1112" s="822" t="s">
        <v>2681</v>
      </c>
      <c r="L1112" s="825">
        <v>505.86</v>
      </c>
      <c r="M1112" s="825">
        <v>1517.58</v>
      </c>
      <c r="N1112" s="822">
        <v>3</v>
      </c>
      <c r="O1112" s="826">
        <v>1</v>
      </c>
      <c r="P1112" s="825">
        <v>1517.58</v>
      </c>
      <c r="Q1112" s="827">
        <v>1</v>
      </c>
      <c r="R1112" s="822">
        <v>3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7</v>
      </c>
      <c r="B1113" s="822" t="s">
        <v>2929</v>
      </c>
      <c r="C1113" s="822" t="s">
        <v>2935</v>
      </c>
      <c r="D1113" s="823" t="s">
        <v>4682</v>
      </c>
      <c r="E1113" s="824" t="s">
        <v>2957</v>
      </c>
      <c r="F1113" s="822" t="s">
        <v>2930</v>
      </c>
      <c r="G1113" s="822" t="s">
        <v>3809</v>
      </c>
      <c r="H1113" s="822" t="s">
        <v>329</v>
      </c>
      <c r="I1113" s="822" t="s">
        <v>3814</v>
      </c>
      <c r="J1113" s="822" t="s">
        <v>3813</v>
      </c>
      <c r="K1113" s="822" t="s">
        <v>2866</v>
      </c>
      <c r="L1113" s="825">
        <v>1131.06</v>
      </c>
      <c r="M1113" s="825">
        <v>6786.36</v>
      </c>
      <c r="N1113" s="822">
        <v>6</v>
      </c>
      <c r="O1113" s="826">
        <v>1</v>
      </c>
      <c r="P1113" s="825">
        <v>6786.36</v>
      </c>
      <c r="Q1113" s="827">
        <v>1</v>
      </c>
      <c r="R1113" s="822">
        <v>6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7</v>
      </c>
      <c r="B1114" s="822" t="s">
        <v>2929</v>
      </c>
      <c r="C1114" s="822" t="s">
        <v>2935</v>
      </c>
      <c r="D1114" s="823" t="s">
        <v>4682</v>
      </c>
      <c r="E1114" s="824" t="s">
        <v>2957</v>
      </c>
      <c r="F1114" s="822" t="s">
        <v>2930</v>
      </c>
      <c r="G1114" s="822" t="s">
        <v>3493</v>
      </c>
      <c r="H1114" s="822" t="s">
        <v>329</v>
      </c>
      <c r="I1114" s="822" t="s">
        <v>3494</v>
      </c>
      <c r="J1114" s="822" t="s">
        <v>3495</v>
      </c>
      <c r="K1114" s="822" t="s">
        <v>3496</v>
      </c>
      <c r="L1114" s="825">
        <v>17.47</v>
      </c>
      <c r="M1114" s="825">
        <v>139.76</v>
      </c>
      <c r="N1114" s="822">
        <v>8</v>
      </c>
      <c r="O1114" s="826">
        <v>2.5</v>
      </c>
      <c r="P1114" s="825">
        <v>122.28999999999999</v>
      </c>
      <c r="Q1114" s="827">
        <v>0.875</v>
      </c>
      <c r="R1114" s="822">
        <v>7</v>
      </c>
      <c r="S1114" s="827">
        <v>0.875</v>
      </c>
      <c r="T1114" s="826">
        <v>2</v>
      </c>
      <c r="U1114" s="828">
        <v>0.8</v>
      </c>
    </row>
    <row r="1115" spans="1:21" ht="14.45" customHeight="1" x14ac:dyDescent="0.2">
      <c r="A1115" s="821">
        <v>7</v>
      </c>
      <c r="B1115" s="822" t="s">
        <v>2929</v>
      </c>
      <c r="C1115" s="822" t="s">
        <v>2935</v>
      </c>
      <c r="D1115" s="823" t="s">
        <v>4682</v>
      </c>
      <c r="E1115" s="824" t="s">
        <v>2957</v>
      </c>
      <c r="F1115" s="822" t="s">
        <v>2930</v>
      </c>
      <c r="G1115" s="822" t="s">
        <v>3493</v>
      </c>
      <c r="H1115" s="822" t="s">
        <v>329</v>
      </c>
      <c r="I1115" s="822" t="s">
        <v>4233</v>
      </c>
      <c r="J1115" s="822" t="s">
        <v>3495</v>
      </c>
      <c r="K1115" s="822" t="s">
        <v>4234</v>
      </c>
      <c r="L1115" s="825">
        <v>47.15</v>
      </c>
      <c r="M1115" s="825">
        <v>47.15</v>
      </c>
      <c r="N1115" s="822">
        <v>1</v>
      </c>
      <c r="O1115" s="826">
        <v>0.5</v>
      </c>
      <c r="P1115" s="825">
        <v>47.15</v>
      </c>
      <c r="Q1115" s="827">
        <v>1</v>
      </c>
      <c r="R1115" s="822">
        <v>1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7</v>
      </c>
      <c r="B1116" s="822" t="s">
        <v>2929</v>
      </c>
      <c r="C1116" s="822" t="s">
        <v>2935</v>
      </c>
      <c r="D1116" s="823" t="s">
        <v>4682</v>
      </c>
      <c r="E1116" s="824" t="s">
        <v>2957</v>
      </c>
      <c r="F1116" s="822" t="s">
        <v>2930</v>
      </c>
      <c r="G1116" s="822" t="s">
        <v>3101</v>
      </c>
      <c r="H1116" s="822" t="s">
        <v>687</v>
      </c>
      <c r="I1116" s="822" t="s">
        <v>4235</v>
      </c>
      <c r="J1116" s="822" t="s">
        <v>3106</v>
      </c>
      <c r="K1116" s="822" t="s">
        <v>4236</v>
      </c>
      <c r="L1116" s="825">
        <v>48.01</v>
      </c>
      <c r="M1116" s="825">
        <v>48.01</v>
      </c>
      <c r="N1116" s="822">
        <v>1</v>
      </c>
      <c r="O1116" s="826">
        <v>1</v>
      </c>
      <c r="P1116" s="825">
        <v>48.01</v>
      </c>
      <c r="Q1116" s="827">
        <v>1</v>
      </c>
      <c r="R1116" s="822">
        <v>1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7</v>
      </c>
      <c r="B1117" s="822" t="s">
        <v>2929</v>
      </c>
      <c r="C1117" s="822" t="s">
        <v>2935</v>
      </c>
      <c r="D1117" s="823" t="s">
        <v>4682</v>
      </c>
      <c r="E1117" s="824" t="s">
        <v>2957</v>
      </c>
      <c r="F1117" s="822" t="s">
        <v>2930</v>
      </c>
      <c r="G1117" s="822" t="s">
        <v>3283</v>
      </c>
      <c r="H1117" s="822" t="s">
        <v>687</v>
      </c>
      <c r="I1117" s="822" t="s">
        <v>2781</v>
      </c>
      <c r="J1117" s="822" t="s">
        <v>1617</v>
      </c>
      <c r="K1117" s="822" t="s">
        <v>2782</v>
      </c>
      <c r="L1117" s="825">
        <v>176.32</v>
      </c>
      <c r="M1117" s="825">
        <v>1410.56</v>
      </c>
      <c r="N1117" s="822">
        <v>8</v>
      </c>
      <c r="O1117" s="826">
        <v>6.5</v>
      </c>
      <c r="P1117" s="825">
        <v>705.28</v>
      </c>
      <c r="Q1117" s="827">
        <v>0.5</v>
      </c>
      <c r="R1117" s="822">
        <v>4</v>
      </c>
      <c r="S1117" s="827">
        <v>0.5</v>
      </c>
      <c r="T1117" s="826">
        <v>3</v>
      </c>
      <c r="U1117" s="828">
        <v>0.46153846153846156</v>
      </c>
    </row>
    <row r="1118" spans="1:21" ht="14.45" customHeight="1" x14ac:dyDescent="0.2">
      <c r="A1118" s="821">
        <v>7</v>
      </c>
      <c r="B1118" s="822" t="s">
        <v>2929</v>
      </c>
      <c r="C1118" s="822" t="s">
        <v>2935</v>
      </c>
      <c r="D1118" s="823" t="s">
        <v>4682</v>
      </c>
      <c r="E1118" s="824" t="s">
        <v>2957</v>
      </c>
      <c r="F1118" s="822" t="s">
        <v>2930</v>
      </c>
      <c r="G1118" s="822" t="s">
        <v>3108</v>
      </c>
      <c r="H1118" s="822" t="s">
        <v>687</v>
      </c>
      <c r="I1118" s="822" t="s">
        <v>4174</v>
      </c>
      <c r="J1118" s="822" t="s">
        <v>891</v>
      </c>
      <c r="K1118" s="822" t="s">
        <v>1919</v>
      </c>
      <c r="L1118" s="825">
        <v>132</v>
      </c>
      <c r="M1118" s="825">
        <v>792</v>
      </c>
      <c r="N1118" s="822">
        <v>6</v>
      </c>
      <c r="O1118" s="826">
        <v>1</v>
      </c>
      <c r="P1118" s="825">
        <v>792</v>
      </c>
      <c r="Q1118" s="827">
        <v>1</v>
      </c>
      <c r="R1118" s="822">
        <v>6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7</v>
      </c>
      <c r="B1119" s="822" t="s">
        <v>2929</v>
      </c>
      <c r="C1119" s="822" t="s">
        <v>2935</v>
      </c>
      <c r="D1119" s="823" t="s">
        <v>4682</v>
      </c>
      <c r="E1119" s="824" t="s">
        <v>2957</v>
      </c>
      <c r="F1119" s="822" t="s">
        <v>2930</v>
      </c>
      <c r="G1119" s="822" t="s">
        <v>3108</v>
      </c>
      <c r="H1119" s="822" t="s">
        <v>687</v>
      </c>
      <c r="I1119" s="822" t="s">
        <v>3210</v>
      </c>
      <c r="J1119" s="822" t="s">
        <v>893</v>
      </c>
      <c r="K1119" s="822" t="s">
        <v>836</v>
      </c>
      <c r="L1119" s="825">
        <v>65.989999999999995</v>
      </c>
      <c r="M1119" s="825">
        <v>197.96999999999997</v>
      </c>
      <c r="N1119" s="822">
        <v>3</v>
      </c>
      <c r="O1119" s="826">
        <v>0.5</v>
      </c>
      <c r="P1119" s="825">
        <v>197.96999999999997</v>
      </c>
      <c r="Q1119" s="827">
        <v>1</v>
      </c>
      <c r="R1119" s="822">
        <v>3</v>
      </c>
      <c r="S1119" s="827">
        <v>1</v>
      </c>
      <c r="T1119" s="826">
        <v>0.5</v>
      </c>
      <c r="U1119" s="828">
        <v>1</v>
      </c>
    </row>
    <row r="1120" spans="1:21" ht="14.45" customHeight="1" x14ac:dyDescent="0.2">
      <c r="A1120" s="821">
        <v>7</v>
      </c>
      <c r="B1120" s="822" t="s">
        <v>2929</v>
      </c>
      <c r="C1120" s="822" t="s">
        <v>2935</v>
      </c>
      <c r="D1120" s="823" t="s">
        <v>4682</v>
      </c>
      <c r="E1120" s="824" t="s">
        <v>2957</v>
      </c>
      <c r="F1120" s="822" t="s">
        <v>2930</v>
      </c>
      <c r="G1120" s="822" t="s">
        <v>3108</v>
      </c>
      <c r="H1120" s="822" t="s">
        <v>329</v>
      </c>
      <c r="I1120" s="822" t="s">
        <v>3539</v>
      </c>
      <c r="J1120" s="822" t="s">
        <v>891</v>
      </c>
      <c r="K1120" s="822" t="s">
        <v>836</v>
      </c>
      <c r="L1120" s="825">
        <v>65.989999999999995</v>
      </c>
      <c r="M1120" s="825">
        <v>2573.6099999999997</v>
      </c>
      <c r="N1120" s="822">
        <v>39</v>
      </c>
      <c r="O1120" s="826">
        <v>8.5</v>
      </c>
      <c r="P1120" s="825">
        <v>1187.82</v>
      </c>
      <c r="Q1120" s="827">
        <v>0.46153846153846156</v>
      </c>
      <c r="R1120" s="822">
        <v>18</v>
      </c>
      <c r="S1120" s="827">
        <v>0.46153846153846156</v>
      </c>
      <c r="T1120" s="826">
        <v>4.5</v>
      </c>
      <c r="U1120" s="828">
        <v>0.52941176470588236</v>
      </c>
    </row>
    <row r="1121" spans="1:21" ht="14.45" customHeight="1" x14ac:dyDescent="0.2">
      <c r="A1121" s="821">
        <v>7</v>
      </c>
      <c r="B1121" s="822" t="s">
        <v>2929</v>
      </c>
      <c r="C1121" s="822" t="s">
        <v>2935</v>
      </c>
      <c r="D1121" s="823" t="s">
        <v>4682</v>
      </c>
      <c r="E1121" s="824" t="s">
        <v>2957</v>
      </c>
      <c r="F1121" s="822" t="s">
        <v>2930</v>
      </c>
      <c r="G1121" s="822" t="s">
        <v>3108</v>
      </c>
      <c r="H1121" s="822" t="s">
        <v>329</v>
      </c>
      <c r="I1121" s="822" t="s">
        <v>3110</v>
      </c>
      <c r="J1121" s="822" t="s">
        <v>891</v>
      </c>
      <c r="K1121" s="822" t="s">
        <v>1919</v>
      </c>
      <c r="L1121" s="825">
        <v>132</v>
      </c>
      <c r="M1121" s="825">
        <v>1320</v>
      </c>
      <c r="N1121" s="822">
        <v>10</v>
      </c>
      <c r="O1121" s="826">
        <v>3</v>
      </c>
      <c r="P1121" s="825">
        <v>1320</v>
      </c>
      <c r="Q1121" s="827">
        <v>1</v>
      </c>
      <c r="R1121" s="822">
        <v>10</v>
      </c>
      <c r="S1121" s="827">
        <v>1</v>
      </c>
      <c r="T1121" s="826">
        <v>3</v>
      </c>
      <c r="U1121" s="828">
        <v>1</v>
      </c>
    </row>
    <row r="1122" spans="1:21" ht="14.45" customHeight="1" x14ac:dyDescent="0.2">
      <c r="A1122" s="821">
        <v>7</v>
      </c>
      <c r="B1122" s="822" t="s">
        <v>2929</v>
      </c>
      <c r="C1122" s="822" t="s">
        <v>2935</v>
      </c>
      <c r="D1122" s="823" t="s">
        <v>4682</v>
      </c>
      <c r="E1122" s="824" t="s">
        <v>2957</v>
      </c>
      <c r="F1122" s="822" t="s">
        <v>2930</v>
      </c>
      <c r="G1122" s="822" t="s">
        <v>3108</v>
      </c>
      <c r="H1122" s="822" t="s">
        <v>329</v>
      </c>
      <c r="I1122" s="822" t="s">
        <v>4175</v>
      </c>
      <c r="J1122" s="822" t="s">
        <v>891</v>
      </c>
      <c r="K1122" s="822" t="s">
        <v>1919</v>
      </c>
      <c r="L1122" s="825">
        <v>132</v>
      </c>
      <c r="M1122" s="825">
        <v>396</v>
      </c>
      <c r="N1122" s="822">
        <v>3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7</v>
      </c>
      <c r="B1123" s="822" t="s">
        <v>2929</v>
      </c>
      <c r="C1123" s="822" t="s">
        <v>2935</v>
      </c>
      <c r="D1123" s="823" t="s">
        <v>4682</v>
      </c>
      <c r="E1123" s="824" t="s">
        <v>2957</v>
      </c>
      <c r="F1123" s="822" t="s">
        <v>2930</v>
      </c>
      <c r="G1123" s="822" t="s">
        <v>2992</v>
      </c>
      <c r="H1123" s="822" t="s">
        <v>329</v>
      </c>
      <c r="I1123" s="822" t="s">
        <v>2993</v>
      </c>
      <c r="J1123" s="822" t="s">
        <v>2994</v>
      </c>
      <c r="K1123" s="822" t="s">
        <v>2995</v>
      </c>
      <c r="L1123" s="825">
        <v>23.51</v>
      </c>
      <c r="M1123" s="825">
        <v>47.02</v>
      </c>
      <c r="N1123" s="822">
        <v>2</v>
      </c>
      <c r="O1123" s="826">
        <v>0.5</v>
      </c>
      <c r="P1123" s="825">
        <v>47.02</v>
      </c>
      <c r="Q1123" s="827">
        <v>1</v>
      </c>
      <c r="R1123" s="822">
        <v>2</v>
      </c>
      <c r="S1123" s="827">
        <v>1</v>
      </c>
      <c r="T1123" s="826">
        <v>0.5</v>
      </c>
      <c r="U1123" s="828">
        <v>1</v>
      </c>
    </row>
    <row r="1124" spans="1:21" ht="14.45" customHeight="1" x14ac:dyDescent="0.2">
      <c r="A1124" s="821">
        <v>7</v>
      </c>
      <c r="B1124" s="822" t="s">
        <v>2929</v>
      </c>
      <c r="C1124" s="822" t="s">
        <v>2935</v>
      </c>
      <c r="D1124" s="823" t="s">
        <v>4682</v>
      </c>
      <c r="E1124" s="824" t="s">
        <v>2957</v>
      </c>
      <c r="F1124" s="822" t="s">
        <v>2930</v>
      </c>
      <c r="G1124" s="822" t="s">
        <v>2992</v>
      </c>
      <c r="H1124" s="822" t="s">
        <v>687</v>
      </c>
      <c r="I1124" s="822" t="s">
        <v>3454</v>
      </c>
      <c r="J1124" s="822" t="s">
        <v>3455</v>
      </c>
      <c r="K1124" s="822" t="s">
        <v>2999</v>
      </c>
      <c r="L1124" s="825">
        <v>176.32</v>
      </c>
      <c r="M1124" s="825">
        <v>352.64</v>
      </c>
      <c r="N1124" s="822">
        <v>2</v>
      </c>
      <c r="O1124" s="826">
        <v>1.5</v>
      </c>
      <c r="P1124" s="825">
        <v>176.32</v>
      </c>
      <c r="Q1124" s="827">
        <v>0.5</v>
      </c>
      <c r="R1124" s="822">
        <v>1</v>
      </c>
      <c r="S1124" s="827">
        <v>0.5</v>
      </c>
      <c r="T1124" s="826">
        <v>1</v>
      </c>
      <c r="U1124" s="828">
        <v>0.66666666666666663</v>
      </c>
    </row>
    <row r="1125" spans="1:21" ht="14.45" customHeight="1" x14ac:dyDescent="0.2">
      <c r="A1125" s="821">
        <v>7</v>
      </c>
      <c r="B1125" s="822" t="s">
        <v>2929</v>
      </c>
      <c r="C1125" s="822" t="s">
        <v>2935</v>
      </c>
      <c r="D1125" s="823" t="s">
        <v>4682</v>
      </c>
      <c r="E1125" s="824" t="s">
        <v>2957</v>
      </c>
      <c r="F1125" s="822" t="s">
        <v>2930</v>
      </c>
      <c r="G1125" s="822" t="s">
        <v>3310</v>
      </c>
      <c r="H1125" s="822" t="s">
        <v>329</v>
      </c>
      <c r="I1125" s="822" t="s">
        <v>4237</v>
      </c>
      <c r="J1125" s="822" t="s">
        <v>1958</v>
      </c>
      <c r="K1125" s="822" t="s">
        <v>4238</v>
      </c>
      <c r="L1125" s="825">
        <v>516</v>
      </c>
      <c r="M1125" s="825">
        <v>2580</v>
      </c>
      <c r="N1125" s="822">
        <v>5</v>
      </c>
      <c r="O1125" s="826">
        <v>1</v>
      </c>
      <c r="P1125" s="825">
        <v>1548</v>
      </c>
      <c r="Q1125" s="827">
        <v>0.6</v>
      </c>
      <c r="R1125" s="822">
        <v>3</v>
      </c>
      <c r="S1125" s="827">
        <v>0.6</v>
      </c>
      <c r="T1125" s="826">
        <v>0.5</v>
      </c>
      <c r="U1125" s="828">
        <v>0.5</v>
      </c>
    </row>
    <row r="1126" spans="1:21" ht="14.45" customHeight="1" x14ac:dyDescent="0.2">
      <c r="A1126" s="821">
        <v>7</v>
      </c>
      <c r="B1126" s="822" t="s">
        <v>2929</v>
      </c>
      <c r="C1126" s="822" t="s">
        <v>2935</v>
      </c>
      <c r="D1126" s="823" t="s">
        <v>4682</v>
      </c>
      <c r="E1126" s="824" t="s">
        <v>2957</v>
      </c>
      <c r="F1126" s="822" t="s">
        <v>2930</v>
      </c>
      <c r="G1126" s="822" t="s">
        <v>3310</v>
      </c>
      <c r="H1126" s="822" t="s">
        <v>329</v>
      </c>
      <c r="I1126" s="822" t="s">
        <v>4237</v>
      </c>
      <c r="J1126" s="822" t="s">
        <v>1958</v>
      </c>
      <c r="K1126" s="822" t="s">
        <v>4238</v>
      </c>
      <c r="L1126" s="825">
        <v>354.04</v>
      </c>
      <c r="M1126" s="825">
        <v>708.08</v>
      </c>
      <c r="N1126" s="822">
        <v>2</v>
      </c>
      <c r="O1126" s="826">
        <v>1</v>
      </c>
      <c r="P1126" s="825">
        <v>708.08</v>
      </c>
      <c r="Q1126" s="827">
        <v>1</v>
      </c>
      <c r="R1126" s="822">
        <v>2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7</v>
      </c>
      <c r="B1127" s="822" t="s">
        <v>2929</v>
      </c>
      <c r="C1127" s="822" t="s">
        <v>2935</v>
      </c>
      <c r="D1127" s="823" t="s">
        <v>4682</v>
      </c>
      <c r="E1127" s="824" t="s">
        <v>2957</v>
      </c>
      <c r="F1127" s="822" t="s">
        <v>2930</v>
      </c>
      <c r="G1127" s="822" t="s">
        <v>3310</v>
      </c>
      <c r="H1127" s="822" t="s">
        <v>329</v>
      </c>
      <c r="I1127" s="822" t="s">
        <v>4239</v>
      </c>
      <c r="J1127" s="822" t="s">
        <v>690</v>
      </c>
      <c r="K1127" s="822" t="s">
        <v>4240</v>
      </c>
      <c r="L1127" s="825">
        <v>85.15</v>
      </c>
      <c r="M1127" s="825">
        <v>85.15</v>
      </c>
      <c r="N1127" s="822">
        <v>1</v>
      </c>
      <c r="O1127" s="826">
        <v>0.5</v>
      </c>
      <c r="P1127" s="825">
        <v>85.15</v>
      </c>
      <c r="Q1127" s="827">
        <v>1</v>
      </c>
      <c r="R1127" s="822">
        <v>1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7</v>
      </c>
      <c r="B1128" s="822" t="s">
        <v>2929</v>
      </c>
      <c r="C1128" s="822" t="s">
        <v>2935</v>
      </c>
      <c r="D1128" s="823" t="s">
        <v>4682</v>
      </c>
      <c r="E1128" s="824" t="s">
        <v>2957</v>
      </c>
      <c r="F1128" s="822" t="s">
        <v>2930</v>
      </c>
      <c r="G1128" s="822" t="s">
        <v>3310</v>
      </c>
      <c r="H1128" s="822" t="s">
        <v>329</v>
      </c>
      <c r="I1128" s="822" t="s">
        <v>4241</v>
      </c>
      <c r="J1128" s="822" t="s">
        <v>4242</v>
      </c>
      <c r="K1128" s="822" t="s">
        <v>4238</v>
      </c>
      <c r="L1128" s="825">
        <v>516</v>
      </c>
      <c r="M1128" s="825">
        <v>1032</v>
      </c>
      <c r="N1128" s="822">
        <v>2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7</v>
      </c>
      <c r="B1129" s="822" t="s">
        <v>2929</v>
      </c>
      <c r="C1129" s="822" t="s">
        <v>2935</v>
      </c>
      <c r="D1129" s="823" t="s">
        <v>4682</v>
      </c>
      <c r="E1129" s="824" t="s">
        <v>2957</v>
      </c>
      <c r="F1129" s="822" t="s">
        <v>2930</v>
      </c>
      <c r="G1129" s="822" t="s">
        <v>3213</v>
      </c>
      <c r="H1129" s="822" t="s">
        <v>329</v>
      </c>
      <c r="I1129" s="822" t="s">
        <v>3499</v>
      </c>
      <c r="J1129" s="822" t="s">
        <v>3500</v>
      </c>
      <c r="K1129" s="822" t="s">
        <v>3501</v>
      </c>
      <c r="L1129" s="825">
        <v>0</v>
      </c>
      <c r="M1129" s="825">
        <v>0</v>
      </c>
      <c r="N1129" s="822">
        <v>1</v>
      </c>
      <c r="O1129" s="826">
        <v>1</v>
      </c>
      <c r="P1129" s="825">
        <v>0</v>
      </c>
      <c r="Q1129" s="827"/>
      <c r="R1129" s="822">
        <v>1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7</v>
      </c>
      <c r="B1130" s="822" t="s">
        <v>2929</v>
      </c>
      <c r="C1130" s="822" t="s">
        <v>2935</v>
      </c>
      <c r="D1130" s="823" t="s">
        <v>4682</v>
      </c>
      <c r="E1130" s="824" t="s">
        <v>2957</v>
      </c>
      <c r="F1130" s="822" t="s">
        <v>2930</v>
      </c>
      <c r="G1130" s="822" t="s">
        <v>3213</v>
      </c>
      <c r="H1130" s="822" t="s">
        <v>329</v>
      </c>
      <c r="I1130" s="822" t="s">
        <v>3313</v>
      </c>
      <c r="J1130" s="822" t="s">
        <v>3314</v>
      </c>
      <c r="K1130" s="822" t="s">
        <v>3315</v>
      </c>
      <c r="L1130" s="825">
        <v>51</v>
      </c>
      <c r="M1130" s="825">
        <v>51</v>
      </c>
      <c r="N1130" s="822">
        <v>1</v>
      </c>
      <c r="O1130" s="826">
        <v>0.5</v>
      </c>
      <c r="P1130" s="825">
        <v>51</v>
      </c>
      <c r="Q1130" s="827">
        <v>1</v>
      </c>
      <c r="R1130" s="822">
        <v>1</v>
      </c>
      <c r="S1130" s="827">
        <v>1</v>
      </c>
      <c r="T1130" s="826">
        <v>0.5</v>
      </c>
      <c r="U1130" s="828">
        <v>1</v>
      </c>
    </row>
    <row r="1131" spans="1:21" ht="14.45" customHeight="1" x14ac:dyDescent="0.2">
      <c r="A1131" s="821">
        <v>7</v>
      </c>
      <c r="B1131" s="822" t="s">
        <v>2929</v>
      </c>
      <c r="C1131" s="822" t="s">
        <v>2935</v>
      </c>
      <c r="D1131" s="823" t="s">
        <v>4682</v>
      </c>
      <c r="E1131" s="824" t="s">
        <v>2957</v>
      </c>
      <c r="F1131" s="822" t="s">
        <v>2930</v>
      </c>
      <c r="G1131" s="822" t="s">
        <v>3111</v>
      </c>
      <c r="H1131" s="822" t="s">
        <v>329</v>
      </c>
      <c r="I1131" s="822" t="s">
        <v>3567</v>
      </c>
      <c r="J1131" s="822" t="s">
        <v>3568</v>
      </c>
      <c r="K1131" s="822" t="s">
        <v>3569</v>
      </c>
      <c r="L1131" s="825">
        <v>80.760000000000005</v>
      </c>
      <c r="M1131" s="825">
        <v>80.760000000000005</v>
      </c>
      <c r="N1131" s="822">
        <v>1</v>
      </c>
      <c r="O1131" s="826">
        <v>1</v>
      </c>
      <c r="P1131" s="825">
        <v>80.760000000000005</v>
      </c>
      <c r="Q1131" s="827">
        <v>1</v>
      </c>
      <c r="R1131" s="822">
        <v>1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7</v>
      </c>
      <c r="B1132" s="822" t="s">
        <v>2929</v>
      </c>
      <c r="C1132" s="822" t="s">
        <v>2935</v>
      </c>
      <c r="D1132" s="823" t="s">
        <v>4682</v>
      </c>
      <c r="E1132" s="824" t="s">
        <v>2957</v>
      </c>
      <c r="F1132" s="822" t="s">
        <v>2930</v>
      </c>
      <c r="G1132" s="822" t="s">
        <v>3294</v>
      </c>
      <c r="H1132" s="822" t="s">
        <v>329</v>
      </c>
      <c r="I1132" s="822" t="s">
        <v>3820</v>
      </c>
      <c r="J1132" s="822" t="s">
        <v>3296</v>
      </c>
      <c r="K1132" s="822" t="s">
        <v>3821</v>
      </c>
      <c r="L1132" s="825">
        <v>150.26</v>
      </c>
      <c r="M1132" s="825">
        <v>1502.6</v>
      </c>
      <c r="N1132" s="822">
        <v>10</v>
      </c>
      <c r="O1132" s="826">
        <v>4</v>
      </c>
      <c r="P1132" s="825">
        <v>150.26</v>
      </c>
      <c r="Q1132" s="827">
        <v>0.1</v>
      </c>
      <c r="R1132" s="822">
        <v>1</v>
      </c>
      <c r="S1132" s="827">
        <v>0.1</v>
      </c>
      <c r="T1132" s="826">
        <v>0.5</v>
      </c>
      <c r="U1132" s="828">
        <v>0.125</v>
      </c>
    </row>
    <row r="1133" spans="1:21" ht="14.45" customHeight="1" x14ac:dyDescent="0.2">
      <c r="A1133" s="821">
        <v>7</v>
      </c>
      <c r="B1133" s="822" t="s">
        <v>2929</v>
      </c>
      <c r="C1133" s="822" t="s">
        <v>2935</v>
      </c>
      <c r="D1133" s="823" t="s">
        <v>4682</v>
      </c>
      <c r="E1133" s="824" t="s">
        <v>2957</v>
      </c>
      <c r="F1133" s="822" t="s">
        <v>2930</v>
      </c>
      <c r="G1133" s="822" t="s">
        <v>3294</v>
      </c>
      <c r="H1133" s="822" t="s">
        <v>329</v>
      </c>
      <c r="I1133" s="822" t="s">
        <v>3822</v>
      </c>
      <c r="J1133" s="822" t="s">
        <v>3296</v>
      </c>
      <c r="K1133" s="822" t="s">
        <v>3823</v>
      </c>
      <c r="L1133" s="825">
        <v>225.39</v>
      </c>
      <c r="M1133" s="825">
        <v>3380.8499999999995</v>
      </c>
      <c r="N1133" s="822">
        <v>15</v>
      </c>
      <c r="O1133" s="826">
        <v>4</v>
      </c>
      <c r="P1133" s="825">
        <v>2028.5099999999998</v>
      </c>
      <c r="Q1133" s="827">
        <v>0.6</v>
      </c>
      <c r="R1133" s="822">
        <v>9</v>
      </c>
      <c r="S1133" s="827">
        <v>0.6</v>
      </c>
      <c r="T1133" s="826">
        <v>1.5</v>
      </c>
      <c r="U1133" s="828">
        <v>0.375</v>
      </c>
    </row>
    <row r="1134" spans="1:21" ht="14.45" customHeight="1" x14ac:dyDescent="0.2">
      <c r="A1134" s="821">
        <v>7</v>
      </c>
      <c r="B1134" s="822" t="s">
        <v>2929</v>
      </c>
      <c r="C1134" s="822" t="s">
        <v>2935</v>
      </c>
      <c r="D1134" s="823" t="s">
        <v>4682</v>
      </c>
      <c r="E1134" s="824" t="s">
        <v>2957</v>
      </c>
      <c r="F1134" s="822" t="s">
        <v>2930</v>
      </c>
      <c r="G1134" s="822" t="s">
        <v>3294</v>
      </c>
      <c r="H1134" s="822" t="s">
        <v>329</v>
      </c>
      <c r="I1134" s="822" t="s">
        <v>3295</v>
      </c>
      <c r="J1134" s="822" t="s">
        <v>3296</v>
      </c>
      <c r="K1134" s="822" t="s">
        <v>3297</v>
      </c>
      <c r="L1134" s="825">
        <v>300.51</v>
      </c>
      <c r="M1134" s="825">
        <v>3005.0999999999995</v>
      </c>
      <c r="N1134" s="822">
        <v>10</v>
      </c>
      <c r="O1134" s="826">
        <v>2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7</v>
      </c>
      <c r="B1135" s="822" t="s">
        <v>2929</v>
      </c>
      <c r="C1135" s="822" t="s">
        <v>2935</v>
      </c>
      <c r="D1135" s="823" t="s">
        <v>4682</v>
      </c>
      <c r="E1135" s="824" t="s">
        <v>2957</v>
      </c>
      <c r="F1135" s="822" t="s">
        <v>2930</v>
      </c>
      <c r="G1135" s="822" t="s">
        <v>3016</v>
      </c>
      <c r="H1135" s="822" t="s">
        <v>329</v>
      </c>
      <c r="I1135" s="822" t="s">
        <v>3017</v>
      </c>
      <c r="J1135" s="822" t="s">
        <v>3018</v>
      </c>
      <c r="K1135" s="822" t="s">
        <v>3019</v>
      </c>
      <c r="L1135" s="825">
        <v>52.87</v>
      </c>
      <c r="M1135" s="825">
        <v>211.48</v>
      </c>
      <c r="N1135" s="822">
        <v>4</v>
      </c>
      <c r="O1135" s="826">
        <v>2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7</v>
      </c>
      <c r="B1136" s="822" t="s">
        <v>2929</v>
      </c>
      <c r="C1136" s="822" t="s">
        <v>2935</v>
      </c>
      <c r="D1136" s="823" t="s">
        <v>4682</v>
      </c>
      <c r="E1136" s="824" t="s">
        <v>2957</v>
      </c>
      <c r="F1136" s="822" t="s">
        <v>2930</v>
      </c>
      <c r="G1136" s="822" t="s">
        <v>3016</v>
      </c>
      <c r="H1136" s="822" t="s">
        <v>329</v>
      </c>
      <c r="I1136" s="822" t="s">
        <v>4243</v>
      </c>
      <c r="J1136" s="822" t="s">
        <v>4177</v>
      </c>
      <c r="K1136" s="822" t="s">
        <v>4244</v>
      </c>
      <c r="L1136" s="825">
        <v>39.020000000000003</v>
      </c>
      <c r="M1136" s="825">
        <v>39.020000000000003</v>
      </c>
      <c r="N1136" s="822">
        <v>1</v>
      </c>
      <c r="O1136" s="826">
        <v>0.5</v>
      </c>
      <c r="P1136" s="825">
        <v>39.020000000000003</v>
      </c>
      <c r="Q1136" s="827">
        <v>1</v>
      </c>
      <c r="R1136" s="822">
        <v>1</v>
      </c>
      <c r="S1136" s="827">
        <v>1</v>
      </c>
      <c r="T1136" s="826">
        <v>0.5</v>
      </c>
      <c r="U1136" s="828">
        <v>1</v>
      </c>
    </row>
    <row r="1137" spans="1:21" ht="14.45" customHeight="1" x14ac:dyDescent="0.2">
      <c r="A1137" s="821">
        <v>7</v>
      </c>
      <c r="B1137" s="822" t="s">
        <v>2929</v>
      </c>
      <c r="C1137" s="822" t="s">
        <v>2935</v>
      </c>
      <c r="D1137" s="823" t="s">
        <v>4682</v>
      </c>
      <c r="E1137" s="824" t="s">
        <v>2957</v>
      </c>
      <c r="F1137" s="822" t="s">
        <v>2930</v>
      </c>
      <c r="G1137" s="822" t="s">
        <v>3016</v>
      </c>
      <c r="H1137" s="822" t="s">
        <v>329</v>
      </c>
      <c r="I1137" s="822" t="s">
        <v>4245</v>
      </c>
      <c r="J1137" s="822" t="s">
        <v>4246</v>
      </c>
      <c r="K1137" s="822" t="s">
        <v>4247</v>
      </c>
      <c r="L1137" s="825">
        <v>46.99</v>
      </c>
      <c r="M1137" s="825">
        <v>93.98</v>
      </c>
      <c r="N1137" s="822">
        <v>2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7</v>
      </c>
      <c r="B1138" s="822" t="s">
        <v>2929</v>
      </c>
      <c r="C1138" s="822" t="s">
        <v>2935</v>
      </c>
      <c r="D1138" s="823" t="s">
        <v>4682</v>
      </c>
      <c r="E1138" s="824" t="s">
        <v>2957</v>
      </c>
      <c r="F1138" s="822" t="s">
        <v>2930</v>
      </c>
      <c r="G1138" s="822" t="s">
        <v>3016</v>
      </c>
      <c r="H1138" s="822" t="s">
        <v>329</v>
      </c>
      <c r="I1138" s="822" t="s">
        <v>4248</v>
      </c>
      <c r="J1138" s="822" t="s">
        <v>3018</v>
      </c>
      <c r="K1138" s="822" t="s">
        <v>3019</v>
      </c>
      <c r="L1138" s="825">
        <v>52.87</v>
      </c>
      <c r="M1138" s="825">
        <v>105.74</v>
      </c>
      <c r="N1138" s="822">
        <v>2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7</v>
      </c>
      <c r="B1139" s="822" t="s">
        <v>2929</v>
      </c>
      <c r="C1139" s="822" t="s">
        <v>2935</v>
      </c>
      <c r="D1139" s="823" t="s">
        <v>4682</v>
      </c>
      <c r="E1139" s="824" t="s">
        <v>2957</v>
      </c>
      <c r="F1139" s="822" t="s">
        <v>2930</v>
      </c>
      <c r="G1139" s="822" t="s">
        <v>3020</v>
      </c>
      <c r="H1139" s="822" t="s">
        <v>329</v>
      </c>
      <c r="I1139" s="822" t="s">
        <v>3372</v>
      </c>
      <c r="J1139" s="822" t="s">
        <v>3022</v>
      </c>
      <c r="K1139" s="822" t="s">
        <v>3373</v>
      </c>
      <c r="L1139" s="825">
        <v>91.11</v>
      </c>
      <c r="M1139" s="825">
        <v>273.33</v>
      </c>
      <c r="N1139" s="822">
        <v>3</v>
      </c>
      <c r="O1139" s="826">
        <v>0.5</v>
      </c>
      <c r="P1139" s="825">
        <v>273.33</v>
      </c>
      <c r="Q1139" s="827">
        <v>1</v>
      </c>
      <c r="R1139" s="822">
        <v>3</v>
      </c>
      <c r="S1139" s="827">
        <v>1</v>
      </c>
      <c r="T1139" s="826">
        <v>0.5</v>
      </c>
      <c r="U1139" s="828">
        <v>1</v>
      </c>
    </row>
    <row r="1140" spans="1:21" ht="14.45" customHeight="1" x14ac:dyDescent="0.2">
      <c r="A1140" s="821">
        <v>7</v>
      </c>
      <c r="B1140" s="822" t="s">
        <v>2929</v>
      </c>
      <c r="C1140" s="822" t="s">
        <v>2935</v>
      </c>
      <c r="D1140" s="823" t="s">
        <v>4682</v>
      </c>
      <c r="E1140" s="824" t="s">
        <v>2957</v>
      </c>
      <c r="F1140" s="822" t="s">
        <v>2930</v>
      </c>
      <c r="G1140" s="822" t="s">
        <v>3117</v>
      </c>
      <c r="H1140" s="822" t="s">
        <v>329</v>
      </c>
      <c r="I1140" s="822" t="s">
        <v>3118</v>
      </c>
      <c r="J1140" s="822" t="s">
        <v>1416</v>
      </c>
      <c r="K1140" s="822" t="s">
        <v>3119</v>
      </c>
      <c r="L1140" s="825">
        <v>29.13</v>
      </c>
      <c r="M1140" s="825">
        <v>466.08000000000004</v>
      </c>
      <c r="N1140" s="822">
        <v>16</v>
      </c>
      <c r="O1140" s="826">
        <v>4</v>
      </c>
      <c r="P1140" s="825">
        <v>291.3</v>
      </c>
      <c r="Q1140" s="827">
        <v>0.625</v>
      </c>
      <c r="R1140" s="822">
        <v>10</v>
      </c>
      <c r="S1140" s="827">
        <v>0.625</v>
      </c>
      <c r="T1140" s="826">
        <v>2.5</v>
      </c>
      <c r="U1140" s="828">
        <v>0.625</v>
      </c>
    </row>
    <row r="1141" spans="1:21" ht="14.45" customHeight="1" x14ac:dyDescent="0.2">
      <c r="A1141" s="821">
        <v>7</v>
      </c>
      <c r="B1141" s="822" t="s">
        <v>2929</v>
      </c>
      <c r="C1141" s="822" t="s">
        <v>2935</v>
      </c>
      <c r="D1141" s="823" t="s">
        <v>4682</v>
      </c>
      <c r="E1141" s="824" t="s">
        <v>2957</v>
      </c>
      <c r="F1141" s="822" t="s">
        <v>2930</v>
      </c>
      <c r="G1141" s="822" t="s">
        <v>3117</v>
      </c>
      <c r="H1141" s="822" t="s">
        <v>329</v>
      </c>
      <c r="I1141" s="822" t="s">
        <v>3118</v>
      </c>
      <c r="J1141" s="822" t="s">
        <v>1416</v>
      </c>
      <c r="K1141" s="822" t="s">
        <v>3119</v>
      </c>
      <c r="L1141" s="825">
        <v>24.68</v>
      </c>
      <c r="M1141" s="825">
        <v>1233.9999999999995</v>
      </c>
      <c r="N1141" s="822">
        <v>50</v>
      </c>
      <c r="O1141" s="826">
        <v>11</v>
      </c>
      <c r="P1141" s="825">
        <v>518.27999999999986</v>
      </c>
      <c r="Q1141" s="827">
        <v>0.42000000000000004</v>
      </c>
      <c r="R1141" s="822">
        <v>21</v>
      </c>
      <c r="S1141" s="827">
        <v>0.42</v>
      </c>
      <c r="T1141" s="826">
        <v>5</v>
      </c>
      <c r="U1141" s="828">
        <v>0.45454545454545453</v>
      </c>
    </row>
    <row r="1142" spans="1:21" ht="14.45" customHeight="1" x14ac:dyDescent="0.2">
      <c r="A1142" s="821">
        <v>7</v>
      </c>
      <c r="B1142" s="822" t="s">
        <v>2929</v>
      </c>
      <c r="C1142" s="822" t="s">
        <v>2935</v>
      </c>
      <c r="D1142" s="823" t="s">
        <v>4682</v>
      </c>
      <c r="E1142" s="824" t="s">
        <v>2957</v>
      </c>
      <c r="F1142" s="822" t="s">
        <v>2930</v>
      </c>
      <c r="G1142" s="822" t="s">
        <v>3117</v>
      </c>
      <c r="H1142" s="822" t="s">
        <v>329</v>
      </c>
      <c r="I1142" s="822" t="s">
        <v>3824</v>
      </c>
      <c r="J1142" s="822" t="s">
        <v>1416</v>
      </c>
      <c r="K1142" s="822" t="s">
        <v>3825</v>
      </c>
      <c r="L1142" s="825">
        <v>74.06</v>
      </c>
      <c r="M1142" s="825">
        <v>1999.6200000000003</v>
      </c>
      <c r="N1142" s="822">
        <v>27</v>
      </c>
      <c r="O1142" s="826">
        <v>8</v>
      </c>
      <c r="P1142" s="825">
        <v>962.7800000000002</v>
      </c>
      <c r="Q1142" s="827">
        <v>0.48148148148148151</v>
      </c>
      <c r="R1142" s="822">
        <v>13</v>
      </c>
      <c r="S1142" s="827">
        <v>0.48148148148148145</v>
      </c>
      <c r="T1142" s="826">
        <v>2.5</v>
      </c>
      <c r="U1142" s="828">
        <v>0.3125</v>
      </c>
    </row>
    <row r="1143" spans="1:21" ht="14.45" customHeight="1" x14ac:dyDescent="0.2">
      <c r="A1143" s="821">
        <v>7</v>
      </c>
      <c r="B1143" s="822" t="s">
        <v>2929</v>
      </c>
      <c r="C1143" s="822" t="s">
        <v>2935</v>
      </c>
      <c r="D1143" s="823" t="s">
        <v>4682</v>
      </c>
      <c r="E1143" s="824" t="s">
        <v>2957</v>
      </c>
      <c r="F1143" s="822" t="s">
        <v>2930</v>
      </c>
      <c r="G1143" s="822" t="s">
        <v>3117</v>
      </c>
      <c r="H1143" s="822" t="s">
        <v>329</v>
      </c>
      <c r="I1143" s="822" t="s">
        <v>3824</v>
      </c>
      <c r="J1143" s="822" t="s">
        <v>1416</v>
      </c>
      <c r="K1143" s="822" t="s">
        <v>3825</v>
      </c>
      <c r="L1143" s="825">
        <v>80.319999999999993</v>
      </c>
      <c r="M1143" s="825">
        <v>963.83999999999992</v>
      </c>
      <c r="N1143" s="822">
        <v>12</v>
      </c>
      <c r="O1143" s="826">
        <v>2.5</v>
      </c>
      <c r="P1143" s="825">
        <v>722.87999999999988</v>
      </c>
      <c r="Q1143" s="827">
        <v>0.74999999999999989</v>
      </c>
      <c r="R1143" s="822">
        <v>9</v>
      </c>
      <c r="S1143" s="827">
        <v>0.75</v>
      </c>
      <c r="T1143" s="826">
        <v>1.5</v>
      </c>
      <c r="U1143" s="828">
        <v>0.6</v>
      </c>
    </row>
    <row r="1144" spans="1:21" ht="14.45" customHeight="1" x14ac:dyDescent="0.2">
      <c r="A1144" s="821">
        <v>7</v>
      </c>
      <c r="B1144" s="822" t="s">
        <v>2929</v>
      </c>
      <c r="C1144" s="822" t="s">
        <v>2935</v>
      </c>
      <c r="D1144" s="823" t="s">
        <v>4682</v>
      </c>
      <c r="E1144" s="824" t="s">
        <v>2957</v>
      </c>
      <c r="F1144" s="822" t="s">
        <v>2930</v>
      </c>
      <c r="G1144" s="822" t="s">
        <v>3826</v>
      </c>
      <c r="H1144" s="822" t="s">
        <v>329</v>
      </c>
      <c r="I1144" s="822" t="s">
        <v>3827</v>
      </c>
      <c r="J1144" s="822" t="s">
        <v>3828</v>
      </c>
      <c r="K1144" s="822" t="s">
        <v>3829</v>
      </c>
      <c r="L1144" s="825">
        <v>561.76</v>
      </c>
      <c r="M1144" s="825">
        <v>9549.92</v>
      </c>
      <c r="N1144" s="822">
        <v>17</v>
      </c>
      <c r="O1144" s="826">
        <v>4</v>
      </c>
      <c r="P1144" s="825">
        <v>8426.4</v>
      </c>
      <c r="Q1144" s="827">
        <v>0.88235294117647056</v>
      </c>
      <c r="R1144" s="822">
        <v>15</v>
      </c>
      <c r="S1144" s="827">
        <v>0.88235294117647056</v>
      </c>
      <c r="T1144" s="826">
        <v>3.5</v>
      </c>
      <c r="U1144" s="828">
        <v>0.875</v>
      </c>
    </row>
    <row r="1145" spans="1:21" ht="14.45" customHeight="1" x14ac:dyDescent="0.2">
      <c r="A1145" s="821">
        <v>7</v>
      </c>
      <c r="B1145" s="822" t="s">
        <v>2929</v>
      </c>
      <c r="C1145" s="822" t="s">
        <v>2935</v>
      </c>
      <c r="D1145" s="823" t="s">
        <v>4682</v>
      </c>
      <c r="E1145" s="824" t="s">
        <v>2957</v>
      </c>
      <c r="F1145" s="822" t="s">
        <v>2930</v>
      </c>
      <c r="G1145" s="822" t="s">
        <v>3826</v>
      </c>
      <c r="H1145" s="822" t="s">
        <v>329</v>
      </c>
      <c r="I1145" s="822" t="s">
        <v>4179</v>
      </c>
      <c r="J1145" s="822" t="s">
        <v>3828</v>
      </c>
      <c r="K1145" s="822" t="s">
        <v>4180</v>
      </c>
      <c r="L1145" s="825">
        <v>70.23</v>
      </c>
      <c r="M1145" s="825">
        <v>210.69</v>
      </c>
      <c r="N1145" s="822">
        <v>3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7</v>
      </c>
      <c r="B1146" s="822" t="s">
        <v>2929</v>
      </c>
      <c r="C1146" s="822" t="s">
        <v>2935</v>
      </c>
      <c r="D1146" s="823" t="s">
        <v>4682</v>
      </c>
      <c r="E1146" s="824" t="s">
        <v>2957</v>
      </c>
      <c r="F1146" s="822" t="s">
        <v>2930</v>
      </c>
      <c r="G1146" s="822" t="s">
        <v>3319</v>
      </c>
      <c r="H1146" s="822" t="s">
        <v>329</v>
      </c>
      <c r="I1146" s="822" t="s">
        <v>2895</v>
      </c>
      <c r="J1146" s="822" t="s">
        <v>2765</v>
      </c>
      <c r="K1146" s="822" t="s">
        <v>2726</v>
      </c>
      <c r="L1146" s="825">
        <v>123.2</v>
      </c>
      <c r="M1146" s="825">
        <v>369.6</v>
      </c>
      <c r="N1146" s="822">
        <v>3</v>
      </c>
      <c r="O1146" s="826">
        <v>0.5</v>
      </c>
      <c r="P1146" s="825">
        <v>369.6</v>
      </c>
      <c r="Q1146" s="827">
        <v>1</v>
      </c>
      <c r="R1146" s="822">
        <v>3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7</v>
      </c>
      <c r="B1147" s="822" t="s">
        <v>2929</v>
      </c>
      <c r="C1147" s="822" t="s">
        <v>2935</v>
      </c>
      <c r="D1147" s="823" t="s">
        <v>4682</v>
      </c>
      <c r="E1147" s="824" t="s">
        <v>2957</v>
      </c>
      <c r="F1147" s="822" t="s">
        <v>2930</v>
      </c>
      <c r="G1147" s="822" t="s">
        <v>3319</v>
      </c>
      <c r="H1147" s="822" t="s">
        <v>329</v>
      </c>
      <c r="I1147" s="822" t="s">
        <v>3830</v>
      </c>
      <c r="J1147" s="822" t="s">
        <v>2765</v>
      </c>
      <c r="K1147" s="822" t="s">
        <v>3831</v>
      </c>
      <c r="L1147" s="825">
        <v>431.18</v>
      </c>
      <c r="M1147" s="825">
        <v>431.18</v>
      </c>
      <c r="N1147" s="822">
        <v>1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7</v>
      </c>
      <c r="B1148" s="822" t="s">
        <v>2929</v>
      </c>
      <c r="C1148" s="822" t="s">
        <v>2935</v>
      </c>
      <c r="D1148" s="823" t="s">
        <v>4682</v>
      </c>
      <c r="E1148" s="824" t="s">
        <v>2957</v>
      </c>
      <c r="F1148" s="822" t="s">
        <v>2930</v>
      </c>
      <c r="G1148" s="822" t="s">
        <v>3319</v>
      </c>
      <c r="H1148" s="822" t="s">
        <v>329</v>
      </c>
      <c r="I1148" s="822" t="s">
        <v>2764</v>
      </c>
      <c r="J1148" s="822" t="s">
        <v>2765</v>
      </c>
      <c r="K1148" s="822" t="s">
        <v>2766</v>
      </c>
      <c r="L1148" s="825">
        <v>246.39</v>
      </c>
      <c r="M1148" s="825">
        <v>492.78</v>
      </c>
      <c r="N1148" s="822">
        <v>2</v>
      </c>
      <c r="O1148" s="826">
        <v>0.5</v>
      </c>
      <c r="P1148" s="825">
        <v>492.78</v>
      </c>
      <c r="Q1148" s="827">
        <v>1</v>
      </c>
      <c r="R1148" s="822">
        <v>2</v>
      </c>
      <c r="S1148" s="827">
        <v>1</v>
      </c>
      <c r="T1148" s="826">
        <v>0.5</v>
      </c>
      <c r="U1148" s="828">
        <v>1</v>
      </c>
    </row>
    <row r="1149" spans="1:21" ht="14.45" customHeight="1" x14ac:dyDescent="0.2">
      <c r="A1149" s="821">
        <v>7</v>
      </c>
      <c r="B1149" s="822" t="s">
        <v>2929</v>
      </c>
      <c r="C1149" s="822" t="s">
        <v>2935</v>
      </c>
      <c r="D1149" s="823" t="s">
        <v>4682</v>
      </c>
      <c r="E1149" s="824" t="s">
        <v>2957</v>
      </c>
      <c r="F1149" s="822" t="s">
        <v>2930</v>
      </c>
      <c r="G1149" s="822" t="s">
        <v>3834</v>
      </c>
      <c r="H1149" s="822" t="s">
        <v>687</v>
      </c>
      <c r="I1149" s="822" t="s">
        <v>4181</v>
      </c>
      <c r="J1149" s="822" t="s">
        <v>2676</v>
      </c>
      <c r="K1149" s="822" t="s">
        <v>4182</v>
      </c>
      <c r="L1149" s="825">
        <v>232.68</v>
      </c>
      <c r="M1149" s="825">
        <v>1396.08</v>
      </c>
      <c r="N1149" s="822">
        <v>6</v>
      </c>
      <c r="O1149" s="826">
        <v>1</v>
      </c>
      <c r="P1149" s="825">
        <v>1396.08</v>
      </c>
      <c r="Q1149" s="827">
        <v>1</v>
      </c>
      <c r="R1149" s="822">
        <v>6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7</v>
      </c>
      <c r="B1150" s="822" t="s">
        <v>2929</v>
      </c>
      <c r="C1150" s="822" t="s">
        <v>2935</v>
      </c>
      <c r="D1150" s="823" t="s">
        <v>4682</v>
      </c>
      <c r="E1150" s="824" t="s">
        <v>2957</v>
      </c>
      <c r="F1150" s="822" t="s">
        <v>2930</v>
      </c>
      <c r="G1150" s="822" t="s">
        <v>3834</v>
      </c>
      <c r="H1150" s="822" t="s">
        <v>687</v>
      </c>
      <c r="I1150" s="822" t="s">
        <v>4181</v>
      </c>
      <c r="J1150" s="822" t="s">
        <v>2676</v>
      </c>
      <c r="K1150" s="822" t="s">
        <v>4182</v>
      </c>
      <c r="L1150" s="825">
        <v>162.61000000000001</v>
      </c>
      <c r="M1150" s="825">
        <v>1951.3200000000002</v>
      </c>
      <c r="N1150" s="822">
        <v>12</v>
      </c>
      <c r="O1150" s="826">
        <v>2</v>
      </c>
      <c r="P1150" s="825">
        <v>975.66000000000008</v>
      </c>
      <c r="Q1150" s="827">
        <v>0.5</v>
      </c>
      <c r="R1150" s="822">
        <v>6</v>
      </c>
      <c r="S1150" s="827">
        <v>0.5</v>
      </c>
      <c r="T1150" s="826">
        <v>1</v>
      </c>
      <c r="U1150" s="828">
        <v>0.5</v>
      </c>
    </row>
    <row r="1151" spans="1:21" ht="14.45" customHeight="1" x14ac:dyDescent="0.2">
      <c r="A1151" s="821">
        <v>7</v>
      </c>
      <c r="B1151" s="822" t="s">
        <v>2929</v>
      </c>
      <c r="C1151" s="822" t="s">
        <v>2935</v>
      </c>
      <c r="D1151" s="823" t="s">
        <v>4682</v>
      </c>
      <c r="E1151" s="824" t="s">
        <v>2957</v>
      </c>
      <c r="F1151" s="822" t="s">
        <v>2930</v>
      </c>
      <c r="G1151" s="822" t="s">
        <v>3834</v>
      </c>
      <c r="H1151" s="822" t="s">
        <v>687</v>
      </c>
      <c r="I1151" s="822" t="s">
        <v>3835</v>
      </c>
      <c r="J1151" s="822" t="s">
        <v>3836</v>
      </c>
      <c r="K1151" s="822" t="s">
        <v>2860</v>
      </c>
      <c r="L1151" s="825">
        <v>969.48</v>
      </c>
      <c r="M1151" s="825">
        <v>5816.88</v>
      </c>
      <c r="N1151" s="822">
        <v>6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7</v>
      </c>
      <c r="B1152" s="822" t="s">
        <v>2929</v>
      </c>
      <c r="C1152" s="822" t="s">
        <v>2935</v>
      </c>
      <c r="D1152" s="823" t="s">
        <v>4682</v>
      </c>
      <c r="E1152" s="824" t="s">
        <v>2957</v>
      </c>
      <c r="F1152" s="822" t="s">
        <v>2930</v>
      </c>
      <c r="G1152" s="822" t="s">
        <v>3834</v>
      </c>
      <c r="H1152" s="822" t="s">
        <v>687</v>
      </c>
      <c r="I1152" s="822" t="s">
        <v>3835</v>
      </c>
      <c r="J1152" s="822" t="s">
        <v>3836</v>
      </c>
      <c r="K1152" s="822" t="s">
        <v>2860</v>
      </c>
      <c r="L1152" s="825">
        <v>650.4</v>
      </c>
      <c r="M1152" s="825">
        <v>2601.6</v>
      </c>
      <c r="N1152" s="822">
        <v>4</v>
      </c>
      <c r="O1152" s="826">
        <v>1</v>
      </c>
      <c r="P1152" s="825">
        <v>2601.6</v>
      </c>
      <c r="Q1152" s="827">
        <v>1</v>
      </c>
      <c r="R1152" s="822">
        <v>4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7</v>
      </c>
      <c r="B1153" s="822" t="s">
        <v>2929</v>
      </c>
      <c r="C1153" s="822" t="s">
        <v>2935</v>
      </c>
      <c r="D1153" s="823" t="s">
        <v>4682</v>
      </c>
      <c r="E1153" s="824" t="s">
        <v>2957</v>
      </c>
      <c r="F1153" s="822" t="s">
        <v>2930</v>
      </c>
      <c r="G1153" s="822" t="s">
        <v>3834</v>
      </c>
      <c r="H1153" s="822" t="s">
        <v>687</v>
      </c>
      <c r="I1153" s="822" t="s">
        <v>3839</v>
      </c>
      <c r="J1153" s="822" t="s">
        <v>3836</v>
      </c>
      <c r="K1153" s="822" t="s">
        <v>3840</v>
      </c>
      <c r="L1153" s="825">
        <v>1938.97</v>
      </c>
      <c r="M1153" s="825">
        <v>38779.399999999994</v>
      </c>
      <c r="N1153" s="822">
        <v>20</v>
      </c>
      <c r="O1153" s="826">
        <v>4</v>
      </c>
      <c r="P1153" s="825">
        <v>27145.579999999998</v>
      </c>
      <c r="Q1153" s="827">
        <v>0.70000000000000007</v>
      </c>
      <c r="R1153" s="822">
        <v>14</v>
      </c>
      <c r="S1153" s="827">
        <v>0.7</v>
      </c>
      <c r="T1153" s="826">
        <v>3</v>
      </c>
      <c r="U1153" s="828">
        <v>0.75</v>
      </c>
    </row>
    <row r="1154" spans="1:21" ht="14.45" customHeight="1" x14ac:dyDescent="0.2">
      <c r="A1154" s="821">
        <v>7</v>
      </c>
      <c r="B1154" s="822" t="s">
        <v>2929</v>
      </c>
      <c r="C1154" s="822" t="s">
        <v>2935</v>
      </c>
      <c r="D1154" s="823" t="s">
        <v>4682</v>
      </c>
      <c r="E1154" s="824" t="s">
        <v>2957</v>
      </c>
      <c r="F1154" s="822" t="s">
        <v>2930</v>
      </c>
      <c r="G1154" s="822" t="s">
        <v>3834</v>
      </c>
      <c r="H1154" s="822" t="s">
        <v>687</v>
      </c>
      <c r="I1154" s="822" t="s">
        <v>4061</v>
      </c>
      <c r="J1154" s="822" t="s">
        <v>3842</v>
      </c>
      <c r="K1154" s="822" t="s">
        <v>4062</v>
      </c>
      <c r="L1154" s="825">
        <v>5322.08</v>
      </c>
      <c r="M1154" s="825">
        <v>42576.639999999999</v>
      </c>
      <c r="N1154" s="822">
        <v>8</v>
      </c>
      <c r="O1154" s="826">
        <v>6</v>
      </c>
      <c r="P1154" s="825">
        <v>31932.480000000003</v>
      </c>
      <c r="Q1154" s="827">
        <v>0.75000000000000011</v>
      </c>
      <c r="R1154" s="822">
        <v>6</v>
      </c>
      <c r="S1154" s="827">
        <v>0.75</v>
      </c>
      <c r="T1154" s="826">
        <v>5</v>
      </c>
      <c r="U1154" s="828">
        <v>0.83333333333333337</v>
      </c>
    </row>
    <row r="1155" spans="1:21" ht="14.45" customHeight="1" x14ac:dyDescent="0.2">
      <c r="A1155" s="821">
        <v>7</v>
      </c>
      <c r="B1155" s="822" t="s">
        <v>2929</v>
      </c>
      <c r="C1155" s="822" t="s">
        <v>2935</v>
      </c>
      <c r="D1155" s="823" t="s">
        <v>4682</v>
      </c>
      <c r="E1155" s="824" t="s">
        <v>2957</v>
      </c>
      <c r="F1155" s="822" t="s">
        <v>2930</v>
      </c>
      <c r="G1155" s="822" t="s">
        <v>3834</v>
      </c>
      <c r="H1155" s="822" t="s">
        <v>687</v>
      </c>
      <c r="I1155" s="822" t="s">
        <v>3841</v>
      </c>
      <c r="J1155" s="822" t="s">
        <v>3842</v>
      </c>
      <c r="K1155" s="822" t="s">
        <v>3843</v>
      </c>
      <c r="L1155" s="825">
        <v>5322.08</v>
      </c>
      <c r="M1155" s="825">
        <v>10644.16</v>
      </c>
      <c r="N1155" s="822">
        <v>2</v>
      </c>
      <c r="O1155" s="826">
        <v>1</v>
      </c>
      <c r="P1155" s="825">
        <v>10644.16</v>
      </c>
      <c r="Q1155" s="827">
        <v>1</v>
      </c>
      <c r="R1155" s="822">
        <v>2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7</v>
      </c>
      <c r="B1156" s="822" t="s">
        <v>2929</v>
      </c>
      <c r="C1156" s="822" t="s">
        <v>2935</v>
      </c>
      <c r="D1156" s="823" t="s">
        <v>4682</v>
      </c>
      <c r="E1156" s="824" t="s">
        <v>2957</v>
      </c>
      <c r="F1156" s="822" t="s">
        <v>2930</v>
      </c>
      <c r="G1156" s="822" t="s">
        <v>3834</v>
      </c>
      <c r="H1156" s="822" t="s">
        <v>687</v>
      </c>
      <c r="I1156" s="822" t="s">
        <v>4183</v>
      </c>
      <c r="J1156" s="822" t="s">
        <v>2676</v>
      </c>
      <c r="K1156" s="822" t="s">
        <v>4184</v>
      </c>
      <c r="L1156" s="825">
        <v>1938.97</v>
      </c>
      <c r="M1156" s="825">
        <v>21328.670000000002</v>
      </c>
      <c r="N1156" s="822">
        <v>11</v>
      </c>
      <c r="O1156" s="826">
        <v>2</v>
      </c>
      <c r="P1156" s="825">
        <v>21328.670000000002</v>
      </c>
      <c r="Q1156" s="827">
        <v>1</v>
      </c>
      <c r="R1156" s="822">
        <v>11</v>
      </c>
      <c r="S1156" s="827">
        <v>1</v>
      </c>
      <c r="T1156" s="826">
        <v>2</v>
      </c>
      <c r="U1156" s="828">
        <v>1</v>
      </c>
    </row>
    <row r="1157" spans="1:21" ht="14.45" customHeight="1" x14ac:dyDescent="0.2">
      <c r="A1157" s="821">
        <v>7</v>
      </c>
      <c r="B1157" s="822" t="s">
        <v>2929</v>
      </c>
      <c r="C1157" s="822" t="s">
        <v>2935</v>
      </c>
      <c r="D1157" s="823" t="s">
        <v>4682</v>
      </c>
      <c r="E1157" s="824" t="s">
        <v>2957</v>
      </c>
      <c r="F1157" s="822" t="s">
        <v>2930</v>
      </c>
      <c r="G1157" s="822" t="s">
        <v>3834</v>
      </c>
      <c r="H1157" s="822" t="s">
        <v>687</v>
      </c>
      <c r="I1157" s="822" t="s">
        <v>4183</v>
      </c>
      <c r="J1157" s="822" t="s">
        <v>2676</v>
      </c>
      <c r="K1157" s="822" t="s">
        <v>4184</v>
      </c>
      <c r="L1157" s="825">
        <v>1300.79</v>
      </c>
      <c r="M1157" s="825">
        <v>7804.74</v>
      </c>
      <c r="N1157" s="822">
        <v>6</v>
      </c>
      <c r="O1157" s="826">
        <v>1</v>
      </c>
      <c r="P1157" s="825">
        <v>7804.74</v>
      </c>
      <c r="Q1157" s="827">
        <v>1</v>
      </c>
      <c r="R1157" s="822">
        <v>6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7</v>
      </c>
      <c r="B1158" s="822" t="s">
        <v>2929</v>
      </c>
      <c r="C1158" s="822" t="s">
        <v>2935</v>
      </c>
      <c r="D1158" s="823" t="s">
        <v>4682</v>
      </c>
      <c r="E1158" s="824" t="s">
        <v>2957</v>
      </c>
      <c r="F1158" s="822" t="s">
        <v>2930</v>
      </c>
      <c r="G1158" s="822" t="s">
        <v>3834</v>
      </c>
      <c r="H1158" s="822" t="s">
        <v>687</v>
      </c>
      <c r="I1158" s="822" t="s">
        <v>2675</v>
      </c>
      <c r="J1158" s="822" t="s">
        <v>2676</v>
      </c>
      <c r="K1158" s="822" t="s">
        <v>2677</v>
      </c>
      <c r="L1158" s="825">
        <v>1454.23</v>
      </c>
      <c r="M1158" s="825">
        <v>17450.760000000002</v>
      </c>
      <c r="N1158" s="822">
        <v>12</v>
      </c>
      <c r="O1158" s="826">
        <v>3</v>
      </c>
      <c r="P1158" s="825">
        <v>17450.760000000002</v>
      </c>
      <c r="Q1158" s="827">
        <v>1</v>
      </c>
      <c r="R1158" s="822">
        <v>12</v>
      </c>
      <c r="S1158" s="827">
        <v>1</v>
      </c>
      <c r="T1158" s="826">
        <v>3</v>
      </c>
      <c r="U1158" s="828">
        <v>1</v>
      </c>
    </row>
    <row r="1159" spans="1:21" ht="14.45" customHeight="1" x14ac:dyDescent="0.2">
      <c r="A1159" s="821">
        <v>7</v>
      </c>
      <c r="B1159" s="822" t="s">
        <v>2929</v>
      </c>
      <c r="C1159" s="822" t="s">
        <v>2935</v>
      </c>
      <c r="D1159" s="823" t="s">
        <v>4682</v>
      </c>
      <c r="E1159" s="824" t="s">
        <v>2957</v>
      </c>
      <c r="F1159" s="822" t="s">
        <v>2930</v>
      </c>
      <c r="G1159" s="822" t="s">
        <v>3834</v>
      </c>
      <c r="H1159" s="822" t="s">
        <v>687</v>
      </c>
      <c r="I1159" s="822" t="s">
        <v>2675</v>
      </c>
      <c r="J1159" s="822" t="s">
        <v>2676</v>
      </c>
      <c r="K1159" s="822" t="s">
        <v>2677</v>
      </c>
      <c r="L1159" s="825">
        <v>975.59</v>
      </c>
      <c r="M1159" s="825">
        <v>5853.54</v>
      </c>
      <c r="N1159" s="822">
        <v>6</v>
      </c>
      <c r="O1159" s="826">
        <v>1</v>
      </c>
      <c r="P1159" s="825">
        <v>5853.54</v>
      </c>
      <c r="Q1159" s="827">
        <v>1</v>
      </c>
      <c r="R1159" s="822">
        <v>6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7</v>
      </c>
      <c r="B1160" s="822" t="s">
        <v>2929</v>
      </c>
      <c r="C1160" s="822" t="s">
        <v>2935</v>
      </c>
      <c r="D1160" s="823" t="s">
        <v>4682</v>
      </c>
      <c r="E1160" s="824" t="s">
        <v>2957</v>
      </c>
      <c r="F1160" s="822" t="s">
        <v>2930</v>
      </c>
      <c r="G1160" s="822" t="s">
        <v>3834</v>
      </c>
      <c r="H1160" s="822" t="s">
        <v>687</v>
      </c>
      <c r="I1160" s="822" t="s">
        <v>2861</v>
      </c>
      <c r="J1160" s="822" t="s">
        <v>2676</v>
      </c>
      <c r="K1160" s="822" t="s">
        <v>2862</v>
      </c>
      <c r="L1160" s="825">
        <v>484.75</v>
      </c>
      <c r="M1160" s="825">
        <v>2908.5</v>
      </c>
      <c r="N1160" s="822">
        <v>6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7</v>
      </c>
      <c r="B1161" s="822" t="s">
        <v>2929</v>
      </c>
      <c r="C1161" s="822" t="s">
        <v>2935</v>
      </c>
      <c r="D1161" s="823" t="s">
        <v>4682</v>
      </c>
      <c r="E1161" s="824" t="s">
        <v>2957</v>
      </c>
      <c r="F1161" s="822" t="s">
        <v>2930</v>
      </c>
      <c r="G1161" s="822" t="s">
        <v>3834</v>
      </c>
      <c r="H1161" s="822" t="s">
        <v>687</v>
      </c>
      <c r="I1161" s="822" t="s">
        <v>2861</v>
      </c>
      <c r="J1161" s="822" t="s">
        <v>2676</v>
      </c>
      <c r="K1161" s="822" t="s">
        <v>2862</v>
      </c>
      <c r="L1161" s="825">
        <v>325.2</v>
      </c>
      <c r="M1161" s="825">
        <v>8129.9999999999991</v>
      </c>
      <c r="N1161" s="822">
        <v>25</v>
      </c>
      <c r="O1161" s="826">
        <v>5</v>
      </c>
      <c r="P1161" s="825">
        <v>8129.9999999999991</v>
      </c>
      <c r="Q1161" s="827">
        <v>1</v>
      </c>
      <c r="R1161" s="822">
        <v>25</v>
      </c>
      <c r="S1161" s="827">
        <v>1</v>
      </c>
      <c r="T1161" s="826">
        <v>5</v>
      </c>
      <c r="U1161" s="828">
        <v>1</v>
      </c>
    </row>
    <row r="1162" spans="1:21" ht="14.45" customHeight="1" x14ac:dyDescent="0.2">
      <c r="A1162" s="821">
        <v>7</v>
      </c>
      <c r="B1162" s="822" t="s">
        <v>2929</v>
      </c>
      <c r="C1162" s="822" t="s">
        <v>2935</v>
      </c>
      <c r="D1162" s="823" t="s">
        <v>4682</v>
      </c>
      <c r="E1162" s="824" t="s">
        <v>2957</v>
      </c>
      <c r="F1162" s="822" t="s">
        <v>2930</v>
      </c>
      <c r="G1162" s="822" t="s">
        <v>3834</v>
      </c>
      <c r="H1162" s="822" t="s">
        <v>687</v>
      </c>
      <c r="I1162" s="822" t="s">
        <v>2863</v>
      </c>
      <c r="J1162" s="822" t="s">
        <v>2676</v>
      </c>
      <c r="K1162" s="822" t="s">
        <v>2864</v>
      </c>
      <c r="L1162" s="825">
        <v>969.48</v>
      </c>
      <c r="M1162" s="825">
        <v>11633.76</v>
      </c>
      <c r="N1162" s="822">
        <v>12</v>
      </c>
      <c r="O1162" s="826">
        <v>2</v>
      </c>
      <c r="P1162" s="825">
        <v>11633.76</v>
      </c>
      <c r="Q1162" s="827">
        <v>1</v>
      </c>
      <c r="R1162" s="822">
        <v>12</v>
      </c>
      <c r="S1162" s="827">
        <v>1</v>
      </c>
      <c r="T1162" s="826">
        <v>2</v>
      </c>
      <c r="U1162" s="828">
        <v>1</v>
      </c>
    </row>
    <row r="1163" spans="1:21" ht="14.45" customHeight="1" x14ac:dyDescent="0.2">
      <c r="A1163" s="821">
        <v>7</v>
      </c>
      <c r="B1163" s="822" t="s">
        <v>2929</v>
      </c>
      <c r="C1163" s="822" t="s">
        <v>2935</v>
      </c>
      <c r="D1163" s="823" t="s">
        <v>4682</v>
      </c>
      <c r="E1163" s="824" t="s">
        <v>2957</v>
      </c>
      <c r="F1163" s="822" t="s">
        <v>2930</v>
      </c>
      <c r="G1163" s="822" t="s">
        <v>3834</v>
      </c>
      <c r="H1163" s="822" t="s">
        <v>687</v>
      </c>
      <c r="I1163" s="822" t="s">
        <v>2863</v>
      </c>
      <c r="J1163" s="822" t="s">
        <v>2676</v>
      </c>
      <c r="K1163" s="822" t="s">
        <v>2864</v>
      </c>
      <c r="L1163" s="825">
        <v>650.4</v>
      </c>
      <c r="M1163" s="825">
        <v>20162.399999999998</v>
      </c>
      <c r="N1163" s="822">
        <v>31</v>
      </c>
      <c r="O1163" s="826">
        <v>6</v>
      </c>
      <c r="P1163" s="825">
        <v>16259.999999999998</v>
      </c>
      <c r="Q1163" s="827">
        <v>0.80645161290322576</v>
      </c>
      <c r="R1163" s="822">
        <v>25</v>
      </c>
      <c r="S1163" s="827">
        <v>0.80645161290322576</v>
      </c>
      <c r="T1163" s="826">
        <v>5</v>
      </c>
      <c r="U1163" s="828">
        <v>0.83333333333333337</v>
      </c>
    </row>
    <row r="1164" spans="1:21" ht="14.45" customHeight="1" x14ac:dyDescent="0.2">
      <c r="A1164" s="821">
        <v>7</v>
      </c>
      <c r="B1164" s="822" t="s">
        <v>2929</v>
      </c>
      <c r="C1164" s="822" t="s">
        <v>2935</v>
      </c>
      <c r="D1164" s="823" t="s">
        <v>4682</v>
      </c>
      <c r="E1164" s="824" t="s">
        <v>2957</v>
      </c>
      <c r="F1164" s="822" t="s">
        <v>2930</v>
      </c>
      <c r="G1164" s="822" t="s">
        <v>3834</v>
      </c>
      <c r="H1164" s="822" t="s">
        <v>329</v>
      </c>
      <c r="I1164" s="822" t="s">
        <v>4185</v>
      </c>
      <c r="J1164" s="822" t="s">
        <v>4186</v>
      </c>
      <c r="K1164" s="822" t="s">
        <v>4187</v>
      </c>
      <c r="L1164" s="825">
        <v>1938.97</v>
      </c>
      <c r="M1164" s="825">
        <v>27145.58</v>
      </c>
      <c r="N1164" s="822">
        <v>14</v>
      </c>
      <c r="O1164" s="826">
        <v>3</v>
      </c>
      <c r="P1164" s="825">
        <v>27145.58</v>
      </c>
      <c r="Q1164" s="827">
        <v>1</v>
      </c>
      <c r="R1164" s="822">
        <v>14</v>
      </c>
      <c r="S1164" s="827">
        <v>1</v>
      </c>
      <c r="T1164" s="826">
        <v>3</v>
      </c>
      <c r="U1164" s="828">
        <v>1</v>
      </c>
    </row>
    <row r="1165" spans="1:21" ht="14.45" customHeight="1" x14ac:dyDescent="0.2">
      <c r="A1165" s="821">
        <v>7</v>
      </c>
      <c r="B1165" s="822" t="s">
        <v>2929</v>
      </c>
      <c r="C1165" s="822" t="s">
        <v>2935</v>
      </c>
      <c r="D1165" s="823" t="s">
        <v>4682</v>
      </c>
      <c r="E1165" s="824" t="s">
        <v>2957</v>
      </c>
      <c r="F1165" s="822" t="s">
        <v>2930</v>
      </c>
      <c r="G1165" s="822" t="s">
        <v>3834</v>
      </c>
      <c r="H1165" s="822" t="s">
        <v>329</v>
      </c>
      <c r="I1165" s="822" t="s">
        <v>4185</v>
      </c>
      <c r="J1165" s="822" t="s">
        <v>4186</v>
      </c>
      <c r="K1165" s="822" t="s">
        <v>4187</v>
      </c>
      <c r="L1165" s="825">
        <v>1300.79</v>
      </c>
      <c r="M1165" s="825">
        <v>26015.799999999996</v>
      </c>
      <c r="N1165" s="822">
        <v>20</v>
      </c>
      <c r="O1165" s="826">
        <v>4</v>
      </c>
      <c r="P1165" s="825">
        <v>26015.799999999996</v>
      </c>
      <c r="Q1165" s="827">
        <v>1</v>
      </c>
      <c r="R1165" s="822">
        <v>20</v>
      </c>
      <c r="S1165" s="827">
        <v>1</v>
      </c>
      <c r="T1165" s="826">
        <v>4</v>
      </c>
      <c r="U1165" s="828">
        <v>1</v>
      </c>
    </row>
    <row r="1166" spans="1:21" ht="14.45" customHeight="1" x14ac:dyDescent="0.2">
      <c r="A1166" s="821">
        <v>7</v>
      </c>
      <c r="B1166" s="822" t="s">
        <v>2929</v>
      </c>
      <c r="C1166" s="822" t="s">
        <v>2935</v>
      </c>
      <c r="D1166" s="823" t="s">
        <v>4682</v>
      </c>
      <c r="E1166" s="824" t="s">
        <v>2957</v>
      </c>
      <c r="F1166" s="822" t="s">
        <v>2930</v>
      </c>
      <c r="G1166" s="822" t="s">
        <v>3834</v>
      </c>
      <c r="H1166" s="822" t="s">
        <v>687</v>
      </c>
      <c r="I1166" s="822" t="s">
        <v>3844</v>
      </c>
      <c r="J1166" s="822" t="s">
        <v>3836</v>
      </c>
      <c r="K1166" s="822" t="s">
        <v>2858</v>
      </c>
      <c r="L1166" s="825">
        <v>484.75</v>
      </c>
      <c r="M1166" s="825">
        <v>2908.5</v>
      </c>
      <c r="N1166" s="822">
        <v>6</v>
      </c>
      <c r="O1166" s="826">
        <v>1</v>
      </c>
      <c r="P1166" s="825">
        <v>2908.5</v>
      </c>
      <c r="Q1166" s="827">
        <v>1</v>
      </c>
      <c r="R1166" s="822">
        <v>6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7</v>
      </c>
      <c r="B1167" s="822" t="s">
        <v>2929</v>
      </c>
      <c r="C1167" s="822" t="s">
        <v>2935</v>
      </c>
      <c r="D1167" s="823" t="s">
        <v>4682</v>
      </c>
      <c r="E1167" s="824" t="s">
        <v>2957</v>
      </c>
      <c r="F1167" s="822" t="s">
        <v>2930</v>
      </c>
      <c r="G1167" s="822" t="s">
        <v>3834</v>
      </c>
      <c r="H1167" s="822" t="s">
        <v>687</v>
      </c>
      <c r="I1167" s="822" t="s">
        <v>3844</v>
      </c>
      <c r="J1167" s="822" t="s">
        <v>3836</v>
      </c>
      <c r="K1167" s="822" t="s">
        <v>2858</v>
      </c>
      <c r="L1167" s="825">
        <v>325.2</v>
      </c>
      <c r="M1167" s="825">
        <v>3902.3999999999996</v>
      </c>
      <c r="N1167" s="822">
        <v>12</v>
      </c>
      <c r="O1167" s="826">
        <v>2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7</v>
      </c>
      <c r="B1168" s="822" t="s">
        <v>2929</v>
      </c>
      <c r="C1168" s="822" t="s">
        <v>2935</v>
      </c>
      <c r="D1168" s="823" t="s">
        <v>4682</v>
      </c>
      <c r="E1168" s="824" t="s">
        <v>2957</v>
      </c>
      <c r="F1168" s="822" t="s">
        <v>2930</v>
      </c>
      <c r="G1168" s="822" t="s">
        <v>3834</v>
      </c>
      <c r="H1168" s="822" t="s">
        <v>329</v>
      </c>
      <c r="I1168" s="822" t="s">
        <v>4188</v>
      </c>
      <c r="J1168" s="822" t="s">
        <v>4186</v>
      </c>
      <c r="K1168" s="822" t="s">
        <v>4189</v>
      </c>
      <c r="L1168" s="825">
        <v>484.75</v>
      </c>
      <c r="M1168" s="825">
        <v>8725.5</v>
      </c>
      <c r="N1168" s="822">
        <v>18</v>
      </c>
      <c r="O1168" s="826">
        <v>3</v>
      </c>
      <c r="P1168" s="825">
        <v>2908.5</v>
      </c>
      <c r="Q1168" s="827">
        <v>0.33333333333333331</v>
      </c>
      <c r="R1168" s="822">
        <v>6</v>
      </c>
      <c r="S1168" s="827">
        <v>0.33333333333333331</v>
      </c>
      <c r="T1168" s="826">
        <v>1</v>
      </c>
      <c r="U1168" s="828">
        <v>0.33333333333333331</v>
      </c>
    </row>
    <row r="1169" spans="1:21" ht="14.45" customHeight="1" x14ac:dyDescent="0.2">
      <c r="A1169" s="821">
        <v>7</v>
      </c>
      <c r="B1169" s="822" t="s">
        <v>2929</v>
      </c>
      <c r="C1169" s="822" t="s">
        <v>2935</v>
      </c>
      <c r="D1169" s="823" t="s">
        <v>4682</v>
      </c>
      <c r="E1169" s="824" t="s">
        <v>2957</v>
      </c>
      <c r="F1169" s="822" t="s">
        <v>2930</v>
      </c>
      <c r="G1169" s="822" t="s">
        <v>3834</v>
      </c>
      <c r="H1169" s="822" t="s">
        <v>329</v>
      </c>
      <c r="I1169" s="822" t="s">
        <v>4188</v>
      </c>
      <c r="J1169" s="822" t="s">
        <v>4186</v>
      </c>
      <c r="K1169" s="822" t="s">
        <v>4189</v>
      </c>
      <c r="L1169" s="825">
        <v>325.2</v>
      </c>
      <c r="M1169" s="825">
        <v>5528.4</v>
      </c>
      <c r="N1169" s="822">
        <v>17</v>
      </c>
      <c r="O1169" s="826">
        <v>3</v>
      </c>
      <c r="P1169" s="825">
        <v>5528.4</v>
      </c>
      <c r="Q1169" s="827">
        <v>1</v>
      </c>
      <c r="R1169" s="822">
        <v>17</v>
      </c>
      <c r="S1169" s="827">
        <v>1</v>
      </c>
      <c r="T1169" s="826">
        <v>3</v>
      </c>
      <c r="U1169" s="828">
        <v>1</v>
      </c>
    </row>
    <row r="1170" spans="1:21" ht="14.45" customHeight="1" x14ac:dyDescent="0.2">
      <c r="A1170" s="821">
        <v>7</v>
      </c>
      <c r="B1170" s="822" t="s">
        <v>2929</v>
      </c>
      <c r="C1170" s="822" t="s">
        <v>2935</v>
      </c>
      <c r="D1170" s="823" t="s">
        <v>4682</v>
      </c>
      <c r="E1170" s="824" t="s">
        <v>2957</v>
      </c>
      <c r="F1170" s="822" t="s">
        <v>2930</v>
      </c>
      <c r="G1170" s="822" t="s">
        <v>3834</v>
      </c>
      <c r="H1170" s="822" t="s">
        <v>329</v>
      </c>
      <c r="I1170" s="822" t="s">
        <v>4190</v>
      </c>
      <c r="J1170" s="822" t="s">
        <v>4186</v>
      </c>
      <c r="K1170" s="822" t="s">
        <v>4191</v>
      </c>
      <c r="L1170" s="825">
        <v>969.48</v>
      </c>
      <c r="M1170" s="825">
        <v>11633.76</v>
      </c>
      <c r="N1170" s="822">
        <v>12</v>
      </c>
      <c r="O1170" s="826">
        <v>2</v>
      </c>
      <c r="P1170" s="825">
        <v>5816.88</v>
      </c>
      <c r="Q1170" s="827">
        <v>0.5</v>
      </c>
      <c r="R1170" s="822">
        <v>6</v>
      </c>
      <c r="S1170" s="827">
        <v>0.5</v>
      </c>
      <c r="T1170" s="826">
        <v>1</v>
      </c>
      <c r="U1170" s="828">
        <v>0.5</v>
      </c>
    </row>
    <row r="1171" spans="1:21" ht="14.45" customHeight="1" x14ac:dyDescent="0.2">
      <c r="A1171" s="821">
        <v>7</v>
      </c>
      <c r="B1171" s="822" t="s">
        <v>2929</v>
      </c>
      <c r="C1171" s="822" t="s">
        <v>2935</v>
      </c>
      <c r="D1171" s="823" t="s">
        <v>4682</v>
      </c>
      <c r="E1171" s="824" t="s">
        <v>2957</v>
      </c>
      <c r="F1171" s="822" t="s">
        <v>2930</v>
      </c>
      <c r="G1171" s="822" t="s">
        <v>3834</v>
      </c>
      <c r="H1171" s="822" t="s">
        <v>329</v>
      </c>
      <c r="I1171" s="822" t="s">
        <v>4190</v>
      </c>
      <c r="J1171" s="822" t="s">
        <v>4186</v>
      </c>
      <c r="K1171" s="822" t="s">
        <v>4191</v>
      </c>
      <c r="L1171" s="825">
        <v>650.4</v>
      </c>
      <c r="M1171" s="825">
        <v>1300.8</v>
      </c>
      <c r="N1171" s="822">
        <v>2</v>
      </c>
      <c r="O1171" s="826">
        <v>1</v>
      </c>
      <c r="P1171" s="825">
        <v>1300.8</v>
      </c>
      <c r="Q1171" s="827">
        <v>1</v>
      </c>
      <c r="R1171" s="822">
        <v>2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7</v>
      </c>
      <c r="B1172" s="822" t="s">
        <v>2929</v>
      </c>
      <c r="C1172" s="822" t="s">
        <v>2935</v>
      </c>
      <c r="D1172" s="823" t="s">
        <v>4682</v>
      </c>
      <c r="E1172" s="824" t="s">
        <v>2957</v>
      </c>
      <c r="F1172" s="822" t="s">
        <v>2930</v>
      </c>
      <c r="G1172" s="822" t="s">
        <v>3834</v>
      </c>
      <c r="H1172" s="822" t="s">
        <v>687</v>
      </c>
      <c r="I1172" s="822" t="s">
        <v>2856</v>
      </c>
      <c r="J1172" s="822" t="s">
        <v>2857</v>
      </c>
      <c r="K1172" s="822" t="s">
        <v>2858</v>
      </c>
      <c r="L1172" s="825">
        <v>484.75</v>
      </c>
      <c r="M1172" s="825">
        <v>17451</v>
      </c>
      <c r="N1172" s="822">
        <v>36</v>
      </c>
      <c r="O1172" s="826">
        <v>8</v>
      </c>
      <c r="P1172" s="825">
        <v>17451</v>
      </c>
      <c r="Q1172" s="827">
        <v>1</v>
      </c>
      <c r="R1172" s="822">
        <v>36</v>
      </c>
      <c r="S1172" s="827">
        <v>1</v>
      </c>
      <c r="T1172" s="826">
        <v>8</v>
      </c>
      <c r="U1172" s="828">
        <v>1</v>
      </c>
    </row>
    <row r="1173" spans="1:21" ht="14.45" customHeight="1" x14ac:dyDescent="0.2">
      <c r="A1173" s="821">
        <v>7</v>
      </c>
      <c r="B1173" s="822" t="s">
        <v>2929</v>
      </c>
      <c r="C1173" s="822" t="s">
        <v>2935</v>
      </c>
      <c r="D1173" s="823" t="s">
        <v>4682</v>
      </c>
      <c r="E1173" s="824" t="s">
        <v>2957</v>
      </c>
      <c r="F1173" s="822" t="s">
        <v>2930</v>
      </c>
      <c r="G1173" s="822" t="s">
        <v>3834</v>
      </c>
      <c r="H1173" s="822" t="s">
        <v>687</v>
      </c>
      <c r="I1173" s="822" t="s">
        <v>2856</v>
      </c>
      <c r="J1173" s="822" t="s">
        <v>2857</v>
      </c>
      <c r="K1173" s="822" t="s">
        <v>2858</v>
      </c>
      <c r="L1173" s="825">
        <v>325.2</v>
      </c>
      <c r="M1173" s="825">
        <v>8455.1999999999989</v>
      </c>
      <c r="N1173" s="822">
        <v>26</v>
      </c>
      <c r="O1173" s="826">
        <v>5</v>
      </c>
      <c r="P1173" s="825">
        <v>6503.9999999999991</v>
      </c>
      <c r="Q1173" s="827">
        <v>0.76923076923076927</v>
      </c>
      <c r="R1173" s="822">
        <v>20</v>
      </c>
      <c r="S1173" s="827">
        <v>0.76923076923076927</v>
      </c>
      <c r="T1173" s="826">
        <v>4</v>
      </c>
      <c r="U1173" s="828">
        <v>0.8</v>
      </c>
    </row>
    <row r="1174" spans="1:21" ht="14.45" customHeight="1" x14ac:dyDescent="0.2">
      <c r="A1174" s="821">
        <v>7</v>
      </c>
      <c r="B1174" s="822" t="s">
        <v>2929</v>
      </c>
      <c r="C1174" s="822" t="s">
        <v>2935</v>
      </c>
      <c r="D1174" s="823" t="s">
        <v>4682</v>
      </c>
      <c r="E1174" s="824" t="s">
        <v>2957</v>
      </c>
      <c r="F1174" s="822" t="s">
        <v>2930</v>
      </c>
      <c r="G1174" s="822" t="s">
        <v>3834</v>
      </c>
      <c r="H1174" s="822" t="s">
        <v>687</v>
      </c>
      <c r="I1174" s="822" t="s">
        <v>2859</v>
      </c>
      <c r="J1174" s="822" t="s">
        <v>2857</v>
      </c>
      <c r="K1174" s="822" t="s">
        <v>2860</v>
      </c>
      <c r="L1174" s="825">
        <v>969.48</v>
      </c>
      <c r="M1174" s="825">
        <v>23267.520000000004</v>
      </c>
      <c r="N1174" s="822">
        <v>24</v>
      </c>
      <c r="O1174" s="826">
        <v>5</v>
      </c>
      <c r="P1174" s="825">
        <v>23267.520000000004</v>
      </c>
      <c r="Q1174" s="827">
        <v>1</v>
      </c>
      <c r="R1174" s="822">
        <v>24</v>
      </c>
      <c r="S1174" s="827">
        <v>1</v>
      </c>
      <c r="T1174" s="826">
        <v>5</v>
      </c>
      <c r="U1174" s="828">
        <v>1</v>
      </c>
    </row>
    <row r="1175" spans="1:21" ht="14.45" customHeight="1" x14ac:dyDescent="0.2">
      <c r="A1175" s="821">
        <v>7</v>
      </c>
      <c r="B1175" s="822" t="s">
        <v>2929</v>
      </c>
      <c r="C1175" s="822" t="s">
        <v>2935</v>
      </c>
      <c r="D1175" s="823" t="s">
        <v>4682</v>
      </c>
      <c r="E1175" s="824" t="s">
        <v>2957</v>
      </c>
      <c r="F1175" s="822" t="s">
        <v>2930</v>
      </c>
      <c r="G1175" s="822" t="s">
        <v>3834</v>
      </c>
      <c r="H1175" s="822" t="s">
        <v>687</v>
      </c>
      <c r="I1175" s="822" t="s">
        <v>2859</v>
      </c>
      <c r="J1175" s="822" t="s">
        <v>2857</v>
      </c>
      <c r="K1175" s="822" t="s">
        <v>2860</v>
      </c>
      <c r="L1175" s="825">
        <v>650.4</v>
      </c>
      <c r="M1175" s="825">
        <v>16910.399999999998</v>
      </c>
      <c r="N1175" s="822">
        <v>26</v>
      </c>
      <c r="O1175" s="826">
        <v>5</v>
      </c>
      <c r="P1175" s="825">
        <v>16910.399999999998</v>
      </c>
      <c r="Q1175" s="827">
        <v>1</v>
      </c>
      <c r="R1175" s="822">
        <v>26</v>
      </c>
      <c r="S1175" s="827">
        <v>1</v>
      </c>
      <c r="T1175" s="826">
        <v>5</v>
      </c>
      <c r="U1175" s="828">
        <v>1</v>
      </c>
    </row>
    <row r="1176" spans="1:21" ht="14.45" customHeight="1" x14ac:dyDescent="0.2">
      <c r="A1176" s="821">
        <v>7</v>
      </c>
      <c r="B1176" s="822" t="s">
        <v>2929</v>
      </c>
      <c r="C1176" s="822" t="s">
        <v>2935</v>
      </c>
      <c r="D1176" s="823" t="s">
        <v>4682</v>
      </c>
      <c r="E1176" s="824" t="s">
        <v>2957</v>
      </c>
      <c r="F1176" s="822" t="s">
        <v>2930</v>
      </c>
      <c r="G1176" s="822" t="s">
        <v>3834</v>
      </c>
      <c r="H1176" s="822" t="s">
        <v>687</v>
      </c>
      <c r="I1176" s="822" t="s">
        <v>4063</v>
      </c>
      <c r="J1176" s="822" t="s">
        <v>2857</v>
      </c>
      <c r="K1176" s="822" t="s">
        <v>3840</v>
      </c>
      <c r="L1176" s="825">
        <v>1938.97</v>
      </c>
      <c r="M1176" s="825">
        <v>48474.25</v>
      </c>
      <c r="N1176" s="822">
        <v>25</v>
      </c>
      <c r="O1176" s="826">
        <v>7</v>
      </c>
      <c r="P1176" s="825">
        <v>48474.25</v>
      </c>
      <c r="Q1176" s="827">
        <v>1</v>
      </c>
      <c r="R1176" s="822">
        <v>25</v>
      </c>
      <c r="S1176" s="827">
        <v>1</v>
      </c>
      <c r="T1176" s="826">
        <v>7</v>
      </c>
      <c r="U1176" s="828">
        <v>1</v>
      </c>
    </row>
    <row r="1177" spans="1:21" ht="14.45" customHeight="1" x14ac:dyDescent="0.2">
      <c r="A1177" s="821">
        <v>7</v>
      </c>
      <c r="B1177" s="822" t="s">
        <v>2929</v>
      </c>
      <c r="C1177" s="822" t="s">
        <v>2935</v>
      </c>
      <c r="D1177" s="823" t="s">
        <v>4682</v>
      </c>
      <c r="E1177" s="824" t="s">
        <v>2957</v>
      </c>
      <c r="F1177" s="822" t="s">
        <v>2930</v>
      </c>
      <c r="G1177" s="822" t="s">
        <v>3834</v>
      </c>
      <c r="H1177" s="822" t="s">
        <v>687</v>
      </c>
      <c r="I1177" s="822" t="s">
        <v>4063</v>
      </c>
      <c r="J1177" s="822" t="s">
        <v>2857</v>
      </c>
      <c r="K1177" s="822" t="s">
        <v>3840</v>
      </c>
      <c r="L1177" s="825">
        <v>1300.79</v>
      </c>
      <c r="M1177" s="825">
        <v>31218.959999999995</v>
      </c>
      <c r="N1177" s="822">
        <v>24</v>
      </c>
      <c r="O1177" s="826">
        <v>4</v>
      </c>
      <c r="P1177" s="825">
        <v>31218.959999999995</v>
      </c>
      <c r="Q1177" s="827">
        <v>1</v>
      </c>
      <c r="R1177" s="822">
        <v>24</v>
      </c>
      <c r="S1177" s="827">
        <v>1</v>
      </c>
      <c r="T1177" s="826">
        <v>4</v>
      </c>
      <c r="U1177" s="828">
        <v>1</v>
      </c>
    </row>
    <row r="1178" spans="1:21" ht="14.45" customHeight="1" x14ac:dyDescent="0.2">
      <c r="A1178" s="821">
        <v>7</v>
      </c>
      <c r="B1178" s="822" t="s">
        <v>2929</v>
      </c>
      <c r="C1178" s="822" t="s">
        <v>2935</v>
      </c>
      <c r="D1178" s="823" t="s">
        <v>4682</v>
      </c>
      <c r="E1178" s="824" t="s">
        <v>2957</v>
      </c>
      <c r="F1178" s="822" t="s">
        <v>2930</v>
      </c>
      <c r="G1178" s="822" t="s">
        <v>3834</v>
      </c>
      <c r="H1178" s="822" t="s">
        <v>687</v>
      </c>
      <c r="I1178" s="822" t="s">
        <v>3845</v>
      </c>
      <c r="J1178" s="822" t="s">
        <v>2857</v>
      </c>
      <c r="K1178" s="822" t="s">
        <v>3846</v>
      </c>
      <c r="L1178" s="825">
        <v>242.37</v>
      </c>
      <c r="M1178" s="825">
        <v>2423.6999999999998</v>
      </c>
      <c r="N1178" s="822">
        <v>10</v>
      </c>
      <c r="O1178" s="826">
        <v>2</v>
      </c>
      <c r="P1178" s="825">
        <v>2423.6999999999998</v>
      </c>
      <c r="Q1178" s="827">
        <v>1</v>
      </c>
      <c r="R1178" s="822">
        <v>10</v>
      </c>
      <c r="S1178" s="827">
        <v>1</v>
      </c>
      <c r="T1178" s="826">
        <v>2</v>
      </c>
      <c r="U1178" s="828">
        <v>1</v>
      </c>
    </row>
    <row r="1179" spans="1:21" ht="14.45" customHeight="1" x14ac:dyDescent="0.2">
      <c r="A1179" s="821">
        <v>7</v>
      </c>
      <c r="B1179" s="822" t="s">
        <v>2929</v>
      </c>
      <c r="C1179" s="822" t="s">
        <v>2935</v>
      </c>
      <c r="D1179" s="823" t="s">
        <v>4682</v>
      </c>
      <c r="E1179" s="824" t="s">
        <v>2957</v>
      </c>
      <c r="F1179" s="822" t="s">
        <v>2930</v>
      </c>
      <c r="G1179" s="822" t="s">
        <v>3834</v>
      </c>
      <c r="H1179" s="822" t="s">
        <v>687</v>
      </c>
      <c r="I1179" s="822" t="s">
        <v>3845</v>
      </c>
      <c r="J1179" s="822" t="s">
        <v>2857</v>
      </c>
      <c r="K1179" s="822" t="s">
        <v>3846</v>
      </c>
      <c r="L1179" s="825">
        <v>162.61000000000001</v>
      </c>
      <c r="M1179" s="825">
        <v>2113.9300000000003</v>
      </c>
      <c r="N1179" s="822">
        <v>13</v>
      </c>
      <c r="O1179" s="826">
        <v>3</v>
      </c>
      <c r="P1179" s="825">
        <v>1138.27</v>
      </c>
      <c r="Q1179" s="827">
        <v>0.53846153846153832</v>
      </c>
      <c r="R1179" s="822">
        <v>7</v>
      </c>
      <c r="S1179" s="827">
        <v>0.53846153846153844</v>
      </c>
      <c r="T1179" s="826">
        <v>2</v>
      </c>
      <c r="U1179" s="828">
        <v>0.66666666666666663</v>
      </c>
    </row>
    <row r="1180" spans="1:21" ht="14.45" customHeight="1" x14ac:dyDescent="0.2">
      <c r="A1180" s="821">
        <v>7</v>
      </c>
      <c r="B1180" s="822" t="s">
        <v>2929</v>
      </c>
      <c r="C1180" s="822" t="s">
        <v>2935</v>
      </c>
      <c r="D1180" s="823" t="s">
        <v>4682</v>
      </c>
      <c r="E1180" s="824" t="s">
        <v>2957</v>
      </c>
      <c r="F1180" s="822" t="s">
        <v>2930</v>
      </c>
      <c r="G1180" s="822" t="s">
        <v>3834</v>
      </c>
      <c r="H1180" s="822" t="s">
        <v>687</v>
      </c>
      <c r="I1180" s="822" t="s">
        <v>4249</v>
      </c>
      <c r="J1180" s="822" t="s">
        <v>2857</v>
      </c>
      <c r="K1180" s="822" t="s">
        <v>3838</v>
      </c>
      <c r="L1180" s="825">
        <v>1454.23</v>
      </c>
      <c r="M1180" s="825">
        <v>11633.84</v>
      </c>
      <c r="N1180" s="822">
        <v>8</v>
      </c>
      <c r="O1180" s="826">
        <v>2</v>
      </c>
      <c r="P1180" s="825">
        <v>11633.84</v>
      </c>
      <c r="Q1180" s="827">
        <v>1</v>
      </c>
      <c r="R1180" s="822">
        <v>8</v>
      </c>
      <c r="S1180" s="827">
        <v>1</v>
      </c>
      <c r="T1180" s="826">
        <v>2</v>
      </c>
      <c r="U1180" s="828">
        <v>1</v>
      </c>
    </row>
    <row r="1181" spans="1:21" ht="14.45" customHeight="1" x14ac:dyDescent="0.2">
      <c r="A1181" s="821">
        <v>7</v>
      </c>
      <c r="B1181" s="822" t="s">
        <v>2929</v>
      </c>
      <c r="C1181" s="822" t="s">
        <v>2935</v>
      </c>
      <c r="D1181" s="823" t="s">
        <v>4682</v>
      </c>
      <c r="E1181" s="824" t="s">
        <v>2957</v>
      </c>
      <c r="F1181" s="822" t="s">
        <v>2930</v>
      </c>
      <c r="G1181" s="822" t="s">
        <v>3834</v>
      </c>
      <c r="H1181" s="822" t="s">
        <v>687</v>
      </c>
      <c r="I1181" s="822" t="s">
        <v>4249</v>
      </c>
      <c r="J1181" s="822" t="s">
        <v>2857</v>
      </c>
      <c r="K1181" s="822" t="s">
        <v>3838</v>
      </c>
      <c r="L1181" s="825">
        <v>975.59</v>
      </c>
      <c r="M1181" s="825">
        <v>12682.67</v>
      </c>
      <c r="N1181" s="822">
        <v>13</v>
      </c>
      <c r="O1181" s="826">
        <v>5</v>
      </c>
      <c r="P1181" s="825">
        <v>11707.08</v>
      </c>
      <c r="Q1181" s="827">
        <v>0.92307692307692302</v>
      </c>
      <c r="R1181" s="822">
        <v>12</v>
      </c>
      <c r="S1181" s="827">
        <v>0.92307692307692313</v>
      </c>
      <c r="T1181" s="826">
        <v>4</v>
      </c>
      <c r="U1181" s="828">
        <v>0.8</v>
      </c>
    </row>
    <row r="1182" spans="1:21" ht="14.45" customHeight="1" x14ac:dyDescent="0.2">
      <c r="A1182" s="821">
        <v>7</v>
      </c>
      <c r="B1182" s="822" t="s">
        <v>2929</v>
      </c>
      <c r="C1182" s="822" t="s">
        <v>2935</v>
      </c>
      <c r="D1182" s="823" t="s">
        <v>4682</v>
      </c>
      <c r="E1182" s="824" t="s">
        <v>2957</v>
      </c>
      <c r="F1182" s="822" t="s">
        <v>2930</v>
      </c>
      <c r="G1182" s="822" t="s">
        <v>3834</v>
      </c>
      <c r="H1182" s="822" t="s">
        <v>329</v>
      </c>
      <c r="I1182" s="822" t="s">
        <v>4250</v>
      </c>
      <c r="J1182" s="822" t="s">
        <v>4251</v>
      </c>
      <c r="K1182" s="822" t="s">
        <v>4252</v>
      </c>
      <c r="L1182" s="825">
        <v>1419.23</v>
      </c>
      <c r="M1182" s="825">
        <v>7096.1500000000005</v>
      </c>
      <c r="N1182" s="822">
        <v>5</v>
      </c>
      <c r="O1182" s="826">
        <v>2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7</v>
      </c>
      <c r="B1183" s="822" t="s">
        <v>2929</v>
      </c>
      <c r="C1183" s="822" t="s">
        <v>2935</v>
      </c>
      <c r="D1183" s="823" t="s">
        <v>4682</v>
      </c>
      <c r="E1183" s="824" t="s">
        <v>2957</v>
      </c>
      <c r="F1183" s="822" t="s">
        <v>2930</v>
      </c>
      <c r="G1183" s="822" t="s">
        <v>3834</v>
      </c>
      <c r="H1183" s="822" t="s">
        <v>329</v>
      </c>
      <c r="I1183" s="822" t="s">
        <v>4253</v>
      </c>
      <c r="J1183" s="822" t="s">
        <v>4186</v>
      </c>
      <c r="K1183" s="822" t="s">
        <v>4254</v>
      </c>
      <c r="L1183" s="825">
        <v>650.4</v>
      </c>
      <c r="M1183" s="825">
        <v>3902.3999999999996</v>
      </c>
      <c r="N1183" s="822">
        <v>6</v>
      </c>
      <c r="O1183" s="826">
        <v>1</v>
      </c>
      <c r="P1183" s="825">
        <v>3902.3999999999996</v>
      </c>
      <c r="Q1183" s="827">
        <v>1</v>
      </c>
      <c r="R1183" s="822">
        <v>6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7</v>
      </c>
      <c r="B1184" s="822" t="s">
        <v>2929</v>
      </c>
      <c r="C1184" s="822" t="s">
        <v>2935</v>
      </c>
      <c r="D1184" s="823" t="s">
        <v>4682</v>
      </c>
      <c r="E1184" s="824" t="s">
        <v>2957</v>
      </c>
      <c r="F1184" s="822" t="s">
        <v>2930</v>
      </c>
      <c r="G1184" s="822" t="s">
        <v>3834</v>
      </c>
      <c r="H1184" s="822" t="s">
        <v>329</v>
      </c>
      <c r="I1184" s="822" t="s">
        <v>4255</v>
      </c>
      <c r="J1184" s="822" t="s">
        <v>4186</v>
      </c>
      <c r="K1184" s="822" t="s">
        <v>4256</v>
      </c>
      <c r="L1184" s="825">
        <v>1300.79</v>
      </c>
      <c r="M1184" s="825">
        <v>19511.849999999999</v>
      </c>
      <c r="N1184" s="822">
        <v>15</v>
      </c>
      <c r="O1184" s="826">
        <v>3</v>
      </c>
      <c r="P1184" s="825">
        <v>19511.849999999999</v>
      </c>
      <c r="Q1184" s="827">
        <v>1</v>
      </c>
      <c r="R1184" s="822">
        <v>15</v>
      </c>
      <c r="S1184" s="827">
        <v>1</v>
      </c>
      <c r="T1184" s="826">
        <v>3</v>
      </c>
      <c r="U1184" s="828">
        <v>1</v>
      </c>
    </row>
    <row r="1185" spans="1:21" ht="14.45" customHeight="1" x14ac:dyDescent="0.2">
      <c r="A1185" s="821">
        <v>7</v>
      </c>
      <c r="B1185" s="822" t="s">
        <v>2929</v>
      </c>
      <c r="C1185" s="822" t="s">
        <v>2935</v>
      </c>
      <c r="D1185" s="823" t="s">
        <v>4682</v>
      </c>
      <c r="E1185" s="824" t="s">
        <v>2957</v>
      </c>
      <c r="F1185" s="822" t="s">
        <v>2930</v>
      </c>
      <c r="G1185" s="822" t="s">
        <v>3506</v>
      </c>
      <c r="H1185" s="822" t="s">
        <v>329</v>
      </c>
      <c r="I1185" s="822" t="s">
        <v>4257</v>
      </c>
      <c r="J1185" s="822" t="s">
        <v>4258</v>
      </c>
      <c r="K1185" s="822" t="s">
        <v>2855</v>
      </c>
      <c r="L1185" s="825">
        <v>1392.47</v>
      </c>
      <c r="M1185" s="825">
        <v>1392.47</v>
      </c>
      <c r="N1185" s="822">
        <v>1</v>
      </c>
      <c r="O1185" s="826">
        <v>0.5</v>
      </c>
      <c r="P1185" s="825">
        <v>1392.47</v>
      </c>
      <c r="Q1185" s="827">
        <v>1</v>
      </c>
      <c r="R1185" s="822">
        <v>1</v>
      </c>
      <c r="S1185" s="827">
        <v>1</v>
      </c>
      <c r="T1185" s="826">
        <v>0.5</v>
      </c>
      <c r="U1185" s="828">
        <v>1</v>
      </c>
    </row>
    <row r="1186" spans="1:21" ht="14.45" customHeight="1" x14ac:dyDescent="0.2">
      <c r="A1186" s="821">
        <v>7</v>
      </c>
      <c r="B1186" s="822" t="s">
        <v>2929</v>
      </c>
      <c r="C1186" s="822" t="s">
        <v>2935</v>
      </c>
      <c r="D1186" s="823" t="s">
        <v>4682</v>
      </c>
      <c r="E1186" s="824" t="s">
        <v>2957</v>
      </c>
      <c r="F1186" s="822" t="s">
        <v>2930</v>
      </c>
      <c r="G1186" s="822" t="s">
        <v>4259</v>
      </c>
      <c r="H1186" s="822" t="s">
        <v>687</v>
      </c>
      <c r="I1186" s="822" t="s">
        <v>2389</v>
      </c>
      <c r="J1186" s="822" t="s">
        <v>2390</v>
      </c>
      <c r="K1186" s="822" t="s">
        <v>2391</v>
      </c>
      <c r="L1186" s="825">
        <v>42.51</v>
      </c>
      <c r="M1186" s="825">
        <v>42.51</v>
      </c>
      <c r="N1186" s="822">
        <v>1</v>
      </c>
      <c r="O1186" s="826">
        <v>0.5</v>
      </c>
      <c r="P1186" s="825">
        <v>42.51</v>
      </c>
      <c r="Q1186" s="827">
        <v>1</v>
      </c>
      <c r="R1186" s="822">
        <v>1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7</v>
      </c>
      <c r="B1187" s="822" t="s">
        <v>2929</v>
      </c>
      <c r="C1187" s="822" t="s">
        <v>2935</v>
      </c>
      <c r="D1187" s="823" t="s">
        <v>4682</v>
      </c>
      <c r="E1187" s="824" t="s">
        <v>2957</v>
      </c>
      <c r="F1187" s="822" t="s">
        <v>2930</v>
      </c>
      <c r="G1187" s="822" t="s">
        <v>3124</v>
      </c>
      <c r="H1187" s="822" t="s">
        <v>329</v>
      </c>
      <c r="I1187" s="822" t="s">
        <v>4260</v>
      </c>
      <c r="J1187" s="822" t="s">
        <v>4194</v>
      </c>
      <c r="K1187" s="822" t="s">
        <v>2712</v>
      </c>
      <c r="L1187" s="825">
        <v>339.47</v>
      </c>
      <c r="M1187" s="825">
        <v>2036.8200000000002</v>
      </c>
      <c r="N1187" s="822">
        <v>6</v>
      </c>
      <c r="O1187" s="826">
        <v>1.5</v>
      </c>
      <c r="P1187" s="825">
        <v>2036.8200000000002</v>
      </c>
      <c r="Q1187" s="827">
        <v>1</v>
      </c>
      <c r="R1187" s="822">
        <v>6</v>
      </c>
      <c r="S1187" s="827">
        <v>1</v>
      </c>
      <c r="T1187" s="826">
        <v>1.5</v>
      </c>
      <c r="U1187" s="828">
        <v>1</v>
      </c>
    </row>
    <row r="1188" spans="1:21" ht="14.45" customHeight="1" x14ac:dyDescent="0.2">
      <c r="A1188" s="821">
        <v>7</v>
      </c>
      <c r="B1188" s="822" t="s">
        <v>2929</v>
      </c>
      <c r="C1188" s="822" t="s">
        <v>2935</v>
      </c>
      <c r="D1188" s="823" t="s">
        <v>4682</v>
      </c>
      <c r="E1188" s="824" t="s">
        <v>2957</v>
      </c>
      <c r="F1188" s="822" t="s">
        <v>2930</v>
      </c>
      <c r="G1188" s="822" t="s">
        <v>3124</v>
      </c>
      <c r="H1188" s="822" t="s">
        <v>687</v>
      </c>
      <c r="I1188" s="822" t="s">
        <v>3847</v>
      </c>
      <c r="J1188" s="822" t="s">
        <v>2707</v>
      </c>
      <c r="K1188" s="822" t="s">
        <v>3848</v>
      </c>
      <c r="L1188" s="825">
        <v>339.47</v>
      </c>
      <c r="M1188" s="825">
        <v>4413.1100000000006</v>
      </c>
      <c r="N1188" s="822">
        <v>13</v>
      </c>
      <c r="O1188" s="826">
        <v>2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7</v>
      </c>
      <c r="B1189" s="822" t="s">
        <v>2929</v>
      </c>
      <c r="C1189" s="822" t="s">
        <v>2935</v>
      </c>
      <c r="D1189" s="823" t="s">
        <v>4682</v>
      </c>
      <c r="E1189" s="824" t="s">
        <v>2957</v>
      </c>
      <c r="F1189" s="822" t="s">
        <v>2930</v>
      </c>
      <c r="G1189" s="822" t="s">
        <v>3124</v>
      </c>
      <c r="H1189" s="822" t="s">
        <v>687</v>
      </c>
      <c r="I1189" s="822" t="s">
        <v>2706</v>
      </c>
      <c r="J1189" s="822" t="s">
        <v>2707</v>
      </c>
      <c r="K1189" s="822" t="s">
        <v>2708</v>
      </c>
      <c r="L1189" s="825">
        <v>113.16</v>
      </c>
      <c r="M1189" s="825">
        <v>2829</v>
      </c>
      <c r="N1189" s="822">
        <v>25</v>
      </c>
      <c r="O1189" s="826">
        <v>6</v>
      </c>
      <c r="P1189" s="825">
        <v>1697.4</v>
      </c>
      <c r="Q1189" s="827">
        <v>0.6</v>
      </c>
      <c r="R1189" s="822">
        <v>15</v>
      </c>
      <c r="S1189" s="827">
        <v>0.6</v>
      </c>
      <c r="T1189" s="826">
        <v>3.5</v>
      </c>
      <c r="U1189" s="828">
        <v>0.58333333333333337</v>
      </c>
    </row>
    <row r="1190" spans="1:21" ht="14.45" customHeight="1" x14ac:dyDescent="0.2">
      <c r="A1190" s="821">
        <v>7</v>
      </c>
      <c r="B1190" s="822" t="s">
        <v>2929</v>
      </c>
      <c r="C1190" s="822" t="s">
        <v>2935</v>
      </c>
      <c r="D1190" s="823" t="s">
        <v>4682</v>
      </c>
      <c r="E1190" s="824" t="s">
        <v>2957</v>
      </c>
      <c r="F1190" s="822" t="s">
        <v>2930</v>
      </c>
      <c r="G1190" s="822" t="s">
        <v>3124</v>
      </c>
      <c r="H1190" s="822" t="s">
        <v>687</v>
      </c>
      <c r="I1190" s="822" t="s">
        <v>2711</v>
      </c>
      <c r="J1190" s="822" t="s">
        <v>2707</v>
      </c>
      <c r="K1190" s="822" t="s">
        <v>2712</v>
      </c>
      <c r="L1190" s="825">
        <v>339.47</v>
      </c>
      <c r="M1190" s="825">
        <v>76380.750000000015</v>
      </c>
      <c r="N1190" s="822">
        <v>225</v>
      </c>
      <c r="O1190" s="826">
        <v>49</v>
      </c>
      <c r="P1190" s="825">
        <v>37341.700000000012</v>
      </c>
      <c r="Q1190" s="827">
        <v>0.48888888888888893</v>
      </c>
      <c r="R1190" s="822">
        <v>110</v>
      </c>
      <c r="S1190" s="827">
        <v>0.48888888888888887</v>
      </c>
      <c r="T1190" s="826">
        <v>26</v>
      </c>
      <c r="U1190" s="828">
        <v>0.53061224489795922</v>
      </c>
    </row>
    <row r="1191" spans="1:21" ht="14.45" customHeight="1" x14ac:dyDescent="0.2">
      <c r="A1191" s="821">
        <v>7</v>
      </c>
      <c r="B1191" s="822" t="s">
        <v>2929</v>
      </c>
      <c r="C1191" s="822" t="s">
        <v>2935</v>
      </c>
      <c r="D1191" s="823" t="s">
        <v>4682</v>
      </c>
      <c r="E1191" s="824" t="s">
        <v>2957</v>
      </c>
      <c r="F1191" s="822" t="s">
        <v>2930</v>
      </c>
      <c r="G1191" s="822" t="s">
        <v>3124</v>
      </c>
      <c r="H1191" s="822" t="s">
        <v>687</v>
      </c>
      <c r="I1191" s="822" t="s">
        <v>3849</v>
      </c>
      <c r="J1191" s="822" t="s">
        <v>2707</v>
      </c>
      <c r="K1191" s="822" t="s">
        <v>3850</v>
      </c>
      <c r="L1191" s="825">
        <v>226.31</v>
      </c>
      <c r="M1191" s="825">
        <v>1357.8600000000001</v>
      </c>
      <c r="N1191" s="822">
        <v>6</v>
      </c>
      <c r="O1191" s="826">
        <v>0.5</v>
      </c>
      <c r="P1191" s="825">
        <v>1357.8600000000001</v>
      </c>
      <c r="Q1191" s="827">
        <v>1</v>
      </c>
      <c r="R1191" s="822">
        <v>6</v>
      </c>
      <c r="S1191" s="827">
        <v>1</v>
      </c>
      <c r="T1191" s="826">
        <v>0.5</v>
      </c>
      <c r="U1191" s="828">
        <v>1</v>
      </c>
    </row>
    <row r="1192" spans="1:21" ht="14.45" customHeight="1" x14ac:dyDescent="0.2">
      <c r="A1192" s="821">
        <v>7</v>
      </c>
      <c r="B1192" s="822" t="s">
        <v>2929</v>
      </c>
      <c r="C1192" s="822" t="s">
        <v>2935</v>
      </c>
      <c r="D1192" s="823" t="s">
        <v>4682</v>
      </c>
      <c r="E1192" s="824" t="s">
        <v>2957</v>
      </c>
      <c r="F1192" s="822" t="s">
        <v>2930</v>
      </c>
      <c r="G1192" s="822" t="s">
        <v>3124</v>
      </c>
      <c r="H1192" s="822" t="s">
        <v>687</v>
      </c>
      <c r="I1192" s="822" t="s">
        <v>4065</v>
      </c>
      <c r="J1192" s="822" t="s">
        <v>3852</v>
      </c>
      <c r="K1192" s="822" t="s">
        <v>4066</v>
      </c>
      <c r="L1192" s="825">
        <v>483.4</v>
      </c>
      <c r="M1192" s="825">
        <v>483.4</v>
      </c>
      <c r="N1192" s="822">
        <v>1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7</v>
      </c>
      <c r="B1193" s="822" t="s">
        <v>2929</v>
      </c>
      <c r="C1193" s="822" t="s">
        <v>2935</v>
      </c>
      <c r="D1193" s="823" t="s">
        <v>4682</v>
      </c>
      <c r="E1193" s="824" t="s">
        <v>2957</v>
      </c>
      <c r="F1193" s="822" t="s">
        <v>2930</v>
      </c>
      <c r="G1193" s="822" t="s">
        <v>3124</v>
      </c>
      <c r="H1193" s="822" t="s">
        <v>329</v>
      </c>
      <c r="I1193" s="822" t="s">
        <v>4192</v>
      </c>
      <c r="J1193" s="822" t="s">
        <v>3857</v>
      </c>
      <c r="K1193" s="822" t="s">
        <v>3855</v>
      </c>
      <c r="L1193" s="825">
        <v>305.51</v>
      </c>
      <c r="M1193" s="825">
        <v>4582.6499999999996</v>
      </c>
      <c r="N1193" s="822">
        <v>15</v>
      </c>
      <c r="O1193" s="826">
        <v>3</v>
      </c>
      <c r="P1193" s="825">
        <v>1833.06</v>
      </c>
      <c r="Q1193" s="827">
        <v>0.4</v>
      </c>
      <c r="R1193" s="822">
        <v>6</v>
      </c>
      <c r="S1193" s="827">
        <v>0.4</v>
      </c>
      <c r="T1193" s="826">
        <v>1.5</v>
      </c>
      <c r="U1193" s="828">
        <v>0.5</v>
      </c>
    </row>
    <row r="1194" spans="1:21" ht="14.45" customHeight="1" x14ac:dyDescent="0.2">
      <c r="A1194" s="821">
        <v>7</v>
      </c>
      <c r="B1194" s="822" t="s">
        <v>2929</v>
      </c>
      <c r="C1194" s="822" t="s">
        <v>2935</v>
      </c>
      <c r="D1194" s="823" t="s">
        <v>4682</v>
      </c>
      <c r="E1194" s="824" t="s">
        <v>2957</v>
      </c>
      <c r="F1194" s="822" t="s">
        <v>2930</v>
      </c>
      <c r="G1194" s="822" t="s">
        <v>3124</v>
      </c>
      <c r="H1194" s="822" t="s">
        <v>329</v>
      </c>
      <c r="I1194" s="822" t="s">
        <v>4261</v>
      </c>
      <c r="J1194" s="822" t="s">
        <v>3859</v>
      </c>
      <c r="K1194" s="822" t="s">
        <v>2712</v>
      </c>
      <c r="L1194" s="825">
        <v>339.47</v>
      </c>
      <c r="M1194" s="825">
        <v>1018.4100000000001</v>
      </c>
      <c r="N1194" s="822">
        <v>3</v>
      </c>
      <c r="O1194" s="826">
        <v>1</v>
      </c>
      <c r="P1194" s="825">
        <v>1018.4100000000001</v>
      </c>
      <c r="Q1194" s="827">
        <v>1</v>
      </c>
      <c r="R1194" s="822">
        <v>3</v>
      </c>
      <c r="S1194" s="827">
        <v>1</v>
      </c>
      <c r="T1194" s="826">
        <v>1</v>
      </c>
      <c r="U1194" s="828">
        <v>1</v>
      </c>
    </row>
    <row r="1195" spans="1:21" ht="14.45" customHeight="1" x14ac:dyDescent="0.2">
      <c r="A1195" s="821">
        <v>7</v>
      </c>
      <c r="B1195" s="822" t="s">
        <v>2929</v>
      </c>
      <c r="C1195" s="822" t="s">
        <v>2935</v>
      </c>
      <c r="D1195" s="823" t="s">
        <v>4682</v>
      </c>
      <c r="E1195" s="824" t="s">
        <v>2957</v>
      </c>
      <c r="F1195" s="822" t="s">
        <v>2930</v>
      </c>
      <c r="G1195" s="822" t="s">
        <v>3124</v>
      </c>
      <c r="H1195" s="822" t="s">
        <v>687</v>
      </c>
      <c r="I1195" s="822" t="s">
        <v>3854</v>
      </c>
      <c r="J1195" s="822" t="s">
        <v>3852</v>
      </c>
      <c r="K1195" s="822" t="s">
        <v>3855</v>
      </c>
      <c r="L1195" s="825">
        <v>763.63</v>
      </c>
      <c r="M1195" s="825">
        <v>12981.71</v>
      </c>
      <c r="N1195" s="822">
        <v>17</v>
      </c>
      <c r="O1195" s="826">
        <v>5</v>
      </c>
      <c r="P1195" s="825">
        <v>10690.82</v>
      </c>
      <c r="Q1195" s="827">
        <v>0.82352941176470595</v>
      </c>
      <c r="R1195" s="822">
        <v>14</v>
      </c>
      <c r="S1195" s="827">
        <v>0.82352941176470584</v>
      </c>
      <c r="T1195" s="826">
        <v>4</v>
      </c>
      <c r="U1195" s="828">
        <v>0.8</v>
      </c>
    </row>
    <row r="1196" spans="1:21" ht="14.45" customHeight="1" x14ac:dyDescent="0.2">
      <c r="A1196" s="821">
        <v>7</v>
      </c>
      <c r="B1196" s="822" t="s">
        <v>2929</v>
      </c>
      <c r="C1196" s="822" t="s">
        <v>2935</v>
      </c>
      <c r="D1196" s="823" t="s">
        <v>4682</v>
      </c>
      <c r="E1196" s="824" t="s">
        <v>2957</v>
      </c>
      <c r="F1196" s="822" t="s">
        <v>2930</v>
      </c>
      <c r="G1196" s="822" t="s">
        <v>3124</v>
      </c>
      <c r="H1196" s="822" t="s">
        <v>329</v>
      </c>
      <c r="I1196" s="822" t="s">
        <v>3858</v>
      </c>
      <c r="J1196" s="822" t="s">
        <v>3859</v>
      </c>
      <c r="K1196" s="822" t="s">
        <v>3848</v>
      </c>
      <c r="L1196" s="825">
        <v>339.47</v>
      </c>
      <c r="M1196" s="825">
        <v>1697.3500000000001</v>
      </c>
      <c r="N1196" s="822">
        <v>5</v>
      </c>
      <c r="O1196" s="826">
        <v>1.5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7</v>
      </c>
      <c r="B1197" s="822" t="s">
        <v>2929</v>
      </c>
      <c r="C1197" s="822" t="s">
        <v>2935</v>
      </c>
      <c r="D1197" s="823" t="s">
        <v>4682</v>
      </c>
      <c r="E1197" s="824" t="s">
        <v>2957</v>
      </c>
      <c r="F1197" s="822" t="s">
        <v>2930</v>
      </c>
      <c r="G1197" s="822" t="s">
        <v>3860</v>
      </c>
      <c r="H1197" s="822" t="s">
        <v>329</v>
      </c>
      <c r="I1197" s="822" t="s">
        <v>3861</v>
      </c>
      <c r="J1197" s="822" t="s">
        <v>3862</v>
      </c>
      <c r="K1197" s="822" t="s">
        <v>3863</v>
      </c>
      <c r="L1197" s="825">
        <v>0</v>
      </c>
      <c r="M1197" s="825">
        <v>0</v>
      </c>
      <c r="N1197" s="822">
        <v>5</v>
      </c>
      <c r="O1197" s="826">
        <v>4.5</v>
      </c>
      <c r="P1197" s="825">
        <v>0</v>
      </c>
      <c r="Q1197" s="827"/>
      <c r="R1197" s="822">
        <v>3</v>
      </c>
      <c r="S1197" s="827">
        <v>0.6</v>
      </c>
      <c r="T1197" s="826">
        <v>2.5</v>
      </c>
      <c r="U1197" s="828">
        <v>0.55555555555555558</v>
      </c>
    </row>
    <row r="1198" spans="1:21" ht="14.45" customHeight="1" x14ac:dyDescent="0.2">
      <c r="A1198" s="821">
        <v>7</v>
      </c>
      <c r="B1198" s="822" t="s">
        <v>2929</v>
      </c>
      <c r="C1198" s="822" t="s">
        <v>2935</v>
      </c>
      <c r="D1198" s="823" t="s">
        <v>4682</v>
      </c>
      <c r="E1198" s="824" t="s">
        <v>2957</v>
      </c>
      <c r="F1198" s="822" t="s">
        <v>2930</v>
      </c>
      <c r="G1198" s="822" t="s">
        <v>3543</v>
      </c>
      <c r="H1198" s="822" t="s">
        <v>329</v>
      </c>
      <c r="I1198" s="822" t="s">
        <v>4068</v>
      </c>
      <c r="J1198" s="822" t="s">
        <v>4069</v>
      </c>
      <c r="K1198" s="822" t="s">
        <v>4070</v>
      </c>
      <c r="L1198" s="825">
        <v>0</v>
      </c>
      <c r="M1198" s="825">
        <v>0</v>
      </c>
      <c r="N1198" s="822">
        <v>2</v>
      </c>
      <c r="O1198" s="826">
        <v>0.5</v>
      </c>
      <c r="P1198" s="825"/>
      <c r="Q1198" s="827"/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7</v>
      </c>
      <c r="B1199" s="822" t="s">
        <v>2929</v>
      </c>
      <c r="C1199" s="822" t="s">
        <v>2935</v>
      </c>
      <c r="D1199" s="823" t="s">
        <v>4682</v>
      </c>
      <c r="E1199" s="824" t="s">
        <v>2957</v>
      </c>
      <c r="F1199" s="822" t="s">
        <v>2930</v>
      </c>
      <c r="G1199" s="822" t="s">
        <v>3864</v>
      </c>
      <c r="H1199" s="822" t="s">
        <v>329</v>
      </c>
      <c r="I1199" s="822" t="s">
        <v>3865</v>
      </c>
      <c r="J1199" s="822" t="s">
        <v>3866</v>
      </c>
      <c r="K1199" s="822" t="s">
        <v>3867</v>
      </c>
      <c r="L1199" s="825">
        <v>552.64</v>
      </c>
      <c r="M1199" s="825">
        <v>1657.92</v>
      </c>
      <c r="N1199" s="822">
        <v>3</v>
      </c>
      <c r="O1199" s="826">
        <v>1</v>
      </c>
      <c r="P1199" s="825">
        <v>1657.92</v>
      </c>
      <c r="Q1199" s="827">
        <v>1</v>
      </c>
      <c r="R1199" s="822">
        <v>3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7</v>
      </c>
      <c r="B1200" s="822" t="s">
        <v>2929</v>
      </c>
      <c r="C1200" s="822" t="s">
        <v>2935</v>
      </c>
      <c r="D1200" s="823" t="s">
        <v>4682</v>
      </c>
      <c r="E1200" s="824" t="s">
        <v>2957</v>
      </c>
      <c r="F1200" s="822" t="s">
        <v>2930</v>
      </c>
      <c r="G1200" s="822" t="s">
        <v>3864</v>
      </c>
      <c r="H1200" s="822" t="s">
        <v>329</v>
      </c>
      <c r="I1200" s="822" t="s">
        <v>3868</v>
      </c>
      <c r="J1200" s="822" t="s">
        <v>3866</v>
      </c>
      <c r="K1200" s="822" t="s">
        <v>3869</v>
      </c>
      <c r="L1200" s="825">
        <v>1019.46</v>
      </c>
      <c r="M1200" s="825">
        <v>28544.880000000001</v>
      </c>
      <c r="N1200" s="822">
        <v>28</v>
      </c>
      <c r="O1200" s="826">
        <v>7</v>
      </c>
      <c r="P1200" s="825">
        <v>11214.060000000001</v>
      </c>
      <c r="Q1200" s="827">
        <v>0.3928571428571429</v>
      </c>
      <c r="R1200" s="822">
        <v>11</v>
      </c>
      <c r="S1200" s="827">
        <v>0.39285714285714285</v>
      </c>
      <c r="T1200" s="826">
        <v>3</v>
      </c>
      <c r="U1200" s="828">
        <v>0.42857142857142855</v>
      </c>
    </row>
    <row r="1201" spans="1:21" ht="14.45" customHeight="1" x14ac:dyDescent="0.2">
      <c r="A1201" s="821">
        <v>7</v>
      </c>
      <c r="B1201" s="822" t="s">
        <v>2929</v>
      </c>
      <c r="C1201" s="822" t="s">
        <v>2935</v>
      </c>
      <c r="D1201" s="823" t="s">
        <v>4682</v>
      </c>
      <c r="E1201" s="824" t="s">
        <v>2957</v>
      </c>
      <c r="F1201" s="822" t="s">
        <v>2930</v>
      </c>
      <c r="G1201" s="822" t="s">
        <v>3864</v>
      </c>
      <c r="H1201" s="822" t="s">
        <v>329</v>
      </c>
      <c r="I1201" s="822" t="s">
        <v>3870</v>
      </c>
      <c r="J1201" s="822" t="s">
        <v>3866</v>
      </c>
      <c r="K1201" s="822" t="s">
        <v>3871</v>
      </c>
      <c r="L1201" s="825">
        <v>2038.93</v>
      </c>
      <c r="M1201" s="825">
        <v>24467.16</v>
      </c>
      <c r="N1201" s="822">
        <v>12</v>
      </c>
      <c r="O1201" s="826">
        <v>3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7</v>
      </c>
      <c r="B1202" s="822" t="s">
        <v>2929</v>
      </c>
      <c r="C1202" s="822" t="s">
        <v>2935</v>
      </c>
      <c r="D1202" s="823" t="s">
        <v>4682</v>
      </c>
      <c r="E1202" s="824" t="s">
        <v>2957</v>
      </c>
      <c r="F1202" s="822" t="s">
        <v>2930</v>
      </c>
      <c r="G1202" s="822" t="s">
        <v>3027</v>
      </c>
      <c r="H1202" s="822" t="s">
        <v>329</v>
      </c>
      <c r="I1202" s="822" t="s">
        <v>4262</v>
      </c>
      <c r="J1202" s="822" t="s">
        <v>1592</v>
      </c>
      <c r="K1202" s="822" t="s">
        <v>1593</v>
      </c>
      <c r="L1202" s="825">
        <v>94.7</v>
      </c>
      <c r="M1202" s="825">
        <v>94.7</v>
      </c>
      <c r="N1202" s="822">
        <v>1</v>
      </c>
      <c r="O1202" s="826">
        <v>1</v>
      </c>
      <c r="P1202" s="825">
        <v>94.7</v>
      </c>
      <c r="Q1202" s="827">
        <v>1</v>
      </c>
      <c r="R1202" s="822">
        <v>1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7</v>
      </c>
      <c r="B1203" s="822" t="s">
        <v>2929</v>
      </c>
      <c r="C1203" s="822" t="s">
        <v>2935</v>
      </c>
      <c r="D1203" s="823" t="s">
        <v>4682</v>
      </c>
      <c r="E1203" s="824" t="s">
        <v>2957</v>
      </c>
      <c r="F1203" s="822" t="s">
        <v>2930</v>
      </c>
      <c r="G1203" s="822" t="s">
        <v>3132</v>
      </c>
      <c r="H1203" s="822" t="s">
        <v>329</v>
      </c>
      <c r="I1203" s="822" t="s">
        <v>3133</v>
      </c>
      <c r="J1203" s="822" t="s">
        <v>3134</v>
      </c>
      <c r="K1203" s="822" t="s">
        <v>3135</v>
      </c>
      <c r="L1203" s="825">
        <v>45.89</v>
      </c>
      <c r="M1203" s="825">
        <v>183.56</v>
      </c>
      <c r="N1203" s="822">
        <v>4</v>
      </c>
      <c r="O1203" s="826">
        <v>1.5</v>
      </c>
      <c r="P1203" s="825">
        <v>183.56</v>
      </c>
      <c r="Q1203" s="827">
        <v>1</v>
      </c>
      <c r="R1203" s="822">
        <v>4</v>
      </c>
      <c r="S1203" s="827">
        <v>1</v>
      </c>
      <c r="T1203" s="826">
        <v>1.5</v>
      </c>
      <c r="U1203" s="828">
        <v>1</v>
      </c>
    </row>
    <row r="1204" spans="1:21" ht="14.45" customHeight="1" x14ac:dyDescent="0.2">
      <c r="A1204" s="821">
        <v>7</v>
      </c>
      <c r="B1204" s="822" t="s">
        <v>2929</v>
      </c>
      <c r="C1204" s="822" t="s">
        <v>2935</v>
      </c>
      <c r="D1204" s="823" t="s">
        <v>4682</v>
      </c>
      <c r="E1204" s="824" t="s">
        <v>2957</v>
      </c>
      <c r="F1204" s="822" t="s">
        <v>2930</v>
      </c>
      <c r="G1204" s="822" t="s">
        <v>3132</v>
      </c>
      <c r="H1204" s="822" t="s">
        <v>329</v>
      </c>
      <c r="I1204" s="822" t="s">
        <v>4074</v>
      </c>
      <c r="J1204" s="822" t="s">
        <v>3134</v>
      </c>
      <c r="K1204" s="822" t="s">
        <v>4075</v>
      </c>
      <c r="L1204" s="825">
        <v>91.78</v>
      </c>
      <c r="M1204" s="825">
        <v>1835.6000000000001</v>
      </c>
      <c r="N1204" s="822">
        <v>20</v>
      </c>
      <c r="O1204" s="826">
        <v>4.5</v>
      </c>
      <c r="P1204" s="825">
        <v>1284.92</v>
      </c>
      <c r="Q1204" s="827">
        <v>0.7</v>
      </c>
      <c r="R1204" s="822">
        <v>14</v>
      </c>
      <c r="S1204" s="827">
        <v>0.7</v>
      </c>
      <c r="T1204" s="826">
        <v>3.5</v>
      </c>
      <c r="U1204" s="828">
        <v>0.77777777777777779</v>
      </c>
    </row>
    <row r="1205" spans="1:21" ht="14.45" customHeight="1" x14ac:dyDescent="0.2">
      <c r="A1205" s="821">
        <v>7</v>
      </c>
      <c r="B1205" s="822" t="s">
        <v>2929</v>
      </c>
      <c r="C1205" s="822" t="s">
        <v>2935</v>
      </c>
      <c r="D1205" s="823" t="s">
        <v>4682</v>
      </c>
      <c r="E1205" s="824" t="s">
        <v>2957</v>
      </c>
      <c r="F1205" s="822" t="s">
        <v>2930</v>
      </c>
      <c r="G1205" s="822" t="s">
        <v>2988</v>
      </c>
      <c r="H1205" s="822" t="s">
        <v>687</v>
      </c>
      <c r="I1205" s="822" t="s">
        <v>2635</v>
      </c>
      <c r="J1205" s="822" t="s">
        <v>1196</v>
      </c>
      <c r="K1205" s="822" t="s">
        <v>2636</v>
      </c>
      <c r="L1205" s="825">
        <v>773.45</v>
      </c>
      <c r="M1205" s="825">
        <v>6961.0500000000011</v>
      </c>
      <c r="N1205" s="822">
        <v>9</v>
      </c>
      <c r="O1205" s="826">
        <v>4.5</v>
      </c>
      <c r="P1205" s="825">
        <v>6961.0500000000011</v>
      </c>
      <c r="Q1205" s="827">
        <v>1</v>
      </c>
      <c r="R1205" s="822">
        <v>9</v>
      </c>
      <c r="S1205" s="827">
        <v>1</v>
      </c>
      <c r="T1205" s="826">
        <v>4.5</v>
      </c>
      <c r="U1205" s="828">
        <v>1</v>
      </c>
    </row>
    <row r="1206" spans="1:21" ht="14.45" customHeight="1" x14ac:dyDescent="0.2">
      <c r="A1206" s="821">
        <v>7</v>
      </c>
      <c r="B1206" s="822" t="s">
        <v>2929</v>
      </c>
      <c r="C1206" s="822" t="s">
        <v>2935</v>
      </c>
      <c r="D1206" s="823" t="s">
        <v>4682</v>
      </c>
      <c r="E1206" s="824" t="s">
        <v>2957</v>
      </c>
      <c r="F1206" s="822" t="s">
        <v>2930</v>
      </c>
      <c r="G1206" s="822" t="s">
        <v>3206</v>
      </c>
      <c r="H1206" s="822" t="s">
        <v>329</v>
      </c>
      <c r="I1206" s="822" t="s">
        <v>3261</v>
      </c>
      <c r="J1206" s="822" t="s">
        <v>3208</v>
      </c>
      <c r="K1206" s="822"/>
      <c r="L1206" s="825">
        <v>50.32</v>
      </c>
      <c r="M1206" s="825">
        <v>352.24</v>
      </c>
      <c r="N1206" s="822">
        <v>7</v>
      </c>
      <c r="O1206" s="826">
        <v>3</v>
      </c>
      <c r="P1206" s="825">
        <v>50.32</v>
      </c>
      <c r="Q1206" s="827">
        <v>0.14285714285714285</v>
      </c>
      <c r="R1206" s="822">
        <v>1</v>
      </c>
      <c r="S1206" s="827">
        <v>0.14285714285714285</v>
      </c>
      <c r="T1206" s="826">
        <v>1</v>
      </c>
      <c r="U1206" s="828">
        <v>0.33333333333333331</v>
      </c>
    </row>
    <row r="1207" spans="1:21" ht="14.45" customHeight="1" x14ac:dyDescent="0.2">
      <c r="A1207" s="821">
        <v>7</v>
      </c>
      <c r="B1207" s="822" t="s">
        <v>2929</v>
      </c>
      <c r="C1207" s="822" t="s">
        <v>2935</v>
      </c>
      <c r="D1207" s="823" t="s">
        <v>4682</v>
      </c>
      <c r="E1207" s="824" t="s">
        <v>2957</v>
      </c>
      <c r="F1207" s="822" t="s">
        <v>2930</v>
      </c>
      <c r="G1207" s="822" t="s">
        <v>3136</v>
      </c>
      <c r="H1207" s="822" t="s">
        <v>329</v>
      </c>
      <c r="I1207" s="822" t="s">
        <v>3478</v>
      </c>
      <c r="J1207" s="822" t="s">
        <v>3479</v>
      </c>
      <c r="K1207" s="822" t="s">
        <v>3480</v>
      </c>
      <c r="L1207" s="825">
        <v>89.91</v>
      </c>
      <c r="M1207" s="825">
        <v>179.82</v>
      </c>
      <c r="N1207" s="822">
        <v>2</v>
      </c>
      <c r="O1207" s="826">
        <v>1</v>
      </c>
      <c r="P1207" s="825">
        <v>179.82</v>
      </c>
      <c r="Q1207" s="827">
        <v>1</v>
      </c>
      <c r="R1207" s="822">
        <v>2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7</v>
      </c>
      <c r="B1208" s="822" t="s">
        <v>2929</v>
      </c>
      <c r="C1208" s="822" t="s">
        <v>2935</v>
      </c>
      <c r="D1208" s="823" t="s">
        <v>4682</v>
      </c>
      <c r="E1208" s="824" t="s">
        <v>2957</v>
      </c>
      <c r="F1208" s="822" t="s">
        <v>2930</v>
      </c>
      <c r="G1208" s="822" t="s">
        <v>3139</v>
      </c>
      <c r="H1208" s="822" t="s">
        <v>329</v>
      </c>
      <c r="I1208" s="822" t="s">
        <v>3140</v>
      </c>
      <c r="J1208" s="822" t="s">
        <v>962</v>
      </c>
      <c r="K1208" s="822" t="s">
        <v>3141</v>
      </c>
      <c r="L1208" s="825">
        <v>25.53</v>
      </c>
      <c r="M1208" s="825">
        <v>76.59</v>
      </c>
      <c r="N1208" s="822">
        <v>3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7</v>
      </c>
      <c r="B1209" s="822" t="s">
        <v>2929</v>
      </c>
      <c r="C1209" s="822" t="s">
        <v>2935</v>
      </c>
      <c r="D1209" s="823" t="s">
        <v>4682</v>
      </c>
      <c r="E1209" s="824" t="s">
        <v>2957</v>
      </c>
      <c r="F1209" s="822" t="s">
        <v>2930</v>
      </c>
      <c r="G1209" s="822" t="s">
        <v>3874</v>
      </c>
      <c r="H1209" s="822" t="s">
        <v>329</v>
      </c>
      <c r="I1209" s="822" t="s">
        <v>3875</v>
      </c>
      <c r="J1209" s="822" t="s">
        <v>3876</v>
      </c>
      <c r="K1209" s="822" t="s">
        <v>3877</v>
      </c>
      <c r="L1209" s="825">
        <v>102.9</v>
      </c>
      <c r="M1209" s="825">
        <v>205.8</v>
      </c>
      <c r="N1209" s="822">
        <v>2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7</v>
      </c>
      <c r="B1210" s="822" t="s">
        <v>2929</v>
      </c>
      <c r="C1210" s="822" t="s">
        <v>2935</v>
      </c>
      <c r="D1210" s="823" t="s">
        <v>4682</v>
      </c>
      <c r="E1210" s="824" t="s">
        <v>2957</v>
      </c>
      <c r="F1210" s="822" t="s">
        <v>2930</v>
      </c>
      <c r="G1210" s="822" t="s">
        <v>3874</v>
      </c>
      <c r="H1210" s="822" t="s">
        <v>329</v>
      </c>
      <c r="I1210" s="822" t="s">
        <v>4195</v>
      </c>
      <c r="J1210" s="822" t="s">
        <v>4196</v>
      </c>
      <c r="K1210" s="822" t="s">
        <v>841</v>
      </c>
      <c r="L1210" s="825">
        <v>68.599999999999994</v>
      </c>
      <c r="M1210" s="825">
        <v>137.19999999999999</v>
      </c>
      <c r="N1210" s="822">
        <v>2</v>
      </c>
      <c r="O1210" s="826">
        <v>0.5</v>
      </c>
      <c r="P1210" s="825">
        <v>137.19999999999999</v>
      </c>
      <c r="Q1210" s="827">
        <v>1</v>
      </c>
      <c r="R1210" s="822">
        <v>2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7</v>
      </c>
      <c r="B1211" s="822" t="s">
        <v>2929</v>
      </c>
      <c r="C1211" s="822" t="s">
        <v>2935</v>
      </c>
      <c r="D1211" s="823" t="s">
        <v>4682</v>
      </c>
      <c r="E1211" s="824" t="s">
        <v>2957</v>
      </c>
      <c r="F1211" s="822" t="s">
        <v>2930</v>
      </c>
      <c r="G1211" s="822" t="s">
        <v>3757</v>
      </c>
      <c r="H1211" s="822" t="s">
        <v>329</v>
      </c>
      <c r="I1211" s="822" t="s">
        <v>4076</v>
      </c>
      <c r="J1211" s="822" t="s">
        <v>4077</v>
      </c>
      <c r="K1211" s="822" t="s">
        <v>3360</v>
      </c>
      <c r="L1211" s="825">
        <v>46.99</v>
      </c>
      <c r="M1211" s="825">
        <v>140.97</v>
      </c>
      <c r="N1211" s="822">
        <v>3</v>
      </c>
      <c r="O1211" s="826">
        <v>0.5</v>
      </c>
      <c r="P1211" s="825">
        <v>140.97</v>
      </c>
      <c r="Q1211" s="827">
        <v>1</v>
      </c>
      <c r="R1211" s="822">
        <v>3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7</v>
      </c>
      <c r="B1212" s="822" t="s">
        <v>2929</v>
      </c>
      <c r="C1212" s="822" t="s">
        <v>2935</v>
      </c>
      <c r="D1212" s="823" t="s">
        <v>4682</v>
      </c>
      <c r="E1212" s="824" t="s">
        <v>2957</v>
      </c>
      <c r="F1212" s="822" t="s">
        <v>2930</v>
      </c>
      <c r="G1212" s="822" t="s">
        <v>3142</v>
      </c>
      <c r="H1212" s="822" t="s">
        <v>329</v>
      </c>
      <c r="I1212" s="822" t="s">
        <v>3143</v>
      </c>
      <c r="J1212" s="822" t="s">
        <v>1803</v>
      </c>
      <c r="K1212" s="822" t="s">
        <v>3104</v>
      </c>
      <c r="L1212" s="825">
        <v>78.48</v>
      </c>
      <c r="M1212" s="825">
        <v>78.48</v>
      </c>
      <c r="N1212" s="822">
        <v>1</v>
      </c>
      <c r="O1212" s="826">
        <v>0.5</v>
      </c>
      <c r="P1212" s="825">
        <v>78.48</v>
      </c>
      <c r="Q1212" s="827">
        <v>1</v>
      </c>
      <c r="R1212" s="822">
        <v>1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7</v>
      </c>
      <c r="B1213" s="822" t="s">
        <v>2929</v>
      </c>
      <c r="C1213" s="822" t="s">
        <v>2935</v>
      </c>
      <c r="D1213" s="823" t="s">
        <v>4682</v>
      </c>
      <c r="E1213" s="824" t="s">
        <v>2957</v>
      </c>
      <c r="F1213" s="822" t="s">
        <v>2930</v>
      </c>
      <c r="G1213" s="822" t="s">
        <v>3142</v>
      </c>
      <c r="H1213" s="822" t="s">
        <v>329</v>
      </c>
      <c r="I1213" s="822" t="s">
        <v>4263</v>
      </c>
      <c r="J1213" s="822" t="s">
        <v>1803</v>
      </c>
      <c r="K1213" s="822" t="s">
        <v>4264</v>
      </c>
      <c r="L1213" s="825">
        <v>65.83</v>
      </c>
      <c r="M1213" s="825">
        <v>65.83</v>
      </c>
      <c r="N1213" s="822">
        <v>1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7</v>
      </c>
      <c r="B1214" s="822" t="s">
        <v>2929</v>
      </c>
      <c r="C1214" s="822" t="s">
        <v>2935</v>
      </c>
      <c r="D1214" s="823" t="s">
        <v>4682</v>
      </c>
      <c r="E1214" s="824" t="s">
        <v>2957</v>
      </c>
      <c r="F1214" s="822" t="s">
        <v>2930</v>
      </c>
      <c r="G1214" s="822" t="s">
        <v>3142</v>
      </c>
      <c r="H1214" s="822" t="s">
        <v>329</v>
      </c>
      <c r="I1214" s="822" t="s">
        <v>3447</v>
      </c>
      <c r="J1214" s="822" t="s">
        <v>3448</v>
      </c>
      <c r="K1214" s="822" t="s">
        <v>3449</v>
      </c>
      <c r="L1214" s="825">
        <v>167.58</v>
      </c>
      <c r="M1214" s="825">
        <v>167.58</v>
      </c>
      <c r="N1214" s="822">
        <v>1</v>
      </c>
      <c r="O1214" s="826">
        <v>0.5</v>
      </c>
      <c r="P1214" s="825">
        <v>167.58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7</v>
      </c>
      <c r="B1215" s="822" t="s">
        <v>2929</v>
      </c>
      <c r="C1215" s="822" t="s">
        <v>2935</v>
      </c>
      <c r="D1215" s="823" t="s">
        <v>4682</v>
      </c>
      <c r="E1215" s="824" t="s">
        <v>2957</v>
      </c>
      <c r="F1215" s="822" t="s">
        <v>2930</v>
      </c>
      <c r="G1215" s="822" t="s">
        <v>3142</v>
      </c>
      <c r="H1215" s="822" t="s">
        <v>329</v>
      </c>
      <c r="I1215" s="822" t="s">
        <v>4265</v>
      </c>
      <c r="J1215" s="822" t="s">
        <v>1803</v>
      </c>
      <c r="K1215" s="822" t="s">
        <v>4266</v>
      </c>
      <c r="L1215" s="825">
        <v>131.66999999999999</v>
      </c>
      <c r="M1215" s="825">
        <v>131.66999999999999</v>
      </c>
      <c r="N1215" s="822">
        <v>1</v>
      </c>
      <c r="O1215" s="826">
        <v>1</v>
      </c>
      <c r="P1215" s="825">
        <v>131.66999999999999</v>
      </c>
      <c r="Q1215" s="827">
        <v>1</v>
      </c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7</v>
      </c>
      <c r="B1216" s="822" t="s">
        <v>2929</v>
      </c>
      <c r="C1216" s="822" t="s">
        <v>2935</v>
      </c>
      <c r="D1216" s="823" t="s">
        <v>4682</v>
      </c>
      <c r="E1216" s="824" t="s">
        <v>2957</v>
      </c>
      <c r="F1216" s="822" t="s">
        <v>2930</v>
      </c>
      <c r="G1216" s="822" t="s">
        <v>3881</v>
      </c>
      <c r="H1216" s="822" t="s">
        <v>329</v>
      </c>
      <c r="I1216" s="822" t="s">
        <v>3882</v>
      </c>
      <c r="J1216" s="822" t="s">
        <v>1440</v>
      </c>
      <c r="K1216" s="822" t="s">
        <v>3883</v>
      </c>
      <c r="L1216" s="825">
        <v>24.37</v>
      </c>
      <c r="M1216" s="825">
        <v>194.96</v>
      </c>
      <c r="N1216" s="822">
        <v>8</v>
      </c>
      <c r="O1216" s="826">
        <v>4.5</v>
      </c>
      <c r="P1216" s="825">
        <v>121.85000000000001</v>
      </c>
      <c r="Q1216" s="827">
        <v>0.625</v>
      </c>
      <c r="R1216" s="822">
        <v>5</v>
      </c>
      <c r="S1216" s="827">
        <v>0.625</v>
      </c>
      <c r="T1216" s="826">
        <v>3</v>
      </c>
      <c r="U1216" s="828">
        <v>0.66666666666666663</v>
      </c>
    </row>
    <row r="1217" spans="1:21" ht="14.45" customHeight="1" x14ac:dyDescent="0.2">
      <c r="A1217" s="821">
        <v>7</v>
      </c>
      <c r="B1217" s="822" t="s">
        <v>2929</v>
      </c>
      <c r="C1217" s="822" t="s">
        <v>2935</v>
      </c>
      <c r="D1217" s="823" t="s">
        <v>4682</v>
      </c>
      <c r="E1217" s="824" t="s">
        <v>2957</v>
      </c>
      <c r="F1217" s="822" t="s">
        <v>2930</v>
      </c>
      <c r="G1217" s="822" t="s">
        <v>3881</v>
      </c>
      <c r="H1217" s="822" t="s">
        <v>329</v>
      </c>
      <c r="I1217" s="822" t="s">
        <v>4082</v>
      </c>
      <c r="J1217" s="822" t="s">
        <v>1440</v>
      </c>
      <c r="K1217" s="822" t="s">
        <v>2355</v>
      </c>
      <c r="L1217" s="825">
        <v>38.590000000000003</v>
      </c>
      <c r="M1217" s="825">
        <v>578.85000000000014</v>
      </c>
      <c r="N1217" s="822">
        <v>15</v>
      </c>
      <c r="O1217" s="826">
        <v>3.5</v>
      </c>
      <c r="P1217" s="825">
        <v>347.31000000000006</v>
      </c>
      <c r="Q1217" s="827">
        <v>0.6</v>
      </c>
      <c r="R1217" s="822">
        <v>9</v>
      </c>
      <c r="S1217" s="827">
        <v>0.6</v>
      </c>
      <c r="T1217" s="826">
        <v>2</v>
      </c>
      <c r="U1217" s="828">
        <v>0.5714285714285714</v>
      </c>
    </row>
    <row r="1218" spans="1:21" ht="14.45" customHeight="1" x14ac:dyDescent="0.2">
      <c r="A1218" s="821">
        <v>7</v>
      </c>
      <c r="B1218" s="822" t="s">
        <v>2929</v>
      </c>
      <c r="C1218" s="822" t="s">
        <v>2935</v>
      </c>
      <c r="D1218" s="823" t="s">
        <v>4682</v>
      </c>
      <c r="E1218" s="824" t="s">
        <v>2957</v>
      </c>
      <c r="F1218" s="822" t="s">
        <v>2930</v>
      </c>
      <c r="G1218" s="822" t="s">
        <v>3226</v>
      </c>
      <c r="H1218" s="822" t="s">
        <v>329</v>
      </c>
      <c r="I1218" s="822" t="s">
        <v>3227</v>
      </c>
      <c r="J1218" s="822" t="s">
        <v>1825</v>
      </c>
      <c r="K1218" s="822" t="s">
        <v>3228</v>
      </c>
      <c r="L1218" s="825">
        <v>61.97</v>
      </c>
      <c r="M1218" s="825">
        <v>247.88</v>
      </c>
      <c r="N1218" s="822">
        <v>4</v>
      </c>
      <c r="O1218" s="826">
        <v>1.5</v>
      </c>
      <c r="P1218" s="825">
        <v>247.88</v>
      </c>
      <c r="Q1218" s="827">
        <v>1</v>
      </c>
      <c r="R1218" s="822">
        <v>4</v>
      </c>
      <c r="S1218" s="827">
        <v>1</v>
      </c>
      <c r="T1218" s="826">
        <v>1.5</v>
      </c>
      <c r="U1218" s="828">
        <v>1</v>
      </c>
    </row>
    <row r="1219" spans="1:21" ht="14.45" customHeight="1" x14ac:dyDescent="0.2">
      <c r="A1219" s="821">
        <v>7</v>
      </c>
      <c r="B1219" s="822" t="s">
        <v>2929</v>
      </c>
      <c r="C1219" s="822" t="s">
        <v>2935</v>
      </c>
      <c r="D1219" s="823" t="s">
        <v>4682</v>
      </c>
      <c r="E1219" s="824" t="s">
        <v>2957</v>
      </c>
      <c r="F1219" s="822" t="s">
        <v>2930</v>
      </c>
      <c r="G1219" s="822" t="s">
        <v>3037</v>
      </c>
      <c r="H1219" s="822" t="s">
        <v>329</v>
      </c>
      <c r="I1219" s="822" t="s">
        <v>3038</v>
      </c>
      <c r="J1219" s="822" t="s">
        <v>3039</v>
      </c>
      <c r="K1219" s="822" t="s">
        <v>3040</v>
      </c>
      <c r="L1219" s="825">
        <v>73.150000000000006</v>
      </c>
      <c r="M1219" s="825">
        <v>73.150000000000006</v>
      </c>
      <c r="N1219" s="822">
        <v>1</v>
      </c>
      <c r="O1219" s="826">
        <v>1</v>
      </c>
      <c r="P1219" s="825">
        <v>73.150000000000006</v>
      </c>
      <c r="Q1219" s="827">
        <v>1</v>
      </c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7</v>
      </c>
      <c r="B1220" s="822" t="s">
        <v>2929</v>
      </c>
      <c r="C1220" s="822" t="s">
        <v>2935</v>
      </c>
      <c r="D1220" s="823" t="s">
        <v>4682</v>
      </c>
      <c r="E1220" s="824" t="s">
        <v>2957</v>
      </c>
      <c r="F1220" s="822" t="s">
        <v>2930</v>
      </c>
      <c r="G1220" s="822" t="s">
        <v>3037</v>
      </c>
      <c r="H1220" s="822" t="s">
        <v>329</v>
      </c>
      <c r="I1220" s="822" t="s">
        <v>3041</v>
      </c>
      <c r="J1220" s="822" t="s">
        <v>3039</v>
      </c>
      <c r="K1220" s="822" t="s">
        <v>3042</v>
      </c>
      <c r="L1220" s="825">
        <v>109.72</v>
      </c>
      <c r="M1220" s="825">
        <v>219.44</v>
      </c>
      <c r="N1220" s="822">
        <v>2</v>
      </c>
      <c r="O1220" s="826">
        <v>0.5</v>
      </c>
      <c r="P1220" s="825">
        <v>219.44</v>
      </c>
      <c r="Q1220" s="827">
        <v>1</v>
      </c>
      <c r="R1220" s="822">
        <v>2</v>
      </c>
      <c r="S1220" s="827">
        <v>1</v>
      </c>
      <c r="T1220" s="826">
        <v>0.5</v>
      </c>
      <c r="U1220" s="828">
        <v>1</v>
      </c>
    </row>
    <row r="1221" spans="1:21" ht="14.45" customHeight="1" x14ac:dyDescent="0.2">
      <c r="A1221" s="821">
        <v>7</v>
      </c>
      <c r="B1221" s="822" t="s">
        <v>2929</v>
      </c>
      <c r="C1221" s="822" t="s">
        <v>2935</v>
      </c>
      <c r="D1221" s="823" t="s">
        <v>4682</v>
      </c>
      <c r="E1221" s="824" t="s">
        <v>2957</v>
      </c>
      <c r="F1221" s="822" t="s">
        <v>2930</v>
      </c>
      <c r="G1221" s="822" t="s">
        <v>4267</v>
      </c>
      <c r="H1221" s="822" t="s">
        <v>329</v>
      </c>
      <c r="I1221" s="822" t="s">
        <v>2867</v>
      </c>
      <c r="J1221" s="822" t="s">
        <v>2868</v>
      </c>
      <c r="K1221" s="822" t="s">
        <v>2869</v>
      </c>
      <c r="L1221" s="825">
        <v>329.67</v>
      </c>
      <c r="M1221" s="825">
        <v>659.34</v>
      </c>
      <c r="N1221" s="822">
        <v>2</v>
      </c>
      <c r="O1221" s="826">
        <v>1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7</v>
      </c>
      <c r="B1222" s="822" t="s">
        <v>2929</v>
      </c>
      <c r="C1222" s="822" t="s">
        <v>2935</v>
      </c>
      <c r="D1222" s="823" t="s">
        <v>4682</v>
      </c>
      <c r="E1222" s="824" t="s">
        <v>2957</v>
      </c>
      <c r="F1222" s="822" t="s">
        <v>2930</v>
      </c>
      <c r="G1222" s="822" t="s">
        <v>2996</v>
      </c>
      <c r="H1222" s="822" t="s">
        <v>329</v>
      </c>
      <c r="I1222" s="822" t="s">
        <v>2997</v>
      </c>
      <c r="J1222" s="822" t="s">
        <v>2998</v>
      </c>
      <c r="K1222" s="822" t="s">
        <v>2999</v>
      </c>
      <c r="L1222" s="825">
        <v>176.32</v>
      </c>
      <c r="M1222" s="825">
        <v>528.96</v>
      </c>
      <c r="N1222" s="822">
        <v>3</v>
      </c>
      <c r="O1222" s="826">
        <v>1.5</v>
      </c>
      <c r="P1222" s="825">
        <v>352.64</v>
      </c>
      <c r="Q1222" s="827">
        <v>0.66666666666666663</v>
      </c>
      <c r="R1222" s="822">
        <v>2</v>
      </c>
      <c r="S1222" s="827">
        <v>0.66666666666666663</v>
      </c>
      <c r="T1222" s="826">
        <v>1</v>
      </c>
      <c r="U1222" s="828">
        <v>0.66666666666666663</v>
      </c>
    </row>
    <row r="1223" spans="1:21" ht="14.45" customHeight="1" x14ac:dyDescent="0.2">
      <c r="A1223" s="821">
        <v>7</v>
      </c>
      <c r="B1223" s="822" t="s">
        <v>2929</v>
      </c>
      <c r="C1223" s="822" t="s">
        <v>2935</v>
      </c>
      <c r="D1223" s="823" t="s">
        <v>4682</v>
      </c>
      <c r="E1223" s="824" t="s">
        <v>2957</v>
      </c>
      <c r="F1223" s="822" t="s">
        <v>2930</v>
      </c>
      <c r="G1223" s="822" t="s">
        <v>3888</v>
      </c>
      <c r="H1223" s="822" t="s">
        <v>329</v>
      </c>
      <c r="I1223" s="822" t="s">
        <v>3889</v>
      </c>
      <c r="J1223" s="822" t="s">
        <v>3890</v>
      </c>
      <c r="K1223" s="822" t="s">
        <v>3891</v>
      </c>
      <c r="L1223" s="825">
        <v>1561.8</v>
      </c>
      <c r="M1223" s="825">
        <v>6247.2</v>
      </c>
      <c r="N1223" s="822">
        <v>4</v>
      </c>
      <c r="O1223" s="826">
        <v>1.5</v>
      </c>
      <c r="P1223" s="825">
        <v>3123.6</v>
      </c>
      <c r="Q1223" s="827">
        <v>0.5</v>
      </c>
      <c r="R1223" s="822">
        <v>2</v>
      </c>
      <c r="S1223" s="827">
        <v>0.5</v>
      </c>
      <c r="T1223" s="826">
        <v>1</v>
      </c>
      <c r="U1223" s="828">
        <v>0.66666666666666663</v>
      </c>
    </row>
    <row r="1224" spans="1:21" ht="14.45" customHeight="1" x14ac:dyDescent="0.2">
      <c r="A1224" s="821">
        <v>7</v>
      </c>
      <c r="B1224" s="822" t="s">
        <v>2929</v>
      </c>
      <c r="C1224" s="822" t="s">
        <v>2935</v>
      </c>
      <c r="D1224" s="823" t="s">
        <v>4682</v>
      </c>
      <c r="E1224" s="824" t="s">
        <v>2957</v>
      </c>
      <c r="F1224" s="822" t="s">
        <v>2930</v>
      </c>
      <c r="G1224" s="822" t="s">
        <v>4268</v>
      </c>
      <c r="H1224" s="822" t="s">
        <v>687</v>
      </c>
      <c r="I1224" s="822" t="s">
        <v>4269</v>
      </c>
      <c r="J1224" s="822" t="s">
        <v>4270</v>
      </c>
      <c r="K1224" s="822" t="s">
        <v>1915</v>
      </c>
      <c r="L1224" s="825">
        <v>176.32</v>
      </c>
      <c r="M1224" s="825">
        <v>528.96</v>
      </c>
      <c r="N1224" s="822">
        <v>3</v>
      </c>
      <c r="O1224" s="826">
        <v>1.5</v>
      </c>
      <c r="P1224" s="825">
        <v>528.96</v>
      </c>
      <c r="Q1224" s="827">
        <v>1</v>
      </c>
      <c r="R1224" s="822">
        <v>3</v>
      </c>
      <c r="S1224" s="827">
        <v>1</v>
      </c>
      <c r="T1224" s="826">
        <v>1.5</v>
      </c>
      <c r="U1224" s="828">
        <v>1</v>
      </c>
    </row>
    <row r="1225" spans="1:21" ht="14.45" customHeight="1" x14ac:dyDescent="0.2">
      <c r="A1225" s="821">
        <v>7</v>
      </c>
      <c r="B1225" s="822" t="s">
        <v>2929</v>
      </c>
      <c r="C1225" s="822" t="s">
        <v>2935</v>
      </c>
      <c r="D1225" s="823" t="s">
        <v>4682</v>
      </c>
      <c r="E1225" s="824" t="s">
        <v>2957</v>
      </c>
      <c r="F1225" s="822" t="s">
        <v>2930</v>
      </c>
      <c r="G1225" s="822" t="s">
        <v>3238</v>
      </c>
      <c r="H1225" s="822" t="s">
        <v>329</v>
      </c>
      <c r="I1225" s="822" t="s">
        <v>4271</v>
      </c>
      <c r="J1225" s="822" t="s">
        <v>4272</v>
      </c>
      <c r="K1225" s="822" t="s">
        <v>4273</v>
      </c>
      <c r="L1225" s="825">
        <v>140.44</v>
      </c>
      <c r="M1225" s="825">
        <v>140.44</v>
      </c>
      <c r="N1225" s="822">
        <v>1</v>
      </c>
      <c r="O1225" s="826">
        <v>0.5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7</v>
      </c>
      <c r="B1226" s="822" t="s">
        <v>2929</v>
      </c>
      <c r="C1226" s="822" t="s">
        <v>2935</v>
      </c>
      <c r="D1226" s="823" t="s">
        <v>4682</v>
      </c>
      <c r="E1226" s="824" t="s">
        <v>2957</v>
      </c>
      <c r="F1226" s="822" t="s">
        <v>2930</v>
      </c>
      <c r="G1226" s="822" t="s">
        <v>3154</v>
      </c>
      <c r="H1226" s="822" t="s">
        <v>687</v>
      </c>
      <c r="I1226" s="822" t="s">
        <v>2653</v>
      </c>
      <c r="J1226" s="822" t="s">
        <v>2654</v>
      </c>
      <c r="K1226" s="822" t="s">
        <v>2655</v>
      </c>
      <c r="L1226" s="825">
        <v>70.48</v>
      </c>
      <c r="M1226" s="825">
        <v>1127.68</v>
      </c>
      <c r="N1226" s="822">
        <v>16</v>
      </c>
      <c r="O1226" s="826">
        <v>5.5</v>
      </c>
      <c r="P1226" s="825">
        <v>1057.2</v>
      </c>
      <c r="Q1226" s="827">
        <v>0.9375</v>
      </c>
      <c r="R1226" s="822">
        <v>15</v>
      </c>
      <c r="S1226" s="827">
        <v>0.9375</v>
      </c>
      <c r="T1226" s="826">
        <v>4.5</v>
      </c>
      <c r="U1226" s="828">
        <v>0.81818181818181823</v>
      </c>
    </row>
    <row r="1227" spans="1:21" ht="14.45" customHeight="1" x14ac:dyDescent="0.2">
      <c r="A1227" s="821">
        <v>7</v>
      </c>
      <c r="B1227" s="822" t="s">
        <v>2929</v>
      </c>
      <c r="C1227" s="822" t="s">
        <v>2935</v>
      </c>
      <c r="D1227" s="823" t="s">
        <v>4682</v>
      </c>
      <c r="E1227" s="824" t="s">
        <v>2957</v>
      </c>
      <c r="F1227" s="822" t="s">
        <v>2930</v>
      </c>
      <c r="G1227" s="822" t="s">
        <v>3154</v>
      </c>
      <c r="H1227" s="822" t="s">
        <v>687</v>
      </c>
      <c r="I1227" s="822" t="s">
        <v>3155</v>
      </c>
      <c r="J1227" s="822" t="s">
        <v>2654</v>
      </c>
      <c r="K1227" s="822" t="s">
        <v>3156</v>
      </c>
      <c r="L1227" s="825">
        <v>140.96</v>
      </c>
      <c r="M1227" s="825">
        <v>1127.68</v>
      </c>
      <c r="N1227" s="822">
        <v>8</v>
      </c>
      <c r="O1227" s="826">
        <v>4.5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7</v>
      </c>
      <c r="B1228" s="822" t="s">
        <v>2929</v>
      </c>
      <c r="C1228" s="822" t="s">
        <v>2935</v>
      </c>
      <c r="D1228" s="823" t="s">
        <v>4682</v>
      </c>
      <c r="E1228" s="824" t="s">
        <v>2957</v>
      </c>
      <c r="F1228" s="822" t="s">
        <v>2930</v>
      </c>
      <c r="G1228" s="822" t="s">
        <v>3326</v>
      </c>
      <c r="H1228" s="822" t="s">
        <v>329</v>
      </c>
      <c r="I1228" s="822" t="s">
        <v>3327</v>
      </c>
      <c r="J1228" s="822" t="s">
        <v>2509</v>
      </c>
      <c r="K1228" s="822" t="s">
        <v>3328</v>
      </c>
      <c r="L1228" s="825">
        <v>32.869999999999997</v>
      </c>
      <c r="M1228" s="825">
        <v>32.869999999999997</v>
      </c>
      <c r="N1228" s="822">
        <v>1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7</v>
      </c>
      <c r="B1229" s="822" t="s">
        <v>2929</v>
      </c>
      <c r="C1229" s="822" t="s">
        <v>2935</v>
      </c>
      <c r="D1229" s="823" t="s">
        <v>4682</v>
      </c>
      <c r="E1229" s="824" t="s">
        <v>2957</v>
      </c>
      <c r="F1229" s="822" t="s">
        <v>2930</v>
      </c>
      <c r="G1229" s="822" t="s">
        <v>3551</v>
      </c>
      <c r="H1229" s="822" t="s">
        <v>329</v>
      </c>
      <c r="I1229" s="822" t="s">
        <v>3552</v>
      </c>
      <c r="J1229" s="822" t="s">
        <v>927</v>
      </c>
      <c r="K1229" s="822" t="s">
        <v>3553</v>
      </c>
      <c r="L1229" s="825">
        <v>53.57</v>
      </c>
      <c r="M1229" s="825">
        <v>1607.1000000000001</v>
      </c>
      <c r="N1229" s="822">
        <v>30</v>
      </c>
      <c r="O1229" s="826">
        <v>9</v>
      </c>
      <c r="P1229" s="825">
        <v>374.99</v>
      </c>
      <c r="Q1229" s="827">
        <v>0.23333333333333331</v>
      </c>
      <c r="R1229" s="822">
        <v>7</v>
      </c>
      <c r="S1229" s="827">
        <v>0.23333333333333334</v>
      </c>
      <c r="T1229" s="826">
        <v>2.5</v>
      </c>
      <c r="U1229" s="828">
        <v>0.27777777777777779</v>
      </c>
    </row>
    <row r="1230" spans="1:21" ht="14.45" customHeight="1" x14ac:dyDescent="0.2">
      <c r="A1230" s="821">
        <v>7</v>
      </c>
      <c r="B1230" s="822" t="s">
        <v>2929</v>
      </c>
      <c r="C1230" s="822" t="s">
        <v>2935</v>
      </c>
      <c r="D1230" s="823" t="s">
        <v>4682</v>
      </c>
      <c r="E1230" s="824" t="s">
        <v>2957</v>
      </c>
      <c r="F1230" s="822" t="s">
        <v>2930</v>
      </c>
      <c r="G1230" s="822" t="s">
        <v>3551</v>
      </c>
      <c r="H1230" s="822" t="s">
        <v>329</v>
      </c>
      <c r="I1230" s="822" t="s">
        <v>4274</v>
      </c>
      <c r="J1230" s="822" t="s">
        <v>927</v>
      </c>
      <c r="K1230" s="822" t="s">
        <v>4275</v>
      </c>
      <c r="L1230" s="825">
        <v>276.85000000000002</v>
      </c>
      <c r="M1230" s="825">
        <v>830.55000000000007</v>
      </c>
      <c r="N1230" s="822">
        <v>3</v>
      </c>
      <c r="O1230" s="826">
        <v>0.5</v>
      </c>
      <c r="P1230" s="825">
        <v>830.55000000000007</v>
      </c>
      <c r="Q1230" s="827">
        <v>1</v>
      </c>
      <c r="R1230" s="822">
        <v>3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7</v>
      </c>
      <c r="B1231" s="822" t="s">
        <v>2929</v>
      </c>
      <c r="C1231" s="822" t="s">
        <v>2935</v>
      </c>
      <c r="D1231" s="823" t="s">
        <v>4682</v>
      </c>
      <c r="E1231" s="824" t="s">
        <v>2957</v>
      </c>
      <c r="F1231" s="822" t="s">
        <v>2930</v>
      </c>
      <c r="G1231" s="822" t="s">
        <v>3892</v>
      </c>
      <c r="H1231" s="822" t="s">
        <v>329</v>
      </c>
      <c r="I1231" s="822" t="s">
        <v>4276</v>
      </c>
      <c r="J1231" s="822" t="s">
        <v>3894</v>
      </c>
      <c r="K1231" s="822" t="s">
        <v>3895</v>
      </c>
      <c r="L1231" s="825">
        <v>27.49</v>
      </c>
      <c r="M1231" s="825">
        <v>54.98</v>
      </c>
      <c r="N1231" s="822">
        <v>2</v>
      </c>
      <c r="O1231" s="826">
        <v>0.5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7</v>
      </c>
      <c r="B1232" s="822" t="s">
        <v>2929</v>
      </c>
      <c r="C1232" s="822" t="s">
        <v>2935</v>
      </c>
      <c r="D1232" s="823" t="s">
        <v>4682</v>
      </c>
      <c r="E1232" s="824" t="s">
        <v>2957</v>
      </c>
      <c r="F1232" s="822" t="s">
        <v>2930</v>
      </c>
      <c r="G1232" s="822" t="s">
        <v>3654</v>
      </c>
      <c r="H1232" s="822" t="s">
        <v>687</v>
      </c>
      <c r="I1232" s="822" t="s">
        <v>2894</v>
      </c>
      <c r="J1232" s="822" t="s">
        <v>2319</v>
      </c>
      <c r="K1232" s="822" t="s">
        <v>2324</v>
      </c>
      <c r="L1232" s="825">
        <v>98.11</v>
      </c>
      <c r="M1232" s="825">
        <v>98.11</v>
      </c>
      <c r="N1232" s="822">
        <v>1</v>
      </c>
      <c r="O1232" s="826">
        <v>0.5</v>
      </c>
      <c r="P1232" s="825">
        <v>98.11</v>
      </c>
      <c r="Q1232" s="827">
        <v>1</v>
      </c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7</v>
      </c>
      <c r="B1233" s="822" t="s">
        <v>2929</v>
      </c>
      <c r="C1233" s="822" t="s">
        <v>2935</v>
      </c>
      <c r="D1233" s="823" t="s">
        <v>4682</v>
      </c>
      <c r="E1233" s="824" t="s">
        <v>2957</v>
      </c>
      <c r="F1233" s="822" t="s">
        <v>2930</v>
      </c>
      <c r="G1233" s="822" t="s">
        <v>3698</v>
      </c>
      <c r="H1233" s="822" t="s">
        <v>687</v>
      </c>
      <c r="I1233" s="822" t="s">
        <v>3898</v>
      </c>
      <c r="J1233" s="822" t="s">
        <v>3899</v>
      </c>
      <c r="K1233" s="822" t="s">
        <v>3900</v>
      </c>
      <c r="L1233" s="825">
        <v>161.06</v>
      </c>
      <c r="M1233" s="825">
        <v>483.18</v>
      </c>
      <c r="N1233" s="822">
        <v>3</v>
      </c>
      <c r="O1233" s="826">
        <v>0.5</v>
      </c>
      <c r="P1233" s="825">
        <v>483.18</v>
      </c>
      <c r="Q1233" s="827">
        <v>1</v>
      </c>
      <c r="R1233" s="822">
        <v>3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7</v>
      </c>
      <c r="B1234" s="822" t="s">
        <v>2929</v>
      </c>
      <c r="C1234" s="822" t="s">
        <v>2935</v>
      </c>
      <c r="D1234" s="823" t="s">
        <v>4682</v>
      </c>
      <c r="E1234" s="824" t="s">
        <v>2957</v>
      </c>
      <c r="F1234" s="822" t="s">
        <v>2930</v>
      </c>
      <c r="G1234" s="822" t="s">
        <v>3901</v>
      </c>
      <c r="H1234" s="822" t="s">
        <v>329</v>
      </c>
      <c r="I1234" s="822" t="s">
        <v>4159</v>
      </c>
      <c r="J1234" s="822" t="s">
        <v>4160</v>
      </c>
      <c r="K1234" s="822" t="s">
        <v>4161</v>
      </c>
      <c r="L1234" s="825">
        <v>127</v>
      </c>
      <c r="M1234" s="825">
        <v>3556</v>
      </c>
      <c r="N1234" s="822">
        <v>28</v>
      </c>
      <c r="O1234" s="826">
        <v>8</v>
      </c>
      <c r="P1234" s="825">
        <v>3556</v>
      </c>
      <c r="Q1234" s="827">
        <v>1</v>
      </c>
      <c r="R1234" s="822">
        <v>28</v>
      </c>
      <c r="S1234" s="827">
        <v>1</v>
      </c>
      <c r="T1234" s="826">
        <v>8</v>
      </c>
      <c r="U1234" s="828">
        <v>1</v>
      </c>
    </row>
    <row r="1235" spans="1:21" ht="14.45" customHeight="1" x14ac:dyDescent="0.2">
      <c r="A1235" s="821">
        <v>7</v>
      </c>
      <c r="B1235" s="822" t="s">
        <v>2929</v>
      </c>
      <c r="C1235" s="822" t="s">
        <v>2935</v>
      </c>
      <c r="D1235" s="823" t="s">
        <v>4682</v>
      </c>
      <c r="E1235" s="824" t="s">
        <v>2957</v>
      </c>
      <c r="F1235" s="822" t="s">
        <v>2930</v>
      </c>
      <c r="G1235" s="822" t="s">
        <v>3901</v>
      </c>
      <c r="H1235" s="822" t="s">
        <v>329</v>
      </c>
      <c r="I1235" s="822" t="s">
        <v>4201</v>
      </c>
      <c r="J1235" s="822" t="s">
        <v>4160</v>
      </c>
      <c r="K1235" s="822" t="s">
        <v>2833</v>
      </c>
      <c r="L1235" s="825">
        <v>389.92</v>
      </c>
      <c r="M1235" s="825">
        <v>2339.52</v>
      </c>
      <c r="N1235" s="822">
        <v>6</v>
      </c>
      <c r="O1235" s="826">
        <v>1</v>
      </c>
      <c r="P1235" s="825">
        <v>2339.52</v>
      </c>
      <c r="Q1235" s="827">
        <v>1</v>
      </c>
      <c r="R1235" s="822">
        <v>6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7</v>
      </c>
      <c r="B1236" s="822" t="s">
        <v>2929</v>
      </c>
      <c r="C1236" s="822" t="s">
        <v>2935</v>
      </c>
      <c r="D1236" s="823" t="s">
        <v>4682</v>
      </c>
      <c r="E1236" s="824" t="s">
        <v>2957</v>
      </c>
      <c r="F1236" s="822" t="s">
        <v>2930</v>
      </c>
      <c r="G1236" s="822" t="s">
        <v>3901</v>
      </c>
      <c r="H1236" s="822" t="s">
        <v>329</v>
      </c>
      <c r="I1236" s="822" t="s">
        <v>4202</v>
      </c>
      <c r="J1236" s="822" t="s">
        <v>4160</v>
      </c>
      <c r="K1236" s="822" t="s">
        <v>1900</v>
      </c>
      <c r="L1236" s="825">
        <v>701.65</v>
      </c>
      <c r="M1236" s="825">
        <v>701.65</v>
      </c>
      <c r="N1236" s="822">
        <v>1</v>
      </c>
      <c r="O1236" s="826">
        <v>1</v>
      </c>
      <c r="P1236" s="825">
        <v>701.65</v>
      </c>
      <c r="Q1236" s="827">
        <v>1</v>
      </c>
      <c r="R1236" s="822">
        <v>1</v>
      </c>
      <c r="S1236" s="827">
        <v>1</v>
      </c>
      <c r="T1236" s="826">
        <v>1</v>
      </c>
      <c r="U1236" s="828">
        <v>1</v>
      </c>
    </row>
    <row r="1237" spans="1:21" ht="14.45" customHeight="1" x14ac:dyDescent="0.2">
      <c r="A1237" s="821">
        <v>7</v>
      </c>
      <c r="B1237" s="822" t="s">
        <v>2929</v>
      </c>
      <c r="C1237" s="822" t="s">
        <v>2935</v>
      </c>
      <c r="D1237" s="823" t="s">
        <v>4682</v>
      </c>
      <c r="E1237" s="824" t="s">
        <v>2957</v>
      </c>
      <c r="F1237" s="822" t="s">
        <v>2930</v>
      </c>
      <c r="G1237" s="822" t="s">
        <v>3901</v>
      </c>
      <c r="H1237" s="822" t="s">
        <v>329</v>
      </c>
      <c r="I1237" s="822" t="s">
        <v>3902</v>
      </c>
      <c r="J1237" s="822" t="s">
        <v>3903</v>
      </c>
      <c r="K1237" s="822" t="s">
        <v>836</v>
      </c>
      <c r="L1237" s="825">
        <v>208.18</v>
      </c>
      <c r="M1237" s="825">
        <v>208.18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7</v>
      </c>
      <c r="B1238" s="822" t="s">
        <v>2929</v>
      </c>
      <c r="C1238" s="822" t="s">
        <v>2935</v>
      </c>
      <c r="D1238" s="823" t="s">
        <v>4682</v>
      </c>
      <c r="E1238" s="824" t="s">
        <v>2957</v>
      </c>
      <c r="F1238" s="822" t="s">
        <v>2930</v>
      </c>
      <c r="G1238" s="822" t="s">
        <v>3901</v>
      </c>
      <c r="H1238" s="822" t="s">
        <v>329</v>
      </c>
      <c r="I1238" s="822" t="s">
        <v>3904</v>
      </c>
      <c r="J1238" s="822" t="s">
        <v>3903</v>
      </c>
      <c r="K1238" s="822" t="s">
        <v>1919</v>
      </c>
      <c r="L1238" s="825">
        <v>383.18</v>
      </c>
      <c r="M1238" s="825">
        <v>383.18</v>
      </c>
      <c r="N1238" s="822">
        <v>1</v>
      </c>
      <c r="O1238" s="826">
        <v>1</v>
      </c>
      <c r="P1238" s="825">
        <v>383.18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7</v>
      </c>
      <c r="B1239" s="822" t="s">
        <v>2929</v>
      </c>
      <c r="C1239" s="822" t="s">
        <v>2935</v>
      </c>
      <c r="D1239" s="823" t="s">
        <v>4682</v>
      </c>
      <c r="E1239" s="824" t="s">
        <v>2957</v>
      </c>
      <c r="F1239" s="822" t="s">
        <v>2930</v>
      </c>
      <c r="G1239" s="822" t="s">
        <v>3901</v>
      </c>
      <c r="H1239" s="822" t="s">
        <v>329</v>
      </c>
      <c r="I1239" s="822" t="s">
        <v>4162</v>
      </c>
      <c r="J1239" s="822" t="s">
        <v>4160</v>
      </c>
      <c r="K1239" s="822" t="s">
        <v>4163</v>
      </c>
      <c r="L1239" s="825">
        <v>233.95</v>
      </c>
      <c r="M1239" s="825">
        <v>13569.099999999999</v>
      </c>
      <c r="N1239" s="822">
        <v>58</v>
      </c>
      <c r="O1239" s="826">
        <v>8</v>
      </c>
      <c r="P1239" s="825">
        <v>13569.099999999999</v>
      </c>
      <c r="Q1239" s="827">
        <v>1</v>
      </c>
      <c r="R1239" s="822">
        <v>58</v>
      </c>
      <c r="S1239" s="827">
        <v>1</v>
      </c>
      <c r="T1239" s="826">
        <v>8</v>
      </c>
      <c r="U1239" s="828">
        <v>1</v>
      </c>
    </row>
    <row r="1240" spans="1:21" ht="14.45" customHeight="1" x14ac:dyDescent="0.2">
      <c r="A1240" s="821">
        <v>7</v>
      </c>
      <c r="B1240" s="822" t="s">
        <v>2929</v>
      </c>
      <c r="C1240" s="822" t="s">
        <v>2935</v>
      </c>
      <c r="D1240" s="823" t="s">
        <v>4682</v>
      </c>
      <c r="E1240" s="824" t="s">
        <v>2957</v>
      </c>
      <c r="F1240" s="822" t="s">
        <v>2930</v>
      </c>
      <c r="G1240" s="822" t="s">
        <v>3901</v>
      </c>
      <c r="H1240" s="822" t="s">
        <v>329</v>
      </c>
      <c r="I1240" s="822" t="s">
        <v>4277</v>
      </c>
      <c r="J1240" s="822" t="s">
        <v>1289</v>
      </c>
      <c r="K1240" s="822" t="s">
        <v>1070</v>
      </c>
      <c r="L1240" s="825">
        <v>120.2</v>
      </c>
      <c r="M1240" s="825">
        <v>1202</v>
      </c>
      <c r="N1240" s="822">
        <v>10</v>
      </c>
      <c r="O1240" s="826">
        <v>1</v>
      </c>
      <c r="P1240" s="825">
        <v>1202</v>
      </c>
      <c r="Q1240" s="827">
        <v>1</v>
      </c>
      <c r="R1240" s="822">
        <v>10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7</v>
      </c>
      <c r="B1241" s="822" t="s">
        <v>2929</v>
      </c>
      <c r="C1241" s="822" t="s">
        <v>2935</v>
      </c>
      <c r="D1241" s="823" t="s">
        <v>4682</v>
      </c>
      <c r="E1241" s="824" t="s">
        <v>2957</v>
      </c>
      <c r="F1241" s="822" t="s">
        <v>2930</v>
      </c>
      <c r="G1241" s="822" t="s">
        <v>3638</v>
      </c>
      <c r="H1241" s="822" t="s">
        <v>687</v>
      </c>
      <c r="I1241" s="822" t="s">
        <v>4278</v>
      </c>
      <c r="J1241" s="822" t="s">
        <v>4279</v>
      </c>
      <c r="K1241" s="822" t="s">
        <v>4280</v>
      </c>
      <c r="L1241" s="825">
        <v>736.33</v>
      </c>
      <c r="M1241" s="825">
        <v>3681.65</v>
      </c>
      <c r="N1241" s="822">
        <v>5</v>
      </c>
      <c r="O1241" s="826">
        <v>2</v>
      </c>
      <c r="P1241" s="825">
        <v>2945.32</v>
      </c>
      <c r="Q1241" s="827">
        <v>0.8</v>
      </c>
      <c r="R1241" s="822">
        <v>4</v>
      </c>
      <c r="S1241" s="827">
        <v>0.8</v>
      </c>
      <c r="T1241" s="826">
        <v>1</v>
      </c>
      <c r="U1241" s="828">
        <v>0.5</v>
      </c>
    </row>
    <row r="1242" spans="1:21" ht="14.45" customHeight="1" x14ac:dyDescent="0.2">
      <c r="A1242" s="821">
        <v>7</v>
      </c>
      <c r="B1242" s="822" t="s">
        <v>2929</v>
      </c>
      <c r="C1242" s="822" t="s">
        <v>2935</v>
      </c>
      <c r="D1242" s="823" t="s">
        <v>4682</v>
      </c>
      <c r="E1242" s="824" t="s">
        <v>2957</v>
      </c>
      <c r="F1242" s="822" t="s">
        <v>2930</v>
      </c>
      <c r="G1242" s="822" t="s">
        <v>3638</v>
      </c>
      <c r="H1242" s="822" t="s">
        <v>687</v>
      </c>
      <c r="I1242" s="822" t="s">
        <v>4281</v>
      </c>
      <c r="J1242" s="822" t="s">
        <v>4279</v>
      </c>
      <c r="K1242" s="822" t="s">
        <v>4282</v>
      </c>
      <c r="L1242" s="825">
        <v>1154.68</v>
      </c>
      <c r="M1242" s="825">
        <v>3464.04</v>
      </c>
      <c r="N1242" s="822">
        <v>3</v>
      </c>
      <c r="O1242" s="826">
        <v>0.5</v>
      </c>
      <c r="P1242" s="825">
        <v>3464.04</v>
      </c>
      <c r="Q1242" s="827">
        <v>1</v>
      </c>
      <c r="R1242" s="822">
        <v>3</v>
      </c>
      <c r="S1242" s="827">
        <v>1</v>
      </c>
      <c r="T1242" s="826">
        <v>0.5</v>
      </c>
      <c r="U1242" s="828">
        <v>1</v>
      </c>
    </row>
    <row r="1243" spans="1:21" ht="14.45" customHeight="1" x14ac:dyDescent="0.2">
      <c r="A1243" s="821">
        <v>7</v>
      </c>
      <c r="B1243" s="822" t="s">
        <v>2929</v>
      </c>
      <c r="C1243" s="822" t="s">
        <v>2935</v>
      </c>
      <c r="D1243" s="823" t="s">
        <v>4682</v>
      </c>
      <c r="E1243" s="824" t="s">
        <v>2957</v>
      </c>
      <c r="F1243" s="822" t="s">
        <v>2930</v>
      </c>
      <c r="G1243" s="822" t="s">
        <v>3905</v>
      </c>
      <c r="H1243" s="822" t="s">
        <v>329</v>
      </c>
      <c r="I1243" s="822" t="s">
        <v>3906</v>
      </c>
      <c r="J1243" s="822" t="s">
        <v>3907</v>
      </c>
      <c r="K1243" s="822" t="s">
        <v>1901</v>
      </c>
      <c r="L1243" s="825">
        <v>134.47999999999999</v>
      </c>
      <c r="M1243" s="825">
        <v>134.47999999999999</v>
      </c>
      <c r="N1243" s="822">
        <v>1</v>
      </c>
      <c r="O1243" s="826">
        <v>1</v>
      </c>
      <c r="P1243" s="825">
        <v>134.47999999999999</v>
      </c>
      <c r="Q1243" s="827">
        <v>1</v>
      </c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7</v>
      </c>
      <c r="B1244" s="822" t="s">
        <v>2929</v>
      </c>
      <c r="C1244" s="822" t="s">
        <v>2935</v>
      </c>
      <c r="D1244" s="823" t="s">
        <v>4682</v>
      </c>
      <c r="E1244" s="824" t="s">
        <v>2957</v>
      </c>
      <c r="F1244" s="822" t="s">
        <v>2930</v>
      </c>
      <c r="G1244" s="822" t="s">
        <v>3905</v>
      </c>
      <c r="H1244" s="822" t="s">
        <v>329</v>
      </c>
      <c r="I1244" s="822" t="s">
        <v>3906</v>
      </c>
      <c r="J1244" s="822" t="s">
        <v>3907</v>
      </c>
      <c r="K1244" s="822" t="s">
        <v>1901</v>
      </c>
      <c r="L1244" s="825">
        <v>88.07</v>
      </c>
      <c r="M1244" s="825">
        <v>1585.26</v>
      </c>
      <c r="N1244" s="822">
        <v>18</v>
      </c>
      <c r="O1244" s="826">
        <v>5</v>
      </c>
      <c r="P1244" s="825">
        <v>616.49</v>
      </c>
      <c r="Q1244" s="827">
        <v>0.3888888888888889</v>
      </c>
      <c r="R1244" s="822">
        <v>7</v>
      </c>
      <c r="S1244" s="827">
        <v>0.3888888888888889</v>
      </c>
      <c r="T1244" s="826">
        <v>1.5</v>
      </c>
      <c r="U1244" s="828">
        <v>0.3</v>
      </c>
    </row>
    <row r="1245" spans="1:21" ht="14.45" customHeight="1" x14ac:dyDescent="0.2">
      <c r="A1245" s="821">
        <v>7</v>
      </c>
      <c r="B1245" s="822" t="s">
        <v>2929</v>
      </c>
      <c r="C1245" s="822" t="s">
        <v>2935</v>
      </c>
      <c r="D1245" s="823" t="s">
        <v>4682</v>
      </c>
      <c r="E1245" s="824" t="s">
        <v>2957</v>
      </c>
      <c r="F1245" s="822" t="s">
        <v>2930</v>
      </c>
      <c r="G1245" s="822" t="s">
        <v>3908</v>
      </c>
      <c r="H1245" s="822" t="s">
        <v>329</v>
      </c>
      <c r="I1245" s="822" t="s">
        <v>3909</v>
      </c>
      <c r="J1245" s="822" t="s">
        <v>3910</v>
      </c>
      <c r="K1245" s="822" t="s">
        <v>3911</v>
      </c>
      <c r="L1245" s="825">
        <v>113.93</v>
      </c>
      <c r="M1245" s="825">
        <v>2734.32</v>
      </c>
      <c r="N1245" s="822">
        <v>24</v>
      </c>
      <c r="O1245" s="826">
        <v>1.5</v>
      </c>
      <c r="P1245" s="825">
        <v>2734.32</v>
      </c>
      <c r="Q1245" s="827">
        <v>1</v>
      </c>
      <c r="R1245" s="822">
        <v>24</v>
      </c>
      <c r="S1245" s="827">
        <v>1</v>
      </c>
      <c r="T1245" s="826">
        <v>1.5</v>
      </c>
      <c r="U1245" s="828">
        <v>1</v>
      </c>
    </row>
    <row r="1246" spans="1:21" ht="14.45" customHeight="1" x14ac:dyDescent="0.2">
      <c r="A1246" s="821">
        <v>7</v>
      </c>
      <c r="B1246" s="822" t="s">
        <v>2929</v>
      </c>
      <c r="C1246" s="822" t="s">
        <v>2935</v>
      </c>
      <c r="D1246" s="823" t="s">
        <v>4682</v>
      </c>
      <c r="E1246" s="824" t="s">
        <v>2957</v>
      </c>
      <c r="F1246" s="822" t="s">
        <v>2930</v>
      </c>
      <c r="G1246" s="822" t="s">
        <v>3908</v>
      </c>
      <c r="H1246" s="822" t="s">
        <v>329</v>
      </c>
      <c r="I1246" s="822" t="s">
        <v>3909</v>
      </c>
      <c r="J1246" s="822" t="s">
        <v>3910</v>
      </c>
      <c r="K1246" s="822" t="s">
        <v>3911</v>
      </c>
      <c r="L1246" s="825">
        <v>70.48</v>
      </c>
      <c r="M1246" s="825">
        <v>211.44</v>
      </c>
      <c r="N1246" s="822">
        <v>3</v>
      </c>
      <c r="O1246" s="826">
        <v>1</v>
      </c>
      <c r="P1246" s="825">
        <v>211.44</v>
      </c>
      <c r="Q1246" s="827">
        <v>1</v>
      </c>
      <c r="R1246" s="822">
        <v>3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7</v>
      </c>
      <c r="B1247" s="822" t="s">
        <v>2929</v>
      </c>
      <c r="C1247" s="822" t="s">
        <v>2935</v>
      </c>
      <c r="D1247" s="823" t="s">
        <v>4682</v>
      </c>
      <c r="E1247" s="824" t="s">
        <v>2957</v>
      </c>
      <c r="F1247" s="822" t="s">
        <v>2930</v>
      </c>
      <c r="G1247" s="822" t="s">
        <v>3050</v>
      </c>
      <c r="H1247" s="822" t="s">
        <v>329</v>
      </c>
      <c r="I1247" s="822" t="s">
        <v>3383</v>
      </c>
      <c r="J1247" s="822" t="s">
        <v>3248</v>
      </c>
      <c r="K1247" s="822" t="s">
        <v>871</v>
      </c>
      <c r="L1247" s="825">
        <v>35.25</v>
      </c>
      <c r="M1247" s="825">
        <v>282</v>
      </c>
      <c r="N1247" s="822">
        <v>8</v>
      </c>
      <c r="O1247" s="826">
        <v>3</v>
      </c>
      <c r="P1247" s="825">
        <v>141</v>
      </c>
      <c r="Q1247" s="827">
        <v>0.5</v>
      </c>
      <c r="R1247" s="822">
        <v>4</v>
      </c>
      <c r="S1247" s="827">
        <v>0.5</v>
      </c>
      <c r="T1247" s="826">
        <v>2</v>
      </c>
      <c r="U1247" s="828">
        <v>0.66666666666666663</v>
      </c>
    </row>
    <row r="1248" spans="1:21" ht="14.45" customHeight="1" x14ac:dyDescent="0.2">
      <c r="A1248" s="821">
        <v>7</v>
      </c>
      <c r="B1248" s="822" t="s">
        <v>2929</v>
      </c>
      <c r="C1248" s="822" t="s">
        <v>2935</v>
      </c>
      <c r="D1248" s="823" t="s">
        <v>4682</v>
      </c>
      <c r="E1248" s="824" t="s">
        <v>2957</v>
      </c>
      <c r="F1248" s="822" t="s">
        <v>2930</v>
      </c>
      <c r="G1248" s="822" t="s">
        <v>3050</v>
      </c>
      <c r="H1248" s="822" t="s">
        <v>329</v>
      </c>
      <c r="I1248" s="822" t="s">
        <v>3247</v>
      </c>
      <c r="J1248" s="822" t="s">
        <v>3248</v>
      </c>
      <c r="K1248" s="822" t="s">
        <v>3249</v>
      </c>
      <c r="L1248" s="825">
        <v>35.25</v>
      </c>
      <c r="M1248" s="825">
        <v>211.5</v>
      </c>
      <c r="N1248" s="822">
        <v>6</v>
      </c>
      <c r="O1248" s="826">
        <v>2.5</v>
      </c>
      <c r="P1248" s="825">
        <v>176.25</v>
      </c>
      <c r="Q1248" s="827">
        <v>0.83333333333333337</v>
      </c>
      <c r="R1248" s="822">
        <v>5</v>
      </c>
      <c r="S1248" s="827">
        <v>0.83333333333333337</v>
      </c>
      <c r="T1248" s="826">
        <v>2</v>
      </c>
      <c r="U1248" s="828">
        <v>0.8</v>
      </c>
    </row>
    <row r="1249" spans="1:21" ht="14.45" customHeight="1" x14ac:dyDescent="0.2">
      <c r="A1249" s="821">
        <v>7</v>
      </c>
      <c r="B1249" s="822" t="s">
        <v>2929</v>
      </c>
      <c r="C1249" s="822" t="s">
        <v>2935</v>
      </c>
      <c r="D1249" s="823" t="s">
        <v>4682</v>
      </c>
      <c r="E1249" s="824" t="s">
        <v>2957</v>
      </c>
      <c r="F1249" s="822" t="s">
        <v>2930</v>
      </c>
      <c r="G1249" s="822" t="s">
        <v>3050</v>
      </c>
      <c r="H1249" s="822" t="s">
        <v>329</v>
      </c>
      <c r="I1249" s="822" t="s">
        <v>3051</v>
      </c>
      <c r="J1249" s="822" t="s">
        <v>1326</v>
      </c>
      <c r="K1249" s="822" t="s">
        <v>3052</v>
      </c>
      <c r="L1249" s="825">
        <v>35.25</v>
      </c>
      <c r="M1249" s="825">
        <v>70.5</v>
      </c>
      <c r="N1249" s="822">
        <v>2</v>
      </c>
      <c r="O1249" s="826">
        <v>2</v>
      </c>
      <c r="P1249" s="825">
        <v>70.5</v>
      </c>
      <c r="Q1249" s="827">
        <v>1</v>
      </c>
      <c r="R1249" s="822">
        <v>2</v>
      </c>
      <c r="S1249" s="827">
        <v>1</v>
      </c>
      <c r="T1249" s="826">
        <v>2</v>
      </c>
      <c r="U1249" s="828">
        <v>1</v>
      </c>
    </row>
    <row r="1250" spans="1:21" ht="14.45" customHeight="1" x14ac:dyDescent="0.2">
      <c r="A1250" s="821">
        <v>7</v>
      </c>
      <c r="B1250" s="822" t="s">
        <v>2929</v>
      </c>
      <c r="C1250" s="822" t="s">
        <v>2935</v>
      </c>
      <c r="D1250" s="823" t="s">
        <v>4682</v>
      </c>
      <c r="E1250" s="824" t="s">
        <v>2957</v>
      </c>
      <c r="F1250" s="822" t="s">
        <v>2930</v>
      </c>
      <c r="G1250" s="822" t="s">
        <v>3274</v>
      </c>
      <c r="H1250" s="822" t="s">
        <v>329</v>
      </c>
      <c r="I1250" s="822" t="s">
        <v>3275</v>
      </c>
      <c r="J1250" s="822" t="s">
        <v>3276</v>
      </c>
      <c r="K1250" s="822" t="s">
        <v>3277</v>
      </c>
      <c r="L1250" s="825">
        <v>75.739999999999995</v>
      </c>
      <c r="M1250" s="825">
        <v>151.47999999999999</v>
      </c>
      <c r="N1250" s="822">
        <v>2</v>
      </c>
      <c r="O1250" s="826">
        <v>0.5</v>
      </c>
      <c r="P1250" s="825">
        <v>151.47999999999999</v>
      </c>
      <c r="Q1250" s="827">
        <v>1</v>
      </c>
      <c r="R1250" s="822">
        <v>2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7</v>
      </c>
      <c r="B1251" s="822" t="s">
        <v>2929</v>
      </c>
      <c r="C1251" s="822" t="s">
        <v>2935</v>
      </c>
      <c r="D1251" s="823" t="s">
        <v>4682</v>
      </c>
      <c r="E1251" s="824" t="s">
        <v>2957</v>
      </c>
      <c r="F1251" s="822" t="s">
        <v>2930</v>
      </c>
      <c r="G1251" s="822" t="s">
        <v>3161</v>
      </c>
      <c r="H1251" s="822" t="s">
        <v>329</v>
      </c>
      <c r="I1251" s="822" t="s">
        <v>3162</v>
      </c>
      <c r="J1251" s="822" t="s">
        <v>3163</v>
      </c>
      <c r="K1251" s="822" t="s">
        <v>3164</v>
      </c>
      <c r="L1251" s="825">
        <v>185.26</v>
      </c>
      <c r="M1251" s="825">
        <v>1111.56</v>
      </c>
      <c r="N1251" s="822">
        <v>6</v>
      </c>
      <c r="O1251" s="826">
        <v>4.5</v>
      </c>
      <c r="P1251" s="825">
        <v>741.04</v>
      </c>
      <c r="Q1251" s="827">
        <v>0.66666666666666663</v>
      </c>
      <c r="R1251" s="822">
        <v>4</v>
      </c>
      <c r="S1251" s="827">
        <v>0.66666666666666663</v>
      </c>
      <c r="T1251" s="826">
        <v>3</v>
      </c>
      <c r="U1251" s="828">
        <v>0.66666666666666663</v>
      </c>
    </row>
    <row r="1252" spans="1:21" ht="14.45" customHeight="1" x14ac:dyDescent="0.2">
      <c r="A1252" s="821">
        <v>7</v>
      </c>
      <c r="B1252" s="822" t="s">
        <v>2929</v>
      </c>
      <c r="C1252" s="822" t="s">
        <v>2935</v>
      </c>
      <c r="D1252" s="823" t="s">
        <v>4682</v>
      </c>
      <c r="E1252" s="824" t="s">
        <v>2957</v>
      </c>
      <c r="F1252" s="822" t="s">
        <v>2930</v>
      </c>
      <c r="G1252" s="822" t="s">
        <v>3161</v>
      </c>
      <c r="H1252" s="822" t="s">
        <v>329</v>
      </c>
      <c r="I1252" s="822" t="s">
        <v>3162</v>
      </c>
      <c r="J1252" s="822" t="s">
        <v>3163</v>
      </c>
      <c r="K1252" s="822" t="s">
        <v>3164</v>
      </c>
      <c r="L1252" s="825">
        <v>87.98</v>
      </c>
      <c r="M1252" s="825">
        <v>439.90000000000003</v>
      </c>
      <c r="N1252" s="822">
        <v>5</v>
      </c>
      <c r="O1252" s="826">
        <v>3</v>
      </c>
      <c r="P1252" s="825">
        <v>351.92</v>
      </c>
      <c r="Q1252" s="827">
        <v>0.79999999999999993</v>
      </c>
      <c r="R1252" s="822">
        <v>4</v>
      </c>
      <c r="S1252" s="827">
        <v>0.8</v>
      </c>
      <c r="T1252" s="826">
        <v>2.5</v>
      </c>
      <c r="U1252" s="828">
        <v>0.83333333333333337</v>
      </c>
    </row>
    <row r="1253" spans="1:21" ht="14.45" customHeight="1" x14ac:dyDescent="0.2">
      <c r="A1253" s="821">
        <v>7</v>
      </c>
      <c r="B1253" s="822" t="s">
        <v>2929</v>
      </c>
      <c r="C1253" s="822" t="s">
        <v>2935</v>
      </c>
      <c r="D1253" s="823" t="s">
        <v>4682</v>
      </c>
      <c r="E1253" s="824" t="s">
        <v>2957</v>
      </c>
      <c r="F1253" s="822" t="s">
        <v>2930</v>
      </c>
      <c r="G1253" s="822" t="s">
        <v>3161</v>
      </c>
      <c r="H1253" s="822" t="s">
        <v>329</v>
      </c>
      <c r="I1253" s="822" t="s">
        <v>3513</v>
      </c>
      <c r="J1253" s="822" t="s">
        <v>3163</v>
      </c>
      <c r="K1253" s="822" t="s">
        <v>3164</v>
      </c>
      <c r="L1253" s="825">
        <v>301.2</v>
      </c>
      <c r="M1253" s="825">
        <v>301.2</v>
      </c>
      <c r="N1253" s="822">
        <v>1</v>
      </c>
      <c r="O1253" s="826">
        <v>1</v>
      </c>
      <c r="P1253" s="825">
        <v>301.2</v>
      </c>
      <c r="Q1253" s="827">
        <v>1</v>
      </c>
      <c r="R1253" s="822">
        <v>1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7</v>
      </c>
      <c r="B1254" s="822" t="s">
        <v>2929</v>
      </c>
      <c r="C1254" s="822" t="s">
        <v>2935</v>
      </c>
      <c r="D1254" s="823" t="s">
        <v>4682</v>
      </c>
      <c r="E1254" s="824" t="s">
        <v>2957</v>
      </c>
      <c r="F1254" s="822" t="s">
        <v>2930</v>
      </c>
      <c r="G1254" s="822" t="s">
        <v>3161</v>
      </c>
      <c r="H1254" s="822" t="s">
        <v>329</v>
      </c>
      <c r="I1254" s="822" t="s">
        <v>3513</v>
      </c>
      <c r="J1254" s="822" t="s">
        <v>3163</v>
      </c>
      <c r="K1254" s="822" t="s">
        <v>3164</v>
      </c>
      <c r="L1254" s="825">
        <v>87.98</v>
      </c>
      <c r="M1254" s="825">
        <v>351.92</v>
      </c>
      <c r="N1254" s="822">
        <v>4</v>
      </c>
      <c r="O1254" s="826">
        <v>3</v>
      </c>
      <c r="P1254" s="825">
        <v>263.94</v>
      </c>
      <c r="Q1254" s="827">
        <v>0.75</v>
      </c>
      <c r="R1254" s="822">
        <v>3</v>
      </c>
      <c r="S1254" s="827">
        <v>0.75</v>
      </c>
      <c r="T1254" s="826">
        <v>2.5</v>
      </c>
      <c r="U1254" s="828">
        <v>0.83333333333333337</v>
      </c>
    </row>
    <row r="1255" spans="1:21" ht="14.45" customHeight="1" x14ac:dyDescent="0.2">
      <c r="A1255" s="821">
        <v>7</v>
      </c>
      <c r="B1255" s="822" t="s">
        <v>2929</v>
      </c>
      <c r="C1255" s="822" t="s">
        <v>2935</v>
      </c>
      <c r="D1255" s="823" t="s">
        <v>4682</v>
      </c>
      <c r="E1255" s="824" t="s">
        <v>2957</v>
      </c>
      <c r="F1255" s="822" t="s">
        <v>2930</v>
      </c>
      <c r="G1255" s="822" t="s">
        <v>3161</v>
      </c>
      <c r="H1255" s="822" t="s">
        <v>329</v>
      </c>
      <c r="I1255" s="822" t="s">
        <v>3764</v>
      </c>
      <c r="J1255" s="822" t="s">
        <v>3765</v>
      </c>
      <c r="K1255" s="822" t="s">
        <v>3331</v>
      </c>
      <c r="L1255" s="825">
        <v>97.76</v>
      </c>
      <c r="M1255" s="825">
        <v>97.76</v>
      </c>
      <c r="N1255" s="822">
        <v>1</v>
      </c>
      <c r="O1255" s="826">
        <v>0.5</v>
      </c>
      <c r="P1255" s="825">
        <v>97.76</v>
      </c>
      <c r="Q1255" s="827">
        <v>1</v>
      </c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7</v>
      </c>
      <c r="B1256" s="822" t="s">
        <v>2929</v>
      </c>
      <c r="C1256" s="822" t="s">
        <v>2935</v>
      </c>
      <c r="D1256" s="823" t="s">
        <v>4682</v>
      </c>
      <c r="E1256" s="824" t="s">
        <v>2957</v>
      </c>
      <c r="F1256" s="822" t="s">
        <v>2930</v>
      </c>
      <c r="G1256" s="822" t="s">
        <v>3161</v>
      </c>
      <c r="H1256" s="822" t="s">
        <v>329</v>
      </c>
      <c r="I1256" s="822" t="s">
        <v>4283</v>
      </c>
      <c r="J1256" s="822" t="s">
        <v>3765</v>
      </c>
      <c r="K1256" s="822" t="s">
        <v>3331</v>
      </c>
      <c r="L1256" s="825">
        <v>205.84</v>
      </c>
      <c r="M1256" s="825">
        <v>205.84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7</v>
      </c>
      <c r="B1257" s="822" t="s">
        <v>2929</v>
      </c>
      <c r="C1257" s="822" t="s">
        <v>2935</v>
      </c>
      <c r="D1257" s="823" t="s">
        <v>4682</v>
      </c>
      <c r="E1257" s="824" t="s">
        <v>2957</v>
      </c>
      <c r="F1257" s="822" t="s">
        <v>2930</v>
      </c>
      <c r="G1257" s="822" t="s">
        <v>3161</v>
      </c>
      <c r="H1257" s="822" t="s">
        <v>329</v>
      </c>
      <c r="I1257" s="822" t="s">
        <v>3766</v>
      </c>
      <c r="J1257" s="822" t="s">
        <v>3765</v>
      </c>
      <c r="K1257" s="822" t="s">
        <v>2817</v>
      </c>
      <c r="L1257" s="825">
        <v>27.37</v>
      </c>
      <c r="M1257" s="825">
        <v>27.37</v>
      </c>
      <c r="N1257" s="822">
        <v>1</v>
      </c>
      <c r="O1257" s="826">
        <v>1</v>
      </c>
      <c r="P1257" s="825">
        <v>27.37</v>
      </c>
      <c r="Q1257" s="827">
        <v>1</v>
      </c>
      <c r="R1257" s="822">
        <v>1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7</v>
      </c>
      <c r="B1258" s="822" t="s">
        <v>2929</v>
      </c>
      <c r="C1258" s="822" t="s">
        <v>2935</v>
      </c>
      <c r="D1258" s="823" t="s">
        <v>4682</v>
      </c>
      <c r="E1258" s="824" t="s">
        <v>2957</v>
      </c>
      <c r="F1258" s="822" t="s">
        <v>2930</v>
      </c>
      <c r="G1258" s="822" t="s">
        <v>3912</v>
      </c>
      <c r="H1258" s="822" t="s">
        <v>329</v>
      </c>
      <c r="I1258" s="822" t="s">
        <v>3913</v>
      </c>
      <c r="J1258" s="822" t="s">
        <v>3914</v>
      </c>
      <c r="K1258" s="822" t="s">
        <v>3915</v>
      </c>
      <c r="L1258" s="825">
        <v>2038.93</v>
      </c>
      <c r="M1258" s="825">
        <v>28545.019999999997</v>
      </c>
      <c r="N1258" s="822">
        <v>14</v>
      </c>
      <c r="O1258" s="826">
        <v>3</v>
      </c>
      <c r="P1258" s="825">
        <v>10194.65</v>
      </c>
      <c r="Q1258" s="827">
        <v>0.35714285714285715</v>
      </c>
      <c r="R1258" s="822">
        <v>5</v>
      </c>
      <c r="S1258" s="827">
        <v>0.35714285714285715</v>
      </c>
      <c r="T1258" s="826">
        <v>1</v>
      </c>
      <c r="U1258" s="828">
        <v>0.33333333333333331</v>
      </c>
    </row>
    <row r="1259" spans="1:21" ht="14.45" customHeight="1" x14ac:dyDescent="0.2">
      <c r="A1259" s="821">
        <v>7</v>
      </c>
      <c r="B1259" s="822" t="s">
        <v>2929</v>
      </c>
      <c r="C1259" s="822" t="s">
        <v>2935</v>
      </c>
      <c r="D1259" s="823" t="s">
        <v>4682</v>
      </c>
      <c r="E1259" s="824" t="s">
        <v>2957</v>
      </c>
      <c r="F1259" s="822" t="s">
        <v>2930</v>
      </c>
      <c r="G1259" s="822" t="s">
        <v>3912</v>
      </c>
      <c r="H1259" s="822" t="s">
        <v>329</v>
      </c>
      <c r="I1259" s="822" t="s">
        <v>3916</v>
      </c>
      <c r="J1259" s="822" t="s">
        <v>3914</v>
      </c>
      <c r="K1259" s="822" t="s">
        <v>3917</v>
      </c>
      <c r="L1259" s="825">
        <v>552.64</v>
      </c>
      <c r="M1259" s="825">
        <v>18789.760000000002</v>
      </c>
      <c r="N1259" s="822">
        <v>34</v>
      </c>
      <c r="O1259" s="826">
        <v>6</v>
      </c>
      <c r="P1259" s="825">
        <v>4973.76</v>
      </c>
      <c r="Q1259" s="827">
        <v>0.26470588235294118</v>
      </c>
      <c r="R1259" s="822">
        <v>9</v>
      </c>
      <c r="S1259" s="827">
        <v>0.26470588235294118</v>
      </c>
      <c r="T1259" s="826">
        <v>2</v>
      </c>
      <c r="U1259" s="828">
        <v>0.33333333333333331</v>
      </c>
    </row>
    <row r="1260" spans="1:21" ht="14.45" customHeight="1" x14ac:dyDescent="0.2">
      <c r="A1260" s="821">
        <v>7</v>
      </c>
      <c r="B1260" s="822" t="s">
        <v>2929</v>
      </c>
      <c r="C1260" s="822" t="s">
        <v>2935</v>
      </c>
      <c r="D1260" s="823" t="s">
        <v>4682</v>
      </c>
      <c r="E1260" s="824" t="s">
        <v>2957</v>
      </c>
      <c r="F1260" s="822" t="s">
        <v>2930</v>
      </c>
      <c r="G1260" s="822" t="s">
        <v>3912</v>
      </c>
      <c r="H1260" s="822" t="s">
        <v>329</v>
      </c>
      <c r="I1260" s="822" t="s">
        <v>3918</v>
      </c>
      <c r="J1260" s="822" t="s">
        <v>3914</v>
      </c>
      <c r="K1260" s="822" t="s">
        <v>3919</v>
      </c>
      <c r="L1260" s="825">
        <v>355.79</v>
      </c>
      <c r="M1260" s="825">
        <v>2134.7400000000002</v>
      </c>
      <c r="N1260" s="822">
        <v>6</v>
      </c>
      <c r="O1260" s="826">
        <v>2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7</v>
      </c>
      <c r="B1261" s="822" t="s">
        <v>2929</v>
      </c>
      <c r="C1261" s="822" t="s">
        <v>2935</v>
      </c>
      <c r="D1261" s="823" t="s">
        <v>4682</v>
      </c>
      <c r="E1261" s="824" t="s">
        <v>2957</v>
      </c>
      <c r="F1261" s="822" t="s">
        <v>2930</v>
      </c>
      <c r="G1261" s="822" t="s">
        <v>3912</v>
      </c>
      <c r="H1261" s="822" t="s">
        <v>329</v>
      </c>
      <c r="I1261" s="822" t="s">
        <v>3920</v>
      </c>
      <c r="J1261" s="822" t="s">
        <v>3914</v>
      </c>
      <c r="K1261" s="822" t="s">
        <v>3921</v>
      </c>
      <c r="L1261" s="825">
        <v>1019.46</v>
      </c>
      <c r="M1261" s="825">
        <v>2038.92</v>
      </c>
      <c r="N1261" s="822">
        <v>2</v>
      </c>
      <c r="O1261" s="826">
        <v>1</v>
      </c>
      <c r="P1261" s="825">
        <v>2038.92</v>
      </c>
      <c r="Q1261" s="827">
        <v>1</v>
      </c>
      <c r="R1261" s="822">
        <v>2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7</v>
      </c>
      <c r="B1262" s="822" t="s">
        <v>2929</v>
      </c>
      <c r="C1262" s="822" t="s">
        <v>2935</v>
      </c>
      <c r="D1262" s="823" t="s">
        <v>4682</v>
      </c>
      <c r="E1262" s="824" t="s">
        <v>2957</v>
      </c>
      <c r="F1262" s="822" t="s">
        <v>2930</v>
      </c>
      <c r="G1262" s="822" t="s">
        <v>3912</v>
      </c>
      <c r="H1262" s="822" t="s">
        <v>329</v>
      </c>
      <c r="I1262" s="822" t="s">
        <v>4203</v>
      </c>
      <c r="J1262" s="822" t="s">
        <v>3923</v>
      </c>
      <c r="K1262" s="822" t="s">
        <v>3921</v>
      </c>
      <c r="L1262" s="825">
        <v>1019.46</v>
      </c>
      <c r="M1262" s="825">
        <v>20389.2</v>
      </c>
      <c r="N1262" s="822">
        <v>20</v>
      </c>
      <c r="O1262" s="826">
        <v>7</v>
      </c>
      <c r="P1262" s="825">
        <v>20389.2</v>
      </c>
      <c r="Q1262" s="827">
        <v>1</v>
      </c>
      <c r="R1262" s="822">
        <v>20</v>
      </c>
      <c r="S1262" s="827">
        <v>1</v>
      </c>
      <c r="T1262" s="826">
        <v>7</v>
      </c>
      <c r="U1262" s="828">
        <v>1</v>
      </c>
    </row>
    <row r="1263" spans="1:21" ht="14.45" customHeight="1" x14ac:dyDescent="0.2">
      <c r="A1263" s="821">
        <v>7</v>
      </c>
      <c r="B1263" s="822" t="s">
        <v>2929</v>
      </c>
      <c r="C1263" s="822" t="s">
        <v>2935</v>
      </c>
      <c r="D1263" s="823" t="s">
        <v>4682</v>
      </c>
      <c r="E1263" s="824" t="s">
        <v>2957</v>
      </c>
      <c r="F1263" s="822" t="s">
        <v>2930</v>
      </c>
      <c r="G1263" s="822" t="s">
        <v>3912</v>
      </c>
      <c r="H1263" s="822" t="s">
        <v>329</v>
      </c>
      <c r="I1263" s="822" t="s">
        <v>3922</v>
      </c>
      <c r="J1263" s="822" t="s">
        <v>3923</v>
      </c>
      <c r="K1263" s="822" t="s">
        <v>3917</v>
      </c>
      <c r="L1263" s="825">
        <v>552.64</v>
      </c>
      <c r="M1263" s="825">
        <v>7736.96</v>
      </c>
      <c r="N1263" s="822">
        <v>14</v>
      </c>
      <c r="O1263" s="826">
        <v>4</v>
      </c>
      <c r="P1263" s="825">
        <v>4421.12</v>
      </c>
      <c r="Q1263" s="827">
        <v>0.5714285714285714</v>
      </c>
      <c r="R1263" s="822">
        <v>8</v>
      </c>
      <c r="S1263" s="827">
        <v>0.5714285714285714</v>
      </c>
      <c r="T1263" s="826">
        <v>3</v>
      </c>
      <c r="U1263" s="828">
        <v>0.75</v>
      </c>
    </row>
    <row r="1264" spans="1:21" ht="14.45" customHeight="1" x14ac:dyDescent="0.2">
      <c r="A1264" s="821">
        <v>7</v>
      </c>
      <c r="B1264" s="822" t="s">
        <v>2929</v>
      </c>
      <c r="C1264" s="822" t="s">
        <v>2935</v>
      </c>
      <c r="D1264" s="823" t="s">
        <v>4682</v>
      </c>
      <c r="E1264" s="824" t="s">
        <v>2957</v>
      </c>
      <c r="F1264" s="822" t="s">
        <v>2930</v>
      </c>
      <c r="G1264" s="822" t="s">
        <v>3912</v>
      </c>
      <c r="H1264" s="822" t="s">
        <v>687</v>
      </c>
      <c r="I1264" s="822" t="s">
        <v>3924</v>
      </c>
      <c r="J1264" s="822" t="s">
        <v>3925</v>
      </c>
      <c r="K1264" s="822" t="s">
        <v>3915</v>
      </c>
      <c r="L1264" s="825">
        <v>2038.93</v>
      </c>
      <c r="M1264" s="825">
        <v>71362.55</v>
      </c>
      <c r="N1264" s="822">
        <v>35</v>
      </c>
      <c r="O1264" s="826">
        <v>12</v>
      </c>
      <c r="P1264" s="825">
        <v>71362.55</v>
      </c>
      <c r="Q1264" s="827">
        <v>1</v>
      </c>
      <c r="R1264" s="822">
        <v>35</v>
      </c>
      <c r="S1264" s="827">
        <v>1</v>
      </c>
      <c r="T1264" s="826">
        <v>12</v>
      </c>
      <c r="U1264" s="828">
        <v>1</v>
      </c>
    </row>
    <row r="1265" spans="1:21" ht="14.45" customHeight="1" x14ac:dyDescent="0.2">
      <c r="A1265" s="821">
        <v>7</v>
      </c>
      <c r="B1265" s="822" t="s">
        <v>2929</v>
      </c>
      <c r="C1265" s="822" t="s">
        <v>2935</v>
      </c>
      <c r="D1265" s="823" t="s">
        <v>4682</v>
      </c>
      <c r="E1265" s="824" t="s">
        <v>2957</v>
      </c>
      <c r="F1265" s="822" t="s">
        <v>2930</v>
      </c>
      <c r="G1265" s="822" t="s">
        <v>3912</v>
      </c>
      <c r="H1265" s="822" t="s">
        <v>687</v>
      </c>
      <c r="I1265" s="822" t="s">
        <v>3926</v>
      </c>
      <c r="J1265" s="822" t="s">
        <v>3925</v>
      </c>
      <c r="K1265" s="822" t="s">
        <v>3919</v>
      </c>
      <c r="L1265" s="825">
        <v>355.79</v>
      </c>
      <c r="M1265" s="825">
        <v>14587.390000000001</v>
      </c>
      <c r="N1265" s="822">
        <v>41</v>
      </c>
      <c r="O1265" s="826">
        <v>12.5</v>
      </c>
      <c r="P1265" s="825">
        <v>8538.9600000000009</v>
      </c>
      <c r="Q1265" s="827">
        <v>0.58536585365853655</v>
      </c>
      <c r="R1265" s="822">
        <v>24</v>
      </c>
      <c r="S1265" s="827">
        <v>0.58536585365853655</v>
      </c>
      <c r="T1265" s="826">
        <v>7.5</v>
      </c>
      <c r="U1265" s="828">
        <v>0.6</v>
      </c>
    </row>
    <row r="1266" spans="1:21" ht="14.45" customHeight="1" x14ac:dyDescent="0.2">
      <c r="A1266" s="821">
        <v>7</v>
      </c>
      <c r="B1266" s="822" t="s">
        <v>2929</v>
      </c>
      <c r="C1266" s="822" t="s">
        <v>2935</v>
      </c>
      <c r="D1266" s="823" t="s">
        <v>4682</v>
      </c>
      <c r="E1266" s="824" t="s">
        <v>2957</v>
      </c>
      <c r="F1266" s="822" t="s">
        <v>2930</v>
      </c>
      <c r="G1266" s="822" t="s">
        <v>3912</v>
      </c>
      <c r="H1266" s="822" t="s">
        <v>687</v>
      </c>
      <c r="I1266" s="822" t="s">
        <v>3927</v>
      </c>
      <c r="J1266" s="822" t="s">
        <v>3925</v>
      </c>
      <c r="K1266" s="822" t="s">
        <v>3917</v>
      </c>
      <c r="L1266" s="825">
        <v>552.64</v>
      </c>
      <c r="M1266" s="825">
        <v>55263.999999999993</v>
      </c>
      <c r="N1266" s="822">
        <v>100</v>
      </c>
      <c r="O1266" s="826">
        <v>25</v>
      </c>
      <c r="P1266" s="825">
        <v>43658.55999999999</v>
      </c>
      <c r="Q1266" s="827">
        <v>0.78999999999999992</v>
      </c>
      <c r="R1266" s="822">
        <v>79</v>
      </c>
      <c r="S1266" s="827">
        <v>0.79</v>
      </c>
      <c r="T1266" s="826">
        <v>22</v>
      </c>
      <c r="U1266" s="828">
        <v>0.88</v>
      </c>
    </row>
    <row r="1267" spans="1:21" ht="14.45" customHeight="1" x14ac:dyDescent="0.2">
      <c r="A1267" s="821">
        <v>7</v>
      </c>
      <c r="B1267" s="822" t="s">
        <v>2929</v>
      </c>
      <c r="C1267" s="822" t="s">
        <v>2935</v>
      </c>
      <c r="D1267" s="823" t="s">
        <v>4682</v>
      </c>
      <c r="E1267" s="824" t="s">
        <v>2957</v>
      </c>
      <c r="F1267" s="822" t="s">
        <v>2930</v>
      </c>
      <c r="G1267" s="822" t="s">
        <v>3912</v>
      </c>
      <c r="H1267" s="822" t="s">
        <v>687</v>
      </c>
      <c r="I1267" s="822" t="s">
        <v>3928</v>
      </c>
      <c r="J1267" s="822" t="s">
        <v>3925</v>
      </c>
      <c r="K1267" s="822" t="s">
        <v>3921</v>
      </c>
      <c r="L1267" s="825">
        <v>1019.46</v>
      </c>
      <c r="M1267" s="825">
        <v>49953.54</v>
      </c>
      <c r="N1267" s="822">
        <v>49</v>
      </c>
      <c r="O1267" s="826">
        <v>15</v>
      </c>
      <c r="P1267" s="825">
        <v>49953.54</v>
      </c>
      <c r="Q1267" s="827">
        <v>1</v>
      </c>
      <c r="R1267" s="822">
        <v>49</v>
      </c>
      <c r="S1267" s="827">
        <v>1</v>
      </c>
      <c r="T1267" s="826">
        <v>15</v>
      </c>
      <c r="U1267" s="828">
        <v>1</v>
      </c>
    </row>
    <row r="1268" spans="1:21" ht="14.45" customHeight="1" x14ac:dyDescent="0.2">
      <c r="A1268" s="821">
        <v>7</v>
      </c>
      <c r="B1268" s="822" t="s">
        <v>2929</v>
      </c>
      <c r="C1268" s="822" t="s">
        <v>2935</v>
      </c>
      <c r="D1268" s="823" t="s">
        <v>4682</v>
      </c>
      <c r="E1268" s="824" t="s">
        <v>2957</v>
      </c>
      <c r="F1268" s="822" t="s">
        <v>2930</v>
      </c>
      <c r="G1268" s="822" t="s">
        <v>3912</v>
      </c>
      <c r="H1268" s="822" t="s">
        <v>329</v>
      </c>
      <c r="I1268" s="822" t="s">
        <v>4085</v>
      </c>
      <c r="J1268" s="822" t="s">
        <v>3930</v>
      </c>
      <c r="K1268" s="822" t="s">
        <v>4086</v>
      </c>
      <c r="L1268" s="825">
        <v>88.95</v>
      </c>
      <c r="M1268" s="825">
        <v>266.85000000000002</v>
      </c>
      <c r="N1268" s="822">
        <v>3</v>
      </c>
      <c r="O1268" s="826">
        <v>1</v>
      </c>
      <c r="P1268" s="825">
        <v>266.85000000000002</v>
      </c>
      <c r="Q1268" s="827">
        <v>1</v>
      </c>
      <c r="R1268" s="822">
        <v>3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7</v>
      </c>
      <c r="B1269" s="822" t="s">
        <v>2929</v>
      </c>
      <c r="C1269" s="822" t="s">
        <v>2935</v>
      </c>
      <c r="D1269" s="823" t="s">
        <v>4682</v>
      </c>
      <c r="E1269" s="824" t="s">
        <v>2957</v>
      </c>
      <c r="F1269" s="822" t="s">
        <v>2930</v>
      </c>
      <c r="G1269" s="822" t="s">
        <v>3912</v>
      </c>
      <c r="H1269" s="822" t="s">
        <v>329</v>
      </c>
      <c r="I1269" s="822" t="s">
        <v>3932</v>
      </c>
      <c r="J1269" s="822" t="s">
        <v>3930</v>
      </c>
      <c r="K1269" s="822" t="s">
        <v>3933</v>
      </c>
      <c r="L1269" s="825">
        <v>0</v>
      </c>
      <c r="M1269" s="825">
        <v>0</v>
      </c>
      <c r="N1269" s="822">
        <v>3</v>
      </c>
      <c r="O1269" s="826">
        <v>2</v>
      </c>
      <c r="P1269" s="825"/>
      <c r="Q1269" s="827"/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7</v>
      </c>
      <c r="B1270" s="822" t="s">
        <v>2929</v>
      </c>
      <c r="C1270" s="822" t="s">
        <v>2935</v>
      </c>
      <c r="D1270" s="823" t="s">
        <v>4682</v>
      </c>
      <c r="E1270" s="824" t="s">
        <v>2957</v>
      </c>
      <c r="F1270" s="822" t="s">
        <v>2930</v>
      </c>
      <c r="G1270" s="822" t="s">
        <v>3000</v>
      </c>
      <c r="H1270" s="822" t="s">
        <v>329</v>
      </c>
      <c r="I1270" s="822" t="s">
        <v>3431</v>
      </c>
      <c r="J1270" s="822" t="s">
        <v>3432</v>
      </c>
      <c r="K1270" s="822" t="s">
        <v>3433</v>
      </c>
      <c r="L1270" s="825">
        <v>82.12</v>
      </c>
      <c r="M1270" s="825">
        <v>164.24</v>
      </c>
      <c r="N1270" s="822">
        <v>2</v>
      </c>
      <c r="O1270" s="826">
        <v>1</v>
      </c>
      <c r="P1270" s="825">
        <v>164.24</v>
      </c>
      <c r="Q1270" s="827">
        <v>1</v>
      </c>
      <c r="R1270" s="822">
        <v>2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7</v>
      </c>
      <c r="B1271" s="822" t="s">
        <v>2929</v>
      </c>
      <c r="C1271" s="822" t="s">
        <v>2935</v>
      </c>
      <c r="D1271" s="823" t="s">
        <v>4682</v>
      </c>
      <c r="E1271" s="824" t="s">
        <v>2957</v>
      </c>
      <c r="F1271" s="822" t="s">
        <v>2930</v>
      </c>
      <c r="G1271" s="822" t="s">
        <v>3000</v>
      </c>
      <c r="H1271" s="822" t="s">
        <v>329</v>
      </c>
      <c r="I1271" s="822" t="s">
        <v>3365</v>
      </c>
      <c r="J1271" s="822" t="s">
        <v>908</v>
      </c>
      <c r="K1271" s="822" t="s">
        <v>3366</v>
      </c>
      <c r="L1271" s="825">
        <v>27.37</v>
      </c>
      <c r="M1271" s="825">
        <v>27.37</v>
      </c>
      <c r="N1271" s="822">
        <v>1</v>
      </c>
      <c r="O1271" s="826">
        <v>0.5</v>
      </c>
      <c r="P1271" s="825">
        <v>27.37</v>
      </c>
      <c r="Q1271" s="827">
        <v>1</v>
      </c>
      <c r="R1271" s="822">
        <v>1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7</v>
      </c>
      <c r="B1272" s="822" t="s">
        <v>2929</v>
      </c>
      <c r="C1272" s="822" t="s">
        <v>2935</v>
      </c>
      <c r="D1272" s="823" t="s">
        <v>4682</v>
      </c>
      <c r="E1272" s="824" t="s">
        <v>2957</v>
      </c>
      <c r="F1272" s="822" t="s">
        <v>2930</v>
      </c>
      <c r="G1272" s="822" t="s">
        <v>3000</v>
      </c>
      <c r="H1272" s="822" t="s">
        <v>687</v>
      </c>
      <c r="I1272" s="822" t="s">
        <v>2331</v>
      </c>
      <c r="J1272" s="822" t="s">
        <v>908</v>
      </c>
      <c r="K1272" s="822" t="s">
        <v>2332</v>
      </c>
      <c r="L1272" s="825">
        <v>102.93</v>
      </c>
      <c r="M1272" s="825">
        <v>411.72</v>
      </c>
      <c r="N1272" s="822">
        <v>4</v>
      </c>
      <c r="O1272" s="826">
        <v>2.5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7</v>
      </c>
      <c r="B1273" s="822" t="s">
        <v>2929</v>
      </c>
      <c r="C1273" s="822" t="s">
        <v>2935</v>
      </c>
      <c r="D1273" s="823" t="s">
        <v>4682</v>
      </c>
      <c r="E1273" s="824" t="s">
        <v>2957</v>
      </c>
      <c r="F1273" s="822" t="s">
        <v>2930</v>
      </c>
      <c r="G1273" s="822" t="s">
        <v>3000</v>
      </c>
      <c r="H1273" s="822" t="s">
        <v>687</v>
      </c>
      <c r="I1273" s="822" t="s">
        <v>2331</v>
      </c>
      <c r="J1273" s="822" t="s">
        <v>908</v>
      </c>
      <c r="K1273" s="822" t="s">
        <v>2332</v>
      </c>
      <c r="L1273" s="825">
        <v>48.89</v>
      </c>
      <c r="M1273" s="825">
        <v>342.23</v>
      </c>
      <c r="N1273" s="822">
        <v>7</v>
      </c>
      <c r="O1273" s="826">
        <v>4</v>
      </c>
      <c r="P1273" s="825">
        <v>195.56</v>
      </c>
      <c r="Q1273" s="827">
        <v>0.5714285714285714</v>
      </c>
      <c r="R1273" s="822">
        <v>4</v>
      </c>
      <c r="S1273" s="827">
        <v>0.5714285714285714</v>
      </c>
      <c r="T1273" s="826">
        <v>2.5</v>
      </c>
      <c r="U1273" s="828">
        <v>0.625</v>
      </c>
    </row>
    <row r="1274" spans="1:21" ht="14.45" customHeight="1" x14ac:dyDescent="0.2">
      <c r="A1274" s="821">
        <v>7</v>
      </c>
      <c r="B1274" s="822" t="s">
        <v>2929</v>
      </c>
      <c r="C1274" s="822" t="s">
        <v>2935</v>
      </c>
      <c r="D1274" s="823" t="s">
        <v>4682</v>
      </c>
      <c r="E1274" s="824" t="s">
        <v>2957</v>
      </c>
      <c r="F1274" s="822" t="s">
        <v>2930</v>
      </c>
      <c r="G1274" s="822" t="s">
        <v>3000</v>
      </c>
      <c r="H1274" s="822" t="s">
        <v>329</v>
      </c>
      <c r="I1274" s="822" t="s">
        <v>3165</v>
      </c>
      <c r="J1274" s="822" t="s">
        <v>908</v>
      </c>
      <c r="K1274" s="822" t="s">
        <v>909</v>
      </c>
      <c r="L1274" s="825">
        <v>205.84</v>
      </c>
      <c r="M1274" s="825">
        <v>205.84</v>
      </c>
      <c r="N1274" s="822">
        <v>1</v>
      </c>
      <c r="O1274" s="826">
        <v>0.5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7</v>
      </c>
      <c r="B1275" s="822" t="s">
        <v>2929</v>
      </c>
      <c r="C1275" s="822" t="s">
        <v>2935</v>
      </c>
      <c r="D1275" s="823" t="s">
        <v>4682</v>
      </c>
      <c r="E1275" s="824" t="s">
        <v>2957</v>
      </c>
      <c r="F1275" s="822" t="s">
        <v>2930</v>
      </c>
      <c r="G1275" s="822" t="s">
        <v>3000</v>
      </c>
      <c r="H1275" s="822" t="s">
        <v>329</v>
      </c>
      <c r="I1275" s="822" t="s">
        <v>3165</v>
      </c>
      <c r="J1275" s="822" t="s">
        <v>908</v>
      </c>
      <c r="K1275" s="822" t="s">
        <v>909</v>
      </c>
      <c r="L1275" s="825">
        <v>97.76</v>
      </c>
      <c r="M1275" s="825">
        <v>97.76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7</v>
      </c>
      <c r="B1276" s="822" t="s">
        <v>2929</v>
      </c>
      <c r="C1276" s="822" t="s">
        <v>2935</v>
      </c>
      <c r="D1276" s="823" t="s">
        <v>4682</v>
      </c>
      <c r="E1276" s="824" t="s">
        <v>2957</v>
      </c>
      <c r="F1276" s="822" t="s">
        <v>2930</v>
      </c>
      <c r="G1276" s="822" t="s">
        <v>3000</v>
      </c>
      <c r="H1276" s="822" t="s">
        <v>687</v>
      </c>
      <c r="I1276" s="822" t="s">
        <v>2327</v>
      </c>
      <c r="J1276" s="822" t="s">
        <v>908</v>
      </c>
      <c r="K1276" s="822" t="s">
        <v>2328</v>
      </c>
      <c r="L1276" s="825">
        <v>81.94</v>
      </c>
      <c r="M1276" s="825">
        <v>81.94</v>
      </c>
      <c r="N1276" s="822">
        <v>1</v>
      </c>
      <c r="O1276" s="826">
        <v>0.5</v>
      </c>
      <c r="P1276" s="825">
        <v>81.94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7</v>
      </c>
      <c r="B1277" s="822" t="s">
        <v>2929</v>
      </c>
      <c r="C1277" s="822" t="s">
        <v>2935</v>
      </c>
      <c r="D1277" s="823" t="s">
        <v>4682</v>
      </c>
      <c r="E1277" s="824" t="s">
        <v>2957</v>
      </c>
      <c r="F1277" s="822" t="s">
        <v>2930</v>
      </c>
      <c r="G1277" s="822" t="s">
        <v>4284</v>
      </c>
      <c r="H1277" s="822" t="s">
        <v>329</v>
      </c>
      <c r="I1277" s="822" t="s">
        <v>4285</v>
      </c>
      <c r="J1277" s="822" t="s">
        <v>1891</v>
      </c>
      <c r="K1277" s="822" t="s">
        <v>4286</v>
      </c>
      <c r="L1277" s="825">
        <v>0</v>
      </c>
      <c r="M1277" s="825">
        <v>0</v>
      </c>
      <c r="N1277" s="822">
        <v>1</v>
      </c>
      <c r="O1277" s="826">
        <v>1</v>
      </c>
      <c r="P1277" s="825">
        <v>0</v>
      </c>
      <c r="Q1277" s="827"/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7</v>
      </c>
      <c r="B1278" s="822" t="s">
        <v>2929</v>
      </c>
      <c r="C1278" s="822" t="s">
        <v>2935</v>
      </c>
      <c r="D1278" s="823" t="s">
        <v>4682</v>
      </c>
      <c r="E1278" s="824" t="s">
        <v>2957</v>
      </c>
      <c r="F1278" s="822" t="s">
        <v>2930</v>
      </c>
      <c r="G1278" s="822" t="s">
        <v>4284</v>
      </c>
      <c r="H1278" s="822" t="s">
        <v>329</v>
      </c>
      <c r="I1278" s="822" t="s">
        <v>4287</v>
      </c>
      <c r="J1278" s="822" t="s">
        <v>1891</v>
      </c>
      <c r="K1278" s="822" t="s">
        <v>4288</v>
      </c>
      <c r="L1278" s="825">
        <v>0</v>
      </c>
      <c r="M1278" s="825">
        <v>0</v>
      </c>
      <c r="N1278" s="822">
        <v>24</v>
      </c>
      <c r="O1278" s="826">
        <v>9.5</v>
      </c>
      <c r="P1278" s="825">
        <v>0</v>
      </c>
      <c r="Q1278" s="827"/>
      <c r="R1278" s="822">
        <v>18</v>
      </c>
      <c r="S1278" s="827">
        <v>0.75</v>
      </c>
      <c r="T1278" s="826">
        <v>7</v>
      </c>
      <c r="U1278" s="828">
        <v>0.73684210526315785</v>
      </c>
    </row>
    <row r="1279" spans="1:21" ht="14.45" customHeight="1" x14ac:dyDescent="0.2">
      <c r="A1279" s="821">
        <v>7</v>
      </c>
      <c r="B1279" s="822" t="s">
        <v>2929</v>
      </c>
      <c r="C1279" s="822" t="s">
        <v>2935</v>
      </c>
      <c r="D1279" s="823" t="s">
        <v>4682</v>
      </c>
      <c r="E1279" s="824" t="s">
        <v>2957</v>
      </c>
      <c r="F1279" s="822" t="s">
        <v>2930</v>
      </c>
      <c r="G1279" s="822" t="s">
        <v>4284</v>
      </c>
      <c r="H1279" s="822" t="s">
        <v>329</v>
      </c>
      <c r="I1279" s="822" t="s">
        <v>4289</v>
      </c>
      <c r="J1279" s="822" t="s">
        <v>4290</v>
      </c>
      <c r="K1279" s="822" t="s">
        <v>4291</v>
      </c>
      <c r="L1279" s="825">
        <v>0</v>
      </c>
      <c r="M1279" s="825">
        <v>0</v>
      </c>
      <c r="N1279" s="822">
        <v>1</v>
      </c>
      <c r="O1279" s="826">
        <v>0.5</v>
      </c>
      <c r="P1279" s="825"/>
      <c r="Q1279" s="827"/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7</v>
      </c>
      <c r="B1280" s="822" t="s">
        <v>2929</v>
      </c>
      <c r="C1280" s="822" t="s">
        <v>2935</v>
      </c>
      <c r="D1280" s="823" t="s">
        <v>4682</v>
      </c>
      <c r="E1280" s="824" t="s">
        <v>2957</v>
      </c>
      <c r="F1280" s="822" t="s">
        <v>2930</v>
      </c>
      <c r="G1280" s="822" t="s">
        <v>3934</v>
      </c>
      <c r="H1280" s="822" t="s">
        <v>687</v>
      </c>
      <c r="I1280" s="822" t="s">
        <v>3935</v>
      </c>
      <c r="J1280" s="822" t="s">
        <v>3936</v>
      </c>
      <c r="K1280" s="822" t="s">
        <v>3515</v>
      </c>
      <c r="L1280" s="825">
        <v>439.98</v>
      </c>
      <c r="M1280" s="825">
        <v>879.96</v>
      </c>
      <c r="N1280" s="822">
        <v>2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7</v>
      </c>
      <c r="B1281" s="822" t="s">
        <v>2929</v>
      </c>
      <c r="C1281" s="822" t="s">
        <v>2935</v>
      </c>
      <c r="D1281" s="823" t="s">
        <v>4682</v>
      </c>
      <c r="E1281" s="824" t="s">
        <v>2957</v>
      </c>
      <c r="F1281" s="822" t="s">
        <v>2930</v>
      </c>
      <c r="G1281" s="822" t="s">
        <v>3053</v>
      </c>
      <c r="H1281" s="822" t="s">
        <v>329</v>
      </c>
      <c r="I1281" s="822" t="s">
        <v>4292</v>
      </c>
      <c r="J1281" s="822" t="s">
        <v>4293</v>
      </c>
      <c r="K1281" s="822" t="s">
        <v>3056</v>
      </c>
      <c r="L1281" s="825">
        <v>173.31</v>
      </c>
      <c r="M1281" s="825">
        <v>173.31</v>
      </c>
      <c r="N1281" s="822">
        <v>1</v>
      </c>
      <c r="O1281" s="826">
        <v>0.5</v>
      </c>
      <c r="P1281" s="825">
        <v>173.31</v>
      </c>
      <c r="Q1281" s="827">
        <v>1</v>
      </c>
      <c r="R1281" s="822">
        <v>1</v>
      </c>
      <c r="S1281" s="827">
        <v>1</v>
      </c>
      <c r="T1281" s="826">
        <v>0.5</v>
      </c>
      <c r="U1281" s="828">
        <v>1</v>
      </c>
    </row>
    <row r="1282" spans="1:21" ht="14.45" customHeight="1" x14ac:dyDescent="0.2">
      <c r="A1282" s="821">
        <v>7</v>
      </c>
      <c r="B1282" s="822" t="s">
        <v>2929</v>
      </c>
      <c r="C1282" s="822" t="s">
        <v>2935</v>
      </c>
      <c r="D1282" s="823" t="s">
        <v>4682</v>
      </c>
      <c r="E1282" s="824" t="s">
        <v>2957</v>
      </c>
      <c r="F1282" s="822" t="s">
        <v>2930</v>
      </c>
      <c r="G1282" s="822" t="s">
        <v>3061</v>
      </c>
      <c r="H1282" s="822" t="s">
        <v>329</v>
      </c>
      <c r="I1282" s="822" t="s">
        <v>3062</v>
      </c>
      <c r="J1282" s="822" t="s">
        <v>757</v>
      </c>
      <c r="K1282" s="822" t="s">
        <v>3063</v>
      </c>
      <c r="L1282" s="825">
        <v>127.91</v>
      </c>
      <c r="M1282" s="825">
        <v>9849.0699999999979</v>
      </c>
      <c r="N1282" s="822">
        <v>77</v>
      </c>
      <c r="O1282" s="826">
        <v>30</v>
      </c>
      <c r="P1282" s="825">
        <v>6523.409999999998</v>
      </c>
      <c r="Q1282" s="827">
        <v>0.66233766233766223</v>
      </c>
      <c r="R1282" s="822">
        <v>51</v>
      </c>
      <c r="S1282" s="827">
        <v>0.66233766233766234</v>
      </c>
      <c r="T1282" s="826">
        <v>21</v>
      </c>
      <c r="U1282" s="828">
        <v>0.7</v>
      </c>
    </row>
    <row r="1283" spans="1:21" ht="14.45" customHeight="1" x14ac:dyDescent="0.2">
      <c r="A1283" s="821">
        <v>7</v>
      </c>
      <c r="B1283" s="822" t="s">
        <v>2929</v>
      </c>
      <c r="C1283" s="822" t="s">
        <v>2935</v>
      </c>
      <c r="D1283" s="823" t="s">
        <v>4682</v>
      </c>
      <c r="E1283" s="824" t="s">
        <v>2957</v>
      </c>
      <c r="F1283" s="822" t="s">
        <v>2930</v>
      </c>
      <c r="G1283" s="822" t="s">
        <v>3169</v>
      </c>
      <c r="H1283" s="822" t="s">
        <v>329</v>
      </c>
      <c r="I1283" s="822" t="s">
        <v>3170</v>
      </c>
      <c r="J1283" s="822" t="s">
        <v>3171</v>
      </c>
      <c r="K1283" s="822" t="s">
        <v>3172</v>
      </c>
      <c r="L1283" s="825">
        <v>87.67</v>
      </c>
      <c r="M1283" s="825">
        <v>2630.1</v>
      </c>
      <c r="N1283" s="822">
        <v>30</v>
      </c>
      <c r="O1283" s="826">
        <v>8.5</v>
      </c>
      <c r="P1283" s="825">
        <v>1665.73</v>
      </c>
      <c r="Q1283" s="827">
        <v>0.63333333333333341</v>
      </c>
      <c r="R1283" s="822">
        <v>19</v>
      </c>
      <c r="S1283" s="827">
        <v>0.6333333333333333</v>
      </c>
      <c r="T1283" s="826">
        <v>6</v>
      </c>
      <c r="U1283" s="828">
        <v>0.70588235294117652</v>
      </c>
    </row>
    <row r="1284" spans="1:21" ht="14.45" customHeight="1" x14ac:dyDescent="0.2">
      <c r="A1284" s="821">
        <v>7</v>
      </c>
      <c r="B1284" s="822" t="s">
        <v>2929</v>
      </c>
      <c r="C1284" s="822" t="s">
        <v>2935</v>
      </c>
      <c r="D1284" s="823" t="s">
        <v>4682</v>
      </c>
      <c r="E1284" s="824" t="s">
        <v>2957</v>
      </c>
      <c r="F1284" s="822" t="s">
        <v>2930</v>
      </c>
      <c r="G1284" s="822" t="s">
        <v>3064</v>
      </c>
      <c r="H1284" s="822" t="s">
        <v>329</v>
      </c>
      <c r="I1284" s="822" t="s">
        <v>4087</v>
      </c>
      <c r="J1284" s="822" t="s">
        <v>2883</v>
      </c>
      <c r="K1284" s="822" t="s">
        <v>3945</v>
      </c>
      <c r="L1284" s="825">
        <v>169.29</v>
      </c>
      <c r="M1284" s="825">
        <v>338.58</v>
      </c>
      <c r="N1284" s="822">
        <v>2</v>
      </c>
      <c r="O1284" s="826">
        <v>2</v>
      </c>
      <c r="P1284" s="825">
        <v>169.29</v>
      </c>
      <c r="Q1284" s="827">
        <v>0.5</v>
      </c>
      <c r="R1284" s="822">
        <v>1</v>
      </c>
      <c r="S1284" s="827">
        <v>0.5</v>
      </c>
      <c r="T1284" s="826">
        <v>1</v>
      </c>
      <c r="U1284" s="828">
        <v>0.5</v>
      </c>
    </row>
    <row r="1285" spans="1:21" ht="14.45" customHeight="1" x14ac:dyDescent="0.2">
      <c r="A1285" s="821">
        <v>7</v>
      </c>
      <c r="B1285" s="822" t="s">
        <v>2929</v>
      </c>
      <c r="C1285" s="822" t="s">
        <v>2935</v>
      </c>
      <c r="D1285" s="823" t="s">
        <v>4682</v>
      </c>
      <c r="E1285" s="824" t="s">
        <v>2957</v>
      </c>
      <c r="F1285" s="822" t="s">
        <v>2930</v>
      </c>
      <c r="G1285" s="822" t="s">
        <v>3064</v>
      </c>
      <c r="H1285" s="822" t="s">
        <v>329</v>
      </c>
      <c r="I1285" s="822" t="s">
        <v>3939</v>
      </c>
      <c r="J1285" s="822" t="s">
        <v>2883</v>
      </c>
      <c r="K1285" s="822" t="s">
        <v>3940</v>
      </c>
      <c r="L1285" s="825">
        <v>84.65</v>
      </c>
      <c r="M1285" s="825">
        <v>1185.1000000000001</v>
      </c>
      <c r="N1285" s="822">
        <v>14</v>
      </c>
      <c r="O1285" s="826">
        <v>1.5</v>
      </c>
      <c r="P1285" s="825">
        <v>1015.8000000000001</v>
      </c>
      <c r="Q1285" s="827">
        <v>0.8571428571428571</v>
      </c>
      <c r="R1285" s="822">
        <v>12</v>
      </c>
      <c r="S1285" s="827">
        <v>0.8571428571428571</v>
      </c>
      <c r="T1285" s="826">
        <v>0.5</v>
      </c>
      <c r="U1285" s="828">
        <v>0.33333333333333331</v>
      </c>
    </row>
    <row r="1286" spans="1:21" ht="14.45" customHeight="1" x14ac:dyDescent="0.2">
      <c r="A1286" s="821">
        <v>7</v>
      </c>
      <c r="B1286" s="822" t="s">
        <v>2929</v>
      </c>
      <c r="C1286" s="822" t="s">
        <v>2935</v>
      </c>
      <c r="D1286" s="823" t="s">
        <v>4682</v>
      </c>
      <c r="E1286" s="824" t="s">
        <v>2957</v>
      </c>
      <c r="F1286" s="822" t="s">
        <v>2930</v>
      </c>
      <c r="G1286" s="822" t="s">
        <v>3064</v>
      </c>
      <c r="H1286" s="822" t="s">
        <v>329</v>
      </c>
      <c r="I1286" s="822" t="s">
        <v>4204</v>
      </c>
      <c r="J1286" s="822" t="s">
        <v>2883</v>
      </c>
      <c r="K1286" s="822" t="s">
        <v>2052</v>
      </c>
      <c r="L1286" s="825">
        <v>338.58</v>
      </c>
      <c r="M1286" s="825">
        <v>8464.5</v>
      </c>
      <c r="N1286" s="822">
        <v>25</v>
      </c>
      <c r="O1286" s="826">
        <v>5</v>
      </c>
      <c r="P1286" s="825">
        <v>5417.28</v>
      </c>
      <c r="Q1286" s="827">
        <v>0.64</v>
      </c>
      <c r="R1286" s="822">
        <v>16</v>
      </c>
      <c r="S1286" s="827">
        <v>0.64</v>
      </c>
      <c r="T1286" s="826">
        <v>3</v>
      </c>
      <c r="U1286" s="828">
        <v>0.6</v>
      </c>
    </row>
    <row r="1287" spans="1:21" ht="14.45" customHeight="1" x14ac:dyDescent="0.2">
      <c r="A1287" s="821">
        <v>7</v>
      </c>
      <c r="B1287" s="822" t="s">
        <v>2929</v>
      </c>
      <c r="C1287" s="822" t="s">
        <v>2935</v>
      </c>
      <c r="D1287" s="823" t="s">
        <v>4682</v>
      </c>
      <c r="E1287" s="824" t="s">
        <v>2957</v>
      </c>
      <c r="F1287" s="822" t="s">
        <v>2930</v>
      </c>
      <c r="G1287" s="822" t="s">
        <v>3064</v>
      </c>
      <c r="H1287" s="822" t="s">
        <v>329</v>
      </c>
      <c r="I1287" s="822" t="s">
        <v>3943</v>
      </c>
      <c r="J1287" s="822" t="s">
        <v>2883</v>
      </c>
      <c r="K1287" s="822" t="s">
        <v>2047</v>
      </c>
      <c r="L1287" s="825">
        <v>131.22</v>
      </c>
      <c r="M1287" s="825">
        <v>1968.2999999999997</v>
      </c>
      <c r="N1287" s="822">
        <v>15</v>
      </c>
      <c r="O1287" s="826">
        <v>3</v>
      </c>
      <c r="P1287" s="825">
        <v>656.09999999999991</v>
      </c>
      <c r="Q1287" s="827">
        <v>0.33333333333333331</v>
      </c>
      <c r="R1287" s="822">
        <v>5</v>
      </c>
      <c r="S1287" s="827">
        <v>0.33333333333333331</v>
      </c>
      <c r="T1287" s="826">
        <v>1</v>
      </c>
      <c r="U1287" s="828">
        <v>0.33333333333333331</v>
      </c>
    </row>
    <row r="1288" spans="1:21" ht="14.45" customHeight="1" x14ac:dyDescent="0.2">
      <c r="A1288" s="821">
        <v>7</v>
      </c>
      <c r="B1288" s="822" t="s">
        <v>2929</v>
      </c>
      <c r="C1288" s="822" t="s">
        <v>2935</v>
      </c>
      <c r="D1288" s="823" t="s">
        <v>4682</v>
      </c>
      <c r="E1288" s="824" t="s">
        <v>2957</v>
      </c>
      <c r="F1288" s="822" t="s">
        <v>2930</v>
      </c>
      <c r="G1288" s="822" t="s">
        <v>3064</v>
      </c>
      <c r="H1288" s="822" t="s">
        <v>329</v>
      </c>
      <c r="I1288" s="822" t="s">
        <v>3949</v>
      </c>
      <c r="J1288" s="822" t="s">
        <v>3948</v>
      </c>
      <c r="K1288" s="822" t="s">
        <v>2052</v>
      </c>
      <c r="L1288" s="825">
        <v>338.58</v>
      </c>
      <c r="M1288" s="825">
        <v>2031.48</v>
      </c>
      <c r="N1288" s="822">
        <v>6</v>
      </c>
      <c r="O1288" s="826">
        <v>1.5</v>
      </c>
      <c r="P1288" s="825">
        <v>2031.48</v>
      </c>
      <c r="Q1288" s="827">
        <v>1</v>
      </c>
      <c r="R1288" s="822">
        <v>6</v>
      </c>
      <c r="S1288" s="827">
        <v>1</v>
      </c>
      <c r="T1288" s="826">
        <v>1.5</v>
      </c>
      <c r="U1288" s="828">
        <v>1</v>
      </c>
    </row>
    <row r="1289" spans="1:21" ht="14.45" customHeight="1" x14ac:dyDescent="0.2">
      <c r="A1289" s="821">
        <v>7</v>
      </c>
      <c r="B1289" s="822" t="s">
        <v>2929</v>
      </c>
      <c r="C1289" s="822" t="s">
        <v>2935</v>
      </c>
      <c r="D1289" s="823" t="s">
        <v>4682</v>
      </c>
      <c r="E1289" s="824" t="s">
        <v>2957</v>
      </c>
      <c r="F1289" s="822" t="s">
        <v>2930</v>
      </c>
      <c r="G1289" s="822" t="s">
        <v>3064</v>
      </c>
      <c r="H1289" s="822" t="s">
        <v>329</v>
      </c>
      <c r="I1289" s="822" t="s">
        <v>2882</v>
      </c>
      <c r="J1289" s="822" t="s">
        <v>2883</v>
      </c>
      <c r="K1289" s="822" t="s">
        <v>2879</v>
      </c>
      <c r="L1289" s="825">
        <v>677.17</v>
      </c>
      <c r="M1289" s="825">
        <v>4063.0199999999995</v>
      </c>
      <c r="N1289" s="822">
        <v>6</v>
      </c>
      <c r="O1289" s="826">
        <v>1</v>
      </c>
      <c r="P1289" s="825">
        <v>4063.0199999999995</v>
      </c>
      <c r="Q1289" s="827">
        <v>1</v>
      </c>
      <c r="R1289" s="822">
        <v>6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7</v>
      </c>
      <c r="B1290" s="822" t="s">
        <v>2929</v>
      </c>
      <c r="C1290" s="822" t="s">
        <v>2935</v>
      </c>
      <c r="D1290" s="823" t="s">
        <v>4682</v>
      </c>
      <c r="E1290" s="824" t="s">
        <v>2957</v>
      </c>
      <c r="F1290" s="822" t="s">
        <v>2930</v>
      </c>
      <c r="G1290" s="822" t="s">
        <v>3064</v>
      </c>
      <c r="H1290" s="822" t="s">
        <v>329</v>
      </c>
      <c r="I1290" s="822" t="s">
        <v>3950</v>
      </c>
      <c r="J1290" s="822" t="s">
        <v>3951</v>
      </c>
      <c r="K1290" s="822" t="s">
        <v>2052</v>
      </c>
      <c r="L1290" s="825">
        <v>338.58</v>
      </c>
      <c r="M1290" s="825">
        <v>3047.2200000000003</v>
      </c>
      <c r="N1290" s="822">
        <v>9</v>
      </c>
      <c r="O1290" s="826">
        <v>3</v>
      </c>
      <c r="P1290" s="825">
        <v>1354.32</v>
      </c>
      <c r="Q1290" s="827">
        <v>0.44444444444444436</v>
      </c>
      <c r="R1290" s="822">
        <v>4</v>
      </c>
      <c r="S1290" s="827">
        <v>0.44444444444444442</v>
      </c>
      <c r="T1290" s="826">
        <v>1.5</v>
      </c>
      <c r="U1290" s="828">
        <v>0.5</v>
      </c>
    </row>
    <row r="1291" spans="1:21" ht="14.45" customHeight="1" x14ac:dyDescent="0.2">
      <c r="A1291" s="821">
        <v>7</v>
      </c>
      <c r="B1291" s="822" t="s">
        <v>2929</v>
      </c>
      <c r="C1291" s="822" t="s">
        <v>2935</v>
      </c>
      <c r="D1291" s="823" t="s">
        <v>4682</v>
      </c>
      <c r="E1291" s="824" t="s">
        <v>2957</v>
      </c>
      <c r="F1291" s="822" t="s">
        <v>2930</v>
      </c>
      <c r="G1291" s="822" t="s">
        <v>3064</v>
      </c>
      <c r="H1291" s="822" t="s">
        <v>329</v>
      </c>
      <c r="I1291" s="822" t="s">
        <v>4205</v>
      </c>
      <c r="J1291" s="822" t="s">
        <v>3951</v>
      </c>
      <c r="K1291" s="822" t="s">
        <v>3945</v>
      </c>
      <c r="L1291" s="825">
        <v>169.29</v>
      </c>
      <c r="M1291" s="825">
        <v>2370.06</v>
      </c>
      <c r="N1291" s="822">
        <v>14</v>
      </c>
      <c r="O1291" s="826">
        <v>4</v>
      </c>
      <c r="P1291" s="825">
        <v>846.44999999999993</v>
      </c>
      <c r="Q1291" s="827">
        <v>0.3571428571428571</v>
      </c>
      <c r="R1291" s="822">
        <v>5</v>
      </c>
      <c r="S1291" s="827">
        <v>0.35714285714285715</v>
      </c>
      <c r="T1291" s="826">
        <v>2.5</v>
      </c>
      <c r="U1291" s="828">
        <v>0.625</v>
      </c>
    </row>
    <row r="1292" spans="1:21" ht="14.45" customHeight="1" x14ac:dyDescent="0.2">
      <c r="A1292" s="821">
        <v>7</v>
      </c>
      <c r="B1292" s="822" t="s">
        <v>2929</v>
      </c>
      <c r="C1292" s="822" t="s">
        <v>2935</v>
      </c>
      <c r="D1292" s="823" t="s">
        <v>4682</v>
      </c>
      <c r="E1292" s="824" t="s">
        <v>2957</v>
      </c>
      <c r="F1292" s="822" t="s">
        <v>2930</v>
      </c>
      <c r="G1292" s="822" t="s">
        <v>3064</v>
      </c>
      <c r="H1292" s="822" t="s">
        <v>329</v>
      </c>
      <c r="I1292" s="822" t="s">
        <v>3952</v>
      </c>
      <c r="J1292" s="822" t="s">
        <v>3948</v>
      </c>
      <c r="K1292" s="822" t="s">
        <v>2879</v>
      </c>
      <c r="L1292" s="825">
        <v>677.17</v>
      </c>
      <c r="M1292" s="825">
        <v>3385.85</v>
      </c>
      <c r="N1292" s="822">
        <v>5</v>
      </c>
      <c r="O1292" s="826">
        <v>0.5</v>
      </c>
      <c r="P1292" s="825">
        <v>3385.85</v>
      </c>
      <c r="Q1292" s="827">
        <v>1</v>
      </c>
      <c r="R1292" s="822">
        <v>5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7</v>
      </c>
      <c r="B1293" s="822" t="s">
        <v>2929</v>
      </c>
      <c r="C1293" s="822" t="s">
        <v>2935</v>
      </c>
      <c r="D1293" s="823" t="s">
        <v>4682</v>
      </c>
      <c r="E1293" s="824" t="s">
        <v>2957</v>
      </c>
      <c r="F1293" s="822" t="s">
        <v>2930</v>
      </c>
      <c r="G1293" s="822" t="s">
        <v>3064</v>
      </c>
      <c r="H1293" s="822" t="s">
        <v>687</v>
      </c>
      <c r="I1293" s="822" t="s">
        <v>2876</v>
      </c>
      <c r="J1293" s="822" t="s">
        <v>2046</v>
      </c>
      <c r="K1293" s="822" t="s">
        <v>2049</v>
      </c>
      <c r="L1293" s="825">
        <v>1286.6199999999999</v>
      </c>
      <c r="M1293" s="825">
        <v>68190.859999999986</v>
      </c>
      <c r="N1293" s="822">
        <v>53</v>
      </c>
      <c r="O1293" s="826">
        <v>19</v>
      </c>
      <c r="P1293" s="825">
        <v>33452.119999999995</v>
      </c>
      <c r="Q1293" s="827">
        <v>0.49056603773584911</v>
      </c>
      <c r="R1293" s="822">
        <v>26</v>
      </c>
      <c r="S1293" s="827">
        <v>0.49056603773584906</v>
      </c>
      <c r="T1293" s="826">
        <v>10.5</v>
      </c>
      <c r="U1293" s="828">
        <v>0.55263157894736847</v>
      </c>
    </row>
    <row r="1294" spans="1:21" ht="14.45" customHeight="1" x14ac:dyDescent="0.2">
      <c r="A1294" s="821">
        <v>7</v>
      </c>
      <c r="B1294" s="822" t="s">
        <v>2929</v>
      </c>
      <c r="C1294" s="822" t="s">
        <v>2935</v>
      </c>
      <c r="D1294" s="823" t="s">
        <v>4682</v>
      </c>
      <c r="E1294" s="824" t="s">
        <v>2957</v>
      </c>
      <c r="F1294" s="822" t="s">
        <v>2930</v>
      </c>
      <c r="G1294" s="822" t="s">
        <v>3064</v>
      </c>
      <c r="H1294" s="822" t="s">
        <v>687</v>
      </c>
      <c r="I1294" s="822" t="s">
        <v>2878</v>
      </c>
      <c r="J1294" s="822" t="s">
        <v>2046</v>
      </c>
      <c r="K1294" s="822" t="s">
        <v>2879</v>
      </c>
      <c r="L1294" s="825">
        <v>677.17</v>
      </c>
      <c r="M1294" s="825">
        <v>27763.969999999998</v>
      </c>
      <c r="N1294" s="822">
        <v>41</v>
      </c>
      <c r="O1294" s="826">
        <v>8</v>
      </c>
      <c r="P1294" s="825">
        <v>21669.439999999999</v>
      </c>
      <c r="Q1294" s="827">
        <v>0.78048780487804881</v>
      </c>
      <c r="R1294" s="822">
        <v>32</v>
      </c>
      <c r="S1294" s="827">
        <v>0.78048780487804881</v>
      </c>
      <c r="T1294" s="826">
        <v>6</v>
      </c>
      <c r="U1294" s="828">
        <v>0.75</v>
      </c>
    </row>
    <row r="1295" spans="1:21" ht="14.45" customHeight="1" x14ac:dyDescent="0.2">
      <c r="A1295" s="821">
        <v>7</v>
      </c>
      <c r="B1295" s="822" t="s">
        <v>2929</v>
      </c>
      <c r="C1295" s="822" t="s">
        <v>2935</v>
      </c>
      <c r="D1295" s="823" t="s">
        <v>4682</v>
      </c>
      <c r="E1295" s="824" t="s">
        <v>2957</v>
      </c>
      <c r="F1295" s="822" t="s">
        <v>2930</v>
      </c>
      <c r="G1295" s="822" t="s">
        <v>3064</v>
      </c>
      <c r="H1295" s="822" t="s">
        <v>687</v>
      </c>
      <c r="I1295" s="822" t="s">
        <v>2877</v>
      </c>
      <c r="J1295" s="822" t="s">
        <v>2046</v>
      </c>
      <c r="K1295" s="822" t="s">
        <v>2048</v>
      </c>
      <c r="L1295" s="825">
        <v>2573.2199999999998</v>
      </c>
      <c r="M1295" s="825">
        <v>270188.10000000009</v>
      </c>
      <c r="N1295" s="822">
        <v>105</v>
      </c>
      <c r="O1295" s="826">
        <v>28.5</v>
      </c>
      <c r="P1295" s="825">
        <v>120941.34000000004</v>
      </c>
      <c r="Q1295" s="827">
        <v>0.44761904761904764</v>
      </c>
      <c r="R1295" s="822">
        <v>47</v>
      </c>
      <c r="S1295" s="827">
        <v>0.44761904761904764</v>
      </c>
      <c r="T1295" s="826">
        <v>15</v>
      </c>
      <c r="U1295" s="828">
        <v>0.52631578947368418</v>
      </c>
    </row>
    <row r="1296" spans="1:21" ht="14.45" customHeight="1" x14ac:dyDescent="0.2">
      <c r="A1296" s="821">
        <v>7</v>
      </c>
      <c r="B1296" s="822" t="s">
        <v>2929</v>
      </c>
      <c r="C1296" s="822" t="s">
        <v>2935</v>
      </c>
      <c r="D1296" s="823" t="s">
        <v>4682</v>
      </c>
      <c r="E1296" s="824" t="s">
        <v>2957</v>
      </c>
      <c r="F1296" s="822" t="s">
        <v>2930</v>
      </c>
      <c r="G1296" s="822" t="s">
        <v>3064</v>
      </c>
      <c r="H1296" s="822" t="s">
        <v>329</v>
      </c>
      <c r="I1296" s="822" t="s">
        <v>4294</v>
      </c>
      <c r="J1296" s="822" t="s">
        <v>2883</v>
      </c>
      <c r="K1296" s="822" t="s">
        <v>2045</v>
      </c>
      <c r="L1296" s="825">
        <v>42.33</v>
      </c>
      <c r="M1296" s="825">
        <v>253.98</v>
      </c>
      <c r="N1296" s="822">
        <v>6</v>
      </c>
      <c r="O1296" s="826">
        <v>0.5</v>
      </c>
      <c r="P1296" s="825">
        <v>253.98</v>
      </c>
      <c r="Q1296" s="827">
        <v>1</v>
      </c>
      <c r="R1296" s="822">
        <v>6</v>
      </c>
      <c r="S1296" s="827">
        <v>1</v>
      </c>
      <c r="T1296" s="826">
        <v>0.5</v>
      </c>
      <c r="U1296" s="828">
        <v>1</v>
      </c>
    </row>
    <row r="1297" spans="1:21" ht="14.45" customHeight="1" x14ac:dyDescent="0.2">
      <c r="A1297" s="821">
        <v>7</v>
      </c>
      <c r="B1297" s="822" t="s">
        <v>2929</v>
      </c>
      <c r="C1297" s="822" t="s">
        <v>2935</v>
      </c>
      <c r="D1297" s="823" t="s">
        <v>4682</v>
      </c>
      <c r="E1297" s="824" t="s">
        <v>2957</v>
      </c>
      <c r="F1297" s="822" t="s">
        <v>2930</v>
      </c>
      <c r="G1297" s="822" t="s">
        <v>3064</v>
      </c>
      <c r="H1297" s="822" t="s">
        <v>329</v>
      </c>
      <c r="I1297" s="822" t="s">
        <v>4295</v>
      </c>
      <c r="J1297" s="822" t="s">
        <v>4296</v>
      </c>
      <c r="K1297" s="822" t="s">
        <v>4297</v>
      </c>
      <c r="L1297" s="825">
        <v>338.58</v>
      </c>
      <c r="M1297" s="825">
        <v>2370.06</v>
      </c>
      <c r="N1297" s="822">
        <v>7</v>
      </c>
      <c r="O1297" s="826">
        <v>1</v>
      </c>
      <c r="P1297" s="825">
        <v>2370.06</v>
      </c>
      <c r="Q1297" s="827">
        <v>1</v>
      </c>
      <c r="R1297" s="822">
        <v>7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7</v>
      </c>
      <c r="B1298" s="822" t="s">
        <v>2929</v>
      </c>
      <c r="C1298" s="822" t="s">
        <v>2935</v>
      </c>
      <c r="D1298" s="823" t="s">
        <v>4682</v>
      </c>
      <c r="E1298" s="824" t="s">
        <v>2957</v>
      </c>
      <c r="F1298" s="822" t="s">
        <v>2930</v>
      </c>
      <c r="G1298" s="822" t="s">
        <v>3064</v>
      </c>
      <c r="H1298" s="822" t="s">
        <v>329</v>
      </c>
      <c r="I1298" s="822" t="s">
        <v>4090</v>
      </c>
      <c r="J1298" s="822" t="s">
        <v>3958</v>
      </c>
      <c r="K1298" s="822" t="s">
        <v>2052</v>
      </c>
      <c r="L1298" s="825">
        <v>1715.48</v>
      </c>
      <c r="M1298" s="825">
        <v>3430.96</v>
      </c>
      <c r="N1298" s="822">
        <v>2</v>
      </c>
      <c r="O1298" s="826">
        <v>0.5</v>
      </c>
      <c r="P1298" s="825">
        <v>3430.96</v>
      </c>
      <c r="Q1298" s="827">
        <v>1</v>
      </c>
      <c r="R1298" s="822">
        <v>2</v>
      </c>
      <c r="S1298" s="827">
        <v>1</v>
      </c>
      <c r="T1298" s="826">
        <v>0.5</v>
      </c>
      <c r="U1298" s="828">
        <v>1</v>
      </c>
    </row>
    <row r="1299" spans="1:21" ht="14.45" customHeight="1" x14ac:dyDescent="0.2">
      <c r="A1299" s="821">
        <v>7</v>
      </c>
      <c r="B1299" s="822" t="s">
        <v>2929</v>
      </c>
      <c r="C1299" s="822" t="s">
        <v>2935</v>
      </c>
      <c r="D1299" s="823" t="s">
        <v>4682</v>
      </c>
      <c r="E1299" s="824" t="s">
        <v>2957</v>
      </c>
      <c r="F1299" s="822" t="s">
        <v>2930</v>
      </c>
      <c r="G1299" s="822" t="s">
        <v>3064</v>
      </c>
      <c r="H1299" s="822" t="s">
        <v>329</v>
      </c>
      <c r="I1299" s="822" t="s">
        <v>3955</v>
      </c>
      <c r="J1299" s="822" t="s">
        <v>2883</v>
      </c>
      <c r="K1299" s="822" t="s">
        <v>3956</v>
      </c>
      <c r="L1299" s="825">
        <v>1929.92</v>
      </c>
      <c r="M1299" s="825">
        <v>1929.92</v>
      </c>
      <c r="N1299" s="822">
        <v>1</v>
      </c>
      <c r="O1299" s="826">
        <v>1</v>
      </c>
      <c r="P1299" s="825">
        <v>1929.92</v>
      </c>
      <c r="Q1299" s="827">
        <v>1</v>
      </c>
      <c r="R1299" s="822">
        <v>1</v>
      </c>
      <c r="S1299" s="827">
        <v>1</v>
      </c>
      <c r="T1299" s="826">
        <v>1</v>
      </c>
      <c r="U1299" s="828">
        <v>1</v>
      </c>
    </row>
    <row r="1300" spans="1:21" ht="14.45" customHeight="1" x14ac:dyDescent="0.2">
      <c r="A1300" s="821">
        <v>7</v>
      </c>
      <c r="B1300" s="822" t="s">
        <v>2929</v>
      </c>
      <c r="C1300" s="822" t="s">
        <v>2935</v>
      </c>
      <c r="D1300" s="823" t="s">
        <v>4682</v>
      </c>
      <c r="E1300" s="824" t="s">
        <v>2957</v>
      </c>
      <c r="F1300" s="822" t="s">
        <v>2930</v>
      </c>
      <c r="G1300" s="822" t="s">
        <v>3064</v>
      </c>
      <c r="H1300" s="822" t="s">
        <v>329</v>
      </c>
      <c r="I1300" s="822" t="s">
        <v>3957</v>
      </c>
      <c r="J1300" s="822" t="s">
        <v>3958</v>
      </c>
      <c r="K1300" s="822" t="s">
        <v>3945</v>
      </c>
      <c r="L1300" s="825">
        <v>1286.19</v>
      </c>
      <c r="M1300" s="825">
        <v>45016.65</v>
      </c>
      <c r="N1300" s="822">
        <v>35</v>
      </c>
      <c r="O1300" s="826">
        <v>10</v>
      </c>
      <c r="P1300" s="825">
        <v>20579.04</v>
      </c>
      <c r="Q1300" s="827">
        <v>0.45714285714285713</v>
      </c>
      <c r="R1300" s="822">
        <v>16</v>
      </c>
      <c r="S1300" s="827">
        <v>0.45714285714285713</v>
      </c>
      <c r="T1300" s="826">
        <v>5.5</v>
      </c>
      <c r="U1300" s="828">
        <v>0.55000000000000004</v>
      </c>
    </row>
    <row r="1301" spans="1:21" ht="14.45" customHeight="1" x14ac:dyDescent="0.2">
      <c r="A1301" s="821">
        <v>7</v>
      </c>
      <c r="B1301" s="822" t="s">
        <v>2929</v>
      </c>
      <c r="C1301" s="822" t="s">
        <v>2935</v>
      </c>
      <c r="D1301" s="823" t="s">
        <v>4682</v>
      </c>
      <c r="E1301" s="824" t="s">
        <v>2957</v>
      </c>
      <c r="F1301" s="822" t="s">
        <v>2930</v>
      </c>
      <c r="G1301" s="822" t="s">
        <v>3064</v>
      </c>
      <c r="H1301" s="822" t="s">
        <v>329</v>
      </c>
      <c r="I1301" s="822" t="s">
        <v>4298</v>
      </c>
      <c r="J1301" s="822" t="s">
        <v>3948</v>
      </c>
      <c r="K1301" s="822" t="s">
        <v>2048</v>
      </c>
      <c r="L1301" s="825">
        <v>2573.2199999999998</v>
      </c>
      <c r="M1301" s="825">
        <v>5146.4399999999996</v>
      </c>
      <c r="N1301" s="822">
        <v>2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7</v>
      </c>
      <c r="B1302" s="822" t="s">
        <v>2929</v>
      </c>
      <c r="C1302" s="822" t="s">
        <v>2935</v>
      </c>
      <c r="D1302" s="823" t="s">
        <v>4682</v>
      </c>
      <c r="E1302" s="824" t="s">
        <v>2957</v>
      </c>
      <c r="F1302" s="822" t="s">
        <v>2930</v>
      </c>
      <c r="G1302" s="822" t="s">
        <v>3064</v>
      </c>
      <c r="H1302" s="822" t="s">
        <v>687</v>
      </c>
      <c r="I1302" s="822" t="s">
        <v>2875</v>
      </c>
      <c r="J1302" s="822" t="s">
        <v>2046</v>
      </c>
      <c r="K1302" s="822" t="s">
        <v>2047</v>
      </c>
      <c r="L1302" s="825">
        <v>131.22</v>
      </c>
      <c r="M1302" s="825">
        <v>262.44</v>
      </c>
      <c r="N1302" s="822">
        <v>2</v>
      </c>
      <c r="O1302" s="826">
        <v>1</v>
      </c>
      <c r="P1302" s="825">
        <v>262.44</v>
      </c>
      <c r="Q1302" s="827">
        <v>1</v>
      </c>
      <c r="R1302" s="822">
        <v>2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7</v>
      </c>
      <c r="B1303" s="822" t="s">
        <v>2929</v>
      </c>
      <c r="C1303" s="822" t="s">
        <v>2935</v>
      </c>
      <c r="D1303" s="823" t="s">
        <v>4682</v>
      </c>
      <c r="E1303" s="824" t="s">
        <v>2957</v>
      </c>
      <c r="F1303" s="822" t="s">
        <v>2930</v>
      </c>
      <c r="G1303" s="822" t="s">
        <v>3064</v>
      </c>
      <c r="H1303" s="822" t="s">
        <v>329</v>
      </c>
      <c r="I1303" s="822" t="s">
        <v>4299</v>
      </c>
      <c r="J1303" s="822" t="s">
        <v>3948</v>
      </c>
      <c r="K1303" s="822" t="s">
        <v>2049</v>
      </c>
      <c r="L1303" s="825">
        <v>1286.6199999999999</v>
      </c>
      <c r="M1303" s="825">
        <v>1286.6199999999999</v>
      </c>
      <c r="N1303" s="822">
        <v>1</v>
      </c>
      <c r="O1303" s="826">
        <v>0.5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7</v>
      </c>
      <c r="B1304" s="822" t="s">
        <v>2929</v>
      </c>
      <c r="C1304" s="822" t="s">
        <v>2935</v>
      </c>
      <c r="D1304" s="823" t="s">
        <v>4682</v>
      </c>
      <c r="E1304" s="824" t="s">
        <v>2957</v>
      </c>
      <c r="F1304" s="822" t="s">
        <v>2930</v>
      </c>
      <c r="G1304" s="822" t="s">
        <v>3064</v>
      </c>
      <c r="H1304" s="822" t="s">
        <v>329</v>
      </c>
      <c r="I1304" s="822" t="s">
        <v>4300</v>
      </c>
      <c r="J1304" s="822" t="s">
        <v>4301</v>
      </c>
      <c r="K1304" s="822" t="s">
        <v>4302</v>
      </c>
      <c r="L1304" s="825">
        <v>1286.6199999999999</v>
      </c>
      <c r="M1304" s="825">
        <v>1286.6199999999999</v>
      </c>
      <c r="N1304" s="822">
        <v>1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7</v>
      </c>
      <c r="B1305" s="822" t="s">
        <v>2929</v>
      </c>
      <c r="C1305" s="822" t="s">
        <v>2935</v>
      </c>
      <c r="D1305" s="823" t="s">
        <v>4682</v>
      </c>
      <c r="E1305" s="824" t="s">
        <v>2957</v>
      </c>
      <c r="F1305" s="822" t="s">
        <v>2930</v>
      </c>
      <c r="G1305" s="822" t="s">
        <v>3064</v>
      </c>
      <c r="H1305" s="822" t="s">
        <v>329</v>
      </c>
      <c r="I1305" s="822" t="s">
        <v>4303</v>
      </c>
      <c r="J1305" s="822" t="s">
        <v>3963</v>
      </c>
      <c r="K1305" s="822" t="s">
        <v>2052</v>
      </c>
      <c r="L1305" s="825">
        <v>338.58</v>
      </c>
      <c r="M1305" s="825">
        <v>1015.74</v>
      </c>
      <c r="N1305" s="822">
        <v>3</v>
      </c>
      <c r="O1305" s="826">
        <v>0.5</v>
      </c>
      <c r="P1305" s="825">
        <v>1015.74</v>
      </c>
      <c r="Q1305" s="827">
        <v>1</v>
      </c>
      <c r="R1305" s="822">
        <v>3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7</v>
      </c>
      <c r="B1306" s="822" t="s">
        <v>2929</v>
      </c>
      <c r="C1306" s="822" t="s">
        <v>2935</v>
      </c>
      <c r="D1306" s="823" t="s">
        <v>4682</v>
      </c>
      <c r="E1306" s="824" t="s">
        <v>2957</v>
      </c>
      <c r="F1306" s="822" t="s">
        <v>2930</v>
      </c>
      <c r="G1306" s="822" t="s">
        <v>3065</v>
      </c>
      <c r="H1306" s="822" t="s">
        <v>329</v>
      </c>
      <c r="I1306" s="822" t="s">
        <v>3066</v>
      </c>
      <c r="J1306" s="822" t="s">
        <v>894</v>
      </c>
      <c r="K1306" s="822" t="s">
        <v>3067</v>
      </c>
      <c r="L1306" s="825">
        <v>0</v>
      </c>
      <c r="M1306" s="825">
        <v>0</v>
      </c>
      <c r="N1306" s="822">
        <v>1</v>
      </c>
      <c r="O1306" s="826">
        <v>1</v>
      </c>
      <c r="P1306" s="825">
        <v>0</v>
      </c>
      <c r="Q1306" s="827"/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7</v>
      </c>
      <c r="B1307" s="822" t="s">
        <v>2929</v>
      </c>
      <c r="C1307" s="822" t="s">
        <v>2935</v>
      </c>
      <c r="D1307" s="823" t="s">
        <v>4682</v>
      </c>
      <c r="E1307" s="824" t="s">
        <v>2957</v>
      </c>
      <c r="F1307" s="822" t="s">
        <v>2930</v>
      </c>
      <c r="G1307" s="822" t="s">
        <v>3253</v>
      </c>
      <c r="H1307" s="822" t="s">
        <v>329</v>
      </c>
      <c r="I1307" s="822" t="s">
        <v>3451</v>
      </c>
      <c r="J1307" s="822" t="s">
        <v>3255</v>
      </c>
      <c r="K1307" s="822" t="s">
        <v>3452</v>
      </c>
      <c r="L1307" s="825">
        <v>430.05</v>
      </c>
      <c r="M1307" s="825">
        <v>860.1</v>
      </c>
      <c r="N1307" s="822">
        <v>2</v>
      </c>
      <c r="O1307" s="826">
        <v>2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7</v>
      </c>
      <c r="B1308" s="822" t="s">
        <v>2929</v>
      </c>
      <c r="C1308" s="822" t="s">
        <v>2935</v>
      </c>
      <c r="D1308" s="823" t="s">
        <v>4682</v>
      </c>
      <c r="E1308" s="824" t="s">
        <v>2957</v>
      </c>
      <c r="F1308" s="822" t="s">
        <v>2930</v>
      </c>
      <c r="G1308" s="822" t="s">
        <v>3253</v>
      </c>
      <c r="H1308" s="822" t="s">
        <v>329</v>
      </c>
      <c r="I1308" s="822" t="s">
        <v>3451</v>
      </c>
      <c r="J1308" s="822" t="s">
        <v>3255</v>
      </c>
      <c r="K1308" s="822" t="s">
        <v>3452</v>
      </c>
      <c r="L1308" s="825">
        <v>254.49</v>
      </c>
      <c r="M1308" s="825">
        <v>254.49</v>
      </c>
      <c r="N1308" s="822">
        <v>1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7</v>
      </c>
      <c r="B1309" s="822" t="s">
        <v>2929</v>
      </c>
      <c r="C1309" s="822" t="s">
        <v>2935</v>
      </c>
      <c r="D1309" s="823" t="s">
        <v>4682</v>
      </c>
      <c r="E1309" s="824" t="s">
        <v>2957</v>
      </c>
      <c r="F1309" s="822" t="s">
        <v>2930</v>
      </c>
      <c r="G1309" s="822" t="s">
        <v>3664</v>
      </c>
      <c r="H1309" s="822" t="s">
        <v>329</v>
      </c>
      <c r="I1309" s="822" t="s">
        <v>3665</v>
      </c>
      <c r="J1309" s="822" t="s">
        <v>3666</v>
      </c>
      <c r="K1309" s="822" t="s">
        <v>3667</v>
      </c>
      <c r="L1309" s="825">
        <v>181.04</v>
      </c>
      <c r="M1309" s="825">
        <v>181.04</v>
      </c>
      <c r="N1309" s="822">
        <v>1</v>
      </c>
      <c r="O1309" s="826">
        <v>0.5</v>
      </c>
      <c r="P1309" s="825">
        <v>181.04</v>
      </c>
      <c r="Q1309" s="827">
        <v>1</v>
      </c>
      <c r="R1309" s="822">
        <v>1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7</v>
      </c>
      <c r="B1310" s="822" t="s">
        <v>2929</v>
      </c>
      <c r="C1310" s="822" t="s">
        <v>2935</v>
      </c>
      <c r="D1310" s="823" t="s">
        <v>4682</v>
      </c>
      <c r="E1310" s="824" t="s">
        <v>2957</v>
      </c>
      <c r="F1310" s="822" t="s">
        <v>2930</v>
      </c>
      <c r="G1310" s="822" t="s">
        <v>3256</v>
      </c>
      <c r="H1310" s="822" t="s">
        <v>687</v>
      </c>
      <c r="I1310" s="822" t="s">
        <v>2776</v>
      </c>
      <c r="J1310" s="822" t="s">
        <v>1580</v>
      </c>
      <c r="K1310" s="822" t="s">
        <v>1581</v>
      </c>
      <c r="L1310" s="825">
        <v>25.5</v>
      </c>
      <c r="M1310" s="825">
        <v>51</v>
      </c>
      <c r="N1310" s="822">
        <v>2</v>
      </c>
      <c r="O1310" s="826">
        <v>0.5</v>
      </c>
      <c r="P1310" s="825">
        <v>51</v>
      </c>
      <c r="Q1310" s="827">
        <v>1</v>
      </c>
      <c r="R1310" s="822">
        <v>2</v>
      </c>
      <c r="S1310" s="827">
        <v>1</v>
      </c>
      <c r="T1310" s="826">
        <v>0.5</v>
      </c>
      <c r="U1310" s="828">
        <v>1</v>
      </c>
    </row>
    <row r="1311" spans="1:21" ht="14.45" customHeight="1" x14ac:dyDescent="0.2">
      <c r="A1311" s="821">
        <v>7</v>
      </c>
      <c r="B1311" s="822" t="s">
        <v>2929</v>
      </c>
      <c r="C1311" s="822" t="s">
        <v>2935</v>
      </c>
      <c r="D1311" s="823" t="s">
        <v>4682</v>
      </c>
      <c r="E1311" s="824" t="s">
        <v>2957</v>
      </c>
      <c r="F1311" s="822" t="s">
        <v>2930</v>
      </c>
      <c r="G1311" s="822" t="s">
        <v>4304</v>
      </c>
      <c r="H1311" s="822" t="s">
        <v>329</v>
      </c>
      <c r="I1311" s="822" t="s">
        <v>4305</v>
      </c>
      <c r="J1311" s="822" t="s">
        <v>4306</v>
      </c>
      <c r="K1311" s="822" t="s">
        <v>4307</v>
      </c>
      <c r="L1311" s="825">
        <v>0</v>
      </c>
      <c r="M1311" s="825">
        <v>0</v>
      </c>
      <c r="N1311" s="822">
        <v>1</v>
      </c>
      <c r="O1311" s="826">
        <v>0.5</v>
      </c>
      <c r="P1311" s="825"/>
      <c r="Q1311" s="827"/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7</v>
      </c>
      <c r="B1312" s="822" t="s">
        <v>2929</v>
      </c>
      <c r="C1312" s="822" t="s">
        <v>2935</v>
      </c>
      <c r="D1312" s="823" t="s">
        <v>4682</v>
      </c>
      <c r="E1312" s="824" t="s">
        <v>2957</v>
      </c>
      <c r="F1312" s="822" t="s">
        <v>2930</v>
      </c>
      <c r="G1312" s="822" t="s">
        <v>3332</v>
      </c>
      <c r="H1312" s="822" t="s">
        <v>687</v>
      </c>
      <c r="I1312" s="822" t="s">
        <v>2682</v>
      </c>
      <c r="J1312" s="822" t="s">
        <v>718</v>
      </c>
      <c r="K1312" s="822" t="s">
        <v>1339</v>
      </c>
      <c r="L1312" s="825">
        <v>0</v>
      </c>
      <c r="M1312" s="825">
        <v>0</v>
      </c>
      <c r="N1312" s="822">
        <v>100</v>
      </c>
      <c r="O1312" s="826">
        <v>29.5</v>
      </c>
      <c r="P1312" s="825">
        <v>0</v>
      </c>
      <c r="Q1312" s="827"/>
      <c r="R1312" s="822">
        <v>56</v>
      </c>
      <c r="S1312" s="827">
        <v>0.56000000000000005</v>
      </c>
      <c r="T1312" s="826">
        <v>16</v>
      </c>
      <c r="U1312" s="828">
        <v>0.5423728813559322</v>
      </c>
    </row>
    <row r="1313" spans="1:21" ht="14.45" customHeight="1" x14ac:dyDescent="0.2">
      <c r="A1313" s="821">
        <v>7</v>
      </c>
      <c r="B1313" s="822" t="s">
        <v>2929</v>
      </c>
      <c r="C1313" s="822" t="s">
        <v>2935</v>
      </c>
      <c r="D1313" s="823" t="s">
        <v>4682</v>
      </c>
      <c r="E1313" s="824" t="s">
        <v>2957</v>
      </c>
      <c r="F1313" s="822" t="s">
        <v>2930</v>
      </c>
      <c r="G1313" s="822" t="s">
        <v>3332</v>
      </c>
      <c r="H1313" s="822" t="s">
        <v>687</v>
      </c>
      <c r="I1313" s="822" t="s">
        <v>2315</v>
      </c>
      <c r="J1313" s="822" t="s">
        <v>718</v>
      </c>
      <c r="K1313" s="822" t="s">
        <v>2316</v>
      </c>
      <c r="L1313" s="825">
        <v>61.49</v>
      </c>
      <c r="M1313" s="825">
        <v>61.49</v>
      </c>
      <c r="N1313" s="822">
        <v>1</v>
      </c>
      <c r="O1313" s="826">
        <v>0.5</v>
      </c>
      <c r="P1313" s="825">
        <v>61.49</v>
      </c>
      <c r="Q1313" s="827">
        <v>1</v>
      </c>
      <c r="R1313" s="822">
        <v>1</v>
      </c>
      <c r="S1313" s="827">
        <v>1</v>
      </c>
      <c r="T1313" s="826">
        <v>0.5</v>
      </c>
      <c r="U1313" s="828">
        <v>1</v>
      </c>
    </row>
    <row r="1314" spans="1:21" ht="14.45" customHeight="1" x14ac:dyDescent="0.2">
      <c r="A1314" s="821">
        <v>7</v>
      </c>
      <c r="B1314" s="822" t="s">
        <v>2929</v>
      </c>
      <c r="C1314" s="822" t="s">
        <v>2935</v>
      </c>
      <c r="D1314" s="823" t="s">
        <v>4682</v>
      </c>
      <c r="E1314" s="824" t="s">
        <v>2957</v>
      </c>
      <c r="F1314" s="822" t="s">
        <v>2930</v>
      </c>
      <c r="G1314" s="822" t="s">
        <v>3332</v>
      </c>
      <c r="H1314" s="822" t="s">
        <v>329</v>
      </c>
      <c r="I1314" s="822" t="s">
        <v>4209</v>
      </c>
      <c r="J1314" s="822" t="s">
        <v>4210</v>
      </c>
      <c r="K1314" s="822" t="s">
        <v>4211</v>
      </c>
      <c r="L1314" s="825">
        <v>227.69</v>
      </c>
      <c r="M1314" s="825">
        <v>2959.97</v>
      </c>
      <c r="N1314" s="822">
        <v>13</v>
      </c>
      <c r="O1314" s="826">
        <v>7.5</v>
      </c>
      <c r="P1314" s="825">
        <v>1593.83</v>
      </c>
      <c r="Q1314" s="827">
        <v>0.53846153846153844</v>
      </c>
      <c r="R1314" s="822">
        <v>7</v>
      </c>
      <c r="S1314" s="827">
        <v>0.53846153846153844</v>
      </c>
      <c r="T1314" s="826">
        <v>4.5</v>
      </c>
      <c r="U1314" s="828">
        <v>0.6</v>
      </c>
    </row>
    <row r="1315" spans="1:21" ht="14.45" customHeight="1" x14ac:dyDescent="0.2">
      <c r="A1315" s="821">
        <v>7</v>
      </c>
      <c r="B1315" s="822" t="s">
        <v>2929</v>
      </c>
      <c r="C1315" s="822" t="s">
        <v>2935</v>
      </c>
      <c r="D1315" s="823" t="s">
        <v>4682</v>
      </c>
      <c r="E1315" s="824" t="s">
        <v>2957</v>
      </c>
      <c r="F1315" s="822" t="s">
        <v>2930</v>
      </c>
      <c r="G1315" s="822" t="s">
        <v>3332</v>
      </c>
      <c r="H1315" s="822" t="s">
        <v>329</v>
      </c>
      <c r="I1315" s="822" t="s">
        <v>4308</v>
      </c>
      <c r="J1315" s="822" t="s">
        <v>4210</v>
      </c>
      <c r="K1315" s="822" t="s">
        <v>4309</v>
      </c>
      <c r="L1315" s="825">
        <v>45.53</v>
      </c>
      <c r="M1315" s="825">
        <v>45.53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7</v>
      </c>
      <c r="B1316" s="822" t="s">
        <v>2929</v>
      </c>
      <c r="C1316" s="822" t="s">
        <v>2935</v>
      </c>
      <c r="D1316" s="823" t="s">
        <v>4682</v>
      </c>
      <c r="E1316" s="824" t="s">
        <v>2957</v>
      </c>
      <c r="F1316" s="822" t="s">
        <v>2930</v>
      </c>
      <c r="G1316" s="822" t="s">
        <v>3175</v>
      </c>
      <c r="H1316" s="822" t="s">
        <v>329</v>
      </c>
      <c r="I1316" s="822" t="s">
        <v>3470</v>
      </c>
      <c r="J1316" s="822" t="s">
        <v>1909</v>
      </c>
      <c r="K1316" s="822" t="s">
        <v>3471</v>
      </c>
      <c r="L1316" s="825">
        <v>42.54</v>
      </c>
      <c r="M1316" s="825">
        <v>85.08</v>
      </c>
      <c r="N1316" s="822">
        <v>2</v>
      </c>
      <c r="O1316" s="826">
        <v>1</v>
      </c>
      <c r="P1316" s="825">
        <v>85.08</v>
      </c>
      <c r="Q1316" s="827">
        <v>1</v>
      </c>
      <c r="R1316" s="822">
        <v>2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7</v>
      </c>
      <c r="B1317" s="822" t="s">
        <v>2929</v>
      </c>
      <c r="C1317" s="822" t="s">
        <v>2935</v>
      </c>
      <c r="D1317" s="823" t="s">
        <v>4682</v>
      </c>
      <c r="E1317" s="824" t="s">
        <v>2957</v>
      </c>
      <c r="F1317" s="822" t="s">
        <v>2930</v>
      </c>
      <c r="G1317" s="822" t="s">
        <v>3175</v>
      </c>
      <c r="H1317" s="822" t="s">
        <v>329</v>
      </c>
      <c r="I1317" s="822" t="s">
        <v>3176</v>
      </c>
      <c r="J1317" s="822" t="s">
        <v>1909</v>
      </c>
      <c r="K1317" s="822" t="s">
        <v>1910</v>
      </c>
      <c r="L1317" s="825">
        <v>59.56</v>
      </c>
      <c r="M1317" s="825">
        <v>119.12</v>
      </c>
      <c r="N1317" s="822">
        <v>2</v>
      </c>
      <c r="O1317" s="826">
        <v>1</v>
      </c>
      <c r="P1317" s="825">
        <v>119.12</v>
      </c>
      <c r="Q1317" s="827">
        <v>1</v>
      </c>
      <c r="R1317" s="822">
        <v>2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7</v>
      </c>
      <c r="B1318" s="822" t="s">
        <v>2929</v>
      </c>
      <c r="C1318" s="822" t="s">
        <v>2935</v>
      </c>
      <c r="D1318" s="823" t="s">
        <v>4682</v>
      </c>
      <c r="E1318" s="824" t="s">
        <v>2957</v>
      </c>
      <c r="F1318" s="822" t="s">
        <v>2930</v>
      </c>
      <c r="G1318" s="822" t="s">
        <v>3966</v>
      </c>
      <c r="H1318" s="822" t="s">
        <v>687</v>
      </c>
      <c r="I1318" s="822" t="s">
        <v>3967</v>
      </c>
      <c r="J1318" s="822" t="s">
        <v>3968</v>
      </c>
      <c r="K1318" s="822" t="s">
        <v>2413</v>
      </c>
      <c r="L1318" s="825">
        <v>145.15</v>
      </c>
      <c r="M1318" s="825">
        <v>435.45000000000005</v>
      </c>
      <c r="N1318" s="822">
        <v>3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7</v>
      </c>
      <c r="B1319" s="822" t="s">
        <v>2929</v>
      </c>
      <c r="C1319" s="822" t="s">
        <v>2935</v>
      </c>
      <c r="D1319" s="823" t="s">
        <v>4682</v>
      </c>
      <c r="E1319" s="824" t="s">
        <v>2957</v>
      </c>
      <c r="F1319" s="822" t="s">
        <v>2930</v>
      </c>
      <c r="G1319" s="822" t="s">
        <v>3576</v>
      </c>
      <c r="H1319" s="822" t="s">
        <v>329</v>
      </c>
      <c r="I1319" s="822" t="s">
        <v>4310</v>
      </c>
      <c r="J1319" s="822" t="s">
        <v>4311</v>
      </c>
      <c r="K1319" s="822" t="s">
        <v>4312</v>
      </c>
      <c r="L1319" s="825">
        <v>409.77</v>
      </c>
      <c r="M1319" s="825">
        <v>819.54</v>
      </c>
      <c r="N1319" s="822">
        <v>2</v>
      </c>
      <c r="O1319" s="826">
        <v>0.5</v>
      </c>
      <c r="P1319" s="825">
        <v>819.54</v>
      </c>
      <c r="Q1319" s="827">
        <v>1</v>
      </c>
      <c r="R1319" s="822">
        <v>2</v>
      </c>
      <c r="S1319" s="827">
        <v>1</v>
      </c>
      <c r="T1319" s="826">
        <v>0.5</v>
      </c>
      <c r="U1319" s="828">
        <v>1</v>
      </c>
    </row>
    <row r="1320" spans="1:21" ht="14.45" customHeight="1" x14ac:dyDescent="0.2">
      <c r="A1320" s="821">
        <v>7</v>
      </c>
      <c r="B1320" s="822" t="s">
        <v>2929</v>
      </c>
      <c r="C1320" s="822" t="s">
        <v>2935</v>
      </c>
      <c r="D1320" s="823" t="s">
        <v>4682</v>
      </c>
      <c r="E1320" s="824" t="s">
        <v>2957</v>
      </c>
      <c r="F1320" s="822" t="s">
        <v>2930</v>
      </c>
      <c r="G1320" s="822" t="s">
        <v>3576</v>
      </c>
      <c r="H1320" s="822" t="s">
        <v>329</v>
      </c>
      <c r="I1320" s="822" t="s">
        <v>3577</v>
      </c>
      <c r="J1320" s="822" t="s">
        <v>3578</v>
      </c>
      <c r="K1320" s="822" t="s">
        <v>3579</v>
      </c>
      <c r="L1320" s="825">
        <v>60.39</v>
      </c>
      <c r="M1320" s="825">
        <v>1026.6300000000001</v>
      </c>
      <c r="N1320" s="822">
        <v>17</v>
      </c>
      <c r="O1320" s="826">
        <v>4</v>
      </c>
      <c r="P1320" s="825">
        <v>664.29</v>
      </c>
      <c r="Q1320" s="827">
        <v>0.64705882352941169</v>
      </c>
      <c r="R1320" s="822">
        <v>11</v>
      </c>
      <c r="S1320" s="827">
        <v>0.6470588235294118</v>
      </c>
      <c r="T1320" s="826">
        <v>2</v>
      </c>
      <c r="U1320" s="828">
        <v>0.5</v>
      </c>
    </row>
    <row r="1321" spans="1:21" ht="14.45" customHeight="1" x14ac:dyDescent="0.2">
      <c r="A1321" s="821">
        <v>7</v>
      </c>
      <c r="B1321" s="822" t="s">
        <v>2929</v>
      </c>
      <c r="C1321" s="822" t="s">
        <v>2935</v>
      </c>
      <c r="D1321" s="823" t="s">
        <v>4682</v>
      </c>
      <c r="E1321" s="824" t="s">
        <v>2957</v>
      </c>
      <c r="F1321" s="822" t="s">
        <v>2930</v>
      </c>
      <c r="G1321" s="822" t="s">
        <v>3576</v>
      </c>
      <c r="H1321" s="822" t="s">
        <v>329</v>
      </c>
      <c r="I1321" s="822" t="s">
        <v>3969</v>
      </c>
      <c r="J1321" s="822" t="s">
        <v>3970</v>
      </c>
      <c r="K1321" s="822" t="s">
        <v>3971</v>
      </c>
      <c r="L1321" s="825">
        <v>60.39</v>
      </c>
      <c r="M1321" s="825">
        <v>724.68000000000006</v>
      </c>
      <c r="N1321" s="822">
        <v>12</v>
      </c>
      <c r="O1321" s="826">
        <v>2.5</v>
      </c>
      <c r="P1321" s="825">
        <v>422.73</v>
      </c>
      <c r="Q1321" s="827">
        <v>0.58333333333333326</v>
      </c>
      <c r="R1321" s="822">
        <v>7</v>
      </c>
      <c r="S1321" s="827">
        <v>0.58333333333333337</v>
      </c>
      <c r="T1321" s="826">
        <v>1.5</v>
      </c>
      <c r="U1321" s="828">
        <v>0.6</v>
      </c>
    </row>
    <row r="1322" spans="1:21" ht="14.45" customHeight="1" x14ac:dyDescent="0.2">
      <c r="A1322" s="821">
        <v>7</v>
      </c>
      <c r="B1322" s="822" t="s">
        <v>2929</v>
      </c>
      <c r="C1322" s="822" t="s">
        <v>2935</v>
      </c>
      <c r="D1322" s="823" t="s">
        <v>4682</v>
      </c>
      <c r="E1322" s="824" t="s">
        <v>2957</v>
      </c>
      <c r="F1322" s="822" t="s">
        <v>2930</v>
      </c>
      <c r="G1322" s="822" t="s">
        <v>3576</v>
      </c>
      <c r="H1322" s="822" t="s">
        <v>329</v>
      </c>
      <c r="I1322" s="822" t="s">
        <v>3972</v>
      </c>
      <c r="J1322" s="822" t="s">
        <v>3970</v>
      </c>
      <c r="K1322" s="822" t="s">
        <v>3973</v>
      </c>
      <c r="L1322" s="825">
        <v>40.25</v>
      </c>
      <c r="M1322" s="825">
        <v>442.75</v>
      </c>
      <c r="N1322" s="822">
        <v>11</v>
      </c>
      <c r="O1322" s="826">
        <v>1</v>
      </c>
      <c r="P1322" s="825">
        <v>241.5</v>
      </c>
      <c r="Q1322" s="827">
        <v>0.54545454545454541</v>
      </c>
      <c r="R1322" s="822">
        <v>6</v>
      </c>
      <c r="S1322" s="827">
        <v>0.54545454545454541</v>
      </c>
      <c r="T1322" s="826">
        <v>0.5</v>
      </c>
      <c r="U1322" s="828">
        <v>0.5</v>
      </c>
    </row>
    <row r="1323" spans="1:21" ht="14.45" customHeight="1" x14ac:dyDescent="0.2">
      <c r="A1323" s="821">
        <v>7</v>
      </c>
      <c r="B1323" s="822" t="s">
        <v>2929</v>
      </c>
      <c r="C1323" s="822" t="s">
        <v>2935</v>
      </c>
      <c r="D1323" s="823" t="s">
        <v>4682</v>
      </c>
      <c r="E1323" s="824" t="s">
        <v>2957</v>
      </c>
      <c r="F1323" s="822" t="s">
        <v>2930</v>
      </c>
      <c r="G1323" s="822" t="s">
        <v>3576</v>
      </c>
      <c r="H1323" s="822" t="s">
        <v>329</v>
      </c>
      <c r="I1323" s="822" t="s">
        <v>3974</v>
      </c>
      <c r="J1323" s="822" t="s">
        <v>3975</v>
      </c>
      <c r="K1323" s="822" t="s">
        <v>3976</v>
      </c>
      <c r="L1323" s="825">
        <v>60.39</v>
      </c>
      <c r="M1323" s="825">
        <v>120.78</v>
      </c>
      <c r="N1323" s="822">
        <v>2</v>
      </c>
      <c r="O1323" s="826">
        <v>1</v>
      </c>
      <c r="P1323" s="825">
        <v>120.78</v>
      </c>
      <c r="Q1323" s="827">
        <v>1</v>
      </c>
      <c r="R1323" s="822">
        <v>2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7</v>
      </c>
      <c r="B1324" s="822" t="s">
        <v>2929</v>
      </c>
      <c r="C1324" s="822" t="s">
        <v>2935</v>
      </c>
      <c r="D1324" s="823" t="s">
        <v>4682</v>
      </c>
      <c r="E1324" s="824" t="s">
        <v>2957</v>
      </c>
      <c r="F1324" s="822" t="s">
        <v>2930</v>
      </c>
      <c r="G1324" s="822" t="s">
        <v>3668</v>
      </c>
      <c r="H1324" s="822" t="s">
        <v>687</v>
      </c>
      <c r="I1324" s="822" t="s">
        <v>2501</v>
      </c>
      <c r="J1324" s="822" t="s">
        <v>2502</v>
      </c>
      <c r="K1324" s="822" t="s">
        <v>2503</v>
      </c>
      <c r="L1324" s="825">
        <v>134.61000000000001</v>
      </c>
      <c r="M1324" s="825">
        <v>134.61000000000001</v>
      </c>
      <c r="N1324" s="822">
        <v>1</v>
      </c>
      <c r="O1324" s="826">
        <v>0.5</v>
      </c>
      <c r="P1324" s="825">
        <v>134.61000000000001</v>
      </c>
      <c r="Q1324" s="827">
        <v>1</v>
      </c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7</v>
      </c>
      <c r="B1325" s="822" t="s">
        <v>2929</v>
      </c>
      <c r="C1325" s="822" t="s">
        <v>2935</v>
      </c>
      <c r="D1325" s="823" t="s">
        <v>4682</v>
      </c>
      <c r="E1325" s="824" t="s">
        <v>2957</v>
      </c>
      <c r="F1325" s="822" t="s">
        <v>2930</v>
      </c>
      <c r="G1325" s="822" t="s">
        <v>3977</v>
      </c>
      <c r="H1325" s="822" t="s">
        <v>329</v>
      </c>
      <c r="I1325" s="822" t="s">
        <v>3978</v>
      </c>
      <c r="J1325" s="822" t="s">
        <v>3979</v>
      </c>
      <c r="K1325" s="822" t="s">
        <v>3980</v>
      </c>
      <c r="L1325" s="825">
        <v>355.79</v>
      </c>
      <c r="M1325" s="825">
        <v>4981.0600000000004</v>
      </c>
      <c r="N1325" s="822">
        <v>14</v>
      </c>
      <c r="O1325" s="826">
        <v>7</v>
      </c>
      <c r="P1325" s="825">
        <v>4269.4800000000005</v>
      </c>
      <c r="Q1325" s="827">
        <v>0.85714285714285721</v>
      </c>
      <c r="R1325" s="822">
        <v>12</v>
      </c>
      <c r="S1325" s="827">
        <v>0.8571428571428571</v>
      </c>
      <c r="T1325" s="826">
        <v>5</v>
      </c>
      <c r="U1325" s="828">
        <v>0.7142857142857143</v>
      </c>
    </row>
    <row r="1326" spans="1:21" ht="14.45" customHeight="1" x14ac:dyDescent="0.2">
      <c r="A1326" s="821">
        <v>7</v>
      </c>
      <c r="B1326" s="822" t="s">
        <v>2929</v>
      </c>
      <c r="C1326" s="822" t="s">
        <v>2935</v>
      </c>
      <c r="D1326" s="823" t="s">
        <v>4682</v>
      </c>
      <c r="E1326" s="824" t="s">
        <v>2957</v>
      </c>
      <c r="F1326" s="822" t="s">
        <v>2930</v>
      </c>
      <c r="G1326" s="822" t="s">
        <v>3977</v>
      </c>
      <c r="H1326" s="822" t="s">
        <v>329</v>
      </c>
      <c r="I1326" s="822" t="s">
        <v>3981</v>
      </c>
      <c r="J1326" s="822" t="s">
        <v>3979</v>
      </c>
      <c r="K1326" s="822" t="s">
        <v>3982</v>
      </c>
      <c r="L1326" s="825">
        <v>552.64</v>
      </c>
      <c r="M1326" s="825">
        <v>14368.640000000001</v>
      </c>
      <c r="N1326" s="822">
        <v>26</v>
      </c>
      <c r="O1326" s="826">
        <v>9</v>
      </c>
      <c r="P1326" s="825">
        <v>11052.800000000001</v>
      </c>
      <c r="Q1326" s="827">
        <v>0.76923076923076927</v>
      </c>
      <c r="R1326" s="822">
        <v>20</v>
      </c>
      <c r="S1326" s="827">
        <v>0.76923076923076927</v>
      </c>
      <c r="T1326" s="826">
        <v>7</v>
      </c>
      <c r="U1326" s="828">
        <v>0.77777777777777779</v>
      </c>
    </row>
    <row r="1327" spans="1:21" ht="14.45" customHeight="1" x14ac:dyDescent="0.2">
      <c r="A1327" s="821">
        <v>7</v>
      </c>
      <c r="B1327" s="822" t="s">
        <v>2929</v>
      </c>
      <c r="C1327" s="822" t="s">
        <v>2935</v>
      </c>
      <c r="D1327" s="823" t="s">
        <v>4682</v>
      </c>
      <c r="E1327" s="824" t="s">
        <v>2957</v>
      </c>
      <c r="F1327" s="822" t="s">
        <v>2930</v>
      </c>
      <c r="G1327" s="822" t="s">
        <v>3977</v>
      </c>
      <c r="H1327" s="822" t="s">
        <v>329</v>
      </c>
      <c r="I1327" s="822" t="s">
        <v>3983</v>
      </c>
      <c r="J1327" s="822" t="s">
        <v>3979</v>
      </c>
      <c r="K1327" s="822" t="s">
        <v>3984</v>
      </c>
      <c r="L1327" s="825">
        <v>1019.46</v>
      </c>
      <c r="M1327" s="825">
        <v>3058.38</v>
      </c>
      <c r="N1327" s="822">
        <v>3</v>
      </c>
      <c r="O1327" s="826">
        <v>1</v>
      </c>
      <c r="P1327" s="825">
        <v>3058.38</v>
      </c>
      <c r="Q1327" s="827">
        <v>1</v>
      </c>
      <c r="R1327" s="822">
        <v>3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7</v>
      </c>
      <c r="B1328" s="822" t="s">
        <v>2929</v>
      </c>
      <c r="C1328" s="822" t="s">
        <v>2935</v>
      </c>
      <c r="D1328" s="823" t="s">
        <v>4682</v>
      </c>
      <c r="E1328" s="824" t="s">
        <v>2957</v>
      </c>
      <c r="F1328" s="822" t="s">
        <v>2930</v>
      </c>
      <c r="G1328" s="822" t="s">
        <v>3977</v>
      </c>
      <c r="H1328" s="822" t="s">
        <v>329</v>
      </c>
      <c r="I1328" s="822" t="s">
        <v>3985</v>
      </c>
      <c r="J1328" s="822" t="s">
        <v>3979</v>
      </c>
      <c r="K1328" s="822" t="s">
        <v>3986</v>
      </c>
      <c r="L1328" s="825">
        <v>764.6</v>
      </c>
      <c r="M1328" s="825">
        <v>29054.799999999999</v>
      </c>
      <c r="N1328" s="822">
        <v>38</v>
      </c>
      <c r="O1328" s="826">
        <v>13</v>
      </c>
      <c r="P1328" s="825">
        <v>25231.8</v>
      </c>
      <c r="Q1328" s="827">
        <v>0.86842105263157898</v>
      </c>
      <c r="R1328" s="822">
        <v>33</v>
      </c>
      <c r="S1328" s="827">
        <v>0.86842105263157898</v>
      </c>
      <c r="T1328" s="826">
        <v>11</v>
      </c>
      <c r="U1328" s="828">
        <v>0.84615384615384615</v>
      </c>
    </row>
    <row r="1329" spans="1:21" ht="14.45" customHeight="1" x14ac:dyDescent="0.2">
      <c r="A1329" s="821">
        <v>7</v>
      </c>
      <c r="B1329" s="822" t="s">
        <v>2929</v>
      </c>
      <c r="C1329" s="822" t="s">
        <v>2935</v>
      </c>
      <c r="D1329" s="823" t="s">
        <v>4682</v>
      </c>
      <c r="E1329" s="824" t="s">
        <v>2957</v>
      </c>
      <c r="F1329" s="822" t="s">
        <v>2930</v>
      </c>
      <c r="G1329" s="822" t="s">
        <v>3977</v>
      </c>
      <c r="H1329" s="822" t="s">
        <v>329</v>
      </c>
      <c r="I1329" s="822" t="s">
        <v>4212</v>
      </c>
      <c r="J1329" s="822" t="s">
        <v>4213</v>
      </c>
      <c r="K1329" s="822" t="s">
        <v>4214</v>
      </c>
      <c r="L1329" s="825">
        <v>92.11</v>
      </c>
      <c r="M1329" s="825">
        <v>921.1</v>
      </c>
      <c r="N1329" s="822">
        <v>10</v>
      </c>
      <c r="O1329" s="826">
        <v>5</v>
      </c>
      <c r="P1329" s="825">
        <v>921.1</v>
      </c>
      <c r="Q1329" s="827">
        <v>1</v>
      </c>
      <c r="R1329" s="822">
        <v>10</v>
      </c>
      <c r="S1329" s="827">
        <v>1</v>
      </c>
      <c r="T1329" s="826">
        <v>5</v>
      </c>
      <c r="U1329" s="828">
        <v>1</v>
      </c>
    </row>
    <row r="1330" spans="1:21" ht="14.45" customHeight="1" x14ac:dyDescent="0.2">
      <c r="A1330" s="821">
        <v>7</v>
      </c>
      <c r="B1330" s="822" t="s">
        <v>2929</v>
      </c>
      <c r="C1330" s="822" t="s">
        <v>2935</v>
      </c>
      <c r="D1330" s="823" t="s">
        <v>4682</v>
      </c>
      <c r="E1330" s="824" t="s">
        <v>2957</v>
      </c>
      <c r="F1330" s="822" t="s">
        <v>2930</v>
      </c>
      <c r="G1330" s="822" t="s">
        <v>3977</v>
      </c>
      <c r="H1330" s="822" t="s">
        <v>329</v>
      </c>
      <c r="I1330" s="822" t="s">
        <v>3987</v>
      </c>
      <c r="J1330" s="822" t="s">
        <v>3979</v>
      </c>
      <c r="K1330" s="822" t="s">
        <v>3988</v>
      </c>
      <c r="L1330" s="825">
        <v>1274.33</v>
      </c>
      <c r="M1330" s="825">
        <v>3822.99</v>
      </c>
      <c r="N1330" s="822">
        <v>3</v>
      </c>
      <c r="O1330" s="826">
        <v>1</v>
      </c>
      <c r="P1330" s="825">
        <v>3822.99</v>
      </c>
      <c r="Q1330" s="827">
        <v>1</v>
      </c>
      <c r="R1330" s="822">
        <v>3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7</v>
      </c>
      <c r="B1331" s="822" t="s">
        <v>2929</v>
      </c>
      <c r="C1331" s="822" t="s">
        <v>2935</v>
      </c>
      <c r="D1331" s="823" t="s">
        <v>4682</v>
      </c>
      <c r="E1331" s="824" t="s">
        <v>2957</v>
      </c>
      <c r="F1331" s="822" t="s">
        <v>2930</v>
      </c>
      <c r="G1331" s="822" t="s">
        <v>3977</v>
      </c>
      <c r="H1331" s="822" t="s">
        <v>329</v>
      </c>
      <c r="I1331" s="822" t="s">
        <v>4215</v>
      </c>
      <c r="J1331" s="822" t="s">
        <v>4213</v>
      </c>
      <c r="K1331" s="822" t="s">
        <v>4216</v>
      </c>
      <c r="L1331" s="825">
        <v>127.43</v>
      </c>
      <c r="M1331" s="825">
        <v>254.86</v>
      </c>
      <c r="N1331" s="822">
        <v>2</v>
      </c>
      <c r="O1331" s="826">
        <v>1</v>
      </c>
      <c r="P1331" s="825">
        <v>254.86</v>
      </c>
      <c r="Q1331" s="827">
        <v>1</v>
      </c>
      <c r="R1331" s="822">
        <v>2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7</v>
      </c>
      <c r="B1332" s="822" t="s">
        <v>2929</v>
      </c>
      <c r="C1332" s="822" t="s">
        <v>2935</v>
      </c>
      <c r="D1332" s="823" t="s">
        <v>4682</v>
      </c>
      <c r="E1332" s="824" t="s">
        <v>2957</v>
      </c>
      <c r="F1332" s="822" t="s">
        <v>2930</v>
      </c>
      <c r="G1332" s="822" t="s">
        <v>3518</v>
      </c>
      <c r="H1332" s="822" t="s">
        <v>329</v>
      </c>
      <c r="I1332" s="822" t="s">
        <v>4313</v>
      </c>
      <c r="J1332" s="822" t="s">
        <v>4314</v>
      </c>
      <c r="K1332" s="822" t="s">
        <v>4315</v>
      </c>
      <c r="L1332" s="825">
        <v>237.31</v>
      </c>
      <c r="M1332" s="825">
        <v>237.31</v>
      </c>
      <c r="N1332" s="822">
        <v>1</v>
      </c>
      <c r="O1332" s="826">
        <v>1</v>
      </c>
      <c r="P1332" s="825">
        <v>237.31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7</v>
      </c>
      <c r="B1333" s="822" t="s">
        <v>2929</v>
      </c>
      <c r="C1333" s="822" t="s">
        <v>2935</v>
      </c>
      <c r="D1333" s="823" t="s">
        <v>4682</v>
      </c>
      <c r="E1333" s="824" t="s">
        <v>2957</v>
      </c>
      <c r="F1333" s="822" t="s">
        <v>2930</v>
      </c>
      <c r="G1333" s="822" t="s">
        <v>3623</v>
      </c>
      <c r="H1333" s="822" t="s">
        <v>329</v>
      </c>
      <c r="I1333" s="822" t="s">
        <v>4316</v>
      </c>
      <c r="J1333" s="822" t="s">
        <v>1536</v>
      </c>
      <c r="K1333" s="822" t="s">
        <v>4317</v>
      </c>
      <c r="L1333" s="825">
        <v>55.16</v>
      </c>
      <c r="M1333" s="825">
        <v>165.48</v>
      </c>
      <c r="N1333" s="822">
        <v>3</v>
      </c>
      <c r="O1333" s="826">
        <v>1</v>
      </c>
      <c r="P1333" s="825">
        <v>165.48</v>
      </c>
      <c r="Q1333" s="827">
        <v>1</v>
      </c>
      <c r="R1333" s="822">
        <v>3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7</v>
      </c>
      <c r="B1334" s="822" t="s">
        <v>2929</v>
      </c>
      <c r="C1334" s="822" t="s">
        <v>2935</v>
      </c>
      <c r="D1334" s="823" t="s">
        <v>4682</v>
      </c>
      <c r="E1334" s="824" t="s">
        <v>2957</v>
      </c>
      <c r="F1334" s="822" t="s">
        <v>2930</v>
      </c>
      <c r="G1334" s="822" t="s">
        <v>3679</v>
      </c>
      <c r="H1334" s="822" t="s">
        <v>329</v>
      </c>
      <c r="I1334" s="822" t="s">
        <v>3680</v>
      </c>
      <c r="J1334" s="822" t="s">
        <v>3681</v>
      </c>
      <c r="K1334" s="822" t="s">
        <v>2355</v>
      </c>
      <c r="L1334" s="825">
        <v>38.56</v>
      </c>
      <c r="M1334" s="825">
        <v>308.48</v>
      </c>
      <c r="N1334" s="822">
        <v>8</v>
      </c>
      <c r="O1334" s="826">
        <v>3</v>
      </c>
      <c r="P1334" s="825">
        <v>154.24</v>
      </c>
      <c r="Q1334" s="827">
        <v>0.5</v>
      </c>
      <c r="R1334" s="822">
        <v>4</v>
      </c>
      <c r="S1334" s="827">
        <v>0.5</v>
      </c>
      <c r="T1334" s="826">
        <v>1.5</v>
      </c>
      <c r="U1334" s="828">
        <v>0.5</v>
      </c>
    </row>
    <row r="1335" spans="1:21" ht="14.45" customHeight="1" x14ac:dyDescent="0.2">
      <c r="A1335" s="821">
        <v>7</v>
      </c>
      <c r="B1335" s="822" t="s">
        <v>2929</v>
      </c>
      <c r="C1335" s="822" t="s">
        <v>2935</v>
      </c>
      <c r="D1335" s="823" t="s">
        <v>4682</v>
      </c>
      <c r="E1335" s="824" t="s">
        <v>2957</v>
      </c>
      <c r="F1335" s="822" t="s">
        <v>2930</v>
      </c>
      <c r="G1335" s="822" t="s">
        <v>3333</v>
      </c>
      <c r="H1335" s="822" t="s">
        <v>329</v>
      </c>
      <c r="I1335" s="822" t="s">
        <v>3334</v>
      </c>
      <c r="J1335" s="822" t="s">
        <v>3335</v>
      </c>
      <c r="K1335" s="822" t="s">
        <v>1850</v>
      </c>
      <c r="L1335" s="825">
        <v>61.97</v>
      </c>
      <c r="M1335" s="825">
        <v>61.97</v>
      </c>
      <c r="N1335" s="822">
        <v>1</v>
      </c>
      <c r="O1335" s="826">
        <v>0.5</v>
      </c>
      <c r="P1335" s="825">
        <v>61.97</v>
      </c>
      <c r="Q1335" s="827">
        <v>1</v>
      </c>
      <c r="R1335" s="822">
        <v>1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7</v>
      </c>
      <c r="B1336" s="822" t="s">
        <v>2929</v>
      </c>
      <c r="C1336" s="822" t="s">
        <v>2935</v>
      </c>
      <c r="D1336" s="823" t="s">
        <v>4682</v>
      </c>
      <c r="E1336" s="824" t="s">
        <v>2957</v>
      </c>
      <c r="F1336" s="822" t="s">
        <v>2930</v>
      </c>
      <c r="G1336" s="822" t="s">
        <v>4318</v>
      </c>
      <c r="H1336" s="822" t="s">
        <v>329</v>
      </c>
      <c r="I1336" s="822" t="s">
        <v>4319</v>
      </c>
      <c r="J1336" s="822" t="s">
        <v>4320</v>
      </c>
      <c r="K1336" s="822" t="s">
        <v>4321</v>
      </c>
      <c r="L1336" s="825">
        <v>77.13</v>
      </c>
      <c r="M1336" s="825">
        <v>77.13</v>
      </c>
      <c r="N1336" s="822">
        <v>1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7</v>
      </c>
      <c r="B1337" s="822" t="s">
        <v>2929</v>
      </c>
      <c r="C1337" s="822" t="s">
        <v>2935</v>
      </c>
      <c r="D1337" s="823" t="s">
        <v>4682</v>
      </c>
      <c r="E1337" s="824" t="s">
        <v>2957</v>
      </c>
      <c r="F1337" s="822" t="s">
        <v>2930</v>
      </c>
      <c r="G1337" s="822" t="s">
        <v>3989</v>
      </c>
      <c r="H1337" s="822" t="s">
        <v>329</v>
      </c>
      <c r="I1337" s="822" t="s">
        <v>3990</v>
      </c>
      <c r="J1337" s="822" t="s">
        <v>3991</v>
      </c>
      <c r="K1337" s="822" t="s">
        <v>3992</v>
      </c>
      <c r="L1337" s="825">
        <v>150.26</v>
      </c>
      <c r="M1337" s="825">
        <v>1953.3799999999999</v>
      </c>
      <c r="N1337" s="822">
        <v>13</v>
      </c>
      <c r="O1337" s="826">
        <v>1.5</v>
      </c>
      <c r="P1337" s="825">
        <v>300.52</v>
      </c>
      <c r="Q1337" s="827">
        <v>0.15384615384615385</v>
      </c>
      <c r="R1337" s="822">
        <v>2</v>
      </c>
      <c r="S1337" s="827">
        <v>0.15384615384615385</v>
      </c>
      <c r="T1337" s="826">
        <v>0.5</v>
      </c>
      <c r="U1337" s="828">
        <v>0.33333333333333331</v>
      </c>
    </row>
    <row r="1338" spans="1:21" ht="14.45" customHeight="1" x14ac:dyDescent="0.2">
      <c r="A1338" s="821">
        <v>7</v>
      </c>
      <c r="B1338" s="822" t="s">
        <v>2929</v>
      </c>
      <c r="C1338" s="822" t="s">
        <v>2935</v>
      </c>
      <c r="D1338" s="823" t="s">
        <v>4682</v>
      </c>
      <c r="E1338" s="824" t="s">
        <v>2957</v>
      </c>
      <c r="F1338" s="822" t="s">
        <v>2930</v>
      </c>
      <c r="G1338" s="822" t="s">
        <v>3989</v>
      </c>
      <c r="H1338" s="822" t="s">
        <v>329</v>
      </c>
      <c r="I1338" s="822" t="s">
        <v>3993</v>
      </c>
      <c r="J1338" s="822" t="s">
        <v>3994</v>
      </c>
      <c r="K1338" s="822" t="s">
        <v>1900</v>
      </c>
      <c r="L1338" s="825">
        <v>200.34</v>
      </c>
      <c r="M1338" s="825">
        <v>3205.44</v>
      </c>
      <c r="N1338" s="822">
        <v>16</v>
      </c>
      <c r="O1338" s="826">
        <v>2.5</v>
      </c>
      <c r="P1338" s="825">
        <v>2003.4</v>
      </c>
      <c r="Q1338" s="827">
        <v>0.625</v>
      </c>
      <c r="R1338" s="822">
        <v>10</v>
      </c>
      <c r="S1338" s="827">
        <v>0.625</v>
      </c>
      <c r="T1338" s="826">
        <v>1.5</v>
      </c>
      <c r="U1338" s="828">
        <v>0.6</v>
      </c>
    </row>
    <row r="1339" spans="1:21" ht="14.45" customHeight="1" x14ac:dyDescent="0.2">
      <c r="A1339" s="821">
        <v>7</v>
      </c>
      <c r="B1339" s="822" t="s">
        <v>2929</v>
      </c>
      <c r="C1339" s="822" t="s">
        <v>2935</v>
      </c>
      <c r="D1339" s="823" t="s">
        <v>4682</v>
      </c>
      <c r="E1339" s="824" t="s">
        <v>2957</v>
      </c>
      <c r="F1339" s="822" t="s">
        <v>2930</v>
      </c>
      <c r="G1339" s="822" t="s">
        <v>3989</v>
      </c>
      <c r="H1339" s="822" t="s">
        <v>329</v>
      </c>
      <c r="I1339" s="822" t="s">
        <v>4322</v>
      </c>
      <c r="J1339" s="822" t="s">
        <v>1543</v>
      </c>
      <c r="K1339" s="822" t="s">
        <v>2833</v>
      </c>
      <c r="L1339" s="825">
        <v>100.17</v>
      </c>
      <c r="M1339" s="825">
        <v>1602.72</v>
      </c>
      <c r="N1339" s="822">
        <v>16</v>
      </c>
      <c r="O1339" s="826">
        <v>2</v>
      </c>
      <c r="P1339" s="825">
        <v>400.68</v>
      </c>
      <c r="Q1339" s="827">
        <v>0.25</v>
      </c>
      <c r="R1339" s="822">
        <v>4</v>
      </c>
      <c r="S1339" s="827">
        <v>0.25</v>
      </c>
      <c r="T1339" s="826">
        <v>1</v>
      </c>
      <c r="U1339" s="828">
        <v>0.5</v>
      </c>
    </row>
    <row r="1340" spans="1:21" ht="14.45" customHeight="1" x14ac:dyDescent="0.2">
      <c r="A1340" s="821">
        <v>7</v>
      </c>
      <c r="B1340" s="822" t="s">
        <v>2929</v>
      </c>
      <c r="C1340" s="822" t="s">
        <v>2935</v>
      </c>
      <c r="D1340" s="823" t="s">
        <v>4682</v>
      </c>
      <c r="E1340" s="824" t="s">
        <v>2957</v>
      </c>
      <c r="F1340" s="822" t="s">
        <v>2930</v>
      </c>
      <c r="G1340" s="822" t="s">
        <v>3989</v>
      </c>
      <c r="H1340" s="822" t="s">
        <v>329</v>
      </c>
      <c r="I1340" s="822" t="s">
        <v>4093</v>
      </c>
      <c r="J1340" s="822" t="s">
        <v>4094</v>
      </c>
      <c r="K1340" s="822" t="s">
        <v>4095</v>
      </c>
      <c r="L1340" s="825">
        <v>320.55</v>
      </c>
      <c r="M1340" s="825">
        <v>641.1</v>
      </c>
      <c r="N1340" s="822">
        <v>2</v>
      </c>
      <c r="O1340" s="826">
        <v>2</v>
      </c>
      <c r="P1340" s="825">
        <v>320.55</v>
      </c>
      <c r="Q1340" s="827">
        <v>0.5</v>
      </c>
      <c r="R1340" s="822">
        <v>1</v>
      </c>
      <c r="S1340" s="827">
        <v>0.5</v>
      </c>
      <c r="T1340" s="826">
        <v>1</v>
      </c>
      <c r="U1340" s="828">
        <v>0.5</v>
      </c>
    </row>
    <row r="1341" spans="1:21" ht="14.45" customHeight="1" x14ac:dyDescent="0.2">
      <c r="A1341" s="821">
        <v>7</v>
      </c>
      <c r="B1341" s="822" t="s">
        <v>2929</v>
      </c>
      <c r="C1341" s="822" t="s">
        <v>2935</v>
      </c>
      <c r="D1341" s="823" t="s">
        <v>4682</v>
      </c>
      <c r="E1341" s="824" t="s">
        <v>2957</v>
      </c>
      <c r="F1341" s="822" t="s">
        <v>2930</v>
      </c>
      <c r="G1341" s="822" t="s">
        <v>3989</v>
      </c>
      <c r="H1341" s="822" t="s">
        <v>329</v>
      </c>
      <c r="I1341" s="822" t="s">
        <v>3996</v>
      </c>
      <c r="J1341" s="822" t="s">
        <v>3997</v>
      </c>
      <c r="K1341" s="822" t="s">
        <v>3998</v>
      </c>
      <c r="L1341" s="825">
        <v>100.17</v>
      </c>
      <c r="M1341" s="825">
        <v>801.36</v>
      </c>
      <c r="N1341" s="822">
        <v>8</v>
      </c>
      <c r="O1341" s="826">
        <v>2.5</v>
      </c>
      <c r="P1341" s="825">
        <v>200.34</v>
      </c>
      <c r="Q1341" s="827">
        <v>0.25</v>
      </c>
      <c r="R1341" s="822">
        <v>2</v>
      </c>
      <c r="S1341" s="827">
        <v>0.25</v>
      </c>
      <c r="T1341" s="826">
        <v>0.5</v>
      </c>
      <c r="U1341" s="828">
        <v>0.2</v>
      </c>
    </row>
    <row r="1342" spans="1:21" ht="14.45" customHeight="1" x14ac:dyDescent="0.2">
      <c r="A1342" s="821">
        <v>7</v>
      </c>
      <c r="B1342" s="822" t="s">
        <v>2929</v>
      </c>
      <c r="C1342" s="822" t="s">
        <v>2935</v>
      </c>
      <c r="D1342" s="823" t="s">
        <v>4682</v>
      </c>
      <c r="E1342" s="824" t="s">
        <v>2957</v>
      </c>
      <c r="F1342" s="822" t="s">
        <v>2930</v>
      </c>
      <c r="G1342" s="822" t="s">
        <v>3989</v>
      </c>
      <c r="H1342" s="822" t="s">
        <v>329</v>
      </c>
      <c r="I1342" s="822" t="s">
        <v>4323</v>
      </c>
      <c r="J1342" s="822" t="s">
        <v>2177</v>
      </c>
      <c r="K1342" s="822" t="s">
        <v>4095</v>
      </c>
      <c r="L1342" s="825">
        <v>320.55</v>
      </c>
      <c r="M1342" s="825">
        <v>320.55</v>
      </c>
      <c r="N1342" s="822">
        <v>1</v>
      </c>
      <c r="O1342" s="826">
        <v>1</v>
      </c>
      <c r="P1342" s="825">
        <v>320.55</v>
      </c>
      <c r="Q1342" s="827">
        <v>1</v>
      </c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7</v>
      </c>
      <c r="B1343" s="822" t="s">
        <v>2929</v>
      </c>
      <c r="C1343" s="822" t="s">
        <v>2935</v>
      </c>
      <c r="D1343" s="823" t="s">
        <v>4682</v>
      </c>
      <c r="E1343" s="824" t="s">
        <v>2957</v>
      </c>
      <c r="F1343" s="822" t="s">
        <v>2930</v>
      </c>
      <c r="G1343" s="822" t="s">
        <v>3989</v>
      </c>
      <c r="H1343" s="822" t="s">
        <v>329</v>
      </c>
      <c r="I1343" s="822" t="s">
        <v>4219</v>
      </c>
      <c r="J1343" s="822" t="s">
        <v>4220</v>
      </c>
      <c r="K1343" s="822" t="s">
        <v>3542</v>
      </c>
      <c r="L1343" s="825">
        <v>166.96</v>
      </c>
      <c r="M1343" s="825">
        <v>667.84</v>
      </c>
      <c r="N1343" s="822">
        <v>4</v>
      </c>
      <c r="O1343" s="826">
        <v>2</v>
      </c>
      <c r="P1343" s="825">
        <v>667.84</v>
      </c>
      <c r="Q1343" s="827">
        <v>1</v>
      </c>
      <c r="R1343" s="822">
        <v>4</v>
      </c>
      <c r="S1343" s="827">
        <v>1</v>
      </c>
      <c r="T1343" s="826">
        <v>2</v>
      </c>
      <c r="U1343" s="828">
        <v>1</v>
      </c>
    </row>
    <row r="1344" spans="1:21" ht="14.45" customHeight="1" x14ac:dyDescent="0.2">
      <c r="A1344" s="821">
        <v>7</v>
      </c>
      <c r="B1344" s="822" t="s">
        <v>2929</v>
      </c>
      <c r="C1344" s="822" t="s">
        <v>2935</v>
      </c>
      <c r="D1344" s="823" t="s">
        <v>4682</v>
      </c>
      <c r="E1344" s="824" t="s">
        <v>2957</v>
      </c>
      <c r="F1344" s="822" t="s">
        <v>2930</v>
      </c>
      <c r="G1344" s="822" t="s">
        <v>3989</v>
      </c>
      <c r="H1344" s="822" t="s">
        <v>329</v>
      </c>
      <c r="I1344" s="822" t="s">
        <v>3999</v>
      </c>
      <c r="J1344" s="822" t="s">
        <v>3997</v>
      </c>
      <c r="K1344" s="822" t="s">
        <v>4000</v>
      </c>
      <c r="L1344" s="825">
        <v>200.34</v>
      </c>
      <c r="M1344" s="825">
        <v>2003.4</v>
      </c>
      <c r="N1344" s="822">
        <v>10</v>
      </c>
      <c r="O1344" s="826">
        <v>1.5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7</v>
      </c>
      <c r="B1345" s="822" t="s">
        <v>2929</v>
      </c>
      <c r="C1345" s="822" t="s">
        <v>2935</v>
      </c>
      <c r="D1345" s="823" t="s">
        <v>4682</v>
      </c>
      <c r="E1345" s="824" t="s">
        <v>2957</v>
      </c>
      <c r="F1345" s="822" t="s">
        <v>2930</v>
      </c>
      <c r="G1345" s="822" t="s">
        <v>3989</v>
      </c>
      <c r="H1345" s="822" t="s">
        <v>329</v>
      </c>
      <c r="I1345" s="822" t="s">
        <v>4324</v>
      </c>
      <c r="J1345" s="822" t="s">
        <v>4325</v>
      </c>
      <c r="K1345" s="822" t="s">
        <v>4326</v>
      </c>
      <c r="L1345" s="825">
        <v>50.09</v>
      </c>
      <c r="M1345" s="825">
        <v>100.18</v>
      </c>
      <c r="N1345" s="822">
        <v>2</v>
      </c>
      <c r="O1345" s="826">
        <v>0.5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7</v>
      </c>
      <c r="B1346" s="822" t="s">
        <v>2929</v>
      </c>
      <c r="C1346" s="822" t="s">
        <v>2935</v>
      </c>
      <c r="D1346" s="823" t="s">
        <v>4682</v>
      </c>
      <c r="E1346" s="824" t="s">
        <v>2957</v>
      </c>
      <c r="F1346" s="822" t="s">
        <v>2930</v>
      </c>
      <c r="G1346" s="822" t="s">
        <v>3989</v>
      </c>
      <c r="H1346" s="822" t="s">
        <v>329</v>
      </c>
      <c r="I1346" s="822" t="s">
        <v>4327</v>
      </c>
      <c r="J1346" s="822" t="s">
        <v>4325</v>
      </c>
      <c r="K1346" s="822" t="s">
        <v>4328</v>
      </c>
      <c r="L1346" s="825">
        <v>100.17</v>
      </c>
      <c r="M1346" s="825">
        <v>100.17</v>
      </c>
      <c r="N1346" s="822">
        <v>1</v>
      </c>
      <c r="O1346" s="826">
        <v>0.5</v>
      </c>
      <c r="P1346" s="825">
        <v>100.17</v>
      </c>
      <c r="Q1346" s="827">
        <v>1</v>
      </c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7</v>
      </c>
      <c r="B1347" s="822" t="s">
        <v>2929</v>
      </c>
      <c r="C1347" s="822" t="s">
        <v>2935</v>
      </c>
      <c r="D1347" s="823" t="s">
        <v>4682</v>
      </c>
      <c r="E1347" s="824" t="s">
        <v>2957</v>
      </c>
      <c r="F1347" s="822" t="s">
        <v>2930</v>
      </c>
      <c r="G1347" s="822" t="s">
        <v>3989</v>
      </c>
      <c r="H1347" s="822" t="s">
        <v>329</v>
      </c>
      <c r="I1347" s="822" t="s">
        <v>4004</v>
      </c>
      <c r="J1347" s="822" t="s">
        <v>3997</v>
      </c>
      <c r="K1347" s="822" t="s">
        <v>4005</v>
      </c>
      <c r="L1347" s="825">
        <v>150.26</v>
      </c>
      <c r="M1347" s="825">
        <v>901.56</v>
      </c>
      <c r="N1347" s="822">
        <v>6</v>
      </c>
      <c r="O1347" s="826">
        <v>1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7</v>
      </c>
      <c r="B1348" s="822" t="s">
        <v>2929</v>
      </c>
      <c r="C1348" s="822" t="s">
        <v>2935</v>
      </c>
      <c r="D1348" s="823" t="s">
        <v>4682</v>
      </c>
      <c r="E1348" s="824" t="s">
        <v>2957</v>
      </c>
      <c r="F1348" s="822" t="s">
        <v>2930</v>
      </c>
      <c r="G1348" s="822" t="s">
        <v>3989</v>
      </c>
      <c r="H1348" s="822" t="s">
        <v>329</v>
      </c>
      <c r="I1348" s="822" t="s">
        <v>4221</v>
      </c>
      <c r="J1348" s="822" t="s">
        <v>2177</v>
      </c>
      <c r="K1348" s="822" t="s">
        <v>2190</v>
      </c>
      <c r="L1348" s="825">
        <v>47.35</v>
      </c>
      <c r="M1348" s="825">
        <v>662.90000000000009</v>
      </c>
      <c r="N1348" s="822">
        <v>14</v>
      </c>
      <c r="O1348" s="826">
        <v>3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7</v>
      </c>
      <c r="B1349" s="822" t="s">
        <v>2929</v>
      </c>
      <c r="C1349" s="822" t="s">
        <v>2935</v>
      </c>
      <c r="D1349" s="823" t="s">
        <v>4682</v>
      </c>
      <c r="E1349" s="824" t="s">
        <v>2957</v>
      </c>
      <c r="F1349" s="822" t="s">
        <v>2930</v>
      </c>
      <c r="G1349" s="822" t="s">
        <v>3989</v>
      </c>
      <c r="H1349" s="822" t="s">
        <v>329</v>
      </c>
      <c r="I1349" s="822" t="s">
        <v>4008</v>
      </c>
      <c r="J1349" s="822" t="s">
        <v>3997</v>
      </c>
      <c r="K1349" s="822" t="s">
        <v>4009</v>
      </c>
      <c r="L1349" s="825">
        <v>100.17</v>
      </c>
      <c r="M1349" s="825">
        <v>901.53</v>
      </c>
      <c r="N1349" s="822">
        <v>9</v>
      </c>
      <c r="O1349" s="826">
        <v>1.5</v>
      </c>
      <c r="P1349" s="825">
        <v>601.02</v>
      </c>
      <c r="Q1349" s="827">
        <v>0.66666666666666663</v>
      </c>
      <c r="R1349" s="822">
        <v>6</v>
      </c>
      <c r="S1349" s="827">
        <v>0.66666666666666663</v>
      </c>
      <c r="T1349" s="826">
        <v>0.5</v>
      </c>
      <c r="U1349" s="828">
        <v>0.33333333333333331</v>
      </c>
    </row>
    <row r="1350" spans="1:21" ht="14.45" customHeight="1" x14ac:dyDescent="0.2">
      <c r="A1350" s="821">
        <v>7</v>
      </c>
      <c r="B1350" s="822" t="s">
        <v>2929</v>
      </c>
      <c r="C1350" s="822" t="s">
        <v>2935</v>
      </c>
      <c r="D1350" s="823" t="s">
        <v>4682</v>
      </c>
      <c r="E1350" s="824" t="s">
        <v>2957</v>
      </c>
      <c r="F1350" s="822" t="s">
        <v>2930</v>
      </c>
      <c r="G1350" s="822" t="s">
        <v>3989</v>
      </c>
      <c r="H1350" s="822" t="s">
        <v>329</v>
      </c>
      <c r="I1350" s="822" t="s">
        <v>4010</v>
      </c>
      <c r="J1350" s="822" t="s">
        <v>4011</v>
      </c>
      <c r="K1350" s="822" t="s">
        <v>3992</v>
      </c>
      <c r="L1350" s="825">
        <v>150.26</v>
      </c>
      <c r="M1350" s="825">
        <v>7963.78</v>
      </c>
      <c r="N1350" s="822">
        <v>53</v>
      </c>
      <c r="O1350" s="826">
        <v>9.5</v>
      </c>
      <c r="P1350" s="825">
        <v>5709.88</v>
      </c>
      <c r="Q1350" s="827">
        <v>0.71698113207547176</v>
      </c>
      <c r="R1350" s="822">
        <v>38</v>
      </c>
      <c r="S1350" s="827">
        <v>0.71698113207547165</v>
      </c>
      <c r="T1350" s="826">
        <v>7.5</v>
      </c>
      <c r="U1350" s="828">
        <v>0.78947368421052633</v>
      </c>
    </row>
    <row r="1351" spans="1:21" ht="14.45" customHeight="1" x14ac:dyDescent="0.2">
      <c r="A1351" s="821">
        <v>7</v>
      </c>
      <c r="B1351" s="822" t="s">
        <v>2929</v>
      </c>
      <c r="C1351" s="822" t="s">
        <v>2935</v>
      </c>
      <c r="D1351" s="823" t="s">
        <v>4682</v>
      </c>
      <c r="E1351" s="824" t="s">
        <v>2957</v>
      </c>
      <c r="F1351" s="822" t="s">
        <v>2930</v>
      </c>
      <c r="G1351" s="822" t="s">
        <v>3989</v>
      </c>
      <c r="H1351" s="822" t="s">
        <v>329</v>
      </c>
      <c r="I1351" s="822" t="s">
        <v>4012</v>
      </c>
      <c r="J1351" s="822" t="s">
        <v>4011</v>
      </c>
      <c r="K1351" s="822" t="s">
        <v>3542</v>
      </c>
      <c r="L1351" s="825">
        <v>166.96</v>
      </c>
      <c r="M1351" s="825">
        <v>667.84</v>
      </c>
      <c r="N1351" s="822">
        <v>4</v>
      </c>
      <c r="O1351" s="826">
        <v>1.5</v>
      </c>
      <c r="P1351" s="825">
        <v>333.92</v>
      </c>
      <c r="Q1351" s="827">
        <v>0.5</v>
      </c>
      <c r="R1351" s="822">
        <v>2</v>
      </c>
      <c r="S1351" s="827">
        <v>0.5</v>
      </c>
      <c r="T1351" s="826">
        <v>1</v>
      </c>
      <c r="U1351" s="828">
        <v>0.66666666666666663</v>
      </c>
    </row>
    <row r="1352" spans="1:21" ht="14.45" customHeight="1" x14ac:dyDescent="0.2">
      <c r="A1352" s="821">
        <v>7</v>
      </c>
      <c r="B1352" s="822" t="s">
        <v>2929</v>
      </c>
      <c r="C1352" s="822" t="s">
        <v>2935</v>
      </c>
      <c r="D1352" s="823" t="s">
        <v>4682</v>
      </c>
      <c r="E1352" s="824" t="s">
        <v>2957</v>
      </c>
      <c r="F1352" s="822" t="s">
        <v>2930</v>
      </c>
      <c r="G1352" s="822" t="s">
        <v>3989</v>
      </c>
      <c r="H1352" s="822" t="s">
        <v>329</v>
      </c>
      <c r="I1352" s="822" t="s">
        <v>4013</v>
      </c>
      <c r="J1352" s="822" t="s">
        <v>4011</v>
      </c>
      <c r="K1352" s="822" t="s">
        <v>1900</v>
      </c>
      <c r="L1352" s="825">
        <v>200.34</v>
      </c>
      <c r="M1352" s="825">
        <v>3005.1</v>
      </c>
      <c r="N1352" s="822">
        <v>15</v>
      </c>
      <c r="O1352" s="826">
        <v>2.5</v>
      </c>
      <c r="P1352" s="825">
        <v>601.02</v>
      </c>
      <c r="Q1352" s="827">
        <v>0.2</v>
      </c>
      <c r="R1352" s="822">
        <v>3</v>
      </c>
      <c r="S1352" s="827">
        <v>0.2</v>
      </c>
      <c r="T1352" s="826">
        <v>1</v>
      </c>
      <c r="U1352" s="828">
        <v>0.4</v>
      </c>
    </row>
    <row r="1353" spans="1:21" ht="14.45" customHeight="1" x14ac:dyDescent="0.2">
      <c r="A1353" s="821">
        <v>7</v>
      </c>
      <c r="B1353" s="822" t="s">
        <v>2929</v>
      </c>
      <c r="C1353" s="822" t="s">
        <v>2935</v>
      </c>
      <c r="D1353" s="823" t="s">
        <v>4682</v>
      </c>
      <c r="E1353" s="824" t="s">
        <v>2957</v>
      </c>
      <c r="F1353" s="822" t="s">
        <v>2930</v>
      </c>
      <c r="G1353" s="822" t="s">
        <v>3989</v>
      </c>
      <c r="H1353" s="822" t="s">
        <v>329</v>
      </c>
      <c r="I1353" s="822" t="s">
        <v>4014</v>
      </c>
      <c r="J1353" s="822" t="s">
        <v>4011</v>
      </c>
      <c r="K1353" s="822" t="s">
        <v>2833</v>
      </c>
      <c r="L1353" s="825">
        <v>100.17</v>
      </c>
      <c r="M1353" s="825">
        <v>4607.82</v>
      </c>
      <c r="N1353" s="822">
        <v>46</v>
      </c>
      <c r="O1353" s="826">
        <v>7</v>
      </c>
      <c r="P1353" s="825">
        <v>901.53</v>
      </c>
      <c r="Q1353" s="827">
        <v>0.19565217391304349</v>
      </c>
      <c r="R1353" s="822">
        <v>9</v>
      </c>
      <c r="S1353" s="827">
        <v>0.19565217391304349</v>
      </c>
      <c r="T1353" s="826">
        <v>2</v>
      </c>
      <c r="U1353" s="828">
        <v>0.2857142857142857</v>
      </c>
    </row>
    <row r="1354" spans="1:21" ht="14.45" customHeight="1" x14ac:dyDescent="0.2">
      <c r="A1354" s="821">
        <v>7</v>
      </c>
      <c r="B1354" s="822" t="s">
        <v>2929</v>
      </c>
      <c r="C1354" s="822" t="s">
        <v>2935</v>
      </c>
      <c r="D1354" s="823" t="s">
        <v>4682</v>
      </c>
      <c r="E1354" s="824" t="s">
        <v>2957</v>
      </c>
      <c r="F1354" s="822" t="s">
        <v>2930</v>
      </c>
      <c r="G1354" s="822" t="s">
        <v>3989</v>
      </c>
      <c r="H1354" s="822" t="s">
        <v>329</v>
      </c>
      <c r="I1354" s="822" t="s">
        <v>4329</v>
      </c>
      <c r="J1354" s="822" t="s">
        <v>4002</v>
      </c>
      <c r="K1354" s="822" t="s">
        <v>4330</v>
      </c>
      <c r="L1354" s="825">
        <v>300.51</v>
      </c>
      <c r="M1354" s="825">
        <v>1803.06</v>
      </c>
      <c r="N1354" s="822">
        <v>6</v>
      </c>
      <c r="O1354" s="826">
        <v>1</v>
      </c>
      <c r="P1354" s="825">
        <v>901.53</v>
      </c>
      <c r="Q1354" s="827">
        <v>0.5</v>
      </c>
      <c r="R1354" s="822">
        <v>3</v>
      </c>
      <c r="S1354" s="827">
        <v>0.5</v>
      </c>
      <c r="T1354" s="826">
        <v>0.5</v>
      </c>
      <c r="U1354" s="828">
        <v>0.5</v>
      </c>
    </row>
    <row r="1355" spans="1:21" ht="14.45" customHeight="1" x14ac:dyDescent="0.2">
      <c r="A1355" s="821">
        <v>7</v>
      </c>
      <c r="B1355" s="822" t="s">
        <v>2929</v>
      </c>
      <c r="C1355" s="822" t="s">
        <v>2935</v>
      </c>
      <c r="D1355" s="823" t="s">
        <v>4682</v>
      </c>
      <c r="E1355" s="824" t="s">
        <v>2957</v>
      </c>
      <c r="F1355" s="822" t="s">
        <v>2930</v>
      </c>
      <c r="G1355" s="822" t="s">
        <v>3177</v>
      </c>
      <c r="H1355" s="822" t="s">
        <v>329</v>
      </c>
      <c r="I1355" s="822" t="s">
        <v>4015</v>
      </c>
      <c r="J1355" s="822" t="s">
        <v>3179</v>
      </c>
      <c r="K1355" s="822" t="s">
        <v>4016</v>
      </c>
      <c r="L1355" s="825">
        <v>65.989999999999995</v>
      </c>
      <c r="M1355" s="825">
        <v>395.93999999999994</v>
      </c>
      <c r="N1355" s="822">
        <v>6</v>
      </c>
      <c r="O1355" s="826">
        <v>2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7</v>
      </c>
      <c r="B1356" s="822" t="s">
        <v>2929</v>
      </c>
      <c r="C1356" s="822" t="s">
        <v>2935</v>
      </c>
      <c r="D1356" s="823" t="s">
        <v>4682</v>
      </c>
      <c r="E1356" s="824" t="s">
        <v>2957</v>
      </c>
      <c r="F1356" s="822" t="s">
        <v>2930</v>
      </c>
      <c r="G1356" s="822" t="s">
        <v>4331</v>
      </c>
      <c r="H1356" s="822" t="s">
        <v>329</v>
      </c>
      <c r="I1356" s="822" t="s">
        <v>4332</v>
      </c>
      <c r="J1356" s="822" t="s">
        <v>4333</v>
      </c>
      <c r="K1356" s="822" t="s">
        <v>4334</v>
      </c>
      <c r="L1356" s="825">
        <v>224.69</v>
      </c>
      <c r="M1356" s="825">
        <v>1348.1399999999999</v>
      </c>
      <c r="N1356" s="822">
        <v>6</v>
      </c>
      <c r="O1356" s="826">
        <v>0.5</v>
      </c>
      <c r="P1356" s="825">
        <v>1348.1399999999999</v>
      </c>
      <c r="Q1356" s="827">
        <v>1</v>
      </c>
      <c r="R1356" s="822">
        <v>6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7</v>
      </c>
      <c r="B1357" s="822" t="s">
        <v>2929</v>
      </c>
      <c r="C1357" s="822" t="s">
        <v>2935</v>
      </c>
      <c r="D1357" s="823" t="s">
        <v>4682</v>
      </c>
      <c r="E1357" s="824" t="s">
        <v>2957</v>
      </c>
      <c r="F1357" s="822" t="s">
        <v>2930</v>
      </c>
      <c r="G1357" s="822" t="s">
        <v>3075</v>
      </c>
      <c r="H1357" s="822" t="s">
        <v>329</v>
      </c>
      <c r="I1357" s="822" t="s">
        <v>3181</v>
      </c>
      <c r="J1357" s="822" t="s">
        <v>3182</v>
      </c>
      <c r="K1357" s="822" t="s">
        <v>3183</v>
      </c>
      <c r="L1357" s="825">
        <v>311.02</v>
      </c>
      <c r="M1357" s="825">
        <v>311.02</v>
      </c>
      <c r="N1357" s="822">
        <v>1</v>
      </c>
      <c r="O1357" s="826">
        <v>1</v>
      </c>
      <c r="P1357" s="825">
        <v>311.02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7</v>
      </c>
      <c r="B1358" s="822" t="s">
        <v>2929</v>
      </c>
      <c r="C1358" s="822" t="s">
        <v>2935</v>
      </c>
      <c r="D1358" s="823" t="s">
        <v>4682</v>
      </c>
      <c r="E1358" s="824" t="s">
        <v>2957</v>
      </c>
      <c r="F1358" s="822" t="s">
        <v>2930</v>
      </c>
      <c r="G1358" s="822" t="s">
        <v>3075</v>
      </c>
      <c r="H1358" s="822" t="s">
        <v>329</v>
      </c>
      <c r="I1358" s="822" t="s">
        <v>4017</v>
      </c>
      <c r="J1358" s="822" t="s">
        <v>3182</v>
      </c>
      <c r="K1358" s="822" t="s">
        <v>4018</v>
      </c>
      <c r="L1358" s="825">
        <v>477.11</v>
      </c>
      <c r="M1358" s="825">
        <v>3339.7700000000004</v>
      </c>
      <c r="N1358" s="822">
        <v>7</v>
      </c>
      <c r="O1358" s="826">
        <v>3.5</v>
      </c>
      <c r="P1358" s="825">
        <v>477.11</v>
      </c>
      <c r="Q1358" s="827">
        <v>0.14285714285714285</v>
      </c>
      <c r="R1358" s="822">
        <v>1</v>
      </c>
      <c r="S1358" s="827">
        <v>0.14285714285714285</v>
      </c>
      <c r="T1358" s="826">
        <v>1</v>
      </c>
      <c r="U1358" s="828">
        <v>0.2857142857142857</v>
      </c>
    </row>
    <row r="1359" spans="1:21" ht="14.45" customHeight="1" x14ac:dyDescent="0.2">
      <c r="A1359" s="821">
        <v>7</v>
      </c>
      <c r="B1359" s="822" t="s">
        <v>2929</v>
      </c>
      <c r="C1359" s="822" t="s">
        <v>2935</v>
      </c>
      <c r="D1359" s="823" t="s">
        <v>4682</v>
      </c>
      <c r="E1359" s="824" t="s">
        <v>2957</v>
      </c>
      <c r="F1359" s="822" t="s">
        <v>2930</v>
      </c>
      <c r="G1359" s="822" t="s">
        <v>4019</v>
      </c>
      <c r="H1359" s="822" t="s">
        <v>687</v>
      </c>
      <c r="I1359" s="822" t="s">
        <v>4020</v>
      </c>
      <c r="J1359" s="822" t="s">
        <v>2899</v>
      </c>
      <c r="K1359" s="822" t="s">
        <v>4021</v>
      </c>
      <c r="L1359" s="825">
        <v>80.53</v>
      </c>
      <c r="M1359" s="825">
        <v>1449.54</v>
      </c>
      <c r="N1359" s="822">
        <v>18</v>
      </c>
      <c r="O1359" s="826">
        <v>4</v>
      </c>
      <c r="P1359" s="825">
        <v>966.36</v>
      </c>
      <c r="Q1359" s="827">
        <v>0.66666666666666674</v>
      </c>
      <c r="R1359" s="822">
        <v>12</v>
      </c>
      <c r="S1359" s="827">
        <v>0.66666666666666663</v>
      </c>
      <c r="T1359" s="826">
        <v>2.5</v>
      </c>
      <c r="U1359" s="828">
        <v>0.625</v>
      </c>
    </row>
    <row r="1360" spans="1:21" ht="14.45" customHeight="1" x14ac:dyDescent="0.2">
      <c r="A1360" s="821">
        <v>7</v>
      </c>
      <c r="B1360" s="822" t="s">
        <v>2929</v>
      </c>
      <c r="C1360" s="822" t="s">
        <v>2935</v>
      </c>
      <c r="D1360" s="823" t="s">
        <v>4682</v>
      </c>
      <c r="E1360" s="824" t="s">
        <v>2957</v>
      </c>
      <c r="F1360" s="822" t="s">
        <v>2930</v>
      </c>
      <c r="G1360" s="822" t="s">
        <v>4019</v>
      </c>
      <c r="H1360" s="822" t="s">
        <v>329</v>
      </c>
      <c r="I1360" s="822" t="s">
        <v>4022</v>
      </c>
      <c r="J1360" s="822" t="s">
        <v>2899</v>
      </c>
      <c r="K1360" s="822" t="s">
        <v>2100</v>
      </c>
      <c r="L1360" s="825">
        <v>400.17</v>
      </c>
      <c r="M1360" s="825">
        <v>2000.85</v>
      </c>
      <c r="N1360" s="822">
        <v>5</v>
      </c>
      <c r="O1360" s="826">
        <v>2.5</v>
      </c>
      <c r="P1360" s="825">
        <v>1200.51</v>
      </c>
      <c r="Q1360" s="827">
        <v>0.6</v>
      </c>
      <c r="R1360" s="822">
        <v>3</v>
      </c>
      <c r="S1360" s="827">
        <v>0.6</v>
      </c>
      <c r="T1360" s="826">
        <v>1.5</v>
      </c>
      <c r="U1360" s="828">
        <v>0.6</v>
      </c>
    </row>
    <row r="1361" spans="1:21" ht="14.45" customHeight="1" x14ac:dyDescent="0.2">
      <c r="A1361" s="821">
        <v>7</v>
      </c>
      <c r="B1361" s="822" t="s">
        <v>2929</v>
      </c>
      <c r="C1361" s="822" t="s">
        <v>2935</v>
      </c>
      <c r="D1361" s="823" t="s">
        <v>4682</v>
      </c>
      <c r="E1361" s="824" t="s">
        <v>2957</v>
      </c>
      <c r="F1361" s="822" t="s">
        <v>2930</v>
      </c>
      <c r="G1361" s="822" t="s">
        <v>4019</v>
      </c>
      <c r="H1361" s="822" t="s">
        <v>329</v>
      </c>
      <c r="I1361" s="822" t="s">
        <v>4023</v>
      </c>
      <c r="J1361" s="822" t="s">
        <v>2899</v>
      </c>
      <c r="K1361" s="822" t="s">
        <v>4024</v>
      </c>
      <c r="L1361" s="825">
        <v>533.42999999999995</v>
      </c>
      <c r="M1361" s="825">
        <v>1066.8599999999999</v>
      </c>
      <c r="N1361" s="822">
        <v>2</v>
      </c>
      <c r="O1361" s="826">
        <v>1</v>
      </c>
      <c r="P1361" s="825">
        <v>533.42999999999995</v>
      </c>
      <c r="Q1361" s="827">
        <v>0.5</v>
      </c>
      <c r="R1361" s="822">
        <v>1</v>
      </c>
      <c r="S1361" s="827">
        <v>0.5</v>
      </c>
      <c r="T1361" s="826">
        <v>0.5</v>
      </c>
      <c r="U1361" s="828">
        <v>0.5</v>
      </c>
    </row>
    <row r="1362" spans="1:21" ht="14.45" customHeight="1" x14ac:dyDescent="0.2">
      <c r="A1362" s="821">
        <v>7</v>
      </c>
      <c r="B1362" s="822" t="s">
        <v>2929</v>
      </c>
      <c r="C1362" s="822" t="s">
        <v>2935</v>
      </c>
      <c r="D1362" s="823" t="s">
        <v>4682</v>
      </c>
      <c r="E1362" s="824" t="s">
        <v>2957</v>
      </c>
      <c r="F1362" s="822" t="s">
        <v>2930</v>
      </c>
      <c r="G1362" s="822" t="s">
        <v>4019</v>
      </c>
      <c r="H1362" s="822" t="s">
        <v>687</v>
      </c>
      <c r="I1362" s="822" t="s">
        <v>4025</v>
      </c>
      <c r="J1362" s="822" t="s">
        <v>2899</v>
      </c>
      <c r="K1362" s="822" t="s">
        <v>4024</v>
      </c>
      <c r="L1362" s="825">
        <v>533.42999999999995</v>
      </c>
      <c r="M1362" s="825">
        <v>2133.7199999999998</v>
      </c>
      <c r="N1362" s="822">
        <v>4</v>
      </c>
      <c r="O1362" s="826">
        <v>3</v>
      </c>
      <c r="P1362" s="825">
        <v>533.42999999999995</v>
      </c>
      <c r="Q1362" s="827">
        <v>0.25</v>
      </c>
      <c r="R1362" s="822">
        <v>1</v>
      </c>
      <c r="S1362" s="827">
        <v>0.25</v>
      </c>
      <c r="T1362" s="826">
        <v>1</v>
      </c>
      <c r="U1362" s="828">
        <v>0.33333333333333331</v>
      </c>
    </row>
    <row r="1363" spans="1:21" ht="14.45" customHeight="1" x14ac:dyDescent="0.2">
      <c r="A1363" s="821">
        <v>7</v>
      </c>
      <c r="B1363" s="822" t="s">
        <v>2929</v>
      </c>
      <c r="C1363" s="822" t="s">
        <v>2935</v>
      </c>
      <c r="D1363" s="823" t="s">
        <v>4682</v>
      </c>
      <c r="E1363" s="824" t="s">
        <v>2957</v>
      </c>
      <c r="F1363" s="822" t="s">
        <v>2930</v>
      </c>
      <c r="G1363" s="822" t="s">
        <v>4019</v>
      </c>
      <c r="H1363" s="822" t="s">
        <v>687</v>
      </c>
      <c r="I1363" s="822" t="s">
        <v>2900</v>
      </c>
      <c r="J1363" s="822" t="s">
        <v>2899</v>
      </c>
      <c r="K1363" s="822" t="s">
        <v>2100</v>
      </c>
      <c r="L1363" s="825">
        <v>400.17</v>
      </c>
      <c r="M1363" s="825">
        <v>4401.87</v>
      </c>
      <c r="N1363" s="822">
        <v>11</v>
      </c>
      <c r="O1363" s="826">
        <v>8.5</v>
      </c>
      <c r="P1363" s="825">
        <v>2801.19</v>
      </c>
      <c r="Q1363" s="827">
        <v>0.63636363636363635</v>
      </c>
      <c r="R1363" s="822">
        <v>7</v>
      </c>
      <c r="S1363" s="827">
        <v>0.63636363636363635</v>
      </c>
      <c r="T1363" s="826">
        <v>4.5</v>
      </c>
      <c r="U1363" s="828">
        <v>0.52941176470588236</v>
      </c>
    </row>
    <row r="1364" spans="1:21" ht="14.45" customHeight="1" x14ac:dyDescent="0.2">
      <c r="A1364" s="821">
        <v>7</v>
      </c>
      <c r="B1364" s="822" t="s">
        <v>2929</v>
      </c>
      <c r="C1364" s="822" t="s">
        <v>2935</v>
      </c>
      <c r="D1364" s="823" t="s">
        <v>4682</v>
      </c>
      <c r="E1364" s="824" t="s">
        <v>2957</v>
      </c>
      <c r="F1364" s="822" t="s">
        <v>2930</v>
      </c>
      <c r="G1364" s="822" t="s">
        <v>4019</v>
      </c>
      <c r="H1364" s="822" t="s">
        <v>329</v>
      </c>
      <c r="I1364" s="822" t="s">
        <v>4335</v>
      </c>
      <c r="J1364" s="822" t="s">
        <v>4336</v>
      </c>
      <c r="K1364" s="822" t="s">
        <v>4021</v>
      </c>
      <c r="L1364" s="825">
        <v>133.4</v>
      </c>
      <c r="M1364" s="825">
        <v>1200.6000000000001</v>
      </c>
      <c r="N1364" s="822">
        <v>9</v>
      </c>
      <c r="O1364" s="826">
        <v>1.5</v>
      </c>
      <c r="P1364" s="825">
        <v>800.40000000000009</v>
      </c>
      <c r="Q1364" s="827">
        <v>0.66666666666666663</v>
      </c>
      <c r="R1364" s="822">
        <v>6</v>
      </c>
      <c r="S1364" s="827">
        <v>0.66666666666666663</v>
      </c>
      <c r="T1364" s="826">
        <v>0.5</v>
      </c>
      <c r="U1364" s="828">
        <v>0.33333333333333331</v>
      </c>
    </row>
    <row r="1365" spans="1:21" ht="14.45" customHeight="1" x14ac:dyDescent="0.2">
      <c r="A1365" s="821">
        <v>7</v>
      </c>
      <c r="B1365" s="822" t="s">
        <v>2929</v>
      </c>
      <c r="C1365" s="822" t="s">
        <v>2935</v>
      </c>
      <c r="D1365" s="823" t="s">
        <v>4682</v>
      </c>
      <c r="E1365" s="824" t="s">
        <v>2957</v>
      </c>
      <c r="F1365" s="822" t="s">
        <v>2930</v>
      </c>
      <c r="G1365" s="822" t="s">
        <v>3079</v>
      </c>
      <c r="H1365" s="822" t="s">
        <v>329</v>
      </c>
      <c r="I1365" s="822" t="s">
        <v>4337</v>
      </c>
      <c r="J1365" s="822" t="s">
        <v>3776</v>
      </c>
      <c r="K1365" s="822" t="s">
        <v>3469</v>
      </c>
      <c r="L1365" s="825">
        <v>0</v>
      </c>
      <c r="M1365" s="825">
        <v>0</v>
      </c>
      <c r="N1365" s="822">
        <v>1</v>
      </c>
      <c r="O1365" s="826">
        <v>0.5</v>
      </c>
      <c r="P1365" s="825">
        <v>0</v>
      </c>
      <c r="Q1365" s="827"/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7</v>
      </c>
      <c r="B1366" s="822" t="s">
        <v>2929</v>
      </c>
      <c r="C1366" s="822" t="s">
        <v>2935</v>
      </c>
      <c r="D1366" s="823" t="s">
        <v>4682</v>
      </c>
      <c r="E1366" s="824" t="s">
        <v>2957</v>
      </c>
      <c r="F1366" s="822" t="s">
        <v>2930</v>
      </c>
      <c r="G1366" s="822" t="s">
        <v>3079</v>
      </c>
      <c r="H1366" s="822" t="s">
        <v>687</v>
      </c>
      <c r="I1366" s="822" t="s">
        <v>2747</v>
      </c>
      <c r="J1366" s="822" t="s">
        <v>1625</v>
      </c>
      <c r="K1366" s="822" t="s">
        <v>2748</v>
      </c>
      <c r="L1366" s="825">
        <v>0</v>
      </c>
      <c r="M1366" s="825">
        <v>0</v>
      </c>
      <c r="N1366" s="822">
        <v>27</v>
      </c>
      <c r="O1366" s="826">
        <v>11.5</v>
      </c>
      <c r="P1366" s="825">
        <v>0</v>
      </c>
      <c r="Q1366" s="827"/>
      <c r="R1366" s="822">
        <v>24</v>
      </c>
      <c r="S1366" s="827">
        <v>0.88888888888888884</v>
      </c>
      <c r="T1366" s="826">
        <v>10</v>
      </c>
      <c r="U1366" s="828">
        <v>0.86956521739130432</v>
      </c>
    </row>
    <row r="1367" spans="1:21" ht="14.45" customHeight="1" x14ac:dyDescent="0.2">
      <c r="A1367" s="821">
        <v>7</v>
      </c>
      <c r="B1367" s="822" t="s">
        <v>2929</v>
      </c>
      <c r="C1367" s="822" t="s">
        <v>2935</v>
      </c>
      <c r="D1367" s="823" t="s">
        <v>4682</v>
      </c>
      <c r="E1367" s="824" t="s">
        <v>2957</v>
      </c>
      <c r="F1367" s="822" t="s">
        <v>2930</v>
      </c>
      <c r="G1367" s="822" t="s">
        <v>3079</v>
      </c>
      <c r="H1367" s="822" t="s">
        <v>687</v>
      </c>
      <c r="I1367" s="822" t="s">
        <v>2745</v>
      </c>
      <c r="J1367" s="822" t="s">
        <v>1625</v>
      </c>
      <c r="K1367" s="822" t="s">
        <v>2746</v>
      </c>
      <c r="L1367" s="825">
        <v>0</v>
      </c>
      <c r="M1367" s="825">
        <v>0</v>
      </c>
      <c r="N1367" s="822">
        <v>2</v>
      </c>
      <c r="O1367" s="826">
        <v>0.5</v>
      </c>
      <c r="P1367" s="825">
        <v>0</v>
      </c>
      <c r="Q1367" s="827"/>
      <c r="R1367" s="822">
        <v>2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7</v>
      </c>
      <c r="B1368" s="822" t="s">
        <v>2929</v>
      </c>
      <c r="C1368" s="822" t="s">
        <v>2935</v>
      </c>
      <c r="D1368" s="823" t="s">
        <v>4682</v>
      </c>
      <c r="E1368" s="824" t="s">
        <v>2957</v>
      </c>
      <c r="F1368" s="822" t="s">
        <v>2930</v>
      </c>
      <c r="G1368" s="822" t="s">
        <v>4338</v>
      </c>
      <c r="H1368" s="822" t="s">
        <v>329</v>
      </c>
      <c r="I1368" s="822" t="s">
        <v>4339</v>
      </c>
      <c r="J1368" s="822" t="s">
        <v>4340</v>
      </c>
      <c r="K1368" s="822" t="s">
        <v>4341</v>
      </c>
      <c r="L1368" s="825">
        <v>179.83</v>
      </c>
      <c r="M1368" s="825">
        <v>539.49</v>
      </c>
      <c r="N1368" s="822">
        <v>3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7</v>
      </c>
      <c r="B1369" s="822" t="s">
        <v>2929</v>
      </c>
      <c r="C1369" s="822" t="s">
        <v>2935</v>
      </c>
      <c r="D1369" s="823" t="s">
        <v>4682</v>
      </c>
      <c r="E1369" s="824" t="s">
        <v>2957</v>
      </c>
      <c r="F1369" s="822" t="s">
        <v>2930</v>
      </c>
      <c r="G1369" s="822" t="s">
        <v>3189</v>
      </c>
      <c r="H1369" s="822" t="s">
        <v>329</v>
      </c>
      <c r="I1369" s="822" t="s">
        <v>3190</v>
      </c>
      <c r="J1369" s="822" t="s">
        <v>3191</v>
      </c>
      <c r="K1369" s="822" t="s">
        <v>3192</v>
      </c>
      <c r="L1369" s="825">
        <v>0</v>
      </c>
      <c r="M1369" s="825">
        <v>0</v>
      </c>
      <c r="N1369" s="822">
        <v>2</v>
      </c>
      <c r="O1369" s="826">
        <v>2</v>
      </c>
      <c r="P1369" s="825"/>
      <c r="Q1369" s="827"/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7</v>
      </c>
      <c r="B1370" s="822" t="s">
        <v>2929</v>
      </c>
      <c r="C1370" s="822" t="s">
        <v>2935</v>
      </c>
      <c r="D1370" s="823" t="s">
        <v>4682</v>
      </c>
      <c r="E1370" s="824" t="s">
        <v>2957</v>
      </c>
      <c r="F1370" s="822" t="s">
        <v>2930</v>
      </c>
      <c r="G1370" s="822" t="s">
        <v>3193</v>
      </c>
      <c r="H1370" s="822" t="s">
        <v>687</v>
      </c>
      <c r="I1370" s="822" t="s">
        <v>4342</v>
      </c>
      <c r="J1370" s="822" t="s">
        <v>3195</v>
      </c>
      <c r="K1370" s="822" t="s">
        <v>4029</v>
      </c>
      <c r="L1370" s="825">
        <v>50.32</v>
      </c>
      <c r="M1370" s="825">
        <v>150.96</v>
      </c>
      <c r="N1370" s="822">
        <v>3</v>
      </c>
      <c r="O1370" s="826">
        <v>0.5</v>
      </c>
      <c r="P1370" s="825">
        <v>150.96</v>
      </c>
      <c r="Q1370" s="827">
        <v>1</v>
      </c>
      <c r="R1370" s="822">
        <v>3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7</v>
      </c>
      <c r="B1371" s="822" t="s">
        <v>2929</v>
      </c>
      <c r="C1371" s="822" t="s">
        <v>2935</v>
      </c>
      <c r="D1371" s="823" t="s">
        <v>4682</v>
      </c>
      <c r="E1371" s="824" t="s">
        <v>2957</v>
      </c>
      <c r="F1371" s="822" t="s">
        <v>2930</v>
      </c>
      <c r="G1371" s="822" t="s">
        <v>3193</v>
      </c>
      <c r="H1371" s="822" t="s">
        <v>329</v>
      </c>
      <c r="I1371" s="822" t="s">
        <v>3394</v>
      </c>
      <c r="J1371" s="822" t="s">
        <v>3195</v>
      </c>
      <c r="K1371" s="822" t="s">
        <v>3395</v>
      </c>
      <c r="L1371" s="825">
        <v>99.94</v>
      </c>
      <c r="M1371" s="825">
        <v>199.88</v>
      </c>
      <c r="N1371" s="822">
        <v>2</v>
      </c>
      <c r="O1371" s="826">
        <v>1</v>
      </c>
      <c r="P1371" s="825">
        <v>199.88</v>
      </c>
      <c r="Q1371" s="827">
        <v>1</v>
      </c>
      <c r="R1371" s="822">
        <v>2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7</v>
      </c>
      <c r="B1372" s="822" t="s">
        <v>2929</v>
      </c>
      <c r="C1372" s="822" t="s">
        <v>2935</v>
      </c>
      <c r="D1372" s="823" t="s">
        <v>4682</v>
      </c>
      <c r="E1372" s="824" t="s">
        <v>2957</v>
      </c>
      <c r="F1372" s="822" t="s">
        <v>2930</v>
      </c>
      <c r="G1372" s="822" t="s">
        <v>3193</v>
      </c>
      <c r="H1372" s="822" t="s">
        <v>329</v>
      </c>
      <c r="I1372" s="822" t="s">
        <v>3194</v>
      </c>
      <c r="J1372" s="822" t="s">
        <v>3195</v>
      </c>
      <c r="K1372" s="822" t="s">
        <v>3196</v>
      </c>
      <c r="L1372" s="825">
        <v>299.83999999999997</v>
      </c>
      <c r="M1372" s="825">
        <v>52771.840000000018</v>
      </c>
      <c r="N1372" s="822">
        <v>176</v>
      </c>
      <c r="O1372" s="826">
        <v>51</v>
      </c>
      <c r="P1372" s="825">
        <v>27585.28000000001</v>
      </c>
      <c r="Q1372" s="827">
        <v>0.52272727272727271</v>
      </c>
      <c r="R1372" s="822">
        <v>92</v>
      </c>
      <c r="S1372" s="827">
        <v>0.52272727272727271</v>
      </c>
      <c r="T1372" s="826">
        <v>27.5</v>
      </c>
      <c r="U1372" s="828">
        <v>0.53921568627450978</v>
      </c>
    </row>
    <row r="1373" spans="1:21" ht="14.45" customHeight="1" x14ac:dyDescent="0.2">
      <c r="A1373" s="821">
        <v>7</v>
      </c>
      <c r="B1373" s="822" t="s">
        <v>2929</v>
      </c>
      <c r="C1373" s="822" t="s">
        <v>2935</v>
      </c>
      <c r="D1373" s="823" t="s">
        <v>4682</v>
      </c>
      <c r="E1373" s="824" t="s">
        <v>2957</v>
      </c>
      <c r="F1373" s="822" t="s">
        <v>2930</v>
      </c>
      <c r="G1373" s="822" t="s">
        <v>3193</v>
      </c>
      <c r="H1373" s="822" t="s">
        <v>329</v>
      </c>
      <c r="I1373" s="822" t="s">
        <v>4027</v>
      </c>
      <c r="J1373" s="822" t="s">
        <v>4028</v>
      </c>
      <c r="K1373" s="822" t="s">
        <v>4029</v>
      </c>
      <c r="L1373" s="825">
        <v>50.32</v>
      </c>
      <c r="M1373" s="825">
        <v>402.56</v>
      </c>
      <c r="N1373" s="822">
        <v>8</v>
      </c>
      <c r="O1373" s="826">
        <v>1</v>
      </c>
      <c r="P1373" s="825">
        <v>100.64</v>
      </c>
      <c r="Q1373" s="827">
        <v>0.25</v>
      </c>
      <c r="R1373" s="822">
        <v>2</v>
      </c>
      <c r="S1373" s="827">
        <v>0.25</v>
      </c>
      <c r="T1373" s="826">
        <v>0.5</v>
      </c>
      <c r="U1373" s="828">
        <v>0.5</v>
      </c>
    </row>
    <row r="1374" spans="1:21" ht="14.45" customHeight="1" x14ac:dyDescent="0.2">
      <c r="A1374" s="821">
        <v>7</v>
      </c>
      <c r="B1374" s="822" t="s">
        <v>2929</v>
      </c>
      <c r="C1374" s="822" t="s">
        <v>2935</v>
      </c>
      <c r="D1374" s="823" t="s">
        <v>4682</v>
      </c>
      <c r="E1374" s="824" t="s">
        <v>2957</v>
      </c>
      <c r="F1374" s="822" t="s">
        <v>2930</v>
      </c>
      <c r="G1374" s="822" t="s">
        <v>3193</v>
      </c>
      <c r="H1374" s="822" t="s">
        <v>687</v>
      </c>
      <c r="I1374" s="822" t="s">
        <v>4030</v>
      </c>
      <c r="J1374" s="822" t="s">
        <v>3195</v>
      </c>
      <c r="K1374" s="822" t="s">
        <v>4031</v>
      </c>
      <c r="L1374" s="825">
        <v>150.94</v>
      </c>
      <c r="M1374" s="825">
        <v>301.88</v>
      </c>
      <c r="N1374" s="822">
        <v>2</v>
      </c>
      <c r="O1374" s="826">
        <v>2</v>
      </c>
      <c r="P1374" s="825">
        <v>301.88</v>
      </c>
      <c r="Q1374" s="827">
        <v>1</v>
      </c>
      <c r="R1374" s="822">
        <v>2</v>
      </c>
      <c r="S1374" s="827">
        <v>1</v>
      </c>
      <c r="T1374" s="826">
        <v>2</v>
      </c>
      <c r="U1374" s="828">
        <v>1</v>
      </c>
    </row>
    <row r="1375" spans="1:21" ht="14.45" customHeight="1" x14ac:dyDescent="0.2">
      <c r="A1375" s="821">
        <v>7</v>
      </c>
      <c r="B1375" s="822" t="s">
        <v>2929</v>
      </c>
      <c r="C1375" s="822" t="s">
        <v>2935</v>
      </c>
      <c r="D1375" s="823" t="s">
        <v>4682</v>
      </c>
      <c r="E1375" s="824" t="s">
        <v>2957</v>
      </c>
      <c r="F1375" s="822" t="s">
        <v>2930</v>
      </c>
      <c r="G1375" s="822" t="s">
        <v>3193</v>
      </c>
      <c r="H1375" s="822" t="s">
        <v>329</v>
      </c>
      <c r="I1375" s="822" t="s">
        <v>4032</v>
      </c>
      <c r="J1375" s="822" t="s">
        <v>1613</v>
      </c>
      <c r="K1375" s="822" t="s">
        <v>1614</v>
      </c>
      <c r="L1375" s="825">
        <v>50.32</v>
      </c>
      <c r="M1375" s="825">
        <v>301.92</v>
      </c>
      <c r="N1375" s="822">
        <v>6</v>
      </c>
      <c r="O1375" s="826">
        <v>2</v>
      </c>
      <c r="P1375" s="825">
        <v>301.92</v>
      </c>
      <c r="Q1375" s="827">
        <v>1</v>
      </c>
      <c r="R1375" s="822">
        <v>6</v>
      </c>
      <c r="S1375" s="827">
        <v>1</v>
      </c>
      <c r="T1375" s="826">
        <v>2</v>
      </c>
      <c r="U1375" s="828">
        <v>1</v>
      </c>
    </row>
    <row r="1376" spans="1:21" ht="14.45" customHeight="1" x14ac:dyDescent="0.2">
      <c r="A1376" s="821">
        <v>7</v>
      </c>
      <c r="B1376" s="822" t="s">
        <v>2929</v>
      </c>
      <c r="C1376" s="822" t="s">
        <v>2935</v>
      </c>
      <c r="D1376" s="823" t="s">
        <v>4682</v>
      </c>
      <c r="E1376" s="824" t="s">
        <v>2957</v>
      </c>
      <c r="F1376" s="822" t="s">
        <v>2930</v>
      </c>
      <c r="G1376" s="822" t="s">
        <v>3193</v>
      </c>
      <c r="H1376" s="822" t="s">
        <v>329</v>
      </c>
      <c r="I1376" s="822" t="s">
        <v>4033</v>
      </c>
      <c r="J1376" s="822" t="s">
        <v>4034</v>
      </c>
      <c r="K1376" s="822" t="s">
        <v>4035</v>
      </c>
      <c r="L1376" s="825">
        <v>99.94</v>
      </c>
      <c r="M1376" s="825">
        <v>5796.52</v>
      </c>
      <c r="N1376" s="822">
        <v>58</v>
      </c>
      <c r="O1376" s="826">
        <v>10</v>
      </c>
      <c r="P1376" s="825">
        <v>3697.78</v>
      </c>
      <c r="Q1376" s="827">
        <v>0.63793103448275856</v>
      </c>
      <c r="R1376" s="822">
        <v>37</v>
      </c>
      <c r="S1376" s="827">
        <v>0.63793103448275867</v>
      </c>
      <c r="T1376" s="826">
        <v>6</v>
      </c>
      <c r="U1376" s="828">
        <v>0.6</v>
      </c>
    </row>
    <row r="1377" spans="1:21" ht="14.45" customHeight="1" x14ac:dyDescent="0.2">
      <c r="A1377" s="821">
        <v>7</v>
      </c>
      <c r="B1377" s="822" t="s">
        <v>2929</v>
      </c>
      <c r="C1377" s="822" t="s">
        <v>2935</v>
      </c>
      <c r="D1377" s="823" t="s">
        <v>4682</v>
      </c>
      <c r="E1377" s="824" t="s">
        <v>2957</v>
      </c>
      <c r="F1377" s="822" t="s">
        <v>2930</v>
      </c>
      <c r="G1377" s="822" t="s">
        <v>3193</v>
      </c>
      <c r="H1377" s="822" t="s">
        <v>329</v>
      </c>
      <c r="I1377" s="822" t="s">
        <v>3261</v>
      </c>
      <c r="J1377" s="822" t="s">
        <v>3208</v>
      </c>
      <c r="K1377" s="822"/>
      <c r="L1377" s="825">
        <v>50.32</v>
      </c>
      <c r="M1377" s="825">
        <v>301.92</v>
      </c>
      <c r="N1377" s="822">
        <v>6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7</v>
      </c>
      <c r="B1378" s="822" t="s">
        <v>2929</v>
      </c>
      <c r="C1378" s="822" t="s">
        <v>2935</v>
      </c>
      <c r="D1378" s="823" t="s">
        <v>4682</v>
      </c>
      <c r="E1378" s="824" t="s">
        <v>2957</v>
      </c>
      <c r="F1378" s="822" t="s">
        <v>2930</v>
      </c>
      <c r="G1378" s="822" t="s">
        <v>3193</v>
      </c>
      <c r="H1378" s="822" t="s">
        <v>329</v>
      </c>
      <c r="I1378" s="822" t="s">
        <v>3261</v>
      </c>
      <c r="J1378" s="822" t="s">
        <v>1613</v>
      </c>
      <c r="K1378" s="822" t="s">
        <v>3566</v>
      </c>
      <c r="L1378" s="825">
        <v>50.32</v>
      </c>
      <c r="M1378" s="825">
        <v>6038.4000000000005</v>
      </c>
      <c r="N1378" s="822">
        <v>120</v>
      </c>
      <c r="O1378" s="826">
        <v>27.5</v>
      </c>
      <c r="P1378" s="825">
        <v>3069.5200000000004</v>
      </c>
      <c r="Q1378" s="827">
        <v>0.50833333333333341</v>
      </c>
      <c r="R1378" s="822">
        <v>61</v>
      </c>
      <c r="S1378" s="827">
        <v>0.5083333333333333</v>
      </c>
      <c r="T1378" s="826">
        <v>16</v>
      </c>
      <c r="U1378" s="828">
        <v>0.58181818181818179</v>
      </c>
    </row>
    <row r="1379" spans="1:21" ht="14.45" customHeight="1" x14ac:dyDescent="0.2">
      <c r="A1379" s="821">
        <v>7</v>
      </c>
      <c r="B1379" s="822" t="s">
        <v>2929</v>
      </c>
      <c r="C1379" s="822" t="s">
        <v>2935</v>
      </c>
      <c r="D1379" s="823" t="s">
        <v>4682</v>
      </c>
      <c r="E1379" s="824" t="s">
        <v>2957</v>
      </c>
      <c r="F1379" s="822" t="s">
        <v>2930</v>
      </c>
      <c r="G1379" s="822" t="s">
        <v>3193</v>
      </c>
      <c r="H1379" s="822" t="s">
        <v>329</v>
      </c>
      <c r="I1379" s="822" t="s">
        <v>4343</v>
      </c>
      <c r="J1379" s="822" t="s">
        <v>4344</v>
      </c>
      <c r="K1379" s="822" t="s">
        <v>4345</v>
      </c>
      <c r="L1379" s="825">
        <v>16.77</v>
      </c>
      <c r="M1379" s="825">
        <v>285.09000000000003</v>
      </c>
      <c r="N1379" s="822">
        <v>17</v>
      </c>
      <c r="O1379" s="826">
        <v>2</v>
      </c>
      <c r="P1379" s="825">
        <v>33.54</v>
      </c>
      <c r="Q1379" s="827">
        <v>0.1176470588235294</v>
      </c>
      <c r="R1379" s="822">
        <v>2</v>
      </c>
      <c r="S1379" s="827">
        <v>0.11764705882352941</v>
      </c>
      <c r="T1379" s="826">
        <v>0.5</v>
      </c>
      <c r="U1379" s="828">
        <v>0.25</v>
      </c>
    </row>
    <row r="1380" spans="1:21" ht="14.45" customHeight="1" x14ac:dyDescent="0.2">
      <c r="A1380" s="821">
        <v>7</v>
      </c>
      <c r="B1380" s="822" t="s">
        <v>2929</v>
      </c>
      <c r="C1380" s="822" t="s">
        <v>2935</v>
      </c>
      <c r="D1380" s="823" t="s">
        <v>4682</v>
      </c>
      <c r="E1380" s="824" t="s">
        <v>2957</v>
      </c>
      <c r="F1380" s="822" t="s">
        <v>2930</v>
      </c>
      <c r="G1380" s="822" t="s">
        <v>3193</v>
      </c>
      <c r="H1380" s="822" t="s">
        <v>329</v>
      </c>
      <c r="I1380" s="822" t="s">
        <v>4036</v>
      </c>
      <c r="J1380" s="822" t="s">
        <v>4028</v>
      </c>
      <c r="K1380" s="822" t="s">
        <v>4037</v>
      </c>
      <c r="L1380" s="825">
        <v>50.32</v>
      </c>
      <c r="M1380" s="825">
        <v>301.92</v>
      </c>
      <c r="N1380" s="822">
        <v>6</v>
      </c>
      <c r="O1380" s="826">
        <v>0.5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7</v>
      </c>
      <c r="B1381" s="822" t="s">
        <v>2929</v>
      </c>
      <c r="C1381" s="822" t="s">
        <v>2935</v>
      </c>
      <c r="D1381" s="823" t="s">
        <v>4682</v>
      </c>
      <c r="E1381" s="824" t="s">
        <v>2957</v>
      </c>
      <c r="F1381" s="822" t="s">
        <v>2930</v>
      </c>
      <c r="G1381" s="822" t="s">
        <v>3193</v>
      </c>
      <c r="H1381" s="822" t="s">
        <v>329</v>
      </c>
      <c r="I1381" s="822" t="s">
        <v>4038</v>
      </c>
      <c r="J1381" s="822" t="s">
        <v>4028</v>
      </c>
      <c r="K1381" s="822" t="s">
        <v>4029</v>
      </c>
      <c r="L1381" s="825">
        <v>50.32</v>
      </c>
      <c r="M1381" s="825">
        <v>603.84</v>
      </c>
      <c r="N1381" s="822">
        <v>12</v>
      </c>
      <c r="O1381" s="826">
        <v>1</v>
      </c>
      <c r="P1381" s="825">
        <v>150.96</v>
      </c>
      <c r="Q1381" s="827">
        <v>0.25</v>
      </c>
      <c r="R1381" s="822">
        <v>3</v>
      </c>
      <c r="S1381" s="827">
        <v>0.25</v>
      </c>
      <c r="T1381" s="826">
        <v>0.5</v>
      </c>
      <c r="U1381" s="828">
        <v>0.5</v>
      </c>
    </row>
    <row r="1382" spans="1:21" ht="14.45" customHeight="1" x14ac:dyDescent="0.2">
      <c r="A1382" s="821">
        <v>7</v>
      </c>
      <c r="B1382" s="822" t="s">
        <v>2929</v>
      </c>
      <c r="C1382" s="822" t="s">
        <v>2935</v>
      </c>
      <c r="D1382" s="823" t="s">
        <v>4682</v>
      </c>
      <c r="E1382" s="824" t="s">
        <v>2957</v>
      </c>
      <c r="F1382" s="822" t="s">
        <v>2930</v>
      </c>
      <c r="G1382" s="822" t="s">
        <v>3526</v>
      </c>
      <c r="H1382" s="822" t="s">
        <v>329</v>
      </c>
      <c r="I1382" s="822" t="s">
        <v>4039</v>
      </c>
      <c r="J1382" s="822" t="s">
        <v>2091</v>
      </c>
      <c r="K1382" s="822" t="s">
        <v>4040</v>
      </c>
      <c r="L1382" s="825">
        <v>65.36</v>
      </c>
      <c r="M1382" s="825">
        <v>6078.48</v>
      </c>
      <c r="N1382" s="822">
        <v>93</v>
      </c>
      <c r="O1382" s="826">
        <v>17</v>
      </c>
      <c r="P1382" s="825">
        <v>4052.32</v>
      </c>
      <c r="Q1382" s="827">
        <v>0.66666666666666674</v>
      </c>
      <c r="R1382" s="822">
        <v>62</v>
      </c>
      <c r="S1382" s="827">
        <v>0.66666666666666663</v>
      </c>
      <c r="T1382" s="826">
        <v>12</v>
      </c>
      <c r="U1382" s="828">
        <v>0.70588235294117652</v>
      </c>
    </row>
    <row r="1383" spans="1:21" ht="14.45" customHeight="1" x14ac:dyDescent="0.2">
      <c r="A1383" s="821">
        <v>7</v>
      </c>
      <c r="B1383" s="822" t="s">
        <v>2929</v>
      </c>
      <c r="C1383" s="822" t="s">
        <v>2935</v>
      </c>
      <c r="D1383" s="823" t="s">
        <v>4682</v>
      </c>
      <c r="E1383" s="824" t="s">
        <v>2957</v>
      </c>
      <c r="F1383" s="822" t="s">
        <v>2930</v>
      </c>
      <c r="G1383" s="822" t="s">
        <v>3526</v>
      </c>
      <c r="H1383" s="822" t="s">
        <v>329</v>
      </c>
      <c r="I1383" s="822" t="s">
        <v>4346</v>
      </c>
      <c r="J1383" s="822" t="s">
        <v>4347</v>
      </c>
      <c r="K1383" s="822" t="s">
        <v>4348</v>
      </c>
      <c r="L1383" s="825">
        <v>0</v>
      </c>
      <c r="M1383" s="825">
        <v>0</v>
      </c>
      <c r="N1383" s="822">
        <v>5</v>
      </c>
      <c r="O1383" s="826">
        <v>0.5</v>
      </c>
      <c r="P1383" s="825"/>
      <c r="Q1383" s="827"/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7</v>
      </c>
      <c r="B1384" s="822" t="s">
        <v>2929</v>
      </c>
      <c r="C1384" s="822" t="s">
        <v>2935</v>
      </c>
      <c r="D1384" s="823" t="s">
        <v>4682</v>
      </c>
      <c r="E1384" s="824" t="s">
        <v>2957</v>
      </c>
      <c r="F1384" s="822" t="s">
        <v>2930</v>
      </c>
      <c r="G1384" s="822" t="s">
        <v>4349</v>
      </c>
      <c r="H1384" s="822" t="s">
        <v>329</v>
      </c>
      <c r="I1384" s="822" t="s">
        <v>4350</v>
      </c>
      <c r="J1384" s="822" t="s">
        <v>4351</v>
      </c>
      <c r="K1384" s="822" t="s">
        <v>4352</v>
      </c>
      <c r="L1384" s="825">
        <v>0</v>
      </c>
      <c r="M1384" s="825">
        <v>0</v>
      </c>
      <c r="N1384" s="822">
        <v>2</v>
      </c>
      <c r="O1384" s="826">
        <v>0.5</v>
      </c>
      <c r="P1384" s="825"/>
      <c r="Q1384" s="827"/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7</v>
      </c>
      <c r="B1385" s="822" t="s">
        <v>2929</v>
      </c>
      <c r="C1385" s="822" t="s">
        <v>2935</v>
      </c>
      <c r="D1385" s="823" t="s">
        <v>4682</v>
      </c>
      <c r="E1385" s="824" t="s">
        <v>2957</v>
      </c>
      <c r="F1385" s="822" t="s">
        <v>2930</v>
      </c>
      <c r="G1385" s="822" t="s">
        <v>4041</v>
      </c>
      <c r="H1385" s="822" t="s">
        <v>329</v>
      </c>
      <c r="I1385" s="822" t="s">
        <v>4042</v>
      </c>
      <c r="J1385" s="822" t="s">
        <v>4043</v>
      </c>
      <c r="K1385" s="822" t="s">
        <v>4044</v>
      </c>
      <c r="L1385" s="825">
        <v>775.17</v>
      </c>
      <c r="M1385" s="825">
        <v>5426.19</v>
      </c>
      <c r="N1385" s="822">
        <v>7</v>
      </c>
      <c r="O1385" s="826">
        <v>3</v>
      </c>
      <c r="P1385" s="825">
        <v>1550.34</v>
      </c>
      <c r="Q1385" s="827">
        <v>0.2857142857142857</v>
      </c>
      <c r="R1385" s="822">
        <v>2</v>
      </c>
      <c r="S1385" s="827">
        <v>0.2857142857142857</v>
      </c>
      <c r="T1385" s="826">
        <v>1</v>
      </c>
      <c r="U1385" s="828">
        <v>0.33333333333333331</v>
      </c>
    </row>
    <row r="1386" spans="1:21" ht="14.45" customHeight="1" x14ac:dyDescent="0.2">
      <c r="A1386" s="821">
        <v>7</v>
      </c>
      <c r="B1386" s="822" t="s">
        <v>2929</v>
      </c>
      <c r="C1386" s="822" t="s">
        <v>2935</v>
      </c>
      <c r="D1386" s="823" t="s">
        <v>4682</v>
      </c>
      <c r="E1386" s="824" t="s">
        <v>2957</v>
      </c>
      <c r="F1386" s="822" t="s">
        <v>2930</v>
      </c>
      <c r="G1386" s="822" t="s">
        <v>4041</v>
      </c>
      <c r="H1386" s="822" t="s">
        <v>329</v>
      </c>
      <c r="I1386" s="822" t="s">
        <v>4045</v>
      </c>
      <c r="J1386" s="822" t="s">
        <v>4043</v>
      </c>
      <c r="K1386" s="822" t="s">
        <v>4046</v>
      </c>
      <c r="L1386" s="825">
        <v>1391.97</v>
      </c>
      <c r="M1386" s="825">
        <v>29231.37</v>
      </c>
      <c r="N1386" s="822">
        <v>21</v>
      </c>
      <c r="O1386" s="826">
        <v>6</v>
      </c>
      <c r="P1386" s="825">
        <v>25055.46</v>
      </c>
      <c r="Q1386" s="827">
        <v>0.8571428571428571</v>
      </c>
      <c r="R1386" s="822">
        <v>18</v>
      </c>
      <c r="S1386" s="827">
        <v>0.8571428571428571</v>
      </c>
      <c r="T1386" s="826">
        <v>5</v>
      </c>
      <c r="U1386" s="828">
        <v>0.83333333333333337</v>
      </c>
    </row>
    <row r="1387" spans="1:21" ht="14.45" customHeight="1" x14ac:dyDescent="0.2">
      <c r="A1387" s="821">
        <v>7</v>
      </c>
      <c r="B1387" s="822" t="s">
        <v>2929</v>
      </c>
      <c r="C1387" s="822" t="s">
        <v>2935</v>
      </c>
      <c r="D1387" s="823" t="s">
        <v>4682</v>
      </c>
      <c r="E1387" s="824" t="s">
        <v>2957</v>
      </c>
      <c r="F1387" s="822" t="s">
        <v>2930</v>
      </c>
      <c r="G1387" s="822" t="s">
        <v>4041</v>
      </c>
      <c r="H1387" s="822" t="s">
        <v>329</v>
      </c>
      <c r="I1387" s="822" t="s">
        <v>4047</v>
      </c>
      <c r="J1387" s="822" t="s">
        <v>4043</v>
      </c>
      <c r="K1387" s="822" t="s">
        <v>4048</v>
      </c>
      <c r="L1387" s="825">
        <v>2620.2600000000002</v>
      </c>
      <c r="M1387" s="825">
        <v>20962.080000000002</v>
      </c>
      <c r="N1387" s="822">
        <v>8</v>
      </c>
      <c r="O1387" s="826">
        <v>3</v>
      </c>
      <c r="P1387" s="825">
        <v>20962.080000000002</v>
      </c>
      <c r="Q1387" s="827">
        <v>1</v>
      </c>
      <c r="R1387" s="822">
        <v>8</v>
      </c>
      <c r="S1387" s="827">
        <v>1</v>
      </c>
      <c r="T1387" s="826">
        <v>3</v>
      </c>
      <c r="U1387" s="828">
        <v>1</v>
      </c>
    </row>
    <row r="1388" spans="1:21" ht="14.45" customHeight="1" x14ac:dyDescent="0.2">
      <c r="A1388" s="821">
        <v>7</v>
      </c>
      <c r="B1388" s="822" t="s">
        <v>2929</v>
      </c>
      <c r="C1388" s="822" t="s">
        <v>2935</v>
      </c>
      <c r="D1388" s="823" t="s">
        <v>4682</v>
      </c>
      <c r="E1388" s="824" t="s">
        <v>2957</v>
      </c>
      <c r="F1388" s="822" t="s">
        <v>2930</v>
      </c>
      <c r="G1388" s="822" t="s">
        <v>4041</v>
      </c>
      <c r="H1388" s="822" t="s">
        <v>329</v>
      </c>
      <c r="I1388" s="822" t="s">
        <v>4353</v>
      </c>
      <c r="J1388" s="822" t="s">
        <v>4354</v>
      </c>
      <c r="K1388" s="822" t="s">
        <v>4046</v>
      </c>
      <c r="L1388" s="825">
        <v>871.7</v>
      </c>
      <c r="M1388" s="825">
        <v>2615.1000000000004</v>
      </c>
      <c r="N1388" s="822">
        <v>3</v>
      </c>
      <c r="O1388" s="826">
        <v>1</v>
      </c>
      <c r="P1388" s="825">
        <v>2615.1000000000004</v>
      </c>
      <c r="Q1388" s="827">
        <v>1</v>
      </c>
      <c r="R1388" s="822">
        <v>3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7</v>
      </c>
      <c r="B1389" s="822" t="s">
        <v>2929</v>
      </c>
      <c r="C1389" s="822" t="s">
        <v>2935</v>
      </c>
      <c r="D1389" s="823" t="s">
        <v>4682</v>
      </c>
      <c r="E1389" s="824" t="s">
        <v>2957</v>
      </c>
      <c r="F1389" s="822" t="s">
        <v>2930</v>
      </c>
      <c r="G1389" s="822" t="s">
        <v>3443</v>
      </c>
      <c r="H1389" s="822" t="s">
        <v>329</v>
      </c>
      <c r="I1389" s="822" t="s">
        <v>3444</v>
      </c>
      <c r="J1389" s="822" t="s">
        <v>3445</v>
      </c>
      <c r="K1389" s="822" t="s">
        <v>3446</v>
      </c>
      <c r="L1389" s="825">
        <v>0</v>
      </c>
      <c r="M1389" s="825">
        <v>0</v>
      </c>
      <c r="N1389" s="822">
        <v>7</v>
      </c>
      <c r="O1389" s="826">
        <v>2.5</v>
      </c>
      <c r="P1389" s="825">
        <v>0</v>
      </c>
      <c r="Q1389" s="827"/>
      <c r="R1389" s="822">
        <v>7</v>
      </c>
      <c r="S1389" s="827">
        <v>1</v>
      </c>
      <c r="T1389" s="826">
        <v>2.5</v>
      </c>
      <c r="U1389" s="828">
        <v>1</v>
      </c>
    </row>
    <row r="1390" spans="1:21" ht="14.45" customHeight="1" x14ac:dyDescent="0.2">
      <c r="A1390" s="821">
        <v>7</v>
      </c>
      <c r="B1390" s="822" t="s">
        <v>2929</v>
      </c>
      <c r="C1390" s="822" t="s">
        <v>2935</v>
      </c>
      <c r="D1390" s="823" t="s">
        <v>4682</v>
      </c>
      <c r="E1390" s="824" t="s">
        <v>2957</v>
      </c>
      <c r="F1390" s="822" t="s">
        <v>2930</v>
      </c>
      <c r="G1390" s="822" t="s">
        <v>3268</v>
      </c>
      <c r="H1390" s="822" t="s">
        <v>329</v>
      </c>
      <c r="I1390" s="822" t="s">
        <v>4107</v>
      </c>
      <c r="J1390" s="822" t="s">
        <v>4108</v>
      </c>
      <c r="K1390" s="822" t="s">
        <v>4109</v>
      </c>
      <c r="L1390" s="825">
        <v>79.069999999999993</v>
      </c>
      <c r="M1390" s="825">
        <v>158.13999999999999</v>
      </c>
      <c r="N1390" s="822">
        <v>2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7</v>
      </c>
      <c r="B1391" s="822" t="s">
        <v>2929</v>
      </c>
      <c r="C1391" s="822" t="s">
        <v>2935</v>
      </c>
      <c r="D1391" s="823" t="s">
        <v>4682</v>
      </c>
      <c r="E1391" s="824" t="s">
        <v>2957</v>
      </c>
      <c r="F1391" s="822" t="s">
        <v>2930</v>
      </c>
      <c r="G1391" s="822" t="s">
        <v>3088</v>
      </c>
      <c r="H1391" s="822" t="s">
        <v>329</v>
      </c>
      <c r="I1391" s="822" t="s">
        <v>3089</v>
      </c>
      <c r="J1391" s="822" t="s">
        <v>1269</v>
      </c>
      <c r="K1391" s="822" t="s">
        <v>1270</v>
      </c>
      <c r="L1391" s="825">
        <v>121.92</v>
      </c>
      <c r="M1391" s="825">
        <v>731.52</v>
      </c>
      <c r="N1391" s="822">
        <v>6</v>
      </c>
      <c r="O1391" s="826">
        <v>2</v>
      </c>
      <c r="P1391" s="825">
        <v>243.84</v>
      </c>
      <c r="Q1391" s="827">
        <v>0.33333333333333337</v>
      </c>
      <c r="R1391" s="822">
        <v>2</v>
      </c>
      <c r="S1391" s="827">
        <v>0.33333333333333331</v>
      </c>
      <c r="T1391" s="826">
        <v>1</v>
      </c>
      <c r="U1391" s="828">
        <v>0.5</v>
      </c>
    </row>
    <row r="1392" spans="1:21" ht="14.45" customHeight="1" x14ac:dyDescent="0.2">
      <c r="A1392" s="821">
        <v>7</v>
      </c>
      <c r="B1392" s="822" t="s">
        <v>2929</v>
      </c>
      <c r="C1392" s="822" t="s">
        <v>2935</v>
      </c>
      <c r="D1392" s="823" t="s">
        <v>4682</v>
      </c>
      <c r="E1392" s="824" t="s">
        <v>2957</v>
      </c>
      <c r="F1392" s="822" t="s">
        <v>2930</v>
      </c>
      <c r="G1392" s="822" t="s">
        <v>3088</v>
      </c>
      <c r="H1392" s="822" t="s">
        <v>329</v>
      </c>
      <c r="I1392" s="822" t="s">
        <v>3089</v>
      </c>
      <c r="J1392" s="822" t="s">
        <v>1269</v>
      </c>
      <c r="K1392" s="822" t="s">
        <v>1270</v>
      </c>
      <c r="L1392" s="825">
        <v>107.27</v>
      </c>
      <c r="M1392" s="825">
        <v>214.54</v>
      </c>
      <c r="N1392" s="822">
        <v>2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7</v>
      </c>
      <c r="B1393" s="822" t="s">
        <v>2929</v>
      </c>
      <c r="C1393" s="822" t="s">
        <v>2935</v>
      </c>
      <c r="D1393" s="823" t="s">
        <v>4682</v>
      </c>
      <c r="E1393" s="824" t="s">
        <v>2957</v>
      </c>
      <c r="F1393" s="822" t="s">
        <v>2930</v>
      </c>
      <c r="G1393" s="822" t="s">
        <v>3088</v>
      </c>
      <c r="H1393" s="822" t="s">
        <v>329</v>
      </c>
      <c r="I1393" s="822" t="s">
        <v>3630</v>
      </c>
      <c r="J1393" s="822" t="s">
        <v>1269</v>
      </c>
      <c r="K1393" s="822" t="s">
        <v>1270</v>
      </c>
      <c r="L1393" s="825">
        <v>121.92</v>
      </c>
      <c r="M1393" s="825">
        <v>4998.72</v>
      </c>
      <c r="N1393" s="822">
        <v>41</v>
      </c>
      <c r="O1393" s="826">
        <v>13.5</v>
      </c>
      <c r="P1393" s="825">
        <v>3779.5200000000004</v>
      </c>
      <c r="Q1393" s="827">
        <v>0.75609756097560976</v>
      </c>
      <c r="R1393" s="822">
        <v>31</v>
      </c>
      <c r="S1393" s="827">
        <v>0.75609756097560976</v>
      </c>
      <c r="T1393" s="826">
        <v>9.5</v>
      </c>
      <c r="U1393" s="828">
        <v>0.70370370370370372</v>
      </c>
    </row>
    <row r="1394" spans="1:21" ht="14.45" customHeight="1" x14ac:dyDescent="0.2">
      <c r="A1394" s="821">
        <v>7</v>
      </c>
      <c r="B1394" s="822" t="s">
        <v>2929</v>
      </c>
      <c r="C1394" s="822" t="s">
        <v>2935</v>
      </c>
      <c r="D1394" s="823" t="s">
        <v>4682</v>
      </c>
      <c r="E1394" s="824" t="s">
        <v>2957</v>
      </c>
      <c r="F1394" s="822" t="s">
        <v>2930</v>
      </c>
      <c r="G1394" s="822" t="s">
        <v>3088</v>
      </c>
      <c r="H1394" s="822" t="s">
        <v>329</v>
      </c>
      <c r="I1394" s="822" t="s">
        <v>3630</v>
      </c>
      <c r="J1394" s="822" t="s">
        <v>1269</v>
      </c>
      <c r="K1394" s="822" t="s">
        <v>1270</v>
      </c>
      <c r="L1394" s="825">
        <v>107.27</v>
      </c>
      <c r="M1394" s="825">
        <v>107.27</v>
      </c>
      <c r="N1394" s="822">
        <v>1</v>
      </c>
      <c r="O1394" s="826">
        <v>1</v>
      </c>
      <c r="P1394" s="825">
        <v>107.27</v>
      </c>
      <c r="Q1394" s="827">
        <v>1</v>
      </c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7</v>
      </c>
      <c r="B1395" s="822" t="s">
        <v>2929</v>
      </c>
      <c r="C1395" s="822" t="s">
        <v>2935</v>
      </c>
      <c r="D1395" s="823" t="s">
        <v>4682</v>
      </c>
      <c r="E1395" s="824" t="s">
        <v>2957</v>
      </c>
      <c r="F1395" s="822" t="s">
        <v>2930</v>
      </c>
      <c r="G1395" s="822" t="s">
        <v>4049</v>
      </c>
      <c r="H1395" s="822" t="s">
        <v>329</v>
      </c>
      <c r="I1395" s="822" t="s">
        <v>4050</v>
      </c>
      <c r="J1395" s="822" t="s">
        <v>1095</v>
      </c>
      <c r="K1395" s="822" t="s">
        <v>4051</v>
      </c>
      <c r="L1395" s="825">
        <v>0</v>
      </c>
      <c r="M1395" s="825">
        <v>0</v>
      </c>
      <c r="N1395" s="822">
        <v>5</v>
      </c>
      <c r="O1395" s="826">
        <v>2.5</v>
      </c>
      <c r="P1395" s="825">
        <v>0</v>
      </c>
      <c r="Q1395" s="827"/>
      <c r="R1395" s="822">
        <v>2</v>
      </c>
      <c r="S1395" s="827">
        <v>0.4</v>
      </c>
      <c r="T1395" s="826">
        <v>2</v>
      </c>
      <c r="U1395" s="828">
        <v>0.8</v>
      </c>
    </row>
    <row r="1396" spans="1:21" ht="14.45" customHeight="1" x14ac:dyDescent="0.2">
      <c r="A1396" s="821">
        <v>7</v>
      </c>
      <c r="B1396" s="822" t="s">
        <v>2929</v>
      </c>
      <c r="C1396" s="822" t="s">
        <v>2935</v>
      </c>
      <c r="D1396" s="823" t="s">
        <v>4682</v>
      </c>
      <c r="E1396" s="824" t="s">
        <v>2957</v>
      </c>
      <c r="F1396" s="822" t="s">
        <v>2930</v>
      </c>
      <c r="G1396" s="822" t="s">
        <v>4052</v>
      </c>
      <c r="H1396" s="822" t="s">
        <v>329</v>
      </c>
      <c r="I1396" s="822" t="s">
        <v>4053</v>
      </c>
      <c r="J1396" s="822" t="s">
        <v>1291</v>
      </c>
      <c r="K1396" s="822" t="s">
        <v>2398</v>
      </c>
      <c r="L1396" s="825">
        <v>1933.92</v>
      </c>
      <c r="M1396" s="825">
        <v>21273.120000000003</v>
      </c>
      <c r="N1396" s="822">
        <v>11</v>
      </c>
      <c r="O1396" s="826">
        <v>4</v>
      </c>
      <c r="P1396" s="825">
        <v>15471.36</v>
      </c>
      <c r="Q1396" s="827">
        <v>0.72727272727272718</v>
      </c>
      <c r="R1396" s="822">
        <v>8</v>
      </c>
      <c r="S1396" s="827">
        <v>0.72727272727272729</v>
      </c>
      <c r="T1396" s="826">
        <v>4</v>
      </c>
      <c r="U1396" s="828">
        <v>1</v>
      </c>
    </row>
    <row r="1397" spans="1:21" ht="14.45" customHeight="1" x14ac:dyDescent="0.2">
      <c r="A1397" s="821">
        <v>7</v>
      </c>
      <c r="B1397" s="822" t="s">
        <v>2929</v>
      </c>
      <c r="C1397" s="822" t="s">
        <v>2935</v>
      </c>
      <c r="D1397" s="823" t="s">
        <v>4682</v>
      </c>
      <c r="E1397" s="824" t="s">
        <v>2957</v>
      </c>
      <c r="F1397" s="822" t="s">
        <v>2930</v>
      </c>
      <c r="G1397" s="822" t="s">
        <v>4052</v>
      </c>
      <c r="H1397" s="822" t="s">
        <v>329</v>
      </c>
      <c r="I1397" s="822" t="s">
        <v>4227</v>
      </c>
      <c r="J1397" s="822" t="s">
        <v>1291</v>
      </c>
      <c r="K1397" s="822" t="s">
        <v>4228</v>
      </c>
      <c r="L1397" s="825">
        <v>5801.76</v>
      </c>
      <c r="M1397" s="825">
        <v>17405.28</v>
      </c>
      <c r="N1397" s="822">
        <v>3</v>
      </c>
      <c r="O1397" s="826">
        <v>3</v>
      </c>
      <c r="P1397" s="825">
        <v>11603.52</v>
      </c>
      <c r="Q1397" s="827">
        <v>0.66666666666666674</v>
      </c>
      <c r="R1397" s="822">
        <v>2</v>
      </c>
      <c r="S1397" s="827">
        <v>0.66666666666666663</v>
      </c>
      <c r="T1397" s="826">
        <v>2</v>
      </c>
      <c r="U1397" s="828">
        <v>0.66666666666666663</v>
      </c>
    </row>
    <row r="1398" spans="1:21" ht="14.45" customHeight="1" x14ac:dyDescent="0.2">
      <c r="A1398" s="821">
        <v>7</v>
      </c>
      <c r="B1398" s="822" t="s">
        <v>2929</v>
      </c>
      <c r="C1398" s="822" t="s">
        <v>2935</v>
      </c>
      <c r="D1398" s="823" t="s">
        <v>4682</v>
      </c>
      <c r="E1398" s="824" t="s">
        <v>2957</v>
      </c>
      <c r="F1398" s="822" t="s">
        <v>2931</v>
      </c>
      <c r="G1398" s="822" t="s">
        <v>3206</v>
      </c>
      <c r="H1398" s="822" t="s">
        <v>329</v>
      </c>
      <c r="I1398" s="822" t="s">
        <v>4355</v>
      </c>
      <c r="J1398" s="822" t="s">
        <v>3208</v>
      </c>
      <c r="K1398" s="822"/>
      <c r="L1398" s="825">
        <v>0</v>
      </c>
      <c r="M1398" s="825">
        <v>0</v>
      </c>
      <c r="N1398" s="822">
        <v>1</v>
      </c>
      <c r="O1398" s="826">
        <v>1</v>
      </c>
      <c r="P1398" s="825"/>
      <c r="Q1398" s="827"/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7</v>
      </c>
      <c r="B1399" s="822" t="s">
        <v>2929</v>
      </c>
      <c r="C1399" s="822" t="s">
        <v>2935</v>
      </c>
      <c r="D1399" s="823" t="s">
        <v>4682</v>
      </c>
      <c r="E1399" s="824" t="s">
        <v>2957</v>
      </c>
      <c r="F1399" s="822" t="s">
        <v>2931</v>
      </c>
      <c r="G1399" s="822" t="s">
        <v>3206</v>
      </c>
      <c r="H1399" s="822" t="s">
        <v>329</v>
      </c>
      <c r="I1399" s="822" t="s">
        <v>4356</v>
      </c>
      <c r="J1399" s="822" t="s">
        <v>3208</v>
      </c>
      <c r="K1399" s="822"/>
      <c r="L1399" s="825">
        <v>0</v>
      </c>
      <c r="M1399" s="825">
        <v>0</v>
      </c>
      <c r="N1399" s="822">
        <v>1</v>
      </c>
      <c r="O1399" s="826">
        <v>1</v>
      </c>
      <c r="P1399" s="825"/>
      <c r="Q1399" s="827"/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7</v>
      </c>
      <c r="B1400" s="822" t="s">
        <v>2929</v>
      </c>
      <c r="C1400" s="822" t="s">
        <v>2935</v>
      </c>
      <c r="D1400" s="823" t="s">
        <v>4682</v>
      </c>
      <c r="E1400" s="824" t="s">
        <v>2957</v>
      </c>
      <c r="F1400" s="822" t="s">
        <v>2931</v>
      </c>
      <c r="G1400" s="822" t="s">
        <v>3206</v>
      </c>
      <c r="H1400" s="822" t="s">
        <v>329</v>
      </c>
      <c r="I1400" s="822" t="s">
        <v>4357</v>
      </c>
      <c r="J1400" s="822" t="s">
        <v>3208</v>
      </c>
      <c r="K1400" s="822"/>
      <c r="L1400" s="825">
        <v>0</v>
      </c>
      <c r="M1400" s="825">
        <v>0</v>
      </c>
      <c r="N1400" s="822">
        <v>1</v>
      </c>
      <c r="O1400" s="826">
        <v>1</v>
      </c>
      <c r="P1400" s="825"/>
      <c r="Q1400" s="827"/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7</v>
      </c>
      <c r="B1401" s="822" t="s">
        <v>2929</v>
      </c>
      <c r="C1401" s="822" t="s">
        <v>2935</v>
      </c>
      <c r="D1401" s="823" t="s">
        <v>4682</v>
      </c>
      <c r="E1401" s="824" t="s">
        <v>2957</v>
      </c>
      <c r="F1401" s="822" t="s">
        <v>2931</v>
      </c>
      <c r="G1401" s="822" t="s">
        <v>3206</v>
      </c>
      <c r="H1401" s="822" t="s">
        <v>329</v>
      </c>
      <c r="I1401" s="822" t="s">
        <v>4358</v>
      </c>
      <c r="J1401" s="822" t="s">
        <v>3208</v>
      </c>
      <c r="K1401" s="822"/>
      <c r="L1401" s="825">
        <v>0</v>
      </c>
      <c r="M1401" s="825">
        <v>0</v>
      </c>
      <c r="N1401" s="822">
        <v>2</v>
      </c>
      <c r="O1401" s="826">
        <v>2</v>
      </c>
      <c r="P1401" s="825"/>
      <c r="Q1401" s="827"/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7</v>
      </c>
      <c r="B1402" s="822" t="s">
        <v>2929</v>
      </c>
      <c r="C1402" s="822" t="s">
        <v>2935</v>
      </c>
      <c r="D1402" s="823" t="s">
        <v>4682</v>
      </c>
      <c r="E1402" s="824" t="s">
        <v>2957</v>
      </c>
      <c r="F1402" s="822" t="s">
        <v>2931</v>
      </c>
      <c r="G1402" s="822" t="s">
        <v>3206</v>
      </c>
      <c r="H1402" s="822" t="s">
        <v>329</v>
      </c>
      <c r="I1402" s="822" t="s">
        <v>4111</v>
      </c>
      <c r="J1402" s="822" t="s">
        <v>3208</v>
      </c>
      <c r="K1402" s="822"/>
      <c r="L1402" s="825">
        <v>0</v>
      </c>
      <c r="M1402" s="825">
        <v>0</v>
      </c>
      <c r="N1402" s="822">
        <v>33</v>
      </c>
      <c r="O1402" s="826">
        <v>33</v>
      </c>
      <c r="P1402" s="825">
        <v>0</v>
      </c>
      <c r="Q1402" s="827"/>
      <c r="R1402" s="822">
        <v>33</v>
      </c>
      <c r="S1402" s="827">
        <v>1</v>
      </c>
      <c r="T1402" s="826">
        <v>33</v>
      </c>
      <c r="U1402" s="828">
        <v>1</v>
      </c>
    </row>
    <row r="1403" spans="1:21" ht="14.45" customHeight="1" x14ac:dyDescent="0.2">
      <c r="A1403" s="821">
        <v>7</v>
      </c>
      <c r="B1403" s="822" t="s">
        <v>2929</v>
      </c>
      <c r="C1403" s="822" t="s">
        <v>2935</v>
      </c>
      <c r="D1403" s="823" t="s">
        <v>4682</v>
      </c>
      <c r="E1403" s="824" t="s">
        <v>2957</v>
      </c>
      <c r="F1403" s="822" t="s">
        <v>2931</v>
      </c>
      <c r="G1403" s="822" t="s">
        <v>3206</v>
      </c>
      <c r="H1403" s="822" t="s">
        <v>329</v>
      </c>
      <c r="I1403" s="822" t="s">
        <v>4359</v>
      </c>
      <c r="J1403" s="822" t="s">
        <v>3208</v>
      </c>
      <c r="K1403" s="822"/>
      <c r="L1403" s="825">
        <v>0</v>
      </c>
      <c r="M1403" s="825">
        <v>0</v>
      </c>
      <c r="N1403" s="822">
        <v>1</v>
      </c>
      <c r="O1403" s="826">
        <v>1</v>
      </c>
      <c r="P1403" s="825">
        <v>0</v>
      </c>
      <c r="Q1403" s="827"/>
      <c r="R1403" s="822">
        <v>1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7</v>
      </c>
      <c r="B1404" s="822" t="s">
        <v>2929</v>
      </c>
      <c r="C1404" s="822" t="s">
        <v>2935</v>
      </c>
      <c r="D1404" s="823" t="s">
        <v>4682</v>
      </c>
      <c r="E1404" s="824" t="s">
        <v>2957</v>
      </c>
      <c r="F1404" s="822" t="s">
        <v>2931</v>
      </c>
      <c r="G1404" s="822" t="s">
        <v>3206</v>
      </c>
      <c r="H1404" s="822" t="s">
        <v>329</v>
      </c>
      <c r="I1404" s="822" t="s">
        <v>4360</v>
      </c>
      <c r="J1404" s="822" t="s">
        <v>3208</v>
      </c>
      <c r="K1404" s="822"/>
      <c r="L1404" s="825">
        <v>0</v>
      </c>
      <c r="M1404" s="825">
        <v>0</v>
      </c>
      <c r="N1404" s="822">
        <v>10</v>
      </c>
      <c r="O1404" s="826">
        <v>10</v>
      </c>
      <c r="P1404" s="825">
        <v>0</v>
      </c>
      <c r="Q1404" s="827"/>
      <c r="R1404" s="822">
        <v>10</v>
      </c>
      <c r="S1404" s="827">
        <v>1</v>
      </c>
      <c r="T1404" s="826">
        <v>10</v>
      </c>
      <c r="U1404" s="828">
        <v>1</v>
      </c>
    </row>
    <row r="1405" spans="1:21" ht="14.45" customHeight="1" x14ac:dyDescent="0.2">
      <c r="A1405" s="821">
        <v>7</v>
      </c>
      <c r="B1405" s="822" t="s">
        <v>2929</v>
      </c>
      <c r="C1405" s="822" t="s">
        <v>2935</v>
      </c>
      <c r="D1405" s="823" t="s">
        <v>4682</v>
      </c>
      <c r="E1405" s="824" t="s">
        <v>2957</v>
      </c>
      <c r="F1405" s="822" t="s">
        <v>2931</v>
      </c>
      <c r="G1405" s="822" t="s">
        <v>3206</v>
      </c>
      <c r="H1405" s="822" t="s">
        <v>329</v>
      </c>
      <c r="I1405" s="822" t="s">
        <v>4361</v>
      </c>
      <c r="J1405" s="822" t="s">
        <v>3208</v>
      </c>
      <c r="K1405" s="822"/>
      <c r="L1405" s="825">
        <v>0</v>
      </c>
      <c r="M1405" s="825">
        <v>0</v>
      </c>
      <c r="N1405" s="822">
        <v>56</v>
      </c>
      <c r="O1405" s="826">
        <v>56</v>
      </c>
      <c r="P1405" s="825">
        <v>0</v>
      </c>
      <c r="Q1405" s="827"/>
      <c r="R1405" s="822">
        <v>52</v>
      </c>
      <c r="S1405" s="827">
        <v>0.9285714285714286</v>
      </c>
      <c r="T1405" s="826">
        <v>52</v>
      </c>
      <c r="U1405" s="828">
        <v>0.9285714285714286</v>
      </c>
    </row>
    <row r="1406" spans="1:21" ht="14.45" customHeight="1" x14ac:dyDescent="0.2">
      <c r="A1406" s="821">
        <v>7</v>
      </c>
      <c r="B1406" s="822" t="s">
        <v>2929</v>
      </c>
      <c r="C1406" s="822" t="s">
        <v>2935</v>
      </c>
      <c r="D1406" s="823" t="s">
        <v>4682</v>
      </c>
      <c r="E1406" s="824" t="s">
        <v>2957</v>
      </c>
      <c r="F1406" s="822" t="s">
        <v>2931</v>
      </c>
      <c r="G1406" s="822" t="s">
        <v>3206</v>
      </c>
      <c r="H1406" s="822" t="s">
        <v>329</v>
      </c>
      <c r="I1406" s="822" t="s">
        <v>4362</v>
      </c>
      <c r="J1406" s="822" t="s">
        <v>3208</v>
      </c>
      <c r="K1406" s="822"/>
      <c r="L1406" s="825">
        <v>0</v>
      </c>
      <c r="M1406" s="825">
        <v>0</v>
      </c>
      <c r="N1406" s="822">
        <v>2</v>
      </c>
      <c r="O1406" s="826">
        <v>2</v>
      </c>
      <c r="P1406" s="825">
        <v>0</v>
      </c>
      <c r="Q1406" s="827"/>
      <c r="R1406" s="822">
        <v>2</v>
      </c>
      <c r="S1406" s="827">
        <v>1</v>
      </c>
      <c r="T1406" s="826">
        <v>2</v>
      </c>
      <c r="U1406" s="828">
        <v>1</v>
      </c>
    </row>
    <row r="1407" spans="1:21" ht="14.45" customHeight="1" x14ac:dyDescent="0.2">
      <c r="A1407" s="821">
        <v>7</v>
      </c>
      <c r="B1407" s="822" t="s">
        <v>2929</v>
      </c>
      <c r="C1407" s="822" t="s">
        <v>2935</v>
      </c>
      <c r="D1407" s="823" t="s">
        <v>4682</v>
      </c>
      <c r="E1407" s="824" t="s">
        <v>2961</v>
      </c>
      <c r="F1407" s="822" t="s">
        <v>2930</v>
      </c>
      <c r="G1407" s="822" t="s">
        <v>4363</v>
      </c>
      <c r="H1407" s="822" t="s">
        <v>329</v>
      </c>
      <c r="I1407" s="822" t="s">
        <v>4364</v>
      </c>
      <c r="J1407" s="822" t="s">
        <v>4365</v>
      </c>
      <c r="K1407" s="822" t="s">
        <v>1970</v>
      </c>
      <c r="L1407" s="825">
        <v>32.81</v>
      </c>
      <c r="M1407" s="825">
        <v>65.62</v>
      </c>
      <c r="N1407" s="822">
        <v>2</v>
      </c>
      <c r="O1407" s="826">
        <v>1</v>
      </c>
      <c r="P1407" s="825">
        <v>65.62</v>
      </c>
      <c r="Q1407" s="827">
        <v>1</v>
      </c>
      <c r="R1407" s="822">
        <v>2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7</v>
      </c>
      <c r="B1408" s="822" t="s">
        <v>2929</v>
      </c>
      <c r="C1408" s="822" t="s">
        <v>2935</v>
      </c>
      <c r="D1408" s="823" t="s">
        <v>4682</v>
      </c>
      <c r="E1408" s="824" t="s">
        <v>2961</v>
      </c>
      <c r="F1408" s="822" t="s">
        <v>2930</v>
      </c>
      <c r="G1408" s="822" t="s">
        <v>4366</v>
      </c>
      <c r="H1408" s="822" t="s">
        <v>687</v>
      </c>
      <c r="I1408" s="822" t="s">
        <v>2467</v>
      </c>
      <c r="J1408" s="822" t="s">
        <v>1258</v>
      </c>
      <c r="K1408" s="822" t="s">
        <v>2468</v>
      </c>
      <c r="L1408" s="825">
        <v>77.790000000000006</v>
      </c>
      <c r="M1408" s="825">
        <v>77.790000000000006</v>
      </c>
      <c r="N1408" s="822">
        <v>1</v>
      </c>
      <c r="O1408" s="826">
        <v>0.5</v>
      </c>
      <c r="P1408" s="825">
        <v>77.790000000000006</v>
      </c>
      <c r="Q1408" s="827">
        <v>1</v>
      </c>
      <c r="R1408" s="822">
        <v>1</v>
      </c>
      <c r="S1408" s="827">
        <v>1</v>
      </c>
      <c r="T1408" s="826">
        <v>0.5</v>
      </c>
      <c r="U1408" s="828">
        <v>1</v>
      </c>
    </row>
    <row r="1409" spans="1:21" ht="14.45" customHeight="1" x14ac:dyDescent="0.2">
      <c r="A1409" s="821">
        <v>7</v>
      </c>
      <c r="B1409" s="822" t="s">
        <v>2929</v>
      </c>
      <c r="C1409" s="822" t="s">
        <v>2935</v>
      </c>
      <c r="D1409" s="823" t="s">
        <v>4682</v>
      </c>
      <c r="E1409" s="824" t="s">
        <v>2961</v>
      </c>
      <c r="F1409" s="822" t="s">
        <v>2930</v>
      </c>
      <c r="G1409" s="822" t="s">
        <v>3161</v>
      </c>
      <c r="H1409" s="822" t="s">
        <v>329</v>
      </c>
      <c r="I1409" s="822" t="s">
        <v>3162</v>
      </c>
      <c r="J1409" s="822" t="s">
        <v>3163</v>
      </c>
      <c r="K1409" s="822" t="s">
        <v>3164</v>
      </c>
      <c r="L1409" s="825">
        <v>185.26</v>
      </c>
      <c r="M1409" s="825">
        <v>185.26</v>
      </c>
      <c r="N1409" s="822">
        <v>1</v>
      </c>
      <c r="O1409" s="826">
        <v>0.5</v>
      </c>
      <c r="P1409" s="825">
        <v>185.26</v>
      </c>
      <c r="Q1409" s="827">
        <v>1</v>
      </c>
      <c r="R1409" s="822">
        <v>1</v>
      </c>
      <c r="S1409" s="827">
        <v>1</v>
      </c>
      <c r="T1409" s="826">
        <v>0.5</v>
      </c>
      <c r="U1409" s="828">
        <v>1</v>
      </c>
    </row>
    <row r="1410" spans="1:21" ht="14.45" customHeight="1" x14ac:dyDescent="0.2">
      <c r="A1410" s="821">
        <v>7</v>
      </c>
      <c r="B1410" s="822" t="s">
        <v>2929</v>
      </c>
      <c r="C1410" s="822" t="s">
        <v>2935</v>
      </c>
      <c r="D1410" s="823" t="s">
        <v>4682</v>
      </c>
      <c r="E1410" s="824" t="s">
        <v>2961</v>
      </c>
      <c r="F1410" s="822" t="s">
        <v>2930</v>
      </c>
      <c r="G1410" s="822" t="s">
        <v>3161</v>
      </c>
      <c r="H1410" s="822" t="s">
        <v>329</v>
      </c>
      <c r="I1410" s="822" t="s">
        <v>3162</v>
      </c>
      <c r="J1410" s="822" t="s">
        <v>3163</v>
      </c>
      <c r="K1410" s="822" t="s">
        <v>3164</v>
      </c>
      <c r="L1410" s="825">
        <v>87.98</v>
      </c>
      <c r="M1410" s="825">
        <v>87.98</v>
      </c>
      <c r="N1410" s="822">
        <v>1</v>
      </c>
      <c r="O1410" s="826">
        <v>1</v>
      </c>
      <c r="P1410" s="825">
        <v>87.98</v>
      </c>
      <c r="Q1410" s="827">
        <v>1</v>
      </c>
      <c r="R1410" s="822">
        <v>1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7</v>
      </c>
      <c r="B1411" s="822" t="s">
        <v>2929</v>
      </c>
      <c r="C1411" s="822" t="s">
        <v>2935</v>
      </c>
      <c r="D1411" s="823" t="s">
        <v>4682</v>
      </c>
      <c r="E1411" s="824" t="s">
        <v>2974</v>
      </c>
      <c r="F1411" s="822" t="s">
        <v>2930</v>
      </c>
      <c r="G1411" s="822" t="s">
        <v>3005</v>
      </c>
      <c r="H1411" s="822" t="s">
        <v>329</v>
      </c>
      <c r="I1411" s="822" t="s">
        <v>4054</v>
      </c>
      <c r="J1411" s="822" t="s">
        <v>3007</v>
      </c>
      <c r="K1411" s="822" t="s">
        <v>4055</v>
      </c>
      <c r="L1411" s="825">
        <v>23.49</v>
      </c>
      <c r="M1411" s="825">
        <v>140.94</v>
      </c>
      <c r="N1411" s="822">
        <v>6</v>
      </c>
      <c r="O1411" s="826">
        <v>3.5</v>
      </c>
      <c r="P1411" s="825">
        <v>46.98</v>
      </c>
      <c r="Q1411" s="827">
        <v>0.33333333333333331</v>
      </c>
      <c r="R1411" s="822">
        <v>2</v>
      </c>
      <c r="S1411" s="827">
        <v>0.33333333333333331</v>
      </c>
      <c r="T1411" s="826">
        <v>1.5</v>
      </c>
      <c r="U1411" s="828">
        <v>0.42857142857142855</v>
      </c>
    </row>
    <row r="1412" spans="1:21" ht="14.45" customHeight="1" x14ac:dyDescent="0.2">
      <c r="A1412" s="821">
        <v>7</v>
      </c>
      <c r="B1412" s="822" t="s">
        <v>2929</v>
      </c>
      <c r="C1412" s="822" t="s">
        <v>2935</v>
      </c>
      <c r="D1412" s="823" t="s">
        <v>4682</v>
      </c>
      <c r="E1412" s="824" t="s">
        <v>2974</v>
      </c>
      <c r="F1412" s="822" t="s">
        <v>2930</v>
      </c>
      <c r="G1412" s="822" t="s">
        <v>3005</v>
      </c>
      <c r="H1412" s="822" t="s">
        <v>329</v>
      </c>
      <c r="I1412" s="822" t="s">
        <v>3006</v>
      </c>
      <c r="J1412" s="822" t="s">
        <v>3007</v>
      </c>
      <c r="K1412" s="822" t="s">
        <v>2891</v>
      </c>
      <c r="L1412" s="825">
        <v>70.48</v>
      </c>
      <c r="M1412" s="825">
        <v>7188.9599999999973</v>
      </c>
      <c r="N1412" s="822">
        <v>102</v>
      </c>
      <c r="O1412" s="826">
        <v>40.5</v>
      </c>
      <c r="P1412" s="825">
        <v>1762.0000000000002</v>
      </c>
      <c r="Q1412" s="827">
        <v>0.2450980392156864</v>
      </c>
      <c r="R1412" s="822">
        <v>25</v>
      </c>
      <c r="S1412" s="827">
        <v>0.24509803921568626</v>
      </c>
      <c r="T1412" s="826">
        <v>12</v>
      </c>
      <c r="U1412" s="828">
        <v>0.29629629629629628</v>
      </c>
    </row>
    <row r="1413" spans="1:21" ht="14.45" customHeight="1" x14ac:dyDescent="0.2">
      <c r="A1413" s="821">
        <v>7</v>
      </c>
      <c r="B1413" s="822" t="s">
        <v>2929</v>
      </c>
      <c r="C1413" s="822" t="s">
        <v>2935</v>
      </c>
      <c r="D1413" s="823" t="s">
        <v>4682</v>
      </c>
      <c r="E1413" s="824" t="s">
        <v>2974</v>
      </c>
      <c r="F1413" s="822" t="s">
        <v>2930</v>
      </c>
      <c r="G1413" s="822" t="s">
        <v>3005</v>
      </c>
      <c r="H1413" s="822" t="s">
        <v>329</v>
      </c>
      <c r="I1413" s="822" t="s">
        <v>3739</v>
      </c>
      <c r="J1413" s="822" t="s">
        <v>3007</v>
      </c>
      <c r="K1413" s="822" t="s">
        <v>3740</v>
      </c>
      <c r="L1413" s="825">
        <v>0</v>
      </c>
      <c r="M1413" s="825">
        <v>0</v>
      </c>
      <c r="N1413" s="822">
        <v>10</v>
      </c>
      <c r="O1413" s="826">
        <v>1</v>
      </c>
      <c r="P1413" s="825">
        <v>0</v>
      </c>
      <c r="Q1413" s="827"/>
      <c r="R1413" s="822">
        <v>6</v>
      </c>
      <c r="S1413" s="827">
        <v>0.6</v>
      </c>
      <c r="T1413" s="826">
        <v>0.5</v>
      </c>
      <c r="U1413" s="828">
        <v>0.5</v>
      </c>
    </row>
    <row r="1414" spans="1:21" ht="14.45" customHeight="1" x14ac:dyDescent="0.2">
      <c r="A1414" s="821">
        <v>7</v>
      </c>
      <c r="B1414" s="822" t="s">
        <v>2929</v>
      </c>
      <c r="C1414" s="822" t="s">
        <v>2935</v>
      </c>
      <c r="D1414" s="823" t="s">
        <v>4682</v>
      </c>
      <c r="E1414" s="824" t="s">
        <v>2974</v>
      </c>
      <c r="F1414" s="822" t="s">
        <v>2930</v>
      </c>
      <c r="G1414" s="822" t="s">
        <v>3094</v>
      </c>
      <c r="H1414" s="822" t="s">
        <v>687</v>
      </c>
      <c r="I1414" s="822" t="s">
        <v>2734</v>
      </c>
      <c r="J1414" s="822" t="s">
        <v>2735</v>
      </c>
      <c r="K1414" s="822" t="s">
        <v>2736</v>
      </c>
      <c r="L1414" s="825">
        <v>23.4</v>
      </c>
      <c r="M1414" s="825">
        <v>70.199999999999989</v>
      </c>
      <c r="N1414" s="822">
        <v>3</v>
      </c>
      <c r="O1414" s="826">
        <v>1.5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7</v>
      </c>
      <c r="B1415" s="822" t="s">
        <v>2929</v>
      </c>
      <c r="C1415" s="822" t="s">
        <v>2935</v>
      </c>
      <c r="D1415" s="823" t="s">
        <v>4682</v>
      </c>
      <c r="E1415" s="824" t="s">
        <v>2974</v>
      </c>
      <c r="F1415" s="822" t="s">
        <v>2930</v>
      </c>
      <c r="G1415" s="822" t="s">
        <v>3094</v>
      </c>
      <c r="H1415" s="822" t="s">
        <v>687</v>
      </c>
      <c r="I1415" s="822" t="s">
        <v>2737</v>
      </c>
      <c r="J1415" s="822" t="s">
        <v>2735</v>
      </c>
      <c r="K1415" s="822" t="s">
        <v>2738</v>
      </c>
      <c r="L1415" s="825">
        <v>11.71</v>
      </c>
      <c r="M1415" s="825">
        <v>23.42</v>
      </c>
      <c r="N1415" s="822">
        <v>2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7</v>
      </c>
      <c r="B1416" s="822" t="s">
        <v>2929</v>
      </c>
      <c r="C1416" s="822" t="s">
        <v>2935</v>
      </c>
      <c r="D1416" s="823" t="s">
        <v>4682</v>
      </c>
      <c r="E1416" s="824" t="s">
        <v>2974</v>
      </c>
      <c r="F1416" s="822" t="s">
        <v>2930</v>
      </c>
      <c r="G1416" s="822" t="s">
        <v>4156</v>
      </c>
      <c r="H1416" s="822" t="s">
        <v>329</v>
      </c>
      <c r="I1416" s="822" t="s">
        <v>4157</v>
      </c>
      <c r="J1416" s="822" t="s">
        <v>708</v>
      </c>
      <c r="K1416" s="822" t="s">
        <v>4158</v>
      </c>
      <c r="L1416" s="825">
        <v>0</v>
      </c>
      <c r="M1416" s="825">
        <v>0</v>
      </c>
      <c r="N1416" s="822">
        <v>2</v>
      </c>
      <c r="O1416" s="826">
        <v>0.5</v>
      </c>
      <c r="P1416" s="825"/>
      <c r="Q1416" s="827"/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7</v>
      </c>
      <c r="B1417" s="822" t="s">
        <v>2929</v>
      </c>
      <c r="C1417" s="822" t="s">
        <v>2935</v>
      </c>
      <c r="D1417" s="823" t="s">
        <v>4682</v>
      </c>
      <c r="E1417" s="824" t="s">
        <v>2974</v>
      </c>
      <c r="F1417" s="822" t="s">
        <v>2930</v>
      </c>
      <c r="G1417" s="822" t="s">
        <v>3798</v>
      </c>
      <c r="H1417" s="822" t="s">
        <v>329</v>
      </c>
      <c r="I1417" s="822" t="s">
        <v>3799</v>
      </c>
      <c r="J1417" s="822" t="s">
        <v>3800</v>
      </c>
      <c r="K1417" s="822" t="s">
        <v>3801</v>
      </c>
      <c r="L1417" s="825">
        <v>51.43</v>
      </c>
      <c r="M1417" s="825">
        <v>925.74</v>
      </c>
      <c r="N1417" s="822">
        <v>18</v>
      </c>
      <c r="O1417" s="826">
        <v>4</v>
      </c>
      <c r="P1417" s="825">
        <v>565.73</v>
      </c>
      <c r="Q1417" s="827">
        <v>0.61111111111111116</v>
      </c>
      <c r="R1417" s="822">
        <v>11</v>
      </c>
      <c r="S1417" s="827">
        <v>0.61111111111111116</v>
      </c>
      <c r="T1417" s="826">
        <v>2</v>
      </c>
      <c r="U1417" s="828">
        <v>0.5</v>
      </c>
    </row>
    <row r="1418" spans="1:21" ht="14.45" customHeight="1" x14ac:dyDescent="0.2">
      <c r="A1418" s="821">
        <v>7</v>
      </c>
      <c r="B1418" s="822" t="s">
        <v>2929</v>
      </c>
      <c r="C1418" s="822" t="s">
        <v>2935</v>
      </c>
      <c r="D1418" s="823" t="s">
        <v>4682</v>
      </c>
      <c r="E1418" s="824" t="s">
        <v>2974</v>
      </c>
      <c r="F1418" s="822" t="s">
        <v>2930</v>
      </c>
      <c r="G1418" s="822" t="s">
        <v>3798</v>
      </c>
      <c r="H1418" s="822" t="s">
        <v>329</v>
      </c>
      <c r="I1418" s="822" t="s">
        <v>3799</v>
      </c>
      <c r="J1418" s="822" t="s">
        <v>3800</v>
      </c>
      <c r="K1418" s="822" t="s">
        <v>3801</v>
      </c>
      <c r="L1418" s="825">
        <v>55.77</v>
      </c>
      <c r="M1418" s="825">
        <v>111.54</v>
      </c>
      <c r="N1418" s="822">
        <v>2</v>
      </c>
      <c r="O1418" s="826">
        <v>0.5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7</v>
      </c>
      <c r="B1419" s="822" t="s">
        <v>2929</v>
      </c>
      <c r="C1419" s="822" t="s">
        <v>2935</v>
      </c>
      <c r="D1419" s="823" t="s">
        <v>4682</v>
      </c>
      <c r="E1419" s="824" t="s">
        <v>2974</v>
      </c>
      <c r="F1419" s="822" t="s">
        <v>2930</v>
      </c>
      <c r="G1419" s="822" t="s">
        <v>3798</v>
      </c>
      <c r="H1419" s="822" t="s">
        <v>329</v>
      </c>
      <c r="I1419" s="822" t="s">
        <v>3802</v>
      </c>
      <c r="J1419" s="822" t="s">
        <v>3800</v>
      </c>
      <c r="K1419" s="822" t="s">
        <v>3801</v>
      </c>
      <c r="L1419" s="825">
        <v>51.43</v>
      </c>
      <c r="M1419" s="825">
        <v>308.58</v>
      </c>
      <c r="N1419" s="822">
        <v>6</v>
      </c>
      <c r="O1419" s="826">
        <v>2</v>
      </c>
      <c r="P1419" s="825">
        <v>308.58</v>
      </c>
      <c r="Q1419" s="827">
        <v>1</v>
      </c>
      <c r="R1419" s="822">
        <v>6</v>
      </c>
      <c r="S1419" s="827">
        <v>1</v>
      </c>
      <c r="T1419" s="826">
        <v>2</v>
      </c>
      <c r="U1419" s="828">
        <v>1</v>
      </c>
    </row>
    <row r="1420" spans="1:21" ht="14.45" customHeight="1" x14ac:dyDescent="0.2">
      <c r="A1420" s="821">
        <v>7</v>
      </c>
      <c r="B1420" s="822" t="s">
        <v>2929</v>
      </c>
      <c r="C1420" s="822" t="s">
        <v>2935</v>
      </c>
      <c r="D1420" s="823" t="s">
        <v>4682</v>
      </c>
      <c r="E1420" s="824" t="s">
        <v>2974</v>
      </c>
      <c r="F1420" s="822" t="s">
        <v>2930</v>
      </c>
      <c r="G1420" s="822" t="s">
        <v>3798</v>
      </c>
      <c r="H1420" s="822" t="s">
        <v>329</v>
      </c>
      <c r="I1420" s="822" t="s">
        <v>3802</v>
      </c>
      <c r="J1420" s="822" t="s">
        <v>3800</v>
      </c>
      <c r="K1420" s="822" t="s">
        <v>3801</v>
      </c>
      <c r="L1420" s="825">
        <v>55.77</v>
      </c>
      <c r="M1420" s="825">
        <v>111.54</v>
      </c>
      <c r="N1420" s="822">
        <v>2</v>
      </c>
      <c r="O1420" s="826">
        <v>0.5</v>
      </c>
      <c r="P1420" s="825">
        <v>111.54</v>
      </c>
      <c r="Q1420" s="827">
        <v>1</v>
      </c>
      <c r="R1420" s="822">
        <v>2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7</v>
      </c>
      <c r="B1421" s="822" t="s">
        <v>2929</v>
      </c>
      <c r="C1421" s="822" t="s">
        <v>2935</v>
      </c>
      <c r="D1421" s="823" t="s">
        <v>4682</v>
      </c>
      <c r="E1421" s="824" t="s">
        <v>2974</v>
      </c>
      <c r="F1421" s="822" t="s">
        <v>2930</v>
      </c>
      <c r="G1421" s="822" t="s">
        <v>2989</v>
      </c>
      <c r="H1421" s="822" t="s">
        <v>329</v>
      </c>
      <c r="I1421" s="822" t="s">
        <v>3488</v>
      </c>
      <c r="J1421" s="822" t="s">
        <v>3489</v>
      </c>
      <c r="K1421" s="822" t="s">
        <v>2575</v>
      </c>
      <c r="L1421" s="825">
        <v>56.06</v>
      </c>
      <c r="M1421" s="825">
        <v>112.12</v>
      </c>
      <c r="N1421" s="822">
        <v>2</v>
      </c>
      <c r="O1421" s="826">
        <v>2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7</v>
      </c>
      <c r="B1422" s="822" t="s">
        <v>2929</v>
      </c>
      <c r="C1422" s="822" t="s">
        <v>2935</v>
      </c>
      <c r="D1422" s="823" t="s">
        <v>4682</v>
      </c>
      <c r="E1422" s="824" t="s">
        <v>2974</v>
      </c>
      <c r="F1422" s="822" t="s">
        <v>2930</v>
      </c>
      <c r="G1422" s="822" t="s">
        <v>3008</v>
      </c>
      <c r="H1422" s="822" t="s">
        <v>329</v>
      </c>
      <c r="I1422" s="822" t="s">
        <v>3803</v>
      </c>
      <c r="J1422" s="822" t="s">
        <v>3010</v>
      </c>
      <c r="K1422" s="822" t="s">
        <v>1917</v>
      </c>
      <c r="L1422" s="825">
        <v>55.95</v>
      </c>
      <c r="M1422" s="825">
        <v>1230.8999999999999</v>
      </c>
      <c r="N1422" s="822">
        <v>22</v>
      </c>
      <c r="O1422" s="826">
        <v>7.5</v>
      </c>
      <c r="P1422" s="825">
        <v>503.55</v>
      </c>
      <c r="Q1422" s="827">
        <v>0.40909090909090917</v>
      </c>
      <c r="R1422" s="822">
        <v>9</v>
      </c>
      <c r="S1422" s="827">
        <v>0.40909090909090912</v>
      </c>
      <c r="T1422" s="826">
        <v>3</v>
      </c>
      <c r="U1422" s="828">
        <v>0.4</v>
      </c>
    </row>
    <row r="1423" spans="1:21" ht="14.45" customHeight="1" x14ac:dyDescent="0.2">
      <c r="A1423" s="821">
        <v>7</v>
      </c>
      <c r="B1423" s="822" t="s">
        <v>2929</v>
      </c>
      <c r="C1423" s="822" t="s">
        <v>2935</v>
      </c>
      <c r="D1423" s="823" t="s">
        <v>4682</v>
      </c>
      <c r="E1423" s="824" t="s">
        <v>2974</v>
      </c>
      <c r="F1423" s="822" t="s">
        <v>2930</v>
      </c>
      <c r="G1423" s="822" t="s">
        <v>3634</v>
      </c>
      <c r="H1423" s="822" t="s">
        <v>687</v>
      </c>
      <c r="I1423" s="822" t="s">
        <v>4367</v>
      </c>
      <c r="J1423" s="822" t="s">
        <v>4368</v>
      </c>
      <c r="K1423" s="822" t="s">
        <v>4369</v>
      </c>
      <c r="L1423" s="825">
        <v>129.75</v>
      </c>
      <c r="M1423" s="825">
        <v>259.5</v>
      </c>
      <c r="N1423" s="822">
        <v>2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7</v>
      </c>
      <c r="B1424" s="822" t="s">
        <v>2929</v>
      </c>
      <c r="C1424" s="822" t="s">
        <v>2935</v>
      </c>
      <c r="D1424" s="823" t="s">
        <v>4682</v>
      </c>
      <c r="E1424" s="824" t="s">
        <v>2974</v>
      </c>
      <c r="F1424" s="822" t="s">
        <v>2930</v>
      </c>
      <c r="G1424" s="822" t="s">
        <v>3090</v>
      </c>
      <c r="H1424" s="822" t="s">
        <v>329</v>
      </c>
      <c r="I1424" s="822" t="s">
        <v>3786</v>
      </c>
      <c r="J1424" s="822" t="s">
        <v>3092</v>
      </c>
      <c r="K1424" s="822" t="s">
        <v>3787</v>
      </c>
      <c r="L1424" s="825">
        <v>58.77</v>
      </c>
      <c r="M1424" s="825">
        <v>58.77</v>
      </c>
      <c r="N1424" s="822">
        <v>1</v>
      </c>
      <c r="O1424" s="826">
        <v>1</v>
      </c>
      <c r="P1424" s="825">
        <v>58.77</v>
      </c>
      <c r="Q1424" s="827">
        <v>1</v>
      </c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7</v>
      </c>
      <c r="B1425" s="822" t="s">
        <v>2929</v>
      </c>
      <c r="C1425" s="822" t="s">
        <v>2935</v>
      </c>
      <c r="D1425" s="823" t="s">
        <v>4682</v>
      </c>
      <c r="E1425" s="824" t="s">
        <v>2974</v>
      </c>
      <c r="F1425" s="822" t="s">
        <v>2930</v>
      </c>
      <c r="G1425" s="822" t="s">
        <v>3090</v>
      </c>
      <c r="H1425" s="822" t="s">
        <v>329</v>
      </c>
      <c r="I1425" s="822" t="s">
        <v>3091</v>
      </c>
      <c r="J1425" s="822" t="s">
        <v>3092</v>
      </c>
      <c r="K1425" s="822" t="s">
        <v>3093</v>
      </c>
      <c r="L1425" s="825">
        <v>97.96</v>
      </c>
      <c r="M1425" s="825">
        <v>97.96</v>
      </c>
      <c r="N1425" s="822">
        <v>1</v>
      </c>
      <c r="O1425" s="826">
        <v>1</v>
      </c>
      <c r="P1425" s="825">
        <v>97.96</v>
      </c>
      <c r="Q1425" s="827">
        <v>1</v>
      </c>
      <c r="R1425" s="822">
        <v>1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7</v>
      </c>
      <c r="B1426" s="822" t="s">
        <v>2929</v>
      </c>
      <c r="C1426" s="822" t="s">
        <v>2935</v>
      </c>
      <c r="D1426" s="823" t="s">
        <v>4682</v>
      </c>
      <c r="E1426" s="824" t="s">
        <v>2974</v>
      </c>
      <c r="F1426" s="822" t="s">
        <v>2930</v>
      </c>
      <c r="G1426" s="822" t="s">
        <v>3804</v>
      </c>
      <c r="H1426" s="822" t="s">
        <v>329</v>
      </c>
      <c r="I1426" s="822" t="s">
        <v>3805</v>
      </c>
      <c r="J1426" s="822" t="s">
        <v>3806</v>
      </c>
      <c r="K1426" s="822" t="s">
        <v>3807</v>
      </c>
      <c r="L1426" s="825">
        <v>0</v>
      </c>
      <c r="M1426" s="825">
        <v>0</v>
      </c>
      <c r="N1426" s="822">
        <v>5</v>
      </c>
      <c r="O1426" s="826">
        <v>5</v>
      </c>
      <c r="P1426" s="825">
        <v>0</v>
      </c>
      <c r="Q1426" s="827"/>
      <c r="R1426" s="822">
        <v>3</v>
      </c>
      <c r="S1426" s="827">
        <v>0.6</v>
      </c>
      <c r="T1426" s="826">
        <v>3</v>
      </c>
      <c r="U1426" s="828">
        <v>0.6</v>
      </c>
    </row>
    <row r="1427" spans="1:21" ht="14.45" customHeight="1" x14ac:dyDescent="0.2">
      <c r="A1427" s="821">
        <v>7</v>
      </c>
      <c r="B1427" s="822" t="s">
        <v>2929</v>
      </c>
      <c r="C1427" s="822" t="s">
        <v>2935</v>
      </c>
      <c r="D1427" s="823" t="s">
        <v>4682</v>
      </c>
      <c r="E1427" s="824" t="s">
        <v>2974</v>
      </c>
      <c r="F1427" s="822" t="s">
        <v>2930</v>
      </c>
      <c r="G1427" s="822" t="s">
        <v>3809</v>
      </c>
      <c r="H1427" s="822" t="s">
        <v>687</v>
      </c>
      <c r="I1427" s="822" t="s">
        <v>2679</v>
      </c>
      <c r="J1427" s="822" t="s">
        <v>2680</v>
      </c>
      <c r="K1427" s="822" t="s">
        <v>2681</v>
      </c>
      <c r="L1427" s="825">
        <v>754.04</v>
      </c>
      <c r="M1427" s="825">
        <v>18851</v>
      </c>
      <c r="N1427" s="822">
        <v>25</v>
      </c>
      <c r="O1427" s="826">
        <v>8</v>
      </c>
      <c r="P1427" s="825">
        <v>18851</v>
      </c>
      <c r="Q1427" s="827">
        <v>1</v>
      </c>
      <c r="R1427" s="822">
        <v>25</v>
      </c>
      <c r="S1427" s="827">
        <v>1</v>
      </c>
      <c r="T1427" s="826">
        <v>8</v>
      </c>
      <c r="U1427" s="828">
        <v>1</v>
      </c>
    </row>
    <row r="1428" spans="1:21" ht="14.45" customHeight="1" x14ac:dyDescent="0.2">
      <c r="A1428" s="821">
        <v>7</v>
      </c>
      <c r="B1428" s="822" t="s">
        <v>2929</v>
      </c>
      <c r="C1428" s="822" t="s">
        <v>2935</v>
      </c>
      <c r="D1428" s="823" t="s">
        <v>4682</v>
      </c>
      <c r="E1428" s="824" t="s">
        <v>2974</v>
      </c>
      <c r="F1428" s="822" t="s">
        <v>2930</v>
      </c>
      <c r="G1428" s="822" t="s">
        <v>3809</v>
      </c>
      <c r="H1428" s="822" t="s">
        <v>687</v>
      </c>
      <c r="I1428" s="822" t="s">
        <v>2679</v>
      </c>
      <c r="J1428" s="822" t="s">
        <v>2680</v>
      </c>
      <c r="K1428" s="822" t="s">
        <v>2681</v>
      </c>
      <c r="L1428" s="825">
        <v>505.86</v>
      </c>
      <c r="M1428" s="825">
        <v>21751.98</v>
      </c>
      <c r="N1428" s="822">
        <v>43</v>
      </c>
      <c r="O1428" s="826">
        <v>11</v>
      </c>
      <c r="P1428" s="825">
        <v>21751.98</v>
      </c>
      <c r="Q1428" s="827">
        <v>1</v>
      </c>
      <c r="R1428" s="822">
        <v>43</v>
      </c>
      <c r="S1428" s="827">
        <v>1</v>
      </c>
      <c r="T1428" s="826">
        <v>11</v>
      </c>
      <c r="U1428" s="828">
        <v>1</v>
      </c>
    </row>
    <row r="1429" spans="1:21" ht="14.45" customHeight="1" x14ac:dyDescent="0.2">
      <c r="A1429" s="821">
        <v>7</v>
      </c>
      <c r="B1429" s="822" t="s">
        <v>2929</v>
      </c>
      <c r="C1429" s="822" t="s">
        <v>2935</v>
      </c>
      <c r="D1429" s="823" t="s">
        <v>4682</v>
      </c>
      <c r="E1429" s="824" t="s">
        <v>2974</v>
      </c>
      <c r="F1429" s="822" t="s">
        <v>2930</v>
      </c>
      <c r="G1429" s="822" t="s">
        <v>3809</v>
      </c>
      <c r="H1429" s="822" t="s">
        <v>687</v>
      </c>
      <c r="I1429" s="822" t="s">
        <v>2865</v>
      </c>
      <c r="J1429" s="822" t="s">
        <v>2680</v>
      </c>
      <c r="K1429" s="822" t="s">
        <v>2866</v>
      </c>
      <c r="L1429" s="825">
        <v>1131.06</v>
      </c>
      <c r="M1429" s="825">
        <v>13572.72</v>
      </c>
      <c r="N1429" s="822">
        <v>12</v>
      </c>
      <c r="O1429" s="826">
        <v>2</v>
      </c>
      <c r="P1429" s="825">
        <v>13572.72</v>
      </c>
      <c r="Q1429" s="827">
        <v>1</v>
      </c>
      <c r="R1429" s="822">
        <v>12</v>
      </c>
      <c r="S1429" s="827">
        <v>1</v>
      </c>
      <c r="T1429" s="826">
        <v>2</v>
      </c>
      <c r="U1429" s="828">
        <v>1</v>
      </c>
    </row>
    <row r="1430" spans="1:21" ht="14.45" customHeight="1" x14ac:dyDescent="0.2">
      <c r="A1430" s="821">
        <v>7</v>
      </c>
      <c r="B1430" s="822" t="s">
        <v>2929</v>
      </c>
      <c r="C1430" s="822" t="s">
        <v>2935</v>
      </c>
      <c r="D1430" s="823" t="s">
        <v>4682</v>
      </c>
      <c r="E1430" s="824" t="s">
        <v>2974</v>
      </c>
      <c r="F1430" s="822" t="s">
        <v>2930</v>
      </c>
      <c r="G1430" s="822" t="s">
        <v>3809</v>
      </c>
      <c r="H1430" s="822" t="s">
        <v>687</v>
      </c>
      <c r="I1430" s="822" t="s">
        <v>2865</v>
      </c>
      <c r="J1430" s="822" t="s">
        <v>2680</v>
      </c>
      <c r="K1430" s="822" t="s">
        <v>2866</v>
      </c>
      <c r="L1430" s="825">
        <v>758.79</v>
      </c>
      <c r="M1430" s="825">
        <v>13658.22</v>
      </c>
      <c r="N1430" s="822">
        <v>18</v>
      </c>
      <c r="O1430" s="826">
        <v>4</v>
      </c>
      <c r="P1430" s="825">
        <v>13658.22</v>
      </c>
      <c r="Q1430" s="827">
        <v>1</v>
      </c>
      <c r="R1430" s="822">
        <v>18</v>
      </c>
      <c r="S1430" s="827">
        <v>1</v>
      </c>
      <c r="T1430" s="826">
        <v>4</v>
      </c>
      <c r="U1430" s="828">
        <v>1</v>
      </c>
    </row>
    <row r="1431" spans="1:21" ht="14.45" customHeight="1" x14ac:dyDescent="0.2">
      <c r="A1431" s="821">
        <v>7</v>
      </c>
      <c r="B1431" s="822" t="s">
        <v>2929</v>
      </c>
      <c r="C1431" s="822" t="s">
        <v>2935</v>
      </c>
      <c r="D1431" s="823" t="s">
        <v>4682</v>
      </c>
      <c r="E1431" s="824" t="s">
        <v>2974</v>
      </c>
      <c r="F1431" s="822" t="s">
        <v>2930</v>
      </c>
      <c r="G1431" s="822" t="s">
        <v>3809</v>
      </c>
      <c r="H1431" s="822" t="s">
        <v>687</v>
      </c>
      <c r="I1431" s="822" t="s">
        <v>3810</v>
      </c>
      <c r="J1431" s="822" t="s">
        <v>2680</v>
      </c>
      <c r="K1431" s="822" t="s">
        <v>3811</v>
      </c>
      <c r="L1431" s="825">
        <v>1011.73</v>
      </c>
      <c r="M1431" s="825">
        <v>34398.819999999992</v>
      </c>
      <c r="N1431" s="822">
        <v>34</v>
      </c>
      <c r="O1431" s="826">
        <v>7</v>
      </c>
      <c r="P1431" s="825">
        <v>26304.979999999996</v>
      </c>
      <c r="Q1431" s="827">
        <v>0.76470588235294124</v>
      </c>
      <c r="R1431" s="822">
        <v>26</v>
      </c>
      <c r="S1431" s="827">
        <v>0.76470588235294112</v>
      </c>
      <c r="T1431" s="826">
        <v>5</v>
      </c>
      <c r="U1431" s="828">
        <v>0.7142857142857143</v>
      </c>
    </row>
    <row r="1432" spans="1:21" ht="14.45" customHeight="1" x14ac:dyDescent="0.2">
      <c r="A1432" s="821">
        <v>7</v>
      </c>
      <c r="B1432" s="822" t="s">
        <v>2929</v>
      </c>
      <c r="C1432" s="822" t="s">
        <v>2935</v>
      </c>
      <c r="D1432" s="823" t="s">
        <v>4682</v>
      </c>
      <c r="E1432" s="824" t="s">
        <v>2974</v>
      </c>
      <c r="F1432" s="822" t="s">
        <v>2930</v>
      </c>
      <c r="G1432" s="822" t="s">
        <v>3809</v>
      </c>
      <c r="H1432" s="822" t="s">
        <v>687</v>
      </c>
      <c r="I1432" s="822" t="s">
        <v>3810</v>
      </c>
      <c r="J1432" s="822" t="s">
        <v>2680</v>
      </c>
      <c r="K1432" s="822" t="s">
        <v>3811</v>
      </c>
      <c r="L1432" s="825">
        <v>1508.08</v>
      </c>
      <c r="M1432" s="825">
        <v>22621.199999999997</v>
      </c>
      <c r="N1432" s="822">
        <v>15</v>
      </c>
      <c r="O1432" s="826">
        <v>4</v>
      </c>
      <c r="P1432" s="825">
        <v>22621.199999999997</v>
      </c>
      <c r="Q1432" s="827">
        <v>1</v>
      </c>
      <c r="R1432" s="822">
        <v>15</v>
      </c>
      <c r="S1432" s="827">
        <v>1</v>
      </c>
      <c r="T1432" s="826">
        <v>4</v>
      </c>
      <c r="U1432" s="828">
        <v>1</v>
      </c>
    </row>
    <row r="1433" spans="1:21" ht="14.45" customHeight="1" x14ac:dyDescent="0.2">
      <c r="A1433" s="821">
        <v>7</v>
      </c>
      <c r="B1433" s="822" t="s">
        <v>2929</v>
      </c>
      <c r="C1433" s="822" t="s">
        <v>2935</v>
      </c>
      <c r="D1433" s="823" t="s">
        <v>4682</v>
      </c>
      <c r="E1433" s="824" t="s">
        <v>2974</v>
      </c>
      <c r="F1433" s="822" t="s">
        <v>2930</v>
      </c>
      <c r="G1433" s="822" t="s">
        <v>3809</v>
      </c>
      <c r="H1433" s="822" t="s">
        <v>329</v>
      </c>
      <c r="I1433" s="822" t="s">
        <v>4232</v>
      </c>
      <c r="J1433" s="822" t="s">
        <v>3813</v>
      </c>
      <c r="K1433" s="822" t="s">
        <v>3811</v>
      </c>
      <c r="L1433" s="825">
        <v>1508.08</v>
      </c>
      <c r="M1433" s="825">
        <v>18096.96</v>
      </c>
      <c r="N1433" s="822">
        <v>12</v>
      </c>
      <c r="O1433" s="826">
        <v>2</v>
      </c>
      <c r="P1433" s="825">
        <v>9048.48</v>
      </c>
      <c r="Q1433" s="827">
        <v>0.5</v>
      </c>
      <c r="R1433" s="822">
        <v>6</v>
      </c>
      <c r="S1433" s="827">
        <v>0.5</v>
      </c>
      <c r="T1433" s="826">
        <v>1</v>
      </c>
      <c r="U1433" s="828">
        <v>0.5</v>
      </c>
    </row>
    <row r="1434" spans="1:21" ht="14.45" customHeight="1" x14ac:dyDescent="0.2">
      <c r="A1434" s="821">
        <v>7</v>
      </c>
      <c r="B1434" s="822" t="s">
        <v>2929</v>
      </c>
      <c r="C1434" s="822" t="s">
        <v>2935</v>
      </c>
      <c r="D1434" s="823" t="s">
        <v>4682</v>
      </c>
      <c r="E1434" s="824" t="s">
        <v>2974</v>
      </c>
      <c r="F1434" s="822" t="s">
        <v>2930</v>
      </c>
      <c r="G1434" s="822" t="s">
        <v>3809</v>
      </c>
      <c r="H1434" s="822" t="s">
        <v>329</v>
      </c>
      <c r="I1434" s="822" t="s">
        <v>3814</v>
      </c>
      <c r="J1434" s="822" t="s">
        <v>3813</v>
      </c>
      <c r="K1434" s="822" t="s">
        <v>2866</v>
      </c>
      <c r="L1434" s="825">
        <v>758.79</v>
      </c>
      <c r="M1434" s="825">
        <v>4552.74</v>
      </c>
      <c r="N1434" s="822">
        <v>6</v>
      </c>
      <c r="O1434" s="826">
        <v>1</v>
      </c>
      <c r="P1434" s="825">
        <v>4552.74</v>
      </c>
      <c r="Q1434" s="827">
        <v>1</v>
      </c>
      <c r="R1434" s="822">
        <v>6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7</v>
      </c>
      <c r="B1435" s="822" t="s">
        <v>2929</v>
      </c>
      <c r="C1435" s="822" t="s">
        <v>2935</v>
      </c>
      <c r="D1435" s="823" t="s">
        <v>4682</v>
      </c>
      <c r="E1435" s="824" t="s">
        <v>2974</v>
      </c>
      <c r="F1435" s="822" t="s">
        <v>2930</v>
      </c>
      <c r="G1435" s="822" t="s">
        <v>3809</v>
      </c>
      <c r="H1435" s="822" t="s">
        <v>329</v>
      </c>
      <c r="I1435" s="822" t="s">
        <v>4173</v>
      </c>
      <c r="J1435" s="822" t="s">
        <v>4060</v>
      </c>
      <c r="K1435" s="822" t="s">
        <v>2866</v>
      </c>
      <c r="L1435" s="825">
        <v>650.4</v>
      </c>
      <c r="M1435" s="825">
        <v>3902.3999999999996</v>
      </c>
      <c r="N1435" s="822">
        <v>6</v>
      </c>
      <c r="O1435" s="826">
        <v>1</v>
      </c>
      <c r="P1435" s="825">
        <v>3902.3999999999996</v>
      </c>
      <c r="Q1435" s="827">
        <v>1</v>
      </c>
      <c r="R1435" s="822">
        <v>6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7</v>
      </c>
      <c r="B1436" s="822" t="s">
        <v>2929</v>
      </c>
      <c r="C1436" s="822" t="s">
        <v>2935</v>
      </c>
      <c r="D1436" s="823" t="s">
        <v>4682</v>
      </c>
      <c r="E1436" s="824" t="s">
        <v>2974</v>
      </c>
      <c r="F1436" s="822" t="s">
        <v>2930</v>
      </c>
      <c r="G1436" s="822" t="s">
        <v>3809</v>
      </c>
      <c r="H1436" s="822" t="s">
        <v>329</v>
      </c>
      <c r="I1436" s="822" t="s">
        <v>4370</v>
      </c>
      <c r="J1436" s="822" t="s">
        <v>3813</v>
      </c>
      <c r="K1436" s="822" t="s">
        <v>3811</v>
      </c>
      <c r="L1436" s="825">
        <v>1011.73</v>
      </c>
      <c r="M1436" s="825">
        <v>6070.38</v>
      </c>
      <c r="N1436" s="822">
        <v>6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7</v>
      </c>
      <c r="B1437" s="822" t="s">
        <v>2929</v>
      </c>
      <c r="C1437" s="822" t="s">
        <v>2935</v>
      </c>
      <c r="D1437" s="823" t="s">
        <v>4682</v>
      </c>
      <c r="E1437" s="824" t="s">
        <v>2974</v>
      </c>
      <c r="F1437" s="822" t="s">
        <v>2930</v>
      </c>
      <c r="G1437" s="822" t="s">
        <v>4371</v>
      </c>
      <c r="H1437" s="822" t="s">
        <v>329</v>
      </c>
      <c r="I1437" s="822" t="s">
        <v>4372</v>
      </c>
      <c r="J1437" s="822" t="s">
        <v>4373</v>
      </c>
      <c r="K1437" s="822" t="s">
        <v>3011</v>
      </c>
      <c r="L1437" s="825">
        <v>0</v>
      </c>
      <c r="M1437" s="825">
        <v>0</v>
      </c>
      <c r="N1437" s="822">
        <v>2</v>
      </c>
      <c r="O1437" s="826">
        <v>0.5</v>
      </c>
      <c r="P1437" s="825"/>
      <c r="Q1437" s="827"/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7</v>
      </c>
      <c r="B1438" s="822" t="s">
        <v>2929</v>
      </c>
      <c r="C1438" s="822" t="s">
        <v>2935</v>
      </c>
      <c r="D1438" s="823" t="s">
        <v>4682</v>
      </c>
      <c r="E1438" s="824" t="s">
        <v>2974</v>
      </c>
      <c r="F1438" s="822" t="s">
        <v>2930</v>
      </c>
      <c r="G1438" s="822" t="s">
        <v>3108</v>
      </c>
      <c r="H1438" s="822" t="s">
        <v>687</v>
      </c>
      <c r="I1438" s="822" t="s">
        <v>3210</v>
      </c>
      <c r="J1438" s="822" t="s">
        <v>893</v>
      </c>
      <c r="K1438" s="822" t="s">
        <v>836</v>
      </c>
      <c r="L1438" s="825">
        <v>65.989999999999995</v>
      </c>
      <c r="M1438" s="825">
        <v>395.93999999999994</v>
      </c>
      <c r="N1438" s="822">
        <v>6</v>
      </c>
      <c r="O1438" s="826">
        <v>1</v>
      </c>
      <c r="P1438" s="825">
        <v>197.96999999999997</v>
      </c>
      <c r="Q1438" s="827">
        <v>0.5</v>
      </c>
      <c r="R1438" s="822">
        <v>3</v>
      </c>
      <c r="S1438" s="827">
        <v>0.5</v>
      </c>
      <c r="T1438" s="826">
        <v>0.5</v>
      </c>
      <c r="U1438" s="828">
        <v>0.5</v>
      </c>
    </row>
    <row r="1439" spans="1:21" ht="14.45" customHeight="1" x14ac:dyDescent="0.2">
      <c r="A1439" s="821">
        <v>7</v>
      </c>
      <c r="B1439" s="822" t="s">
        <v>2929</v>
      </c>
      <c r="C1439" s="822" t="s">
        <v>2935</v>
      </c>
      <c r="D1439" s="823" t="s">
        <v>4682</v>
      </c>
      <c r="E1439" s="824" t="s">
        <v>2974</v>
      </c>
      <c r="F1439" s="822" t="s">
        <v>2930</v>
      </c>
      <c r="G1439" s="822" t="s">
        <v>3108</v>
      </c>
      <c r="H1439" s="822" t="s">
        <v>687</v>
      </c>
      <c r="I1439" s="822" t="s">
        <v>3109</v>
      </c>
      <c r="J1439" s="822" t="s">
        <v>1918</v>
      </c>
      <c r="K1439" s="822" t="s">
        <v>1919</v>
      </c>
      <c r="L1439" s="825">
        <v>132</v>
      </c>
      <c r="M1439" s="825">
        <v>132</v>
      </c>
      <c r="N1439" s="822">
        <v>1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7</v>
      </c>
      <c r="B1440" s="822" t="s">
        <v>2929</v>
      </c>
      <c r="C1440" s="822" t="s">
        <v>2935</v>
      </c>
      <c r="D1440" s="823" t="s">
        <v>4682</v>
      </c>
      <c r="E1440" s="824" t="s">
        <v>2974</v>
      </c>
      <c r="F1440" s="822" t="s">
        <v>2930</v>
      </c>
      <c r="G1440" s="822" t="s">
        <v>3108</v>
      </c>
      <c r="H1440" s="822" t="s">
        <v>329</v>
      </c>
      <c r="I1440" s="822" t="s">
        <v>3539</v>
      </c>
      <c r="J1440" s="822" t="s">
        <v>891</v>
      </c>
      <c r="K1440" s="822" t="s">
        <v>836</v>
      </c>
      <c r="L1440" s="825">
        <v>65.989999999999995</v>
      </c>
      <c r="M1440" s="825">
        <v>1451.7799999999997</v>
      </c>
      <c r="N1440" s="822">
        <v>22</v>
      </c>
      <c r="O1440" s="826">
        <v>5.5</v>
      </c>
      <c r="P1440" s="825">
        <v>857.86999999999989</v>
      </c>
      <c r="Q1440" s="827">
        <v>0.59090909090909094</v>
      </c>
      <c r="R1440" s="822">
        <v>13</v>
      </c>
      <c r="S1440" s="827">
        <v>0.59090909090909094</v>
      </c>
      <c r="T1440" s="826">
        <v>3.5</v>
      </c>
      <c r="U1440" s="828">
        <v>0.63636363636363635</v>
      </c>
    </row>
    <row r="1441" spans="1:21" ht="14.45" customHeight="1" x14ac:dyDescent="0.2">
      <c r="A1441" s="821">
        <v>7</v>
      </c>
      <c r="B1441" s="822" t="s">
        <v>2929</v>
      </c>
      <c r="C1441" s="822" t="s">
        <v>2935</v>
      </c>
      <c r="D1441" s="823" t="s">
        <v>4682</v>
      </c>
      <c r="E1441" s="824" t="s">
        <v>2974</v>
      </c>
      <c r="F1441" s="822" t="s">
        <v>2930</v>
      </c>
      <c r="G1441" s="822" t="s">
        <v>3108</v>
      </c>
      <c r="H1441" s="822" t="s">
        <v>329</v>
      </c>
      <c r="I1441" s="822" t="s">
        <v>3110</v>
      </c>
      <c r="J1441" s="822" t="s">
        <v>891</v>
      </c>
      <c r="K1441" s="822" t="s">
        <v>1919</v>
      </c>
      <c r="L1441" s="825">
        <v>132</v>
      </c>
      <c r="M1441" s="825">
        <v>396</v>
      </c>
      <c r="N1441" s="822">
        <v>3</v>
      </c>
      <c r="O1441" s="826">
        <v>0.5</v>
      </c>
      <c r="P1441" s="825">
        <v>396</v>
      </c>
      <c r="Q1441" s="827">
        <v>1</v>
      </c>
      <c r="R1441" s="822">
        <v>3</v>
      </c>
      <c r="S1441" s="827">
        <v>1</v>
      </c>
      <c r="T1441" s="826">
        <v>0.5</v>
      </c>
      <c r="U1441" s="828">
        <v>1</v>
      </c>
    </row>
    <row r="1442" spans="1:21" ht="14.45" customHeight="1" x14ac:dyDescent="0.2">
      <c r="A1442" s="821">
        <v>7</v>
      </c>
      <c r="B1442" s="822" t="s">
        <v>2929</v>
      </c>
      <c r="C1442" s="822" t="s">
        <v>2935</v>
      </c>
      <c r="D1442" s="823" t="s">
        <v>4682</v>
      </c>
      <c r="E1442" s="824" t="s">
        <v>2974</v>
      </c>
      <c r="F1442" s="822" t="s">
        <v>2930</v>
      </c>
      <c r="G1442" s="822" t="s">
        <v>2992</v>
      </c>
      <c r="H1442" s="822" t="s">
        <v>329</v>
      </c>
      <c r="I1442" s="822" t="s">
        <v>4374</v>
      </c>
      <c r="J1442" s="822" t="s">
        <v>2994</v>
      </c>
      <c r="K1442" s="822" t="s">
        <v>838</v>
      </c>
      <c r="L1442" s="825">
        <v>58.77</v>
      </c>
      <c r="M1442" s="825">
        <v>117.54</v>
      </c>
      <c r="N1442" s="822">
        <v>2</v>
      </c>
      <c r="O1442" s="826">
        <v>0.5</v>
      </c>
      <c r="P1442" s="825">
        <v>117.54</v>
      </c>
      <c r="Q1442" s="827">
        <v>1</v>
      </c>
      <c r="R1442" s="822">
        <v>2</v>
      </c>
      <c r="S1442" s="827">
        <v>1</v>
      </c>
      <c r="T1442" s="826">
        <v>0.5</v>
      </c>
      <c r="U1442" s="828">
        <v>1</v>
      </c>
    </row>
    <row r="1443" spans="1:21" ht="14.45" customHeight="1" x14ac:dyDescent="0.2">
      <c r="A1443" s="821">
        <v>7</v>
      </c>
      <c r="B1443" s="822" t="s">
        <v>2929</v>
      </c>
      <c r="C1443" s="822" t="s">
        <v>2935</v>
      </c>
      <c r="D1443" s="823" t="s">
        <v>4682</v>
      </c>
      <c r="E1443" s="824" t="s">
        <v>2974</v>
      </c>
      <c r="F1443" s="822" t="s">
        <v>2930</v>
      </c>
      <c r="G1443" s="822" t="s">
        <v>3294</v>
      </c>
      <c r="H1443" s="822" t="s">
        <v>329</v>
      </c>
      <c r="I1443" s="822" t="s">
        <v>3820</v>
      </c>
      <c r="J1443" s="822" t="s">
        <v>3296</v>
      </c>
      <c r="K1443" s="822" t="s">
        <v>3821</v>
      </c>
      <c r="L1443" s="825">
        <v>150.26</v>
      </c>
      <c r="M1443" s="825">
        <v>3455.9799999999996</v>
      </c>
      <c r="N1443" s="822">
        <v>23</v>
      </c>
      <c r="O1443" s="826">
        <v>14</v>
      </c>
      <c r="P1443" s="825">
        <v>1202.08</v>
      </c>
      <c r="Q1443" s="827">
        <v>0.34782608695652178</v>
      </c>
      <c r="R1443" s="822">
        <v>8</v>
      </c>
      <c r="S1443" s="827">
        <v>0.34782608695652173</v>
      </c>
      <c r="T1443" s="826">
        <v>3</v>
      </c>
      <c r="U1443" s="828">
        <v>0.21428571428571427</v>
      </c>
    </row>
    <row r="1444" spans="1:21" ht="14.45" customHeight="1" x14ac:dyDescent="0.2">
      <c r="A1444" s="821">
        <v>7</v>
      </c>
      <c r="B1444" s="822" t="s">
        <v>2929</v>
      </c>
      <c r="C1444" s="822" t="s">
        <v>2935</v>
      </c>
      <c r="D1444" s="823" t="s">
        <v>4682</v>
      </c>
      <c r="E1444" s="824" t="s">
        <v>2974</v>
      </c>
      <c r="F1444" s="822" t="s">
        <v>2930</v>
      </c>
      <c r="G1444" s="822" t="s">
        <v>3294</v>
      </c>
      <c r="H1444" s="822" t="s">
        <v>329</v>
      </c>
      <c r="I1444" s="822" t="s">
        <v>3822</v>
      </c>
      <c r="J1444" s="822" t="s">
        <v>3296</v>
      </c>
      <c r="K1444" s="822" t="s">
        <v>3823</v>
      </c>
      <c r="L1444" s="825">
        <v>225.39</v>
      </c>
      <c r="M1444" s="825">
        <v>6987.0899999999992</v>
      </c>
      <c r="N1444" s="822">
        <v>31</v>
      </c>
      <c r="O1444" s="826">
        <v>14.5</v>
      </c>
      <c r="P1444" s="825">
        <v>1126.9499999999998</v>
      </c>
      <c r="Q1444" s="827">
        <v>0.16129032258064516</v>
      </c>
      <c r="R1444" s="822">
        <v>5</v>
      </c>
      <c r="S1444" s="827">
        <v>0.16129032258064516</v>
      </c>
      <c r="T1444" s="826">
        <v>3.5</v>
      </c>
      <c r="U1444" s="828">
        <v>0.2413793103448276</v>
      </c>
    </row>
    <row r="1445" spans="1:21" ht="14.45" customHeight="1" x14ac:dyDescent="0.2">
      <c r="A1445" s="821">
        <v>7</v>
      </c>
      <c r="B1445" s="822" t="s">
        <v>2929</v>
      </c>
      <c r="C1445" s="822" t="s">
        <v>2935</v>
      </c>
      <c r="D1445" s="823" t="s">
        <v>4682</v>
      </c>
      <c r="E1445" s="824" t="s">
        <v>2974</v>
      </c>
      <c r="F1445" s="822" t="s">
        <v>2930</v>
      </c>
      <c r="G1445" s="822" t="s">
        <v>3294</v>
      </c>
      <c r="H1445" s="822" t="s">
        <v>329</v>
      </c>
      <c r="I1445" s="822" t="s">
        <v>3295</v>
      </c>
      <c r="J1445" s="822" t="s">
        <v>3296</v>
      </c>
      <c r="K1445" s="822" t="s">
        <v>3297</v>
      </c>
      <c r="L1445" s="825">
        <v>300.51</v>
      </c>
      <c r="M1445" s="825">
        <v>7813.26</v>
      </c>
      <c r="N1445" s="822">
        <v>26</v>
      </c>
      <c r="O1445" s="826">
        <v>9.5</v>
      </c>
      <c r="P1445" s="825">
        <v>2404.08</v>
      </c>
      <c r="Q1445" s="827">
        <v>0.30769230769230765</v>
      </c>
      <c r="R1445" s="822">
        <v>8</v>
      </c>
      <c r="S1445" s="827">
        <v>0.30769230769230771</v>
      </c>
      <c r="T1445" s="826">
        <v>5</v>
      </c>
      <c r="U1445" s="828">
        <v>0.52631578947368418</v>
      </c>
    </row>
    <row r="1446" spans="1:21" ht="14.45" customHeight="1" x14ac:dyDescent="0.2">
      <c r="A1446" s="821">
        <v>7</v>
      </c>
      <c r="B1446" s="822" t="s">
        <v>2929</v>
      </c>
      <c r="C1446" s="822" t="s">
        <v>2935</v>
      </c>
      <c r="D1446" s="823" t="s">
        <v>4682</v>
      </c>
      <c r="E1446" s="824" t="s">
        <v>2974</v>
      </c>
      <c r="F1446" s="822" t="s">
        <v>2930</v>
      </c>
      <c r="G1446" s="822" t="s">
        <v>3016</v>
      </c>
      <c r="H1446" s="822" t="s">
        <v>329</v>
      </c>
      <c r="I1446" s="822" t="s">
        <v>3017</v>
      </c>
      <c r="J1446" s="822" t="s">
        <v>3018</v>
      </c>
      <c r="K1446" s="822" t="s">
        <v>3019</v>
      </c>
      <c r="L1446" s="825">
        <v>52.87</v>
      </c>
      <c r="M1446" s="825">
        <v>105.74</v>
      </c>
      <c r="N1446" s="822">
        <v>2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7</v>
      </c>
      <c r="B1447" s="822" t="s">
        <v>2929</v>
      </c>
      <c r="C1447" s="822" t="s">
        <v>2935</v>
      </c>
      <c r="D1447" s="823" t="s">
        <v>4682</v>
      </c>
      <c r="E1447" s="824" t="s">
        <v>2974</v>
      </c>
      <c r="F1447" s="822" t="s">
        <v>2930</v>
      </c>
      <c r="G1447" s="822" t="s">
        <v>3016</v>
      </c>
      <c r="H1447" s="822" t="s">
        <v>329</v>
      </c>
      <c r="I1447" s="822" t="s">
        <v>4375</v>
      </c>
      <c r="J1447" s="822" t="s">
        <v>4376</v>
      </c>
      <c r="K1447" s="822" t="s">
        <v>4377</v>
      </c>
      <c r="L1447" s="825">
        <v>234.94</v>
      </c>
      <c r="M1447" s="825">
        <v>234.94</v>
      </c>
      <c r="N1447" s="822">
        <v>1</v>
      </c>
      <c r="O1447" s="826">
        <v>0.5</v>
      </c>
      <c r="P1447" s="825">
        <v>234.94</v>
      </c>
      <c r="Q1447" s="827">
        <v>1</v>
      </c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7</v>
      </c>
      <c r="B1448" s="822" t="s">
        <v>2929</v>
      </c>
      <c r="C1448" s="822" t="s">
        <v>2935</v>
      </c>
      <c r="D1448" s="823" t="s">
        <v>4682</v>
      </c>
      <c r="E1448" s="824" t="s">
        <v>2974</v>
      </c>
      <c r="F1448" s="822" t="s">
        <v>2930</v>
      </c>
      <c r="G1448" s="822" t="s">
        <v>3016</v>
      </c>
      <c r="H1448" s="822" t="s">
        <v>329</v>
      </c>
      <c r="I1448" s="822" t="s">
        <v>4378</v>
      </c>
      <c r="J1448" s="822" t="s">
        <v>3541</v>
      </c>
      <c r="K1448" s="822" t="s">
        <v>1901</v>
      </c>
      <c r="L1448" s="825">
        <v>234.94</v>
      </c>
      <c r="M1448" s="825">
        <v>234.94</v>
      </c>
      <c r="N1448" s="822">
        <v>1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7</v>
      </c>
      <c r="B1449" s="822" t="s">
        <v>2929</v>
      </c>
      <c r="C1449" s="822" t="s">
        <v>2935</v>
      </c>
      <c r="D1449" s="823" t="s">
        <v>4682</v>
      </c>
      <c r="E1449" s="824" t="s">
        <v>2974</v>
      </c>
      <c r="F1449" s="822" t="s">
        <v>2930</v>
      </c>
      <c r="G1449" s="822" t="s">
        <v>4379</v>
      </c>
      <c r="H1449" s="822" t="s">
        <v>329</v>
      </c>
      <c r="I1449" s="822" t="s">
        <v>4380</v>
      </c>
      <c r="J1449" s="822" t="s">
        <v>2024</v>
      </c>
      <c r="K1449" s="822" t="s">
        <v>836</v>
      </c>
      <c r="L1449" s="825">
        <v>0</v>
      </c>
      <c r="M1449" s="825">
        <v>0</v>
      </c>
      <c r="N1449" s="822">
        <v>6</v>
      </c>
      <c r="O1449" s="826">
        <v>1</v>
      </c>
      <c r="P1449" s="825"/>
      <c r="Q1449" s="827"/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7</v>
      </c>
      <c r="B1450" s="822" t="s">
        <v>2929</v>
      </c>
      <c r="C1450" s="822" t="s">
        <v>2935</v>
      </c>
      <c r="D1450" s="823" t="s">
        <v>4682</v>
      </c>
      <c r="E1450" s="824" t="s">
        <v>2974</v>
      </c>
      <c r="F1450" s="822" t="s">
        <v>2930</v>
      </c>
      <c r="G1450" s="822" t="s">
        <v>3117</v>
      </c>
      <c r="H1450" s="822" t="s">
        <v>329</v>
      </c>
      <c r="I1450" s="822" t="s">
        <v>3118</v>
      </c>
      <c r="J1450" s="822" t="s">
        <v>1416</v>
      </c>
      <c r="K1450" s="822" t="s">
        <v>3119</v>
      </c>
      <c r="L1450" s="825">
        <v>29.13</v>
      </c>
      <c r="M1450" s="825">
        <v>436.95000000000005</v>
      </c>
      <c r="N1450" s="822">
        <v>15</v>
      </c>
      <c r="O1450" s="826">
        <v>2.5</v>
      </c>
      <c r="P1450" s="825">
        <v>174.78</v>
      </c>
      <c r="Q1450" s="827">
        <v>0.39999999999999997</v>
      </c>
      <c r="R1450" s="822">
        <v>6</v>
      </c>
      <c r="S1450" s="827">
        <v>0.4</v>
      </c>
      <c r="T1450" s="826">
        <v>1</v>
      </c>
      <c r="U1450" s="828">
        <v>0.4</v>
      </c>
    </row>
    <row r="1451" spans="1:21" ht="14.45" customHeight="1" x14ac:dyDescent="0.2">
      <c r="A1451" s="821">
        <v>7</v>
      </c>
      <c r="B1451" s="822" t="s">
        <v>2929</v>
      </c>
      <c r="C1451" s="822" t="s">
        <v>2935</v>
      </c>
      <c r="D1451" s="823" t="s">
        <v>4682</v>
      </c>
      <c r="E1451" s="824" t="s">
        <v>2974</v>
      </c>
      <c r="F1451" s="822" t="s">
        <v>2930</v>
      </c>
      <c r="G1451" s="822" t="s">
        <v>3117</v>
      </c>
      <c r="H1451" s="822" t="s">
        <v>329</v>
      </c>
      <c r="I1451" s="822" t="s">
        <v>3118</v>
      </c>
      <c r="J1451" s="822" t="s">
        <v>1416</v>
      </c>
      <c r="K1451" s="822" t="s">
        <v>3119</v>
      </c>
      <c r="L1451" s="825">
        <v>24.68</v>
      </c>
      <c r="M1451" s="825">
        <v>1727.5999999999995</v>
      </c>
      <c r="N1451" s="822">
        <v>70</v>
      </c>
      <c r="O1451" s="826">
        <v>21</v>
      </c>
      <c r="P1451" s="825">
        <v>962.51999999999964</v>
      </c>
      <c r="Q1451" s="827">
        <v>0.55714285714285716</v>
      </c>
      <c r="R1451" s="822">
        <v>39</v>
      </c>
      <c r="S1451" s="827">
        <v>0.55714285714285716</v>
      </c>
      <c r="T1451" s="826">
        <v>11</v>
      </c>
      <c r="U1451" s="828">
        <v>0.52380952380952384</v>
      </c>
    </row>
    <row r="1452" spans="1:21" ht="14.45" customHeight="1" x14ac:dyDescent="0.2">
      <c r="A1452" s="821">
        <v>7</v>
      </c>
      <c r="B1452" s="822" t="s">
        <v>2929</v>
      </c>
      <c r="C1452" s="822" t="s">
        <v>2935</v>
      </c>
      <c r="D1452" s="823" t="s">
        <v>4682</v>
      </c>
      <c r="E1452" s="824" t="s">
        <v>2974</v>
      </c>
      <c r="F1452" s="822" t="s">
        <v>2930</v>
      </c>
      <c r="G1452" s="822" t="s">
        <v>3117</v>
      </c>
      <c r="H1452" s="822" t="s">
        <v>329</v>
      </c>
      <c r="I1452" s="822" t="s">
        <v>3824</v>
      </c>
      <c r="J1452" s="822" t="s">
        <v>1416</v>
      </c>
      <c r="K1452" s="822" t="s">
        <v>3825</v>
      </c>
      <c r="L1452" s="825">
        <v>74.06</v>
      </c>
      <c r="M1452" s="825">
        <v>2369.9200000000005</v>
      </c>
      <c r="N1452" s="822">
        <v>32</v>
      </c>
      <c r="O1452" s="826">
        <v>7.5</v>
      </c>
      <c r="P1452" s="825">
        <v>666.54000000000008</v>
      </c>
      <c r="Q1452" s="827">
        <v>0.28124999999999994</v>
      </c>
      <c r="R1452" s="822">
        <v>9</v>
      </c>
      <c r="S1452" s="827">
        <v>0.28125</v>
      </c>
      <c r="T1452" s="826">
        <v>2</v>
      </c>
      <c r="U1452" s="828">
        <v>0.26666666666666666</v>
      </c>
    </row>
    <row r="1453" spans="1:21" ht="14.45" customHeight="1" x14ac:dyDescent="0.2">
      <c r="A1453" s="821">
        <v>7</v>
      </c>
      <c r="B1453" s="822" t="s">
        <v>2929</v>
      </c>
      <c r="C1453" s="822" t="s">
        <v>2935</v>
      </c>
      <c r="D1453" s="823" t="s">
        <v>4682</v>
      </c>
      <c r="E1453" s="824" t="s">
        <v>2974</v>
      </c>
      <c r="F1453" s="822" t="s">
        <v>2930</v>
      </c>
      <c r="G1453" s="822" t="s">
        <v>3117</v>
      </c>
      <c r="H1453" s="822" t="s">
        <v>329</v>
      </c>
      <c r="I1453" s="822" t="s">
        <v>3824</v>
      </c>
      <c r="J1453" s="822" t="s">
        <v>1416</v>
      </c>
      <c r="K1453" s="822" t="s">
        <v>3825</v>
      </c>
      <c r="L1453" s="825">
        <v>80.319999999999993</v>
      </c>
      <c r="M1453" s="825">
        <v>722.87999999999988</v>
      </c>
      <c r="N1453" s="822">
        <v>9</v>
      </c>
      <c r="O1453" s="826">
        <v>2</v>
      </c>
      <c r="P1453" s="825">
        <v>722.87999999999988</v>
      </c>
      <c r="Q1453" s="827">
        <v>1</v>
      </c>
      <c r="R1453" s="822">
        <v>9</v>
      </c>
      <c r="S1453" s="827">
        <v>1</v>
      </c>
      <c r="T1453" s="826">
        <v>2</v>
      </c>
      <c r="U1453" s="828">
        <v>1</v>
      </c>
    </row>
    <row r="1454" spans="1:21" ht="14.45" customHeight="1" x14ac:dyDescent="0.2">
      <c r="A1454" s="821">
        <v>7</v>
      </c>
      <c r="B1454" s="822" t="s">
        <v>2929</v>
      </c>
      <c r="C1454" s="822" t="s">
        <v>2935</v>
      </c>
      <c r="D1454" s="823" t="s">
        <v>4682</v>
      </c>
      <c r="E1454" s="824" t="s">
        <v>2974</v>
      </c>
      <c r="F1454" s="822" t="s">
        <v>2930</v>
      </c>
      <c r="G1454" s="822" t="s">
        <v>3826</v>
      </c>
      <c r="H1454" s="822" t="s">
        <v>329</v>
      </c>
      <c r="I1454" s="822" t="s">
        <v>3827</v>
      </c>
      <c r="J1454" s="822" t="s">
        <v>3828</v>
      </c>
      <c r="K1454" s="822" t="s">
        <v>3829</v>
      </c>
      <c r="L1454" s="825">
        <v>561.76</v>
      </c>
      <c r="M1454" s="825">
        <v>24155.68</v>
      </c>
      <c r="N1454" s="822">
        <v>43</v>
      </c>
      <c r="O1454" s="826">
        <v>11</v>
      </c>
      <c r="P1454" s="825">
        <v>8426.4000000000015</v>
      </c>
      <c r="Q1454" s="827">
        <v>0.34883720930232565</v>
      </c>
      <c r="R1454" s="822">
        <v>15</v>
      </c>
      <c r="S1454" s="827">
        <v>0.34883720930232559</v>
      </c>
      <c r="T1454" s="826">
        <v>5</v>
      </c>
      <c r="U1454" s="828">
        <v>0.45454545454545453</v>
      </c>
    </row>
    <row r="1455" spans="1:21" ht="14.45" customHeight="1" x14ac:dyDescent="0.2">
      <c r="A1455" s="821">
        <v>7</v>
      </c>
      <c r="B1455" s="822" t="s">
        <v>2929</v>
      </c>
      <c r="C1455" s="822" t="s">
        <v>2935</v>
      </c>
      <c r="D1455" s="823" t="s">
        <v>4682</v>
      </c>
      <c r="E1455" s="824" t="s">
        <v>2974</v>
      </c>
      <c r="F1455" s="822" t="s">
        <v>2930</v>
      </c>
      <c r="G1455" s="822" t="s">
        <v>3826</v>
      </c>
      <c r="H1455" s="822" t="s">
        <v>329</v>
      </c>
      <c r="I1455" s="822" t="s">
        <v>4179</v>
      </c>
      <c r="J1455" s="822" t="s">
        <v>3828</v>
      </c>
      <c r="K1455" s="822" t="s">
        <v>4180</v>
      </c>
      <c r="L1455" s="825">
        <v>70.23</v>
      </c>
      <c r="M1455" s="825">
        <v>210.69</v>
      </c>
      <c r="N1455" s="822">
        <v>3</v>
      </c>
      <c r="O1455" s="826">
        <v>0.5</v>
      </c>
      <c r="P1455" s="825">
        <v>210.69</v>
      </c>
      <c r="Q1455" s="827">
        <v>1</v>
      </c>
      <c r="R1455" s="822">
        <v>3</v>
      </c>
      <c r="S1455" s="827">
        <v>1</v>
      </c>
      <c r="T1455" s="826">
        <v>0.5</v>
      </c>
      <c r="U1455" s="828">
        <v>1</v>
      </c>
    </row>
    <row r="1456" spans="1:21" ht="14.45" customHeight="1" x14ac:dyDescent="0.2">
      <c r="A1456" s="821">
        <v>7</v>
      </c>
      <c r="B1456" s="822" t="s">
        <v>2929</v>
      </c>
      <c r="C1456" s="822" t="s">
        <v>2935</v>
      </c>
      <c r="D1456" s="823" t="s">
        <v>4682</v>
      </c>
      <c r="E1456" s="824" t="s">
        <v>2974</v>
      </c>
      <c r="F1456" s="822" t="s">
        <v>2930</v>
      </c>
      <c r="G1456" s="822" t="s">
        <v>4381</v>
      </c>
      <c r="H1456" s="822" t="s">
        <v>329</v>
      </c>
      <c r="I1456" s="822" t="s">
        <v>4382</v>
      </c>
      <c r="J1456" s="822" t="s">
        <v>4383</v>
      </c>
      <c r="K1456" s="822" t="s">
        <v>4384</v>
      </c>
      <c r="L1456" s="825">
        <v>20.13</v>
      </c>
      <c r="M1456" s="825">
        <v>100.65</v>
      </c>
      <c r="N1456" s="822">
        <v>5</v>
      </c>
      <c r="O1456" s="826">
        <v>2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7</v>
      </c>
      <c r="B1457" s="822" t="s">
        <v>2929</v>
      </c>
      <c r="C1457" s="822" t="s">
        <v>2935</v>
      </c>
      <c r="D1457" s="823" t="s">
        <v>4682</v>
      </c>
      <c r="E1457" s="824" t="s">
        <v>2974</v>
      </c>
      <c r="F1457" s="822" t="s">
        <v>2930</v>
      </c>
      <c r="G1457" s="822" t="s">
        <v>3319</v>
      </c>
      <c r="H1457" s="822" t="s">
        <v>329</v>
      </c>
      <c r="I1457" s="822" t="s">
        <v>4385</v>
      </c>
      <c r="J1457" s="822" t="s">
        <v>4386</v>
      </c>
      <c r="K1457" s="822" t="s">
        <v>836</v>
      </c>
      <c r="L1457" s="825">
        <v>132</v>
      </c>
      <c r="M1457" s="825">
        <v>792</v>
      </c>
      <c r="N1457" s="822">
        <v>6</v>
      </c>
      <c r="O1457" s="826">
        <v>1.5</v>
      </c>
      <c r="P1457" s="825">
        <v>792</v>
      </c>
      <c r="Q1457" s="827">
        <v>1</v>
      </c>
      <c r="R1457" s="822">
        <v>6</v>
      </c>
      <c r="S1457" s="827">
        <v>1</v>
      </c>
      <c r="T1457" s="826">
        <v>1.5</v>
      </c>
      <c r="U1457" s="828">
        <v>1</v>
      </c>
    </row>
    <row r="1458" spans="1:21" ht="14.45" customHeight="1" x14ac:dyDescent="0.2">
      <c r="A1458" s="821">
        <v>7</v>
      </c>
      <c r="B1458" s="822" t="s">
        <v>2929</v>
      </c>
      <c r="C1458" s="822" t="s">
        <v>2935</v>
      </c>
      <c r="D1458" s="823" t="s">
        <v>4682</v>
      </c>
      <c r="E1458" s="824" t="s">
        <v>2974</v>
      </c>
      <c r="F1458" s="822" t="s">
        <v>2930</v>
      </c>
      <c r="G1458" s="822" t="s">
        <v>3319</v>
      </c>
      <c r="H1458" s="822" t="s">
        <v>329</v>
      </c>
      <c r="I1458" s="822" t="s">
        <v>3830</v>
      </c>
      <c r="J1458" s="822" t="s">
        <v>2765</v>
      </c>
      <c r="K1458" s="822" t="s">
        <v>3831</v>
      </c>
      <c r="L1458" s="825">
        <v>431.18</v>
      </c>
      <c r="M1458" s="825">
        <v>431.18</v>
      </c>
      <c r="N1458" s="822">
        <v>1</v>
      </c>
      <c r="O1458" s="826">
        <v>0.5</v>
      </c>
      <c r="P1458" s="825">
        <v>431.18</v>
      </c>
      <c r="Q1458" s="827">
        <v>1</v>
      </c>
      <c r="R1458" s="822">
        <v>1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7</v>
      </c>
      <c r="B1459" s="822" t="s">
        <v>2929</v>
      </c>
      <c r="C1459" s="822" t="s">
        <v>2935</v>
      </c>
      <c r="D1459" s="823" t="s">
        <v>4682</v>
      </c>
      <c r="E1459" s="824" t="s">
        <v>2974</v>
      </c>
      <c r="F1459" s="822" t="s">
        <v>2930</v>
      </c>
      <c r="G1459" s="822" t="s">
        <v>3319</v>
      </c>
      <c r="H1459" s="822" t="s">
        <v>329</v>
      </c>
      <c r="I1459" s="822" t="s">
        <v>4387</v>
      </c>
      <c r="J1459" s="822" t="s">
        <v>4388</v>
      </c>
      <c r="K1459" s="822" t="s">
        <v>836</v>
      </c>
      <c r="L1459" s="825">
        <v>132</v>
      </c>
      <c r="M1459" s="825">
        <v>264</v>
      </c>
      <c r="N1459" s="822">
        <v>2</v>
      </c>
      <c r="O1459" s="826">
        <v>1</v>
      </c>
      <c r="P1459" s="825">
        <v>264</v>
      </c>
      <c r="Q1459" s="827">
        <v>1</v>
      </c>
      <c r="R1459" s="822">
        <v>2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7</v>
      </c>
      <c r="B1460" s="822" t="s">
        <v>2929</v>
      </c>
      <c r="C1460" s="822" t="s">
        <v>2935</v>
      </c>
      <c r="D1460" s="823" t="s">
        <v>4682</v>
      </c>
      <c r="E1460" s="824" t="s">
        <v>2974</v>
      </c>
      <c r="F1460" s="822" t="s">
        <v>2930</v>
      </c>
      <c r="G1460" s="822" t="s">
        <v>3319</v>
      </c>
      <c r="H1460" s="822" t="s">
        <v>687</v>
      </c>
      <c r="I1460" s="822" t="s">
        <v>2767</v>
      </c>
      <c r="J1460" s="822" t="s">
        <v>2768</v>
      </c>
      <c r="K1460" s="822" t="s">
        <v>2769</v>
      </c>
      <c r="L1460" s="825">
        <v>122.96</v>
      </c>
      <c r="M1460" s="825">
        <v>245.92</v>
      </c>
      <c r="N1460" s="822">
        <v>2</v>
      </c>
      <c r="O1460" s="826">
        <v>1</v>
      </c>
      <c r="P1460" s="825">
        <v>245.92</v>
      </c>
      <c r="Q1460" s="827">
        <v>1</v>
      </c>
      <c r="R1460" s="822">
        <v>2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7</v>
      </c>
      <c r="B1461" s="822" t="s">
        <v>2929</v>
      </c>
      <c r="C1461" s="822" t="s">
        <v>2935</v>
      </c>
      <c r="D1461" s="823" t="s">
        <v>4682</v>
      </c>
      <c r="E1461" s="824" t="s">
        <v>2974</v>
      </c>
      <c r="F1461" s="822" t="s">
        <v>2930</v>
      </c>
      <c r="G1461" s="822" t="s">
        <v>3319</v>
      </c>
      <c r="H1461" s="822" t="s">
        <v>687</v>
      </c>
      <c r="I1461" s="822" t="s">
        <v>4389</v>
      </c>
      <c r="J1461" s="822" t="s">
        <v>2768</v>
      </c>
      <c r="K1461" s="822" t="s">
        <v>4390</v>
      </c>
      <c r="L1461" s="825">
        <v>245.9</v>
      </c>
      <c r="M1461" s="825">
        <v>245.9</v>
      </c>
      <c r="N1461" s="822">
        <v>1</v>
      </c>
      <c r="O1461" s="826">
        <v>1</v>
      </c>
      <c r="P1461" s="825">
        <v>245.9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7</v>
      </c>
      <c r="B1462" s="822" t="s">
        <v>2929</v>
      </c>
      <c r="C1462" s="822" t="s">
        <v>2935</v>
      </c>
      <c r="D1462" s="823" t="s">
        <v>4682</v>
      </c>
      <c r="E1462" s="824" t="s">
        <v>2974</v>
      </c>
      <c r="F1462" s="822" t="s">
        <v>2930</v>
      </c>
      <c r="G1462" s="822" t="s">
        <v>3834</v>
      </c>
      <c r="H1462" s="822" t="s">
        <v>687</v>
      </c>
      <c r="I1462" s="822" t="s">
        <v>4181</v>
      </c>
      <c r="J1462" s="822" t="s">
        <v>2676</v>
      </c>
      <c r="K1462" s="822" t="s">
        <v>4182</v>
      </c>
      <c r="L1462" s="825">
        <v>162.61000000000001</v>
      </c>
      <c r="M1462" s="825">
        <v>2764.3700000000003</v>
      </c>
      <c r="N1462" s="822">
        <v>17</v>
      </c>
      <c r="O1462" s="826">
        <v>3</v>
      </c>
      <c r="P1462" s="825">
        <v>1951.3200000000002</v>
      </c>
      <c r="Q1462" s="827">
        <v>0.70588235294117641</v>
      </c>
      <c r="R1462" s="822">
        <v>12</v>
      </c>
      <c r="S1462" s="827">
        <v>0.70588235294117652</v>
      </c>
      <c r="T1462" s="826">
        <v>2</v>
      </c>
      <c r="U1462" s="828">
        <v>0.66666666666666663</v>
      </c>
    </row>
    <row r="1463" spans="1:21" ht="14.45" customHeight="1" x14ac:dyDescent="0.2">
      <c r="A1463" s="821">
        <v>7</v>
      </c>
      <c r="B1463" s="822" t="s">
        <v>2929</v>
      </c>
      <c r="C1463" s="822" t="s">
        <v>2935</v>
      </c>
      <c r="D1463" s="823" t="s">
        <v>4682</v>
      </c>
      <c r="E1463" s="824" t="s">
        <v>2974</v>
      </c>
      <c r="F1463" s="822" t="s">
        <v>2930</v>
      </c>
      <c r="G1463" s="822" t="s">
        <v>3834</v>
      </c>
      <c r="H1463" s="822" t="s">
        <v>687</v>
      </c>
      <c r="I1463" s="822" t="s">
        <v>3835</v>
      </c>
      <c r="J1463" s="822" t="s">
        <v>3836</v>
      </c>
      <c r="K1463" s="822" t="s">
        <v>2860</v>
      </c>
      <c r="L1463" s="825">
        <v>969.48</v>
      </c>
      <c r="M1463" s="825">
        <v>5816.88</v>
      </c>
      <c r="N1463" s="822">
        <v>6</v>
      </c>
      <c r="O1463" s="826">
        <v>1</v>
      </c>
      <c r="P1463" s="825">
        <v>5816.88</v>
      </c>
      <c r="Q1463" s="827">
        <v>1</v>
      </c>
      <c r="R1463" s="822">
        <v>6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7</v>
      </c>
      <c r="B1464" s="822" t="s">
        <v>2929</v>
      </c>
      <c r="C1464" s="822" t="s">
        <v>2935</v>
      </c>
      <c r="D1464" s="823" t="s">
        <v>4682</v>
      </c>
      <c r="E1464" s="824" t="s">
        <v>2974</v>
      </c>
      <c r="F1464" s="822" t="s">
        <v>2930</v>
      </c>
      <c r="G1464" s="822" t="s">
        <v>3834</v>
      </c>
      <c r="H1464" s="822" t="s">
        <v>687</v>
      </c>
      <c r="I1464" s="822" t="s">
        <v>3835</v>
      </c>
      <c r="J1464" s="822" t="s">
        <v>3836</v>
      </c>
      <c r="K1464" s="822" t="s">
        <v>2860</v>
      </c>
      <c r="L1464" s="825">
        <v>650.4</v>
      </c>
      <c r="M1464" s="825">
        <v>11056.8</v>
      </c>
      <c r="N1464" s="822">
        <v>17</v>
      </c>
      <c r="O1464" s="826">
        <v>3</v>
      </c>
      <c r="P1464" s="825">
        <v>11056.8</v>
      </c>
      <c r="Q1464" s="827">
        <v>1</v>
      </c>
      <c r="R1464" s="822">
        <v>17</v>
      </c>
      <c r="S1464" s="827">
        <v>1</v>
      </c>
      <c r="T1464" s="826">
        <v>3</v>
      </c>
      <c r="U1464" s="828">
        <v>1</v>
      </c>
    </row>
    <row r="1465" spans="1:21" ht="14.45" customHeight="1" x14ac:dyDescent="0.2">
      <c r="A1465" s="821">
        <v>7</v>
      </c>
      <c r="B1465" s="822" t="s">
        <v>2929</v>
      </c>
      <c r="C1465" s="822" t="s">
        <v>2935</v>
      </c>
      <c r="D1465" s="823" t="s">
        <v>4682</v>
      </c>
      <c r="E1465" s="824" t="s">
        <v>2974</v>
      </c>
      <c r="F1465" s="822" t="s">
        <v>2930</v>
      </c>
      <c r="G1465" s="822" t="s">
        <v>3834</v>
      </c>
      <c r="H1465" s="822" t="s">
        <v>687</v>
      </c>
      <c r="I1465" s="822" t="s">
        <v>3839</v>
      </c>
      <c r="J1465" s="822" t="s">
        <v>3836</v>
      </c>
      <c r="K1465" s="822" t="s">
        <v>3840</v>
      </c>
      <c r="L1465" s="825">
        <v>1938.97</v>
      </c>
      <c r="M1465" s="825">
        <v>15511.76</v>
      </c>
      <c r="N1465" s="822">
        <v>8</v>
      </c>
      <c r="O1465" s="826">
        <v>2</v>
      </c>
      <c r="P1465" s="825">
        <v>11633.82</v>
      </c>
      <c r="Q1465" s="827">
        <v>0.75</v>
      </c>
      <c r="R1465" s="822">
        <v>6</v>
      </c>
      <c r="S1465" s="827">
        <v>0.75</v>
      </c>
      <c r="T1465" s="826">
        <v>1</v>
      </c>
      <c r="U1465" s="828">
        <v>0.5</v>
      </c>
    </row>
    <row r="1466" spans="1:21" ht="14.45" customHeight="1" x14ac:dyDescent="0.2">
      <c r="A1466" s="821">
        <v>7</v>
      </c>
      <c r="B1466" s="822" t="s">
        <v>2929</v>
      </c>
      <c r="C1466" s="822" t="s">
        <v>2935</v>
      </c>
      <c r="D1466" s="823" t="s">
        <v>4682</v>
      </c>
      <c r="E1466" s="824" t="s">
        <v>2974</v>
      </c>
      <c r="F1466" s="822" t="s">
        <v>2930</v>
      </c>
      <c r="G1466" s="822" t="s">
        <v>3834</v>
      </c>
      <c r="H1466" s="822" t="s">
        <v>687</v>
      </c>
      <c r="I1466" s="822" t="s">
        <v>3841</v>
      </c>
      <c r="J1466" s="822" t="s">
        <v>3842</v>
      </c>
      <c r="K1466" s="822" t="s">
        <v>3843</v>
      </c>
      <c r="L1466" s="825">
        <v>5322.08</v>
      </c>
      <c r="M1466" s="825">
        <v>10644.16</v>
      </c>
      <c r="N1466" s="822">
        <v>2</v>
      </c>
      <c r="O1466" s="826">
        <v>1</v>
      </c>
      <c r="P1466" s="825">
        <v>10644.16</v>
      </c>
      <c r="Q1466" s="827">
        <v>1</v>
      </c>
      <c r="R1466" s="822">
        <v>2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7</v>
      </c>
      <c r="B1467" s="822" t="s">
        <v>2929</v>
      </c>
      <c r="C1467" s="822" t="s">
        <v>2935</v>
      </c>
      <c r="D1467" s="823" t="s">
        <v>4682</v>
      </c>
      <c r="E1467" s="824" t="s">
        <v>2974</v>
      </c>
      <c r="F1467" s="822" t="s">
        <v>2930</v>
      </c>
      <c r="G1467" s="822" t="s">
        <v>3834</v>
      </c>
      <c r="H1467" s="822" t="s">
        <v>687</v>
      </c>
      <c r="I1467" s="822" t="s">
        <v>4183</v>
      </c>
      <c r="J1467" s="822" t="s">
        <v>2676</v>
      </c>
      <c r="K1467" s="822" t="s">
        <v>4184</v>
      </c>
      <c r="L1467" s="825">
        <v>1938.97</v>
      </c>
      <c r="M1467" s="825">
        <v>3877.94</v>
      </c>
      <c r="N1467" s="822">
        <v>2</v>
      </c>
      <c r="O1467" s="826">
        <v>1</v>
      </c>
      <c r="P1467" s="825">
        <v>3877.94</v>
      </c>
      <c r="Q1467" s="827">
        <v>1</v>
      </c>
      <c r="R1467" s="822">
        <v>2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7</v>
      </c>
      <c r="B1468" s="822" t="s">
        <v>2929</v>
      </c>
      <c r="C1468" s="822" t="s">
        <v>2935</v>
      </c>
      <c r="D1468" s="823" t="s">
        <v>4682</v>
      </c>
      <c r="E1468" s="824" t="s">
        <v>2974</v>
      </c>
      <c r="F1468" s="822" t="s">
        <v>2930</v>
      </c>
      <c r="G1468" s="822" t="s">
        <v>3834</v>
      </c>
      <c r="H1468" s="822" t="s">
        <v>687</v>
      </c>
      <c r="I1468" s="822" t="s">
        <v>4183</v>
      </c>
      <c r="J1468" s="822" t="s">
        <v>2676</v>
      </c>
      <c r="K1468" s="822" t="s">
        <v>4184</v>
      </c>
      <c r="L1468" s="825">
        <v>1300.79</v>
      </c>
      <c r="M1468" s="825">
        <v>5203.16</v>
      </c>
      <c r="N1468" s="822">
        <v>4</v>
      </c>
      <c r="O1468" s="826">
        <v>1</v>
      </c>
      <c r="P1468" s="825">
        <v>5203.16</v>
      </c>
      <c r="Q1468" s="827">
        <v>1</v>
      </c>
      <c r="R1468" s="822">
        <v>4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7</v>
      </c>
      <c r="B1469" s="822" t="s">
        <v>2929</v>
      </c>
      <c r="C1469" s="822" t="s">
        <v>2935</v>
      </c>
      <c r="D1469" s="823" t="s">
        <v>4682</v>
      </c>
      <c r="E1469" s="824" t="s">
        <v>2974</v>
      </c>
      <c r="F1469" s="822" t="s">
        <v>2930</v>
      </c>
      <c r="G1469" s="822" t="s">
        <v>3834</v>
      </c>
      <c r="H1469" s="822" t="s">
        <v>687</v>
      </c>
      <c r="I1469" s="822" t="s">
        <v>2675</v>
      </c>
      <c r="J1469" s="822" t="s">
        <v>2676</v>
      </c>
      <c r="K1469" s="822" t="s">
        <v>2677</v>
      </c>
      <c r="L1469" s="825">
        <v>975.59</v>
      </c>
      <c r="M1469" s="825">
        <v>5853.54</v>
      </c>
      <c r="N1469" s="822">
        <v>6</v>
      </c>
      <c r="O1469" s="826">
        <v>1</v>
      </c>
      <c r="P1469" s="825">
        <v>5853.54</v>
      </c>
      <c r="Q1469" s="827">
        <v>1</v>
      </c>
      <c r="R1469" s="822">
        <v>6</v>
      </c>
      <c r="S1469" s="827">
        <v>1</v>
      </c>
      <c r="T1469" s="826">
        <v>1</v>
      </c>
      <c r="U1469" s="828">
        <v>1</v>
      </c>
    </row>
    <row r="1470" spans="1:21" ht="14.45" customHeight="1" x14ac:dyDescent="0.2">
      <c r="A1470" s="821">
        <v>7</v>
      </c>
      <c r="B1470" s="822" t="s">
        <v>2929</v>
      </c>
      <c r="C1470" s="822" t="s">
        <v>2935</v>
      </c>
      <c r="D1470" s="823" t="s">
        <v>4682</v>
      </c>
      <c r="E1470" s="824" t="s">
        <v>2974</v>
      </c>
      <c r="F1470" s="822" t="s">
        <v>2930</v>
      </c>
      <c r="G1470" s="822" t="s">
        <v>3834</v>
      </c>
      <c r="H1470" s="822" t="s">
        <v>687</v>
      </c>
      <c r="I1470" s="822" t="s">
        <v>2861</v>
      </c>
      <c r="J1470" s="822" t="s">
        <v>2676</v>
      </c>
      <c r="K1470" s="822" t="s">
        <v>2862</v>
      </c>
      <c r="L1470" s="825">
        <v>484.75</v>
      </c>
      <c r="M1470" s="825">
        <v>5817</v>
      </c>
      <c r="N1470" s="822">
        <v>12</v>
      </c>
      <c r="O1470" s="826">
        <v>2</v>
      </c>
      <c r="P1470" s="825">
        <v>5817</v>
      </c>
      <c r="Q1470" s="827">
        <v>1</v>
      </c>
      <c r="R1470" s="822">
        <v>12</v>
      </c>
      <c r="S1470" s="827">
        <v>1</v>
      </c>
      <c r="T1470" s="826">
        <v>2</v>
      </c>
      <c r="U1470" s="828">
        <v>1</v>
      </c>
    </row>
    <row r="1471" spans="1:21" ht="14.45" customHeight="1" x14ac:dyDescent="0.2">
      <c r="A1471" s="821">
        <v>7</v>
      </c>
      <c r="B1471" s="822" t="s">
        <v>2929</v>
      </c>
      <c r="C1471" s="822" t="s">
        <v>2935</v>
      </c>
      <c r="D1471" s="823" t="s">
        <v>4682</v>
      </c>
      <c r="E1471" s="824" t="s">
        <v>2974</v>
      </c>
      <c r="F1471" s="822" t="s">
        <v>2930</v>
      </c>
      <c r="G1471" s="822" t="s">
        <v>3834</v>
      </c>
      <c r="H1471" s="822" t="s">
        <v>687</v>
      </c>
      <c r="I1471" s="822" t="s">
        <v>2861</v>
      </c>
      <c r="J1471" s="822" t="s">
        <v>2676</v>
      </c>
      <c r="K1471" s="822" t="s">
        <v>2862</v>
      </c>
      <c r="L1471" s="825">
        <v>325.2</v>
      </c>
      <c r="M1471" s="825">
        <v>4878</v>
      </c>
      <c r="N1471" s="822">
        <v>15</v>
      </c>
      <c r="O1471" s="826">
        <v>3</v>
      </c>
      <c r="P1471" s="825">
        <v>4878</v>
      </c>
      <c r="Q1471" s="827">
        <v>1</v>
      </c>
      <c r="R1471" s="822">
        <v>15</v>
      </c>
      <c r="S1471" s="827">
        <v>1</v>
      </c>
      <c r="T1471" s="826">
        <v>3</v>
      </c>
      <c r="U1471" s="828">
        <v>1</v>
      </c>
    </row>
    <row r="1472" spans="1:21" ht="14.45" customHeight="1" x14ac:dyDescent="0.2">
      <c r="A1472" s="821">
        <v>7</v>
      </c>
      <c r="B1472" s="822" t="s">
        <v>2929</v>
      </c>
      <c r="C1472" s="822" t="s">
        <v>2935</v>
      </c>
      <c r="D1472" s="823" t="s">
        <v>4682</v>
      </c>
      <c r="E1472" s="824" t="s">
        <v>2974</v>
      </c>
      <c r="F1472" s="822" t="s">
        <v>2930</v>
      </c>
      <c r="G1472" s="822" t="s">
        <v>3834</v>
      </c>
      <c r="H1472" s="822" t="s">
        <v>687</v>
      </c>
      <c r="I1472" s="822" t="s">
        <v>2863</v>
      </c>
      <c r="J1472" s="822" t="s">
        <v>2676</v>
      </c>
      <c r="K1472" s="822" t="s">
        <v>2864</v>
      </c>
      <c r="L1472" s="825">
        <v>969.48</v>
      </c>
      <c r="M1472" s="825">
        <v>5816.88</v>
      </c>
      <c r="N1472" s="822">
        <v>6</v>
      </c>
      <c r="O1472" s="826">
        <v>1</v>
      </c>
      <c r="P1472" s="825">
        <v>5816.88</v>
      </c>
      <c r="Q1472" s="827">
        <v>1</v>
      </c>
      <c r="R1472" s="822">
        <v>6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7</v>
      </c>
      <c r="B1473" s="822" t="s">
        <v>2929</v>
      </c>
      <c r="C1473" s="822" t="s">
        <v>2935</v>
      </c>
      <c r="D1473" s="823" t="s">
        <v>4682</v>
      </c>
      <c r="E1473" s="824" t="s">
        <v>2974</v>
      </c>
      <c r="F1473" s="822" t="s">
        <v>2930</v>
      </c>
      <c r="G1473" s="822" t="s">
        <v>3834</v>
      </c>
      <c r="H1473" s="822" t="s">
        <v>687</v>
      </c>
      <c r="I1473" s="822" t="s">
        <v>2863</v>
      </c>
      <c r="J1473" s="822" t="s">
        <v>2676</v>
      </c>
      <c r="K1473" s="822" t="s">
        <v>2864</v>
      </c>
      <c r="L1473" s="825">
        <v>650.4</v>
      </c>
      <c r="M1473" s="825">
        <v>3902.3999999999996</v>
      </c>
      <c r="N1473" s="822">
        <v>6</v>
      </c>
      <c r="O1473" s="826">
        <v>1</v>
      </c>
      <c r="P1473" s="825">
        <v>3902.3999999999996</v>
      </c>
      <c r="Q1473" s="827">
        <v>1</v>
      </c>
      <c r="R1473" s="822">
        <v>6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7</v>
      </c>
      <c r="B1474" s="822" t="s">
        <v>2929</v>
      </c>
      <c r="C1474" s="822" t="s">
        <v>2935</v>
      </c>
      <c r="D1474" s="823" t="s">
        <v>4682</v>
      </c>
      <c r="E1474" s="824" t="s">
        <v>2974</v>
      </c>
      <c r="F1474" s="822" t="s">
        <v>2930</v>
      </c>
      <c r="G1474" s="822" t="s">
        <v>3834</v>
      </c>
      <c r="H1474" s="822" t="s">
        <v>329</v>
      </c>
      <c r="I1474" s="822" t="s">
        <v>4185</v>
      </c>
      <c r="J1474" s="822" t="s">
        <v>4186</v>
      </c>
      <c r="K1474" s="822" t="s">
        <v>4187</v>
      </c>
      <c r="L1474" s="825">
        <v>1300.79</v>
      </c>
      <c r="M1474" s="825">
        <v>7804.74</v>
      </c>
      <c r="N1474" s="822">
        <v>6</v>
      </c>
      <c r="O1474" s="826">
        <v>1</v>
      </c>
      <c r="P1474" s="825">
        <v>7804.74</v>
      </c>
      <c r="Q1474" s="827">
        <v>1</v>
      </c>
      <c r="R1474" s="822">
        <v>6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7</v>
      </c>
      <c r="B1475" s="822" t="s">
        <v>2929</v>
      </c>
      <c r="C1475" s="822" t="s">
        <v>2935</v>
      </c>
      <c r="D1475" s="823" t="s">
        <v>4682</v>
      </c>
      <c r="E1475" s="824" t="s">
        <v>2974</v>
      </c>
      <c r="F1475" s="822" t="s">
        <v>2930</v>
      </c>
      <c r="G1475" s="822" t="s">
        <v>3834</v>
      </c>
      <c r="H1475" s="822" t="s">
        <v>687</v>
      </c>
      <c r="I1475" s="822" t="s">
        <v>3844</v>
      </c>
      <c r="J1475" s="822" t="s">
        <v>3836</v>
      </c>
      <c r="K1475" s="822" t="s">
        <v>2858</v>
      </c>
      <c r="L1475" s="825">
        <v>484.75</v>
      </c>
      <c r="M1475" s="825">
        <v>2908.5</v>
      </c>
      <c r="N1475" s="822">
        <v>6</v>
      </c>
      <c r="O1475" s="826">
        <v>1</v>
      </c>
      <c r="P1475" s="825">
        <v>2908.5</v>
      </c>
      <c r="Q1475" s="827">
        <v>1</v>
      </c>
      <c r="R1475" s="822">
        <v>6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7</v>
      </c>
      <c r="B1476" s="822" t="s">
        <v>2929</v>
      </c>
      <c r="C1476" s="822" t="s">
        <v>2935</v>
      </c>
      <c r="D1476" s="823" t="s">
        <v>4682</v>
      </c>
      <c r="E1476" s="824" t="s">
        <v>2974</v>
      </c>
      <c r="F1476" s="822" t="s">
        <v>2930</v>
      </c>
      <c r="G1476" s="822" t="s">
        <v>3834</v>
      </c>
      <c r="H1476" s="822" t="s">
        <v>687</v>
      </c>
      <c r="I1476" s="822" t="s">
        <v>3844</v>
      </c>
      <c r="J1476" s="822" t="s">
        <v>3836</v>
      </c>
      <c r="K1476" s="822" t="s">
        <v>2858</v>
      </c>
      <c r="L1476" s="825">
        <v>325.2</v>
      </c>
      <c r="M1476" s="825">
        <v>1951.1999999999998</v>
      </c>
      <c r="N1476" s="822">
        <v>6</v>
      </c>
      <c r="O1476" s="826">
        <v>1</v>
      </c>
      <c r="P1476" s="825">
        <v>1951.1999999999998</v>
      </c>
      <c r="Q1476" s="827">
        <v>1</v>
      </c>
      <c r="R1476" s="822">
        <v>6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7</v>
      </c>
      <c r="B1477" s="822" t="s">
        <v>2929</v>
      </c>
      <c r="C1477" s="822" t="s">
        <v>2935</v>
      </c>
      <c r="D1477" s="823" t="s">
        <v>4682</v>
      </c>
      <c r="E1477" s="824" t="s">
        <v>2974</v>
      </c>
      <c r="F1477" s="822" t="s">
        <v>2930</v>
      </c>
      <c r="G1477" s="822" t="s">
        <v>3834</v>
      </c>
      <c r="H1477" s="822" t="s">
        <v>329</v>
      </c>
      <c r="I1477" s="822" t="s">
        <v>4190</v>
      </c>
      <c r="J1477" s="822" t="s">
        <v>4186</v>
      </c>
      <c r="K1477" s="822" t="s">
        <v>4191</v>
      </c>
      <c r="L1477" s="825">
        <v>650.4</v>
      </c>
      <c r="M1477" s="825">
        <v>3902.3999999999996</v>
      </c>
      <c r="N1477" s="822">
        <v>6</v>
      </c>
      <c r="O1477" s="826">
        <v>1</v>
      </c>
      <c r="P1477" s="825">
        <v>3902.3999999999996</v>
      </c>
      <c r="Q1477" s="827">
        <v>1</v>
      </c>
      <c r="R1477" s="822">
        <v>6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7</v>
      </c>
      <c r="B1478" s="822" t="s">
        <v>2929</v>
      </c>
      <c r="C1478" s="822" t="s">
        <v>2935</v>
      </c>
      <c r="D1478" s="823" t="s">
        <v>4682</v>
      </c>
      <c r="E1478" s="824" t="s">
        <v>2974</v>
      </c>
      <c r="F1478" s="822" t="s">
        <v>2930</v>
      </c>
      <c r="G1478" s="822" t="s">
        <v>3834</v>
      </c>
      <c r="H1478" s="822" t="s">
        <v>687</v>
      </c>
      <c r="I1478" s="822" t="s">
        <v>2856</v>
      </c>
      <c r="J1478" s="822" t="s">
        <v>2857</v>
      </c>
      <c r="K1478" s="822" t="s">
        <v>2858</v>
      </c>
      <c r="L1478" s="825">
        <v>484.75</v>
      </c>
      <c r="M1478" s="825">
        <v>7271.25</v>
      </c>
      <c r="N1478" s="822">
        <v>15</v>
      </c>
      <c r="O1478" s="826">
        <v>3</v>
      </c>
      <c r="P1478" s="825">
        <v>7271.25</v>
      </c>
      <c r="Q1478" s="827">
        <v>1</v>
      </c>
      <c r="R1478" s="822">
        <v>15</v>
      </c>
      <c r="S1478" s="827">
        <v>1</v>
      </c>
      <c r="T1478" s="826">
        <v>3</v>
      </c>
      <c r="U1478" s="828">
        <v>1</v>
      </c>
    </row>
    <row r="1479" spans="1:21" ht="14.45" customHeight="1" x14ac:dyDescent="0.2">
      <c r="A1479" s="821">
        <v>7</v>
      </c>
      <c r="B1479" s="822" t="s">
        <v>2929</v>
      </c>
      <c r="C1479" s="822" t="s">
        <v>2935</v>
      </c>
      <c r="D1479" s="823" t="s">
        <v>4682</v>
      </c>
      <c r="E1479" s="824" t="s">
        <v>2974</v>
      </c>
      <c r="F1479" s="822" t="s">
        <v>2930</v>
      </c>
      <c r="G1479" s="822" t="s">
        <v>3834</v>
      </c>
      <c r="H1479" s="822" t="s">
        <v>687</v>
      </c>
      <c r="I1479" s="822" t="s">
        <v>2856</v>
      </c>
      <c r="J1479" s="822" t="s">
        <v>2857</v>
      </c>
      <c r="K1479" s="822" t="s">
        <v>2858</v>
      </c>
      <c r="L1479" s="825">
        <v>325.2</v>
      </c>
      <c r="M1479" s="825">
        <v>12032.400000000001</v>
      </c>
      <c r="N1479" s="822">
        <v>37</v>
      </c>
      <c r="O1479" s="826">
        <v>7</v>
      </c>
      <c r="P1479" s="825">
        <v>11707.2</v>
      </c>
      <c r="Q1479" s="827">
        <v>0.97297297297297292</v>
      </c>
      <c r="R1479" s="822">
        <v>36</v>
      </c>
      <c r="S1479" s="827">
        <v>0.97297297297297303</v>
      </c>
      <c r="T1479" s="826">
        <v>6</v>
      </c>
      <c r="U1479" s="828">
        <v>0.8571428571428571</v>
      </c>
    </row>
    <row r="1480" spans="1:21" ht="14.45" customHeight="1" x14ac:dyDescent="0.2">
      <c r="A1480" s="821">
        <v>7</v>
      </c>
      <c r="B1480" s="822" t="s">
        <v>2929</v>
      </c>
      <c r="C1480" s="822" t="s">
        <v>2935</v>
      </c>
      <c r="D1480" s="823" t="s">
        <v>4682</v>
      </c>
      <c r="E1480" s="824" t="s">
        <v>2974</v>
      </c>
      <c r="F1480" s="822" t="s">
        <v>2930</v>
      </c>
      <c r="G1480" s="822" t="s">
        <v>3834</v>
      </c>
      <c r="H1480" s="822" t="s">
        <v>687</v>
      </c>
      <c r="I1480" s="822" t="s">
        <v>2859</v>
      </c>
      <c r="J1480" s="822" t="s">
        <v>2857</v>
      </c>
      <c r="K1480" s="822" t="s">
        <v>2860</v>
      </c>
      <c r="L1480" s="825">
        <v>969.48</v>
      </c>
      <c r="M1480" s="825">
        <v>11633.76</v>
      </c>
      <c r="N1480" s="822">
        <v>12</v>
      </c>
      <c r="O1480" s="826">
        <v>2</v>
      </c>
      <c r="P1480" s="825">
        <v>11633.76</v>
      </c>
      <c r="Q1480" s="827">
        <v>1</v>
      </c>
      <c r="R1480" s="822">
        <v>12</v>
      </c>
      <c r="S1480" s="827">
        <v>1</v>
      </c>
      <c r="T1480" s="826">
        <v>2</v>
      </c>
      <c r="U1480" s="828">
        <v>1</v>
      </c>
    </row>
    <row r="1481" spans="1:21" ht="14.45" customHeight="1" x14ac:dyDescent="0.2">
      <c r="A1481" s="821">
        <v>7</v>
      </c>
      <c r="B1481" s="822" t="s">
        <v>2929</v>
      </c>
      <c r="C1481" s="822" t="s">
        <v>2935</v>
      </c>
      <c r="D1481" s="823" t="s">
        <v>4682</v>
      </c>
      <c r="E1481" s="824" t="s">
        <v>2974</v>
      </c>
      <c r="F1481" s="822" t="s">
        <v>2930</v>
      </c>
      <c r="G1481" s="822" t="s">
        <v>3834</v>
      </c>
      <c r="H1481" s="822" t="s">
        <v>687</v>
      </c>
      <c r="I1481" s="822" t="s">
        <v>2859</v>
      </c>
      <c r="J1481" s="822" t="s">
        <v>2857</v>
      </c>
      <c r="K1481" s="822" t="s">
        <v>2860</v>
      </c>
      <c r="L1481" s="825">
        <v>650.4</v>
      </c>
      <c r="M1481" s="825">
        <v>5203.2</v>
      </c>
      <c r="N1481" s="822">
        <v>8</v>
      </c>
      <c r="O1481" s="826">
        <v>2</v>
      </c>
      <c r="P1481" s="825">
        <v>5203.2</v>
      </c>
      <c r="Q1481" s="827">
        <v>1</v>
      </c>
      <c r="R1481" s="822">
        <v>8</v>
      </c>
      <c r="S1481" s="827">
        <v>1</v>
      </c>
      <c r="T1481" s="826">
        <v>2</v>
      </c>
      <c r="U1481" s="828">
        <v>1</v>
      </c>
    </row>
    <row r="1482" spans="1:21" ht="14.45" customHeight="1" x14ac:dyDescent="0.2">
      <c r="A1482" s="821">
        <v>7</v>
      </c>
      <c r="B1482" s="822" t="s">
        <v>2929</v>
      </c>
      <c r="C1482" s="822" t="s">
        <v>2935</v>
      </c>
      <c r="D1482" s="823" t="s">
        <v>4682</v>
      </c>
      <c r="E1482" s="824" t="s">
        <v>2974</v>
      </c>
      <c r="F1482" s="822" t="s">
        <v>2930</v>
      </c>
      <c r="G1482" s="822" t="s">
        <v>3834</v>
      </c>
      <c r="H1482" s="822" t="s">
        <v>687</v>
      </c>
      <c r="I1482" s="822" t="s">
        <v>4063</v>
      </c>
      <c r="J1482" s="822" t="s">
        <v>2857</v>
      </c>
      <c r="K1482" s="822" t="s">
        <v>3840</v>
      </c>
      <c r="L1482" s="825">
        <v>1938.97</v>
      </c>
      <c r="M1482" s="825">
        <v>29084.550000000003</v>
      </c>
      <c r="N1482" s="822">
        <v>15</v>
      </c>
      <c r="O1482" s="826">
        <v>4</v>
      </c>
      <c r="P1482" s="825">
        <v>29084.550000000003</v>
      </c>
      <c r="Q1482" s="827">
        <v>1</v>
      </c>
      <c r="R1482" s="822">
        <v>15</v>
      </c>
      <c r="S1482" s="827">
        <v>1</v>
      </c>
      <c r="T1482" s="826">
        <v>4</v>
      </c>
      <c r="U1482" s="828">
        <v>1</v>
      </c>
    </row>
    <row r="1483" spans="1:21" ht="14.45" customHeight="1" x14ac:dyDescent="0.2">
      <c r="A1483" s="821">
        <v>7</v>
      </c>
      <c r="B1483" s="822" t="s">
        <v>2929</v>
      </c>
      <c r="C1483" s="822" t="s">
        <v>2935</v>
      </c>
      <c r="D1483" s="823" t="s">
        <v>4682</v>
      </c>
      <c r="E1483" s="824" t="s">
        <v>2974</v>
      </c>
      <c r="F1483" s="822" t="s">
        <v>2930</v>
      </c>
      <c r="G1483" s="822" t="s">
        <v>3834</v>
      </c>
      <c r="H1483" s="822" t="s">
        <v>687</v>
      </c>
      <c r="I1483" s="822" t="s">
        <v>4063</v>
      </c>
      <c r="J1483" s="822" t="s">
        <v>2857</v>
      </c>
      <c r="K1483" s="822" t="s">
        <v>3840</v>
      </c>
      <c r="L1483" s="825">
        <v>1300.79</v>
      </c>
      <c r="M1483" s="825">
        <v>44226.86</v>
      </c>
      <c r="N1483" s="822">
        <v>34</v>
      </c>
      <c r="O1483" s="826">
        <v>6</v>
      </c>
      <c r="P1483" s="825">
        <v>44226.86</v>
      </c>
      <c r="Q1483" s="827">
        <v>1</v>
      </c>
      <c r="R1483" s="822">
        <v>34</v>
      </c>
      <c r="S1483" s="827">
        <v>1</v>
      </c>
      <c r="T1483" s="826">
        <v>6</v>
      </c>
      <c r="U1483" s="828">
        <v>1</v>
      </c>
    </row>
    <row r="1484" spans="1:21" ht="14.45" customHeight="1" x14ac:dyDescent="0.2">
      <c r="A1484" s="821">
        <v>7</v>
      </c>
      <c r="B1484" s="822" t="s">
        <v>2929</v>
      </c>
      <c r="C1484" s="822" t="s">
        <v>2935</v>
      </c>
      <c r="D1484" s="823" t="s">
        <v>4682</v>
      </c>
      <c r="E1484" s="824" t="s">
        <v>2974</v>
      </c>
      <c r="F1484" s="822" t="s">
        <v>2930</v>
      </c>
      <c r="G1484" s="822" t="s">
        <v>3834</v>
      </c>
      <c r="H1484" s="822" t="s">
        <v>687</v>
      </c>
      <c r="I1484" s="822" t="s">
        <v>3845</v>
      </c>
      <c r="J1484" s="822" t="s">
        <v>2857</v>
      </c>
      <c r="K1484" s="822" t="s">
        <v>3846</v>
      </c>
      <c r="L1484" s="825">
        <v>162.61000000000001</v>
      </c>
      <c r="M1484" s="825">
        <v>975.66000000000008</v>
      </c>
      <c r="N1484" s="822">
        <v>6</v>
      </c>
      <c r="O1484" s="826">
        <v>1</v>
      </c>
      <c r="P1484" s="825">
        <v>975.66000000000008</v>
      </c>
      <c r="Q1484" s="827">
        <v>1</v>
      </c>
      <c r="R1484" s="822">
        <v>6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7</v>
      </c>
      <c r="B1485" s="822" t="s">
        <v>2929</v>
      </c>
      <c r="C1485" s="822" t="s">
        <v>2935</v>
      </c>
      <c r="D1485" s="823" t="s">
        <v>4682</v>
      </c>
      <c r="E1485" s="824" t="s">
        <v>2974</v>
      </c>
      <c r="F1485" s="822" t="s">
        <v>2930</v>
      </c>
      <c r="G1485" s="822" t="s">
        <v>3834</v>
      </c>
      <c r="H1485" s="822" t="s">
        <v>687</v>
      </c>
      <c r="I1485" s="822" t="s">
        <v>4249</v>
      </c>
      <c r="J1485" s="822" t="s">
        <v>2857</v>
      </c>
      <c r="K1485" s="822" t="s">
        <v>3838</v>
      </c>
      <c r="L1485" s="825">
        <v>975.59</v>
      </c>
      <c r="M1485" s="825">
        <v>9755.9</v>
      </c>
      <c r="N1485" s="822">
        <v>10</v>
      </c>
      <c r="O1485" s="826">
        <v>2</v>
      </c>
      <c r="P1485" s="825">
        <v>9755.9</v>
      </c>
      <c r="Q1485" s="827">
        <v>1</v>
      </c>
      <c r="R1485" s="822">
        <v>10</v>
      </c>
      <c r="S1485" s="827">
        <v>1</v>
      </c>
      <c r="T1485" s="826">
        <v>2</v>
      </c>
      <c r="U1485" s="828">
        <v>1</v>
      </c>
    </row>
    <row r="1486" spans="1:21" ht="14.45" customHeight="1" x14ac:dyDescent="0.2">
      <c r="A1486" s="821">
        <v>7</v>
      </c>
      <c r="B1486" s="822" t="s">
        <v>2929</v>
      </c>
      <c r="C1486" s="822" t="s">
        <v>2935</v>
      </c>
      <c r="D1486" s="823" t="s">
        <v>4682</v>
      </c>
      <c r="E1486" s="824" t="s">
        <v>2974</v>
      </c>
      <c r="F1486" s="822" t="s">
        <v>2930</v>
      </c>
      <c r="G1486" s="822" t="s">
        <v>3124</v>
      </c>
      <c r="H1486" s="822" t="s">
        <v>687</v>
      </c>
      <c r="I1486" s="822" t="s">
        <v>3847</v>
      </c>
      <c r="J1486" s="822" t="s">
        <v>2707</v>
      </c>
      <c r="K1486" s="822" t="s">
        <v>3848</v>
      </c>
      <c r="L1486" s="825">
        <v>339.47</v>
      </c>
      <c r="M1486" s="825">
        <v>5770.9900000000016</v>
      </c>
      <c r="N1486" s="822">
        <v>17</v>
      </c>
      <c r="O1486" s="826">
        <v>3.5</v>
      </c>
      <c r="P1486" s="825">
        <v>5092.0500000000011</v>
      </c>
      <c r="Q1486" s="827">
        <v>0.88235294117647056</v>
      </c>
      <c r="R1486" s="822">
        <v>15</v>
      </c>
      <c r="S1486" s="827">
        <v>0.88235294117647056</v>
      </c>
      <c r="T1486" s="826">
        <v>3</v>
      </c>
      <c r="U1486" s="828">
        <v>0.8571428571428571</v>
      </c>
    </row>
    <row r="1487" spans="1:21" ht="14.45" customHeight="1" x14ac:dyDescent="0.2">
      <c r="A1487" s="821">
        <v>7</v>
      </c>
      <c r="B1487" s="822" t="s">
        <v>2929</v>
      </c>
      <c r="C1487" s="822" t="s">
        <v>2935</v>
      </c>
      <c r="D1487" s="823" t="s">
        <v>4682</v>
      </c>
      <c r="E1487" s="824" t="s">
        <v>2974</v>
      </c>
      <c r="F1487" s="822" t="s">
        <v>2930</v>
      </c>
      <c r="G1487" s="822" t="s">
        <v>3124</v>
      </c>
      <c r="H1487" s="822" t="s">
        <v>687</v>
      </c>
      <c r="I1487" s="822" t="s">
        <v>2706</v>
      </c>
      <c r="J1487" s="822" t="s">
        <v>2707</v>
      </c>
      <c r="K1487" s="822" t="s">
        <v>2708</v>
      </c>
      <c r="L1487" s="825">
        <v>113.16</v>
      </c>
      <c r="M1487" s="825">
        <v>3960.6</v>
      </c>
      <c r="N1487" s="822">
        <v>35</v>
      </c>
      <c r="O1487" s="826">
        <v>15</v>
      </c>
      <c r="P1487" s="825">
        <v>1923.72</v>
      </c>
      <c r="Q1487" s="827">
        <v>0.48571428571428571</v>
      </c>
      <c r="R1487" s="822">
        <v>17</v>
      </c>
      <c r="S1487" s="827">
        <v>0.48571428571428571</v>
      </c>
      <c r="T1487" s="826">
        <v>7</v>
      </c>
      <c r="U1487" s="828">
        <v>0.46666666666666667</v>
      </c>
    </row>
    <row r="1488" spans="1:21" ht="14.45" customHeight="1" x14ac:dyDescent="0.2">
      <c r="A1488" s="821">
        <v>7</v>
      </c>
      <c r="B1488" s="822" t="s">
        <v>2929</v>
      </c>
      <c r="C1488" s="822" t="s">
        <v>2935</v>
      </c>
      <c r="D1488" s="823" t="s">
        <v>4682</v>
      </c>
      <c r="E1488" s="824" t="s">
        <v>2974</v>
      </c>
      <c r="F1488" s="822" t="s">
        <v>2930</v>
      </c>
      <c r="G1488" s="822" t="s">
        <v>3124</v>
      </c>
      <c r="H1488" s="822" t="s">
        <v>687</v>
      </c>
      <c r="I1488" s="822" t="s">
        <v>2709</v>
      </c>
      <c r="J1488" s="822" t="s">
        <v>2707</v>
      </c>
      <c r="K1488" s="822" t="s">
        <v>2710</v>
      </c>
      <c r="L1488" s="825">
        <v>169.73</v>
      </c>
      <c r="M1488" s="825">
        <v>848.64999999999986</v>
      </c>
      <c r="N1488" s="822">
        <v>5</v>
      </c>
      <c r="O1488" s="826">
        <v>4.5</v>
      </c>
      <c r="P1488" s="825">
        <v>339.46</v>
      </c>
      <c r="Q1488" s="827">
        <v>0.4</v>
      </c>
      <c r="R1488" s="822">
        <v>2</v>
      </c>
      <c r="S1488" s="827">
        <v>0.4</v>
      </c>
      <c r="T1488" s="826">
        <v>2</v>
      </c>
      <c r="U1488" s="828">
        <v>0.44444444444444442</v>
      </c>
    </row>
    <row r="1489" spans="1:21" ht="14.45" customHeight="1" x14ac:dyDescent="0.2">
      <c r="A1489" s="821">
        <v>7</v>
      </c>
      <c r="B1489" s="822" t="s">
        <v>2929</v>
      </c>
      <c r="C1489" s="822" t="s">
        <v>2935</v>
      </c>
      <c r="D1489" s="823" t="s">
        <v>4682</v>
      </c>
      <c r="E1489" s="824" t="s">
        <v>2974</v>
      </c>
      <c r="F1489" s="822" t="s">
        <v>2930</v>
      </c>
      <c r="G1489" s="822" t="s">
        <v>3124</v>
      </c>
      <c r="H1489" s="822" t="s">
        <v>687</v>
      </c>
      <c r="I1489" s="822" t="s">
        <v>2711</v>
      </c>
      <c r="J1489" s="822" t="s">
        <v>2707</v>
      </c>
      <c r="K1489" s="822" t="s">
        <v>2712</v>
      </c>
      <c r="L1489" s="825">
        <v>339.47</v>
      </c>
      <c r="M1489" s="825">
        <v>76720.22000000003</v>
      </c>
      <c r="N1489" s="822">
        <v>226</v>
      </c>
      <c r="O1489" s="826">
        <v>62.5</v>
      </c>
      <c r="P1489" s="825">
        <v>40057.460000000021</v>
      </c>
      <c r="Q1489" s="827">
        <v>0.52212389380530977</v>
      </c>
      <c r="R1489" s="822">
        <v>118</v>
      </c>
      <c r="S1489" s="827">
        <v>0.52212389380530977</v>
      </c>
      <c r="T1489" s="826">
        <v>32</v>
      </c>
      <c r="U1489" s="828">
        <v>0.51200000000000001</v>
      </c>
    </row>
    <row r="1490" spans="1:21" ht="14.45" customHeight="1" x14ac:dyDescent="0.2">
      <c r="A1490" s="821">
        <v>7</v>
      </c>
      <c r="B1490" s="822" t="s">
        <v>2929</v>
      </c>
      <c r="C1490" s="822" t="s">
        <v>2935</v>
      </c>
      <c r="D1490" s="823" t="s">
        <v>4682</v>
      </c>
      <c r="E1490" s="824" t="s">
        <v>2974</v>
      </c>
      <c r="F1490" s="822" t="s">
        <v>2930</v>
      </c>
      <c r="G1490" s="822" t="s">
        <v>3124</v>
      </c>
      <c r="H1490" s="822" t="s">
        <v>687</v>
      </c>
      <c r="I1490" s="822" t="s">
        <v>3849</v>
      </c>
      <c r="J1490" s="822" t="s">
        <v>2707</v>
      </c>
      <c r="K1490" s="822" t="s">
        <v>3850</v>
      </c>
      <c r="L1490" s="825">
        <v>226.31</v>
      </c>
      <c r="M1490" s="825">
        <v>1810.48</v>
      </c>
      <c r="N1490" s="822">
        <v>8</v>
      </c>
      <c r="O1490" s="826">
        <v>2.5</v>
      </c>
      <c r="P1490" s="825">
        <v>905.24</v>
      </c>
      <c r="Q1490" s="827">
        <v>0.5</v>
      </c>
      <c r="R1490" s="822">
        <v>4</v>
      </c>
      <c r="S1490" s="827">
        <v>0.5</v>
      </c>
      <c r="T1490" s="826">
        <v>1.5</v>
      </c>
      <c r="U1490" s="828">
        <v>0.6</v>
      </c>
    </row>
    <row r="1491" spans="1:21" ht="14.45" customHeight="1" x14ac:dyDescent="0.2">
      <c r="A1491" s="821">
        <v>7</v>
      </c>
      <c r="B1491" s="822" t="s">
        <v>2929</v>
      </c>
      <c r="C1491" s="822" t="s">
        <v>2935</v>
      </c>
      <c r="D1491" s="823" t="s">
        <v>4682</v>
      </c>
      <c r="E1491" s="824" t="s">
        <v>2974</v>
      </c>
      <c r="F1491" s="822" t="s">
        <v>2930</v>
      </c>
      <c r="G1491" s="822" t="s">
        <v>3124</v>
      </c>
      <c r="H1491" s="822" t="s">
        <v>329</v>
      </c>
      <c r="I1491" s="822" t="s">
        <v>4192</v>
      </c>
      <c r="J1491" s="822" t="s">
        <v>3857</v>
      </c>
      <c r="K1491" s="822" t="s">
        <v>3855</v>
      </c>
      <c r="L1491" s="825">
        <v>305.51</v>
      </c>
      <c r="M1491" s="825">
        <v>916.53</v>
      </c>
      <c r="N1491" s="822">
        <v>3</v>
      </c>
      <c r="O1491" s="826">
        <v>1</v>
      </c>
      <c r="P1491" s="825">
        <v>916.53</v>
      </c>
      <c r="Q1491" s="827">
        <v>1</v>
      </c>
      <c r="R1491" s="822">
        <v>3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7</v>
      </c>
      <c r="B1492" s="822" t="s">
        <v>2929</v>
      </c>
      <c r="C1492" s="822" t="s">
        <v>2935</v>
      </c>
      <c r="D1492" s="823" t="s">
        <v>4682</v>
      </c>
      <c r="E1492" s="824" t="s">
        <v>2974</v>
      </c>
      <c r="F1492" s="822" t="s">
        <v>2930</v>
      </c>
      <c r="G1492" s="822" t="s">
        <v>3124</v>
      </c>
      <c r="H1492" s="822" t="s">
        <v>687</v>
      </c>
      <c r="I1492" s="822" t="s">
        <v>3854</v>
      </c>
      <c r="J1492" s="822" t="s">
        <v>3852</v>
      </c>
      <c r="K1492" s="822" t="s">
        <v>3855</v>
      </c>
      <c r="L1492" s="825">
        <v>763.63</v>
      </c>
      <c r="M1492" s="825">
        <v>5345.41</v>
      </c>
      <c r="N1492" s="822">
        <v>7</v>
      </c>
      <c r="O1492" s="826">
        <v>2.5</v>
      </c>
      <c r="P1492" s="825">
        <v>763.63</v>
      </c>
      <c r="Q1492" s="827">
        <v>0.14285714285714285</v>
      </c>
      <c r="R1492" s="822">
        <v>1</v>
      </c>
      <c r="S1492" s="827">
        <v>0.14285714285714285</v>
      </c>
      <c r="T1492" s="826">
        <v>1</v>
      </c>
      <c r="U1492" s="828">
        <v>0.4</v>
      </c>
    </row>
    <row r="1493" spans="1:21" ht="14.45" customHeight="1" x14ac:dyDescent="0.2">
      <c r="A1493" s="821">
        <v>7</v>
      </c>
      <c r="B1493" s="822" t="s">
        <v>2929</v>
      </c>
      <c r="C1493" s="822" t="s">
        <v>2935</v>
      </c>
      <c r="D1493" s="823" t="s">
        <v>4682</v>
      </c>
      <c r="E1493" s="824" t="s">
        <v>2974</v>
      </c>
      <c r="F1493" s="822" t="s">
        <v>2930</v>
      </c>
      <c r="G1493" s="822" t="s">
        <v>3124</v>
      </c>
      <c r="H1493" s="822" t="s">
        <v>329</v>
      </c>
      <c r="I1493" s="822" t="s">
        <v>4067</v>
      </c>
      <c r="J1493" s="822" t="s">
        <v>2707</v>
      </c>
      <c r="K1493" s="822" t="s">
        <v>2712</v>
      </c>
      <c r="L1493" s="825">
        <v>339.47</v>
      </c>
      <c r="M1493" s="825">
        <v>678.94</v>
      </c>
      <c r="N1493" s="822">
        <v>2</v>
      </c>
      <c r="O1493" s="826">
        <v>2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7</v>
      </c>
      <c r="B1494" s="822" t="s">
        <v>2929</v>
      </c>
      <c r="C1494" s="822" t="s">
        <v>2935</v>
      </c>
      <c r="D1494" s="823" t="s">
        <v>4682</v>
      </c>
      <c r="E1494" s="824" t="s">
        <v>2974</v>
      </c>
      <c r="F1494" s="822" t="s">
        <v>2930</v>
      </c>
      <c r="G1494" s="822" t="s">
        <v>3124</v>
      </c>
      <c r="H1494" s="822" t="s">
        <v>329</v>
      </c>
      <c r="I1494" s="822" t="s">
        <v>3858</v>
      </c>
      <c r="J1494" s="822" t="s">
        <v>3859</v>
      </c>
      <c r="K1494" s="822" t="s">
        <v>3848</v>
      </c>
      <c r="L1494" s="825">
        <v>339.47</v>
      </c>
      <c r="M1494" s="825">
        <v>2036.8200000000002</v>
      </c>
      <c r="N1494" s="822">
        <v>6</v>
      </c>
      <c r="O1494" s="826">
        <v>1.5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7</v>
      </c>
      <c r="B1495" s="822" t="s">
        <v>2929</v>
      </c>
      <c r="C1495" s="822" t="s">
        <v>2935</v>
      </c>
      <c r="D1495" s="823" t="s">
        <v>4682</v>
      </c>
      <c r="E1495" s="824" t="s">
        <v>2974</v>
      </c>
      <c r="F1495" s="822" t="s">
        <v>2930</v>
      </c>
      <c r="G1495" s="822" t="s">
        <v>3860</v>
      </c>
      <c r="H1495" s="822" t="s">
        <v>329</v>
      </c>
      <c r="I1495" s="822" t="s">
        <v>3861</v>
      </c>
      <c r="J1495" s="822" t="s">
        <v>3862</v>
      </c>
      <c r="K1495" s="822" t="s">
        <v>3863</v>
      </c>
      <c r="L1495" s="825">
        <v>0</v>
      </c>
      <c r="M1495" s="825">
        <v>0</v>
      </c>
      <c r="N1495" s="822">
        <v>6</v>
      </c>
      <c r="O1495" s="826">
        <v>4</v>
      </c>
      <c r="P1495" s="825">
        <v>0</v>
      </c>
      <c r="Q1495" s="827"/>
      <c r="R1495" s="822">
        <v>2</v>
      </c>
      <c r="S1495" s="827">
        <v>0.33333333333333331</v>
      </c>
      <c r="T1495" s="826">
        <v>2</v>
      </c>
      <c r="U1495" s="828">
        <v>0.5</v>
      </c>
    </row>
    <row r="1496" spans="1:21" ht="14.45" customHeight="1" x14ac:dyDescent="0.2">
      <c r="A1496" s="821">
        <v>7</v>
      </c>
      <c r="B1496" s="822" t="s">
        <v>2929</v>
      </c>
      <c r="C1496" s="822" t="s">
        <v>2935</v>
      </c>
      <c r="D1496" s="823" t="s">
        <v>4682</v>
      </c>
      <c r="E1496" s="824" t="s">
        <v>2974</v>
      </c>
      <c r="F1496" s="822" t="s">
        <v>2930</v>
      </c>
      <c r="G1496" s="822" t="s">
        <v>4391</v>
      </c>
      <c r="H1496" s="822" t="s">
        <v>329</v>
      </c>
      <c r="I1496" s="822" t="s">
        <v>4392</v>
      </c>
      <c r="J1496" s="822" t="s">
        <v>4393</v>
      </c>
      <c r="K1496" s="822" t="s">
        <v>4394</v>
      </c>
      <c r="L1496" s="825">
        <v>84.39</v>
      </c>
      <c r="M1496" s="825">
        <v>168.78</v>
      </c>
      <c r="N1496" s="822">
        <v>2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7</v>
      </c>
      <c r="B1497" s="822" t="s">
        <v>2929</v>
      </c>
      <c r="C1497" s="822" t="s">
        <v>2935</v>
      </c>
      <c r="D1497" s="823" t="s">
        <v>4682</v>
      </c>
      <c r="E1497" s="824" t="s">
        <v>2974</v>
      </c>
      <c r="F1497" s="822" t="s">
        <v>2930</v>
      </c>
      <c r="G1497" s="822" t="s">
        <v>3219</v>
      </c>
      <c r="H1497" s="822" t="s">
        <v>329</v>
      </c>
      <c r="I1497" s="822" t="s">
        <v>3223</v>
      </c>
      <c r="J1497" s="822" t="s">
        <v>3224</v>
      </c>
      <c r="K1497" s="822" t="s">
        <v>3225</v>
      </c>
      <c r="L1497" s="825">
        <v>79.64</v>
      </c>
      <c r="M1497" s="825">
        <v>238.92000000000002</v>
      </c>
      <c r="N1497" s="822">
        <v>3</v>
      </c>
      <c r="O1497" s="826">
        <v>2.5</v>
      </c>
      <c r="P1497" s="825">
        <v>79.64</v>
      </c>
      <c r="Q1497" s="827">
        <v>0.33333333333333331</v>
      </c>
      <c r="R1497" s="822">
        <v>1</v>
      </c>
      <c r="S1497" s="827">
        <v>0.33333333333333331</v>
      </c>
      <c r="T1497" s="826">
        <v>1</v>
      </c>
      <c r="U1497" s="828">
        <v>0.4</v>
      </c>
    </row>
    <row r="1498" spans="1:21" ht="14.45" customHeight="1" x14ac:dyDescent="0.2">
      <c r="A1498" s="821">
        <v>7</v>
      </c>
      <c r="B1498" s="822" t="s">
        <v>2929</v>
      </c>
      <c r="C1498" s="822" t="s">
        <v>2935</v>
      </c>
      <c r="D1498" s="823" t="s">
        <v>4682</v>
      </c>
      <c r="E1498" s="824" t="s">
        <v>2974</v>
      </c>
      <c r="F1498" s="822" t="s">
        <v>2930</v>
      </c>
      <c r="G1498" s="822" t="s">
        <v>3864</v>
      </c>
      <c r="H1498" s="822" t="s">
        <v>329</v>
      </c>
      <c r="I1498" s="822" t="s">
        <v>3865</v>
      </c>
      <c r="J1498" s="822" t="s">
        <v>3866</v>
      </c>
      <c r="K1498" s="822" t="s">
        <v>3867</v>
      </c>
      <c r="L1498" s="825">
        <v>552.64</v>
      </c>
      <c r="M1498" s="825">
        <v>1657.92</v>
      </c>
      <c r="N1498" s="822">
        <v>3</v>
      </c>
      <c r="O1498" s="826">
        <v>1</v>
      </c>
      <c r="P1498" s="825">
        <v>1657.92</v>
      </c>
      <c r="Q1498" s="827">
        <v>1</v>
      </c>
      <c r="R1498" s="822">
        <v>3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7</v>
      </c>
      <c r="B1499" s="822" t="s">
        <v>2929</v>
      </c>
      <c r="C1499" s="822" t="s">
        <v>2935</v>
      </c>
      <c r="D1499" s="823" t="s">
        <v>4682</v>
      </c>
      <c r="E1499" s="824" t="s">
        <v>2974</v>
      </c>
      <c r="F1499" s="822" t="s">
        <v>2930</v>
      </c>
      <c r="G1499" s="822" t="s">
        <v>3864</v>
      </c>
      <c r="H1499" s="822" t="s">
        <v>329</v>
      </c>
      <c r="I1499" s="822" t="s">
        <v>3868</v>
      </c>
      <c r="J1499" s="822" t="s">
        <v>3866</v>
      </c>
      <c r="K1499" s="822" t="s">
        <v>3869</v>
      </c>
      <c r="L1499" s="825">
        <v>1019.46</v>
      </c>
      <c r="M1499" s="825">
        <v>38739.480000000003</v>
      </c>
      <c r="N1499" s="822">
        <v>38</v>
      </c>
      <c r="O1499" s="826">
        <v>13</v>
      </c>
      <c r="P1499" s="825">
        <v>25486.500000000004</v>
      </c>
      <c r="Q1499" s="827">
        <v>0.65789473684210531</v>
      </c>
      <c r="R1499" s="822">
        <v>25</v>
      </c>
      <c r="S1499" s="827">
        <v>0.65789473684210531</v>
      </c>
      <c r="T1499" s="826">
        <v>9</v>
      </c>
      <c r="U1499" s="828">
        <v>0.69230769230769229</v>
      </c>
    </row>
    <row r="1500" spans="1:21" ht="14.45" customHeight="1" x14ac:dyDescent="0.2">
      <c r="A1500" s="821">
        <v>7</v>
      </c>
      <c r="B1500" s="822" t="s">
        <v>2929</v>
      </c>
      <c r="C1500" s="822" t="s">
        <v>2935</v>
      </c>
      <c r="D1500" s="823" t="s">
        <v>4682</v>
      </c>
      <c r="E1500" s="824" t="s">
        <v>2974</v>
      </c>
      <c r="F1500" s="822" t="s">
        <v>2930</v>
      </c>
      <c r="G1500" s="822" t="s">
        <v>3864</v>
      </c>
      <c r="H1500" s="822" t="s">
        <v>329</v>
      </c>
      <c r="I1500" s="822" t="s">
        <v>4395</v>
      </c>
      <c r="J1500" s="822" t="s">
        <v>3866</v>
      </c>
      <c r="K1500" s="822" t="s">
        <v>4396</v>
      </c>
      <c r="L1500" s="825">
        <v>2863.58</v>
      </c>
      <c r="M1500" s="825">
        <v>8590.74</v>
      </c>
      <c r="N1500" s="822">
        <v>3</v>
      </c>
      <c r="O1500" s="826">
        <v>1</v>
      </c>
      <c r="P1500" s="825">
        <v>8590.74</v>
      </c>
      <c r="Q1500" s="827">
        <v>1</v>
      </c>
      <c r="R1500" s="822">
        <v>3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7</v>
      </c>
      <c r="B1501" s="822" t="s">
        <v>2929</v>
      </c>
      <c r="C1501" s="822" t="s">
        <v>2935</v>
      </c>
      <c r="D1501" s="823" t="s">
        <v>4682</v>
      </c>
      <c r="E1501" s="824" t="s">
        <v>2974</v>
      </c>
      <c r="F1501" s="822" t="s">
        <v>2930</v>
      </c>
      <c r="G1501" s="822" t="s">
        <v>3864</v>
      </c>
      <c r="H1501" s="822" t="s">
        <v>329</v>
      </c>
      <c r="I1501" s="822" t="s">
        <v>3870</v>
      </c>
      <c r="J1501" s="822" t="s">
        <v>3866</v>
      </c>
      <c r="K1501" s="822" t="s">
        <v>3871</v>
      </c>
      <c r="L1501" s="825">
        <v>2038.93</v>
      </c>
      <c r="M1501" s="825">
        <v>48934.32</v>
      </c>
      <c r="N1501" s="822">
        <v>24</v>
      </c>
      <c r="O1501" s="826">
        <v>7</v>
      </c>
      <c r="P1501" s="825">
        <v>12233.58</v>
      </c>
      <c r="Q1501" s="827">
        <v>0.25</v>
      </c>
      <c r="R1501" s="822">
        <v>6</v>
      </c>
      <c r="S1501" s="827">
        <v>0.25</v>
      </c>
      <c r="T1501" s="826">
        <v>2</v>
      </c>
      <c r="U1501" s="828">
        <v>0.2857142857142857</v>
      </c>
    </row>
    <row r="1502" spans="1:21" ht="14.45" customHeight="1" x14ac:dyDescent="0.2">
      <c r="A1502" s="821">
        <v>7</v>
      </c>
      <c r="B1502" s="822" t="s">
        <v>2929</v>
      </c>
      <c r="C1502" s="822" t="s">
        <v>2935</v>
      </c>
      <c r="D1502" s="823" t="s">
        <v>4682</v>
      </c>
      <c r="E1502" s="824" t="s">
        <v>2974</v>
      </c>
      <c r="F1502" s="822" t="s">
        <v>2930</v>
      </c>
      <c r="G1502" s="822" t="s">
        <v>3864</v>
      </c>
      <c r="H1502" s="822" t="s">
        <v>329</v>
      </c>
      <c r="I1502" s="822" t="s">
        <v>4397</v>
      </c>
      <c r="J1502" s="822" t="s">
        <v>3866</v>
      </c>
      <c r="K1502" s="822" t="s">
        <v>4398</v>
      </c>
      <c r="L1502" s="825">
        <v>509.74</v>
      </c>
      <c r="M1502" s="825">
        <v>2038.96</v>
      </c>
      <c r="N1502" s="822">
        <v>4</v>
      </c>
      <c r="O1502" s="826">
        <v>1</v>
      </c>
      <c r="P1502" s="825">
        <v>2038.96</v>
      </c>
      <c r="Q1502" s="827">
        <v>1</v>
      </c>
      <c r="R1502" s="822">
        <v>4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7</v>
      </c>
      <c r="B1503" s="822" t="s">
        <v>2929</v>
      </c>
      <c r="C1503" s="822" t="s">
        <v>2935</v>
      </c>
      <c r="D1503" s="823" t="s">
        <v>4682</v>
      </c>
      <c r="E1503" s="824" t="s">
        <v>2974</v>
      </c>
      <c r="F1503" s="822" t="s">
        <v>2930</v>
      </c>
      <c r="G1503" s="822" t="s">
        <v>3864</v>
      </c>
      <c r="H1503" s="822" t="s">
        <v>329</v>
      </c>
      <c r="I1503" s="822" t="s">
        <v>4399</v>
      </c>
      <c r="J1503" s="822" t="s">
        <v>3866</v>
      </c>
      <c r="K1503" s="822" t="s">
        <v>4400</v>
      </c>
      <c r="L1503" s="825">
        <v>1019.46</v>
      </c>
      <c r="M1503" s="825">
        <v>4077.84</v>
      </c>
      <c r="N1503" s="822">
        <v>4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7</v>
      </c>
      <c r="B1504" s="822" t="s">
        <v>2929</v>
      </c>
      <c r="C1504" s="822" t="s">
        <v>2935</v>
      </c>
      <c r="D1504" s="823" t="s">
        <v>4682</v>
      </c>
      <c r="E1504" s="824" t="s">
        <v>2974</v>
      </c>
      <c r="F1504" s="822" t="s">
        <v>2930</v>
      </c>
      <c r="G1504" s="822" t="s">
        <v>3749</v>
      </c>
      <c r="H1504" s="822" t="s">
        <v>329</v>
      </c>
      <c r="I1504" s="822" t="s">
        <v>4401</v>
      </c>
      <c r="J1504" s="822" t="s">
        <v>4402</v>
      </c>
      <c r="K1504" s="822" t="s">
        <v>4403</v>
      </c>
      <c r="L1504" s="825">
        <v>0</v>
      </c>
      <c r="M1504" s="825">
        <v>0</v>
      </c>
      <c r="N1504" s="822">
        <v>3</v>
      </c>
      <c r="O1504" s="826">
        <v>1</v>
      </c>
      <c r="P1504" s="825"/>
      <c r="Q1504" s="827"/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7</v>
      </c>
      <c r="B1505" s="822" t="s">
        <v>2929</v>
      </c>
      <c r="C1505" s="822" t="s">
        <v>2935</v>
      </c>
      <c r="D1505" s="823" t="s">
        <v>4682</v>
      </c>
      <c r="E1505" s="824" t="s">
        <v>2974</v>
      </c>
      <c r="F1505" s="822" t="s">
        <v>2930</v>
      </c>
      <c r="G1505" s="822" t="s">
        <v>3749</v>
      </c>
      <c r="H1505" s="822" t="s">
        <v>329</v>
      </c>
      <c r="I1505" s="822" t="s">
        <v>4404</v>
      </c>
      <c r="J1505" s="822" t="s">
        <v>4402</v>
      </c>
      <c r="K1505" s="822" t="s">
        <v>4405</v>
      </c>
      <c r="L1505" s="825">
        <v>0</v>
      </c>
      <c r="M1505" s="825">
        <v>0</v>
      </c>
      <c r="N1505" s="822">
        <v>2</v>
      </c>
      <c r="O1505" s="826">
        <v>1</v>
      </c>
      <c r="P1505" s="825">
        <v>0</v>
      </c>
      <c r="Q1505" s="827"/>
      <c r="R1505" s="822">
        <v>2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7</v>
      </c>
      <c r="B1506" s="822" t="s">
        <v>2929</v>
      </c>
      <c r="C1506" s="822" t="s">
        <v>2935</v>
      </c>
      <c r="D1506" s="823" t="s">
        <v>4682</v>
      </c>
      <c r="E1506" s="824" t="s">
        <v>2974</v>
      </c>
      <c r="F1506" s="822" t="s">
        <v>2930</v>
      </c>
      <c r="G1506" s="822" t="s">
        <v>3132</v>
      </c>
      <c r="H1506" s="822" t="s">
        <v>329</v>
      </c>
      <c r="I1506" s="822" t="s">
        <v>3133</v>
      </c>
      <c r="J1506" s="822" t="s">
        <v>3134</v>
      </c>
      <c r="K1506" s="822" t="s">
        <v>3135</v>
      </c>
      <c r="L1506" s="825">
        <v>45.89</v>
      </c>
      <c r="M1506" s="825">
        <v>137.67000000000002</v>
      </c>
      <c r="N1506" s="822">
        <v>3</v>
      </c>
      <c r="O1506" s="826">
        <v>0.5</v>
      </c>
      <c r="P1506" s="825">
        <v>137.67000000000002</v>
      </c>
      <c r="Q1506" s="827">
        <v>1</v>
      </c>
      <c r="R1506" s="822">
        <v>3</v>
      </c>
      <c r="S1506" s="827">
        <v>1</v>
      </c>
      <c r="T1506" s="826">
        <v>0.5</v>
      </c>
      <c r="U1506" s="828">
        <v>1</v>
      </c>
    </row>
    <row r="1507" spans="1:21" ht="14.45" customHeight="1" x14ac:dyDescent="0.2">
      <c r="A1507" s="821">
        <v>7</v>
      </c>
      <c r="B1507" s="822" t="s">
        <v>2929</v>
      </c>
      <c r="C1507" s="822" t="s">
        <v>2935</v>
      </c>
      <c r="D1507" s="823" t="s">
        <v>4682</v>
      </c>
      <c r="E1507" s="824" t="s">
        <v>2974</v>
      </c>
      <c r="F1507" s="822" t="s">
        <v>2930</v>
      </c>
      <c r="G1507" s="822" t="s">
        <v>3132</v>
      </c>
      <c r="H1507" s="822" t="s">
        <v>329</v>
      </c>
      <c r="I1507" s="822" t="s">
        <v>4074</v>
      </c>
      <c r="J1507" s="822" t="s">
        <v>3134</v>
      </c>
      <c r="K1507" s="822" t="s">
        <v>4075</v>
      </c>
      <c r="L1507" s="825">
        <v>91.78</v>
      </c>
      <c r="M1507" s="825">
        <v>642.46</v>
      </c>
      <c r="N1507" s="822">
        <v>7</v>
      </c>
      <c r="O1507" s="826">
        <v>2.5</v>
      </c>
      <c r="P1507" s="825">
        <v>91.78</v>
      </c>
      <c r="Q1507" s="827">
        <v>0.14285714285714285</v>
      </c>
      <c r="R1507" s="822">
        <v>1</v>
      </c>
      <c r="S1507" s="827">
        <v>0.14285714285714285</v>
      </c>
      <c r="T1507" s="826">
        <v>1</v>
      </c>
      <c r="U1507" s="828">
        <v>0.4</v>
      </c>
    </row>
    <row r="1508" spans="1:21" ht="14.45" customHeight="1" x14ac:dyDescent="0.2">
      <c r="A1508" s="821">
        <v>7</v>
      </c>
      <c r="B1508" s="822" t="s">
        <v>2929</v>
      </c>
      <c r="C1508" s="822" t="s">
        <v>2935</v>
      </c>
      <c r="D1508" s="823" t="s">
        <v>4682</v>
      </c>
      <c r="E1508" s="824" t="s">
        <v>2974</v>
      </c>
      <c r="F1508" s="822" t="s">
        <v>2930</v>
      </c>
      <c r="G1508" s="822" t="s">
        <v>2988</v>
      </c>
      <c r="H1508" s="822" t="s">
        <v>687</v>
      </c>
      <c r="I1508" s="822" t="s">
        <v>2633</v>
      </c>
      <c r="J1508" s="822" t="s">
        <v>1196</v>
      </c>
      <c r="K1508" s="822" t="s">
        <v>2634</v>
      </c>
      <c r="L1508" s="825">
        <v>386.73</v>
      </c>
      <c r="M1508" s="825">
        <v>386.73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7</v>
      </c>
      <c r="B1509" s="822" t="s">
        <v>2929</v>
      </c>
      <c r="C1509" s="822" t="s">
        <v>2935</v>
      </c>
      <c r="D1509" s="823" t="s">
        <v>4682</v>
      </c>
      <c r="E1509" s="824" t="s">
        <v>2974</v>
      </c>
      <c r="F1509" s="822" t="s">
        <v>2930</v>
      </c>
      <c r="G1509" s="822" t="s">
        <v>3206</v>
      </c>
      <c r="H1509" s="822" t="s">
        <v>329</v>
      </c>
      <c r="I1509" s="822" t="s">
        <v>4406</v>
      </c>
      <c r="J1509" s="822" t="s">
        <v>3208</v>
      </c>
      <c r="K1509" s="822"/>
      <c r="L1509" s="825">
        <v>0</v>
      </c>
      <c r="M1509" s="825">
        <v>0</v>
      </c>
      <c r="N1509" s="822">
        <v>1</v>
      </c>
      <c r="O1509" s="826">
        <v>1</v>
      </c>
      <c r="P1509" s="825"/>
      <c r="Q1509" s="827"/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7</v>
      </c>
      <c r="B1510" s="822" t="s">
        <v>2929</v>
      </c>
      <c r="C1510" s="822" t="s">
        <v>2935</v>
      </c>
      <c r="D1510" s="823" t="s">
        <v>4682</v>
      </c>
      <c r="E1510" s="824" t="s">
        <v>2974</v>
      </c>
      <c r="F1510" s="822" t="s">
        <v>2930</v>
      </c>
      <c r="G1510" s="822" t="s">
        <v>3206</v>
      </c>
      <c r="H1510" s="822" t="s">
        <v>329</v>
      </c>
      <c r="I1510" s="822" t="s">
        <v>3261</v>
      </c>
      <c r="J1510" s="822" t="s">
        <v>3208</v>
      </c>
      <c r="K1510" s="822"/>
      <c r="L1510" s="825">
        <v>50.32</v>
      </c>
      <c r="M1510" s="825">
        <v>805.12</v>
      </c>
      <c r="N1510" s="822">
        <v>16</v>
      </c>
      <c r="O1510" s="826">
        <v>2.5</v>
      </c>
      <c r="P1510" s="825">
        <v>251.60000000000002</v>
      </c>
      <c r="Q1510" s="827">
        <v>0.3125</v>
      </c>
      <c r="R1510" s="822">
        <v>5</v>
      </c>
      <c r="S1510" s="827">
        <v>0.3125</v>
      </c>
      <c r="T1510" s="826">
        <v>1.5</v>
      </c>
      <c r="U1510" s="828">
        <v>0.6</v>
      </c>
    </row>
    <row r="1511" spans="1:21" ht="14.45" customHeight="1" x14ac:dyDescent="0.2">
      <c r="A1511" s="821">
        <v>7</v>
      </c>
      <c r="B1511" s="822" t="s">
        <v>2929</v>
      </c>
      <c r="C1511" s="822" t="s">
        <v>2935</v>
      </c>
      <c r="D1511" s="823" t="s">
        <v>4682</v>
      </c>
      <c r="E1511" s="824" t="s">
        <v>2974</v>
      </c>
      <c r="F1511" s="822" t="s">
        <v>2930</v>
      </c>
      <c r="G1511" s="822" t="s">
        <v>3136</v>
      </c>
      <c r="H1511" s="822" t="s">
        <v>329</v>
      </c>
      <c r="I1511" s="822" t="s">
        <v>3137</v>
      </c>
      <c r="J1511" s="822" t="s">
        <v>1792</v>
      </c>
      <c r="K1511" s="822" t="s">
        <v>3138</v>
      </c>
      <c r="L1511" s="825">
        <v>42.14</v>
      </c>
      <c r="M1511" s="825">
        <v>42.14</v>
      </c>
      <c r="N1511" s="822">
        <v>1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7</v>
      </c>
      <c r="B1512" s="822" t="s">
        <v>2929</v>
      </c>
      <c r="C1512" s="822" t="s">
        <v>2935</v>
      </c>
      <c r="D1512" s="823" t="s">
        <v>4682</v>
      </c>
      <c r="E1512" s="824" t="s">
        <v>2974</v>
      </c>
      <c r="F1512" s="822" t="s">
        <v>2930</v>
      </c>
      <c r="G1512" s="822" t="s">
        <v>3874</v>
      </c>
      <c r="H1512" s="822" t="s">
        <v>329</v>
      </c>
      <c r="I1512" s="822" t="s">
        <v>3875</v>
      </c>
      <c r="J1512" s="822" t="s">
        <v>3876</v>
      </c>
      <c r="K1512" s="822" t="s">
        <v>3877</v>
      </c>
      <c r="L1512" s="825">
        <v>102.9</v>
      </c>
      <c r="M1512" s="825">
        <v>1029</v>
      </c>
      <c r="N1512" s="822">
        <v>10</v>
      </c>
      <c r="O1512" s="826">
        <v>2.5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7</v>
      </c>
      <c r="B1513" s="822" t="s">
        <v>2929</v>
      </c>
      <c r="C1513" s="822" t="s">
        <v>2935</v>
      </c>
      <c r="D1513" s="823" t="s">
        <v>4682</v>
      </c>
      <c r="E1513" s="824" t="s">
        <v>2974</v>
      </c>
      <c r="F1513" s="822" t="s">
        <v>2930</v>
      </c>
      <c r="G1513" s="822" t="s">
        <v>3874</v>
      </c>
      <c r="H1513" s="822" t="s">
        <v>329</v>
      </c>
      <c r="I1513" s="822" t="s">
        <v>3878</v>
      </c>
      <c r="J1513" s="822" t="s">
        <v>3879</v>
      </c>
      <c r="K1513" s="822" t="s">
        <v>3880</v>
      </c>
      <c r="L1513" s="825">
        <v>74.64</v>
      </c>
      <c r="M1513" s="825">
        <v>447.84</v>
      </c>
      <c r="N1513" s="822">
        <v>6</v>
      </c>
      <c r="O1513" s="826">
        <v>3</v>
      </c>
      <c r="P1513" s="825">
        <v>74.64</v>
      </c>
      <c r="Q1513" s="827">
        <v>0.16666666666666669</v>
      </c>
      <c r="R1513" s="822">
        <v>1</v>
      </c>
      <c r="S1513" s="827">
        <v>0.16666666666666666</v>
      </c>
      <c r="T1513" s="826">
        <v>1</v>
      </c>
      <c r="U1513" s="828">
        <v>0.33333333333333331</v>
      </c>
    </row>
    <row r="1514" spans="1:21" ht="14.45" customHeight="1" x14ac:dyDescent="0.2">
      <c r="A1514" s="821">
        <v>7</v>
      </c>
      <c r="B1514" s="822" t="s">
        <v>2929</v>
      </c>
      <c r="C1514" s="822" t="s">
        <v>2935</v>
      </c>
      <c r="D1514" s="823" t="s">
        <v>4682</v>
      </c>
      <c r="E1514" s="824" t="s">
        <v>2974</v>
      </c>
      <c r="F1514" s="822" t="s">
        <v>2930</v>
      </c>
      <c r="G1514" s="822" t="s">
        <v>3142</v>
      </c>
      <c r="H1514" s="822" t="s">
        <v>329</v>
      </c>
      <c r="I1514" s="822" t="s">
        <v>3143</v>
      </c>
      <c r="J1514" s="822" t="s">
        <v>1803</v>
      </c>
      <c r="K1514" s="822" t="s">
        <v>3104</v>
      </c>
      <c r="L1514" s="825">
        <v>111.72</v>
      </c>
      <c r="M1514" s="825">
        <v>111.72</v>
      </c>
      <c r="N1514" s="822">
        <v>1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7</v>
      </c>
      <c r="B1515" s="822" t="s">
        <v>2929</v>
      </c>
      <c r="C1515" s="822" t="s">
        <v>2935</v>
      </c>
      <c r="D1515" s="823" t="s">
        <v>4682</v>
      </c>
      <c r="E1515" s="824" t="s">
        <v>2974</v>
      </c>
      <c r="F1515" s="822" t="s">
        <v>2930</v>
      </c>
      <c r="G1515" s="822" t="s">
        <v>3881</v>
      </c>
      <c r="H1515" s="822" t="s">
        <v>329</v>
      </c>
      <c r="I1515" s="822" t="s">
        <v>3882</v>
      </c>
      <c r="J1515" s="822" t="s">
        <v>1440</v>
      </c>
      <c r="K1515" s="822" t="s">
        <v>3883</v>
      </c>
      <c r="L1515" s="825">
        <v>24.37</v>
      </c>
      <c r="M1515" s="825">
        <v>341.18</v>
      </c>
      <c r="N1515" s="822">
        <v>14</v>
      </c>
      <c r="O1515" s="826">
        <v>7</v>
      </c>
      <c r="P1515" s="825">
        <v>194.96</v>
      </c>
      <c r="Q1515" s="827">
        <v>0.5714285714285714</v>
      </c>
      <c r="R1515" s="822">
        <v>8</v>
      </c>
      <c r="S1515" s="827">
        <v>0.5714285714285714</v>
      </c>
      <c r="T1515" s="826">
        <v>5</v>
      </c>
      <c r="U1515" s="828">
        <v>0.7142857142857143</v>
      </c>
    </row>
    <row r="1516" spans="1:21" ht="14.45" customHeight="1" x14ac:dyDescent="0.2">
      <c r="A1516" s="821">
        <v>7</v>
      </c>
      <c r="B1516" s="822" t="s">
        <v>2929</v>
      </c>
      <c r="C1516" s="822" t="s">
        <v>2935</v>
      </c>
      <c r="D1516" s="823" t="s">
        <v>4682</v>
      </c>
      <c r="E1516" s="824" t="s">
        <v>2974</v>
      </c>
      <c r="F1516" s="822" t="s">
        <v>2930</v>
      </c>
      <c r="G1516" s="822" t="s">
        <v>3881</v>
      </c>
      <c r="H1516" s="822" t="s">
        <v>329</v>
      </c>
      <c r="I1516" s="822" t="s">
        <v>4082</v>
      </c>
      <c r="J1516" s="822" t="s">
        <v>1440</v>
      </c>
      <c r="K1516" s="822" t="s">
        <v>2355</v>
      </c>
      <c r="L1516" s="825">
        <v>38.590000000000003</v>
      </c>
      <c r="M1516" s="825">
        <v>540.26</v>
      </c>
      <c r="N1516" s="822">
        <v>14</v>
      </c>
      <c r="O1516" s="826">
        <v>5</v>
      </c>
      <c r="P1516" s="825">
        <v>463.08000000000004</v>
      </c>
      <c r="Q1516" s="827">
        <v>0.85714285714285721</v>
      </c>
      <c r="R1516" s="822">
        <v>12</v>
      </c>
      <c r="S1516" s="827">
        <v>0.8571428571428571</v>
      </c>
      <c r="T1516" s="826">
        <v>4</v>
      </c>
      <c r="U1516" s="828">
        <v>0.8</v>
      </c>
    </row>
    <row r="1517" spans="1:21" ht="14.45" customHeight="1" x14ac:dyDescent="0.2">
      <c r="A1517" s="821">
        <v>7</v>
      </c>
      <c r="B1517" s="822" t="s">
        <v>2929</v>
      </c>
      <c r="C1517" s="822" t="s">
        <v>2935</v>
      </c>
      <c r="D1517" s="823" t="s">
        <v>4682</v>
      </c>
      <c r="E1517" s="824" t="s">
        <v>2974</v>
      </c>
      <c r="F1517" s="822" t="s">
        <v>2930</v>
      </c>
      <c r="G1517" s="822" t="s">
        <v>3884</v>
      </c>
      <c r="H1517" s="822" t="s">
        <v>687</v>
      </c>
      <c r="I1517" s="822" t="s">
        <v>3885</v>
      </c>
      <c r="J1517" s="822" t="s">
        <v>3886</v>
      </c>
      <c r="K1517" s="822" t="s">
        <v>3887</v>
      </c>
      <c r="L1517" s="825">
        <v>27.37</v>
      </c>
      <c r="M1517" s="825">
        <v>164.22</v>
      </c>
      <c r="N1517" s="822">
        <v>6</v>
      </c>
      <c r="O1517" s="826">
        <v>1</v>
      </c>
      <c r="P1517" s="825">
        <v>82.11</v>
      </c>
      <c r="Q1517" s="827">
        <v>0.5</v>
      </c>
      <c r="R1517" s="822">
        <v>3</v>
      </c>
      <c r="S1517" s="827">
        <v>0.5</v>
      </c>
      <c r="T1517" s="826">
        <v>0.5</v>
      </c>
      <c r="U1517" s="828">
        <v>0.5</v>
      </c>
    </row>
    <row r="1518" spans="1:21" ht="14.45" customHeight="1" x14ac:dyDescent="0.2">
      <c r="A1518" s="821">
        <v>7</v>
      </c>
      <c r="B1518" s="822" t="s">
        <v>2929</v>
      </c>
      <c r="C1518" s="822" t="s">
        <v>2935</v>
      </c>
      <c r="D1518" s="823" t="s">
        <v>4682</v>
      </c>
      <c r="E1518" s="824" t="s">
        <v>2974</v>
      </c>
      <c r="F1518" s="822" t="s">
        <v>2930</v>
      </c>
      <c r="G1518" s="822" t="s">
        <v>3884</v>
      </c>
      <c r="H1518" s="822" t="s">
        <v>687</v>
      </c>
      <c r="I1518" s="822" t="s">
        <v>4407</v>
      </c>
      <c r="J1518" s="822" t="s">
        <v>3886</v>
      </c>
      <c r="K1518" s="822" t="s">
        <v>4408</v>
      </c>
      <c r="L1518" s="825">
        <v>54.75</v>
      </c>
      <c r="M1518" s="825">
        <v>54.75</v>
      </c>
      <c r="N1518" s="822">
        <v>1</v>
      </c>
      <c r="O1518" s="826">
        <v>1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7</v>
      </c>
      <c r="B1519" s="822" t="s">
        <v>2929</v>
      </c>
      <c r="C1519" s="822" t="s">
        <v>2935</v>
      </c>
      <c r="D1519" s="823" t="s">
        <v>4682</v>
      </c>
      <c r="E1519" s="824" t="s">
        <v>2974</v>
      </c>
      <c r="F1519" s="822" t="s">
        <v>2930</v>
      </c>
      <c r="G1519" s="822" t="s">
        <v>3888</v>
      </c>
      <c r="H1519" s="822" t="s">
        <v>329</v>
      </c>
      <c r="I1519" s="822" t="s">
        <v>3889</v>
      </c>
      <c r="J1519" s="822" t="s">
        <v>3890</v>
      </c>
      <c r="K1519" s="822" t="s">
        <v>3891</v>
      </c>
      <c r="L1519" s="825">
        <v>1561.8</v>
      </c>
      <c r="M1519" s="825">
        <v>34359.599999999991</v>
      </c>
      <c r="N1519" s="822">
        <v>22</v>
      </c>
      <c r="O1519" s="826">
        <v>12</v>
      </c>
      <c r="P1519" s="825">
        <v>23426.999999999993</v>
      </c>
      <c r="Q1519" s="827">
        <v>0.68181818181818177</v>
      </c>
      <c r="R1519" s="822">
        <v>15</v>
      </c>
      <c r="S1519" s="827">
        <v>0.68181818181818177</v>
      </c>
      <c r="T1519" s="826">
        <v>9</v>
      </c>
      <c r="U1519" s="828">
        <v>0.75</v>
      </c>
    </row>
    <row r="1520" spans="1:21" ht="14.45" customHeight="1" x14ac:dyDescent="0.2">
      <c r="A1520" s="821">
        <v>7</v>
      </c>
      <c r="B1520" s="822" t="s">
        <v>2929</v>
      </c>
      <c r="C1520" s="822" t="s">
        <v>2935</v>
      </c>
      <c r="D1520" s="823" t="s">
        <v>4682</v>
      </c>
      <c r="E1520" s="824" t="s">
        <v>2974</v>
      </c>
      <c r="F1520" s="822" t="s">
        <v>2930</v>
      </c>
      <c r="G1520" s="822" t="s">
        <v>3154</v>
      </c>
      <c r="H1520" s="822" t="s">
        <v>687</v>
      </c>
      <c r="I1520" s="822" t="s">
        <v>2653</v>
      </c>
      <c r="J1520" s="822" t="s">
        <v>2654</v>
      </c>
      <c r="K1520" s="822" t="s">
        <v>2655</v>
      </c>
      <c r="L1520" s="825">
        <v>70.48</v>
      </c>
      <c r="M1520" s="825">
        <v>2114.4</v>
      </c>
      <c r="N1520" s="822">
        <v>30</v>
      </c>
      <c r="O1520" s="826">
        <v>10.5</v>
      </c>
      <c r="P1520" s="825">
        <v>1691.5200000000002</v>
      </c>
      <c r="Q1520" s="827">
        <v>0.8</v>
      </c>
      <c r="R1520" s="822">
        <v>24</v>
      </c>
      <c r="S1520" s="827">
        <v>0.8</v>
      </c>
      <c r="T1520" s="826">
        <v>9.5</v>
      </c>
      <c r="U1520" s="828">
        <v>0.90476190476190477</v>
      </c>
    </row>
    <row r="1521" spans="1:21" ht="14.45" customHeight="1" x14ac:dyDescent="0.2">
      <c r="A1521" s="821">
        <v>7</v>
      </c>
      <c r="B1521" s="822" t="s">
        <v>2929</v>
      </c>
      <c r="C1521" s="822" t="s">
        <v>2935</v>
      </c>
      <c r="D1521" s="823" t="s">
        <v>4682</v>
      </c>
      <c r="E1521" s="824" t="s">
        <v>2974</v>
      </c>
      <c r="F1521" s="822" t="s">
        <v>2930</v>
      </c>
      <c r="G1521" s="822" t="s">
        <v>3154</v>
      </c>
      <c r="H1521" s="822" t="s">
        <v>687</v>
      </c>
      <c r="I1521" s="822" t="s">
        <v>3155</v>
      </c>
      <c r="J1521" s="822" t="s">
        <v>2654</v>
      </c>
      <c r="K1521" s="822" t="s">
        <v>3156</v>
      </c>
      <c r="L1521" s="825">
        <v>140.96</v>
      </c>
      <c r="M1521" s="825">
        <v>1973.44</v>
      </c>
      <c r="N1521" s="822">
        <v>14</v>
      </c>
      <c r="O1521" s="826">
        <v>9</v>
      </c>
      <c r="P1521" s="825">
        <v>1268.6400000000001</v>
      </c>
      <c r="Q1521" s="827">
        <v>0.6428571428571429</v>
      </c>
      <c r="R1521" s="822">
        <v>9</v>
      </c>
      <c r="S1521" s="827">
        <v>0.6428571428571429</v>
      </c>
      <c r="T1521" s="826">
        <v>5.5</v>
      </c>
      <c r="U1521" s="828">
        <v>0.61111111111111116</v>
      </c>
    </row>
    <row r="1522" spans="1:21" ht="14.45" customHeight="1" x14ac:dyDescent="0.2">
      <c r="A1522" s="821">
        <v>7</v>
      </c>
      <c r="B1522" s="822" t="s">
        <v>2929</v>
      </c>
      <c r="C1522" s="822" t="s">
        <v>2935</v>
      </c>
      <c r="D1522" s="823" t="s">
        <v>4682</v>
      </c>
      <c r="E1522" s="824" t="s">
        <v>2974</v>
      </c>
      <c r="F1522" s="822" t="s">
        <v>2930</v>
      </c>
      <c r="G1522" s="822" t="s">
        <v>3551</v>
      </c>
      <c r="H1522" s="822" t="s">
        <v>329</v>
      </c>
      <c r="I1522" s="822" t="s">
        <v>3552</v>
      </c>
      <c r="J1522" s="822" t="s">
        <v>927</v>
      </c>
      <c r="K1522" s="822" t="s">
        <v>3553</v>
      </c>
      <c r="L1522" s="825">
        <v>53.57</v>
      </c>
      <c r="M1522" s="825">
        <v>53.57</v>
      </c>
      <c r="N1522" s="822">
        <v>1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7</v>
      </c>
      <c r="B1523" s="822" t="s">
        <v>2929</v>
      </c>
      <c r="C1523" s="822" t="s">
        <v>2935</v>
      </c>
      <c r="D1523" s="823" t="s">
        <v>4682</v>
      </c>
      <c r="E1523" s="824" t="s">
        <v>2974</v>
      </c>
      <c r="F1523" s="822" t="s">
        <v>2930</v>
      </c>
      <c r="G1523" s="822" t="s">
        <v>3892</v>
      </c>
      <c r="H1523" s="822" t="s">
        <v>687</v>
      </c>
      <c r="I1523" s="822" t="s">
        <v>3893</v>
      </c>
      <c r="J1523" s="822" t="s">
        <v>3894</v>
      </c>
      <c r="K1523" s="822" t="s">
        <v>3895</v>
      </c>
      <c r="L1523" s="825">
        <v>27.49</v>
      </c>
      <c r="M1523" s="825">
        <v>27.49</v>
      </c>
      <c r="N1523" s="822">
        <v>1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7</v>
      </c>
      <c r="B1524" s="822" t="s">
        <v>2929</v>
      </c>
      <c r="C1524" s="822" t="s">
        <v>2935</v>
      </c>
      <c r="D1524" s="823" t="s">
        <v>4682</v>
      </c>
      <c r="E1524" s="824" t="s">
        <v>2974</v>
      </c>
      <c r="F1524" s="822" t="s">
        <v>2930</v>
      </c>
      <c r="G1524" s="822" t="s">
        <v>3892</v>
      </c>
      <c r="H1524" s="822" t="s">
        <v>329</v>
      </c>
      <c r="I1524" s="822" t="s">
        <v>3896</v>
      </c>
      <c r="J1524" s="822" t="s">
        <v>823</v>
      </c>
      <c r="K1524" s="822" t="s">
        <v>824</v>
      </c>
      <c r="L1524" s="825">
        <v>234.07</v>
      </c>
      <c r="M1524" s="825">
        <v>234.07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7</v>
      </c>
      <c r="B1525" s="822" t="s">
        <v>2929</v>
      </c>
      <c r="C1525" s="822" t="s">
        <v>2935</v>
      </c>
      <c r="D1525" s="823" t="s">
        <v>4682</v>
      </c>
      <c r="E1525" s="824" t="s">
        <v>2974</v>
      </c>
      <c r="F1525" s="822" t="s">
        <v>2930</v>
      </c>
      <c r="G1525" s="822" t="s">
        <v>3698</v>
      </c>
      <c r="H1525" s="822" t="s">
        <v>329</v>
      </c>
      <c r="I1525" s="822" t="s">
        <v>3699</v>
      </c>
      <c r="J1525" s="822" t="s">
        <v>1284</v>
      </c>
      <c r="K1525" s="822" t="s">
        <v>1285</v>
      </c>
      <c r="L1525" s="825">
        <v>80.53</v>
      </c>
      <c r="M1525" s="825">
        <v>80.53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7</v>
      </c>
      <c r="B1526" s="822" t="s">
        <v>2929</v>
      </c>
      <c r="C1526" s="822" t="s">
        <v>2935</v>
      </c>
      <c r="D1526" s="823" t="s">
        <v>4682</v>
      </c>
      <c r="E1526" s="824" t="s">
        <v>2974</v>
      </c>
      <c r="F1526" s="822" t="s">
        <v>2930</v>
      </c>
      <c r="G1526" s="822" t="s">
        <v>3698</v>
      </c>
      <c r="H1526" s="822" t="s">
        <v>687</v>
      </c>
      <c r="I1526" s="822" t="s">
        <v>3898</v>
      </c>
      <c r="J1526" s="822" t="s">
        <v>3899</v>
      </c>
      <c r="K1526" s="822" t="s">
        <v>3900</v>
      </c>
      <c r="L1526" s="825">
        <v>161.06</v>
      </c>
      <c r="M1526" s="825">
        <v>322.12</v>
      </c>
      <c r="N1526" s="822">
        <v>2</v>
      </c>
      <c r="O1526" s="826">
        <v>0.5</v>
      </c>
      <c r="P1526" s="825">
        <v>322.12</v>
      </c>
      <c r="Q1526" s="827">
        <v>1</v>
      </c>
      <c r="R1526" s="822">
        <v>2</v>
      </c>
      <c r="S1526" s="827">
        <v>1</v>
      </c>
      <c r="T1526" s="826">
        <v>0.5</v>
      </c>
      <c r="U1526" s="828">
        <v>1</v>
      </c>
    </row>
    <row r="1527" spans="1:21" ht="14.45" customHeight="1" x14ac:dyDescent="0.2">
      <c r="A1527" s="821">
        <v>7</v>
      </c>
      <c r="B1527" s="822" t="s">
        <v>2929</v>
      </c>
      <c r="C1527" s="822" t="s">
        <v>2935</v>
      </c>
      <c r="D1527" s="823" t="s">
        <v>4682</v>
      </c>
      <c r="E1527" s="824" t="s">
        <v>2974</v>
      </c>
      <c r="F1527" s="822" t="s">
        <v>2930</v>
      </c>
      <c r="G1527" s="822" t="s">
        <v>3901</v>
      </c>
      <c r="H1527" s="822" t="s">
        <v>329</v>
      </c>
      <c r="I1527" s="822" t="s">
        <v>4159</v>
      </c>
      <c r="J1527" s="822" t="s">
        <v>4160</v>
      </c>
      <c r="K1527" s="822" t="s">
        <v>4161</v>
      </c>
      <c r="L1527" s="825">
        <v>127</v>
      </c>
      <c r="M1527" s="825">
        <v>1905</v>
      </c>
      <c r="N1527" s="822">
        <v>15</v>
      </c>
      <c r="O1527" s="826">
        <v>2</v>
      </c>
      <c r="P1527" s="825">
        <v>1905</v>
      </c>
      <c r="Q1527" s="827">
        <v>1</v>
      </c>
      <c r="R1527" s="822">
        <v>15</v>
      </c>
      <c r="S1527" s="827">
        <v>1</v>
      </c>
      <c r="T1527" s="826">
        <v>2</v>
      </c>
      <c r="U1527" s="828">
        <v>1</v>
      </c>
    </row>
    <row r="1528" spans="1:21" ht="14.45" customHeight="1" x14ac:dyDescent="0.2">
      <c r="A1528" s="821">
        <v>7</v>
      </c>
      <c r="B1528" s="822" t="s">
        <v>2929</v>
      </c>
      <c r="C1528" s="822" t="s">
        <v>2935</v>
      </c>
      <c r="D1528" s="823" t="s">
        <v>4682</v>
      </c>
      <c r="E1528" s="824" t="s">
        <v>2974</v>
      </c>
      <c r="F1528" s="822" t="s">
        <v>2930</v>
      </c>
      <c r="G1528" s="822" t="s">
        <v>3901</v>
      </c>
      <c r="H1528" s="822" t="s">
        <v>329</v>
      </c>
      <c r="I1528" s="822" t="s">
        <v>4201</v>
      </c>
      <c r="J1528" s="822" t="s">
        <v>4160</v>
      </c>
      <c r="K1528" s="822" t="s">
        <v>2833</v>
      </c>
      <c r="L1528" s="825">
        <v>389.92</v>
      </c>
      <c r="M1528" s="825">
        <v>2339.52</v>
      </c>
      <c r="N1528" s="822">
        <v>6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7</v>
      </c>
      <c r="B1529" s="822" t="s">
        <v>2929</v>
      </c>
      <c r="C1529" s="822" t="s">
        <v>2935</v>
      </c>
      <c r="D1529" s="823" t="s">
        <v>4682</v>
      </c>
      <c r="E1529" s="824" t="s">
        <v>2974</v>
      </c>
      <c r="F1529" s="822" t="s">
        <v>2930</v>
      </c>
      <c r="G1529" s="822" t="s">
        <v>3901</v>
      </c>
      <c r="H1529" s="822" t="s">
        <v>329</v>
      </c>
      <c r="I1529" s="822" t="s">
        <v>3902</v>
      </c>
      <c r="J1529" s="822" t="s">
        <v>3903</v>
      </c>
      <c r="K1529" s="822" t="s">
        <v>836</v>
      </c>
      <c r="L1529" s="825">
        <v>208.18</v>
      </c>
      <c r="M1529" s="825">
        <v>2498.16</v>
      </c>
      <c r="N1529" s="822">
        <v>12</v>
      </c>
      <c r="O1529" s="826">
        <v>4</v>
      </c>
      <c r="P1529" s="825">
        <v>2498.16</v>
      </c>
      <c r="Q1529" s="827">
        <v>1</v>
      </c>
      <c r="R1529" s="822">
        <v>12</v>
      </c>
      <c r="S1529" s="827">
        <v>1</v>
      </c>
      <c r="T1529" s="826">
        <v>4</v>
      </c>
      <c r="U1529" s="828">
        <v>1</v>
      </c>
    </row>
    <row r="1530" spans="1:21" ht="14.45" customHeight="1" x14ac:dyDescent="0.2">
      <c r="A1530" s="821">
        <v>7</v>
      </c>
      <c r="B1530" s="822" t="s">
        <v>2929</v>
      </c>
      <c r="C1530" s="822" t="s">
        <v>2935</v>
      </c>
      <c r="D1530" s="823" t="s">
        <v>4682</v>
      </c>
      <c r="E1530" s="824" t="s">
        <v>2974</v>
      </c>
      <c r="F1530" s="822" t="s">
        <v>2930</v>
      </c>
      <c r="G1530" s="822" t="s">
        <v>3901</v>
      </c>
      <c r="H1530" s="822" t="s">
        <v>329</v>
      </c>
      <c r="I1530" s="822" t="s">
        <v>3904</v>
      </c>
      <c r="J1530" s="822" t="s">
        <v>3903</v>
      </c>
      <c r="K1530" s="822" t="s">
        <v>1919</v>
      </c>
      <c r="L1530" s="825">
        <v>383.18</v>
      </c>
      <c r="M1530" s="825">
        <v>4981.34</v>
      </c>
      <c r="N1530" s="822">
        <v>13</v>
      </c>
      <c r="O1530" s="826">
        <v>4</v>
      </c>
      <c r="P1530" s="825">
        <v>3831.8</v>
      </c>
      <c r="Q1530" s="827">
        <v>0.76923076923076927</v>
      </c>
      <c r="R1530" s="822">
        <v>10</v>
      </c>
      <c r="S1530" s="827">
        <v>0.76923076923076927</v>
      </c>
      <c r="T1530" s="826">
        <v>3</v>
      </c>
      <c r="U1530" s="828">
        <v>0.75</v>
      </c>
    </row>
    <row r="1531" spans="1:21" ht="14.45" customHeight="1" x14ac:dyDescent="0.2">
      <c r="A1531" s="821">
        <v>7</v>
      </c>
      <c r="B1531" s="822" t="s">
        <v>2929</v>
      </c>
      <c r="C1531" s="822" t="s">
        <v>2935</v>
      </c>
      <c r="D1531" s="823" t="s">
        <v>4682</v>
      </c>
      <c r="E1531" s="824" t="s">
        <v>2974</v>
      </c>
      <c r="F1531" s="822" t="s">
        <v>2930</v>
      </c>
      <c r="G1531" s="822" t="s">
        <v>3901</v>
      </c>
      <c r="H1531" s="822" t="s">
        <v>329</v>
      </c>
      <c r="I1531" s="822" t="s">
        <v>4162</v>
      </c>
      <c r="J1531" s="822" t="s">
        <v>4160</v>
      </c>
      <c r="K1531" s="822" t="s">
        <v>4163</v>
      </c>
      <c r="L1531" s="825">
        <v>233.95</v>
      </c>
      <c r="M1531" s="825">
        <v>2807.3999999999996</v>
      </c>
      <c r="N1531" s="822">
        <v>12</v>
      </c>
      <c r="O1531" s="826">
        <v>2</v>
      </c>
      <c r="P1531" s="825">
        <v>2105.5499999999997</v>
      </c>
      <c r="Q1531" s="827">
        <v>0.75</v>
      </c>
      <c r="R1531" s="822">
        <v>9</v>
      </c>
      <c r="S1531" s="827">
        <v>0.75</v>
      </c>
      <c r="T1531" s="826">
        <v>1</v>
      </c>
      <c r="U1531" s="828">
        <v>0.5</v>
      </c>
    </row>
    <row r="1532" spans="1:21" ht="14.45" customHeight="1" x14ac:dyDescent="0.2">
      <c r="A1532" s="821">
        <v>7</v>
      </c>
      <c r="B1532" s="822" t="s">
        <v>2929</v>
      </c>
      <c r="C1532" s="822" t="s">
        <v>2935</v>
      </c>
      <c r="D1532" s="823" t="s">
        <v>4682</v>
      </c>
      <c r="E1532" s="824" t="s">
        <v>2974</v>
      </c>
      <c r="F1532" s="822" t="s">
        <v>2930</v>
      </c>
      <c r="G1532" s="822" t="s">
        <v>4140</v>
      </c>
      <c r="H1532" s="822" t="s">
        <v>329</v>
      </c>
      <c r="I1532" s="822" t="s">
        <v>4141</v>
      </c>
      <c r="J1532" s="822" t="s">
        <v>4142</v>
      </c>
      <c r="K1532" s="822" t="s">
        <v>4143</v>
      </c>
      <c r="L1532" s="825">
        <v>69.59</v>
      </c>
      <c r="M1532" s="825">
        <v>69.59</v>
      </c>
      <c r="N1532" s="822">
        <v>1</v>
      </c>
      <c r="O1532" s="826">
        <v>1</v>
      </c>
      <c r="P1532" s="825">
        <v>69.59</v>
      </c>
      <c r="Q1532" s="827">
        <v>1</v>
      </c>
      <c r="R1532" s="822">
        <v>1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7</v>
      </c>
      <c r="B1533" s="822" t="s">
        <v>2929</v>
      </c>
      <c r="C1533" s="822" t="s">
        <v>2935</v>
      </c>
      <c r="D1533" s="823" t="s">
        <v>4682</v>
      </c>
      <c r="E1533" s="824" t="s">
        <v>2974</v>
      </c>
      <c r="F1533" s="822" t="s">
        <v>2930</v>
      </c>
      <c r="G1533" s="822" t="s">
        <v>3905</v>
      </c>
      <c r="H1533" s="822" t="s">
        <v>329</v>
      </c>
      <c r="I1533" s="822" t="s">
        <v>3906</v>
      </c>
      <c r="J1533" s="822" t="s">
        <v>3907</v>
      </c>
      <c r="K1533" s="822" t="s">
        <v>1901</v>
      </c>
      <c r="L1533" s="825">
        <v>134.47999999999999</v>
      </c>
      <c r="M1533" s="825">
        <v>134.47999999999999</v>
      </c>
      <c r="N1533" s="822">
        <v>1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7</v>
      </c>
      <c r="B1534" s="822" t="s">
        <v>2929</v>
      </c>
      <c r="C1534" s="822" t="s">
        <v>2935</v>
      </c>
      <c r="D1534" s="823" t="s">
        <v>4682</v>
      </c>
      <c r="E1534" s="824" t="s">
        <v>2974</v>
      </c>
      <c r="F1534" s="822" t="s">
        <v>2930</v>
      </c>
      <c r="G1534" s="822" t="s">
        <v>3905</v>
      </c>
      <c r="H1534" s="822" t="s">
        <v>329</v>
      </c>
      <c r="I1534" s="822" t="s">
        <v>3906</v>
      </c>
      <c r="J1534" s="822" t="s">
        <v>3907</v>
      </c>
      <c r="K1534" s="822" t="s">
        <v>1901</v>
      </c>
      <c r="L1534" s="825">
        <v>88.07</v>
      </c>
      <c r="M1534" s="825">
        <v>880.69999999999993</v>
      </c>
      <c r="N1534" s="822">
        <v>10</v>
      </c>
      <c r="O1534" s="826">
        <v>2.5</v>
      </c>
      <c r="P1534" s="825">
        <v>528.41999999999996</v>
      </c>
      <c r="Q1534" s="827">
        <v>0.6</v>
      </c>
      <c r="R1534" s="822">
        <v>6</v>
      </c>
      <c r="S1534" s="827">
        <v>0.6</v>
      </c>
      <c r="T1534" s="826">
        <v>1.5</v>
      </c>
      <c r="U1534" s="828">
        <v>0.6</v>
      </c>
    </row>
    <row r="1535" spans="1:21" ht="14.45" customHeight="1" x14ac:dyDescent="0.2">
      <c r="A1535" s="821">
        <v>7</v>
      </c>
      <c r="B1535" s="822" t="s">
        <v>2929</v>
      </c>
      <c r="C1535" s="822" t="s">
        <v>2935</v>
      </c>
      <c r="D1535" s="823" t="s">
        <v>4682</v>
      </c>
      <c r="E1535" s="824" t="s">
        <v>2974</v>
      </c>
      <c r="F1535" s="822" t="s">
        <v>2930</v>
      </c>
      <c r="G1535" s="822" t="s">
        <v>3908</v>
      </c>
      <c r="H1535" s="822" t="s">
        <v>329</v>
      </c>
      <c r="I1535" s="822" t="s">
        <v>3909</v>
      </c>
      <c r="J1535" s="822" t="s">
        <v>3910</v>
      </c>
      <c r="K1535" s="822" t="s">
        <v>3911</v>
      </c>
      <c r="L1535" s="825">
        <v>113.93</v>
      </c>
      <c r="M1535" s="825">
        <v>341.79</v>
      </c>
      <c r="N1535" s="822">
        <v>3</v>
      </c>
      <c r="O1535" s="826">
        <v>2</v>
      </c>
      <c r="P1535" s="825">
        <v>113.93</v>
      </c>
      <c r="Q1535" s="827">
        <v>0.33333333333333331</v>
      </c>
      <c r="R1535" s="822">
        <v>1</v>
      </c>
      <c r="S1535" s="827">
        <v>0.33333333333333331</v>
      </c>
      <c r="T1535" s="826">
        <v>1</v>
      </c>
      <c r="U1535" s="828">
        <v>0.5</v>
      </c>
    </row>
    <row r="1536" spans="1:21" ht="14.45" customHeight="1" x14ac:dyDescent="0.2">
      <c r="A1536" s="821">
        <v>7</v>
      </c>
      <c r="B1536" s="822" t="s">
        <v>2929</v>
      </c>
      <c r="C1536" s="822" t="s">
        <v>2935</v>
      </c>
      <c r="D1536" s="823" t="s">
        <v>4682</v>
      </c>
      <c r="E1536" s="824" t="s">
        <v>2974</v>
      </c>
      <c r="F1536" s="822" t="s">
        <v>2930</v>
      </c>
      <c r="G1536" s="822" t="s">
        <v>3908</v>
      </c>
      <c r="H1536" s="822" t="s">
        <v>329</v>
      </c>
      <c r="I1536" s="822" t="s">
        <v>3909</v>
      </c>
      <c r="J1536" s="822" t="s">
        <v>3910</v>
      </c>
      <c r="K1536" s="822" t="s">
        <v>3911</v>
      </c>
      <c r="L1536" s="825">
        <v>70.48</v>
      </c>
      <c r="M1536" s="825">
        <v>211.44</v>
      </c>
      <c r="N1536" s="822">
        <v>3</v>
      </c>
      <c r="O1536" s="826">
        <v>0.5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7</v>
      </c>
      <c r="B1537" s="822" t="s">
        <v>2929</v>
      </c>
      <c r="C1537" s="822" t="s">
        <v>2935</v>
      </c>
      <c r="D1537" s="823" t="s">
        <v>4682</v>
      </c>
      <c r="E1537" s="824" t="s">
        <v>2974</v>
      </c>
      <c r="F1537" s="822" t="s">
        <v>2930</v>
      </c>
      <c r="G1537" s="822" t="s">
        <v>3050</v>
      </c>
      <c r="H1537" s="822" t="s">
        <v>329</v>
      </c>
      <c r="I1537" s="822" t="s">
        <v>3383</v>
      </c>
      <c r="J1537" s="822" t="s">
        <v>3248</v>
      </c>
      <c r="K1537" s="822" t="s">
        <v>871</v>
      </c>
      <c r="L1537" s="825">
        <v>35.25</v>
      </c>
      <c r="M1537" s="825">
        <v>176.25</v>
      </c>
      <c r="N1537" s="822">
        <v>5</v>
      </c>
      <c r="O1537" s="826">
        <v>4</v>
      </c>
      <c r="P1537" s="825">
        <v>105.75</v>
      </c>
      <c r="Q1537" s="827">
        <v>0.6</v>
      </c>
      <c r="R1537" s="822">
        <v>3</v>
      </c>
      <c r="S1537" s="827">
        <v>0.6</v>
      </c>
      <c r="T1537" s="826">
        <v>3</v>
      </c>
      <c r="U1537" s="828">
        <v>0.75</v>
      </c>
    </row>
    <row r="1538" spans="1:21" ht="14.45" customHeight="1" x14ac:dyDescent="0.2">
      <c r="A1538" s="821">
        <v>7</v>
      </c>
      <c r="B1538" s="822" t="s">
        <v>2929</v>
      </c>
      <c r="C1538" s="822" t="s">
        <v>2935</v>
      </c>
      <c r="D1538" s="823" t="s">
        <v>4682</v>
      </c>
      <c r="E1538" s="824" t="s">
        <v>2974</v>
      </c>
      <c r="F1538" s="822" t="s">
        <v>2930</v>
      </c>
      <c r="G1538" s="822" t="s">
        <v>3050</v>
      </c>
      <c r="H1538" s="822" t="s">
        <v>329</v>
      </c>
      <c r="I1538" s="822" t="s">
        <v>3247</v>
      </c>
      <c r="J1538" s="822" t="s">
        <v>3248</v>
      </c>
      <c r="K1538" s="822" t="s">
        <v>3249</v>
      </c>
      <c r="L1538" s="825">
        <v>35.25</v>
      </c>
      <c r="M1538" s="825">
        <v>211.5</v>
      </c>
      <c r="N1538" s="822">
        <v>6</v>
      </c>
      <c r="O1538" s="826">
        <v>2.5</v>
      </c>
      <c r="P1538" s="825">
        <v>105.75</v>
      </c>
      <c r="Q1538" s="827">
        <v>0.5</v>
      </c>
      <c r="R1538" s="822">
        <v>3</v>
      </c>
      <c r="S1538" s="827">
        <v>0.5</v>
      </c>
      <c r="T1538" s="826">
        <v>1.5</v>
      </c>
      <c r="U1538" s="828">
        <v>0.6</v>
      </c>
    </row>
    <row r="1539" spans="1:21" ht="14.45" customHeight="1" x14ac:dyDescent="0.2">
      <c r="A1539" s="821">
        <v>7</v>
      </c>
      <c r="B1539" s="822" t="s">
        <v>2929</v>
      </c>
      <c r="C1539" s="822" t="s">
        <v>2935</v>
      </c>
      <c r="D1539" s="823" t="s">
        <v>4682</v>
      </c>
      <c r="E1539" s="824" t="s">
        <v>2974</v>
      </c>
      <c r="F1539" s="822" t="s">
        <v>2930</v>
      </c>
      <c r="G1539" s="822" t="s">
        <v>3050</v>
      </c>
      <c r="H1539" s="822" t="s">
        <v>329</v>
      </c>
      <c r="I1539" s="822" t="s">
        <v>3051</v>
      </c>
      <c r="J1539" s="822" t="s">
        <v>1326</v>
      </c>
      <c r="K1539" s="822" t="s">
        <v>3052</v>
      </c>
      <c r="L1539" s="825">
        <v>35.25</v>
      </c>
      <c r="M1539" s="825">
        <v>141</v>
      </c>
      <c r="N1539" s="822">
        <v>4</v>
      </c>
      <c r="O1539" s="826">
        <v>2</v>
      </c>
      <c r="P1539" s="825">
        <v>105.75</v>
      </c>
      <c r="Q1539" s="827">
        <v>0.75</v>
      </c>
      <c r="R1539" s="822">
        <v>3</v>
      </c>
      <c r="S1539" s="827">
        <v>0.75</v>
      </c>
      <c r="T1539" s="826">
        <v>1</v>
      </c>
      <c r="U1539" s="828">
        <v>0.5</v>
      </c>
    </row>
    <row r="1540" spans="1:21" ht="14.45" customHeight="1" x14ac:dyDescent="0.2">
      <c r="A1540" s="821">
        <v>7</v>
      </c>
      <c r="B1540" s="822" t="s">
        <v>2929</v>
      </c>
      <c r="C1540" s="822" t="s">
        <v>2935</v>
      </c>
      <c r="D1540" s="823" t="s">
        <v>4682</v>
      </c>
      <c r="E1540" s="824" t="s">
        <v>2974</v>
      </c>
      <c r="F1540" s="822" t="s">
        <v>2930</v>
      </c>
      <c r="G1540" s="822" t="s">
        <v>3050</v>
      </c>
      <c r="H1540" s="822" t="s">
        <v>329</v>
      </c>
      <c r="I1540" s="822" t="s">
        <v>3733</v>
      </c>
      <c r="J1540" s="822" t="s">
        <v>3248</v>
      </c>
      <c r="K1540" s="822" t="s">
        <v>3052</v>
      </c>
      <c r="L1540" s="825">
        <v>35.25</v>
      </c>
      <c r="M1540" s="825">
        <v>352.5</v>
      </c>
      <c r="N1540" s="822">
        <v>10</v>
      </c>
      <c r="O1540" s="826">
        <v>5.5</v>
      </c>
      <c r="P1540" s="825">
        <v>105.75</v>
      </c>
      <c r="Q1540" s="827">
        <v>0.3</v>
      </c>
      <c r="R1540" s="822">
        <v>3</v>
      </c>
      <c r="S1540" s="827">
        <v>0.3</v>
      </c>
      <c r="T1540" s="826">
        <v>2</v>
      </c>
      <c r="U1540" s="828">
        <v>0.36363636363636365</v>
      </c>
    </row>
    <row r="1541" spans="1:21" ht="14.45" customHeight="1" x14ac:dyDescent="0.2">
      <c r="A1541" s="821">
        <v>7</v>
      </c>
      <c r="B1541" s="822" t="s">
        <v>2929</v>
      </c>
      <c r="C1541" s="822" t="s">
        <v>2935</v>
      </c>
      <c r="D1541" s="823" t="s">
        <v>4682</v>
      </c>
      <c r="E1541" s="824" t="s">
        <v>2974</v>
      </c>
      <c r="F1541" s="822" t="s">
        <v>2930</v>
      </c>
      <c r="G1541" s="822" t="s">
        <v>3161</v>
      </c>
      <c r="H1541" s="822" t="s">
        <v>329</v>
      </c>
      <c r="I1541" s="822" t="s">
        <v>3298</v>
      </c>
      <c r="J1541" s="822" t="s">
        <v>3163</v>
      </c>
      <c r="K1541" s="822" t="s">
        <v>3251</v>
      </c>
      <c r="L1541" s="825">
        <v>57.64</v>
      </c>
      <c r="M1541" s="825">
        <v>57.64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7</v>
      </c>
      <c r="B1542" s="822" t="s">
        <v>2929</v>
      </c>
      <c r="C1542" s="822" t="s">
        <v>2935</v>
      </c>
      <c r="D1542" s="823" t="s">
        <v>4682</v>
      </c>
      <c r="E1542" s="824" t="s">
        <v>2974</v>
      </c>
      <c r="F1542" s="822" t="s">
        <v>2930</v>
      </c>
      <c r="G1542" s="822" t="s">
        <v>3161</v>
      </c>
      <c r="H1542" s="822" t="s">
        <v>329</v>
      </c>
      <c r="I1542" s="822" t="s">
        <v>3162</v>
      </c>
      <c r="J1542" s="822" t="s">
        <v>3163</v>
      </c>
      <c r="K1542" s="822" t="s">
        <v>3164</v>
      </c>
      <c r="L1542" s="825">
        <v>185.26</v>
      </c>
      <c r="M1542" s="825">
        <v>370.52</v>
      </c>
      <c r="N1542" s="822">
        <v>2</v>
      </c>
      <c r="O1542" s="826">
        <v>1.5</v>
      </c>
      <c r="P1542" s="825">
        <v>185.26</v>
      </c>
      <c r="Q1542" s="827">
        <v>0.5</v>
      </c>
      <c r="R1542" s="822">
        <v>1</v>
      </c>
      <c r="S1542" s="827">
        <v>0.5</v>
      </c>
      <c r="T1542" s="826">
        <v>1</v>
      </c>
      <c r="U1542" s="828">
        <v>0.66666666666666663</v>
      </c>
    </row>
    <row r="1543" spans="1:21" ht="14.45" customHeight="1" x14ac:dyDescent="0.2">
      <c r="A1543" s="821">
        <v>7</v>
      </c>
      <c r="B1543" s="822" t="s">
        <v>2929</v>
      </c>
      <c r="C1543" s="822" t="s">
        <v>2935</v>
      </c>
      <c r="D1543" s="823" t="s">
        <v>4682</v>
      </c>
      <c r="E1543" s="824" t="s">
        <v>2974</v>
      </c>
      <c r="F1543" s="822" t="s">
        <v>2930</v>
      </c>
      <c r="G1543" s="822" t="s">
        <v>3161</v>
      </c>
      <c r="H1543" s="822" t="s">
        <v>329</v>
      </c>
      <c r="I1543" s="822" t="s">
        <v>3162</v>
      </c>
      <c r="J1543" s="822" t="s">
        <v>3163</v>
      </c>
      <c r="K1543" s="822" t="s">
        <v>3164</v>
      </c>
      <c r="L1543" s="825">
        <v>87.98</v>
      </c>
      <c r="M1543" s="825">
        <v>175.96</v>
      </c>
      <c r="N1543" s="822">
        <v>2</v>
      </c>
      <c r="O1543" s="826">
        <v>1.5</v>
      </c>
      <c r="P1543" s="825">
        <v>175.96</v>
      </c>
      <c r="Q1543" s="827">
        <v>1</v>
      </c>
      <c r="R1543" s="822">
        <v>2</v>
      </c>
      <c r="S1543" s="827">
        <v>1</v>
      </c>
      <c r="T1543" s="826">
        <v>1.5</v>
      </c>
      <c r="U1543" s="828">
        <v>1</v>
      </c>
    </row>
    <row r="1544" spans="1:21" ht="14.45" customHeight="1" x14ac:dyDescent="0.2">
      <c r="A1544" s="821">
        <v>7</v>
      </c>
      <c r="B1544" s="822" t="s">
        <v>2929</v>
      </c>
      <c r="C1544" s="822" t="s">
        <v>2935</v>
      </c>
      <c r="D1544" s="823" t="s">
        <v>4682</v>
      </c>
      <c r="E1544" s="824" t="s">
        <v>2974</v>
      </c>
      <c r="F1544" s="822" t="s">
        <v>2930</v>
      </c>
      <c r="G1544" s="822" t="s">
        <v>3161</v>
      </c>
      <c r="H1544" s="822" t="s">
        <v>329</v>
      </c>
      <c r="I1544" s="822" t="s">
        <v>3513</v>
      </c>
      <c r="J1544" s="822" t="s">
        <v>3163</v>
      </c>
      <c r="K1544" s="822" t="s">
        <v>3164</v>
      </c>
      <c r="L1544" s="825">
        <v>87.98</v>
      </c>
      <c r="M1544" s="825">
        <v>87.98</v>
      </c>
      <c r="N1544" s="822">
        <v>1</v>
      </c>
      <c r="O1544" s="826">
        <v>0.5</v>
      </c>
      <c r="P1544" s="825">
        <v>87.98</v>
      </c>
      <c r="Q1544" s="827">
        <v>1</v>
      </c>
      <c r="R1544" s="822">
        <v>1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7</v>
      </c>
      <c r="B1545" s="822" t="s">
        <v>2929</v>
      </c>
      <c r="C1545" s="822" t="s">
        <v>2935</v>
      </c>
      <c r="D1545" s="823" t="s">
        <v>4682</v>
      </c>
      <c r="E1545" s="824" t="s">
        <v>2974</v>
      </c>
      <c r="F1545" s="822" t="s">
        <v>2930</v>
      </c>
      <c r="G1545" s="822" t="s">
        <v>3912</v>
      </c>
      <c r="H1545" s="822" t="s">
        <v>329</v>
      </c>
      <c r="I1545" s="822" t="s">
        <v>3913</v>
      </c>
      <c r="J1545" s="822" t="s">
        <v>3914</v>
      </c>
      <c r="K1545" s="822" t="s">
        <v>3915</v>
      </c>
      <c r="L1545" s="825">
        <v>2038.93</v>
      </c>
      <c r="M1545" s="825">
        <v>10194.65</v>
      </c>
      <c r="N1545" s="822">
        <v>5</v>
      </c>
      <c r="O1545" s="826">
        <v>1</v>
      </c>
      <c r="P1545" s="825">
        <v>10194.65</v>
      </c>
      <c r="Q1545" s="827">
        <v>1</v>
      </c>
      <c r="R1545" s="822">
        <v>5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7</v>
      </c>
      <c r="B1546" s="822" t="s">
        <v>2929</v>
      </c>
      <c r="C1546" s="822" t="s">
        <v>2935</v>
      </c>
      <c r="D1546" s="823" t="s">
        <v>4682</v>
      </c>
      <c r="E1546" s="824" t="s">
        <v>2974</v>
      </c>
      <c r="F1546" s="822" t="s">
        <v>2930</v>
      </c>
      <c r="G1546" s="822" t="s">
        <v>3912</v>
      </c>
      <c r="H1546" s="822" t="s">
        <v>329</v>
      </c>
      <c r="I1546" s="822" t="s">
        <v>3916</v>
      </c>
      <c r="J1546" s="822" t="s">
        <v>3914</v>
      </c>
      <c r="K1546" s="822" t="s">
        <v>3917</v>
      </c>
      <c r="L1546" s="825">
        <v>552.64</v>
      </c>
      <c r="M1546" s="825">
        <v>24868.799999999999</v>
      </c>
      <c r="N1546" s="822">
        <v>45</v>
      </c>
      <c r="O1546" s="826">
        <v>11</v>
      </c>
      <c r="P1546" s="825">
        <v>14921.279999999999</v>
      </c>
      <c r="Q1546" s="827">
        <v>0.6</v>
      </c>
      <c r="R1546" s="822">
        <v>27</v>
      </c>
      <c r="S1546" s="827">
        <v>0.6</v>
      </c>
      <c r="T1546" s="826">
        <v>7</v>
      </c>
      <c r="U1546" s="828">
        <v>0.63636363636363635</v>
      </c>
    </row>
    <row r="1547" spans="1:21" ht="14.45" customHeight="1" x14ac:dyDescent="0.2">
      <c r="A1547" s="821">
        <v>7</v>
      </c>
      <c r="B1547" s="822" t="s">
        <v>2929</v>
      </c>
      <c r="C1547" s="822" t="s">
        <v>2935</v>
      </c>
      <c r="D1547" s="823" t="s">
        <v>4682</v>
      </c>
      <c r="E1547" s="824" t="s">
        <v>2974</v>
      </c>
      <c r="F1547" s="822" t="s">
        <v>2930</v>
      </c>
      <c r="G1547" s="822" t="s">
        <v>3912</v>
      </c>
      <c r="H1547" s="822" t="s">
        <v>329</v>
      </c>
      <c r="I1547" s="822" t="s">
        <v>3918</v>
      </c>
      <c r="J1547" s="822" t="s">
        <v>3914</v>
      </c>
      <c r="K1547" s="822" t="s">
        <v>3919</v>
      </c>
      <c r="L1547" s="825">
        <v>355.79</v>
      </c>
      <c r="M1547" s="825">
        <v>8183.17</v>
      </c>
      <c r="N1547" s="822">
        <v>23</v>
      </c>
      <c r="O1547" s="826">
        <v>9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7</v>
      </c>
      <c r="B1548" s="822" t="s">
        <v>2929</v>
      </c>
      <c r="C1548" s="822" t="s">
        <v>2935</v>
      </c>
      <c r="D1548" s="823" t="s">
        <v>4682</v>
      </c>
      <c r="E1548" s="824" t="s">
        <v>2974</v>
      </c>
      <c r="F1548" s="822" t="s">
        <v>2930</v>
      </c>
      <c r="G1548" s="822" t="s">
        <v>3912</v>
      </c>
      <c r="H1548" s="822" t="s">
        <v>329</v>
      </c>
      <c r="I1548" s="822" t="s">
        <v>3920</v>
      </c>
      <c r="J1548" s="822" t="s">
        <v>3914</v>
      </c>
      <c r="K1548" s="822" t="s">
        <v>3921</v>
      </c>
      <c r="L1548" s="825">
        <v>1019.46</v>
      </c>
      <c r="M1548" s="825">
        <v>33642.18</v>
      </c>
      <c r="N1548" s="822">
        <v>33</v>
      </c>
      <c r="O1548" s="826">
        <v>8</v>
      </c>
      <c r="P1548" s="825">
        <v>24467.040000000001</v>
      </c>
      <c r="Q1548" s="827">
        <v>0.72727272727272729</v>
      </c>
      <c r="R1548" s="822">
        <v>24</v>
      </c>
      <c r="S1548" s="827">
        <v>0.72727272727272729</v>
      </c>
      <c r="T1548" s="826">
        <v>5</v>
      </c>
      <c r="U1548" s="828">
        <v>0.625</v>
      </c>
    </row>
    <row r="1549" spans="1:21" ht="14.45" customHeight="1" x14ac:dyDescent="0.2">
      <c r="A1549" s="821">
        <v>7</v>
      </c>
      <c r="B1549" s="822" t="s">
        <v>2929</v>
      </c>
      <c r="C1549" s="822" t="s">
        <v>2935</v>
      </c>
      <c r="D1549" s="823" t="s">
        <v>4682</v>
      </c>
      <c r="E1549" s="824" t="s">
        <v>2974</v>
      </c>
      <c r="F1549" s="822" t="s">
        <v>2930</v>
      </c>
      <c r="G1549" s="822" t="s">
        <v>3912</v>
      </c>
      <c r="H1549" s="822" t="s">
        <v>329</v>
      </c>
      <c r="I1549" s="822" t="s">
        <v>4203</v>
      </c>
      <c r="J1549" s="822" t="s">
        <v>3923</v>
      </c>
      <c r="K1549" s="822" t="s">
        <v>3921</v>
      </c>
      <c r="L1549" s="825">
        <v>1019.46</v>
      </c>
      <c r="M1549" s="825">
        <v>9175.14</v>
      </c>
      <c r="N1549" s="822">
        <v>9</v>
      </c>
      <c r="O1549" s="826">
        <v>3</v>
      </c>
      <c r="P1549" s="825">
        <v>9175.14</v>
      </c>
      <c r="Q1549" s="827">
        <v>1</v>
      </c>
      <c r="R1549" s="822">
        <v>9</v>
      </c>
      <c r="S1549" s="827">
        <v>1</v>
      </c>
      <c r="T1549" s="826">
        <v>3</v>
      </c>
      <c r="U1549" s="828">
        <v>1</v>
      </c>
    </row>
    <row r="1550" spans="1:21" ht="14.45" customHeight="1" x14ac:dyDescent="0.2">
      <c r="A1550" s="821">
        <v>7</v>
      </c>
      <c r="B1550" s="822" t="s">
        <v>2929</v>
      </c>
      <c r="C1550" s="822" t="s">
        <v>2935</v>
      </c>
      <c r="D1550" s="823" t="s">
        <v>4682</v>
      </c>
      <c r="E1550" s="824" t="s">
        <v>2974</v>
      </c>
      <c r="F1550" s="822" t="s">
        <v>2930</v>
      </c>
      <c r="G1550" s="822" t="s">
        <v>3912</v>
      </c>
      <c r="H1550" s="822" t="s">
        <v>687</v>
      </c>
      <c r="I1550" s="822" t="s">
        <v>3924</v>
      </c>
      <c r="J1550" s="822" t="s">
        <v>3925</v>
      </c>
      <c r="K1550" s="822" t="s">
        <v>3915</v>
      </c>
      <c r="L1550" s="825">
        <v>2038.93</v>
      </c>
      <c r="M1550" s="825">
        <v>106024.36</v>
      </c>
      <c r="N1550" s="822">
        <v>52</v>
      </c>
      <c r="O1550" s="826">
        <v>15</v>
      </c>
      <c r="P1550" s="825">
        <v>73401.48</v>
      </c>
      <c r="Q1550" s="827">
        <v>0.69230769230769229</v>
      </c>
      <c r="R1550" s="822">
        <v>36</v>
      </c>
      <c r="S1550" s="827">
        <v>0.69230769230769229</v>
      </c>
      <c r="T1550" s="826">
        <v>10</v>
      </c>
      <c r="U1550" s="828">
        <v>0.66666666666666663</v>
      </c>
    </row>
    <row r="1551" spans="1:21" ht="14.45" customHeight="1" x14ac:dyDescent="0.2">
      <c r="A1551" s="821">
        <v>7</v>
      </c>
      <c r="B1551" s="822" t="s">
        <v>2929</v>
      </c>
      <c r="C1551" s="822" t="s">
        <v>2935</v>
      </c>
      <c r="D1551" s="823" t="s">
        <v>4682</v>
      </c>
      <c r="E1551" s="824" t="s">
        <v>2974</v>
      </c>
      <c r="F1551" s="822" t="s">
        <v>2930</v>
      </c>
      <c r="G1551" s="822" t="s">
        <v>3912</v>
      </c>
      <c r="H1551" s="822" t="s">
        <v>687</v>
      </c>
      <c r="I1551" s="822" t="s">
        <v>3926</v>
      </c>
      <c r="J1551" s="822" t="s">
        <v>3925</v>
      </c>
      <c r="K1551" s="822" t="s">
        <v>3919</v>
      </c>
      <c r="L1551" s="825">
        <v>355.79</v>
      </c>
      <c r="M1551" s="825">
        <v>11029.49</v>
      </c>
      <c r="N1551" s="822">
        <v>31</v>
      </c>
      <c r="O1551" s="826">
        <v>11</v>
      </c>
      <c r="P1551" s="825">
        <v>8894.75</v>
      </c>
      <c r="Q1551" s="827">
        <v>0.80645161290322587</v>
      </c>
      <c r="R1551" s="822">
        <v>25</v>
      </c>
      <c r="S1551" s="827">
        <v>0.80645161290322576</v>
      </c>
      <c r="T1551" s="826">
        <v>9</v>
      </c>
      <c r="U1551" s="828">
        <v>0.81818181818181823</v>
      </c>
    </row>
    <row r="1552" spans="1:21" ht="14.45" customHeight="1" x14ac:dyDescent="0.2">
      <c r="A1552" s="821">
        <v>7</v>
      </c>
      <c r="B1552" s="822" t="s">
        <v>2929</v>
      </c>
      <c r="C1552" s="822" t="s">
        <v>2935</v>
      </c>
      <c r="D1552" s="823" t="s">
        <v>4682</v>
      </c>
      <c r="E1552" s="824" t="s">
        <v>2974</v>
      </c>
      <c r="F1552" s="822" t="s">
        <v>2930</v>
      </c>
      <c r="G1552" s="822" t="s">
        <v>3912</v>
      </c>
      <c r="H1552" s="822" t="s">
        <v>687</v>
      </c>
      <c r="I1552" s="822" t="s">
        <v>3927</v>
      </c>
      <c r="J1552" s="822" t="s">
        <v>3925</v>
      </c>
      <c r="K1552" s="822" t="s">
        <v>3917</v>
      </c>
      <c r="L1552" s="825">
        <v>552.64</v>
      </c>
      <c r="M1552" s="825">
        <v>49184.959999999992</v>
      </c>
      <c r="N1552" s="822">
        <v>89</v>
      </c>
      <c r="O1552" s="826">
        <v>31</v>
      </c>
      <c r="P1552" s="825">
        <v>39237.439999999995</v>
      </c>
      <c r="Q1552" s="827">
        <v>0.79775280898876411</v>
      </c>
      <c r="R1552" s="822">
        <v>71</v>
      </c>
      <c r="S1552" s="827">
        <v>0.797752808988764</v>
      </c>
      <c r="T1552" s="826">
        <v>26</v>
      </c>
      <c r="U1552" s="828">
        <v>0.83870967741935487</v>
      </c>
    </row>
    <row r="1553" spans="1:21" ht="14.45" customHeight="1" x14ac:dyDescent="0.2">
      <c r="A1553" s="821">
        <v>7</v>
      </c>
      <c r="B1553" s="822" t="s">
        <v>2929</v>
      </c>
      <c r="C1553" s="822" t="s">
        <v>2935</v>
      </c>
      <c r="D1553" s="823" t="s">
        <v>4682</v>
      </c>
      <c r="E1553" s="824" t="s">
        <v>2974</v>
      </c>
      <c r="F1553" s="822" t="s">
        <v>2930</v>
      </c>
      <c r="G1553" s="822" t="s">
        <v>3912</v>
      </c>
      <c r="H1553" s="822" t="s">
        <v>687</v>
      </c>
      <c r="I1553" s="822" t="s">
        <v>3928</v>
      </c>
      <c r="J1553" s="822" t="s">
        <v>3925</v>
      </c>
      <c r="K1553" s="822" t="s">
        <v>3921</v>
      </c>
      <c r="L1553" s="825">
        <v>1019.46</v>
      </c>
      <c r="M1553" s="825">
        <v>50973.000000000007</v>
      </c>
      <c r="N1553" s="822">
        <v>50</v>
      </c>
      <c r="O1553" s="826">
        <v>17</v>
      </c>
      <c r="P1553" s="825">
        <v>35681.100000000006</v>
      </c>
      <c r="Q1553" s="827">
        <v>0.70000000000000007</v>
      </c>
      <c r="R1553" s="822">
        <v>35</v>
      </c>
      <c r="S1553" s="827">
        <v>0.7</v>
      </c>
      <c r="T1553" s="826">
        <v>12</v>
      </c>
      <c r="U1553" s="828">
        <v>0.70588235294117652</v>
      </c>
    </row>
    <row r="1554" spans="1:21" ht="14.45" customHeight="1" x14ac:dyDescent="0.2">
      <c r="A1554" s="821">
        <v>7</v>
      </c>
      <c r="B1554" s="822" t="s">
        <v>2929</v>
      </c>
      <c r="C1554" s="822" t="s">
        <v>2935</v>
      </c>
      <c r="D1554" s="823" t="s">
        <v>4682</v>
      </c>
      <c r="E1554" s="824" t="s">
        <v>2974</v>
      </c>
      <c r="F1554" s="822" t="s">
        <v>2930</v>
      </c>
      <c r="G1554" s="822" t="s">
        <v>3912</v>
      </c>
      <c r="H1554" s="822" t="s">
        <v>329</v>
      </c>
      <c r="I1554" s="822" t="s">
        <v>4409</v>
      </c>
      <c r="J1554" s="822" t="s">
        <v>3923</v>
      </c>
      <c r="K1554" s="822" t="s">
        <v>3919</v>
      </c>
      <c r="L1554" s="825">
        <v>355.79</v>
      </c>
      <c r="M1554" s="825">
        <v>1067.3700000000001</v>
      </c>
      <c r="N1554" s="822">
        <v>3</v>
      </c>
      <c r="O1554" s="826">
        <v>2</v>
      </c>
      <c r="P1554" s="825">
        <v>1067.3700000000001</v>
      </c>
      <c r="Q1554" s="827">
        <v>1</v>
      </c>
      <c r="R1554" s="822">
        <v>3</v>
      </c>
      <c r="S1554" s="827">
        <v>1</v>
      </c>
      <c r="T1554" s="826">
        <v>2</v>
      </c>
      <c r="U1554" s="828">
        <v>1</v>
      </c>
    </row>
    <row r="1555" spans="1:21" ht="14.45" customHeight="1" x14ac:dyDescent="0.2">
      <c r="A1555" s="821">
        <v>7</v>
      </c>
      <c r="B1555" s="822" t="s">
        <v>2929</v>
      </c>
      <c r="C1555" s="822" t="s">
        <v>2935</v>
      </c>
      <c r="D1555" s="823" t="s">
        <v>4682</v>
      </c>
      <c r="E1555" s="824" t="s">
        <v>2974</v>
      </c>
      <c r="F1555" s="822" t="s">
        <v>2930</v>
      </c>
      <c r="G1555" s="822" t="s">
        <v>3912</v>
      </c>
      <c r="H1555" s="822" t="s">
        <v>329</v>
      </c>
      <c r="I1555" s="822" t="s">
        <v>4085</v>
      </c>
      <c r="J1555" s="822" t="s">
        <v>3930</v>
      </c>
      <c r="K1555" s="822" t="s">
        <v>4086</v>
      </c>
      <c r="L1555" s="825">
        <v>88.95</v>
      </c>
      <c r="M1555" s="825">
        <v>355.8</v>
      </c>
      <c r="N1555" s="822">
        <v>4</v>
      </c>
      <c r="O1555" s="826">
        <v>3</v>
      </c>
      <c r="P1555" s="825">
        <v>266.85000000000002</v>
      </c>
      <c r="Q1555" s="827">
        <v>0.75</v>
      </c>
      <c r="R1555" s="822">
        <v>3</v>
      </c>
      <c r="S1555" s="827">
        <v>0.75</v>
      </c>
      <c r="T1555" s="826">
        <v>2</v>
      </c>
      <c r="U1555" s="828">
        <v>0.66666666666666663</v>
      </c>
    </row>
    <row r="1556" spans="1:21" ht="14.45" customHeight="1" x14ac:dyDescent="0.2">
      <c r="A1556" s="821">
        <v>7</v>
      </c>
      <c r="B1556" s="822" t="s">
        <v>2929</v>
      </c>
      <c r="C1556" s="822" t="s">
        <v>2935</v>
      </c>
      <c r="D1556" s="823" t="s">
        <v>4682</v>
      </c>
      <c r="E1556" s="824" t="s">
        <v>2974</v>
      </c>
      <c r="F1556" s="822" t="s">
        <v>2930</v>
      </c>
      <c r="G1556" s="822" t="s">
        <v>3912</v>
      </c>
      <c r="H1556" s="822" t="s">
        <v>329</v>
      </c>
      <c r="I1556" s="822" t="s">
        <v>3929</v>
      </c>
      <c r="J1556" s="822" t="s">
        <v>3930</v>
      </c>
      <c r="K1556" s="822" t="s">
        <v>3931</v>
      </c>
      <c r="L1556" s="825">
        <v>254.86</v>
      </c>
      <c r="M1556" s="825">
        <v>14781.880000000001</v>
      </c>
      <c r="N1556" s="822">
        <v>58</v>
      </c>
      <c r="O1556" s="826">
        <v>14</v>
      </c>
      <c r="P1556" s="825">
        <v>14781.880000000001</v>
      </c>
      <c r="Q1556" s="827">
        <v>1</v>
      </c>
      <c r="R1556" s="822">
        <v>58</v>
      </c>
      <c r="S1556" s="827">
        <v>1</v>
      </c>
      <c r="T1556" s="826">
        <v>14</v>
      </c>
      <c r="U1556" s="828">
        <v>1</v>
      </c>
    </row>
    <row r="1557" spans="1:21" ht="14.45" customHeight="1" x14ac:dyDescent="0.2">
      <c r="A1557" s="821">
        <v>7</v>
      </c>
      <c r="B1557" s="822" t="s">
        <v>2929</v>
      </c>
      <c r="C1557" s="822" t="s">
        <v>2935</v>
      </c>
      <c r="D1557" s="823" t="s">
        <v>4682</v>
      </c>
      <c r="E1557" s="824" t="s">
        <v>2974</v>
      </c>
      <c r="F1557" s="822" t="s">
        <v>2930</v>
      </c>
      <c r="G1557" s="822" t="s">
        <v>3912</v>
      </c>
      <c r="H1557" s="822" t="s">
        <v>329</v>
      </c>
      <c r="I1557" s="822" t="s">
        <v>3932</v>
      </c>
      <c r="J1557" s="822" t="s">
        <v>3930</v>
      </c>
      <c r="K1557" s="822" t="s">
        <v>3933</v>
      </c>
      <c r="L1557" s="825">
        <v>0</v>
      </c>
      <c r="M1557" s="825">
        <v>0</v>
      </c>
      <c r="N1557" s="822">
        <v>10</v>
      </c>
      <c r="O1557" s="826">
        <v>4</v>
      </c>
      <c r="P1557" s="825">
        <v>0</v>
      </c>
      <c r="Q1557" s="827"/>
      <c r="R1557" s="822">
        <v>10</v>
      </c>
      <c r="S1557" s="827">
        <v>1</v>
      </c>
      <c r="T1557" s="826">
        <v>4</v>
      </c>
      <c r="U1557" s="828">
        <v>1</v>
      </c>
    </row>
    <row r="1558" spans="1:21" ht="14.45" customHeight="1" x14ac:dyDescent="0.2">
      <c r="A1558" s="821">
        <v>7</v>
      </c>
      <c r="B1558" s="822" t="s">
        <v>2929</v>
      </c>
      <c r="C1558" s="822" t="s">
        <v>2935</v>
      </c>
      <c r="D1558" s="823" t="s">
        <v>4682</v>
      </c>
      <c r="E1558" s="824" t="s">
        <v>2974</v>
      </c>
      <c r="F1558" s="822" t="s">
        <v>2930</v>
      </c>
      <c r="G1558" s="822" t="s">
        <v>3912</v>
      </c>
      <c r="H1558" s="822" t="s">
        <v>329</v>
      </c>
      <c r="I1558" s="822" t="s">
        <v>4410</v>
      </c>
      <c r="J1558" s="822" t="s">
        <v>4411</v>
      </c>
      <c r="K1558" s="822" t="s">
        <v>4412</v>
      </c>
      <c r="L1558" s="825">
        <v>552.64</v>
      </c>
      <c r="M1558" s="825">
        <v>1657.92</v>
      </c>
      <c r="N1558" s="822">
        <v>3</v>
      </c>
      <c r="O1558" s="826">
        <v>1</v>
      </c>
      <c r="P1558" s="825">
        <v>1657.92</v>
      </c>
      <c r="Q1558" s="827">
        <v>1</v>
      </c>
      <c r="R1558" s="822">
        <v>3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7</v>
      </c>
      <c r="B1559" s="822" t="s">
        <v>2929</v>
      </c>
      <c r="C1559" s="822" t="s">
        <v>2935</v>
      </c>
      <c r="D1559" s="823" t="s">
        <v>4682</v>
      </c>
      <c r="E1559" s="824" t="s">
        <v>2974</v>
      </c>
      <c r="F1559" s="822" t="s">
        <v>2930</v>
      </c>
      <c r="G1559" s="822" t="s">
        <v>3000</v>
      </c>
      <c r="H1559" s="822" t="s">
        <v>687</v>
      </c>
      <c r="I1559" s="822" t="s">
        <v>2331</v>
      </c>
      <c r="J1559" s="822" t="s">
        <v>908</v>
      </c>
      <c r="K1559" s="822" t="s">
        <v>2332</v>
      </c>
      <c r="L1559" s="825">
        <v>102.93</v>
      </c>
      <c r="M1559" s="825">
        <v>205.86</v>
      </c>
      <c r="N1559" s="822">
        <v>2</v>
      </c>
      <c r="O1559" s="826">
        <v>2</v>
      </c>
      <c r="P1559" s="825">
        <v>102.93</v>
      </c>
      <c r="Q1559" s="827">
        <v>0.5</v>
      </c>
      <c r="R1559" s="822">
        <v>1</v>
      </c>
      <c r="S1559" s="827">
        <v>0.5</v>
      </c>
      <c r="T1559" s="826">
        <v>1</v>
      </c>
      <c r="U1559" s="828">
        <v>0.5</v>
      </c>
    </row>
    <row r="1560" spans="1:21" ht="14.45" customHeight="1" x14ac:dyDescent="0.2">
      <c r="A1560" s="821">
        <v>7</v>
      </c>
      <c r="B1560" s="822" t="s">
        <v>2929</v>
      </c>
      <c r="C1560" s="822" t="s">
        <v>2935</v>
      </c>
      <c r="D1560" s="823" t="s">
        <v>4682</v>
      </c>
      <c r="E1560" s="824" t="s">
        <v>2974</v>
      </c>
      <c r="F1560" s="822" t="s">
        <v>2930</v>
      </c>
      <c r="G1560" s="822" t="s">
        <v>3000</v>
      </c>
      <c r="H1560" s="822" t="s">
        <v>687</v>
      </c>
      <c r="I1560" s="822" t="s">
        <v>2331</v>
      </c>
      <c r="J1560" s="822" t="s">
        <v>908</v>
      </c>
      <c r="K1560" s="822" t="s">
        <v>2332</v>
      </c>
      <c r="L1560" s="825">
        <v>48.89</v>
      </c>
      <c r="M1560" s="825">
        <v>97.78</v>
      </c>
      <c r="N1560" s="822">
        <v>2</v>
      </c>
      <c r="O1560" s="826">
        <v>1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7</v>
      </c>
      <c r="B1561" s="822" t="s">
        <v>2929</v>
      </c>
      <c r="C1561" s="822" t="s">
        <v>2935</v>
      </c>
      <c r="D1561" s="823" t="s">
        <v>4682</v>
      </c>
      <c r="E1561" s="824" t="s">
        <v>2974</v>
      </c>
      <c r="F1561" s="822" t="s">
        <v>2930</v>
      </c>
      <c r="G1561" s="822" t="s">
        <v>4284</v>
      </c>
      <c r="H1561" s="822" t="s">
        <v>329</v>
      </c>
      <c r="I1561" s="822" t="s">
        <v>4285</v>
      </c>
      <c r="J1561" s="822" t="s">
        <v>1891</v>
      </c>
      <c r="K1561" s="822" t="s">
        <v>4286</v>
      </c>
      <c r="L1561" s="825">
        <v>0</v>
      </c>
      <c r="M1561" s="825">
        <v>0</v>
      </c>
      <c r="N1561" s="822">
        <v>8</v>
      </c>
      <c r="O1561" s="826">
        <v>1</v>
      </c>
      <c r="P1561" s="825"/>
      <c r="Q1561" s="827"/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7</v>
      </c>
      <c r="B1562" s="822" t="s">
        <v>2929</v>
      </c>
      <c r="C1562" s="822" t="s">
        <v>2935</v>
      </c>
      <c r="D1562" s="823" t="s">
        <v>4682</v>
      </c>
      <c r="E1562" s="824" t="s">
        <v>2974</v>
      </c>
      <c r="F1562" s="822" t="s">
        <v>2930</v>
      </c>
      <c r="G1562" s="822" t="s">
        <v>4284</v>
      </c>
      <c r="H1562" s="822" t="s">
        <v>329</v>
      </c>
      <c r="I1562" s="822" t="s">
        <v>4287</v>
      </c>
      <c r="J1562" s="822" t="s">
        <v>1891</v>
      </c>
      <c r="K1562" s="822" t="s">
        <v>4288</v>
      </c>
      <c r="L1562" s="825">
        <v>0</v>
      </c>
      <c r="M1562" s="825">
        <v>0</v>
      </c>
      <c r="N1562" s="822">
        <v>2</v>
      </c>
      <c r="O1562" s="826">
        <v>1</v>
      </c>
      <c r="P1562" s="825"/>
      <c r="Q1562" s="827"/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7</v>
      </c>
      <c r="B1563" s="822" t="s">
        <v>2929</v>
      </c>
      <c r="C1563" s="822" t="s">
        <v>2935</v>
      </c>
      <c r="D1563" s="823" t="s">
        <v>4682</v>
      </c>
      <c r="E1563" s="824" t="s">
        <v>2974</v>
      </c>
      <c r="F1563" s="822" t="s">
        <v>2930</v>
      </c>
      <c r="G1563" s="822" t="s">
        <v>3934</v>
      </c>
      <c r="H1563" s="822" t="s">
        <v>687</v>
      </c>
      <c r="I1563" s="822" t="s">
        <v>3935</v>
      </c>
      <c r="J1563" s="822" t="s">
        <v>3936</v>
      </c>
      <c r="K1563" s="822" t="s">
        <v>3515</v>
      </c>
      <c r="L1563" s="825">
        <v>439.98</v>
      </c>
      <c r="M1563" s="825">
        <v>879.96</v>
      </c>
      <c r="N1563" s="822">
        <v>2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7</v>
      </c>
      <c r="B1564" s="822" t="s">
        <v>2929</v>
      </c>
      <c r="C1564" s="822" t="s">
        <v>2935</v>
      </c>
      <c r="D1564" s="823" t="s">
        <v>4682</v>
      </c>
      <c r="E1564" s="824" t="s">
        <v>2974</v>
      </c>
      <c r="F1564" s="822" t="s">
        <v>2930</v>
      </c>
      <c r="G1564" s="822" t="s">
        <v>3053</v>
      </c>
      <c r="H1564" s="822" t="s">
        <v>329</v>
      </c>
      <c r="I1564" s="822" t="s">
        <v>4292</v>
      </c>
      <c r="J1564" s="822" t="s">
        <v>4293</v>
      </c>
      <c r="K1564" s="822" t="s">
        <v>3056</v>
      </c>
      <c r="L1564" s="825">
        <v>173.31</v>
      </c>
      <c r="M1564" s="825">
        <v>519.93000000000006</v>
      </c>
      <c r="N1564" s="822">
        <v>3</v>
      </c>
      <c r="O1564" s="826">
        <v>2</v>
      </c>
      <c r="P1564" s="825">
        <v>519.93000000000006</v>
      </c>
      <c r="Q1564" s="827">
        <v>1</v>
      </c>
      <c r="R1564" s="822">
        <v>3</v>
      </c>
      <c r="S1564" s="827">
        <v>1</v>
      </c>
      <c r="T1564" s="826">
        <v>2</v>
      </c>
      <c r="U1564" s="828">
        <v>1</v>
      </c>
    </row>
    <row r="1565" spans="1:21" ht="14.45" customHeight="1" x14ac:dyDescent="0.2">
      <c r="A1565" s="821">
        <v>7</v>
      </c>
      <c r="B1565" s="822" t="s">
        <v>2929</v>
      </c>
      <c r="C1565" s="822" t="s">
        <v>2935</v>
      </c>
      <c r="D1565" s="823" t="s">
        <v>4682</v>
      </c>
      <c r="E1565" s="824" t="s">
        <v>2974</v>
      </c>
      <c r="F1565" s="822" t="s">
        <v>2930</v>
      </c>
      <c r="G1565" s="822" t="s">
        <v>3061</v>
      </c>
      <c r="H1565" s="822" t="s">
        <v>329</v>
      </c>
      <c r="I1565" s="822" t="s">
        <v>3062</v>
      </c>
      <c r="J1565" s="822" t="s">
        <v>757</v>
      </c>
      <c r="K1565" s="822" t="s">
        <v>3063</v>
      </c>
      <c r="L1565" s="825">
        <v>127.91</v>
      </c>
      <c r="M1565" s="825">
        <v>2941.93</v>
      </c>
      <c r="N1565" s="822">
        <v>23</v>
      </c>
      <c r="O1565" s="826">
        <v>6.5</v>
      </c>
      <c r="P1565" s="825">
        <v>2046.56</v>
      </c>
      <c r="Q1565" s="827">
        <v>0.69565217391304346</v>
      </c>
      <c r="R1565" s="822">
        <v>16</v>
      </c>
      <c r="S1565" s="827">
        <v>0.69565217391304346</v>
      </c>
      <c r="T1565" s="826">
        <v>4.5</v>
      </c>
      <c r="U1565" s="828">
        <v>0.69230769230769229</v>
      </c>
    </row>
    <row r="1566" spans="1:21" ht="14.45" customHeight="1" x14ac:dyDescent="0.2">
      <c r="A1566" s="821">
        <v>7</v>
      </c>
      <c r="B1566" s="822" t="s">
        <v>2929</v>
      </c>
      <c r="C1566" s="822" t="s">
        <v>2935</v>
      </c>
      <c r="D1566" s="823" t="s">
        <v>4682</v>
      </c>
      <c r="E1566" s="824" t="s">
        <v>2974</v>
      </c>
      <c r="F1566" s="822" t="s">
        <v>2930</v>
      </c>
      <c r="G1566" s="822" t="s">
        <v>3169</v>
      </c>
      <c r="H1566" s="822" t="s">
        <v>329</v>
      </c>
      <c r="I1566" s="822" t="s">
        <v>4413</v>
      </c>
      <c r="J1566" s="822" t="s">
        <v>3171</v>
      </c>
      <c r="K1566" s="822" t="s">
        <v>3113</v>
      </c>
      <c r="L1566" s="825">
        <v>21.92</v>
      </c>
      <c r="M1566" s="825">
        <v>65.760000000000005</v>
      </c>
      <c r="N1566" s="822">
        <v>3</v>
      </c>
      <c r="O1566" s="826">
        <v>1</v>
      </c>
      <c r="P1566" s="825">
        <v>65.760000000000005</v>
      </c>
      <c r="Q1566" s="827">
        <v>1</v>
      </c>
      <c r="R1566" s="822">
        <v>3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7</v>
      </c>
      <c r="B1567" s="822" t="s">
        <v>2929</v>
      </c>
      <c r="C1567" s="822" t="s">
        <v>2935</v>
      </c>
      <c r="D1567" s="823" t="s">
        <v>4682</v>
      </c>
      <c r="E1567" s="824" t="s">
        <v>2974</v>
      </c>
      <c r="F1567" s="822" t="s">
        <v>2930</v>
      </c>
      <c r="G1567" s="822" t="s">
        <v>3169</v>
      </c>
      <c r="H1567" s="822" t="s">
        <v>329</v>
      </c>
      <c r="I1567" s="822" t="s">
        <v>3170</v>
      </c>
      <c r="J1567" s="822" t="s">
        <v>3171</v>
      </c>
      <c r="K1567" s="822" t="s">
        <v>3172</v>
      </c>
      <c r="L1567" s="825">
        <v>87.67</v>
      </c>
      <c r="M1567" s="825">
        <v>87.67</v>
      </c>
      <c r="N1567" s="822">
        <v>1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7</v>
      </c>
      <c r="B1568" s="822" t="s">
        <v>2929</v>
      </c>
      <c r="C1568" s="822" t="s">
        <v>2935</v>
      </c>
      <c r="D1568" s="823" t="s">
        <v>4682</v>
      </c>
      <c r="E1568" s="824" t="s">
        <v>2974</v>
      </c>
      <c r="F1568" s="822" t="s">
        <v>2930</v>
      </c>
      <c r="G1568" s="822" t="s">
        <v>3064</v>
      </c>
      <c r="H1568" s="822" t="s">
        <v>329</v>
      </c>
      <c r="I1568" s="822" t="s">
        <v>4087</v>
      </c>
      <c r="J1568" s="822" t="s">
        <v>2883</v>
      </c>
      <c r="K1568" s="822" t="s">
        <v>3945</v>
      </c>
      <c r="L1568" s="825">
        <v>169.29</v>
      </c>
      <c r="M1568" s="825">
        <v>507.87</v>
      </c>
      <c r="N1568" s="822">
        <v>3</v>
      </c>
      <c r="O1568" s="826">
        <v>1.5</v>
      </c>
      <c r="P1568" s="825">
        <v>169.29</v>
      </c>
      <c r="Q1568" s="827">
        <v>0.33333333333333331</v>
      </c>
      <c r="R1568" s="822">
        <v>1</v>
      </c>
      <c r="S1568" s="827">
        <v>0.33333333333333331</v>
      </c>
      <c r="T1568" s="826">
        <v>1</v>
      </c>
      <c r="U1568" s="828">
        <v>0.66666666666666663</v>
      </c>
    </row>
    <row r="1569" spans="1:21" ht="14.45" customHeight="1" x14ac:dyDescent="0.2">
      <c r="A1569" s="821">
        <v>7</v>
      </c>
      <c r="B1569" s="822" t="s">
        <v>2929</v>
      </c>
      <c r="C1569" s="822" t="s">
        <v>2935</v>
      </c>
      <c r="D1569" s="823" t="s">
        <v>4682</v>
      </c>
      <c r="E1569" s="824" t="s">
        <v>2974</v>
      </c>
      <c r="F1569" s="822" t="s">
        <v>2930</v>
      </c>
      <c r="G1569" s="822" t="s">
        <v>3064</v>
      </c>
      <c r="H1569" s="822" t="s">
        <v>329</v>
      </c>
      <c r="I1569" s="822" t="s">
        <v>4204</v>
      </c>
      <c r="J1569" s="822" t="s">
        <v>2883</v>
      </c>
      <c r="K1569" s="822" t="s">
        <v>2052</v>
      </c>
      <c r="L1569" s="825">
        <v>338.58</v>
      </c>
      <c r="M1569" s="825">
        <v>8464.5</v>
      </c>
      <c r="N1569" s="822">
        <v>25</v>
      </c>
      <c r="O1569" s="826">
        <v>5.5</v>
      </c>
      <c r="P1569" s="825">
        <v>7110.1799999999994</v>
      </c>
      <c r="Q1569" s="827">
        <v>0.84</v>
      </c>
      <c r="R1569" s="822">
        <v>21</v>
      </c>
      <c r="S1569" s="827">
        <v>0.84</v>
      </c>
      <c r="T1569" s="826">
        <v>4.5</v>
      </c>
      <c r="U1569" s="828">
        <v>0.81818181818181823</v>
      </c>
    </row>
    <row r="1570" spans="1:21" ht="14.45" customHeight="1" x14ac:dyDescent="0.2">
      <c r="A1570" s="821">
        <v>7</v>
      </c>
      <c r="B1570" s="822" t="s">
        <v>2929</v>
      </c>
      <c r="C1570" s="822" t="s">
        <v>2935</v>
      </c>
      <c r="D1570" s="823" t="s">
        <v>4682</v>
      </c>
      <c r="E1570" s="824" t="s">
        <v>2974</v>
      </c>
      <c r="F1570" s="822" t="s">
        <v>2930</v>
      </c>
      <c r="G1570" s="822" t="s">
        <v>3064</v>
      </c>
      <c r="H1570" s="822" t="s">
        <v>329</v>
      </c>
      <c r="I1570" s="822" t="s">
        <v>3941</v>
      </c>
      <c r="J1570" s="822" t="s">
        <v>2883</v>
      </c>
      <c r="K1570" s="822" t="s">
        <v>3942</v>
      </c>
      <c r="L1570" s="825">
        <v>677.18</v>
      </c>
      <c r="M1570" s="825">
        <v>5417.44</v>
      </c>
      <c r="N1570" s="822">
        <v>8</v>
      </c>
      <c r="O1570" s="826">
        <v>2</v>
      </c>
      <c r="P1570" s="825">
        <v>2708.72</v>
      </c>
      <c r="Q1570" s="827">
        <v>0.5</v>
      </c>
      <c r="R1570" s="822">
        <v>4</v>
      </c>
      <c r="S1570" s="827">
        <v>0.5</v>
      </c>
      <c r="T1570" s="826">
        <v>1</v>
      </c>
      <c r="U1570" s="828">
        <v>0.5</v>
      </c>
    </row>
    <row r="1571" spans="1:21" ht="14.45" customHeight="1" x14ac:dyDescent="0.2">
      <c r="A1571" s="821">
        <v>7</v>
      </c>
      <c r="B1571" s="822" t="s">
        <v>2929</v>
      </c>
      <c r="C1571" s="822" t="s">
        <v>2935</v>
      </c>
      <c r="D1571" s="823" t="s">
        <v>4682</v>
      </c>
      <c r="E1571" s="824" t="s">
        <v>2974</v>
      </c>
      <c r="F1571" s="822" t="s">
        <v>2930</v>
      </c>
      <c r="G1571" s="822" t="s">
        <v>3064</v>
      </c>
      <c r="H1571" s="822" t="s">
        <v>329</v>
      </c>
      <c r="I1571" s="822" t="s">
        <v>3947</v>
      </c>
      <c r="J1571" s="822" t="s">
        <v>3948</v>
      </c>
      <c r="K1571" s="822" t="s">
        <v>3945</v>
      </c>
      <c r="L1571" s="825">
        <v>169.29</v>
      </c>
      <c r="M1571" s="825">
        <v>507.87</v>
      </c>
      <c r="N1571" s="822">
        <v>3</v>
      </c>
      <c r="O1571" s="826">
        <v>0.5</v>
      </c>
      <c r="P1571" s="825">
        <v>507.87</v>
      </c>
      <c r="Q1571" s="827">
        <v>1</v>
      </c>
      <c r="R1571" s="822">
        <v>3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7</v>
      </c>
      <c r="B1572" s="822" t="s">
        <v>2929</v>
      </c>
      <c r="C1572" s="822" t="s">
        <v>2935</v>
      </c>
      <c r="D1572" s="823" t="s">
        <v>4682</v>
      </c>
      <c r="E1572" s="824" t="s">
        <v>2974</v>
      </c>
      <c r="F1572" s="822" t="s">
        <v>2930</v>
      </c>
      <c r="G1572" s="822" t="s">
        <v>3064</v>
      </c>
      <c r="H1572" s="822" t="s">
        <v>329</v>
      </c>
      <c r="I1572" s="822" t="s">
        <v>3949</v>
      </c>
      <c r="J1572" s="822" t="s">
        <v>3948</v>
      </c>
      <c r="K1572" s="822" t="s">
        <v>2052</v>
      </c>
      <c r="L1572" s="825">
        <v>338.58</v>
      </c>
      <c r="M1572" s="825">
        <v>2370.06</v>
      </c>
      <c r="N1572" s="822">
        <v>7</v>
      </c>
      <c r="O1572" s="826">
        <v>2.5</v>
      </c>
      <c r="P1572" s="825">
        <v>2031.48</v>
      </c>
      <c r="Q1572" s="827">
        <v>0.85714285714285721</v>
      </c>
      <c r="R1572" s="822">
        <v>6</v>
      </c>
      <c r="S1572" s="827">
        <v>0.8571428571428571</v>
      </c>
      <c r="T1572" s="826">
        <v>1.5</v>
      </c>
      <c r="U1572" s="828">
        <v>0.6</v>
      </c>
    </row>
    <row r="1573" spans="1:21" ht="14.45" customHeight="1" x14ac:dyDescent="0.2">
      <c r="A1573" s="821">
        <v>7</v>
      </c>
      <c r="B1573" s="822" t="s">
        <v>2929</v>
      </c>
      <c r="C1573" s="822" t="s">
        <v>2935</v>
      </c>
      <c r="D1573" s="823" t="s">
        <v>4682</v>
      </c>
      <c r="E1573" s="824" t="s">
        <v>2974</v>
      </c>
      <c r="F1573" s="822" t="s">
        <v>2930</v>
      </c>
      <c r="G1573" s="822" t="s">
        <v>3064</v>
      </c>
      <c r="H1573" s="822" t="s">
        <v>329</v>
      </c>
      <c r="I1573" s="822" t="s">
        <v>2882</v>
      </c>
      <c r="J1573" s="822" t="s">
        <v>2883</v>
      </c>
      <c r="K1573" s="822" t="s">
        <v>2879</v>
      </c>
      <c r="L1573" s="825">
        <v>677.17</v>
      </c>
      <c r="M1573" s="825">
        <v>4063.0199999999995</v>
      </c>
      <c r="N1573" s="822">
        <v>6</v>
      </c>
      <c r="O1573" s="826">
        <v>1.5</v>
      </c>
      <c r="P1573" s="825">
        <v>4063.0199999999995</v>
      </c>
      <c r="Q1573" s="827">
        <v>1</v>
      </c>
      <c r="R1573" s="822">
        <v>6</v>
      </c>
      <c r="S1573" s="827">
        <v>1</v>
      </c>
      <c r="T1573" s="826">
        <v>1.5</v>
      </c>
      <c r="U1573" s="828">
        <v>1</v>
      </c>
    </row>
    <row r="1574" spans="1:21" ht="14.45" customHeight="1" x14ac:dyDescent="0.2">
      <c r="A1574" s="821">
        <v>7</v>
      </c>
      <c r="B1574" s="822" t="s">
        <v>2929</v>
      </c>
      <c r="C1574" s="822" t="s">
        <v>2935</v>
      </c>
      <c r="D1574" s="823" t="s">
        <v>4682</v>
      </c>
      <c r="E1574" s="824" t="s">
        <v>2974</v>
      </c>
      <c r="F1574" s="822" t="s">
        <v>2930</v>
      </c>
      <c r="G1574" s="822" t="s">
        <v>3064</v>
      </c>
      <c r="H1574" s="822" t="s">
        <v>329</v>
      </c>
      <c r="I1574" s="822" t="s">
        <v>3950</v>
      </c>
      <c r="J1574" s="822" t="s">
        <v>3951</v>
      </c>
      <c r="K1574" s="822" t="s">
        <v>2052</v>
      </c>
      <c r="L1574" s="825">
        <v>338.58</v>
      </c>
      <c r="M1574" s="825">
        <v>338.58</v>
      </c>
      <c r="N1574" s="822">
        <v>1</v>
      </c>
      <c r="O1574" s="826">
        <v>1</v>
      </c>
      <c r="P1574" s="825">
        <v>338.58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7</v>
      </c>
      <c r="B1575" s="822" t="s">
        <v>2929</v>
      </c>
      <c r="C1575" s="822" t="s">
        <v>2935</v>
      </c>
      <c r="D1575" s="823" t="s">
        <v>4682</v>
      </c>
      <c r="E1575" s="824" t="s">
        <v>2974</v>
      </c>
      <c r="F1575" s="822" t="s">
        <v>2930</v>
      </c>
      <c r="G1575" s="822" t="s">
        <v>3064</v>
      </c>
      <c r="H1575" s="822" t="s">
        <v>329</v>
      </c>
      <c r="I1575" s="822" t="s">
        <v>4205</v>
      </c>
      <c r="J1575" s="822" t="s">
        <v>3951</v>
      </c>
      <c r="K1575" s="822" t="s">
        <v>3945</v>
      </c>
      <c r="L1575" s="825">
        <v>169.29</v>
      </c>
      <c r="M1575" s="825">
        <v>677.16</v>
      </c>
      <c r="N1575" s="822">
        <v>4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7</v>
      </c>
      <c r="B1576" s="822" t="s">
        <v>2929</v>
      </c>
      <c r="C1576" s="822" t="s">
        <v>2935</v>
      </c>
      <c r="D1576" s="823" t="s">
        <v>4682</v>
      </c>
      <c r="E1576" s="824" t="s">
        <v>2974</v>
      </c>
      <c r="F1576" s="822" t="s">
        <v>2930</v>
      </c>
      <c r="G1576" s="822" t="s">
        <v>3064</v>
      </c>
      <c r="H1576" s="822" t="s">
        <v>687</v>
      </c>
      <c r="I1576" s="822" t="s">
        <v>2876</v>
      </c>
      <c r="J1576" s="822" t="s">
        <v>2046</v>
      </c>
      <c r="K1576" s="822" t="s">
        <v>2049</v>
      </c>
      <c r="L1576" s="825">
        <v>1286.6199999999999</v>
      </c>
      <c r="M1576" s="825">
        <v>63044.37999999999</v>
      </c>
      <c r="N1576" s="822">
        <v>49</v>
      </c>
      <c r="O1576" s="826">
        <v>20.5</v>
      </c>
      <c r="P1576" s="825">
        <v>29592.259999999995</v>
      </c>
      <c r="Q1576" s="827">
        <v>0.46938775510204078</v>
      </c>
      <c r="R1576" s="822">
        <v>23</v>
      </c>
      <c r="S1576" s="827">
        <v>0.46938775510204084</v>
      </c>
      <c r="T1576" s="826">
        <v>9.5</v>
      </c>
      <c r="U1576" s="828">
        <v>0.46341463414634149</v>
      </c>
    </row>
    <row r="1577" spans="1:21" ht="14.45" customHeight="1" x14ac:dyDescent="0.2">
      <c r="A1577" s="821">
        <v>7</v>
      </c>
      <c r="B1577" s="822" t="s">
        <v>2929</v>
      </c>
      <c r="C1577" s="822" t="s">
        <v>2935</v>
      </c>
      <c r="D1577" s="823" t="s">
        <v>4682</v>
      </c>
      <c r="E1577" s="824" t="s">
        <v>2974</v>
      </c>
      <c r="F1577" s="822" t="s">
        <v>2930</v>
      </c>
      <c r="G1577" s="822" t="s">
        <v>3064</v>
      </c>
      <c r="H1577" s="822" t="s">
        <v>687</v>
      </c>
      <c r="I1577" s="822" t="s">
        <v>2878</v>
      </c>
      <c r="J1577" s="822" t="s">
        <v>2046</v>
      </c>
      <c r="K1577" s="822" t="s">
        <v>2879</v>
      </c>
      <c r="L1577" s="825">
        <v>677.17</v>
      </c>
      <c r="M1577" s="825">
        <v>12189.06</v>
      </c>
      <c r="N1577" s="822">
        <v>18</v>
      </c>
      <c r="O1577" s="826">
        <v>5</v>
      </c>
      <c r="P1577" s="825">
        <v>2708.68</v>
      </c>
      <c r="Q1577" s="827">
        <v>0.22222222222222221</v>
      </c>
      <c r="R1577" s="822">
        <v>4</v>
      </c>
      <c r="S1577" s="827">
        <v>0.22222222222222221</v>
      </c>
      <c r="T1577" s="826">
        <v>1.5</v>
      </c>
      <c r="U1577" s="828">
        <v>0.3</v>
      </c>
    </row>
    <row r="1578" spans="1:21" ht="14.45" customHeight="1" x14ac:dyDescent="0.2">
      <c r="A1578" s="821">
        <v>7</v>
      </c>
      <c r="B1578" s="822" t="s">
        <v>2929</v>
      </c>
      <c r="C1578" s="822" t="s">
        <v>2935</v>
      </c>
      <c r="D1578" s="823" t="s">
        <v>4682</v>
      </c>
      <c r="E1578" s="824" t="s">
        <v>2974</v>
      </c>
      <c r="F1578" s="822" t="s">
        <v>2930</v>
      </c>
      <c r="G1578" s="822" t="s">
        <v>3064</v>
      </c>
      <c r="H1578" s="822" t="s">
        <v>687</v>
      </c>
      <c r="I1578" s="822" t="s">
        <v>2877</v>
      </c>
      <c r="J1578" s="822" t="s">
        <v>2046</v>
      </c>
      <c r="K1578" s="822" t="s">
        <v>2048</v>
      </c>
      <c r="L1578" s="825">
        <v>2573.2199999999998</v>
      </c>
      <c r="M1578" s="825">
        <v>303639.96000000008</v>
      </c>
      <c r="N1578" s="822">
        <v>118</v>
      </c>
      <c r="O1578" s="826">
        <v>44</v>
      </c>
      <c r="P1578" s="825">
        <v>151819.98000000004</v>
      </c>
      <c r="Q1578" s="827">
        <v>0.5</v>
      </c>
      <c r="R1578" s="822">
        <v>59</v>
      </c>
      <c r="S1578" s="827">
        <v>0.5</v>
      </c>
      <c r="T1578" s="826">
        <v>23.5</v>
      </c>
      <c r="U1578" s="828">
        <v>0.53409090909090906</v>
      </c>
    </row>
    <row r="1579" spans="1:21" ht="14.45" customHeight="1" x14ac:dyDescent="0.2">
      <c r="A1579" s="821">
        <v>7</v>
      </c>
      <c r="B1579" s="822" t="s">
        <v>2929</v>
      </c>
      <c r="C1579" s="822" t="s">
        <v>2935</v>
      </c>
      <c r="D1579" s="823" t="s">
        <v>4682</v>
      </c>
      <c r="E1579" s="824" t="s">
        <v>2974</v>
      </c>
      <c r="F1579" s="822" t="s">
        <v>2930</v>
      </c>
      <c r="G1579" s="822" t="s">
        <v>3064</v>
      </c>
      <c r="H1579" s="822" t="s">
        <v>329</v>
      </c>
      <c r="I1579" s="822" t="s">
        <v>4294</v>
      </c>
      <c r="J1579" s="822" t="s">
        <v>2883</v>
      </c>
      <c r="K1579" s="822" t="s">
        <v>2045</v>
      </c>
      <c r="L1579" s="825">
        <v>42.33</v>
      </c>
      <c r="M1579" s="825">
        <v>507.96</v>
      </c>
      <c r="N1579" s="822">
        <v>12</v>
      </c>
      <c r="O1579" s="826">
        <v>1</v>
      </c>
      <c r="P1579" s="825">
        <v>507.96</v>
      </c>
      <c r="Q1579" s="827">
        <v>1</v>
      </c>
      <c r="R1579" s="822">
        <v>12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7</v>
      </c>
      <c r="B1580" s="822" t="s">
        <v>2929</v>
      </c>
      <c r="C1580" s="822" t="s">
        <v>2935</v>
      </c>
      <c r="D1580" s="823" t="s">
        <v>4682</v>
      </c>
      <c r="E1580" s="824" t="s">
        <v>2974</v>
      </c>
      <c r="F1580" s="822" t="s">
        <v>2930</v>
      </c>
      <c r="G1580" s="822" t="s">
        <v>3064</v>
      </c>
      <c r="H1580" s="822" t="s">
        <v>329</v>
      </c>
      <c r="I1580" s="822" t="s">
        <v>4206</v>
      </c>
      <c r="J1580" s="822" t="s">
        <v>2044</v>
      </c>
      <c r="K1580" s="822" t="s">
        <v>4092</v>
      </c>
      <c r="L1580" s="825">
        <v>84.96</v>
      </c>
      <c r="M1580" s="825">
        <v>594.72</v>
      </c>
      <c r="N1580" s="822">
        <v>7</v>
      </c>
      <c r="O1580" s="826">
        <v>1.5</v>
      </c>
      <c r="P1580" s="825">
        <v>254.88</v>
      </c>
      <c r="Q1580" s="827">
        <v>0.42857142857142855</v>
      </c>
      <c r="R1580" s="822">
        <v>3</v>
      </c>
      <c r="S1580" s="827">
        <v>0.42857142857142855</v>
      </c>
      <c r="T1580" s="826">
        <v>0.5</v>
      </c>
      <c r="U1580" s="828">
        <v>0.33333333333333331</v>
      </c>
    </row>
    <row r="1581" spans="1:21" ht="14.45" customHeight="1" x14ac:dyDescent="0.2">
      <c r="A1581" s="821">
        <v>7</v>
      </c>
      <c r="B1581" s="822" t="s">
        <v>2929</v>
      </c>
      <c r="C1581" s="822" t="s">
        <v>2935</v>
      </c>
      <c r="D1581" s="823" t="s">
        <v>4682</v>
      </c>
      <c r="E1581" s="824" t="s">
        <v>2974</v>
      </c>
      <c r="F1581" s="822" t="s">
        <v>2930</v>
      </c>
      <c r="G1581" s="822" t="s">
        <v>3064</v>
      </c>
      <c r="H1581" s="822" t="s">
        <v>329</v>
      </c>
      <c r="I1581" s="822" t="s">
        <v>4207</v>
      </c>
      <c r="J1581" s="822" t="s">
        <v>4208</v>
      </c>
      <c r="K1581" s="822" t="s">
        <v>3945</v>
      </c>
      <c r="L1581" s="825">
        <v>1286.19</v>
      </c>
      <c r="M1581" s="825">
        <v>3858.57</v>
      </c>
      <c r="N1581" s="822">
        <v>3</v>
      </c>
      <c r="O1581" s="826">
        <v>1</v>
      </c>
      <c r="P1581" s="825">
        <v>3858.57</v>
      </c>
      <c r="Q1581" s="827">
        <v>1</v>
      </c>
      <c r="R1581" s="822">
        <v>3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7</v>
      </c>
      <c r="B1582" s="822" t="s">
        <v>2929</v>
      </c>
      <c r="C1582" s="822" t="s">
        <v>2935</v>
      </c>
      <c r="D1582" s="823" t="s">
        <v>4682</v>
      </c>
      <c r="E1582" s="824" t="s">
        <v>2974</v>
      </c>
      <c r="F1582" s="822" t="s">
        <v>2930</v>
      </c>
      <c r="G1582" s="822" t="s">
        <v>3064</v>
      </c>
      <c r="H1582" s="822" t="s">
        <v>329</v>
      </c>
      <c r="I1582" s="822" t="s">
        <v>4295</v>
      </c>
      <c r="J1582" s="822" t="s">
        <v>4296</v>
      </c>
      <c r="K1582" s="822" t="s">
        <v>4297</v>
      </c>
      <c r="L1582" s="825">
        <v>1715.48</v>
      </c>
      <c r="M1582" s="825">
        <v>5146.4400000000005</v>
      </c>
      <c r="N1582" s="822">
        <v>3</v>
      </c>
      <c r="O1582" s="826">
        <v>1</v>
      </c>
      <c r="P1582" s="825">
        <v>5146.4400000000005</v>
      </c>
      <c r="Q1582" s="827">
        <v>1</v>
      </c>
      <c r="R1582" s="822">
        <v>3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7</v>
      </c>
      <c r="B1583" s="822" t="s">
        <v>2929</v>
      </c>
      <c r="C1583" s="822" t="s">
        <v>2935</v>
      </c>
      <c r="D1583" s="823" t="s">
        <v>4682</v>
      </c>
      <c r="E1583" s="824" t="s">
        <v>2974</v>
      </c>
      <c r="F1583" s="822" t="s">
        <v>2930</v>
      </c>
      <c r="G1583" s="822" t="s">
        <v>3064</v>
      </c>
      <c r="H1583" s="822" t="s">
        <v>329</v>
      </c>
      <c r="I1583" s="822" t="s">
        <v>4414</v>
      </c>
      <c r="J1583" s="822" t="s">
        <v>4208</v>
      </c>
      <c r="K1583" s="822" t="s">
        <v>2052</v>
      </c>
      <c r="L1583" s="825">
        <v>1715.48</v>
      </c>
      <c r="M1583" s="825">
        <v>3430.96</v>
      </c>
      <c r="N1583" s="822">
        <v>2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7</v>
      </c>
      <c r="B1584" s="822" t="s">
        <v>2929</v>
      </c>
      <c r="C1584" s="822" t="s">
        <v>2935</v>
      </c>
      <c r="D1584" s="823" t="s">
        <v>4682</v>
      </c>
      <c r="E1584" s="824" t="s">
        <v>2974</v>
      </c>
      <c r="F1584" s="822" t="s">
        <v>2930</v>
      </c>
      <c r="G1584" s="822" t="s">
        <v>3064</v>
      </c>
      <c r="H1584" s="822" t="s">
        <v>329</v>
      </c>
      <c r="I1584" s="822" t="s">
        <v>3957</v>
      </c>
      <c r="J1584" s="822" t="s">
        <v>3958</v>
      </c>
      <c r="K1584" s="822" t="s">
        <v>3945</v>
      </c>
      <c r="L1584" s="825">
        <v>1286.19</v>
      </c>
      <c r="M1584" s="825">
        <v>16720.469999999998</v>
      </c>
      <c r="N1584" s="822">
        <v>13</v>
      </c>
      <c r="O1584" s="826">
        <v>6.5</v>
      </c>
      <c r="P1584" s="825">
        <v>15434.279999999999</v>
      </c>
      <c r="Q1584" s="827">
        <v>0.92307692307692313</v>
      </c>
      <c r="R1584" s="822">
        <v>12</v>
      </c>
      <c r="S1584" s="827">
        <v>0.92307692307692313</v>
      </c>
      <c r="T1584" s="826">
        <v>5.5</v>
      </c>
      <c r="U1584" s="828">
        <v>0.84615384615384615</v>
      </c>
    </row>
    <row r="1585" spans="1:21" ht="14.45" customHeight="1" x14ac:dyDescent="0.2">
      <c r="A1585" s="821">
        <v>7</v>
      </c>
      <c r="B1585" s="822" t="s">
        <v>2929</v>
      </c>
      <c r="C1585" s="822" t="s">
        <v>2935</v>
      </c>
      <c r="D1585" s="823" t="s">
        <v>4682</v>
      </c>
      <c r="E1585" s="824" t="s">
        <v>2974</v>
      </c>
      <c r="F1585" s="822" t="s">
        <v>2930</v>
      </c>
      <c r="G1585" s="822" t="s">
        <v>3064</v>
      </c>
      <c r="H1585" s="822" t="s">
        <v>329</v>
      </c>
      <c r="I1585" s="822" t="s">
        <v>3959</v>
      </c>
      <c r="J1585" s="822" t="s">
        <v>3960</v>
      </c>
      <c r="K1585" s="822" t="s">
        <v>2052</v>
      </c>
      <c r="L1585" s="825">
        <v>338.58</v>
      </c>
      <c r="M1585" s="825">
        <v>2031.48</v>
      </c>
      <c r="N1585" s="822">
        <v>6</v>
      </c>
      <c r="O1585" s="826">
        <v>0.5</v>
      </c>
      <c r="P1585" s="825">
        <v>2031.48</v>
      </c>
      <c r="Q1585" s="827">
        <v>1</v>
      </c>
      <c r="R1585" s="822">
        <v>6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7</v>
      </c>
      <c r="B1586" s="822" t="s">
        <v>2929</v>
      </c>
      <c r="C1586" s="822" t="s">
        <v>2935</v>
      </c>
      <c r="D1586" s="823" t="s">
        <v>4682</v>
      </c>
      <c r="E1586" s="824" t="s">
        <v>2974</v>
      </c>
      <c r="F1586" s="822" t="s">
        <v>2930</v>
      </c>
      <c r="G1586" s="822" t="s">
        <v>3064</v>
      </c>
      <c r="H1586" s="822" t="s">
        <v>329</v>
      </c>
      <c r="I1586" s="822" t="s">
        <v>3962</v>
      </c>
      <c r="J1586" s="822" t="s">
        <v>3963</v>
      </c>
      <c r="K1586" s="822" t="s">
        <v>3964</v>
      </c>
      <c r="L1586" s="825">
        <v>3002.09</v>
      </c>
      <c r="M1586" s="825">
        <v>9006.27</v>
      </c>
      <c r="N1586" s="822">
        <v>3</v>
      </c>
      <c r="O1586" s="826">
        <v>1.5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7</v>
      </c>
      <c r="B1587" s="822" t="s">
        <v>2929</v>
      </c>
      <c r="C1587" s="822" t="s">
        <v>2935</v>
      </c>
      <c r="D1587" s="823" t="s">
        <v>4682</v>
      </c>
      <c r="E1587" s="824" t="s">
        <v>2974</v>
      </c>
      <c r="F1587" s="822" t="s">
        <v>2930</v>
      </c>
      <c r="G1587" s="822" t="s">
        <v>3064</v>
      </c>
      <c r="H1587" s="822" t="s">
        <v>329</v>
      </c>
      <c r="I1587" s="822" t="s">
        <v>4303</v>
      </c>
      <c r="J1587" s="822" t="s">
        <v>3963</v>
      </c>
      <c r="K1587" s="822" t="s">
        <v>2052</v>
      </c>
      <c r="L1587" s="825">
        <v>338.58</v>
      </c>
      <c r="M1587" s="825">
        <v>1015.74</v>
      </c>
      <c r="N1587" s="822">
        <v>3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7</v>
      </c>
      <c r="B1588" s="822" t="s">
        <v>2929</v>
      </c>
      <c r="C1588" s="822" t="s">
        <v>2935</v>
      </c>
      <c r="D1588" s="823" t="s">
        <v>4682</v>
      </c>
      <c r="E1588" s="824" t="s">
        <v>2974</v>
      </c>
      <c r="F1588" s="822" t="s">
        <v>2930</v>
      </c>
      <c r="G1588" s="822" t="s">
        <v>3068</v>
      </c>
      <c r="H1588" s="822" t="s">
        <v>329</v>
      </c>
      <c r="I1588" s="822" t="s">
        <v>3069</v>
      </c>
      <c r="J1588" s="822" t="s">
        <v>3070</v>
      </c>
      <c r="K1588" s="822" t="s">
        <v>2332</v>
      </c>
      <c r="L1588" s="825">
        <v>97.76</v>
      </c>
      <c r="M1588" s="825">
        <v>97.76</v>
      </c>
      <c r="N1588" s="822">
        <v>1</v>
      </c>
      <c r="O1588" s="826">
        <v>0.5</v>
      </c>
      <c r="P1588" s="825">
        <v>97.76</v>
      </c>
      <c r="Q1588" s="827">
        <v>1</v>
      </c>
      <c r="R1588" s="822">
        <v>1</v>
      </c>
      <c r="S1588" s="827">
        <v>1</v>
      </c>
      <c r="T1588" s="826">
        <v>0.5</v>
      </c>
      <c r="U1588" s="828">
        <v>1</v>
      </c>
    </row>
    <row r="1589" spans="1:21" ht="14.45" customHeight="1" x14ac:dyDescent="0.2">
      <c r="A1589" s="821">
        <v>7</v>
      </c>
      <c r="B1589" s="822" t="s">
        <v>2929</v>
      </c>
      <c r="C1589" s="822" t="s">
        <v>2935</v>
      </c>
      <c r="D1589" s="823" t="s">
        <v>4682</v>
      </c>
      <c r="E1589" s="824" t="s">
        <v>2974</v>
      </c>
      <c r="F1589" s="822" t="s">
        <v>2930</v>
      </c>
      <c r="G1589" s="822" t="s">
        <v>3256</v>
      </c>
      <c r="H1589" s="822" t="s">
        <v>687</v>
      </c>
      <c r="I1589" s="822" t="s">
        <v>2926</v>
      </c>
      <c r="J1589" s="822" t="s">
        <v>1582</v>
      </c>
      <c r="K1589" s="822" t="s">
        <v>1583</v>
      </c>
      <c r="L1589" s="825">
        <v>63.75</v>
      </c>
      <c r="M1589" s="825">
        <v>127.5</v>
      </c>
      <c r="N1589" s="822">
        <v>2</v>
      </c>
      <c r="O1589" s="826">
        <v>1</v>
      </c>
      <c r="P1589" s="825">
        <v>127.5</v>
      </c>
      <c r="Q1589" s="827">
        <v>1</v>
      </c>
      <c r="R1589" s="822">
        <v>2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7</v>
      </c>
      <c r="B1590" s="822" t="s">
        <v>2929</v>
      </c>
      <c r="C1590" s="822" t="s">
        <v>2935</v>
      </c>
      <c r="D1590" s="823" t="s">
        <v>4682</v>
      </c>
      <c r="E1590" s="824" t="s">
        <v>2974</v>
      </c>
      <c r="F1590" s="822" t="s">
        <v>2930</v>
      </c>
      <c r="G1590" s="822" t="s">
        <v>3965</v>
      </c>
      <c r="H1590" s="822" t="s">
        <v>687</v>
      </c>
      <c r="I1590" s="822" t="s">
        <v>2758</v>
      </c>
      <c r="J1590" s="822" t="s">
        <v>2759</v>
      </c>
      <c r="K1590" s="822" t="s">
        <v>2760</v>
      </c>
      <c r="L1590" s="825">
        <v>122.96</v>
      </c>
      <c r="M1590" s="825">
        <v>368.88</v>
      </c>
      <c r="N1590" s="822">
        <v>3</v>
      </c>
      <c r="O1590" s="826">
        <v>0.5</v>
      </c>
      <c r="P1590" s="825">
        <v>368.88</v>
      </c>
      <c r="Q1590" s="827">
        <v>1</v>
      </c>
      <c r="R1590" s="822">
        <v>3</v>
      </c>
      <c r="S1590" s="827">
        <v>1</v>
      </c>
      <c r="T1590" s="826">
        <v>0.5</v>
      </c>
      <c r="U1590" s="828">
        <v>1</v>
      </c>
    </row>
    <row r="1591" spans="1:21" ht="14.45" customHeight="1" x14ac:dyDescent="0.2">
      <c r="A1591" s="821">
        <v>7</v>
      </c>
      <c r="B1591" s="822" t="s">
        <v>2929</v>
      </c>
      <c r="C1591" s="822" t="s">
        <v>2935</v>
      </c>
      <c r="D1591" s="823" t="s">
        <v>4682</v>
      </c>
      <c r="E1591" s="824" t="s">
        <v>2974</v>
      </c>
      <c r="F1591" s="822" t="s">
        <v>2930</v>
      </c>
      <c r="G1591" s="822" t="s">
        <v>3332</v>
      </c>
      <c r="H1591" s="822" t="s">
        <v>687</v>
      </c>
      <c r="I1591" s="822" t="s">
        <v>2682</v>
      </c>
      <c r="J1591" s="822" t="s">
        <v>718</v>
      </c>
      <c r="K1591" s="822" t="s">
        <v>1339</v>
      </c>
      <c r="L1591" s="825">
        <v>0</v>
      </c>
      <c r="M1591" s="825">
        <v>0</v>
      </c>
      <c r="N1591" s="822">
        <v>75</v>
      </c>
      <c r="O1591" s="826">
        <v>13.5</v>
      </c>
      <c r="P1591" s="825">
        <v>0</v>
      </c>
      <c r="Q1591" s="827"/>
      <c r="R1591" s="822">
        <v>50</v>
      </c>
      <c r="S1591" s="827">
        <v>0.66666666666666663</v>
      </c>
      <c r="T1591" s="826">
        <v>7.5</v>
      </c>
      <c r="U1591" s="828">
        <v>0.55555555555555558</v>
      </c>
    </row>
    <row r="1592" spans="1:21" ht="14.45" customHeight="1" x14ac:dyDescent="0.2">
      <c r="A1592" s="821">
        <v>7</v>
      </c>
      <c r="B1592" s="822" t="s">
        <v>2929</v>
      </c>
      <c r="C1592" s="822" t="s">
        <v>2935</v>
      </c>
      <c r="D1592" s="823" t="s">
        <v>4682</v>
      </c>
      <c r="E1592" s="824" t="s">
        <v>2974</v>
      </c>
      <c r="F1592" s="822" t="s">
        <v>2930</v>
      </c>
      <c r="G1592" s="822" t="s">
        <v>3332</v>
      </c>
      <c r="H1592" s="822" t="s">
        <v>329</v>
      </c>
      <c r="I1592" s="822" t="s">
        <v>4209</v>
      </c>
      <c r="J1592" s="822" t="s">
        <v>4210</v>
      </c>
      <c r="K1592" s="822" t="s">
        <v>4211</v>
      </c>
      <c r="L1592" s="825">
        <v>227.69</v>
      </c>
      <c r="M1592" s="825">
        <v>683.06999999999994</v>
      </c>
      <c r="N1592" s="822">
        <v>3</v>
      </c>
      <c r="O1592" s="826">
        <v>1</v>
      </c>
      <c r="P1592" s="825">
        <v>227.69</v>
      </c>
      <c r="Q1592" s="827">
        <v>0.33333333333333337</v>
      </c>
      <c r="R1592" s="822">
        <v>1</v>
      </c>
      <c r="S1592" s="827">
        <v>0.33333333333333331</v>
      </c>
      <c r="T1592" s="826">
        <v>0.5</v>
      </c>
      <c r="U1592" s="828">
        <v>0.5</v>
      </c>
    </row>
    <row r="1593" spans="1:21" ht="14.45" customHeight="1" x14ac:dyDescent="0.2">
      <c r="A1593" s="821">
        <v>7</v>
      </c>
      <c r="B1593" s="822" t="s">
        <v>2929</v>
      </c>
      <c r="C1593" s="822" t="s">
        <v>2935</v>
      </c>
      <c r="D1593" s="823" t="s">
        <v>4682</v>
      </c>
      <c r="E1593" s="824" t="s">
        <v>2974</v>
      </c>
      <c r="F1593" s="822" t="s">
        <v>2930</v>
      </c>
      <c r="G1593" s="822" t="s">
        <v>3576</v>
      </c>
      <c r="H1593" s="822" t="s">
        <v>329</v>
      </c>
      <c r="I1593" s="822" t="s">
        <v>3577</v>
      </c>
      <c r="J1593" s="822" t="s">
        <v>3578</v>
      </c>
      <c r="K1593" s="822" t="s">
        <v>3579</v>
      </c>
      <c r="L1593" s="825">
        <v>60.39</v>
      </c>
      <c r="M1593" s="825">
        <v>120.78</v>
      </c>
      <c r="N1593" s="822">
        <v>2</v>
      </c>
      <c r="O1593" s="826">
        <v>1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7</v>
      </c>
      <c r="B1594" s="822" t="s">
        <v>2929</v>
      </c>
      <c r="C1594" s="822" t="s">
        <v>2935</v>
      </c>
      <c r="D1594" s="823" t="s">
        <v>4682</v>
      </c>
      <c r="E1594" s="824" t="s">
        <v>2974</v>
      </c>
      <c r="F1594" s="822" t="s">
        <v>2930</v>
      </c>
      <c r="G1594" s="822" t="s">
        <v>3576</v>
      </c>
      <c r="H1594" s="822" t="s">
        <v>329</v>
      </c>
      <c r="I1594" s="822" t="s">
        <v>4415</v>
      </c>
      <c r="J1594" s="822" t="s">
        <v>3970</v>
      </c>
      <c r="K1594" s="822" t="s">
        <v>3971</v>
      </c>
      <c r="L1594" s="825">
        <v>60.39</v>
      </c>
      <c r="M1594" s="825">
        <v>60.39</v>
      </c>
      <c r="N1594" s="822">
        <v>1</v>
      </c>
      <c r="O1594" s="826">
        <v>1</v>
      </c>
      <c r="P1594" s="825">
        <v>60.39</v>
      </c>
      <c r="Q1594" s="827">
        <v>1</v>
      </c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7</v>
      </c>
      <c r="B1595" s="822" t="s">
        <v>2929</v>
      </c>
      <c r="C1595" s="822" t="s">
        <v>2935</v>
      </c>
      <c r="D1595" s="823" t="s">
        <v>4682</v>
      </c>
      <c r="E1595" s="824" t="s">
        <v>2974</v>
      </c>
      <c r="F1595" s="822" t="s">
        <v>2930</v>
      </c>
      <c r="G1595" s="822" t="s">
        <v>3576</v>
      </c>
      <c r="H1595" s="822" t="s">
        <v>329</v>
      </c>
      <c r="I1595" s="822" t="s">
        <v>3969</v>
      </c>
      <c r="J1595" s="822" t="s">
        <v>3970</v>
      </c>
      <c r="K1595" s="822" t="s">
        <v>3971</v>
      </c>
      <c r="L1595" s="825">
        <v>60.39</v>
      </c>
      <c r="M1595" s="825">
        <v>120.78</v>
      </c>
      <c r="N1595" s="822">
        <v>2</v>
      </c>
      <c r="O1595" s="826">
        <v>2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7</v>
      </c>
      <c r="B1596" s="822" t="s">
        <v>2929</v>
      </c>
      <c r="C1596" s="822" t="s">
        <v>2935</v>
      </c>
      <c r="D1596" s="823" t="s">
        <v>4682</v>
      </c>
      <c r="E1596" s="824" t="s">
        <v>2974</v>
      </c>
      <c r="F1596" s="822" t="s">
        <v>2930</v>
      </c>
      <c r="G1596" s="822" t="s">
        <v>3977</v>
      </c>
      <c r="H1596" s="822" t="s">
        <v>329</v>
      </c>
      <c r="I1596" s="822" t="s">
        <v>3978</v>
      </c>
      <c r="J1596" s="822" t="s">
        <v>3979</v>
      </c>
      <c r="K1596" s="822" t="s">
        <v>3980</v>
      </c>
      <c r="L1596" s="825">
        <v>355.79</v>
      </c>
      <c r="M1596" s="825">
        <v>5336.85</v>
      </c>
      <c r="N1596" s="822">
        <v>15</v>
      </c>
      <c r="O1596" s="826">
        <v>4</v>
      </c>
      <c r="P1596" s="825">
        <v>5336.85</v>
      </c>
      <c r="Q1596" s="827">
        <v>1</v>
      </c>
      <c r="R1596" s="822">
        <v>15</v>
      </c>
      <c r="S1596" s="827">
        <v>1</v>
      </c>
      <c r="T1596" s="826">
        <v>4</v>
      </c>
      <c r="U1596" s="828">
        <v>1</v>
      </c>
    </row>
    <row r="1597" spans="1:21" ht="14.45" customHeight="1" x14ac:dyDescent="0.2">
      <c r="A1597" s="821">
        <v>7</v>
      </c>
      <c r="B1597" s="822" t="s">
        <v>2929</v>
      </c>
      <c r="C1597" s="822" t="s">
        <v>2935</v>
      </c>
      <c r="D1597" s="823" t="s">
        <v>4682</v>
      </c>
      <c r="E1597" s="824" t="s">
        <v>2974</v>
      </c>
      <c r="F1597" s="822" t="s">
        <v>2930</v>
      </c>
      <c r="G1597" s="822" t="s">
        <v>3977</v>
      </c>
      <c r="H1597" s="822" t="s">
        <v>329</v>
      </c>
      <c r="I1597" s="822" t="s">
        <v>3981</v>
      </c>
      <c r="J1597" s="822" t="s">
        <v>3979</v>
      </c>
      <c r="K1597" s="822" t="s">
        <v>3982</v>
      </c>
      <c r="L1597" s="825">
        <v>552.64</v>
      </c>
      <c r="M1597" s="825">
        <v>12158.08</v>
      </c>
      <c r="N1597" s="822">
        <v>22</v>
      </c>
      <c r="O1597" s="826">
        <v>11</v>
      </c>
      <c r="P1597" s="825">
        <v>6079.04</v>
      </c>
      <c r="Q1597" s="827">
        <v>0.5</v>
      </c>
      <c r="R1597" s="822">
        <v>11</v>
      </c>
      <c r="S1597" s="827">
        <v>0.5</v>
      </c>
      <c r="T1597" s="826">
        <v>5</v>
      </c>
      <c r="U1597" s="828">
        <v>0.45454545454545453</v>
      </c>
    </row>
    <row r="1598" spans="1:21" ht="14.45" customHeight="1" x14ac:dyDescent="0.2">
      <c r="A1598" s="821">
        <v>7</v>
      </c>
      <c r="B1598" s="822" t="s">
        <v>2929</v>
      </c>
      <c r="C1598" s="822" t="s">
        <v>2935</v>
      </c>
      <c r="D1598" s="823" t="s">
        <v>4682</v>
      </c>
      <c r="E1598" s="824" t="s">
        <v>2974</v>
      </c>
      <c r="F1598" s="822" t="s">
        <v>2930</v>
      </c>
      <c r="G1598" s="822" t="s">
        <v>3977</v>
      </c>
      <c r="H1598" s="822" t="s">
        <v>329</v>
      </c>
      <c r="I1598" s="822" t="s">
        <v>3983</v>
      </c>
      <c r="J1598" s="822" t="s">
        <v>3979</v>
      </c>
      <c r="K1598" s="822" t="s">
        <v>3984</v>
      </c>
      <c r="L1598" s="825">
        <v>1019.46</v>
      </c>
      <c r="M1598" s="825">
        <v>35681.1</v>
      </c>
      <c r="N1598" s="822">
        <v>35</v>
      </c>
      <c r="O1598" s="826">
        <v>13</v>
      </c>
      <c r="P1598" s="825">
        <v>28544.880000000001</v>
      </c>
      <c r="Q1598" s="827">
        <v>0.8</v>
      </c>
      <c r="R1598" s="822">
        <v>28</v>
      </c>
      <c r="S1598" s="827">
        <v>0.8</v>
      </c>
      <c r="T1598" s="826">
        <v>10</v>
      </c>
      <c r="U1598" s="828">
        <v>0.76923076923076927</v>
      </c>
    </row>
    <row r="1599" spans="1:21" ht="14.45" customHeight="1" x14ac:dyDescent="0.2">
      <c r="A1599" s="821">
        <v>7</v>
      </c>
      <c r="B1599" s="822" t="s">
        <v>2929</v>
      </c>
      <c r="C1599" s="822" t="s">
        <v>2935</v>
      </c>
      <c r="D1599" s="823" t="s">
        <v>4682</v>
      </c>
      <c r="E1599" s="824" t="s">
        <v>2974</v>
      </c>
      <c r="F1599" s="822" t="s">
        <v>2930</v>
      </c>
      <c r="G1599" s="822" t="s">
        <v>3977</v>
      </c>
      <c r="H1599" s="822" t="s">
        <v>329</v>
      </c>
      <c r="I1599" s="822" t="s">
        <v>3985</v>
      </c>
      <c r="J1599" s="822" t="s">
        <v>3979</v>
      </c>
      <c r="K1599" s="822" t="s">
        <v>3986</v>
      </c>
      <c r="L1599" s="825">
        <v>764.6</v>
      </c>
      <c r="M1599" s="825">
        <v>21408.799999999999</v>
      </c>
      <c r="N1599" s="822">
        <v>28</v>
      </c>
      <c r="O1599" s="826">
        <v>11</v>
      </c>
      <c r="P1599" s="825">
        <v>7646.0000000000009</v>
      </c>
      <c r="Q1599" s="827">
        <v>0.35714285714285721</v>
      </c>
      <c r="R1599" s="822">
        <v>10</v>
      </c>
      <c r="S1599" s="827">
        <v>0.35714285714285715</v>
      </c>
      <c r="T1599" s="826">
        <v>5</v>
      </c>
      <c r="U1599" s="828">
        <v>0.45454545454545453</v>
      </c>
    </row>
    <row r="1600" spans="1:21" ht="14.45" customHeight="1" x14ac:dyDescent="0.2">
      <c r="A1600" s="821">
        <v>7</v>
      </c>
      <c r="B1600" s="822" t="s">
        <v>2929</v>
      </c>
      <c r="C1600" s="822" t="s">
        <v>2935</v>
      </c>
      <c r="D1600" s="823" t="s">
        <v>4682</v>
      </c>
      <c r="E1600" s="824" t="s">
        <v>2974</v>
      </c>
      <c r="F1600" s="822" t="s">
        <v>2930</v>
      </c>
      <c r="G1600" s="822" t="s">
        <v>3977</v>
      </c>
      <c r="H1600" s="822" t="s">
        <v>329</v>
      </c>
      <c r="I1600" s="822" t="s">
        <v>4212</v>
      </c>
      <c r="J1600" s="822" t="s">
        <v>4213</v>
      </c>
      <c r="K1600" s="822" t="s">
        <v>4214</v>
      </c>
      <c r="L1600" s="825">
        <v>92.11</v>
      </c>
      <c r="M1600" s="825">
        <v>368.44</v>
      </c>
      <c r="N1600" s="822">
        <v>4</v>
      </c>
      <c r="O1600" s="826">
        <v>3</v>
      </c>
      <c r="P1600" s="825">
        <v>276.33</v>
      </c>
      <c r="Q1600" s="827">
        <v>0.75</v>
      </c>
      <c r="R1600" s="822">
        <v>3</v>
      </c>
      <c r="S1600" s="827">
        <v>0.75</v>
      </c>
      <c r="T1600" s="826">
        <v>2</v>
      </c>
      <c r="U1600" s="828">
        <v>0.66666666666666663</v>
      </c>
    </row>
    <row r="1601" spans="1:21" ht="14.45" customHeight="1" x14ac:dyDescent="0.2">
      <c r="A1601" s="821">
        <v>7</v>
      </c>
      <c r="B1601" s="822" t="s">
        <v>2929</v>
      </c>
      <c r="C1601" s="822" t="s">
        <v>2935</v>
      </c>
      <c r="D1601" s="823" t="s">
        <v>4682</v>
      </c>
      <c r="E1601" s="824" t="s">
        <v>2974</v>
      </c>
      <c r="F1601" s="822" t="s">
        <v>2930</v>
      </c>
      <c r="G1601" s="822" t="s">
        <v>3977</v>
      </c>
      <c r="H1601" s="822" t="s">
        <v>329</v>
      </c>
      <c r="I1601" s="822" t="s">
        <v>3987</v>
      </c>
      <c r="J1601" s="822" t="s">
        <v>3979</v>
      </c>
      <c r="K1601" s="822" t="s">
        <v>3988</v>
      </c>
      <c r="L1601" s="825">
        <v>1274.33</v>
      </c>
      <c r="M1601" s="825">
        <v>3822.99</v>
      </c>
      <c r="N1601" s="822">
        <v>3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7</v>
      </c>
      <c r="B1602" s="822" t="s">
        <v>2929</v>
      </c>
      <c r="C1602" s="822" t="s">
        <v>2935</v>
      </c>
      <c r="D1602" s="823" t="s">
        <v>4682</v>
      </c>
      <c r="E1602" s="824" t="s">
        <v>2974</v>
      </c>
      <c r="F1602" s="822" t="s">
        <v>2930</v>
      </c>
      <c r="G1602" s="822" t="s">
        <v>3977</v>
      </c>
      <c r="H1602" s="822" t="s">
        <v>329</v>
      </c>
      <c r="I1602" s="822" t="s">
        <v>4215</v>
      </c>
      <c r="J1602" s="822" t="s">
        <v>4213</v>
      </c>
      <c r="K1602" s="822" t="s">
        <v>4216</v>
      </c>
      <c r="L1602" s="825">
        <v>127.43</v>
      </c>
      <c r="M1602" s="825">
        <v>1146.8699999999999</v>
      </c>
      <c r="N1602" s="822">
        <v>9</v>
      </c>
      <c r="O1602" s="826">
        <v>4</v>
      </c>
      <c r="P1602" s="825">
        <v>892.01</v>
      </c>
      <c r="Q1602" s="827">
        <v>0.77777777777777779</v>
      </c>
      <c r="R1602" s="822">
        <v>7</v>
      </c>
      <c r="S1602" s="827">
        <v>0.77777777777777779</v>
      </c>
      <c r="T1602" s="826">
        <v>3</v>
      </c>
      <c r="U1602" s="828">
        <v>0.75</v>
      </c>
    </row>
    <row r="1603" spans="1:21" ht="14.45" customHeight="1" x14ac:dyDescent="0.2">
      <c r="A1603" s="821">
        <v>7</v>
      </c>
      <c r="B1603" s="822" t="s">
        <v>2929</v>
      </c>
      <c r="C1603" s="822" t="s">
        <v>2935</v>
      </c>
      <c r="D1603" s="823" t="s">
        <v>4682</v>
      </c>
      <c r="E1603" s="824" t="s">
        <v>2974</v>
      </c>
      <c r="F1603" s="822" t="s">
        <v>2930</v>
      </c>
      <c r="G1603" s="822" t="s">
        <v>4416</v>
      </c>
      <c r="H1603" s="822" t="s">
        <v>329</v>
      </c>
      <c r="I1603" s="822" t="s">
        <v>4417</v>
      </c>
      <c r="J1603" s="822" t="s">
        <v>4418</v>
      </c>
      <c r="K1603" s="822" t="s">
        <v>4419</v>
      </c>
      <c r="L1603" s="825">
        <v>137.88</v>
      </c>
      <c r="M1603" s="825">
        <v>137.88</v>
      </c>
      <c r="N1603" s="822">
        <v>1</v>
      </c>
      <c r="O1603" s="826">
        <v>1</v>
      </c>
      <c r="P1603" s="825">
        <v>137.88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7</v>
      </c>
      <c r="B1604" s="822" t="s">
        <v>2929</v>
      </c>
      <c r="C1604" s="822" t="s">
        <v>2935</v>
      </c>
      <c r="D1604" s="823" t="s">
        <v>4682</v>
      </c>
      <c r="E1604" s="824" t="s">
        <v>2974</v>
      </c>
      <c r="F1604" s="822" t="s">
        <v>2930</v>
      </c>
      <c r="G1604" s="822" t="s">
        <v>3679</v>
      </c>
      <c r="H1604" s="822" t="s">
        <v>329</v>
      </c>
      <c r="I1604" s="822" t="s">
        <v>3680</v>
      </c>
      <c r="J1604" s="822" t="s">
        <v>3681</v>
      </c>
      <c r="K1604" s="822" t="s">
        <v>2355</v>
      </c>
      <c r="L1604" s="825">
        <v>38.56</v>
      </c>
      <c r="M1604" s="825">
        <v>231.36</v>
      </c>
      <c r="N1604" s="822">
        <v>6</v>
      </c>
      <c r="O1604" s="826">
        <v>1.5</v>
      </c>
      <c r="P1604" s="825">
        <v>115.68</v>
      </c>
      <c r="Q1604" s="827">
        <v>0.5</v>
      </c>
      <c r="R1604" s="822">
        <v>3</v>
      </c>
      <c r="S1604" s="827">
        <v>0.5</v>
      </c>
      <c r="T1604" s="826">
        <v>1</v>
      </c>
      <c r="U1604" s="828">
        <v>0.66666666666666663</v>
      </c>
    </row>
    <row r="1605" spans="1:21" ht="14.45" customHeight="1" x14ac:dyDescent="0.2">
      <c r="A1605" s="821">
        <v>7</v>
      </c>
      <c r="B1605" s="822" t="s">
        <v>2929</v>
      </c>
      <c r="C1605" s="822" t="s">
        <v>2935</v>
      </c>
      <c r="D1605" s="823" t="s">
        <v>4682</v>
      </c>
      <c r="E1605" s="824" t="s">
        <v>2974</v>
      </c>
      <c r="F1605" s="822" t="s">
        <v>2930</v>
      </c>
      <c r="G1605" s="822" t="s">
        <v>4318</v>
      </c>
      <c r="H1605" s="822" t="s">
        <v>329</v>
      </c>
      <c r="I1605" s="822" t="s">
        <v>4319</v>
      </c>
      <c r="J1605" s="822" t="s">
        <v>4320</v>
      </c>
      <c r="K1605" s="822" t="s">
        <v>4321</v>
      </c>
      <c r="L1605" s="825">
        <v>77.13</v>
      </c>
      <c r="M1605" s="825">
        <v>77.13</v>
      </c>
      <c r="N1605" s="822">
        <v>1</v>
      </c>
      <c r="O1605" s="826">
        <v>0.5</v>
      </c>
      <c r="P1605" s="825">
        <v>77.13</v>
      </c>
      <c r="Q1605" s="827">
        <v>1</v>
      </c>
      <c r="R1605" s="822">
        <v>1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7</v>
      </c>
      <c r="B1606" s="822" t="s">
        <v>2929</v>
      </c>
      <c r="C1606" s="822" t="s">
        <v>2935</v>
      </c>
      <c r="D1606" s="823" t="s">
        <v>4682</v>
      </c>
      <c r="E1606" s="824" t="s">
        <v>2974</v>
      </c>
      <c r="F1606" s="822" t="s">
        <v>2930</v>
      </c>
      <c r="G1606" s="822" t="s">
        <v>3989</v>
      </c>
      <c r="H1606" s="822" t="s">
        <v>329</v>
      </c>
      <c r="I1606" s="822" t="s">
        <v>4217</v>
      </c>
      <c r="J1606" s="822" t="s">
        <v>4218</v>
      </c>
      <c r="K1606" s="822" t="s">
        <v>1900</v>
      </c>
      <c r="L1606" s="825">
        <v>200.34</v>
      </c>
      <c r="M1606" s="825">
        <v>5609.5199999999995</v>
      </c>
      <c r="N1606" s="822">
        <v>28</v>
      </c>
      <c r="O1606" s="826">
        <v>3.5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7</v>
      </c>
      <c r="B1607" s="822" t="s">
        <v>2929</v>
      </c>
      <c r="C1607" s="822" t="s">
        <v>2935</v>
      </c>
      <c r="D1607" s="823" t="s">
        <v>4682</v>
      </c>
      <c r="E1607" s="824" t="s">
        <v>2974</v>
      </c>
      <c r="F1607" s="822" t="s">
        <v>2930</v>
      </c>
      <c r="G1607" s="822" t="s">
        <v>3989</v>
      </c>
      <c r="H1607" s="822" t="s">
        <v>329</v>
      </c>
      <c r="I1607" s="822" t="s">
        <v>3990</v>
      </c>
      <c r="J1607" s="822" t="s">
        <v>3991</v>
      </c>
      <c r="K1607" s="822" t="s">
        <v>3992</v>
      </c>
      <c r="L1607" s="825">
        <v>150.26</v>
      </c>
      <c r="M1607" s="825">
        <v>2253.8999999999996</v>
      </c>
      <c r="N1607" s="822">
        <v>15</v>
      </c>
      <c r="O1607" s="826">
        <v>2.5</v>
      </c>
      <c r="P1607" s="825">
        <v>901.56</v>
      </c>
      <c r="Q1607" s="827">
        <v>0.4</v>
      </c>
      <c r="R1607" s="822">
        <v>6</v>
      </c>
      <c r="S1607" s="827">
        <v>0.4</v>
      </c>
      <c r="T1607" s="826">
        <v>1</v>
      </c>
      <c r="U1607" s="828">
        <v>0.4</v>
      </c>
    </row>
    <row r="1608" spans="1:21" ht="14.45" customHeight="1" x14ac:dyDescent="0.2">
      <c r="A1608" s="821">
        <v>7</v>
      </c>
      <c r="B1608" s="822" t="s">
        <v>2929</v>
      </c>
      <c r="C1608" s="822" t="s">
        <v>2935</v>
      </c>
      <c r="D1608" s="823" t="s">
        <v>4682</v>
      </c>
      <c r="E1608" s="824" t="s">
        <v>2974</v>
      </c>
      <c r="F1608" s="822" t="s">
        <v>2930</v>
      </c>
      <c r="G1608" s="822" t="s">
        <v>3989</v>
      </c>
      <c r="H1608" s="822" t="s">
        <v>329</v>
      </c>
      <c r="I1608" s="822" t="s">
        <v>3993</v>
      </c>
      <c r="J1608" s="822" t="s">
        <v>3994</v>
      </c>
      <c r="K1608" s="822" t="s">
        <v>1900</v>
      </c>
      <c r="L1608" s="825">
        <v>200.34</v>
      </c>
      <c r="M1608" s="825">
        <v>6811.5599999999995</v>
      </c>
      <c r="N1608" s="822">
        <v>34</v>
      </c>
      <c r="O1608" s="826">
        <v>5</v>
      </c>
      <c r="P1608" s="825">
        <v>4407.4799999999996</v>
      </c>
      <c r="Q1608" s="827">
        <v>0.6470588235294118</v>
      </c>
      <c r="R1608" s="822">
        <v>22</v>
      </c>
      <c r="S1608" s="827">
        <v>0.6470588235294118</v>
      </c>
      <c r="T1608" s="826">
        <v>3.5</v>
      </c>
      <c r="U1608" s="828">
        <v>0.7</v>
      </c>
    </row>
    <row r="1609" spans="1:21" ht="14.45" customHeight="1" x14ac:dyDescent="0.2">
      <c r="A1609" s="821">
        <v>7</v>
      </c>
      <c r="B1609" s="822" t="s">
        <v>2929</v>
      </c>
      <c r="C1609" s="822" t="s">
        <v>2935</v>
      </c>
      <c r="D1609" s="823" t="s">
        <v>4682</v>
      </c>
      <c r="E1609" s="824" t="s">
        <v>2974</v>
      </c>
      <c r="F1609" s="822" t="s">
        <v>2930</v>
      </c>
      <c r="G1609" s="822" t="s">
        <v>3989</v>
      </c>
      <c r="H1609" s="822" t="s">
        <v>329</v>
      </c>
      <c r="I1609" s="822" t="s">
        <v>4322</v>
      </c>
      <c r="J1609" s="822" t="s">
        <v>1543</v>
      </c>
      <c r="K1609" s="822" t="s">
        <v>2833</v>
      </c>
      <c r="L1609" s="825">
        <v>100.17</v>
      </c>
      <c r="M1609" s="825">
        <v>1101.8699999999999</v>
      </c>
      <c r="N1609" s="822">
        <v>11</v>
      </c>
      <c r="O1609" s="826">
        <v>3.5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7</v>
      </c>
      <c r="B1610" s="822" t="s">
        <v>2929</v>
      </c>
      <c r="C1610" s="822" t="s">
        <v>2935</v>
      </c>
      <c r="D1610" s="823" t="s">
        <v>4682</v>
      </c>
      <c r="E1610" s="824" t="s">
        <v>2974</v>
      </c>
      <c r="F1610" s="822" t="s">
        <v>2930</v>
      </c>
      <c r="G1610" s="822" t="s">
        <v>3989</v>
      </c>
      <c r="H1610" s="822" t="s">
        <v>329</v>
      </c>
      <c r="I1610" s="822" t="s">
        <v>3995</v>
      </c>
      <c r="J1610" s="822" t="s">
        <v>1543</v>
      </c>
      <c r="K1610" s="822" t="s">
        <v>3542</v>
      </c>
      <c r="L1610" s="825">
        <v>166.96</v>
      </c>
      <c r="M1610" s="825">
        <v>1669.6</v>
      </c>
      <c r="N1610" s="822">
        <v>10</v>
      </c>
      <c r="O1610" s="826">
        <v>2.5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7</v>
      </c>
      <c r="B1611" s="822" t="s">
        <v>2929</v>
      </c>
      <c r="C1611" s="822" t="s">
        <v>2935</v>
      </c>
      <c r="D1611" s="823" t="s">
        <v>4682</v>
      </c>
      <c r="E1611" s="824" t="s">
        <v>2974</v>
      </c>
      <c r="F1611" s="822" t="s">
        <v>2930</v>
      </c>
      <c r="G1611" s="822" t="s">
        <v>3989</v>
      </c>
      <c r="H1611" s="822" t="s">
        <v>329</v>
      </c>
      <c r="I1611" s="822" t="s">
        <v>3996</v>
      </c>
      <c r="J1611" s="822" t="s">
        <v>3997</v>
      </c>
      <c r="K1611" s="822" t="s">
        <v>3998</v>
      </c>
      <c r="L1611" s="825">
        <v>100.17</v>
      </c>
      <c r="M1611" s="825">
        <v>1101.8699999999999</v>
      </c>
      <c r="N1611" s="822">
        <v>11</v>
      </c>
      <c r="O1611" s="826">
        <v>4.5</v>
      </c>
      <c r="P1611" s="825">
        <v>200.34</v>
      </c>
      <c r="Q1611" s="827">
        <v>0.18181818181818185</v>
      </c>
      <c r="R1611" s="822">
        <v>2</v>
      </c>
      <c r="S1611" s="827">
        <v>0.18181818181818182</v>
      </c>
      <c r="T1611" s="826">
        <v>0.5</v>
      </c>
      <c r="U1611" s="828">
        <v>0.1111111111111111</v>
      </c>
    </row>
    <row r="1612" spans="1:21" ht="14.45" customHeight="1" x14ac:dyDescent="0.2">
      <c r="A1612" s="821">
        <v>7</v>
      </c>
      <c r="B1612" s="822" t="s">
        <v>2929</v>
      </c>
      <c r="C1612" s="822" t="s">
        <v>2935</v>
      </c>
      <c r="D1612" s="823" t="s">
        <v>4682</v>
      </c>
      <c r="E1612" s="824" t="s">
        <v>2974</v>
      </c>
      <c r="F1612" s="822" t="s">
        <v>2930</v>
      </c>
      <c r="G1612" s="822" t="s">
        <v>3989</v>
      </c>
      <c r="H1612" s="822" t="s">
        <v>329</v>
      </c>
      <c r="I1612" s="822" t="s">
        <v>4323</v>
      </c>
      <c r="J1612" s="822" t="s">
        <v>2177</v>
      </c>
      <c r="K1612" s="822" t="s">
        <v>4095</v>
      </c>
      <c r="L1612" s="825">
        <v>320.55</v>
      </c>
      <c r="M1612" s="825">
        <v>1923.3</v>
      </c>
      <c r="N1612" s="822">
        <v>6</v>
      </c>
      <c r="O1612" s="826">
        <v>4.5</v>
      </c>
      <c r="P1612" s="825">
        <v>1602.75</v>
      </c>
      <c r="Q1612" s="827">
        <v>0.83333333333333337</v>
      </c>
      <c r="R1612" s="822">
        <v>5</v>
      </c>
      <c r="S1612" s="827">
        <v>0.83333333333333337</v>
      </c>
      <c r="T1612" s="826">
        <v>3.5</v>
      </c>
      <c r="U1612" s="828">
        <v>0.77777777777777779</v>
      </c>
    </row>
    <row r="1613" spans="1:21" ht="14.45" customHeight="1" x14ac:dyDescent="0.2">
      <c r="A1613" s="821">
        <v>7</v>
      </c>
      <c r="B1613" s="822" t="s">
        <v>2929</v>
      </c>
      <c r="C1613" s="822" t="s">
        <v>2935</v>
      </c>
      <c r="D1613" s="823" t="s">
        <v>4682</v>
      </c>
      <c r="E1613" s="824" t="s">
        <v>2974</v>
      </c>
      <c r="F1613" s="822" t="s">
        <v>2930</v>
      </c>
      <c r="G1613" s="822" t="s">
        <v>3989</v>
      </c>
      <c r="H1613" s="822" t="s">
        <v>329</v>
      </c>
      <c r="I1613" s="822" t="s">
        <v>4219</v>
      </c>
      <c r="J1613" s="822" t="s">
        <v>4220</v>
      </c>
      <c r="K1613" s="822" t="s">
        <v>3542</v>
      </c>
      <c r="L1613" s="825">
        <v>166.96</v>
      </c>
      <c r="M1613" s="825">
        <v>2504.4</v>
      </c>
      <c r="N1613" s="822">
        <v>15</v>
      </c>
      <c r="O1613" s="826">
        <v>4</v>
      </c>
      <c r="P1613" s="825">
        <v>2504.4</v>
      </c>
      <c r="Q1613" s="827">
        <v>1</v>
      </c>
      <c r="R1613" s="822">
        <v>15</v>
      </c>
      <c r="S1613" s="827">
        <v>1</v>
      </c>
      <c r="T1613" s="826">
        <v>4</v>
      </c>
      <c r="U1613" s="828">
        <v>1</v>
      </c>
    </row>
    <row r="1614" spans="1:21" ht="14.45" customHeight="1" x14ac:dyDescent="0.2">
      <c r="A1614" s="821">
        <v>7</v>
      </c>
      <c r="B1614" s="822" t="s">
        <v>2929</v>
      </c>
      <c r="C1614" s="822" t="s">
        <v>2935</v>
      </c>
      <c r="D1614" s="823" t="s">
        <v>4682</v>
      </c>
      <c r="E1614" s="824" t="s">
        <v>2974</v>
      </c>
      <c r="F1614" s="822" t="s">
        <v>2930</v>
      </c>
      <c r="G1614" s="822" t="s">
        <v>3989</v>
      </c>
      <c r="H1614" s="822" t="s">
        <v>329</v>
      </c>
      <c r="I1614" s="822" t="s">
        <v>4420</v>
      </c>
      <c r="J1614" s="822" t="s">
        <v>4421</v>
      </c>
      <c r="K1614" s="822" t="s">
        <v>4005</v>
      </c>
      <c r="L1614" s="825">
        <v>150.26</v>
      </c>
      <c r="M1614" s="825">
        <v>450.78</v>
      </c>
      <c r="N1614" s="822">
        <v>3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7</v>
      </c>
      <c r="B1615" s="822" t="s">
        <v>2929</v>
      </c>
      <c r="C1615" s="822" t="s">
        <v>2935</v>
      </c>
      <c r="D1615" s="823" t="s">
        <v>4682</v>
      </c>
      <c r="E1615" s="824" t="s">
        <v>2974</v>
      </c>
      <c r="F1615" s="822" t="s">
        <v>2930</v>
      </c>
      <c r="G1615" s="822" t="s">
        <v>3989</v>
      </c>
      <c r="H1615" s="822" t="s">
        <v>329</v>
      </c>
      <c r="I1615" s="822" t="s">
        <v>4327</v>
      </c>
      <c r="J1615" s="822" t="s">
        <v>4325</v>
      </c>
      <c r="K1615" s="822" t="s">
        <v>4328</v>
      </c>
      <c r="L1615" s="825">
        <v>100.17</v>
      </c>
      <c r="M1615" s="825">
        <v>100.17</v>
      </c>
      <c r="N1615" s="822">
        <v>1</v>
      </c>
      <c r="O1615" s="826">
        <v>0.5</v>
      </c>
      <c r="P1615" s="825">
        <v>100.17</v>
      </c>
      <c r="Q1615" s="827">
        <v>1</v>
      </c>
      <c r="R1615" s="822">
        <v>1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7</v>
      </c>
      <c r="B1616" s="822" t="s">
        <v>2929</v>
      </c>
      <c r="C1616" s="822" t="s">
        <v>2935</v>
      </c>
      <c r="D1616" s="823" t="s">
        <v>4682</v>
      </c>
      <c r="E1616" s="824" t="s">
        <v>2974</v>
      </c>
      <c r="F1616" s="822" t="s">
        <v>2930</v>
      </c>
      <c r="G1616" s="822" t="s">
        <v>3989</v>
      </c>
      <c r="H1616" s="822" t="s">
        <v>329</v>
      </c>
      <c r="I1616" s="822" t="s">
        <v>4422</v>
      </c>
      <c r="J1616" s="822" t="s">
        <v>4421</v>
      </c>
      <c r="K1616" s="822" t="s">
        <v>4000</v>
      </c>
      <c r="L1616" s="825">
        <v>200.34</v>
      </c>
      <c r="M1616" s="825">
        <v>400.68</v>
      </c>
      <c r="N1616" s="822">
        <v>2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7</v>
      </c>
      <c r="B1617" s="822" t="s">
        <v>2929</v>
      </c>
      <c r="C1617" s="822" t="s">
        <v>2935</v>
      </c>
      <c r="D1617" s="823" t="s">
        <v>4682</v>
      </c>
      <c r="E1617" s="824" t="s">
        <v>2974</v>
      </c>
      <c r="F1617" s="822" t="s">
        <v>2930</v>
      </c>
      <c r="G1617" s="822" t="s">
        <v>3989</v>
      </c>
      <c r="H1617" s="822" t="s">
        <v>329</v>
      </c>
      <c r="I1617" s="822" t="s">
        <v>4423</v>
      </c>
      <c r="J1617" s="822" t="s">
        <v>3208</v>
      </c>
      <c r="K1617" s="822"/>
      <c r="L1617" s="825">
        <v>320.55</v>
      </c>
      <c r="M1617" s="825">
        <v>320.55</v>
      </c>
      <c r="N1617" s="822">
        <v>1</v>
      </c>
      <c r="O1617" s="826">
        <v>0.5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7</v>
      </c>
      <c r="B1618" s="822" t="s">
        <v>2929</v>
      </c>
      <c r="C1618" s="822" t="s">
        <v>2935</v>
      </c>
      <c r="D1618" s="823" t="s">
        <v>4682</v>
      </c>
      <c r="E1618" s="824" t="s">
        <v>2974</v>
      </c>
      <c r="F1618" s="822" t="s">
        <v>2930</v>
      </c>
      <c r="G1618" s="822" t="s">
        <v>3989</v>
      </c>
      <c r="H1618" s="822" t="s">
        <v>329</v>
      </c>
      <c r="I1618" s="822" t="s">
        <v>4423</v>
      </c>
      <c r="J1618" s="822" t="s">
        <v>4424</v>
      </c>
      <c r="K1618" s="822" t="s">
        <v>4425</v>
      </c>
      <c r="L1618" s="825">
        <v>320.55</v>
      </c>
      <c r="M1618" s="825">
        <v>320.55</v>
      </c>
      <c r="N1618" s="822">
        <v>1</v>
      </c>
      <c r="O1618" s="826">
        <v>1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7</v>
      </c>
      <c r="B1619" s="822" t="s">
        <v>2929</v>
      </c>
      <c r="C1619" s="822" t="s">
        <v>2935</v>
      </c>
      <c r="D1619" s="823" t="s">
        <v>4682</v>
      </c>
      <c r="E1619" s="824" t="s">
        <v>2974</v>
      </c>
      <c r="F1619" s="822" t="s">
        <v>2930</v>
      </c>
      <c r="G1619" s="822" t="s">
        <v>3989</v>
      </c>
      <c r="H1619" s="822" t="s">
        <v>329</v>
      </c>
      <c r="I1619" s="822" t="s">
        <v>4004</v>
      </c>
      <c r="J1619" s="822" t="s">
        <v>3997</v>
      </c>
      <c r="K1619" s="822" t="s">
        <v>4005</v>
      </c>
      <c r="L1619" s="825">
        <v>150.26</v>
      </c>
      <c r="M1619" s="825">
        <v>1202.08</v>
      </c>
      <c r="N1619" s="822">
        <v>8</v>
      </c>
      <c r="O1619" s="826">
        <v>2</v>
      </c>
      <c r="P1619" s="825">
        <v>450.78</v>
      </c>
      <c r="Q1619" s="827">
        <v>0.375</v>
      </c>
      <c r="R1619" s="822">
        <v>3</v>
      </c>
      <c r="S1619" s="827">
        <v>0.375</v>
      </c>
      <c r="T1619" s="826">
        <v>0.5</v>
      </c>
      <c r="U1619" s="828">
        <v>0.25</v>
      </c>
    </row>
    <row r="1620" spans="1:21" ht="14.45" customHeight="1" x14ac:dyDescent="0.2">
      <c r="A1620" s="821">
        <v>7</v>
      </c>
      <c r="B1620" s="822" t="s">
        <v>2929</v>
      </c>
      <c r="C1620" s="822" t="s">
        <v>2935</v>
      </c>
      <c r="D1620" s="823" t="s">
        <v>4682</v>
      </c>
      <c r="E1620" s="824" t="s">
        <v>2974</v>
      </c>
      <c r="F1620" s="822" t="s">
        <v>2930</v>
      </c>
      <c r="G1620" s="822" t="s">
        <v>3989</v>
      </c>
      <c r="H1620" s="822" t="s">
        <v>329</v>
      </c>
      <c r="I1620" s="822" t="s">
        <v>4221</v>
      </c>
      <c r="J1620" s="822" t="s">
        <v>2177</v>
      </c>
      <c r="K1620" s="822" t="s">
        <v>2190</v>
      </c>
      <c r="L1620" s="825">
        <v>47.35</v>
      </c>
      <c r="M1620" s="825">
        <v>284.10000000000002</v>
      </c>
      <c r="N1620" s="822">
        <v>6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7</v>
      </c>
      <c r="B1621" s="822" t="s">
        <v>2929</v>
      </c>
      <c r="C1621" s="822" t="s">
        <v>2935</v>
      </c>
      <c r="D1621" s="823" t="s">
        <v>4682</v>
      </c>
      <c r="E1621" s="824" t="s">
        <v>2974</v>
      </c>
      <c r="F1621" s="822" t="s">
        <v>2930</v>
      </c>
      <c r="G1621" s="822" t="s">
        <v>3989</v>
      </c>
      <c r="H1621" s="822" t="s">
        <v>329</v>
      </c>
      <c r="I1621" s="822" t="s">
        <v>4006</v>
      </c>
      <c r="J1621" s="822" t="s">
        <v>3997</v>
      </c>
      <c r="K1621" s="822" t="s">
        <v>4007</v>
      </c>
      <c r="L1621" s="825">
        <v>150.26</v>
      </c>
      <c r="M1621" s="825">
        <v>601.04</v>
      </c>
      <c r="N1621" s="822">
        <v>4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7</v>
      </c>
      <c r="B1622" s="822" t="s">
        <v>2929</v>
      </c>
      <c r="C1622" s="822" t="s">
        <v>2935</v>
      </c>
      <c r="D1622" s="823" t="s">
        <v>4682</v>
      </c>
      <c r="E1622" s="824" t="s">
        <v>2974</v>
      </c>
      <c r="F1622" s="822" t="s">
        <v>2930</v>
      </c>
      <c r="G1622" s="822" t="s">
        <v>3989</v>
      </c>
      <c r="H1622" s="822" t="s">
        <v>329</v>
      </c>
      <c r="I1622" s="822" t="s">
        <v>4008</v>
      </c>
      <c r="J1622" s="822" t="s">
        <v>3997</v>
      </c>
      <c r="K1622" s="822" t="s">
        <v>4009</v>
      </c>
      <c r="L1622" s="825">
        <v>100.17</v>
      </c>
      <c r="M1622" s="825">
        <v>500.85</v>
      </c>
      <c r="N1622" s="822">
        <v>5</v>
      </c>
      <c r="O1622" s="826">
        <v>1.5</v>
      </c>
      <c r="P1622" s="825">
        <v>200.34</v>
      </c>
      <c r="Q1622" s="827">
        <v>0.39999999999999997</v>
      </c>
      <c r="R1622" s="822">
        <v>2</v>
      </c>
      <c r="S1622" s="827">
        <v>0.4</v>
      </c>
      <c r="T1622" s="826">
        <v>1</v>
      </c>
      <c r="U1622" s="828">
        <v>0.66666666666666663</v>
      </c>
    </row>
    <row r="1623" spans="1:21" ht="14.45" customHeight="1" x14ac:dyDescent="0.2">
      <c r="A1623" s="821">
        <v>7</v>
      </c>
      <c r="B1623" s="822" t="s">
        <v>2929</v>
      </c>
      <c r="C1623" s="822" t="s">
        <v>2935</v>
      </c>
      <c r="D1623" s="823" t="s">
        <v>4682</v>
      </c>
      <c r="E1623" s="824" t="s">
        <v>2974</v>
      </c>
      <c r="F1623" s="822" t="s">
        <v>2930</v>
      </c>
      <c r="G1623" s="822" t="s">
        <v>3989</v>
      </c>
      <c r="H1623" s="822" t="s">
        <v>329</v>
      </c>
      <c r="I1623" s="822" t="s">
        <v>4010</v>
      </c>
      <c r="J1623" s="822" t="s">
        <v>4011</v>
      </c>
      <c r="K1623" s="822" t="s">
        <v>3992</v>
      </c>
      <c r="L1623" s="825">
        <v>150.26</v>
      </c>
      <c r="M1623" s="825">
        <v>300.52</v>
      </c>
      <c r="N1623" s="822">
        <v>2</v>
      </c>
      <c r="O1623" s="826">
        <v>1</v>
      </c>
      <c r="P1623" s="825">
        <v>300.52</v>
      </c>
      <c r="Q1623" s="827">
        <v>1</v>
      </c>
      <c r="R1623" s="822">
        <v>2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7</v>
      </c>
      <c r="B1624" s="822" t="s">
        <v>2929</v>
      </c>
      <c r="C1624" s="822" t="s">
        <v>2935</v>
      </c>
      <c r="D1624" s="823" t="s">
        <v>4682</v>
      </c>
      <c r="E1624" s="824" t="s">
        <v>2974</v>
      </c>
      <c r="F1624" s="822" t="s">
        <v>2930</v>
      </c>
      <c r="G1624" s="822" t="s">
        <v>3989</v>
      </c>
      <c r="H1624" s="822" t="s">
        <v>329</v>
      </c>
      <c r="I1624" s="822" t="s">
        <v>4013</v>
      </c>
      <c r="J1624" s="822" t="s">
        <v>4011</v>
      </c>
      <c r="K1624" s="822" t="s">
        <v>1900</v>
      </c>
      <c r="L1624" s="825">
        <v>200.34</v>
      </c>
      <c r="M1624" s="825">
        <v>6010.2</v>
      </c>
      <c r="N1624" s="822">
        <v>30</v>
      </c>
      <c r="O1624" s="826">
        <v>4</v>
      </c>
      <c r="P1624" s="825">
        <v>1202.04</v>
      </c>
      <c r="Q1624" s="827">
        <v>0.2</v>
      </c>
      <c r="R1624" s="822">
        <v>6</v>
      </c>
      <c r="S1624" s="827">
        <v>0.2</v>
      </c>
      <c r="T1624" s="826">
        <v>0.5</v>
      </c>
      <c r="U1624" s="828">
        <v>0.125</v>
      </c>
    </row>
    <row r="1625" spans="1:21" ht="14.45" customHeight="1" x14ac:dyDescent="0.2">
      <c r="A1625" s="821">
        <v>7</v>
      </c>
      <c r="B1625" s="822" t="s">
        <v>2929</v>
      </c>
      <c r="C1625" s="822" t="s">
        <v>2935</v>
      </c>
      <c r="D1625" s="823" t="s">
        <v>4682</v>
      </c>
      <c r="E1625" s="824" t="s">
        <v>2974</v>
      </c>
      <c r="F1625" s="822" t="s">
        <v>2930</v>
      </c>
      <c r="G1625" s="822" t="s">
        <v>3989</v>
      </c>
      <c r="H1625" s="822" t="s">
        <v>329</v>
      </c>
      <c r="I1625" s="822" t="s">
        <v>4014</v>
      </c>
      <c r="J1625" s="822" t="s">
        <v>4011</v>
      </c>
      <c r="K1625" s="822" t="s">
        <v>2833</v>
      </c>
      <c r="L1625" s="825">
        <v>100.17</v>
      </c>
      <c r="M1625" s="825">
        <v>4607.82</v>
      </c>
      <c r="N1625" s="822">
        <v>46</v>
      </c>
      <c r="O1625" s="826">
        <v>4.5</v>
      </c>
      <c r="P1625" s="825">
        <v>1602.72</v>
      </c>
      <c r="Q1625" s="827">
        <v>0.34782608695652178</v>
      </c>
      <c r="R1625" s="822">
        <v>16</v>
      </c>
      <c r="S1625" s="827">
        <v>0.34782608695652173</v>
      </c>
      <c r="T1625" s="826">
        <v>1.5</v>
      </c>
      <c r="U1625" s="828">
        <v>0.33333333333333331</v>
      </c>
    </row>
    <row r="1626" spans="1:21" ht="14.45" customHeight="1" x14ac:dyDescent="0.2">
      <c r="A1626" s="821">
        <v>7</v>
      </c>
      <c r="B1626" s="822" t="s">
        <v>2929</v>
      </c>
      <c r="C1626" s="822" t="s">
        <v>2935</v>
      </c>
      <c r="D1626" s="823" t="s">
        <v>4682</v>
      </c>
      <c r="E1626" s="824" t="s">
        <v>2974</v>
      </c>
      <c r="F1626" s="822" t="s">
        <v>2930</v>
      </c>
      <c r="G1626" s="822" t="s">
        <v>3177</v>
      </c>
      <c r="H1626" s="822" t="s">
        <v>329</v>
      </c>
      <c r="I1626" s="822" t="s">
        <v>3178</v>
      </c>
      <c r="J1626" s="822" t="s">
        <v>3179</v>
      </c>
      <c r="K1626" s="822" t="s">
        <v>3180</v>
      </c>
      <c r="L1626" s="825">
        <v>264</v>
      </c>
      <c r="M1626" s="825">
        <v>264</v>
      </c>
      <c r="N1626" s="822">
        <v>1</v>
      </c>
      <c r="O1626" s="826">
        <v>0.5</v>
      </c>
      <c r="P1626" s="825">
        <v>264</v>
      </c>
      <c r="Q1626" s="827">
        <v>1</v>
      </c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7</v>
      </c>
      <c r="B1627" s="822" t="s">
        <v>2929</v>
      </c>
      <c r="C1627" s="822" t="s">
        <v>2935</v>
      </c>
      <c r="D1627" s="823" t="s">
        <v>4682</v>
      </c>
      <c r="E1627" s="824" t="s">
        <v>2974</v>
      </c>
      <c r="F1627" s="822" t="s">
        <v>2930</v>
      </c>
      <c r="G1627" s="822" t="s">
        <v>3075</v>
      </c>
      <c r="H1627" s="822" t="s">
        <v>329</v>
      </c>
      <c r="I1627" s="822" t="s">
        <v>4017</v>
      </c>
      <c r="J1627" s="822" t="s">
        <v>3182</v>
      </c>
      <c r="K1627" s="822" t="s">
        <v>4018</v>
      </c>
      <c r="L1627" s="825">
        <v>477.11</v>
      </c>
      <c r="M1627" s="825">
        <v>1431.33</v>
      </c>
      <c r="N1627" s="822">
        <v>3</v>
      </c>
      <c r="O1627" s="826">
        <v>1.5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7</v>
      </c>
      <c r="B1628" s="822" t="s">
        <v>2929</v>
      </c>
      <c r="C1628" s="822" t="s">
        <v>2935</v>
      </c>
      <c r="D1628" s="823" t="s">
        <v>4682</v>
      </c>
      <c r="E1628" s="824" t="s">
        <v>2974</v>
      </c>
      <c r="F1628" s="822" t="s">
        <v>2930</v>
      </c>
      <c r="G1628" s="822" t="s">
        <v>4019</v>
      </c>
      <c r="H1628" s="822" t="s">
        <v>687</v>
      </c>
      <c r="I1628" s="822" t="s">
        <v>4020</v>
      </c>
      <c r="J1628" s="822" t="s">
        <v>2899</v>
      </c>
      <c r="K1628" s="822" t="s">
        <v>4021</v>
      </c>
      <c r="L1628" s="825">
        <v>80.53</v>
      </c>
      <c r="M1628" s="825">
        <v>966.36</v>
      </c>
      <c r="N1628" s="822">
        <v>12</v>
      </c>
      <c r="O1628" s="826">
        <v>3.5</v>
      </c>
      <c r="P1628" s="825">
        <v>241.59</v>
      </c>
      <c r="Q1628" s="827">
        <v>0.25</v>
      </c>
      <c r="R1628" s="822">
        <v>3</v>
      </c>
      <c r="S1628" s="827">
        <v>0.25</v>
      </c>
      <c r="T1628" s="826">
        <v>1</v>
      </c>
      <c r="U1628" s="828">
        <v>0.2857142857142857</v>
      </c>
    </row>
    <row r="1629" spans="1:21" ht="14.45" customHeight="1" x14ac:dyDescent="0.2">
      <c r="A1629" s="821">
        <v>7</v>
      </c>
      <c r="B1629" s="822" t="s">
        <v>2929</v>
      </c>
      <c r="C1629" s="822" t="s">
        <v>2935</v>
      </c>
      <c r="D1629" s="823" t="s">
        <v>4682</v>
      </c>
      <c r="E1629" s="824" t="s">
        <v>2974</v>
      </c>
      <c r="F1629" s="822" t="s">
        <v>2930</v>
      </c>
      <c r="G1629" s="822" t="s">
        <v>4019</v>
      </c>
      <c r="H1629" s="822" t="s">
        <v>329</v>
      </c>
      <c r="I1629" s="822" t="s">
        <v>4022</v>
      </c>
      <c r="J1629" s="822" t="s">
        <v>2899</v>
      </c>
      <c r="K1629" s="822" t="s">
        <v>2100</v>
      </c>
      <c r="L1629" s="825">
        <v>400.17</v>
      </c>
      <c r="M1629" s="825">
        <v>3601.53</v>
      </c>
      <c r="N1629" s="822">
        <v>9</v>
      </c>
      <c r="O1629" s="826">
        <v>6</v>
      </c>
      <c r="P1629" s="825">
        <v>2000.8500000000001</v>
      </c>
      <c r="Q1629" s="827">
        <v>0.55555555555555558</v>
      </c>
      <c r="R1629" s="822">
        <v>5</v>
      </c>
      <c r="S1629" s="827">
        <v>0.55555555555555558</v>
      </c>
      <c r="T1629" s="826">
        <v>3</v>
      </c>
      <c r="U1629" s="828">
        <v>0.5</v>
      </c>
    </row>
    <row r="1630" spans="1:21" ht="14.45" customHeight="1" x14ac:dyDescent="0.2">
      <c r="A1630" s="821">
        <v>7</v>
      </c>
      <c r="B1630" s="822" t="s">
        <v>2929</v>
      </c>
      <c r="C1630" s="822" t="s">
        <v>2935</v>
      </c>
      <c r="D1630" s="823" t="s">
        <v>4682</v>
      </c>
      <c r="E1630" s="824" t="s">
        <v>2974</v>
      </c>
      <c r="F1630" s="822" t="s">
        <v>2930</v>
      </c>
      <c r="G1630" s="822" t="s">
        <v>4019</v>
      </c>
      <c r="H1630" s="822" t="s">
        <v>329</v>
      </c>
      <c r="I1630" s="822" t="s">
        <v>4023</v>
      </c>
      <c r="J1630" s="822" t="s">
        <v>2899</v>
      </c>
      <c r="K1630" s="822" t="s">
        <v>4024</v>
      </c>
      <c r="L1630" s="825">
        <v>533.42999999999995</v>
      </c>
      <c r="M1630" s="825">
        <v>1066.8599999999999</v>
      </c>
      <c r="N1630" s="822">
        <v>2</v>
      </c>
      <c r="O1630" s="826">
        <v>1</v>
      </c>
      <c r="P1630" s="825">
        <v>1066.8599999999999</v>
      </c>
      <c r="Q1630" s="827">
        <v>1</v>
      </c>
      <c r="R1630" s="822">
        <v>2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7</v>
      </c>
      <c r="B1631" s="822" t="s">
        <v>2929</v>
      </c>
      <c r="C1631" s="822" t="s">
        <v>2935</v>
      </c>
      <c r="D1631" s="823" t="s">
        <v>4682</v>
      </c>
      <c r="E1631" s="824" t="s">
        <v>2974</v>
      </c>
      <c r="F1631" s="822" t="s">
        <v>2930</v>
      </c>
      <c r="G1631" s="822" t="s">
        <v>4019</v>
      </c>
      <c r="H1631" s="822" t="s">
        <v>687</v>
      </c>
      <c r="I1631" s="822" t="s">
        <v>2898</v>
      </c>
      <c r="J1631" s="822" t="s">
        <v>2899</v>
      </c>
      <c r="K1631" s="822" t="s">
        <v>2098</v>
      </c>
      <c r="L1631" s="825">
        <v>161.06</v>
      </c>
      <c r="M1631" s="825">
        <v>1610.6000000000001</v>
      </c>
      <c r="N1631" s="822">
        <v>10</v>
      </c>
      <c r="O1631" s="826">
        <v>2.5</v>
      </c>
      <c r="P1631" s="825">
        <v>1127.42</v>
      </c>
      <c r="Q1631" s="827">
        <v>0.7</v>
      </c>
      <c r="R1631" s="822">
        <v>7</v>
      </c>
      <c r="S1631" s="827">
        <v>0.7</v>
      </c>
      <c r="T1631" s="826">
        <v>2</v>
      </c>
      <c r="U1631" s="828">
        <v>0.8</v>
      </c>
    </row>
    <row r="1632" spans="1:21" ht="14.45" customHeight="1" x14ac:dyDescent="0.2">
      <c r="A1632" s="821">
        <v>7</v>
      </c>
      <c r="B1632" s="822" t="s">
        <v>2929</v>
      </c>
      <c r="C1632" s="822" t="s">
        <v>2935</v>
      </c>
      <c r="D1632" s="823" t="s">
        <v>4682</v>
      </c>
      <c r="E1632" s="824" t="s">
        <v>2974</v>
      </c>
      <c r="F1632" s="822" t="s">
        <v>2930</v>
      </c>
      <c r="G1632" s="822" t="s">
        <v>4019</v>
      </c>
      <c r="H1632" s="822" t="s">
        <v>687</v>
      </c>
      <c r="I1632" s="822" t="s">
        <v>4025</v>
      </c>
      <c r="J1632" s="822" t="s">
        <v>2899</v>
      </c>
      <c r="K1632" s="822" t="s">
        <v>4024</v>
      </c>
      <c r="L1632" s="825">
        <v>533.42999999999995</v>
      </c>
      <c r="M1632" s="825">
        <v>3734.0099999999998</v>
      </c>
      <c r="N1632" s="822">
        <v>7</v>
      </c>
      <c r="O1632" s="826">
        <v>4</v>
      </c>
      <c r="P1632" s="825">
        <v>2133.7199999999998</v>
      </c>
      <c r="Q1632" s="827">
        <v>0.5714285714285714</v>
      </c>
      <c r="R1632" s="822">
        <v>4</v>
      </c>
      <c r="S1632" s="827">
        <v>0.5714285714285714</v>
      </c>
      <c r="T1632" s="826">
        <v>2</v>
      </c>
      <c r="U1632" s="828">
        <v>0.5</v>
      </c>
    </row>
    <row r="1633" spans="1:21" ht="14.45" customHeight="1" x14ac:dyDescent="0.2">
      <c r="A1633" s="821">
        <v>7</v>
      </c>
      <c r="B1633" s="822" t="s">
        <v>2929</v>
      </c>
      <c r="C1633" s="822" t="s">
        <v>2935</v>
      </c>
      <c r="D1633" s="823" t="s">
        <v>4682</v>
      </c>
      <c r="E1633" s="824" t="s">
        <v>2974</v>
      </c>
      <c r="F1633" s="822" t="s">
        <v>2930</v>
      </c>
      <c r="G1633" s="822" t="s">
        <v>4019</v>
      </c>
      <c r="H1633" s="822" t="s">
        <v>687</v>
      </c>
      <c r="I1633" s="822" t="s">
        <v>2900</v>
      </c>
      <c r="J1633" s="822" t="s">
        <v>2899</v>
      </c>
      <c r="K1633" s="822" t="s">
        <v>2100</v>
      </c>
      <c r="L1633" s="825">
        <v>400.17</v>
      </c>
      <c r="M1633" s="825">
        <v>6002.55</v>
      </c>
      <c r="N1633" s="822">
        <v>15</v>
      </c>
      <c r="O1633" s="826">
        <v>10.5</v>
      </c>
      <c r="P1633" s="825">
        <v>2401.02</v>
      </c>
      <c r="Q1633" s="827">
        <v>0.39999999999999997</v>
      </c>
      <c r="R1633" s="822">
        <v>6</v>
      </c>
      <c r="S1633" s="827">
        <v>0.4</v>
      </c>
      <c r="T1633" s="826">
        <v>4.5</v>
      </c>
      <c r="U1633" s="828">
        <v>0.42857142857142855</v>
      </c>
    </row>
    <row r="1634" spans="1:21" ht="14.45" customHeight="1" x14ac:dyDescent="0.2">
      <c r="A1634" s="821">
        <v>7</v>
      </c>
      <c r="B1634" s="822" t="s">
        <v>2929</v>
      </c>
      <c r="C1634" s="822" t="s">
        <v>2935</v>
      </c>
      <c r="D1634" s="823" t="s">
        <v>4682</v>
      </c>
      <c r="E1634" s="824" t="s">
        <v>2974</v>
      </c>
      <c r="F1634" s="822" t="s">
        <v>2930</v>
      </c>
      <c r="G1634" s="822" t="s">
        <v>4019</v>
      </c>
      <c r="H1634" s="822" t="s">
        <v>687</v>
      </c>
      <c r="I1634" s="822" t="s">
        <v>4164</v>
      </c>
      <c r="J1634" s="822" t="s">
        <v>2899</v>
      </c>
      <c r="K1634" s="822" t="s">
        <v>4021</v>
      </c>
      <c r="L1634" s="825">
        <v>80.53</v>
      </c>
      <c r="M1634" s="825">
        <v>241.59</v>
      </c>
      <c r="N1634" s="822">
        <v>3</v>
      </c>
      <c r="O1634" s="826">
        <v>1.5</v>
      </c>
      <c r="P1634" s="825">
        <v>161.06</v>
      </c>
      <c r="Q1634" s="827">
        <v>0.66666666666666663</v>
      </c>
      <c r="R1634" s="822">
        <v>2</v>
      </c>
      <c r="S1634" s="827">
        <v>0.66666666666666663</v>
      </c>
      <c r="T1634" s="826">
        <v>0.5</v>
      </c>
      <c r="U1634" s="828">
        <v>0.33333333333333331</v>
      </c>
    </row>
    <row r="1635" spans="1:21" ht="14.45" customHeight="1" x14ac:dyDescent="0.2">
      <c r="A1635" s="821">
        <v>7</v>
      </c>
      <c r="B1635" s="822" t="s">
        <v>2929</v>
      </c>
      <c r="C1635" s="822" t="s">
        <v>2935</v>
      </c>
      <c r="D1635" s="823" t="s">
        <v>4682</v>
      </c>
      <c r="E1635" s="824" t="s">
        <v>2974</v>
      </c>
      <c r="F1635" s="822" t="s">
        <v>2930</v>
      </c>
      <c r="G1635" s="822" t="s">
        <v>4019</v>
      </c>
      <c r="H1635" s="822" t="s">
        <v>329</v>
      </c>
      <c r="I1635" s="822" t="s">
        <v>4335</v>
      </c>
      <c r="J1635" s="822" t="s">
        <v>4336</v>
      </c>
      <c r="K1635" s="822" t="s">
        <v>4021</v>
      </c>
      <c r="L1635" s="825">
        <v>133.4</v>
      </c>
      <c r="M1635" s="825">
        <v>800.40000000000009</v>
      </c>
      <c r="N1635" s="822">
        <v>6</v>
      </c>
      <c r="O1635" s="826">
        <v>0.5</v>
      </c>
      <c r="P1635" s="825">
        <v>800.40000000000009</v>
      </c>
      <c r="Q1635" s="827">
        <v>1</v>
      </c>
      <c r="R1635" s="822">
        <v>6</v>
      </c>
      <c r="S1635" s="827">
        <v>1</v>
      </c>
      <c r="T1635" s="826">
        <v>0.5</v>
      </c>
      <c r="U1635" s="828">
        <v>1</v>
      </c>
    </row>
    <row r="1636" spans="1:21" ht="14.45" customHeight="1" x14ac:dyDescent="0.2">
      <c r="A1636" s="821">
        <v>7</v>
      </c>
      <c r="B1636" s="822" t="s">
        <v>2929</v>
      </c>
      <c r="C1636" s="822" t="s">
        <v>2935</v>
      </c>
      <c r="D1636" s="823" t="s">
        <v>4682</v>
      </c>
      <c r="E1636" s="824" t="s">
        <v>2974</v>
      </c>
      <c r="F1636" s="822" t="s">
        <v>2930</v>
      </c>
      <c r="G1636" s="822" t="s">
        <v>3562</v>
      </c>
      <c r="H1636" s="822" t="s">
        <v>329</v>
      </c>
      <c r="I1636" s="822" t="s">
        <v>3563</v>
      </c>
      <c r="J1636" s="822" t="s">
        <v>3564</v>
      </c>
      <c r="K1636" s="822" t="s">
        <v>3565</v>
      </c>
      <c r="L1636" s="825">
        <v>0</v>
      </c>
      <c r="M1636" s="825">
        <v>0</v>
      </c>
      <c r="N1636" s="822">
        <v>2</v>
      </c>
      <c r="O1636" s="826">
        <v>0.5</v>
      </c>
      <c r="P1636" s="825">
        <v>0</v>
      </c>
      <c r="Q1636" s="827"/>
      <c r="R1636" s="822">
        <v>2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7</v>
      </c>
      <c r="B1637" s="822" t="s">
        <v>2929</v>
      </c>
      <c r="C1637" s="822" t="s">
        <v>2935</v>
      </c>
      <c r="D1637" s="823" t="s">
        <v>4682</v>
      </c>
      <c r="E1637" s="824" t="s">
        <v>2974</v>
      </c>
      <c r="F1637" s="822" t="s">
        <v>2930</v>
      </c>
      <c r="G1637" s="822" t="s">
        <v>3079</v>
      </c>
      <c r="H1637" s="822" t="s">
        <v>329</v>
      </c>
      <c r="I1637" s="822" t="s">
        <v>4426</v>
      </c>
      <c r="J1637" s="822" t="s">
        <v>4427</v>
      </c>
      <c r="K1637" s="822" t="s">
        <v>3469</v>
      </c>
      <c r="L1637" s="825">
        <v>0</v>
      </c>
      <c r="M1637" s="825">
        <v>0</v>
      </c>
      <c r="N1637" s="822">
        <v>4</v>
      </c>
      <c r="O1637" s="826">
        <v>2.5</v>
      </c>
      <c r="P1637" s="825"/>
      <c r="Q1637" s="827"/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7</v>
      </c>
      <c r="B1638" s="822" t="s">
        <v>2929</v>
      </c>
      <c r="C1638" s="822" t="s">
        <v>2935</v>
      </c>
      <c r="D1638" s="823" t="s">
        <v>4682</v>
      </c>
      <c r="E1638" s="824" t="s">
        <v>2974</v>
      </c>
      <c r="F1638" s="822" t="s">
        <v>2930</v>
      </c>
      <c r="G1638" s="822" t="s">
        <v>3079</v>
      </c>
      <c r="H1638" s="822" t="s">
        <v>329</v>
      </c>
      <c r="I1638" s="822" t="s">
        <v>4337</v>
      </c>
      <c r="J1638" s="822" t="s">
        <v>3776</v>
      </c>
      <c r="K1638" s="822" t="s">
        <v>3469</v>
      </c>
      <c r="L1638" s="825">
        <v>0</v>
      </c>
      <c r="M1638" s="825">
        <v>0</v>
      </c>
      <c r="N1638" s="822">
        <v>2</v>
      </c>
      <c r="O1638" s="826">
        <v>1.5</v>
      </c>
      <c r="P1638" s="825">
        <v>0</v>
      </c>
      <c r="Q1638" s="827"/>
      <c r="R1638" s="822">
        <v>1</v>
      </c>
      <c r="S1638" s="827">
        <v>0.5</v>
      </c>
      <c r="T1638" s="826">
        <v>0.5</v>
      </c>
      <c r="U1638" s="828">
        <v>0.33333333333333331</v>
      </c>
    </row>
    <row r="1639" spans="1:21" ht="14.45" customHeight="1" x14ac:dyDescent="0.2">
      <c r="A1639" s="821">
        <v>7</v>
      </c>
      <c r="B1639" s="822" t="s">
        <v>2929</v>
      </c>
      <c r="C1639" s="822" t="s">
        <v>2935</v>
      </c>
      <c r="D1639" s="823" t="s">
        <v>4682</v>
      </c>
      <c r="E1639" s="824" t="s">
        <v>2974</v>
      </c>
      <c r="F1639" s="822" t="s">
        <v>2930</v>
      </c>
      <c r="G1639" s="822" t="s">
        <v>3079</v>
      </c>
      <c r="H1639" s="822" t="s">
        <v>329</v>
      </c>
      <c r="I1639" s="822" t="s">
        <v>3775</v>
      </c>
      <c r="J1639" s="822" t="s">
        <v>3776</v>
      </c>
      <c r="K1639" s="822" t="s">
        <v>2746</v>
      </c>
      <c r="L1639" s="825">
        <v>0</v>
      </c>
      <c r="M1639" s="825">
        <v>0</v>
      </c>
      <c r="N1639" s="822">
        <v>1</v>
      </c>
      <c r="O1639" s="826">
        <v>1</v>
      </c>
      <c r="P1639" s="825">
        <v>0</v>
      </c>
      <c r="Q1639" s="827"/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7</v>
      </c>
      <c r="B1640" s="822" t="s">
        <v>2929</v>
      </c>
      <c r="C1640" s="822" t="s">
        <v>2935</v>
      </c>
      <c r="D1640" s="823" t="s">
        <v>4682</v>
      </c>
      <c r="E1640" s="824" t="s">
        <v>2974</v>
      </c>
      <c r="F1640" s="822" t="s">
        <v>2930</v>
      </c>
      <c r="G1640" s="822" t="s">
        <v>3079</v>
      </c>
      <c r="H1640" s="822" t="s">
        <v>687</v>
      </c>
      <c r="I1640" s="822" t="s">
        <v>2747</v>
      </c>
      <c r="J1640" s="822" t="s">
        <v>1625</v>
      </c>
      <c r="K1640" s="822" t="s">
        <v>2748</v>
      </c>
      <c r="L1640" s="825">
        <v>0</v>
      </c>
      <c r="M1640" s="825">
        <v>0</v>
      </c>
      <c r="N1640" s="822">
        <v>18</v>
      </c>
      <c r="O1640" s="826">
        <v>7</v>
      </c>
      <c r="P1640" s="825">
        <v>0</v>
      </c>
      <c r="Q1640" s="827"/>
      <c r="R1640" s="822">
        <v>15</v>
      </c>
      <c r="S1640" s="827">
        <v>0.83333333333333337</v>
      </c>
      <c r="T1640" s="826">
        <v>6</v>
      </c>
      <c r="U1640" s="828">
        <v>0.8571428571428571</v>
      </c>
    </row>
    <row r="1641" spans="1:21" ht="14.45" customHeight="1" x14ac:dyDescent="0.2">
      <c r="A1641" s="821">
        <v>7</v>
      </c>
      <c r="B1641" s="822" t="s">
        <v>2929</v>
      </c>
      <c r="C1641" s="822" t="s">
        <v>2935</v>
      </c>
      <c r="D1641" s="823" t="s">
        <v>4682</v>
      </c>
      <c r="E1641" s="824" t="s">
        <v>2974</v>
      </c>
      <c r="F1641" s="822" t="s">
        <v>2930</v>
      </c>
      <c r="G1641" s="822" t="s">
        <v>3079</v>
      </c>
      <c r="H1641" s="822" t="s">
        <v>687</v>
      </c>
      <c r="I1641" s="822" t="s">
        <v>2745</v>
      </c>
      <c r="J1641" s="822" t="s">
        <v>1625</v>
      </c>
      <c r="K1641" s="822" t="s">
        <v>2746</v>
      </c>
      <c r="L1641" s="825">
        <v>0</v>
      </c>
      <c r="M1641" s="825">
        <v>0</v>
      </c>
      <c r="N1641" s="822">
        <v>7</v>
      </c>
      <c r="O1641" s="826">
        <v>2</v>
      </c>
      <c r="P1641" s="825">
        <v>0</v>
      </c>
      <c r="Q1641" s="827"/>
      <c r="R1641" s="822">
        <v>4</v>
      </c>
      <c r="S1641" s="827">
        <v>0.5714285714285714</v>
      </c>
      <c r="T1641" s="826">
        <v>1</v>
      </c>
      <c r="U1641" s="828">
        <v>0.5</v>
      </c>
    </row>
    <row r="1642" spans="1:21" ht="14.45" customHeight="1" x14ac:dyDescent="0.2">
      <c r="A1642" s="821">
        <v>7</v>
      </c>
      <c r="B1642" s="822" t="s">
        <v>2929</v>
      </c>
      <c r="C1642" s="822" t="s">
        <v>2935</v>
      </c>
      <c r="D1642" s="823" t="s">
        <v>4682</v>
      </c>
      <c r="E1642" s="824" t="s">
        <v>2974</v>
      </c>
      <c r="F1642" s="822" t="s">
        <v>2930</v>
      </c>
      <c r="G1642" s="822" t="s">
        <v>3079</v>
      </c>
      <c r="H1642" s="822" t="s">
        <v>329</v>
      </c>
      <c r="I1642" s="822" t="s">
        <v>4165</v>
      </c>
      <c r="J1642" s="822" t="s">
        <v>4166</v>
      </c>
      <c r="K1642" s="822" t="s">
        <v>2746</v>
      </c>
      <c r="L1642" s="825">
        <v>0</v>
      </c>
      <c r="M1642" s="825">
        <v>0</v>
      </c>
      <c r="N1642" s="822">
        <v>3</v>
      </c>
      <c r="O1642" s="826">
        <v>1</v>
      </c>
      <c r="P1642" s="825">
        <v>0</v>
      </c>
      <c r="Q1642" s="827"/>
      <c r="R1642" s="822">
        <v>3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7</v>
      </c>
      <c r="B1643" s="822" t="s">
        <v>2929</v>
      </c>
      <c r="C1643" s="822" t="s">
        <v>2935</v>
      </c>
      <c r="D1643" s="823" t="s">
        <v>4682</v>
      </c>
      <c r="E1643" s="824" t="s">
        <v>2974</v>
      </c>
      <c r="F1643" s="822" t="s">
        <v>2930</v>
      </c>
      <c r="G1643" s="822" t="s">
        <v>4428</v>
      </c>
      <c r="H1643" s="822" t="s">
        <v>329</v>
      </c>
      <c r="I1643" s="822" t="s">
        <v>4429</v>
      </c>
      <c r="J1643" s="822" t="s">
        <v>4430</v>
      </c>
      <c r="K1643" s="822" t="s">
        <v>4431</v>
      </c>
      <c r="L1643" s="825">
        <v>0</v>
      </c>
      <c r="M1643" s="825">
        <v>0</v>
      </c>
      <c r="N1643" s="822">
        <v>3</v>
      </c>
      <c r="O1643" s="826">
        <v>1</v>
      </c>
      <c r="P1643" s="825"/>
      <c r="Q1643" s="827"/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7</v>
      </c>
      <c r="B1644" s="822" t="s">
        <v>2929</v>
      </c>
      <c r="C1644" s="822" t="s">
        <v>2935</v>
      </c>
      <c r="D1644" s="823" t="s">
        <v>4682</v>
      </c>
      <c r="E1644" s="824" t="s">
        <v>2974</v>
      </c>
      <c r="F1644" s="822" t="s">
        <v>2930</v>
      </c>
      <c r="G1644" s="822" t="s">
        <v>3193</v>
      </c>
      <c r="H1644" s="822" t="s">
        <v>687</v>
      </c>
      <c r="I1644" s="822" t="s">
        <v>4342</v>
      </c>
      <c r="J1644" s="822" t="s">
        <v>3195</v>
      </c>
      <c r="K1644" s="822" t="s">
        <v>4029</v>
      </c>
      <c r="L1644" s="825">
        <v>50.32</v>
      </c>
      <c r="M1644" s="825">
        <v>150.96</v>
      </c>
      <c r="N1644" s="822">
        <v>3</v>
      </c>
      <c r="O1644" s="826">
        <v>0.5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7</v>
      </c>
      <c r="B1645" s="822" t="s">
        <v>2929</v>
      </c>
      <c r="C1645" s="822" t="s">
        <v>2935</v>
      </c>
      <c r="D1645" s="823" t="s">
        <v>4682</v>
      </c>
      <c r="E1645" s="824" t="s">
        <v>2974</v>
      </c>
      <c r="F1645" s="822" t="s">
        <v>2930</v>
      </c>
      <c r="G1645" s="822" t="s">
        <v>3193</v>
      </c>
      <c r="H1645" s="822" t="s">
        <v>329</v>
      </c>
      <c r="I1645" s="822" t="s">
        <v>3394</v>
      </c>
      <c r="J1645" s="822" t="s">
        <v>3195</v>
      </c>
      <c r="K1645" s="822" t="s">
        <v>3395</v>
      </c>
      <c r="L1645" s="825">
        <v>99.94</v>
      </c>
      <c r="M1645" s="825">
        <v>2598.4399999999996</v>
      </c>
      <c r="N1645" s="822">
        <v>26</v>
      </c>
      <c r="O1645" s="826">
        <v>9.5</v>
      </c>
      <c r="P1645" s="825">
        <v>1199.28</v>
      </c>
      <c r="Q1645" s="827">
        <v>0.46153846153846162</v>
      </c>
      <c r="R1645" s="822">
        <v>12</v>
      </c>
      <c r="S1645" s="827">
        <v>0.46153846153846156</v>
      </c>
      <c r="T1645" s="826">
        <v>3.5</v>
      </c>
      <c r="U1645" s="828">
        <v>0.36842105263157893</v>
      </c>
    </row>
    <row r="1646" spans="1:21" ht="14.45" customHeight="1" x14ac:dyDescent="0.2">
      <c r="A1646" s="821">
        <v>7</v>
      </c>
      <c r="B1646" s="822" t="s">
        <v>2929</v>
      </c>
      <c r="C1646" s="822" t="s">
        <v>2935</v>
      </c>
      <c r="D1646" s="823" t="s">
        <v>4682</v>
      </c>
      <c r="E1646" s="824" t="s">
        <v>2974</v>
      </c>
      <c r="F1646" s="822" t="s">
        <v>2930</v>
      </c>
      <c r="G1646" s="822" t="s">
        <v>3193</v>
      </c>
      <c r="H1646" s="822" t="s">
        <v>329</v>
      </c>
      <c r="I1646" s="822" t="s">
        <v>3194</v>
      </c>
      <c r="J1646" s="822" t="s">
        <v>3195</v>
      </c>
      <c r="K1646" s="822" t="s">
        <v>3196</v>
      </c>
      <c r="L1646" s="825">
        <v>299.83999999999997</v>
      </c>
      <c r="M1646" s="825">
        <v>31483.200000000008</v>
      </c>
      <c r="N1646" s="822">
        <v>105</v>
      </c>
      <c r="O1646" s="826">
        <v>33</v>
      </c>
      <c r="P1646" s="825">
        <v>16191.360000000004</v>
      </c>
      <c r="Q1646" s="827">
        <v>0.51428571428571423</v>
      </c>
      <c r="R1646" s="822">
        <v>54</v>
      </c>
      <c r="S1646" s="827">
        <v>0.51428571428571423</v>
      </c>
      <c r="T1646" s="826">
        <v>17</v>
      </c>
      <c r="U1646" s="828">
        <v>0.51515151515151514</v>
      </c>
    </row>
    <row r="1647" spans="1:21" ht="14.45" customHeight="1" x14ac:dyDescent="0.2">
      <c r="A1647" s="821">
        <v>7</v>
      </c>
      <c r="B1647" s="822" t="s">
        <v>2929</v>
      </c>
      <c r="C1647" s="822" t="s">
        <v>2935</v>
      </c>
      <c r="D1647" s="823" t="s">
        <v>4682</v>
      </c>
      <c r="E1647" s="824" t="s">
        <v>2974</v>
      </c>
      <c r="F1647" s="822" t="s">
        <v>2930</v>
      </c>
      <c r="G1647" s="822" t="s">
        <v>3193</v>
      </c>
      <c r="H1647" s="822" t="s">
        <v>687</v>
      </c>
      <c r="I1647" s="822" t="s">
        <v>4030</v>
      </c>
      <c r="J1647" s="822" t="s">
        <v>3195</v>
      </c>
      <c r="K1647" s="822" t="s">
        <v>4031</v>
      </c>
      <c r="L1647" s="825">
        <v>150.94</v>
      </c>
      <c r="M1647" s="825">
        <v>150.94</v>
      </c>
      <c r="N1647" s="822">
        <v>1</v>
      </c>
      <c r="O1647" s="826">
        <v>1</v>
      </c>
      <c r="P1647" s="825">
        <v>150.94</v>
      </c>
      <c r="Q1647" s="827">
        <v>1</v>
      </c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7</v>
      </c>
      <c r="B1648" s="822" t="s">
        <v>2929</v>
      </c>
      <c r="C1648" s="822" t="s">
        <v>2935</v>
      </c>
      <c r="D1648" s="823" t="s">
        <v>4682</v>
      </c>
      <c r="E1648" s="824" t="s">
        <v>2974</v>
      </c>
      <c r="F1648" s="822" t="s">
        <v>2930</v>
      </c>
      <c r="G1648" s="822" t="s">
        <v>3193</v>
      </c>
      <c r="H1648" s="822" t="s">
        <v>329</v>
      </c>
      <c r="I1648" s="822" t="s">
        <v>4032</v>
      </c>
      <c r="J1648" s="822" t="s">
        <v>1613</v>
      </c>
      <c r="K1648" s="822" t="s">
        <v>1614</v>
      </c>
      <c r="L1648" s="825">
        <v>50.32</v>
      </c>
      <c r="M1648" s="825">
        <v>1056.72</v>
      </c>
      <c r="N1648" s="822">
        <v>21</v>
      </c>
      <c r="O1648" s="826">
        <v>4.5</v>
      </c>
      <c r="P1648" s="825">
        <v>301.92</v>
      </c>
      <c r="Q1648" s="827">
        <v>0.2857142857142857</v>
      </c>
      <c r="R1648" s="822">
        <v>6</v>
      </c>
      <c r="S1648" s="827">
        <v>0.2857142857142857</v>
      </c>
      <c r="T1648" s="826">
        <v>1.5</v>
      </c>
      <c r="U1648" s="828">
        <v>0.33333333333333331</v>
      </c>
    </row>
    <row r="1649" spans="1:21" ht="14.45" customHeight="1" x14ac:dyDescent="0.2">
      <c r="A1649" s="821">
        <v>7</v>
      </c>
      <c r="B1649" s="822" t="s">
        <v>2929</v>
      </c>
      <c r="C1649" s="822" t="s">
        <v>2935</v>
      </c>
      <c r="D1649" s="823" t="s">
        <v>4682</v>
      </c>
      <c r="E1649" s="824" t="s">
        <v>2974</v>
      </c>
      <c r="F1649" s="822" t="s">
        <v>2930</v>
      </c>
      <c r="G1649" s="822" t="s">
        <v>3193</v>
      </c>
      <c r="H1649" s="822" t="s">
        <v>329</v>
      </c>
      <c r="I1649" s="822" t="s">
        <v>4432</v>
      </c>
      <c r="J1649" s="822" t="s">
        <v>4433</v>
      </c>
      <c r="K1649" s="822" t="s">
        <v>4434</v>
      </c>
      <c r="L1649" s="825">
        <v>100.62</v>
      </c>
      <c r="M1649" s="825">
        <v>804.96</v>
      </c>
      <c r="N1649" s="822">
        <v>8</v>
      </c>
      <c r="O1649" s="826">
        <v>2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7</v>
      </c>
      <c r="B1650" s="822" t="s">
        <v>2929</v>
      </c>
      <c r="C1650" s="822" t="s">
        <v>2935</v>
      </c>
      <c r="D1650" s="823" t="s">
        <v>4682</v>
      </c>
      <c r="E1650" s="824" t="s">
        <v>2974</v>
      </c>
      <c r="F1650" s="822" t="s">
        <v>2930</v>
      </c>
      <c r="G1650" s="822" t="s">
        <v>3193</v>
      </c>
      <c r="H1650" s="822" t="s">
        <v>329</v>
      </c>
      <c r="I1650" s="822" t="s">
        <v>4033</v>
      </c>
      <c r="J1650" s="822" t="s">
        <v>4034</v>
      </c>
      <c r="K1650" s="822" t="s">
        <v>4035</v>
      </c>
      <c r="L1650" s="825">
        <v>99.94</v>
      </c>
      <c r="M1650" s="825">
        <v>5496.7000000000007</v>
      </c>
      <c r="N1650" s="822">
        <v>55</v>
      </c>
      <c r="O1650" s="826">
        <v>11.5</v>
      </c>
      <c r="P1650" s="825">
        <v>1898.8600000000001</v>
      </c>
      <c r="Q1650" s="827">
        <v>0.34545454545454546</v>
      </c>
      <c r="R1650" s="822">
        <v>19</v>
      </c>
      <c r="S1650" s="827">
        <v>0.34545454545454546</v>
      </c>
      <c r="T1650" s="826">
        <v>2.5</v>
      </c>
      <c r="U1650" s="828">
        <v>0.21739130434782608</v>
      </c>
    </row>
    <row r="1651" spans="1:21" ht="14.45" customHeight="1" x14ac:dyDescent="0.2">
      <c r="A1651" s="821">
        <v>7</v>
      </c>
      <c r="B1651" s="822" t="s">
        <v>2929</v>
      </c>
      <c r="C1651" s="822" t="s">
        <v>2935</v>
      </c>
      <c r="D1651" s="823" t="s">
        <v>4682</v>
      </c>
      <c r="E1651" s="824" t="s">
        <v>2974</v>
      </c>
      <c r="F1651" s="822" t="s">
        <v>2930</v>
      </c>
      <c r="G1651" s="822" t="s">
        <v>3193</v>
      </c>
      <c r="H1651" s="822" t="s">
        <v>329</v>
      </c>
      <c r="I1651" s="822" t="s">
        <v>3261</v>
      </c>
      <c r="J1651" s="822" t="s">
        <v>3208</v>
      </c>
      <c r="K1651" s="822"/>
      <c r="L1651" s="825">
        <v>50.32</v>
      </c>
      <c r="M1651" s="825">
        <v>1157.3599999999999</v>
      </c>
      <c r="N1651" s="822">
        <v>23</v>
      </c>
      <c r="O1651" s="826">
        <v>3.5</v>
      </c>
      <c r="P1651" s="825">
        <v>50.32</v>
      </c>
      <c r="Q1651" s="827">
        <v>4.3478260869565223E-2</v>
      </c>
      <c r="R1651" s="822">
        <v>1</v>
      </c>
      <c r="S1651" s="827">
        <v>4.3478260869565216E-2</v>
      </c>
      <c r="T1651" s="826">
        <v>1</v>
      </c>
      <c r="U1651" s="828">
        <v>0.2857142857142857</v>
      </c>
    </row>
    <row r="1652" spans="1:21" ht="14.45" customHeight="1" x14ac:dyDescent="0.2">
      <c r="A1652" s="821">
        <v>7</v>
      </c>
      <c r="B1652" s="822" t="s">
        <v>2929</v>
      </c>
      <c r="C1652" s="822" t="s">
        <v>2935</v>
      </c>
      <c r="D1652" s="823" t="s">
        <v>4682</v>
      </c>
      <c r="E1652" s="824" t="s">
        <v>2974</v>
      </c>
      <c r="F1652" s="822" t="s">
        <v>2930</v>
      </c>
      <c r="G1652" s="822" t="s">
        <v>3193</v>
      </c>
      <c r="H1652" s="822" t="s">
        <v>329</v>
      </c>
      <c r="I1652" s="822" t="s">
        <v>3261</v>
      </c>
      <c r="J1652" s="822" t="s">
        <v>1613</v>
      </c>
      <c r="K1652" s="822" t="s">
        <v>3566</v>
      </c>
      <c r="L1652" s="825">
        <v>50.32</v>
      </c>
      <c r="M1652" s="825">
        <v>2918.5600000000004</v>
      </c>
      <c r="N1652" s="822">
        <v>58</v>
      </c>
      <c r="O1652" s="826">
        <v>12</v>
      </c>
      <c r="P1652" s="825">
        <v>2214.0800000000004</v>
      </c>
      <c r="Q1652" s="827">
        <v>0.75862068965517249</v>
      </c>
      <c r="R1652" s="822">
        <v>44</v>
      </c>
      <c r="S1652" s="827">
        <v>0.75862068965517238</v>
      </c>
      <c r="T1652" s="826">
        <v>8.5</v>
      </c>
      <c r="U1652" s="828">
        <v>0.70833333333333337</v>
      </c>
    </row>
    <row r="1653" spans="1:21" ht="14.45" customHeight="1" x14ac:dyDescent="0.2">
      <c r="A1653" s="821">
        <v>7</v>
      </c>
      <c r="B1653" s="822" t="s">
        <v>2929</v>
      </c>
      <c r="C1653" s="822" t="s">
        <v>2935</v>
      </c>
      <c r="D1653" s="823" t="s">
        <v>4682</v>
      </c>
      <c r="E1653" s="824" t="s">
        <v>2974</v>
      </c>
      <c r="F1653" s="822" t="s">
        <v>2930</v>
      </c>
      <c r="G1653" s="822" t="s">
        <v>3193</v>
      </c>
      <c r="H1653" s="822" t="s">
        <v>329</v>
      </c>
      <c r="I1653" s="822" t="s">
        <v>4343</v>
      </c>
      <c r="J1653" s="822" t="s">
        <v>4344</v>
      </c>
      <c r="K1653" s="822" t="s">
        <v>4345</v>
      </c>
      <c r="L1653" s="825">
        <v>16.77</v>
      </c>
      <c r="M1653" s="825">
        <v>67.08</v>
      </c>
      <c r="N1653" s="822">
        <v>4</v>
      </c>
      <c r="O1653" s="826">
        <v>2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7</v>
      </c>
      <c r="B1654" s="822" t="s">
        <v>2929</v>
      </c>
      <c r="C1654" s="822" t="s">
        <v>2935</v>
      </c>
      <c r="D1654" s="823" t="s">
        <v>4682</v>
      </c>
      <c r="E1654" s="824" t="s">
        <v>2974</v>
      </c>
      <c r="F1654" s="822" t="s">
        <v>2930</v>
      </c>
      <c r="G1654" s="822" t="s">
        <v>3193</v>
      </c>
      <c r="H1654" s="822" t="s">
        <v>329</v>
      </c>
      <c r="I1654" s="822" t="s">
        <v>4223</v>
      </c>
      <c r="J1654" s="822" t="s">
        <v>3208</v>
      </c>
      <c r="K1654" s="822"/>
      <c r="L1654" s="825">
        <v>16.77</v>
      </c>
      <c r="M1654" s="825">
        <v>16.77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7</v>
      </c>
      <c r="B1655" s="822" t="s">
        <v>2929</v>
      </c>
      <c r="C1655" s="822" t="s">
        <v>2935</v>
      </c>
      <c r="D1655" s="823" t="s">
        <v>4682</v>
      </c>
      <c r="E1655" s="824" t="s">
        <v>2974</v>
      </c>
      <c r="F1655" s="822" t="s">
        <v>2930</v>
      </c>
      <c r="G1655" s="822" t="s">
        <v>3193</v>
      </c>
      <c r="H1655" s="822" t="s">
        <v>329</v>
      </c>
      <c r="I1655" s="822" t="s">
        <v>4223</v>
      </c>
      <c r="J1655" s="822" t="s">
        <v>1613</v>
      </c>
      <c r="K1655" s="822" t="s">
        <v>4224</v>
      </c>
      <c r="L1655" s="825">
        <v>16.77</v>
      </c>
      <c r="M1655" s="825">
        <v>16.77</v>
      </c>
      <c r="N1655" s="822">
        <v>1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7</v>
      </c>
      <c r="B1656" s="822" t="s">
        <v>2929</v>
      </c>
      <c r="C1656" s="822" t="s">
        <v>2935</v>
      </c>
      <c r="D1656" s="823" t="s">
        <v>4682</v>
      </c>
      <c r="E1656" s="824" t="s">
        <v>2974</v>
      </c>
      <c r="F1656" s="822" t="s">
        <v>2930</v>
      </c>
      <c r="G1656" s="822" t="s">
        <v>3193</v>
      </c>
      <c r="H1656" s="822" t="s">
        <v>329</v>
      </c>
      <c r="I1656" s="822" t="s">
        <v>4036</v>
      </c>
      <c r="J1656" s="822" t="s">
        <v>4028</v>
      </c>
      <c r="K1656" s="822" t="s">
        <v>4037</v>
      </c>
      <c r="L1656" s="825">
        <v>50.32</v>
      </c>
      <c r="M1656" s="825">
        <v>150.96</v>
      </c>
      <c r="N1656" s="822">
        <v>3</v>
      </c>
      <c r="O1656" s="826">
        <v>1.5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7</v>
      </c>
      <c r="B1657" s="822" t="s">
        <v>2929</v>
      </c>
      <c r="C1657" s="822" t="s">
        <v>2935</v>
      </c>
      <c r="D1657" s="823" t="s">
        <v>4682</v>
      </c>
      <c r="E1657" s="824" t="s">
        <v>2974</v>
      </c>
      <c r="F1657" s="822" t="s">
        <v>2930</v>
      </c>
      <c r="G1657" s="822" t="s">
        <v>3193</v>
      </c>
      <c r="H1657" s="822" t="s">
        <v>329</v>
      </c>
      <c r="I1657" s="822" t="s">
        <v>4435</v>
      </c>
      <c r="J1657" s="822" t="s">
        <v>4028</v>
      </c>
      <c r="K1657" s="822" t="s">
        <v>4037</v>
      </c>
      <c r="L1657" s="825">
        <v>50.32</v>
      </c>
      <c r="M1657" s="825">
        <v>402.56</v>
      </c>
      <c r="N1657" s="822">
        <v>8</v>
      </c>
      <c r="O1657" s="826">
        <v>1.5</v>
      </c>
      <c r="P1657" s="825">
        <v>301.92</v>
      </c>
      <c r="Q1657" s="827">
        <v>0.75</v>
      </c>
      <c r="R1657" s="822">
        <v>6</v>
      </c>
      <c r="S1657" s="827">
        <v>0.75</v>
      </c>
      <c r="T1657" s="826">
        <v>1</v>
      </c>
      <c r="U1657" s="828">
        <v>0.66666666666666663</v>
      </c>
    </row>
    <row r="1658" spans="1:21" ht="14.45" customHeight="1" x14ac:dyDescent="0.2">
      <c r="A1658" s="821">
        <v>7</v>
      </c>
      <c r="B1658" s="822" t="s">
        <v>2929</v>
      </c>
      <c r="C1658" s="822" t="s">
        <v>2935</v>
      </c>
      <c r="D1658" s="823" t="s">
        <v>4682</v>
      </c>
      <c r="E1658" s="824" t="s">
        <v>2974</v>
      </c>
      <c r="F1658" s="822" t="s">
        <v>2930</v>
      </c>
      <c r="G1658" s="822" t="s">
        <v>3193</v>
      </c>
      <c r="H1658" s="822" t="s">
        <v>329</v>
      </c>
      <c r="I1658" s="822" t="s">
        <v>4038</v>
      </c>
      <c r="J1658" s="822" t="s">
        <v>4028</v>
      </c>
      <c r="K1658" s="822" t="s">
        <v>4029</v>
      </c>
      <c r="L1658" s="825">
        <v>50.32</v>
      </c>
      <c r="M1658" s="825">
        <v>452.88</v>
      </c>
      <c r="N1658" s="822">
        <v>9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7</v>
      </c>
      <c r="B1659" s="822" t="s">
        <v>2929</v>
      </c>
      <c r="C1659" s="822" t="s">
        <v>2935</v>
      </c>
      <c r="D1659" s="823" t="s">
        <v>4682</v>
      </c>
      <c r="E1659" s="824" t="s">
        <v>2974</v>
      </c>
      <c r="F1659" s="822" t="s">
        <v>2930</v>
      </c>
      <c r="G1659" s="822" t="s">
        <v>3193</v>
      </c>
      <c r="H1659" s="822" t="s">
        <v>329</v>
      </c>
      <c r="I1659" s="822" t="s">
        <v>4436</v>
      </c>
      <c r="J1659" s="822" t="s">
        <v>4437</v>
      </c>
      <c r="K1659" s="822" t="s">
        <v>4438</v>
      </c>
      <c r="L1659" s="825">
        <v>147.63</v>
      </c>
      <c r="M1659" s="825">
        <v>147.63</v>
      </c>
      <c r="N1659" s="822">
        <v>1</v>
      </c>
      <c r="O1659" s="826">
        <v>0.5</v>
      </c>
      <c r="P1659" s="825">
        <v>147.63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7</v>
      </c>
      <c r="B1660" s="822" t="s">
        <v>2929</v>
      </c>
      <c r="C1660" s="822" t="s">
        <v>2935</v>
      </c>
      <c r="D1660" s="823" t="s">
        <v>4682</v>
      </c>
      <c r="E1660" s="824" t="s">
        <v>2974</v>
      </c>
      <c r="F1660" s="822" t="s">
        <v>2930</v>
      </c>
      <c r="G1660" s="822" t="s">
        <v>3526</v>
      </c>
      <c r="H1660" s="822" t="s">
        <v>329</v>
      </c>
      <c r="I1660" s="822" t="s">
        <v>4039</v>
      </c>
      <c r="J1660" s="822" t="s">
        <v>2091</v>
      </c>
      <c r="K1660" s="822" t="s">
        <v>4040</v>
      </c>
      <c r="L1660" s="825">
        <v>65.36</v>
      </c>
      <c r="M1660" s="825">
        <v>1830.08</v>
      </c>
      <c r="N1660" s="822">
        <v>28</v>
      </c>
      <c r="O1660" s="826">
        <v>7.5</v>
      </c>
      <c r="P1660" s="825">
        <v>784.31999999999982</v>
      </c>
      <c r="Q1660" s="827">
        <v>0.42857142857142849</v>
      </c>
      <c r="R1660" s="822">
        <v>12</v>
      </c>
      <c r="S1660" s="827">
        <v>0.42857142857142855</v>
      </c>
      <c r="T1660" s="826">
        <v>3.5</v>
      </c>
      <c r="U1660" s="828">
        <v>0.46666666666666667</v>
      </c>
    </row>
    <row r="1661" spans="1:21" ht="14.45" customHeight="1" x14ac:dyDescent="0.2">
      <c r="A1661" s="821">
        <v>7</v>
      </c>
      <c r="B1661" s="822" t="s">
        <v>2929</v>
      </c>
      <c r="C1661" s="822" t="s">
        <v>2935</v>
      </c>
      <c r="D1661" s="823" t="s">
        <v>4682</v>
      </c>
      <c r="E1661" s="824" t="s">
        <v>2974</v>
      </c>
      <c r="F1661" s="822" t="s">
        <v>2930</v>
      </c>
      <c r="G1661" s="822" t="s">
        <v>3197</v>
      </c>
      <c r="H1661" s="822" t="s">
        <v>687</v>
      </c>
      <c r="I1661" s="822" t="s">
        <v>2543</v>
      </c>
      <c r="J1661" s="822" t="s">
        <v>1746</v>
      </c>
      <c r="K1661" s="822" t="s">
        <v>2544</v>
      </c>
      <c r="L1661" s="825">
        <v>154.36000000000001</v>
      </c>
      <c r="M1661" s="825">
        <v>308.72000000000003</v>
      </c>
      <c r="N1661" s="822">
        <v>2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7</v>
      </c>
      <c r="B1662" s="822" t="s">
        <v>2929</v>
      </c>
      <c r="C1662" s="822" t="s">
        <v>2935</v>
      </c>
      <c r="D1662" s="823" t="s">
        <v>4682</v>
      </c>
      <c r="E1662" s="824" t="s">
        <v>2974</v>
      </c>
      <c r="F1662" s="822" t="s">
        <v>2930</v>
      </c>
      <c r="G1662" s="822" t="s">
        <v>4041</v>
      </c>
      <c r="H1662" s="822" t="s">
        <v>329</v>
      </c>
      <c r="I1662" s="822" t="s">
        <v>4042</v>
      </c>
      <c r="J1662" s="822" t="s">
        <v>4043</v>
      </c>
      <c r="K1662" s="822" t="s">
        <v>4044</v>
      </c>
      <c r="L1662" s="825">
        <v>775.17</v>
      </c>
      <c r="M1662" s="825">
        <v>15503.399999999998</v>
      </c>
      <c r="N1662" s="822">
        <v>20</v>
      </c>
      <c r="O1662" s="826">
        <v>7</v>
      </c>
      <c r="P1662" s="825">
        <v>10852.38</v>
      </c>
      <c r="Q1662" s="827">
        <v>0.70000000000000007</v>
      </c>
      <c r="R1662" s="822">
        <v>14</v>
      </c>
      <c r="S1662" s="827">
        <v>0.7</v>
      </c>
      <c r="T1662" s="826">
        <v>5</v>
      </c>
      <c r="U1662" s="828">
        <v>0.7142857142857143</v>
      </c>
    </row>
    <row r="1663" spans="1:21" ht="14.45" customHeight="1" x14ac:dyDescent="0.2">
      <c r="A1663" s="821">
        <v>7</v>
      </c>
      <c r="B1663" s="822" t="s">
        <v>2929</v>
      </c>
      <c r="C1663" s="822" t="s">
        <v>2935</v>
      </c>
      <c r="D1663" s="823" t="s">
        <v>4682</v>
      </c>
      <c r="E1663" s="824" t="s">
        <v>2974</v>
      </c>
      <c r="F1663" s="822" t="s">
        <v>2930</v>
      </c>
      <c r="G1663" s="822" t="s">
        <v>4041</v>
      </c>
      <c r="H1663" s="822" t="s">
        <v>329</v>
      </c>
      <c r="I1663" s="822" t="s">
        <v>4045</v>
      </c>
      <c r="J1663" s="822" t="s">
        <v>4043</v>
      </c>
      <c r="K1663" s="822" t="s">
        <v>4046</v>
      </c>
      <c r="L1663" s="825">
        <v>1391.97</v>
      </c>
      <c r="M1663" s="825">
        <v>20879.550000000003</v>
      </c>
      <c r="N1663" s="822">
        <v>15</v>
      </c>
      <c r="O1663" s="826">
        <v>6</v>
      </c>
      <c r="P1663" s="825">
        <v>12527.730000000001</v>
      </c>
      <c r="Q1663" s="827">
        <v>0.6</v>
      </c>
      <c r="R1663" s="822">
        <v>9</v>
      </c>
      <c r="S1663" s="827">
        <v>0.6</v>
      </c>
      <c r="T1663" s="826">
        <v>4</v>
      </c>
      <c r="U1663" s="828">
        <v>0.66666666666666663</v>
      </c>
    </row>
    <row r="1664" spans="1:21" ht="14.45" customHeight="1" x14ac:dyDescent="0.2">
      <c r="A1664" s="821">
        <v>7</v>
      </c>
      <c r="B1664" s="822" t="s">
        <v>2929</v>
      </c>
      <c r="C1664" s="822" t="s">
        <v>2935</v>
      </c>
      <c r="D1664" s="823" t="s">
        <v>4682</v>
      </c>
      <c r="E1664" s="824" t="s">
        <v>2974</v>
      </c>
      <c r="F1664" s="822" t="s">
        <v>2930</v>
      </c>
      <c r="G1664" s="822" t="s">
        <v>4041</v>
      </c>
      <c r="H1664" s="822" t="s">
        <v>329</v>
      </c>
      <c r="I1664" s="822" t="s">
        <v>4047</v>
      </c>
      <c r="J1664" s="822" t="s">
        <v>4043</v>
      </c>
      <c r="K1664" s="822" t="s">
        <v>4048</v>
      </c>
      <c r="L1664" s="825">
        <v>2620.2600000000002</v>
      </c>
      <c r="M1664" s="825">
        <v>49784.94</v>
      </c>
      <c r="N1664" s="822">
        <v>19</v>
      </c>
      <c r="O1664" s="826">
        <v>6</v>
      </c>
      <c r="P1664" s="825">
        <v>34063.380000000005</v>
      </c>
      <c r="Q1664" s="827">
        <v>0.68421052631578949</v>
      </c>
      <c r="R1664" s="822">
        <v>13</v>
      </c>
      <c r="S1664" s="827">
        <v>0.68421052631578949</v>
      </c>
      <c r="T1664" s="826">
        <v>5</v>
      </c>
      <c r="U1664" s="828">
        <v>0.83333333333333337</v>
      </c>
    </row>
    <row r="1665" spans="1:21" ht="14.45" customHeight="1" x14ac:dyDescent="0.2">
      <c r="A1665" s="821">
        <v>7</v>
      </c>
      <c r="B1665" s="822" t="s">
        <v>2929</v>
      </c>
      <c r="C1665" s="822" t="s">
        <v>2935</v>
      </c>
      <c r="D1665" s="823" t="s">
        <v>4682</v>
      </c>
      <c r="E1665" s="824" t="s">
        <v>2974</v>
      </c>
      <c r="F1665" s="822" t="s">
        <v>2930</v>
      </c>
      <c r="G1665" s="822" t="s">
        <v>4041</v>
      </c>
      <c r="H1665" s="822" t="s">
        <v>329</v>
      </c>
      <c r="I1665" s="822" t="s">
        <v>4353</v>
      </c>
      <c r="J1665" s="822" t="s">
        <v>4354</v>
      </c>
      <c r="K1665" s="822" t="s">
        <v>4046</v>
      </c>
      <c r="L1665" s="825">
        <v>871.7</v>
      </c>
      <c r="M1665" s="825">
        <v>2615.1000000000004</v>
      </c>
      <c r="N1665" s="822">
        <v>3</v>
      </c>
      <c r="O1665" s="826">
        <v>1</v>
      </c>
      <c r="P1665" s="825">
        <v>2615.1000000000004</v>
      </c>
      <c r="Q1665" s="827">
        <v>1</v>
      </c>
      <c r="R1665" s="822">
        <v>3</v>
      </c>
      <c r="S1665" s="827">
        <v>1</v>
      </c>
      <c r="T1665" s="826">
        <v>1</v>
      </c>
      <c r="U1665" s="828">
        <v>1</v>
      </c>
    </row>
    <row r="1666" spans="1:21" ht="14.45" customHeight="1" x14ac:dyDescent="0.2">
      <c r="A1666" s="821">
        <v>7</v>
      </c>
      <c r="B1666" s="822" t="s">
        <v>2929</v>
      </c>
      <c r="C1666" s="822" t="s">
        <v>2935</v>
      </c>
      <c r="D1666" s="823" t="s">
        <v>4682</v>
      </c>
      <c r="E1666" s="824" t="s">
        <v>2974</v>
      </c>
      <c r="F1666" s="822" t="s">
        <v>2930</v>
      </c>
      <c r="G1666" s="822" t="s">
        <v>3289</v>
      </c>
      <c r="H1666" s="822" t="s">
        <v>329</v>
      </c>
      <c r="I1666" s="822" t="s">
        <v>3669</v>
      </c>
      <c r="J1666" s="822" t="s">
        <v>1033</v>
      </c>
      <c r="K1666" s="822" t="s">
        <v>1949</v>
      </c>
      <c r="L1666" s="825">
        <v>94.28</v>
      </c>
      <c r="M1666" s="825">
        <v>94.28</v>
      </c>
      <c r="N1666" s="822">
        <v>1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7</v>
      </c>
      <c r="B1667" s="822" t="s">
        <v>2929</v>
      </c>
      <c r="C1667" s="822" t="s">
        <v>2935</v>
      </c>
      <c r="D1667" s="823" t="s">
        <v>4682</v>
      </c>
      <c r="E1667" s="824" t="s">
        <v>2974</v>
      </c>
      <c r="F1667" s="822" t="s">
        <v>2930</v>
      </c>
      <c r="G1667" s="822" t="s">
        <v>3289</v>
      </c>
      <c r="H1667" s="822" t="s">
        <v>687</v>
      </c>
      <c r="I1667" s="822" t="s">
        <v>2850</v>
      </c>
      <c r="J1667" s="822" t="s">
        <v>1033</v>
      </c>
      <c r="K1667" s="822" t="s">
        <v>1949</v>
      </c>
      <c r="L1667" s="825">
        <v>94.28</v>
      </c>
      <c r="M1667" s="825">
        <v>94.28</v>
      </c>
      <c r="N1667" s="822">
        <v>1</v>
      </c>
      <c r="O1667" s="826">
        <v>1</v>
      </c>
      <c r="P1667" s="825">
        <v>94.28</v>
      </c>
      <c r="Q1667" s="827">
        <v>1</v>
      </c>
      <c r="R1667" s="822">
        <v>1</v>
      </c>
      <c r="S1667" s="827">
        <v>1</v>
      </c>
      <c r="T1667" s="826">
        <v>1</v>
      </c>
      <c r="U1667" s="828">
        <v>1</v>
      </c>
    </row>
    <row r="1668" spans="1:21" ht="14.45" customHeight="1" x14ac:dyDescent="0.2">
      <c r="A1668" s="821">
        <v>7</v>
      </c>
      <c r="B1668" s="822" t="s">
        <v>2929</v>
      </c>
      <c r="C1668" s="822" t="s">
        <v>2935</v>
      </c>
      <c r="D1668" s="823" t="s">
        <v>4682</v>
      </c>
      <c r="E1668" s="824" t="s">
        <v>2974</v>
      </c>
      <c r="F1668" s="822" t="s">
        <v>2930</v>
      </c>
      <c r="G1668" s="822" t="s">
        <v>3443</v>
      </c>
      <c r="H1668" s="822" t="s">
        <v>329</v>
      </c>
      <c r="I1668" s="822" t="s">
        <v>4439</v>
      </c>
      <c r="J1668" s="822" t="s">
        <v>3445</v>
      </c>
      <c r="K1668" s="822" t="s">
        <v>4440</v>
      </c>
      <c r="L1668" s="825">
        <v>0</v>
      </c>
      <c r="M1668" s="825">
        <v>0</v>
      </c>
      <c r="N1668" s="822">
        <v>3</v>
      </c>
      <c r="O1668" s="826">
        <v>1</v>
      </c>
      <c r="P1668" s="825"/>
      <c r="Q1668" s="827"/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7</v>
      </c>
      <c r="B1669" s="822" t="s">
        <v>2929</v>
      </c>
      <c r="C1669" s="822" t="s">
        <v>2935</v>
      </c>
      <c r="D1669" s="823" t="s">
        <v>4682</v>
      </c>
      <c r="E1669" s="824" t="s">
        <v>2974</v>
      </c>
      <c r="F1669" s="822" t="s">
        <v>2930</v>
      </c>
      <c r="G1669" s="822" t="s">
        <v>3088</v>
      </c>
      <c r="H1669" s="822" t="s">
        <v>329</v>
      </c>
      <c r="I1669" s="822" t="s">
        <v>3089</v>
      </c>
      <c r="J1669" s="822" t="s">
        <v>1269</v>
      </c>
      <c r="K1669" s="822" t="s">
        <v>1270</v>
      </c>
      <c r="L1669" s="825">
        <v>121.92</v>
      </c>
      <c r="M1669" s="825">
        <v>4023.36</v>
      </c>
      <c r="N1669" s="822">
        <v>33</v>
      </c>
      <c r="O1669" s="826">
        <v>11.5</v>
      </c>
      <c r="P1669" s="825">
        <v>975.36</v>
      </c>
      <c r="Q1669" s="827">
        <v>0.24242424242424243</v>
      </c>
      <c r="R1669" s="822">
        <v>8</v>
      </c>
      <c r="S1669" s="827">
        <v>0.24242424242424243</v>
      </c>
      <c r="T1669" s="826">
        <v>3</v>
      </c>
      <c r="U1669" s="828">
        <v>0.2608695652173913</v>
      </c>
    </row>
    <row r="1670" spans="1:21" ht="14.45" customHeight="1" x14ac:dyDescent="0.2">
      <c r="A1670" s="821">
        <v>7</v>
      </c>
      <c r="B1670" s="822" t="s">
        <v>2929</v>
      </c>
      <c r="C1670" s="822" t="s">
        <v>2935</v>
      </c>
      <c r="D1670" s="823" t="s">
        <v>4682</v>
      </c>
      <c r="E1670" s="824" t="s">
        <v>2974</v>
      </c>
      <c r="F1670" s="822" t="s">
        <v>2930</v>
      </c>
      <c r="G1670" s="822" t="s">
        <v>3088</v>
      </c>
      <c r="H1670" s="822" t="s">
        <v>329</v>
      </c>
      <c r="I1670" s="822" t="s">
        <v>3089</v>
      </c>
      <c r="J1670" s="822" t="s">
        <v>1269</v>
      </c>
      <c r="K1670" s="822" t="s">
        <v>1270</v>
      </c>
      <c r="L1670" s="825">
        <v>107.27</v>
      </c>
      <c r="M1670" s="825">
        <v>214.54</v>
      </c>
      <c r="N1670" s="822">
        <v>2</v>
      </c>
      <c r="O1670" s="826">
        <v>2</v>
      </c>
      <c r="P1670" s="825">
        <v>107.27</v>
      </c>
      <c r="Q1670" s="827">
        <v>0.5</v>
      </c>
      <c r="R1670" s="822">
        <v>1</v>
      </c>
      <c r="S1670" s="827">
        <v>0.5</v>
      </c>
      <c r="T1670" s="826">
        <v>1</v>
      </c>
      <c r="U1670" s="828">
        <v>0.5</v>
      </c>
    </row>
    <row r="1671" spans="1:21" ht="14.45" customHeight="1" x14ac:dyDescent="0.2">
      <c r="A1671" s="821">
        <v>7</v>
      </c>
      <c r="B1671" s="822" t="s">
        <v>2929</v>
      </c>
      <c r="C1671" s="822" t="s">
        <v>2935</v>
      </c>
      <c r="D1671" s="823" t="s">
        <v>4682</v>
      </c>
      <c r="E1671" s="824" t="s">
        <v>2974</v>
      </c>
      <c r="F1671" s="822" t="s">
        <v>2930</v>
      </c>
      <c r="G1671" s="822" t="s">
        <v>3088</v>
      </c>
      <c r="H1671" s="822" t="s">
        <v>329</v>
      </c>
      <c r="I1671" s="822" t="s">
        <v>3630</v>
      </c>
      <c r="J1671" s="822" t="s">
        <v>1269</v>
      </c>
      <c r="K1671" s="822" t="s">
        <v>1270</v>
      </c>
      <c r="L1671" s="825">
        <v>121.92</v>
      </c>
      <c r="M1671" s="825">
        <v>2072.64</v>
      </c>
      <c r="N1671" s="822">
        <v>17</v>
      </c>
      <c r="O1671" s="826">
        <v>4</v>
      </c>
      <c r="P1671" s="825">
        <v>1706.8799999999999</v>
      </c>
      <c r="Q1671" s="827">
        <v>0.82352941176470584</v>
      </c>
      <c r="R1671" s="822">
        <v>14</v>
      </c>
      <c r="S1671" s="827">
        <v>0.82352941176470584</v>
      </c>
      <c r="T1671" s="826">
        <v>3.5</v>
      </c>
      <c r="U1671" s="828">
        <v>0.875</v>
      </c>
    </row>
    <row r="1672" spans="1:21" ht="14.45" customHeight="1" x14ac:dyDescent="0.2">
      <c r="A1672" s="821">
        <v>7</v>
      </c>
      <c r="B1672" s="822" t="s">
        <v>2929</v>
      </c>
      <c r="C1672" s="822" t="s">
        <v>2935</v>
      </c>
      <c r="D1672" s="823" t="s">
        <v>4682</v>
      </c>
      <c r="E1672" s="824" t="s">
        <v>2974</v>
      </c>
      <c r="F1672" s="822" t="s">
        <v>2930</v>
      </c>
      <c r="G1672" s="822" t="s">
        <v>4049</v>
      </c>
      <c r="H1672" s="822" t="s">
        <v>329</v>
      </c>
      <c r="I1672" s="822" t="s">
        <v>4050</v>
      </c>
      <c r="J1672" s="822" t="s">
        <v>1095</v>
      </c>
      <c r="K1672" s="822" t="s">
        <v>4051</v>
      </c>
      <c r="L1672" s="825">
        <v>0</v>
      </c>
      <c r="M1672" s="825">
        <v>0</v>
      </c>
      <c r="N1672" s="822">
        <v>13</v>
      </c>
      <c r="O1672" s="826">
        <v>8</v>
      </c>
      <c r="P1672" s="825">
        <v>0</v>
      </c>
      <c r="Q1672" s="827"/>
      <c r="R1672" s="822">
        <v>7</v>
      </c>
      <c r="S1672" s="827">
        <v>0.53846153846153844</v>
      </c>
      <c r="T1672" s="826">
        <v>5.5</v>
      </c>
      <c r="U1672" s="828">
        <v>0.6875</v>
      </c>
    </row>
    <row r="1673" spans="1:21" ht="14.45" customHeight="1" x14ac:dyDescent="0.2">
      <c r="A1673" s="821">
        <v>7</v>
      </c>
      <c r="B1673" s="822" t="s">
        <v>2929</v>
      </c>
      <c r="C1673" s="822" t="s">
        <v>2935</v>
      </c>
      <c r="D1673" s="823" t="s">
        <v>4682</v>
      </c>
      <c r="E1673" s="824" t="s">
        <v>2974</v>
      </c>
      <c r="F1673" s="822" t="s">
        <v>2930</v>
      </c>
      <c r="G1673" s="822" t="s">
        <v>4052</v>
      </c>
      <c r="H1673" s="822" t="s">
        <v>329</v>
      </c>
      <c r="I1673" s="822" t="s">
        <v>4053</v>
      </c>
      <c r="J1673" s="822" t="s">
        <v>1291</v>
      </c>
      <c r="K1673" s="822" t="s">
        <v>2398</v>
      </c>
      <c r="L1673" s="825">
        <v>1933.92</v>
      </c>
      <c r="M1673" s="825">
        <v>30942.720000000001</v>
      </c>
      <c r="N1673" s="822">
        <v>16</v>
      </c>
      <c r="O1673" s="826">
        <v>10</v>
      </c>
      <c r="P1673" s="825">
        <v>25140.959999999999</v>
      </c>
      <c r="Q1673" s="827">
        <v>0.81249999999999989</v>
      </c>
      <c r="R1673" s="822">
        <v>13</v>
      </c>
      <c r="S1673" s="827">
        <v>0.8125</v>
      </c>
      <c r="T1673" s="826">
        <v>8</v>
      </c>
      <c r="U1673" s="828">
        <v>0.8</v>
      </c>
    </row>
    <row r="1674" spans="1:21" ht="14.45" customHeight="1" x14ac:dyDescent="0.2">
      <c r="A1674" s="821">
        <v>7</v>
      </c>
      <c r="B1674" s="822" t="s">
        <v>2929</v>
      </c>
      <c r="C1674" s="822" t="s">
        <v>2935</v>
      </c>
      <c r="D1674" s="823" t="s">
        <v>4682</v>
      </c>
      <c r="E1674" s="824" t="s">
        <v>2974</v>
      </c>
      <c r="F1674" s="822" t="s">
        <v>2930</v>
      </c>
      <c r="G1674" s="822" t="s">
        <v>4052</v>
      </c>
      <c r="H1674" s="822" t="s">
        <v>329</v>
      </c>
      <c r="I1674" s="822" t="s">
        <v>4441</v>
      </c>
      <c r="J1674" s="822" t="s">
        <v>1291</v>
      </c>
      <c r="K1674" s="822" t="s">
        <v>1292</v>
      </c>
      <c r="L1674" s="825">
        <v>1933.92</v>
      </c>
      <c r="M1674" s="825">
        <v>5801.76</v>
      </c>
      <c r="N1674" s="822">
        <v>3</v>
      </c>
      <c r="O1674" s="826">
        <v>3</v>
      </c>
      <c r="P1674" s="825">
        <v>1933.92</v>
      </c>
      <c r="Q1674" s="827">
        <v>0.33333333333333331</v>
      </c>
      <c r="R1674" s="822">
        <v>1</v>
      </c>
      <c r="S1674" s="827">
        <v>0.33333333333333331</v>
      </c>
      <c r="T1674" s="826">
        <v>1</v>
      </c>
      <c r="U1674" s="828">
        <v>0.33333333333333331</v>
      </c>
    </row>
    <row r="1675" spans="1:21" ht="14.45" customHeight="1" x14ac:dyDescent="0.2">
      <c r="A1675" s="821">
        <v>7</v>
      </c>
      <c r="B1675" s="822" t="s">
        <v>2929</v>
      </c>
      <c r="C1675" s="822" t="s">
        <v>2935</v>
      </c>
      <c r="D1675" s="823" t="s">
        <v>4682</v>
      </c>
      <c r="E1675" s="824" t="s">
        <v>2974</v>
      </c>
      <c r="F1675" s="822" t="s">
        <v>2930</v>
      </c>
      <c r="G1675" s="822" t="s">
        <v>4052</v>
      </c>
      <c r="H1675" s="822" t="s">
        <v>329</v>
      </c>
      <c r="I1675" s="822" t="s">
        <v>4227</v>
      </c>
      <c r="J1675" s="822" t="s">
        <v>1291</v>
      </c>
      <c r="K1675" s="822" t="s">
        <v>4228</v>
      </c>
      <c r="L1675" s="825">
        <v>5801.76</v>
      </c>
      <c r="M1675" s="825">
        <v>5801.76</v>
      </c>
      <c r="N1675" s="822">
        <v>1</v>
      </c>
      <c r="O1675" s="826">
        <v>0.5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7</v>
      </c>
      <c r="B1676" s="822" t="s">
        <v>2929</v>
      </c>
      <c r="C1676" s="822" t="s">
        <v>2935</v>
      </c>
      <c r="D1676" s="823" t="s">
        <v>4682</v>
      </c>
      <c r="E1676" s="824" t="s">
        <v>2974</v>
      </c>
      <c r="F1676" s="822" t="s">
        <v>2931</v>
      </c>
      <c r="G1676" s="822" t="s">
        <v>3206</v>
      </c>
      <c r="H1676" s="822" t="s">
        <v>329</v>
      </c>
      <c r="I1676" s="822" t="s">
        <v>4110</v>
      </c>
      <c r="J1676" s="822" t="s">
        <v>3208</v>
      </c>
      <c r="K1676" s="822"/>
      <c r="L1676" s="825">
        <v>0</v>
      </c>
      <c r="M1676" s="825">
        <v>0</v>
      </c>
      <c r="N1676" s="822">
        <v>1</v>
      </c>
      <c r="O1676" s="826">
        <v>1</v>
      </c>
      <c r="P1676" s="825">
        <v>0</v>
      </c>
      <c r="Q1676" s="827"/>
      <c r="R1676" s="822">
        <v>1</v>
      </c>
      <c r="S1676" s="827">
        <v>1</v>
      </c>
      <c r="T1676" s="826">
        <v>1</v>
      </c>
      <c r="U1676" s="828">
        <v>1</v>
      </c>
    </row>
    <row r="1677" spans="1:21" ht="14.45" customHeight="1" x14ac:dyDescent="0.2">
      <c r="A1677" s="821">
        <v>7</v>
      </c>
      <c r="B1677" s="822" t="s">
        <v>2929</v>
      </c>
      <c r="C1677" s="822" t="s">
        <v>2935</v>
      </c>
      <c r="D1677" s="823" t="s">
        <v>4682</v>
      </c>
      <c r="E1677" s="824" t="s">
        <v>2974</v>
      </c>
      <c r="F1677" s="822" t="s">
        <v>2931</v>
      </c>
      <c r="G1677" s="822" t="s">
        <v>3206</v>
      </c>
      <c r="H1677" s="822" t="s">
        <v>329</v>
      </c>
      <c r="I1677" s="822" t="s">
        <v>4111</v>
      </c>
      <c r="J1677" s="822" t="s">
        <v>3208</v>
      </c>
      <c r="K1677" s="822"/>
      <c r="L1677" s="825">
        <v>0</v>
      </c>
      <c r="M1677" s="825">
        <v>0</v>
      </c>
      <c r="N1677" s="822">
        <v>2</v>
      </c>
      <c r="O1677" s="826">
        <v>2</v>
      </c>
      <c r="P1677" s="825">
        <v>0</v>
      </c>
      <c r="Q1677" s="827"/>
      <c r="R1677" s="822">
        <v>2</v>
      </c>
      <c r="S1677" s="827">
        <v>1</v>
      </c>
      <c r="T1677" s="826">
        <v>2</v>
      </c>
      <c r="U1677" s="828">
        <v>1</v>
      </c>
    </row>
    <row r="1678" spans="1:21" ht="14.45" customHeight="1" x14ac:dyDescent="0.2">
      <c r="A1678" s="821">
        <v>7</v>
      </c>
      <c r="B1678" s="822" t="s">
        <v>2929</v>
      </c>
      <c r="C1678" s="822" t="s">
        <v>2935</v>
      </c>
      <c r="D1678" s="823" t="s">
        <v>4682</v>
      </c>
      <c r="E1678" s="824" t="s">
        <v>2974</v>
      </c>
      <c r="F1678" s="822" t="s">
        <v>2931</v>
      </c>
      <c r="G1678" s="822" t="s">
        <v>3206</v>
      </c>
      <c r="H1678" s="822" t="s">
        <v>329</v>
      </c>
      <c r="I1678" s="822" t="s">
        <v>4360</v>
      </c>
      <c r="J1678" s="822" t="s">
        <v>3208</v>
      </c>
      <c r="K1678" s="822"/>
      <c r="L1678" s="825">
        <v>0</v>
      </c>
      <c r="M1678" s="825">
        <v>0</v>
      </c>
      <c r="N1678" s="822">
        <v>13</v>
      </c>
      <c r="O1678" s="826">
        <v>13</v>
      </c>
      <c r="P1678" s="825">
        <v>0</v>
      </c>
      <c r="Q1678" s="827"/>
      <c r="R1678" s="822">
        <v>10</v>
      </c>
      <c r="S1678" s="827">
        <v>0.76923076923076927</v>
      </c>
      <c r="T1678" s="826">
        <v>10</v>
      </c>
      <c r="U1678" s="828">
        <v>0.76923076923076927</v>
      </c>
    </row>
    <row r="1679" spans="1:21" ht="14.45" customHeight="1" x14ac:dyDescent="0.2">
      <c r="A1679" s="821">
        <v>7</v>
      </c>
      <c r="B1679" s="822" t="s">
        <v>2929</v>
      </c>
      <c r="C1679" s="822" t="s">
        <v>2935</v>
      </c>
      <c r="D1679" s="823" t="s">
        <v>4682</v>
      </c>
      <c r="E1679" s="824" t="s">
        <v>2974</v>
      </c>
      <c r="F1679" s="822" t="s">
        <v>2931</v>
      </c>
      <c r="G1679" s="822" t="s">
        <v>3206</v>
      </c>
      <c r="H1679" s="822" t="s">
        <v>329</v>
      </c>
      <c r="I1679" s="822" t="s">
        <v>4361</v>
      </c>
      <c r="J1679" s="822" t="s">
        <v>3208</v>
      </c>
      <c r="K1679" s="822"/>
      <c r="L1679" s="825">
        <v>0</v>
      </c>
      <c r="M1679" s="825">
        <v>0</v>
      </c>
      <c r="N1679" s="822">
        <v>48</v>
      </c>
      <c r="O1679" s="826">
        <v>48</v>
      </c>
      <c r="P1679" s="825">
        <v>0</v>
      </c>
      <c r="Q1679" s="827"/>
      <c r="R1679" s="822">
        <v>45</v>
      </c>
      <c r="S1679" s="827">
        <v>0.9375</v>
      </c>
      <c r="T1679" s="826">
        <v>45</v>
      </c>
      <c r="U1679" s="828">
        <v>0.9375</v>
      </c>
    </row>
    <row r="1680" spans="1:21" ht="14.45" customHeight="1" x14ac:dyDescent="0.2">
      <c r="A1680" s="821">
        <v>7</v>
      </c>
      <c r="B1680" s="822" t="s">
        <v>2929</v>
      </c>
      <c r="C1680" s="822" t="s">
        <v>2935</v>
      </c>
      <c r="D1680" s="823" t="s">
        <v>4682</v>
      </c>
      <c r="E1680" s="824" t="s">
        <v>2976</v>
      </c>
      <c r="F1680" s="822" t="s">
        <v>2930</v>
      </c>
      <c r="G1680" s="822" t="s">
        <v>3099</v>
      </c>
      <c r="H1680" s="822" t="s">
        <v>687</v>
      </c>
      <c r="I1680" s="822" t="s">
        <v>4442</v>
      </c>
      <c r="J1680" s="822" t="s">
        <v>2486</v>
      </c>
      <c r="K1680" s="822" t="s">
        <v>4443</v>
      </c>
      <c r="L1680" s="825">
        <v>82.7</v>
      </c>
      <c r="M1680" s="825">
        <v>82.7</v>
      </c>
      <c r="N1680" s="822">
        <v>1</v>
      </c>
      <c r="O1680" s="826">
        <v>1</v>
      </c>
      <c r="P1680" s="825">
        <v>82.7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7</v>
      </c>
      <c r="B1681" s="822" t="s">
        <v>2929</v>
      </c>
      <c r="C1681" s="822" t="s">
        <v>2935</v>
      </c>
      <c r="D1681" s="823" t="s">
        <v>4682</v>
      </c>
      <c r="E1681" s="824" t="s">
        <v>2976</v>
      </c>
      <c r="F1681" s="822" t="s">
        <v>2930</v>
      </c>
      <c r="G1681" s="822" t="s">
        <v>3685</v>
      </c>
      <c r="H1681" s="822" t="s">
        <v>329</v>
      </c>
      <c r="I1681" s="822" t="s">
        <v>4444</v>
      </c>
      <c r="J1681" s="822" t="s">
        <v>997</v>
      </c>
      <c r="K1681" s="822" t="s">
        <v>4445</v>
      </c>
      <c r="L1681" s="825">
        <v>161.06</v>
      </c>
      <c r="M1681" s="825">
        <v>1127.4199999999998</v>
      </c>
      <c r="N1681" s="822">
        <v>7</v>
      </c>
      <c r="O1681" s="826">
        <v>4</v>
      </c>
      <c r="P1681" s="825">
        <v>1127.4199999999998</v>
      </c>
      <c r="Q1681" s="827">
        <v>1</v>
      </c>
      <c r="R1681" s="822">
        <v>7</v>
      </c>
      <c r="S1681" s="827">
        <v>1</v>
      </c>
      <c r="T1681" s="826">
        <v>4</v>
      </c>
      <c r="U1681" s="828">
        <v>1</v>
      </c>
    </row>
    <row r="1682" spans="1:21" ht="14.45" customHeight="1" x14ac:dyDescent="0.2">
      <c r="A1682" s="821">
        <v>7</v>
      </c>
      <c r="B1682" s="822" t="s">
        <v>2929</v>
      </c>
      <c r="C1682" s="822" t="s">
        <v>2935</v>
      </c>
      <c r="D1682" s="823" t="s">
        <v>4682</v>
      </c>
      <c r="E1682" s="824" t="s">
        <v>2976</v>
      </c>
      <c r="F1682" s="822" t="s">
        <v>2930</v>
      </c>
      <c r="G1682" s="822" t="s">
        <v>3685</v>
      </c>
      <c r="H1682" s="822" t="s">
        <v>329</v>
      </c>
      <c r="I1682" s="822" t="s">
        <v>4446</v>
      </c>
      <c r="J1682" s="822" t="s">
        <v>997</v>
      </c>
      <c r="K1682" s="822" t="s">
        <v>4445</v>
      </c>
      <c r="L1682" s="825">
        <v>161.06</v>
      </c>
      <c r="M1682" s="825">
        <v>483.18</v>
      </c>
      <c r="N1682" s="822">
        <v>3</v>
      </c>
      <c r="O1682" s="826">
        <v>2.5</v>
      </c>
      <c r="P1682" s="825">
        <v>483.18</v>
      </c>
      <c r="Q1682" s="827">
        <v>1</v>
      </c>
      <c r="R1682" s="822">
        <v>3</v>
      </c>
      <c r="S1682" s="827">
        <v>1</v>
      </c>
      <c r="T1682" s="826">
        <v>2.5</v>
      </c>
      <c r="U1682" s="828">
        <v>1</v>
      </c>
    </row>
    <row r="1683" spans="1:21" ht="14.45" customHeight="1" x14ac:dyDescent="0.2">
      <c r="A1683" s="821">
        <v>7</v>
      </c>
      <c r="B1683" s="822" t="s">
        <v>2929</v>
      </c>
      <c r="C1683" s="822" t="s">
        <v>2935</v>
      </c>
      <c r="D1683" s="823" t="s">
        <v>4682</v>
      </c>
      <c r="E1683" s="824" t="s">
        <v>2976</v>
      </c>
      <c r="F1683" s="822" t="s">
        <v>2930</v>
      </c>
      <c r="G1683" s="822" t="s">
        <v>3111</v>
      </c>
      <c r="H1683" s="822" t="s">
        <v>329</v>
      </c>
      <c r="I1683" s="822" t="s">
        <v>4447</v>
      </c>
      <c r="J1683" s="822" t="s">
        <v>3568</v>
      </c>
      <c r="K1683" s="822" t="s">
        <v>4448</v>
      </c>
      <c r="L1683" s="825">
        <v>161.52000000000001</v>
      </c>
      <c r="M1683" s="825">
        <v>161.52000000000001</v>
      </c>
      <c r="N1683" s="822">
        <v>1</v>
      </c>
      <c r="O1683" s="826">
        <v>1</v>
      </c>
      <c r="P1683" s="825">
        <v>161.52000000000001</v>
      </c>
      <c r="Q1683" s="827">
        <v>1</v>
      </c>
      <c r="R1683" s="822">
        <v>1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7</v>
      </c>
      <c r="B1684" s="822" t="s">
        <v>2929</v>
      </c>
      <c r="C1684" s="822" t="s">
        <v>2935</v>
      </c>
      <c r="D1684" s="823" t="s">
        <v>4682</v>
      </c>
      <c r="E1684" s="824" t="s">
        <v>2976</v>
      </c>
      <c r="F1684" s="822" t="s">
        <v>2930</v>
      </c>
      <c r="G1684" s="822" t="s">
        <v>4449</v>
      </c>
      <c r="H1684" s="822" t="s">
        <v>329</v>
      </c>
      <c r="I1684" s="822" t="s">
        <v>4450</v>
      </c>
      <c r="J1684" s="822" t="s">
        <v>4451</v>
      </c>
      <c r="K1684" s="822" t="s">
        <v>4452</v>
      </c>
      <c r="L1684" s="825">
        <v>103.02</v>
      </c>
      <c r="M1684" s="825">
        <v>103.02</v>
      </c>
      <c r="N1684" s="822">
        <v>1</v>
      </c>
      <c r="O1684" s="826">
        <v>1</v>
      </c>
      <c r="P1684" s="825">
        <v>103.02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7</v>
      </c>
      <c r="B1685" s="822" t="s">
        <v>2929</v>
      </c>
      <c r="C1685" s="822" t="s">
        <v>2935</v>
      </c>
      <c r="D1685" s="823" t="s">
        <v>4682</v>
      </c>
      <c r="E1685" s="824" t="s">
        <v>2976</v>
      </c>
      <c r="F1685" s="822" t="s">
        <v>2930</v>
      </c>
      <c r="G1685" s="822" t="s">
        <v>3749</v>
      </c>
      <c r="H1685" s="822" t="s">
        <v>329</v>
      </c>
      <c r="I1685" s="822" t="s">
        <v>4453</v>
      </c>
      <c r="J1685" s="822" t="s">
        <v>4454</v>
      </c>
      <c r="K1685" s="822" t="s">
        <v>4431</v>
      </c>
      <c r="L1685" s="825">
        <v>35.25</v>
      </c>
      <c r="M1685" s="825">
        <v>70.5</v>
      </c>
      <c r="N1685" s="822">
        <v>2</v>
      </c>
      <c r="O1685" s="826">
        <v>1</v>
      </c>
      <c r="P1685" s="825">
        <v>70.5</v>
      </c>
      <c r="Q1685" s="827">
        <v>1</v>
      </c>
      <c r="R1685" s="822">
        <v>2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7</v>
      </c>
      <c r="B1686" s="822" t="s">
        <v>2929</v>
      </c>
      <c r="C1686" s="822" t="s">
        <v>2935</v>
      </c>
      <c r="D1686" s="823" t="s">
        <v>4682</v>
      </c>
      <c r="E1686" s="824" t="s">
        <v>2976</v>
      </c>
      <c r="F1686" s="822" t="s">
        <v>2930</v>
      </c>
      <c r="G1686" s="822" t="s">
        <v>3749</v>
      </c>
      <c r="H1686" s="822" t="s">
        <v>329</v>
      </c>
      <c r="I1686" s="822" t="s">
        <v>4455</v>
      </c>
      <c r="J1686" s="822" t="s">
        <v>4456</v>
      </c>
      <c r="K1686" s="822" t="s">
        <v>4431</v>
      </c>
      <c r="L1686" s="825">
        <v>0</v>
      </c>
      <c r="M1686" s="825">
        <v>0</v>
      </c>
      <c r="N1686" s="822">
        <v>4</v>
      </c>
      <c r="O1686" s="826">
        <v>1.5</v>
      </c>
      <c r="P1686" s="825">
        <v>0</v>
      </c>
      <c r="Q1686" s="827"/>
      <c r="R1686" s="822">
        <v>4</v>
      </c>
      <c r="S1686" s="827">
        <v>1</v>
      </c>
      <c r="T1686" s="826">
        <v>1.5</v>
      </c>
      <c r="U1686" s="828">
        <v>1</v>
      </c>
    </row>
    <row r="1687" spans="1:21" ht="14.45" customHeight="1" x14ac:dyDescent="0.2">
      <c r="A1687" s="821">
        <v>7</v>
      </c>
      <c r="B1687" s="822" t="s">
        <v>2929</v>
      </c>
      <c r="C1687" s="822" t="s">
        <v>2935</v>
      </c>
      <c r="D1687" s="823" t="s">
        <v>4682</v>
      </c>
      <c r="E1687" s="824" t="s">
        <v>2976</v>
      </c>
      <c r="F1687" s="822" t="s">
        <v>2930</v>
      </c>
      <c r="G1687" s="822" t="s">
        <v>3749</v>
      </c>
      <c r="H1687" s="822" t="s">
        <v>329</v>
      </c>
      <c r="I1687" s="822" t="s">
        <v>4455</v>
      </c>
      <c r="J1687" s="822" t="s">
        <v>4456</v>
      </c>
      <c r="K1687" s="822" t="s">
        <v>4431</v>
      </c>
      <c r="L1687" s="825">
        <v>35.25</v>
      </c>
      <c r="M1687" s="825">
        <v>105.75</v>
      </c>
      <c r="N1687" s="822">
        <v>3</v>
      </c>
      <c r="O1687" s="826">
        <v>0.5</v>
      </c>
      <c r="P1687" s="825">
        <v>105.75</v>
      </c>
      <c r="Q1687" s="827">
        <v>1</v>
      </c>
      <c r="R1687" s="822">
        <v>3</v>
      </c>
      <c r="S1687" s="827">
        <v>1</v>
      </c>
      <c r="T1687" s="826">
        <v>0.5</v>
      </c>
      <c r="U1687" s="828">
        <v>1</v>
      </c>
    </row>
    <row r="1688" spans="1:21" ht="14.45" customHeight="1" x14ac:dyDescent="0.2">
      <c r="A1688" s="821">
        <v>7</v>
      </c>
      <c r="B1688" s="822" t="s">
        <v>2929</v>
      </c>
      <c r="C1688" s="822" t="s">
        <v>2935</v>
      </c>
      <c r="D1688" s="823" t="s">
        <v>4682</v>
      </c>
      <c r="E1688" s="824" t="s">
        <v>2976</v>
      </c>
      <c r="F1688" s="822" t="s">
        <v>2930</v>
      </c>
      <c r="G1688" s="822" t="s">
        <v>4457</v>
      </c>
      <c r="H1688" s="822" t="s">
        <v>329</v>
      </c>
      <c r="I1688" s="822" t="s">
        <v>4458</v>
      </c>
      <c r="J1688" s="822" t="s">
        <v>4459</v>
      </c>
      <c r="K1688" s="822" t="s">
        <v>4460</v>
      </c>
      <c r="L1688" s="825">
        <v>164.01</v>
      </c>
      <c r="M1688" s="825">
        <v>328.02</v>
      </c>
      <c r="N1688" s="822">
        <v>2</v>
      </c>
      <c r="O1688" s="826">
        <v>1</v>
      </c>
      <c r="P1688" s="825">
        <v>328.02</v>
      </c>
      <c r="Q1688" s="827">
        <v>1</v>
      </c>
      <c r="R1688" s="822">
        <v>2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7</v>
      </c>
      <c r="B1689" s="822" t="s">
        <v>2929</v>
      </c>
      <c r="C1689" s="822" t="s">
        <v>2935</v>
      </c>
      <c r="D1689" s="823" t="s">
        <v>4682</v>
      </c>
      <c r="E1689" s="824" t="s">
        <v>2976</v>
      </c>
      <c r="F1689" s="822" t="s">
        <v>2930</v>
      </c>
      <c r="G1689" s="822" t="s">
        <v>3033</v>
      </c>
      <c r="H1689" s="822" t="s">
        <v>329</v>
      </c>
      <c r="I1689" s="822" t="s">
        <v>3034</v>
      </c>
      <c r="J1689" s="822" t="s">
        <v>3035</v>
      </c>
      <c r="K1689" s="822" t="s">
        <v>3036</v>
      </c>
      <c r="L1689" s="825">
        <v>73.989999999999995</v>
      </c>
      <c r="M1689" s="825">
        <v>665.90999999999985</v>
      </c>
      <c r="N1689" s="822">
        <v>9</v>
      </c>
      <c r="O1689" s="826">
        <v>2</v>
      </c>
      <c r="P1689" s="825">
        <v>665.90999999999985</v>
      </c>
      <c r="Q1689" s="827">
        <v>1</v>
      </c>
      <c r="R1689" s="822">
        <v>9</v>
      </c>
      <c r="S1689" s="827">
        <v>1</v>
      </c>
      <c r="T1689" s="826">
        <v>2</v>
      </c>
      <c r="U1689" s="828">
        <v>1</v>
      </c>
    </row>
    <row r="1690" spans="1:21" ht="14.45" customHeight="1" x14ac:dyDescent="0.2">
      <c r="A1690" s="821">
        <v>7</v>
      </c>
      <c r="B1690" s="822" t="s">
        <v>2929</v>
      </c>
      <c r="C1690" s="822" t="s">
        <v>2935</v>
      </c>
      <c r="D1690" s="823" t="s">
        <v>4682</v>
      </c>
      <c r="E1690" s="824" t="s">
        <v>2976</v>
      </c>
      <c r="F1690" s="822" t="s">
        <v>2930</v>
      </c>
      <c r="G1690" s="822" t="s">
        <v>3226</v>
      </c>
      <c r="H1690" s="822" t="s">
        <v>329</v>
      </c>
      <c r="I1690" s="822" t="s">
        <v>3227</v>
      </c>
      <c r="J1690" s="822" t="s">
        <v>1825</v>
      </c>
      <c r="K1690" s="822" t="s">
        <v>3228</v>
      </c>
      <c r="L1690" s="825">
        <v>61.97</v>
      </c>
      <c r="M1690" s="825">
        <v>61.97</v>
      </c>
      <c r="N1690" s="822">
        <v>1</v>
      </c>
      <c r="O1690" s="826">
        <v>1</v>
      </c>
      <c r="P1690" s="825">
        <v>61.97</v>
      </c>
      <c r="Q1690" s="827">
        <v>1</v>
      </c>
      <c r="R1690" s="822">
        <v>1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7</v>
      </c>
      <c r="B1691" s="822" t="s">
        <v>2929</v>
      </c>
      <c r="C1691" s="822" t="s">
        <v>2935</v>
      </c>
      <c r="D1691" s="823" t="s">
        <v>4682</v>
      </c>
      <c r="E1691" s="824" t="s">
        <v>2976</v>
      </c>
      <c r="F1691" s="822" t="s">
        <v>2930</v>
      </c>
      <c r="G1691" s="822" t="s">
        <v>3154</v>
      </c>
      <c r="H1691" s="822" t="s">
        <v>687</v>
      </c>
      <c r="I1691" s="822" t="s">
        <v>3155</v>
      </c>
      <c r="J1691" s="822" t="s">
        <v>2654</v>
      </c>
      <c r="K1691" s="822" t="s">
        <v>3156</v>
      </c>
      <c r="L1691" s="825">
        <v>140.96</v>
      </c>
      <c r="M1691" s="825">
        <v>281.92</v>
      </c>
      <c r="N1691" s="822">
        <v>2</v>
      </c>
      <c r="O1691" s="826">
        <v>1</v>
      </c>
      <c r="P1691" s="825">
        <v>281.92</v>
      </c>
      <c r="Q1691" s="827">
        <v>1</v>
      </c>
      <c r="R1691" s="822">
        <v>2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7</v>
      </c>
      <c r="B1692" s="822" t="s">
        <v>2929</v>
      </c>
      <c r="C1692" s="822" t="s">
        <v>2935</v>
      </c>
      <c r="D1692" s="823" t="s">
        <v>4682</v>
      </c>
      <c r="E1692" s="824" t="s">
        <v>2976</v>
      </c>
      <c r="F1692" s="822" t="s">
        <v>2930</v>
      </c>
      <c r="G1692" s="822" t="s">
        <v>3050</v>
      </c>
      <c r="H1692" s="822" t="s">
        <v>329</v>
      </c>
      <c r="I1692" s="822" t="s">
        <v>3051</v>
      </c>
      <c r="J1692" s="822" t="s">
        <v>1326</v>
      </c>
      <c r="K1692" s="822" t="s">
        <v>3052</v>
      </c>
      <c r="L1692" s="825">
        <v>35.25</v>
      </c>
      <c r="M1692" s="825">
        <v>70.5</v>
      </c>
      <c r="N1692" s="822">
        <v>2</v>
      </c>
      <c r="O1692" s="826">
        <v>0.5</v>
      </c>
      <c r="P1692" s="825">
        <v>70.5</v>
      </c>
      <c r="Q1692" s="827">
        <v>1</v>
      </c>
      <c r="R1692" s="822">
        <v>2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7</v>
      </c>
      <c r="B1693" s="822" t="s">
        <v>2929</v>
      </c>
      <c r="C1693" s="822" t="s">
        <v>2935</v>
      </c>
      <c r="D1693" s="823" t="s">
        <v>4682</v>
      </c>
      <c r="E1693" s="824" t="s">
        <v>2976</v>
      </c>
      <c r="F1693" s="822" t="s">
        <v>2930</v>
      </c>
      <c r="G1693" s="822" t="s">
        <v>3161</v>
      </c>
      <c r="H1693" s="822" t="s">
        <v>329</v>
      </c>
      <c r="I1693" s="822" t="s">
        <v>3298</v>
      </c>
      <c r="J1693" s="822" t="s">
        <v>3163</v>
      </c>
      <c r="K1693" s="822" t="s">
        <v>3251</v>
      </c>
      <c r="L1693" s="825">
        <v>57.64</v>
      </c>
      <c r="M1693" s="825">
        <v>57.64</v>
      </c>
      <c r="N1693" s="822">
        <v>1</v>
      </c>
      <c r="O1693" s="826">
        <v>0.5</v>
      </c>
      <c r="P1693" s="825">
        <v>57.64</v>
      </c>
      <c r="Q1693" s="827">
        <v>1</v>
      </c>
      <c r="R1693" s="822">
        <v>1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7</v>
      </c>
      <c r="B1694" s="822" t="s">
        <v>2929</v>
      </c>
      <c r="C1694" s="822" t="s">
        <v>2935</v>
      </c>
      <c r="D1694" s="823" t="s">
        <v>4682</v>
      </c>
      <c r="E1694" s="824" t="s">
        <v>2976</v>
      </c>
      <c r="F1694" s="822" t="s">
        <v>2930</v>
      </c>
      <c r="G1694" s="822" t="s">
        <v>3061</v>
      </c>
      <c r="H1694" s="822" t="s">
        <v>329</v>
      </c>
      <c r="I1694" s="822" t="s">
        <v>3062</v>
      </c>
      <c r="J1694" s="822" t="s">
        <v>757</v>
      </c>
      <c r="K1694" s="822" t="s">
        <v>3063</v>
      </c>
      <c r="L1694" s="825">
        <v>127.91</v>
      </c>
      <c r="M1694" s="825">
        <v>127.91</v>
      </c>
      <c r="N1694" s="822">
        <v>1</v>
      </c>
      <c r="O1694" s="826">
        <v>0.5</v>
      </c>
      <c r="P1694" s="825">
        <v>127.91</v>
      </c>
      <c r="Q1694" s="827">
        <v>1</v>
      </c>
      <c r="R1694" s="822">
        <v>1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7</v>
      </c>
      <c r="B1695" s="822" t="s">
        <v>2929</v>
      </c>
      <c r="C1695" s="822" t="s">
        <v>2935</v>
      </c>
      <c r="D1695" s="823" t="s">
        <v>4682</v>
      </c>
      <c r="E1695" s="824" t="s">
        <v>2976</v>
      </c>
      <c r="F1695" s="822" t="s">
        <v>2930</v>
      </c>
      <c r="G1695" s="822" t="s">
        <v>4461</v>
      </c>
      <c r="H1695" s="822" t="s">
        <v>329</v>
      </c>
      <c r="I1695" s="822" t="s">
        <v>4462</v>
      </c>
      <c r="J1695" s="822" t="s">
        <v>4463</v>
      </c>
      <c r="K1695" s="822" t="s">
        <v>4464</v>
      </c>
      <c r="L1695" s="825">
        <v>117.46</v>
      </c>
      <c r="M1695" s="825">
        <v>117.46</v>
      </c>
      <c r="N1695" s="822">
        <v>1</v>
      </c>
      <c r="O1695" s="826">
        <v>1</v>
      </c>
      <c r="P1695" s="825">
        <v>117.46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7</v>
      </c>
      <c r="B1696" s="822" t="s">
        <v>2929</v>
      </c>
      <c r="C1696" s="822" t="s">
        <v>2935</v>
      </c>
      <c r="D1696" s="823" t="s">
        <v>4682</v>
      </c>
      <c r="E1696" s="824" t="s">
        <v>2976</v>
      </c>
      <c r="F1696" s="822" t="s">
        <v>2930</v>
      </c>
      <c r="G1696" s="822" t="s">
        <v>4465</v>
      </c>
      <c r="H1696" s="822" t="s">
        <v>687</v>
      </c>
      <c r="I1696" s="822" t="s">
        <v>4466</v>
      </c>
      <c r="J1696" s="822" t="s">
        <v>2477</v>
      </c>
      <c r="K1696" s="822" t="s">
        <v>4467</v>
      </c>
      <c r="L1696" s="825">
        <v>102.85</v>
      </c>
      <c r="M1696" s="825">
        <v>1439.8999999999999</v>
      </c>
      <c r="N1696" s="822">
        <v>14</v>
      </c>
      <c r="O1696" s="826">
        <v>3.5</v>
      </c>
      <c r="P1696" s="825">
        <v>1439.8999999999999</v>
      </c>
      <c r="Q1696" s="827">
        <v>1</v>
      </c>
      <c r="R1696" s="822">
        <v>14</v>
      </c>
      <c r="S1696" s="827">
        <v>1</v>
      </c>
      <c r="T1696" s="826">
        <v>3.5</v>
      </c>
      <c r="U1696" s="828">
        <v>1</v>
      </c>
    </row>
    <row r="1697" spans="1:21" ht="14.45" customHeight="1" x14ac:dyDescent="0.2">
      <c r="A1697" s="821">
        <v>7</v>
      </c>
      <c r="B1697" s="822" t="s">
        <v>2929</v>
      </c>
      <c r="C1697" s="822" t="s">
        <v>2935</v>
      </c>
      <c r="D1697" s="823" t="s">
        <v>4682</v>
      </c>
      <c r="E1697" s="824" t="s">
        <v>2976</v>
      </c>
      <c r="F1697" s="822" t="s">
        <v>2930</v>
      </c>
      <c r="G1697" s="822" t="s">
        <v>4468</v>
      </c>
      <c r="H1697" s="822" t="s">
        <v>329</v>
      </c>
      <c r="I1697" s="822" t="s">
        <v>4469</v>
      </c>
      <c r="J1697" s="822" t="s">
        <v>4470</v>
      </c>
      <c r="K1697" s="822" t="s">
        <v>4471</v>
      </c>
      <c r="L1697" s="825">
        <v>57.85</v>
      </c>
      <c r="M1697" s="825">
        <v>57.85</v>
      </c>
      <c r="N1697" s="822">
        <v>1</v>
      </c>
      <c r="O1697" s="826">
        <v>1</v>
      </c>
      <c r="P1697" s="825">
        <v>57.85</v>
      </c>
      <c r="Q1697" s="827">
        <v>1</v>
      </c>
      <c r="R1697" s="822">
        <v>1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7</v>
      </c>
      <c r="B1698" s="822" t="s">
        <v>2929</v>
      </c>
      <c r="C1698" s="822" t="s">
        <v>2935</v>
      </c>
      <c r="D1698" s="823" t="s">
        <v>4682</v>
      </c>
      <c r="E1698" s="824" t="s">
        <v>2976</v>
      </c>
      <c r="F1698" s="822" t="s">
        <v>2930</v>
      </c>
      <c r="G1698" s="822" t="s">
        <v>3989</v>
      </c>
      <c r="H1698" s="822" t="s">
        <v>329</v>
      </c>
      <c r="I1698" s="822" t="s">
        <v>4013</v>
      </c>
      <c r="J1698" s="822" t="s">
        <v>4011</v>
      </c>
      <c r="K1698" s="822" t="s">
        <v>1900</v>
      </c>
      <c r="L1698" s="825">
        <v>200.34</v>
      </c>
      <c r="M1698" s="825">
        <v>200.34</v>
      </c>
      <c r="N1698" s="822">
        <v>1</v>
      </c>
      <c r="O1698" s="826">
        <v>0.5</v>
      </c>
      <c r="P1698" s="825">
        <v>200.34</v>
      </c>
      <c r="Q1698" s="827">
        <v>1</v>
      </c>
      <c r="R1698" s="822">
        <v>1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7</v>
      </c>
      <c r="B1699" s="822" t="s">
        <v>2929</v>
      </c>
      <c r="C1699" s="822" t="s">
        <v>2935</v>
      </c>
      <c r="D1699" s="823" t="s">
        <v>4682</v>
      </c>
      <c r="E1699" s="824" t="s">
        <v>2976</v>
      </c>
      <c r="F1699" s="822" t="s">
        <v>2930</v>
      </c>
      <c r="G1699" s="822" t="s">
        <v>4472</v>
      </c>
      <c r="H1699" s="822" t="s">
        <v>687</v>
      </c>
      <c r="I1699" s="822" t="s">
        <v>4473</v>
      </c>
      <c r="J1699" s="822" t="s">
        <v>4474</v>
      </c>
      <c r="K1699" s="822" t="s">
        <v>4475</v>
      </c>
      <c r="L1699" s="825">
        <v>687</v>
      </c>
      <c r="M1699" s="825">
        <v>2061</v>
      </c>
      <c r="N1699" s="822">
        <v>3</v>
      </c>
      <c r="O1699" s="826">
        <v>1</v>
      </c>
      <c r="P1699" s="825">
        <v>2061</v>
      </c>
      <c r="Q1699" s="827">
        <v>1</v>
      </c>
      <c r="R1699" s="822">
        <v>3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7</v>
      </c>
      <c r="B1700" s="822" t="s">
        <v>2929</v>
      </c>
      <c r="C1700" s="822" t="s">
        <v>2935</v>
      </c>
      <c r="D1700" s="823" t="s">
        <v>4682</v>
      </c>
      <c r="E1700" s="824" t="s">
        <v>2976</v>
      </c>
      <c r="F1700" s="822" t="s">
        <v>2930</v>
      </c>
      <c r="G1700" s="822" t="s">
        <v>3184</v>
      </c>
      <c r="H1700" s="822" t="s">
        <v>687</v>
      </c>
      <c r="I1700" s="822" t="s">
        <v>2818</v>
      </c>
      <c r="J1700" s="822" t="s">
        <v>1222</v>
      </c>
      <c r="K1700" s="822" t="s">
        <v>2819</v>
      </c>
      <c r="L1700" s="825">
        <v>165.63</v>
      </c>
      <c r="M1700" s="825">
        <v>165.63</v>
      </c>
      <c r="N1700" s="822">
        <v>1</v>
      </c>
      <c r="O1700" s="826">
        <v>0.5</v>
      </c>
      <c r="P1700" s="825">
        <v>165.63</v>
      </c>
      <c r="Q1700" s="827">
        <v>1</v>
      </c>
      <c r="R1700" s="822">
        <v>1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7</v>
      </c>
      <c r="B1701" s="822" t="s">
        <v>2929</v>
      </c>
      <c r="C1701" s="822" t="s">
        <v>2935</v>
      </c>
      <c r="D1701" s="823" t="s">
        <v>4682</v>
      </c>
      <c r="E1701" s="824" t="s">
        <v>2976</v>
      </c>
      <c r="F1701" s="822" t="s">
        <v>2930</v>
      </c>
      <c r="G1701" s="822" t="s">
        <v>4476</v>
      </c>
      <c r="H1701" s="822" t="s">
        <v>329</v>
      </c>
      <c r="I1701" s="822" t="s">
        <v>4477</v>
      </c>
      <c r="J1701" s="822" t="s">
        <v>4478</v>
      </c>
      <c r="K1701" s="822" t="s">
        <v>4479</v>
      </c>
      <c r="L1701" s="825">
        <v>0</v>
      </c>
      <c r="M1701" s="825">
        <v>0</v>
      </c>
      <c r="N1701" s="822">
        <v>2</v>
      </c>
      <c r="O1701" s="826">
        <v>1.5</v>
      </c>
      <c r="P1701" s="825">
        <v>0</v>
      </c>
      <c r="Q1701" s="827"/>
      <c r="R1701" s="822">
        <v>2</v>
      </c>
      <c r="S1701" s="827">
        <v>1</v>
      </c>
      <c r="T1701" s="826">
        <v>1.5</v>
      </c>
      <c r="U1701" s="828">
        <v>1</v>
      </c>
    </row>
    <row r="1702" spans="1:21" ht="14.45" customHeight="1" x14ac:dyDescent="0.2">
      <c r="A1702" s="821">
        <v>7</v>
      </c>
      <c r="B1702" s="822" t="s">
        <v>2929</v>
      </c>
      <c r="C1702" s="822" t="s">
        <v>2935</v>
      </c>
      <c r="D1702" s="823" t="s">
        <v>4682</v>
      </c>
      <c r="E1702" s="824" t="s">
        <v>2976</v>
      </c>
      <c r="F1702" s="822" t="s">
        <v>2930</v>
      </c>
      <c r="G1702" s="822" t="s">
        <v>3193</v>
      </c>
      <c r="H1702" s="822" t="s">
        <v>329</v>
      </c>
      <c r="I1702" s="822" t="s">
        <v>3394</v>
      </c>
      <c r="J1702" s="822" t="s">
        <v>3195</v>
      </c>
      <c r="K1702" s="822" t="s">
        <v>3395</v>
      </c>
      <c r="L1702" s="825">
        <v>99.94</v>
      </c>
      <c r="M1702" s="825">
        <v>99.94</v>
      </c>
      <c r="N1702" s="822">
        <v>1</v>
      </c>
      <c r="O1702" s="826">
        <v>0.5</v>
      </c>
      <c r="P1702" s="825">
        <v>99.94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7</v>
      </c>
      <c r="B1703" s="822" t="s">
        <v>2929</v>
      </c>
      <c r="C1703" s="822" t="s">
        <v>2935</v>
      </c>
      <c r="D1703" s="823" t="s">
        <v>4682</v>
      </c>
      <c r="E1703" s="824" t="s">
        <v>2976</v>
      </c>
      <c r="F1703" s="822" t="s">
        <v>2930</v>
      </c>
      <c r="G1703" s="822" t="s">
        <v>3088</v>
      </c>
      <c r="H1703" s="822" t="s">
        <v>329</v>
      </c>
      <c r="I1703" s="822" t="s">
        <v>3089</v>
      </c>
      <c r="J1703" s="822" t="s">
        <v>1269</v>
      </c>
      <c r="K1703" s="822" t="s">
        <v>1270</v>
      </c>
      <c r="L1703" s="825">
        <v>121.92</v>
      </c>
      <c r="M1703" s="825">
        <v>853.44</v>
      </c>
      <c r="N1703" s="822">
        <v>7</v>
      </c>
      <c r="O1703" s="826">
        <v>2.5</v>
      </c>
      <c r="P1703" s="825">
        <v>853.44</v>
      </c>
      <c r="Q1703" s="827">
        <v>1</v>
      </c>
      <c r="R1703" s="822">
        <v>7</v>
      </c>
      <c r="S1703" s="827">
        <v>1</v>
      </c>
      <c r="T1703" s="826">
        <v>2.5</v>
      </c>
      <c r="U1703" s="828">
        <v>1</v>
      </c>
    </row>
    <row r="1704" spans="1:21" ht="14.45" customHeight="1" x14ac:dyDescent="0.2">
      <c r="A1704" s="821">
        <v>7</v>
      </c>
      <c r="B1704" s="822" t="s">
        <v>2929</v>
      </c>
      <c r="C1704" s="822" t="s">
        <v>2935</v>
      </c>
      <c r="D1704" s="823" t="s">
        <v>4682</v>
      </c>
      <c r="E1704" s="824" t="s">
        <v>2980</v>
      </c>
      <c r="F1704" s="822" t="s">
        <v>2930</v>
      </c>
      <c r="G1704" s="822" t="s">
        <v>3587</v>
      </c>
      <c r="H1704" s="822" t="s">
        <v>329</v>
      </c>
      <c r="I1704" s="822" t="s">
        <v>3588</v>
      </c>
      <c r="J1704" s="822" t="s">
        <v>3589</v>
      </c>
      <c r="K1704" s="822" t="s">
        <v>3590</v>
      </c>
      <c r="L1704" s="825">
        <v>46.03</v>
      </c>
      <c r="M1704" s="825">
        <v>46.03</v>
      </c>
      <c r="N1704" s="822">
        <v>1</v>
      </c>
      <c r="O1704" s="826">
        <v>1</v>
      </c>
      <c r="P1704" s="825">
        <v>46.03</v>
      </c>
      <c r="Q1704" s="827">
        <v>1</v>
      </c>
      <c r="R1704" s="822">
        <v>1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7</v>
      </c>
      <c r="B1705" s="822" t="s">
        <v>2929</v>
      </c>
      <c r="C1705" s="822" t="s">
        <v>2935</v>
      </c>
      <c r="D1705" s="823" t="s">
        <v>4682</v>
      </c>
      <c r="E1705" s="824" t="s">
        <v>2980</v>
      </c>
      <c r="F1705" s="822" t="s">
        <v>2930</v>
      </c>
      <c r="G1705" s="822" t="s">
        <v>3101</v>
      </c>
      <c r="H1705" s="822" t="s">
        <v>687</v>
      </c>
      <c r="I1705" s="822" t="s">
        <v>3105</v>
      </c>
      <c r="J1705" s="822" t="s">
        <v>3106</v>
      </c>
      <c r="K1705" s="822" t="s">
        <v>886</v>
      </c>
      <c r="L1705" s="825">
        <v>96.04</v>
      </c>
      <c r="M1705" s="825">
        <v>96.04</v>
      </c>
      <c r="N1705" s="822">
        <v>1</v>
      </c>
      <c r="O1705" s="826">
        <v>1</v>
      </c>
      <c r="P1705" s="825">
        <v>96.04</v>
      </c>
      <c r="Q1705" s="827">
        <v>1</v>
      </c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7</v>
      </c>
      <c r="B1706" s="822" t="s">
        <v>2929</v>
      </c>
      <c r="C1706" s="822" t="s">
        <v>2935</v>
      </c>
      <c r="D1706" s="823" t="s">
        <v>4682</v>
      </c>
      <c r="E1706" s="824" t="s">
        <v>2980</v>
      </c>
      <c r="F1706" s="822" t="s">
        <v>2930</v>
      </c>
      <c r="G1706" s="822" t="s">
        <v>3101</v>
      </c>
      <c r="H1706" s="822" t="s">
        <v>329</v>
      </c>
      <c r="I1706" s="822" t="s">
        <v>3107</v>
      </c>
      <c r="J1706" s="822" t="s">
        <v>3106</v>
      </c>
      <c r="K1706" s="822" t="s">
        <v>3104</v>
      </c>
      <c r="L1706" s="825">
        <v>134.44999999999999</v>
      </c>
      <c r="M1706" s="825">
        <v>134.44999999999999</v>
      </c>
      <c r="N1706" s="822">
        <v>1</v>
      </c>
      <c r="O1706" s="826">
        <v>0.5</v>
      </c>
      <c r="P1706" s="825">
        <v>134.44999999999999</v>
      </c>
      <c r="Q1706" s="827">
        <v>1</v>
      </c>
      <c r="R1706" s="822">
        <v>1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7</v>
      </c>
      <c r="B1707" s="822" t="s">
        <v>2929</v>
      </c>
      <c r="C1707" s="822" t="s">
        <v>2935</v>
      </c>
      <c r="D1707" s="823" t="s">
        <v>4682</v>
      </c>
      <c r="E1707" s="824" t="s">
        <v>2980</v>
      </c>
      <c r="F1707" s="822" t="s">
        <v>2930</v>
      </c>
      <c r="G1707" s="822" t="s">
        <v>3284</v>
      </c>
      <c r="H1707" s="822" t="s">
        <v>329</v>
      </c>
      <c r="I1707" s="822" t="s">
        <v>4480</v>
      </c>
      <c r="J1707" s="822" t="s">
        <v>1019</v>
      </c>
      <c r="K1707" s="822" t="s">
        <v>4481</v>
      </c>
      <c r="L1707" s="825">
        <v>159.16999999999999</v>
      </c>
      <c r="M1707" s="825">
        <v>159.16999999999999</v>
      </c>
      <c r="N1707" s="822">
        <v>1</v>
      </c>
      <c r="O1707" s="826">
        <v>1</v>
      </c>
      <c r="P1707" s="825">
        <v>159.16999999999999</v>
      </c>
      <c r="Q1707" s="827">
        <v>1</v>
      </c>
      <c r="R1707" s="822">
        <v>1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7</v>
      </c>
      <c r="B1708" s="822" t="s">
        <v>2929</v>
      </c>
      <c r="C1708" s="822" t="s">
        <v>2935</v>
      </c>
      <c r="D1708" s="823" t="s">
        <v>4682</v>
      </c>
      <c r="E1708" s="824" t="s">
        <v>2980</v>
      </c>
      <c r="F1708" s="822" t="s">
        <v>2930</v>
      </c>
      <c r="G1708" s="822" t="s">
        <v>4482</v>
      </c>
      <c r="H1708" s="822" t="s">
        <v>329</v>
      </c>
      <c r="I1708" s="822" t="s">
        <v>4483</v>
      </c>
      <c r="J1708" s="822" t="s">
        <v>4484</v>
      </c>
      <c r="K1708" s="822" t="s">
        <v>4485</v>
      </c>
      <c r="L1708" s="825">
        <v>0</v>
      </c>
      <c r="M1708" s="825">
        <v>0</v>
      </c>
      <c r="N1708" s="822">
        <v>1</v>
      </c>
      <c r="O1708" s="826">
        <v>1</v>
      </c>
      <c r="P1708" s="825">
        <v>0</v>
      </c>
      <c r="Q1708" s="827"/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7</v>
      </c>
      <c r="B1709" s="822" t="s">
        <v>2929</v>
      </c>
      <c r="C1709" s="822" t="s">
        <v>2935</v>
      </c>
      <c r="D1709" s="823" t="s">
        <v>4682</v>
      </c>
      <c r="E1709" s="824" t="s">
        <v>2980</v>
      </c>
      <c r="F1709" s="822" t="s">
        <v>2930</v>
      </c>
      <c r="G1709" s="822" t="s">
        <v>3151</v>
      </c>
      <c r="H1709" s="822" t="s">
        <v>329</v>
      </c>
      <c r="I1709" s="822" t="s">
        <v>3152</v>
      </c>
      <c r="J1709" s="822" t="s">
        <v>3153</v>
      </c>
      <c r="K1709" s="822" t="s">
        <v>2371</v>
      </c>
      <c r="L1709" s="825">
        <v>38.56</v>
      </c>
      <c r="M1709" s="825">
        <v>38.56</v>
      </c>
      <c r="N1709" s="822">
        <v>1</v>
      </c>
      <c r="O1709" s="826">
        <v>0.5</v>
      </c>
      <c r="P1709" s="825">
        <v>38.56</v>
      </c>
      <c r="Q1709" s="827">
        <v>1</v>
      </c>
      <c r="R1709" s="822">
        <v>1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7</v>
      </c>
      <c r="B1710" s="822" t="s">
        <v>2929</v>
      </c>
      <c r="C1710" s="822" t="s">
        <v>2935</v>
      </c>
      <c r="D1710" s="823" t="s">
        <v>4682</v>
      </c>
      <c r="E1710" s="824" t="s">
        <v>2980</v>
      </c>
      <c r="F1710" s="822" t="s">
        <v>2930</v>
      </c>
      <c r="G1710" s="822" t="s">
        <v>3157</v>
      </c>
      <c r="H1710" s="822" t="s">
        <v>687</v>
      </c>
      <c r="I1710" s="822" t="s">
        <v>3158</v>
      </c>
      <c r="J1710" s="822" t="s">
        <v>3159</v>
      </c>
      <c r="K1710" s="822" t="s">
        <v>3160</v>
      </c>
      <c r="L1710" s="825">
        <v>141.25</v>
      </c>
      <c r="M1710" s="825">
        <v>141.25</v>
      </c>
      <c r="N1710" s="822">
        <v>1</v>
      </c>
      <c r="O1710" s="826">
        <v>0.5</v>
      </c>
      <c r="P1710" s="825">
        <v>141.25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7</v>
      </c>
      <c r="B1711" s="822" t="s">
        <v>2929</v>
      </c>
      <c r="C1711" s="822" t="s">
        <v>2935</v>
      </c>
      <c r="D1711" s="823" t="s">
        <v>4682</v>
      </c>
      <c r="E1711" s="824" t="s">
        <v>2980</v>
      </c>
      <c r="F1711" s="822" t="s">
        <v>2930</v>
      </c>
      <c r="G1711" s="822" t="s">
        <v>3161</v>
      </c>
      <c r="H1711" s="822" t="s">
        <v>329</v>
      </c>
      <c r="I1711" s="822" t="s">
        <v>4486</v>
      </c>
      <c r="J1711" s="822" t="s">
        <v>3163</v>
      </c>
      <c r="K1711" s="822" t="s">
        <v>4487</v>
      </c>
      <c r="L1711" s="825">
        <v>0</v>
      </c>
      <c r="M1711" s="825">
        <v>0</v>
      </c>
      <c r="N1711" s="822">
        <v>3</v>
      </c>
      <c r="O1711" s="826">
        <v>1</v>
      </c>
      <c r="P1711" s="825">
        <v>0</v>
      </c>
      <c r="Q1711" s="827"/>
      <c r="R1711" s="822">
        <v>3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7</v>
      </c>
      <c r="B1712" s="822" t="s">
        <v>2929</v>
      </c>
      <c r="C1712" s="822" t="s">
        <v>2935</v>
      </c>
      <c r="D1712" s="823" t="s">
        <v>4682</v>
      </c>
      <c r="E1712" s="824" t="s">
        <v>2980</v>
      </c>
      <c r="F1712" s="822" t="s">
        <v>2930</v>
      </c>
      <c r="G1712" s="822" t="s">
        <v>3332</v>
      </c>
      <c r="H1712" s="822" t="s">
        <v>687</v>
      </c>
      <c r="I1712" s="822" t="s">
        <v>2682</v>
      </c>
      <c r="J1712" s="822" t="s">
        <v>718</v>
      </c>
      <c r="K1712" s="822" t="s">
        <v>1339</v>
      </c>
      <c r="L1712" s="825">
        <v>0</v>
      </c>
      <c r="M1712" s="825">
        <v>0</v>
      </c>
      <c r="N1712" s="822">
        <v>1</v>
      </c>
      <c r="O1712" s="826">
        <v>1</v>
      </c>
      <c r="P1712" s="825">
        <v>0</v>
      </c>
      <c r="Q1712" s="827"/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7</v>
      </c>
      <c r="B1713" s="822" t="s">
        <v>2929</v>
      </c>
      <c r="C1713" s="822" t="s">
        <v>2935</v>
      </c>
      <c r="D1713" s="823" t="s">
        <v>4682</v>
      </c>
      <c r="E1713" s="824" t="s">
        <v>2980</v>
      </c>
      <c r="F1713" s="822" t="s">
        <v>2930</v>
      </c>
      <c r="G1713" s="822" t="s">
        <v>3175</v>
      </c>
      <c r="H1713" s="822" t="s">
        <v>329</v>
      </c>
      <c r="I1713" s="822" t="s">
        <v>4488</v>
      </c>
      <c r="J1713" s="822" t="s">
        <v>3737</v>
      </c>
      <c r="K1713" s="822" t="s">
        <v>4489</v>
      </c>
      <c r="L1713" s="825">
        <v>33.44</v>
      </c>
      <c r="M1713" s="825">
        <v>33.44</v>
      </c>
      <c r="N1713" s="822">
        <v>1</v>
      </c>
      <c r="O1713" s="826">
        <v>1</v>
      </c>
      <c r="P1713" s="825">
        <v>33.44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7</v>
      </c>
      <c r="B1714" s="822" t="s">
        <v>2929</v>
      </c>
      <c r="C1714" s="822" t="s">
        <v>2935</v>
      </c>
      <c r="D1714" s="823" t="s">
        <v>4682</v>
      </c>
      <c r="E1714" s="824" t="s">
        <v>2980</v>
      </c>
      <c r="F1714" s="822" t="s">
        <v>2930</v>
      </c>
      <c r="G1714" s="822" t="s">
        <v>4490</v>
      </c>
      <c r="H1714" s="822" t="s">
        <v>329</v>
      </c>
      <c r="I1714" s="822" t="s">
        <v>4491</v>
      </c>
      <c r="J1714" s="822" t="s">
        <v>4492</v>
      </c>
      <c r="K1714" s="822" t="s">
        <v>4493</v>
      </c>
      <c r="L1714" s="825">
        <v>0</v>
      </c>
      <c r="M1714" s="825">
        <v>0</v>
      </c>
      <c r="N1714" s="822">
        <v>1</v>
      </c>
      <c r="O1714" s="826">
        <v>1</v>
      </c>
      <c r="P1714" s="825"/>
      <c r="Q1714" s="827"/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7</v>
      </c>
      <c r="B1715" s="822" t="s">
        <v>2929</v>
      </c>
      <c r="C1715" s="822" t="s">
        <v>2935</v>
      </c>
      <c r="D1715" s="823" t="s">
        <v>4682</v>
      </c>
      <c r="E1715" s="824" t="s">
        <v>2980</v>
      </c>
      <c r="F1715" s="822" t="s">
        <v>2930</v>
      </c>
      <c r="G1715" s="822" t="s">
        <v>3197</v>
      </c>
      <c r="H1715" s="822" t="s">
        <v>687</v>
      </c>
      <c r="I1715" s="822" t="s">
        <v>2543</v>
      </c>
      <c r="J1715" s="822" t="s">
        <v>1746</v>
      </c>
      <c r="K1715" s="822" t="s">
        <v>2544</v>
      </c>
      <c r="L1715" s="825">
        <v>154.36000000000001</v>
      </c>
      <c r="M1715" s="825">
        <v>154.36000000000001</v>
      </c>
      <c r="N1715" s="822">
        <v>1</v>
      </c>
      <c r="O1715" s="826">
        <v>0.5</v>
      </c>
      <c r="P1715" s="825">
        <v>154.36000000000001</v>
      </c>
      <c r="Q1715" s="827">
        <v>1</v>
      </c>
      <c r="R1715" s="822">
        <v>1</v>
      </c>
      <c r="S1715" s="827">
        <v>1</v>
      </c>
      <c r="T1715" s="826">
        <v>0.5</v>
      </c>
      <c r="U1715" s="828">
        <v>1</v>
      </c>
    </row>
    <row r="1716" spans="1:21" ht="14.45" customHeight="1" x14ac:dyDescent="0.2">
      <c r="A1716" s="821">
        <v>7</v>
      </c>
      <c r="B1716" s="822" t="s">
        <v>2929</v>
      </c>
      <c r="C1716" s="822" t="s">
        <v>2935</v>
      </c>
      <c r="D1716" s="823" t="s">
        <v>4682</v>
      </c>
      <c r="E1716" s="824" t="s">
        <v>2941</v>
      </c>
      <c r="F1716" s="822" t="s">
        <v>2930</v>
      </c>
      <c r="G1716" s="822" t="s">
        <v>4494</v>
      </c>
      <c r="H1716" s="822" t="s">
        <v>329</v>
      </c>
      <c r="I1716" s="822" t="s">
        <v>4495</v>
      </c>
      <c r="J1716" s="822" t="s">
        <v>4496</v>
      </c>
      <c r="K1716" s="822" t="s">
        <v>4497</v>
      </c>
      <c r="L1716" s="825">
        <v>0</v>
      </c>
      <c r="M1716" s="825">
        <v>0</v>
      </c>
      <c r="N1716" s="822">
        <v>3</v>
      </c>
      <c r="O1716" s="826">
        <v>0.5</v>
      </c>
      <c r="P1716" s="825">
        <v>0</v>
      </c>
      <c r="Q1716" s="827"/>
      <c r="R1716" s="822">
        <v>3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7</v>
      </c>
      <c r="B1717" s="822" t="s">
        <v>2929</v>
      </c>
      <c r="C1717" s="822" t="s">
        <v>2935</v>
      </c>
      <c r="D1717" s="823" t="s">
        <v>4682</v>
      </c>
      <c r="E1717" s="824" t="s">
        <v>2941</v>
      </c>
      <c r="F1717" s="822" t="s">
        <v>2930</v>
      </c>
      <c r="G1717" s="822" t="s">
        <v>3343</v>
      </c>
      <c r="H1717" s="822" t="s">
        <v>329</v>
      </c>
      <c r="I1717" s="822" t="s">
        <v>4122</v>
      </c>
      <c r="J1717" s="822" t="s">
        <v>3345</v>
      </c>
      <c r="K1717" s="822" t="s">
        <v>4123</v>
      </c>
      <c r="L1717" s="825">
        <v>0</v>
      </c>
      <c r="M1717" s="825">
        <v>0</v>
      </c>
      <c r="N1717" s="822">
        <v>1</v>
      </c>
      <c r="O1717" s="826">
        <v>0.5</v>
      </c>
      <c r="P1717" s="825">
        <v>0</v>
      </c>
      <c r="Q1717" s="827"/>
      <c r="R1717" s="822">
        <v>1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7</v>
      </c>
      <c r="B1718" s="822" t="s">
        <v>2929</v>
      </c>
      <c r="C1718" s="822" t="s">
        <v>2935</v>
      </c>
      <c r="D1718" s="823" t="s">
        <v>4682</v>
      </c>
      <c r="E1718" s="824" t="s">
        <v>2941</v>
      </c>
      <c r="F1718" s="822" t="s">
        <v>2930</v>
      </c>
      <c r="G1718" s="822" t="s">
        <v>3169</v>
      </c>
      <c r="H1718" s="822" t="s">
        <v>329</v>
      </c>
      <c r="I1718" s="822" t="s">
        <v>3170</v>
      </c>
      <c r="J1718" s="822" t="s">
        <v>3171</v>
      </c>
      <c r="K1718" s="822" t="s">
        <v>3172</v>
      </c>
      <c r="L1718" s="825">
        <v>87.67</v>
      </c>
      <c r="M1718" s="825">
        <v>263.01</v>
      </c>
      <c r="N1718" s="822">
        <v>3</v>
      </c>
      <c r="O1718" s="826">
        <v>0.5</v>
      </c>
      <c r="P1718" s="825">
        <v>263.01</v>
      </c>
      <c r="Q1718" s="827">
        <v>1</v>
      </c>
      <c r="R1718" s="822">
        <v>3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7</v>
      </c>
      <c r="B1719" s="822" t="s">
        <v>2929</v>
      </c>
      <c r="C1719" s="822" t="s">
        <v>2935</v>
      </c>
      <c r="D1719" s="823" t="s">
        <v>4682</v>
      </c>
      <c r="E1719" s="824" t="s">
        <v>2941</v>
      </c>
      <c r="F1719" s="822" t="s">
        <v>2930</v>
      </c>
      <c r="G1719" s="822" t="s">
        <v>3438</v>
      </c>
      <c r="H1719" s="822" t="s">
        <v>329</v>
      </c>
      <c r="I1719" s="822" t="s">
        <v>3439</v>
      </c>
      <c r="J1719" s="822" t="s">
        <v>813</v>
      </c>
      <c r="K1719" s="822" t="s">
        <v>3440</v>
      </c>
      <c r="L1719" s="825">
        <v>87.32</v>
      </c>
      <c r="M1719" s="825">
        <v>436.59999999999997</v>
      </c>
      <c r="N1719" s="822">
        <v>5</v>
      </c>
      <c r="O1719" s="826">
        <v>0.5</v>
      </c>
      <c r="P1719" s="825">
        <v>436.59999999999997</v>
      </c>
      <c r="Q1719" s="827">
        <v>1</v>
      </c>
      <c r="R1719" s="822">
        <v>5</v>
      </c>
      <c r="S1719" s="827">
        <v>1</v>
      </c>
      <c r="T1719" s="826">
        <v>0.5</v>
      </c>
      <c r="U1719" s="828">
        <v>1</v>
      </c>
    </row>
    <row r="1720" spans="1:21" ht="14.45" customHeight="1" x14ac:dyDescent="0.2">
      <c r="A1720" s="821">
        <v>7</v>
      </c>
      <c r="B1720" s="822" t="s">
        <v>2929</v>
      </c>
      <c r="C1720" s="822" t="s">
        <v>2935</v>
      </c>
      <c r="D1720" s="823" t="s">
        <v>4682</v>
      </c>
      <c r="E1720" s="824" t="s">
        <v>2965</v>
      </c>
      <c r="F1720" s="822" t="s">
        <v>2930</v>
      </c>
      <c r="G1720" s="822" t="s">
        <v>3005</v>
      </c>
      <c r="H1720" s="822" t="s">
        <v>329</v>
      </c>
      <c r="I1720" s="822" t="s">
        <v>4054</v>
      </c>
      <c r="J1720" s="822" t="s">
        <v>3007</v>
      </c>
      <c r="K1720" s="822" t="s">
        <v>4055</v>
      </c>
      <c r="L1720" s="825">
        <v>23.49</v>
      </c>
      <c r="M1720" s="825">
        <v>422.82000000000005</v>
      </c>
      <c r="N1720" s="822">
        <v>18</v>
      </c>
      <c r="O1720" s="826">
        <v>10.5</v>
      </c>
      <c r="P1720" s="825">
        <v>258.39000000000004</v>
      </c>
      <c r="Q1720" s="827">
        <v>0.61111111111111116</v>
      </c>
      <c r="R1720" s="822">
        <v>11</v>
      </c>
      <c r="S1720" s="827">
        <v>0.61111111111111116</v>
      </c>
      <c r="T1720" s="826">
        <v>6</v>
      </c>
      <c r="U1720" s="828">
        <v>0.5714285714285714</v>
      </c>
    </row>
    <row r="1721" spans="1:21" ht="14.45" customHeight="1" x14ac:dyDescent="0.2">
      <c r="A1721" s="821">
        <v>7</v>
      </c>
      <c r="B1721" s="822" t="s">
        <v>2929</v>
      </c>
      <c r="C1721" s="822" t="s">
        <v>2935</v>
      </c>
      <c r="D1721" s="823" t="s">
        <v>4682</v>
      </c>
      <c r="E1721" s="824" t="s">
        <v>2965</v>
      </c>
      <c r="F1721" s="822" t="s">
        <v>2930</v>
      </c>
      <c r="G1721" s="822" t="s">
        <v>3005</v>
      </c>
      <c r="H1721" s="822" t="s">
        <v>329</v>
      </c>
      <c r="I1721" s="822" t="s">
        <v>3006</v>
      </c>
      <c r="J1721" s="822" t="s">
        <v>3007</v>
      </c>
      <c r="K1721" s="822" t="s">
        <v>2891</v>
      </c>
      <c r="L1721" s="825">
        <v>70.48</v>
      </c>
      <c r="M1721" s="825">
        <v>8246.1599999999962</v>
      </c>
      <c r="N1721" s="822">
        <v>117</v>
      </c>
      <c r="O1721" s="826">
        <v>40.5</v>
      </c>
      <c r="P1721" s="825">
        <v>2466.8000000000002</v>
      </c>
      <c r="Q1721" s="827">
        <v>0.2991452991452993</v>
      </c>
      <c r="R1721" s="822">
        <v>35</v>
      </c>
      <c r="S1721" s="827">
        <v>0.29914529914529914</v>
      </c>
      <c r="T1721" s="826">
        <v>15</v>
      </c>
      <c r="U1721" s="828">
        <v>0.37037037037037035</v>
      </c>
    </row>
    <row r="1722" spans="1:21" ht="14.45" customHeight="1" x14ac:dyDescent="0.2">
      <c r="A1722" s="821">
        <v>7</v>
      </c>
      <c r="B1722" s="822" t="s">
        <v>2929</v>
      </c>
      <c r="C1722" s="822" t="s">
        <v>2935</v>
      </c>
      <c r="D1722" s="823" t="s">
        <v>4682</v>
      </c>
      <c r="E1722" s="824" t="s">
        <v>2965</v>
      </c>
      <c r="F1722" s="822" t="s">
        <v>2930</v>
      </c>
      <c r="G1722" s="822" t="s">
        <v>4498</v>
      </c>
      <c r="H1722" s="822" t="s">
        <v>329</v>
      </c>
      <c r="I1722" s="822" t="s">
        <v>4499</v>
      </c>
      <c r="J1722" s="822" t="s">
        <v>4500</v>
      </c>
      <c r="K1722" s="822" t="s">
        <v>3225</v>
      </c>
      <c r="L1722" s="825">
        <v>179.68</v>
      </c>
      <c r="M1722" s="825">
        <v>179.68</v>
      </c>
      <c r="N1722" s="822">
        <v>1</v>
      </c>
      <c r="O1722" s="826">
        <v>1</v>
      </c>
      <c r="P1722" s="825">
        <v>179.68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7</v>
      </c>
      <c r="B1723" s="822" t="s">
        <v>2929</v>
      </c>
      <c r="C1723" s="822" t="s">
        <v>2935</v>
      </c>
      <c r="D1723" s="823" t="s">
        <v>4682</v>
      </c>
      <c r="E1723" s="824" t="s">
        <v>2965</v>
      </c>
      <c r="F1723" s="822" t="s">
        <v>2930</v>
      </c>
      <c r="G1723" s="822" t="s">
        <v>3094</v>
      </c>
      <c r="H1723" s="822" t="s">
        <v>687</v>
      </c>
      <c r="I1723" s="822" t="s">
        <v>2734</v>
      </c>
      <c r="J1723" s="822" t="s">
        <v>2735</v>
      </c>
      <c r="K1723" s="822" t="s">
        <v>2736</v>
      </c>
      <c r="L1723" s="825">
        <v>23.4</v>
      </c>
      <c r="M1723" s="825">
        <v>46.8</v>
      </c>
      <c r="N1723" s="822">
        <v>2</v>
      </c>
      <c r="O1723" s="826">
        <v>0.5</v>
      </c>
      <c r="P1723" s="825">
        <v>46.8</v>
      </c>
      <c r="Q1723" s="827">
        <v>1</v>
      </c>
      <c r="R1723" s="822">
        <v>2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7</v>
      </c>
      <c r="B1724" s="822" t="s">
        <v>2929</v>
      </c>
      <c r="C1724" s="822" t="s">
        <v>2935</v>
      </c>
      <c r="D1724" s="823" t="s">
        <v>4682</v>
      </c>
      <c r="E1724" s="824" t="s">
        <v>2965</v>
      </c>
      <c r="F1724" s="822" t="s">
        <v>2930</v>
      </c>
      <c r="G1724" s="822" t="s">
        <v>3094</v>
      </c>
      <c r="H1724" s="822" t="s">
        <v>329</v>
      </c>
      <c r="I1724" s="822" t="s">
        <v>3796</v>
      </c>
      <c r="J1724" s="822" t="s">
        <v>3797</v>
      </c>
      <c r="K1724" s="822" t="s">
        <v>2893</v>
      </c>
      <c r="L1724" s="825">
        <v>46.81</v>
      </c>
      <c r="M1724" s="825">
        <v>280.86</v>
      </c>
      <c r="N1724" s="822">
        <v>6</v>
      </c>
      <c r="O1724" s="826">
        <v>1.5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7</v>
      </c>
      <c r="B1725" s="822" t="s">
        <v>2929</v>
      </c>
      <c r="C1725" s="822" t="s">
        <v>2935</v>
      </c>
      <c r="D1725" s="823" t="s">
        <v>4682</v>
      </c>
      <c r="E1725" s="824" t="s">
        <v>2965</v>
      </c>
      <c r="F1725" s="822" t="s">
        <v>2930</v>
      </c>
      <c r="G1725" s="822" t="s">
        <v>3798</v>
      </c>
      <c r="H1725" s="822" t="s">
        <v>329</v>
      </c>
      <c r="I1725" s="822" t="s">
        <v>3799</v>
      </c>
      <c r="J1725" s="822" t="s">
        <v>3800</v>
      </c>
      <c r="K1725" s="822" t="s">
        <v>3801</v>
      </c>
      <c r="L1725" s="825">
        <v>51.43</v>
      </c>
      <c r="M1725" s="825">
        <v>308.58</v>
      </c>
      <c r="N1725" s="822">
        <v>6</v>
      </c>
      <c r="O1725" s="826">
        <v>2</v>
      </c>
      <c r="P1725" s="825">
        <v>205.72</v>
      </c>
      <c r="Q1725" s="827">
        <v>0.66666666666666674</v>
      </c>
      <c r="R1725" s="822">
        <v>4</v>
      </c>
      <c r="S1725" s="827">
        <v>0.66666666666666663</v>
      </c>
      <c r="T1725" s="826">
        <v>1.5</v>
      </c>
      <c r="U1725" s="828">
        <v>0.75</v>
      </c>
    </row>
    <row r="1726" spans="1:21" ht="14.45" customHeight="1" x14ac:dyDescent="0.2">
      <c r="A1726" s="821">
        <v>7</v>
      </c>
      <c r="B1726" s="822" t="s">
        <v>2929</v>
      </c>
      <c r="C1726" s="822" t="s">
        <v>2935</v>
      </c>
      <c r="D1726" s="823" t="s">
        <v>4682</v>
      </c>
      <c r="E1726" s="824" t="s">
        <v>2965</v>
      </c>
      <c r="F1726" s="822" t="s">
        <v>2930</v>
      </c>
      <c r="G1726" s="822" t="s">
        <v>3798</v>
      </c>
      <c r="H1726" s="822" t="s">
        <v>329</v>
      </c>
      <c r="I1726" s="822" t="s">
        <v>3799</v>
      </c>
      <c r="J1726" s="822" t="s">
        <v>3800</v>
      </c>
      <c r="K1726" s="822" t="s">
        <v>3801</v>
      </c>
      <c r="L1726" s="825">
        <v>55.77</v>
      </c>
      <c r="M1726" s="825">
        <v>111.54</v>
      </c>
      <c r="N1726" s="822">
        <v>2</v>
      </c>
      <c r="O1726" s="826">
        <v>1</v>
      </c>
      <c r="P1726" s="825">
        <v>111.54</v>
      </c>
      <c r="Q1726" s="827">
        <v>1</v>
      </c>
      <c r="R1726" s="822">
        <v>2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7</v>
      </c>
      <c r="B1727" s="822" t="s">
        <v>2929</v>
      </c>
      <c r="C1727" s="822" t="s">
        <v>2935</v>
      </c>
      <c r="D1727" s="823" t="s">
        <v>4682</v>
      </c>
      <c r="E1727" s="824" t="s">
        <v>2965</v>
      </c>
      <c r="F1727" s="822" t="s">
        <v>2930</v>
      </c>
      <c r="G1727" s="822" t="s">
        <v>3798</v>
      </c>
      <c r="H1727" s="822" t="s">
        <v>329</v>
      </c>
      <c r="I1727" s="822" t="s">
        <v>3802</v>
      </c>
      <c r="J1727" s="822" t="s">
        <v>3800</v>
      </c>
      <c r="K1727" s="822" t="s">
        <v>3801</v>
      </c>
      <c r="L1727" s="825">
        <v>51.43</v>
      </c>
      <c r="M1727" s="825">
        <v>1594.33</v>
      </c>
      <c r="N1727" s="822">
        <v>31</v>
      </c>
      <c r="O1727" s="826">
        <v>11.5</v>
      </c>
      <c r="P1727" s="825">
        <v>874.31</v>
      </c>
      <c r="Q1727" s="827">
        <v>0.54838709677419351</v>
      </c>
      <c r="R1727" s="822">
        <v>17</v>
      </c>
      <c r="S1727" s="827">
        <v>0.54838709677419351</v>
      </c>
      <c r="T1727" s="826">
        <v>5</v>
      </c>
      <c r="U1727" s="828">
        <v>0.43478260869565216</v>
      </c>
    </row>
    <row r="1728" spans="1:21" ht="14.45" customHeight="1" x14ac:dyDescent="0.2">
      <c r="A1728" s="821">
        <v>7</v>
      </c>
      <c r="B1728" s="822" t="s">
        <v>2929</v>
      </c>
      <c r="C1728" s="822" t="s">
        <v>2935</v>
      </c>
      <c r="D1728" s="823" t="s">
        <v>4682</v>
      </c>
      <c r="E1728" s="824" t="s">
        <v>2965</v>
      </c>
      <c r="F1728" s="822" t="s">
        <v>2930</v>
      </c>
      <c r="G1728" s="822" t="s">
        <v>3798</v>
      </c>
      <c r="H1728" s="822" t="s">
        <v>329</v>
      </c>
      <c r="I1728" s="822" t="s">
        <v>3802</v>
      </c>
      <c r="J1728" s="822" t="s">
        <v>3800</v>
      </c>
      <c r="K1728" s="822" t="s">
        <v>3801</v>
      </c>
      <c r="L1728" s="825">
        <v>55.77</v>
      </c>
      <c r="M1728" s="825">
        <v>223.08</v>
      </c>
      <c r="N1728" s="822">
        <v>4</v>
      </c>
      <c r="O1728" s="826">
        <v>1.5</v>
      </c>
      <c r="P1728" s="825">
        <v>111.54</v>
      </c>
      <c r="Q1728" s="827">
        <v>0.5</v>
      </c>
      <c r="R1728" s="822">
        <v>2</v>
      </c>
      <c r="S1728" s="827">
        <v>0.5</v>
      </c>
      <c r="T1728" s="826">
        <v>1</v>
      </c>
      <c r="U1728" s="828">
        <v>0.66666666666666663</v>
      </c>
    </row>
    <row r="1729" spans="1:21" ht="14.45" customHeight="1" x14ac:dyDescent="0.2">
      <c r="A1729" s="821">
        <v>7</v>
      </c>
      <c r="B1729" s="822" t="s">
        <v>2929</v>
      </c>
      <c r="C1729" s="822" t="s">
        <v>2935</v>
      </c>
      <c r="D1729" s="823" t="s">
        <v>4682</v>
      </c>
      <c r="E1729" s="824" t="s">
        <v>2965</v>
      </c>
      <c r="F1729" s="822" t="s">
        <v>2930</v>
      </c>
      <c r="G1729" s="822" t="s">
        <v>3008</v>
      </c>
      <c r="H1729" s="822" t="s">
        <v>329</v>
      </c>
      <c r="I1729" s="822" t="s">
        <v>3803</v>
      </c>
      <c r="J1729" s="822" t="s">
        <v>3010</v>
      </c>
      <c r="K1729" s="822" t="s">
        <v>1917</v>
      </c>
      <c r="L1729" s="825">
        <v>55.95</v>
      </c>
      <c r="M1729" s="825">
        <v>447.6</v>
      </c>
      <c r="N1729" s="822">
        <v>8</v>
      </c>
      <c r="O1729" s="826">
        <v>1.5</v>
      </c>
      <c r="P1729" s="825">
        <v>335.70000000000005</v>
      </c>
      <c r="Q1729" s="827">
        <v>0.75000000000000011</v>
      </c>
      <c r="R1729" s="822">
        <v>6</v>
      </c>
      <c r="S1729" s="827">
        <v>0.75</v>
      </c>
      <c r="T1729" s="826">
        <v>1</v>
      </c>
      <c r="U1729" s="828">
        <v>0.66666666666666663</v>
      </c>
    </row>
    <row r="1730" spans="1:21" ht="14.45" customHeight="1" x14ac:dyDescent="0.2">
      <c r="A1730" s="821">
        <v>7</v>
      </c>
      <c r="B1730" s="822" t="s">
        <v>2929</v>
      </c>
      <c r="C1730" s="822" t="s">
        <v>2935</v>
      </c>
      <c r="D1730" s="823" t="s">
        <v>4682</v>
      </c>
      <c r="E1730" s="824" t="s">
        <v>2965</v>
      </c>
      <c r="F1730" s="822" t="s">
        <v>2930</v>
      </c>
      <c r="G1730" s="822" t="s">
        <v>3804</v>
      </c>
      <c r="H1730" s="822" t="s">
        <v>329</v>
      </c>
      <c r="I1730" s="822" t="s">
        <v>4056</v>
      </c>
      <c r="J1730" s="822" t="s">
        <v>4057</v>
      </c>
      <c r="K1730" s="822" t="s">
        <v>4058</v>
      </c>
      <c r="L1730" s="825">
        <v>0</v>
      </c>
      <c r="M1730" s="825">
        <v>0</v>
      </c>
      <c r="N1730" s="822">
        <v>1</v>
      </c>
      <c r="O1730" s="826">
        <v>1</v>
      </c>
      <c r="P1730" s="825">
        <v>0</v>
      </c>
      <c r="Q1730" s="827"/>
      <c r="R1730" s="822">
        <v>1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7</v>
      </c>
      <c r="B1731" s="822" t="s">
        <v>2929</v>
      </c>
      <c r="C1731" s="822" t="s">
        <v>2935</v>
      </c>
      <c r="D1731" s="823" t="s">
        <v>4682</v>
      </c>
      <c r="E1731" s="824" t="s">
        <v>2965</v>
      </c>
      <c r="F1731" s="822" t="s">
        <v>2930</v>
      </c>
      <c r="G1731" s="822" t="s">
        <v>3012</v>
      </c>
      <c r="H1731" s="822" t="s">
        <v>687</v>
      </c>
      <c r="I1731" s="822" t="s">
        <v>2423</v>
      </c>
      <c r="J1731" s="822" t="s">
        <v>835</v>
      </c>
      <c r="K1731" s="822" t="s">
        <v>2424</v>
      </c>
      <c r="L1731" s="825">
        <v>17.559999999999999</v>
      </c>
      <c r="M1731" s="825">
        <v>17.559999999999999</v>
      </c>
      <c r="N1731" s="822">
        <v>1</v>
      </c>
      <c r="O1731" s="826">
        <v>0.5</v>
      </c>
      <c r="P1731" s="825">
        <v>17.559999999999999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7</v>
      </c>
      <c r="B1732" s="822" t="s">
        <v>2929</v>
      </c>
      <c r="C1732" s="822" t="s">
        <v>2935</v>
      </c>
      <c r="D1732" s="823" t="s">
        <v>4682</v>
      </c>
      <c r="E1732" s="824" t="s">
        <v>2965</v>
      </c>
      <c r="F1732" s="822" t="s">
        <v>2930</v>
      </c>
      <c r="G1732" s="822" t="s">
        <v>3343</v>
      </c>
      <c r="H1732" s="822" t="s">
        <v>329</v>
      </c>
      <c r="I1732" s="822" t="s">
        <v>4122</v>
      </c>
      <c r="J1732" s="822" t="s">
        <v>3345</v>
      </c>
      <c r="K1732" s="822" t="s">
        <v>4123</v>
      </c>
      <c r="L1732" s="825">
        <v>0</v>
      </c>
      <c r="M1732" s="825">
        <v>0</v>
      </c>
      <c r="N1732" s="822">
        <v>4</v>
      </c>
      <c r="O1732" s="826">
        <v>1.5</v>
      </c>
      <c r="P1732" s="825"/>
      <c r="Q1732" s="827"/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7</v>
      </c>
      <c r="B1733" s="822" t="s">
        <v>2929</v>
      </c>
      <c r="C1733" s="822" t="s">
        <v>2935</v>
      </c>
      <c r="D1733" s="823" t="s">
        <v>4682</v>
      </c>
      <c r="E1733" s="824" t="s">
        <v>2965</v>
      </c>
      <c r="F1733" s="822" t="s">
        <v>2930</v>
      </c>
      <c r="G1733" s="822" t="s">
        <v>3809</v>
      </c>
      <c r="H1733" s="822" t="s">
        <v>687</v>
      </c>
      <c r="I1733" s="822" t="s">
        <v>2679</v>
      </c>
      <c r="J1733" s="822" t="s">
        <v>2680</v>
      </c>
      <c r="K1733" s="822" t="s">
        <v>2681</v>
      </c>
      <c r="L1733" s="825">
        <v>754.04</v>
      </c>
      <c r="M1733" s="825">
        <v>31669.679999999993</v>
      </c>
      <c r="N1733" s="822">
        <v>42</v>
      </c>
      <c r="O1733" s="826">
        <v>9</v>
      </c>
      <c r="P1733" s="825">
        <v>30161.599999999991</v>
      </c>
      <c r="Q1733" s="827">
        <v>0.95238095238095233</v>
      </c>
      <c r="R1733" s="822">
        <v>40</v>
      </c>
      <c r="S1733" s="827">
        <v>0.95238095238095233</v>
      </c>
      <c r="T1733" s="826">
        <v>8</v>
      </c>
      <c r="U1733" s="828">
        <v>0.88888888888888884</v>
      </c>
    </row>
    <row r="1734" spans="1:21" ht="14.45" customHeight="1" x14ac:dyDescent="0.2">
      <c r="A1734" s="821">
        <v>7</v>
      </c>
      <c r="B1734" s="822" t="s">
        <v>2929</v>
      </c>
      <c r="C1734" s="822" t="s">
        <v>2935</v>
      </c>
      <c r="D1734" s="823" t="s">
        <v>4682</v>
      </c>
      <c r="E1734" s="824" t="s">
        <v>2965</v>
      </c>
      <c r="F1734" s="822" t="s">
        <v>2930</v>
      </c>
      <c r="G1734" s="822" t="s">
        <v>3809</v>
      </c>
      <c r="H1734" s="822" t="s">
        <v>687</v>
      </c>
      <c r="I1734" s="822" t="s">
        <v>2679</v>
      </c>
      <c r="J1734" s="822" t="s">
        <v>2680</v>
      </c>
      <c r="K1734" s="822" t="s">
        <v>2681</v>
      </c>
      <c r="L1734" s="825">
        <v>505.86</v>
      </c>
      <c r="M1734" s="825">
        <v>30857.460000000003</v>
      </c>
      <c r="N1734" s="822">
        <v>61</v>
      </c>
      <c r="O1734" s="826">
        <v>14</v>
      </c>
      <c r="P1734" s="825">
        <v>27822.300000000003</v>
      </c>
      <c r="Q1734" s="827">
        <v>0.90163934426229508</v>
      </c>
      <c r="R1734" s="822">
        <v>55</v>
      </c>
      <c r="S1734" s="827">
        <v>0.90163934426229508</v>
      </c>
      <c r="T1734" s="826">
        <v>13</v>
      </c>
      <c r="U1734" s="828">
        <v>0.9285714285714286</v>
      </c>
    </row>
    <row r="1735" spans="1:21" ht="14.45" customHeight="1" x14ac:dyDescent="0.2">
      <c r="A1735" s="821">
        <v>7</v>
      </c>
      <c r="B1735" s="822" t="s">
        <v>2929</v>
      </c>
      <c r="C1735" s="822" t="s">
        <v>2935</v>
      </c>
      <c r="D1735" s="823" t="s">
        <v>4682</v>
      </c>
      <c r="E1735" s="824" t="s">
        <v>2965</v>
      </c>
      <c r="F1735" s="822" t="s">
        <v>2930</v>
      </c>
      <c r="G1735" s="822" t="s">
        <v>3809</v>
      </c>
      <c r="H1735" s="822" t="s">
        <v>687</v>
      </c>
      <c r="I1735" s="822" t="s">
        <v>2865</v>
      </c>
      <c r="J1735" s="822" t="s">
        <v>2680</v>
      </c>
      <c r="K1735" s="822" t="s">
        <v>2866</v>
      </c>
      <c r="L1735" s="825">
        <v>1131.06</v>
      </c>
      <c r="M1735" s="825">
        <v>33931.799999999996</v>
      </c>
      <c r="N1735" s="822">
        <v>30</v>
      </c>
      <c r="O1735" s="826">
        <v>5</v>
      </c>
      <c r="P1735" s="825">
        <v>27145.439999999999</v>
      </c>
      <c r="Q1735" s="827">
        <v>0.8</v>
      </c>
      <c r="R1735" s="822">
        <v>24</v>
      </c>
      <c r="S1735" s="827">
        <v>0.8</v>
      </c>
      <c r="T1735" s="826">
        <v>4</v>
      </c>
      <c r="U1735" s="828">
        <v>0.8</v>
      </c>
    </row>
    <row r="1736" spans="1:21" ht="14.45" customHeight="1" x14ac:dyDescent="0.2">
      <c r="A1736" s="821">
        <v>7</v>
      </c>
      <c r="B1736" s="822" t="s">
        <v>2929</v>
      </c>
      <c r="C1736" s="822" t="s">
        <v>2935</v>
      </c>
      <c r="D1736" s="823" t="s">
        <v>4682</v>
      </c>
      <c r="E1736" s="824" t="s">
        <v>2965</v>
      </c>
      <c r="F1736" s="822" t="s">
        <v>2930</v>
      </c>
      <c r="G1736" s="822" t="s">
        <v>3809</v>
      </c>
      <c r="H1736" s="822" t="s">
        <v>687</v>
      </c>
      <c r="I1736" s="822" t="s">
        <v>2865</v>
      </c>
      <c r="J1736" s="822" t="s">
        <v>2680</v>
      </c>
      <c r="K1736" s="822" t="s">
        <v>2866</v>
      </c>
      <c r="L1736" s="825">
        <v>758.79</v>
      </c>
      <c r="M1736" s="825">
        <v>43251.029999999992</v>
      </c>
      <c r="N1736" s="822">
        <v>57</v>
      </c>
      <c r="O1736" s="826">
        <v>9</v>
      </c>
      <c r="P1736" s="825">
        <v>43251.029999999992</v>
      </c>
      <c r="Q1736" s="827">
        <v>1</v>
      </c>
      <c r="R1736" s="822">
        <v>57</v>
      </c>
      <c r="S1736" s="827">
        <v>1</v>
      </c>
      <c r="T1736" s="826">
        <v>9</v>
      </c>
      <c r="U1736" s="828">
        <v>1</v>
      </c>
    </row>
    <row r="1737" spans="1:21" ht="14.45" customHeight="1" x14ac:dyDescent="0.2">
      <c r="A1737" s="821">
        <v>7</v>
      </c>
      <c r="B1737" s="822" t="s">
        <v>2929</v>
      </c>
      <c r="C1737" s="822" t="s">
        <v>2935</v>
      </c>
      <c r="D1737" s="823" t="s">
        <v>4682</v>
      </c>
      <c r="E1737" s="824" t="s">
        <v>2965</v>
      </c>
      <c r="F1737" s="822" t="s">
        <v>2930</v>
      </c>
      <c r="G1737" s="822" t="s">
        <v>3809</v>
      </c>
      <c r="H1737" s="822" t="s">
        <v>687</v>
      </c>
      <c r="I1737" s="822" t="s">
        <v>3810</v>
      </c>
      <c r="J1737" s="822" t="s">
        <v>2680</v>
      </c>
      <c r="K1737" s="822" t="s">
        <v>3811</v>
      </c>
      <c r="L1737" s="825">
        <v>1011.73</v>
      </c>
      <c r="M1737" s="825">
        <v>30351.899999999998</v>
      </c>
      <c r="N1737" s="822">
        <v>30</v>
      </c>
      <c r="O1737" s="826">
        <v>6</v>
      </c>
      <c r="P1737" s="825">
        <v>28328.44</v>
      </c>
      <c r="Q1737" s="827">
        <v>0.93333333333333335</v>
      </c>
      <c r="R1737" s="822">
        <v>28</v>
      </c>
      <c r="S1737" s="827">
        <v>0.93333333333333335</v>
      </c>
      <c r="T1737" s="826">
        <v>5</v>
      </c>
      <c r="U1737" s="828">
        <v>0.83333333333333337</v>
      </c>
    </row>
    <row r="1738" spans="1:21" ht="14.45" customHeight="1" x14ac:dyDescent="0.2">
      <c r="A1738" s="821">
        <v>7</v>
      </c>
      <c r="B1738" s="822" t="s">
        <v>2929</v>
      </c>
      <c r="C1738" s="822" t="s">
        <v>2935</v>
      </c>
      <c r="D1738" s="823" t="s">
        <v>4682</v>
      </c>
      <c r="E1738" s="824" t="s">
        <v>2965</v>
      </c>
      <c r="F1738" s="822" t="s">
        <v>2930</v>
      </c>
      <c r="G1738" s="822" t="s">
        <v>3809</v>
      </c>
      <c r="H1738" s="822" t="s">
        <v>687</v>
      </c>
      <c r="I1738" s="822" t="s">
        <v>3810</v>
      </c>
      <c r="J1738" s="822" t="s">
        <v>2680</v>
      </c>
      <c r="K1738" s="822" t="s">
        <v>3811</v>
      </c>
      <c r="L1738" s="825">
        <v>1508.08</v>
      </c>
      <c r="M1738" s="825">
        <v>43734.32</v>
      </c>
      <c r="N1738" s="822">
        <v>29</v>
      </c>
      <c r="O1738" s="826">
        <v>6</v>
      </c>
      <c r="P1738" s="825">
        <v>43734.32</v>
      </c>
      <c r="Q1738" s="827">
        <v>1</v>
      </c>
      <c r="R1738" s="822">
        <v>29</v>
      </c>
      <c r="S1738" s="827">
        <v>1</v>
      </c>
      <c r="T1738" s="826">
        <v>6</v>
      </c>
      <c r="U1738" s="828">
        <v>1</v>
      </c>
    </row>
    <row r="1739" spans="1:21" ht="14.45" customHeight="1" x14ac:dyDescent="0.2">
      <c r="A1739" s="821">
        <v>7</v>
      </c>
      <c r="B1739" s="822" t="s">
        <v>2929</v>
      </c>
      <c r="C1739" s="822" t="s">
        <v>2935</v>
      </c>
      <c r="D1739" s="823" t="s">
        <v>4682</v>
      </c>
      <c r="E1739" s="824" t="s">
        <v>2965</v>
      </c>
      <c r="F1739" s="822" t="s">
        <v>2930</v>
      </c>
      <c r="G1739" s="822" t="s">
        <v>3809</v>
      </c>
      <c r="H1739" s="822" t="s">
        <v>329</v>
      </c>
      <c r="I1739" s="822" t="s">
        <v>4170</v>
      </c>
      <c r="J1739" s="822" t="s">
        <v>4060</v>
      </c>
      <c r="K1739" s="822" t="s">
        <v>3811</v>
      </c>
      <c r="L1739" s="825">
        <v>867.19</v>
      </c>
      <c r="M1739" s="825">
        <v>5203.1400000000003</v>
      </c>
      <c r="N1739" s="822">
        <v>6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7</v>
      </c>
      <c r="B1740" s="822" t="s">
        <v>2929</v>
      </c>
      <c r="C1740" s="822" t="s">
        <v>2935</v>
      </c>
      <c r="D1740" s="823" t="s">
        <v>4682</v>
      </c>
      <c r="E1740" s="824" t="s">
        <v>2965</v>
      </c>
      <c r="F1740" s="822" t="s">
        <v>2930</v>
      </c>
      <c r="G1740" s="822" t="s">
        <v>3809</v>
      </c>
      <c r="H1740" s="822" t="s">
        <v>329</v>
      </c>
      <c r="I1740" s="822" t="s">
        <v>4059</v>
      </c>
      <c r="J1740" s="822" t="s">
        <v>4060</v>
      </c>
      <c r="K1740" s="822" t="s">
        <v>2681</v>
      </c>
      <c r="L1740" s="825">
        <v>433.6</v>
      </c>
      <c r="M1740" s="825">
        <v>2601.6000000000004</v>
      </c>
      <c r="N1740" s="822">
        <v>6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7</v>
      </c>
      <c r="B1741" s="822" t="s">
        <v>2929</v>
      </c>
      <c r="C1741" s="822" t="s">
        <v>2935</v>
      </c>
      <c r="D1741" s="823" t="s">
        <v>4682</v>
      </c>
      <c r="E1741" s="824" t="s">
        <v>2965</v>
      </c>
      <c r="F1741" s="822" t="s">
        <v>2930</v>
      </c>
      <c r="G1741" s="822" t="s">
        <v>3809</v>
      </c>
      <c r="H1741" s="822" t="s">
        <v>329</v>
      </c>
      <c r="I1741" s="822" t="s">
        <v>3812</v>
      </c>
      <c r="J1741" s="822" t="s">
        <v>3813</v>
      </c>
      <c r="K1741" s="822" t="s">
        <v>2681</v>
      </c>
      <c r="L1741" s="825">
        <v>754.04</v>
      </c>
      <c r="M1741" s="825">
        <v>9802.52</v>
      </c>
      <c r="N1741" s="822">
        <v>13</v>
      </c>
      <c r="O1741" s="826">
        <v>2</v>
      </c>
      <c r="P1741" s="825">
        <v>9802.52</v>
      </c>
      <c r="Q1741" s="827">
        <v>1</v>
      </c>
      <c r="R1741" s="822">
        <v>13</v>
      </c>
      <c r="S1741" s="827">
        <v>1</v>
      </c>
      <c r="T1741" s="826">
        <v>2</v>
      </c>
      <c r="U1741" s="828">
        <v>1</v>
      </c>
    </row>
    <row r="1742" spans="1:21" ht="14.45" customHeight="1" x14ac:dyDescent="0.2">
      <c r="A1742" s="821">
        <v>7</v>
      </c>
      <c r="B1742" s="822" t="s">
        <v>2929</v>
      </c>
      <c r="C1742" s="822" t="s">
        <v>2935</v>
      </c>
      <c r="D1742" s="823" t="s">
        <v>4682</v>
      </c>
      <c r="E1742" s="824" t="s">
        <v>2965</v>
      </c>
      <c r="F1742" s="822" t="s">
        <v>2930</v>
      </c>
      <c r="G1742" s="822" t="s">
        <v>3809</v>
      </c>
      <c r="H1742" s="822" t="s">
        <v>329</v>
      </c>
      <c r="I1742" s="822" t="s">
        <v>3812</v>
      </c>
      <c r="J1742" s="822" t="s">
        <v>3813</v>
      </c>
      <c r="K1742" s="822" t="s">
        <v>2681</v>
      </c>
      <c r="L1742" s="825">
        <v>505.86</v>
      </c>
      <c r="M1742" s="825">
        <v>14164.08</v>
      </c>
      <c r="N1742" s="822">
        <v>28</v>
      </c>
      <c r="O1742" s="826">
        <v>4</v>
      </c>
      <c r="P1742" s="825">
        <v>8093.76</v>
      </c>
      <c r="Q1742" s="827">
        <v>0.5714285714285714</v>
      </c>
      <c r="R1742" s="822">
        <v>16</v>
      </c>
      <c r="S1742" s="827">
        <v>0.5714285714285714</v>
      </c>
      <c r="T1742" s="826">
        <v>3</v>
      </c>
      <c r="U1742" s="828">
        <v>0.75</v>
      </c>
    </row>
    <row r="1743" spans="1:21" ht="14.45" customHeight="1" x14ac:dyDescent="0.2">
      <c r="A1743" s="821">
        <v>7</v>
      </c>
      <c r="B1743" s="822" t="s">
        <v>2929</v>
      </c>
      <c r="C1743" s="822" t="s">
        <v>2935</v>
      </c>
      <c r="D1743" s="823" t="s">
        <v>4682</v>
      </c>
      <c r="E1743" s="824" t="s">
        <v>2965</v>
      </c>
      <c r="F1743" s="822" t="s">
        <v>2930</v>
      </c>
      <c r="G1743" s="822" t="s">
        <v>3809</v>
      </c>
      <c r="H1743" s="822" t="s">
        <v>329</v>
      </c>
      <c r="I1743" s="822" t="s">
        <v>3814</v>
      </c>
      <c r="J1743" s="822" t="s">
        <v>3813</v>
      </c>
      <c r="K1743" s="822" t="s">
        <v>2866</v>
      </c>
      <c r="L1743" s="825">
        <v>758.79</v>
      </c>
      <c r="M1743" s="825">
        <v>6070.32</v>
      </c>
      <c r="N1743" s="822">
        <v>8</v>
      </c>
      <c r="O1743" s="826">
        <v>2</v>
      </c>
      <c r="P1743" s="825">
        <v>6070.32</v>
      </c>
      <c r="Q1743" s="827">
        <v>1</v>
      </c>
      <c r="R1743" s="822">
        <v>8</v>
      </c>
      <c r="S1743" s="827">
        <v>1</v>
      </c>
      <c r="T1743" s="826">
        <v>2</v>
      </c>
      <c r="U1743" s="828">
        <v>1</v>
      </c>
    </row>
    <row r="1744" spans="1:21" ht="14.45" customHeight="1" x14ac:dyDescent="0.2">
      <c r="A1744" s="821">
        <v>7</v>
      </c>
      <c r="B1744" s="822" t="s">
        <v>2929</v>
      </c>
      <c r="C1744" s="822" t="s">
        <v>2935</v>
      </c>
      <c r="D1744" s="823" t="s">
        <v>4682</v>
      </c>
      <c r="E1744" s="824" t="s">
        <v>2965</v>
      </c>
      <c r="F1744" s="822" t="s">
        <v>2930</v>
      </c>
      <c r="G1744" s="822" t="s">
        <v>3493</v>
      </c>
      <c r="H1744" s="822" t="s">
        <v>329</v>
      </c>
      <c r="I1744" s="822" t="s">
        <v>3494</v>
      </c>
      <c r="J1744" s="822" t="s">
        <v>3495</v>
      </c>
      <c r="K1744" s="822" t="s">
        <v>3496</v>
      </c>
      <c r="L1744" s="825">
        <v>17.47</v>
      </c>
      <c r="M1744" s="825">
        <v>69.88</v>
      </c>
      <c r="N1744" s="822">
        <v>4</v>
      </c>
      <c r="O1744" s="826">
        <v>1.5</v>
      </c>
      <c r="P1744" s="825">
        <v>69.88</v>
      </c>
      <c r="Q1744" s="827">
        <v>1</v>
      </c>
      <c r="R1744" s="822">
        <v>4</v>
      </c>
      <c r="S1744" s="827">
        <v>1</v>
      </c>
      <c r="T1744" s="826">
        <v>1.5</v>
      </c>
      <c r="U1744" s="828">
        <v>1</v>
      </c>
    </row>
    <row r="1745" spans="1:21" ht="14.45" customHeight="1" x14ac:dyDescent="0.2">
      <c r="A1745" s="821">
        <v>7</v>
      </c>
      <c r="B1745" s="822" t="s">
        <v>2929</v>
      </c>
      <c r="C1745" s="822" t="s">
        <v>2935</v>
      </c>
      <c r="D1745" s="823" t="s">
        <v>4682</v>
      </c>
      <c r="E1745" s="824" t="s">
        <v>2965</v>
      </c>
      <c r="F1745" s="822" t="s">
        <v>2930</v>
      </c>
      <c r="G1745" s="822" t="s">
        <v>3283</v>
      </c>
      <c r="H1745" s="822" t="s">
        <v>687</v>
      </c>
      <c r="I1745" s="822" t="s">
        <v>2781</v>
      </c>
      <c r="J1745" s="822" t="s">
        <v>1617</v>
      </c>
      <c r="K1745" s="822" t="s">
        <v>2782</v>
      </c>
      <c r="L1745" s="825">
        <v>176.32</v>
      </c>
      <c r="M1745" s="825">
        <v>176.32</v>
      </c>
      <c r="N1745" s="822">
        <v>1</v>
      </c>
      <c r="O1745" s="826">
        <v>0.5</v>
      </c>
      <c r="P1745" s="825">
        <v>176.32</v>
      </c>
      <c r="Q1745" s="827">
        <v>1</v>
      </c>
      <c r="R1745" s="822">
        <v>1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7</v>
      </c>
      <c r="B1746" s="822" t="s">
        <v>2929</v>
      </c>
      <c r="C1746" s="822" t="s">
        <v>2935</v>
      </c>
      <c r="D1746" s="823" t="s">
        <v>4682</v>
      </c>
      <c r="E1746" s="824" t="s">
        <v>2965</v>
      </c>
      <c r="F1746" s="822" t="s">
        <v>2930</v>
      </c>
      <c r="G1746" s="822" t="s">
        <v>3597</v>
      </c>
      <c r="H1746" s="822" t="s">
        <v>329</v>
      </c>
      <c r="I1746" s="822" t="s">
        <v>3598</v>
      </c>
      <c r="J1746" s="822" t="s">
        <v>3599</v>
      </c>
      <c r="K1746" s="822" t="s">
        <v>3600</v>
      </c>
      <c r="L1746" s="825">
        <v>213.49</v>
      </c>
      <c r="M1746" s="825">
        <v>213.49</v>
      </c>
      <c r="N1746" s="822">
        <v>1</v>
      </c>
      <c r="O1746" s="826">
        <v>1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7</v>
      </c>
      <c r="B1747" s="822" t="s">
        <v>2929</v>
      </c>
      <c r="C1747" s="822" t="s">
        <v>2935</v>
      </c>
      <c r="D1747" s="823" t="s">
        <v>4682</v>
      </c>
      <c r="E1747" s="824" t="s">
        <v>2965</v>
      </c>
      <c r="F1747" s="822" t="s">
        <v>2930</v>
      </c>
      <c r="G1747" s="822" t="s">
        <v>3597</v>
      </c>
      <c r="H1747" s="822" t="s">
        <v>329</v>
      </c>
      <c r="I1747" s="822" t="s">
        <v>4501</v>
      </c>
      <c r="J1747" s="822" t="s">
        <v>3599</v>
      </c>
      <c r="K1747" s="822" t="s">
        <v>3600</v>
      </c>
      <c r="L1747" s="825">
        <v>213.49</v>
      </c>
      <c r="M1747" s="825">
        <v>213.49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7</v>
      </c>
      <c r="B1748" s="822" t="s">
        <v>2929</v>
      </c>
      <c r="C1748" s="822" t="s">
        <v>2935</v>
      </c>
      <c r="D1748" s="823" t="s">
        <v>4682</v>
      </c>
      <c r="E1748" s="824" t="s">
        <v>2965</v>
      </c>
      <c r="F1748" s="822" t="s">
        <v>2930</v>
      </c>
      <c r="G1748" s="822" t="s">
        <v>3108</v>
      </c>
      <c r="H1748" s="822" t="s">
        <v>687</v>
      </c>
      <c r="I1748" s="822" t="s">
        <v>3210</v>
      </c>
      <c r="J1748" s="822" t="s">
        <v>893</v>
      </c>
      <c r="K1748" s="822" t="s">
        <v>836</v>
      </c>
      <c r="L1748" s="825">
        <v>65.989999999999995</v>
      </c>
      <c r="M1748" s="825">
        <v>395.93999999999994</v>
      </c>
      <c r="N1748" s="822">
        <v>6</v>
      </c>
      <c r="O1748" s="826">
        <v>1.5</v>
      </c>
      <c r="P1748" s="825">
        <v>395.93999999999994</v>
      </c>
      <c r="Q1748" s="827">
        <v>1</v>
      </c>
      <c r="R1748" s="822">
        <v>6</v>
      </c>
      <c r="S1748" s="827">
        <v>1</v>
      </c>
      <c r="T1748" s="826">
        <v>1.5</v>
      </c>
      <c r="U1748" s="828">
        <v>1</v>
      </c>
    </row>
    <row r="1749" spans="1:21" ht="14.45" customHeight="1" x14ac:dyDescent="0.2">
      <c r="A1749" s="821">
        <v>7</v>
      </c>
      <c r="B1749" s="822" t="s">
        <v>2929</v>
      </c>
      <c r="C1749" s="822" t="s">
        <v>2935</v>
      </c>
      <c r="D1749" s="823" t="s">
        <v>4682</v>
      </c>
      <c r="E1749" s="824" t="s">
        <v>2965</v>
      </c>
      <c r="F1749" s="822" t="s">
        <v>2930</v>
      </c>
      <c r="G1749" s="822" t="s">
        <v>3108</v>
      </c>
      <c r="H1749" s="822" t="s">
        <v>329</v>
      </c>
      <c r="I1749" s="822" t="s">
        <v>3539</v>
      </c>
      <c r="J1749" s="822" t="s">
        <v>891</v>
      </c>
      <c r="K1749" s="822" t="s">
        <v>836</v>
      </c>
      <c r="L1749" s="825">
        <v>65.989999999999995</v>
      </c>
      <c r="M1749" s="825">
        <v>1979.6999999999998</v>
      </c>
      <c r="N1749" s="822">
        <v>30</v>
      </c>
      <c r="O1749" s="826">
        <v>7</v>
      </c>
      <c r="P1749" s="825">
        <v>1517.77</v>
      </c>
      <c r="Q1749" s="827">
        <v>0.76666666666666672</v>
      </c>
      <c r="R1749" s="822">
        <v>23</v>
      </c>
      <c r="S1749" s="827">
        <v>0.76666666666666672</v>
      </c>
      <c r="T1749" s="826">
        <v>5</v>
      </c>
      <c r="U1749" s="828">
        <v>0.7142857142857143</v>
      </c>
    </row>
    <row r="1750" spans="1:21" ht="14.45" customHeight="1" x14ac:dyDescent="0.2">
      <c r="A1750" s="821">
        <v>7</v>
      </c>
      <c r="B1750" s="822" t="s">
        <v>2929</v>
      </c>
      <c r="C1750" s="822" t="s">
        <v>2935</v>
      </c>
      <c r="D1750" s="823" t="s">
        <v>4682</v>
      </c>
      <c r="E1750" s="824" t="s">
        <v>2965</v>
      </c>
      <c r="F1750" s="822" t="s">
        <v>2930</v>
      </c>
      <c r="G1750" s="822" t="s">
        <v>3108</v>
      </c>
      <c r="H1750" s="822" t="s">
        <v>329</v>
      </c>
      <c r="I1750" s="822" t="s">
        <v>3110</v>
      </c>
      <c r="J1750" s="822" t="s">
        <v>891</v>
      </c>
      <c r="K1750" s="822" t="s">
        <v>1919</v>
      </c>
      <c r="L1750" s="825">
        <v>132</v>
      </c>
      <c r="M1750" s="825">
        <v>2508</v>
      </c>
      <c r="N1750" s="822">
        <v>19</v>
      </c>
      <c r="O1750" s="826">
        <v>3.5</v>
      </c>
      <c r="P1750" s="825">
        <v>2508</v>
      </c>
      <c r="Q1750" s="827">
        <v>1</v>
      </c>
      <c r="R1750" s="822">
        <v>19</v>
      </c>
      <c r="S1750" s="827">
        <v>1</v>
      </c>
      <c r="T1750" s="826">
        <v>3.5</v>
      </c>
      <c r="U1750" s="828">
        <v>1</v>
      </c>
    </row>
    <row r="1751" spans="1:21" ht="14.45" customHeight="1" x14ac:dyDescent="0.2">
      <c r="A1751" s="821">
        <v>7</v>
      </c>
      <c r="B1751" s="822" t="s">
        <v>2929</v>
      </c>
      <c r="C1751" s="822" t="s">
        <v>2935</v>
      </c>
      <c r="D1751" s="823" t="s">
        <v>4682</v>
      </c>
      <c r="E1751" s="824" t="s">
        <v>2965</v>
      </c>
      <c r="F1751" s="822" t="s">
        <v>2930</v>
      </c>
      <c r="G1751" s="822" t="s">
        <v>2992</v>
      </c>
      <c r="H1751" s="822" t="s">
        <v>329</v>
      </c>
      <c r="I1751" s="822" t="s">
        <v>4502</v>
      </c>
      <c r="J1751" s="822" t="s">
        <v>3403</v>
      </c>
      <c r="K1751" s="822" t="s">
        <v>3234</v>
      </c>
      <c r="L1751" s="825">
        <v>97.96</v>
      </c>
      <c r="M1751" s="825">
        <v>97.96</v>
      </c>
      <c r="N1751" s="822">
        <v>1</v>
      </c>
      <c r="O1751" s="826">
        <v>0.5</v>
      </c>
      <c r="P1751" s="825">
        <v>97.96</v>
      </c>
      <c r="Q1751" s="827">
        <v>1</v>
      </c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7</v>
      </c>
      <c r="B1752" s="822" t="s">
        <v>2929</v>
      </c>
      <c r="C1752" s="822" t="s">
        <v>2935</v>
      </c>
      <c r="D1752" s="823" t="s">
        <v>4682</v>
      </c>
      <c r="E1752" s="824" t="s">
        <v>2965</v>
      </c>
      <c r="F1752" s="822" t="s">
        <v>2930</v>
      </c>
      <c r="G1752" s="822" t="s">
        <v>2992</v>
      </c>
      <c r="H1752" s="822" t="s">
        <v>329</v>
      </c>
      <c r="I1752" s="822" t="s">
        <v>4503</v>
      </c>
      <c r="J1752" s="822" t="s">
        <v>2994</v>
      </c>
      <c r="K1752" s="822" t="s">
        <v>4504</v>
      </c>
      <c r="L1752" s="825">
        <v>117.55</v>
      </c>
      <c r="M1752" s="825">
        <v>117.55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7</v>
      </c>
      <c r="B1753" s="822" t="s">
        <v>2929</v>
      </c>
      <c r="C1753" s="822" t="s">
        <v>2935</v>
      </c>
      <c r="D1753" s="823" t="s">
        <v>4682</v>
      </c>
      <c r="E1753" s="824" t="s">
        <v>2965</v>
      </c>
      <c r="F1753" s="822" t="s">
        <v>2930</v>
      </c>
      <c r="G1753" s="822" t="s">
        <v>2992</v>
      </c>
      <c r="H1753" s="822" t="s">
        <v>329</v>
      </c>
      <c r="I1753" s="822" t="s">
        <v>2993</v>
      </c>
      <c r="J1753" s="822" t="s">
        <v>2994</v>
      </c>
      <c r="K1753" s="822" t="s">
        <v>2995</v>
      </c>
      <c r="L1753" s="825">
        <v>23.51</v>
      </c>
      <c r="M1753" s="825">
        <v>47.02</v>
      </c>
      <c r="N1753" s="822">
        <v>2</v>
      </c>
      <c r="O1753" s="826">
        <v>1</v>
      </c>
      <c r="P1753" s="825">
        <v>47.02</v>
      </c>
      <c r="Q1753" s="827">
        <v>1</v>
      </c>
      <c r="R1753" s="822">
        <v>2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7</v>
      </c>
      <c r="B1754" s="822" t="s">
        <v>2929</v>
      </c>
      <c r="C1754" s="822" t="s">
        <v>2935</v>
      </c>
      <c r="D1754" s="823" t="s">
        <v>4682</v>
      </c>
      <c r="E1754" s="824" t="s">
        <v>2965</v>
      </c>
      <c r="F1754" s="822" t="s">
        <v>2930</v>
      </c>
      <c r="G1754" s="822" t="s">
        <v>3310</v>
      </c>
      <c r="H1754" s="822" t="s">
        <v>329</v>
      </c>
      <c r="I1754" s="822" t="s">
        <v>4505</v>
      </c>
      <c r="J1754" s="822" t="s">
        <v>1958</v>
      </c>
      <c r="K1754" s="822" t="s">
        <v>4506</v>
      </c>
      <c r="L1754" s="825">
        <v>1719.99</v>
      </c>
      <c r="M1754" s="825">
        <v>1719.99</v>
      </c>
      <c r="N1754" s="822">
        <v>1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7</v>
      </c>
      <c r="B1755" s="822" t="s">
        <v>2929</v>
      </c>
      <c r="C1755" s="822" t="s">
        <v>2935</v>
      </c>
      <c r="D1755" s="823" t="s">
        <v>4682</v>
      </c>
      <c r="E1755" s="824" t="s">
        <v>2965</v>
      </c>
      <c r="F1755" s="822" t="s">
        <v>2930</v>
      </c>
      <c r="G1755" s="822" t="s">
        <v>3294</v>
      </c>
      <c r="H1755" s="822" t="s">
        <v>329</v>
      </c>
      <c r="I1755" s="822" t="s">
        <v>3820</v>
      </c>
      <c r="J1755" s="822" t="s">
        <v>3296</v>
      </c>
      <c r="K1755" s="822" t="s">
        <v>3821</v>
      </c>
      <c r="L1755" s="825">
        <v>150.26</v>
      </c>
      <c r="M1755" s="825">
        <v>2554.42</v>
      </c>
      <c r="N1755" s="822">
        <v>17</v>
      </c>
      <c r="O1755" s="826">
        <v>6</v>
      </c>
      <c r="P1755" s="825">
        <v>450.78</v>
      </c>
      <c r="Q1755" s="827">
        <v>0.1764705882352941</v>
      </c>
      <c r="R1755" s="822">
        <v>3</v>
      </c>
      <c r="S1755" s="827">
        <v>0.17647058823529413</v>
      </c>
      <c r="T1755" s="826">
        <v>1</v>
      </c>
      <c r="U1755" s="828">
        <v>0.16666666666666666</v>
      </c>
    </row>
    <row r="1756" spans="1:21" ht="14.45" customHeight="1" x14ac:dyDescent="0.2">
      <c r="A1756" s="821">
        <v>7</v>
      </c>
      <c r="B1756" s="822" t="s">
        <v>2929</v>
      </c>
      <c r="C1756" s="822" t="s">
        <v>2935</v>
      </c>
      <c r="D1756" s="823" t="s">
        <v>4682</v>
      </c>
      <c r="E1756" s="824" t="s">
        <v>2965</v>
      </c>
      <c r="F1756" s="822" t="s">
        <v>2930</v>
      </c>
      <c r="G1756" s="822" t="s">
        <v>3294</v>
      </c>
      <c r="H1756" s="822" t="s">
        <v>329</v>
      </c>
      <c r="I1756" s="822" t="s">
        <v>3822</v>
      </c>
      <c r="J1756" s="822" t="s">
        <v>3296</v>
      </c>
      <c r="K1756" s="822" t="s">
        <v>3823</v>
      </c>
      <c r="L1756" s="825">
        <v>225.39</v>
      </c>
      <c r="M1756" s="825">
        <v>676.17</v>
      </c>
      <c r="N1756" s="822">
        <v>3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7</v>
      </c>
      <c r="B1757" s="822" t="s">
        <v>2929</v>
      </c>
      <c r="C1757" s="822" t="s">
        <v>2935</v>
      </c>
      <c r="D1757" s="823" t="s">
        <v>4682</v>
      </c>
      <c r="E1757" s="824" t="s">
        <v>2965</v>
      </c>
      <c r="F1757" s="822" t="s">
        <v>2930</v>
      </c>
      <c r="G1757" s="822" t="s">
        <v>3294</v>
      </c>
      <c r="H1757" s="822" t="s">
        <v>329</v>
      </c>
      <c r="I1757" s="822" t="s">
        <v>3295</v>
      </c>
      <c r="J1757" s="822" t="s">
        <v>3296</v>
      </c>
      <c r="K1757" s="822" t="s">
        <v>3297</v>
      </c>
      <c r="L1757" s="825">
        <v>300.51</v>
      </c>
      <c r="M1757" s="825">
        <v>901.53</v>
      </c>
      <c r="N1757" s="822">
        <v>3</v>
      </c>
      <c r="O1757" s="826">
        <v>1</v>
      </c>
      <c r="P1757" s="825">
        <v>901.53</v>
      </c>
      <c r="Q1757" s="827">
        <v>1</v>
      </c>
      <c r="R1757" s="822">
        <v>3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7</v>
      </c>
      <c r="B1758" s="822" t="s">
        <v>2929</v>
      </c>
      <c r="C1758" s="822" t="s">
        <v>2935</v>
      </c>
      <c r="D1758" s="823" t="s">
        <v>4682</v>
      </c>
      <c r="E1758" s="824" t="s">
        <v>2965</v>
      </c>
      <c r="F1758" s="822" t="s">
        <v>2930</v>
      </c>
      <c r="G1758" s="822" t="s">
        <v>3016</v>
      </c>
      <c r="H1758" s="822" t="s">
        <v>329</v>
      </c>
      <c r="I1758" s="822" t="s">
        <v>3017</v>
      </c>
      <c r="J1758" s="822" t="s">
        <v>3018</v>
      </c>
      <c r="K1758" s="822" t="s">
        <v>3019</v>
      </c>
      <c r="L1758" s="825">
        <v>52.87</v>
      </c>
      <c r="M1758" s="825">
        <v>105.74</v>
      </c>
      <c r="N1758" s="822">
        <v>2</v>
      </c>
      <c r="O1758" s="826">
        <v>0.5</v>
      </c>
      <c r="P1758" s="825">
        <v>105.74</v>
      </c>
      <c r="Q1758" s="827">
        <v>1</v>
      </c>
      <c r="R1758" s="822">
        <v>2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7</v>
      </c>
      <c r="B1759" s="822" t="s">
        <v>2929</v>
      </c>
      <c r="C1759" s="822" t="s">
        <v>2935</v>
      </c>
      <c r="D1759" s="823" t="s">
        <v>4682</v>
      </c>
      <c r="E1759" s="824" t="s">
        <v>2965</v>
      </c>
      <c r="F1759" s="822" t="s">
        <v>2930</v>
      </c>
      <c r="G1759" s="822" t="s">
        <v>3016</v>
      </c>
      <c r="H1759" s="822" t="s">
        <v>329</v>
      </c>
      <c r="I1759" s="822" t="s">
        <v>4176</v>
      </c>
      <c r="J1759" s="822" t="s">
        <v>4177</v>
      </c>
      <c r="K1759" s="822" t="s">
        <v>4178</v>
      </c>
      <c r="L1759" s="825">
        <v>35.25</v>
      </c>
      <c r="M1759" s="825">
        <v>70.5</v>
      </c>
      <c r="N1759" s="822">
        <v>2</v>
      </c>
      <c r="O1759" s="826">
        <v>0.5</v>
      </c>
      <c r="P1759" s="825">
        <v>70.5</v>
      </c>
      <c r="Q1759" s="827">
        <v>1</v>
      </c>
      <c r="R1759" s="822">
        <v>2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7</v>
      </c>
      <c r="B1760" s="822" t="s">
        <v>2929</v>
      </c>
      <c r="C1760" s="822" t="s">
        <v>2935</v>
      </c>
      <c r="D1760" s="823" t="s">
        <v>4682</v>
      </c>
      <c r="E1760" s="824" t="s">
        <v>2965</v>
      </c>
      <c r="F1760" s="822" t="s">
        <v>2930</v>
      </c>
      <c r="G1760" s="822" t="s">
        <v>3117</v>
      </c>
      <c r="H1760" s="822" t="s">
        <v>329</v>
      </c>
      <c r="I1760" s="822" t="s">
        <v>3118</v>
      </c>
      <c r="J1760" s="822" t="s">
        <v>1416</v>
      </c>
      <c r="K1760" s="822" t="s">
        <v>3119</v>
      </c>
      <c r="L1760" s="825">
        <v>29.13</v>
      </c>
      <c r="M1760" s="825">
        <v>1019.55</v>
      </c>
      <c r="N1760" s="822">
        <v>35</v>
      </c>
      <c r="O1760" s="826">
        <v>6.5</v>
      </c>
      <c r="P1760" s="825">
        <v>640.86</v>
      </c>
      <c r="Q1760" s="827">
        <v>0.62857142857142856</v>
      </c>
      <c r="R1760" s="822">
        <v>22</v>
      </c>
      <c r="S1760" s="827">
        <v>0.62857142857142856</v>
      </c>
      <c r="T1760" s="826">
        <v>4</v>
      </c>
      <c r="U1760" s="828">
        <v>0.61538461538461542</v>
      </c>
    </row>
    <row r="1761" spans="1:21" ht="14.45" customHeight="1" x14ac:dyDescent="0.2">
      <c r="A1761" s="821">
        <v>7</v>
      </c>
      <c r="B1761" s="822" t="s">
        <v>2929</v>
      </c>
      <c r="C1761" s="822" t="s">
        <v>2935</v>
      </c>
      <c r="D1761" s="823" t="s">
        <v>4682</v>
      </c>
      <c r="E1761" s="824" t="s">
        <v>2965</v>
      </c>
      <c r="F1761" s="822" t="s">
        <v>2930</v>
      </c>
      <c r="G1761" s="822" t="s">
        <v>3117</v>
      </c>
      <c r="H1761" s="822" t="s">
        <v>329</v>
      </c>
      <c r="I1761" s="822" t="s">
        <v>3118</v>
      </c>
      <c r="J1761" s="822" t="s">
        <v>1416</v>
      </c>
      <c r="K1761" s="822" t="s">
        <v>3119</v>
      </c>
      <c r="L1761" s="825">
        <v>24.68</v>
      </c>
      <c r="M1761" s="825">
        <v>1949.7199999999996</v>
      </c>
      <c r="N1761" s="822">
        <v>79</v>
      </c>
      <c r="O1761" s="826">
        <v>25</v>
      </c>
      <c r="P1761" s="825">
        <v>1530.1599999999996</v>
      </c>
      <c r="Q1761" s="827">
        <v>0.78481012658227844</v>
      </c>
      <c r="R1761" s="822">
        <v>62</v>
      </c>
      <c r="S1761" s="827">
        <v>0.78481012658227844</v>
      </c>
      <c r="T1761" s="826">
        <v>19.5</v>
      </c>
      <c r="U1761" s="828">
        <v>0.78</v>
      </c>
    </row>
    <row r="1762" spans="1:21" ht="14.45" customHeight="1" x14ac:dyDescent="0.2">
      <c r="A1762" s="821">
        <v>7</v>
      </c>
      <c r="B1762" s="822" t="s">
        <v>2929</v>
      </c>
      <c r="C1762" s="822" t="s">
        <v>2935</v>
      </c>
      <c r="D1762" s="823" t="s">
        <v>4682</v>
      </c>
      <c r="E1762" s="824" t="s">
        <v>2965</v>
      </c>
      <c r="F1762" s="822" t="s">
        <v>2930</v>
      </c>
      <c r="G1762" s="822" t="s">
        <v>3117</v>
      </c>
      <c r="H1762" s="822" t="s">
        <v>329</v>
      </c>
      <c r="I1762" s="822" t="s">
        <v>3824</v>
      </c>
      <c r="J1762" s="822" t="s">
        <v>1416</v>
      </c>
      <c r="K1762" s="822" t="s">
        <v>3825</v>
      </c>
      <c r="L1762" s="825">
        <v>74.06</v>
      </c>
      <c r="M1762" s="825">
        <v>2592.1000000000004</v>
      </c>
      <c r="N1762" s="822">
        <v>35</v>
      </c>
      <c r="O1762" s="826">
        <v>7</v>
      </c>
      <c r="P1762" s="825">
        <v>1925.5600000000004</v>
      </c>
      <c r="Q1762" s="827">
        <v>0.74285714285714288</v>
      </c>
      <c r="R1762" s="822">
        <v>26</v>
      </c>
      <c r="S1762" s="827">
        <v>0.74285714285714288</v>
      </c>
      <c r="T1762" s="826">
        <v>5.5</v>
      </c>
      <c r="U1762" s="828">
        <v>0.7857142857142857</v>
      </c>
    </row>
    <row r="1763" spans="1:21" ht="14.45" customHeight="1" x14ac:dyDescent="0.2">
      <c r="A1763" s="821">
        <v>7</v>
      </c>
      <c r="B1763" s="822" t="s">
        <v>2929</v>
      </c>
      <c r="C1763" s="822" t="s">
        <v>2935</v>
      </c>
      <c r="D1763" s="823" t="s">
        <v>4682</v>
      </c>
      <c r="E1763" s="824" t="s">
        <v>2965</v>
      </c>
      <c r="F1763" s="822" t="s">
        <v>2930</v>
      </c>
      <c r="G1763" s="822" t="s">
        <v>3117</v>
      </c>
      <c r="H1763" s="822" t="s">
        <v>329</v>
      </c>
      <c r="I1763" s="822" t="s">
        <v>3824</v>
      </c>
      <c r="J1763" s="822" t="s">
        <v>1416</v>
      </c>
      <c r="K1763" s="822" t="s">
        <v>3825</v>
      </c>
      <c r="L1763" s="825">
        <v>80.319999999999993</v>
      </c>
      <c r="M1763" s="825">
        <v>722.87999999999988</v>
      </c>
      <c r="N1763" s="822">
        <v>9</v>
      </c>
      <c r="O1763" s="826">
        <v>1</v>
      </c>
      <c r="P1763" s="825">
        <v>481.91999999999996</v>
      </c>
      <c r="Q1763" s="827">
        <v>0.66666666666666674</v>
      </c>
      <c r="R1763" s="822">
        <v>6</v>
      </c>
      <c r="S1763" s="827">
        <v>0.66666666666666663</v>
      </c>
      <c r="T1763" s="826">
        <v>0.5</v>
      </c>
      <c r="U1763" s="828">
        <v>0.5</v>
      </c>
    </row>
    <row r="1764" spans="1:21" ht="14.45" customHeight="1" x14ac:dyDescent="0.2">
      <c r="A1764" s="821">
        <v>7</v>
      </c>
      <c r="B1764" s="822" t="s">
        <v>2929</v>
      </c>
      <c r="C1764" s="822" t="s">
        <v>2935</v>
      </c>
      <c r="D1764" s="823" t="s">
        <v>4682</v>
      </c>
      <c r="E1764" s="824" t="s">
        <v>2965</v>
      </c>
      <c r="F1764" s="822" t="s">
        <v>2930</v>
      </c>
      <c r="G1764" s="822" t="s">
        <v>3826</v>
      </c>
      <c r="H1764" s="822" t="s">
        <v>329</v>
      </c>
      <c r="I1764" s="822" t="s">
        <v>3827</v>
      </c>
      <c r="J1764" s="822" t="s">
        <v>3828</v>
      </c>
      <c r="K1764" s="822" t="s">
        <v>3829</v>
      </c>
      <c r="L1764" s="825">
        <v>561.76</v>
      </c>
      <c r="M1764" s="825">
        <v>12920.48</v>
      </c>
      <c r="N1764" s="822">
        <v>23</v>
      </c>
      <c r="O1764" s="826">
        <v>6</v>
      </c>
      <c r="P1764" s="825">
        <v>8426.4</v>
      </c>
      <c r="Q1764" s="827">
        <v>0.65217391304347827</v>
      </c>
      <c r="R1764" s="822">
        <v>15</v>
      </c>
      <c r="S1764" s="827">
        <v>0.65217391304347827</v>
      </c>
      <c r="T1764" s="826">
        <v>4</v>
      </c>
      <c r="U1764" s="828">
        <v>0.66666666666666663</v>
      </c>
    </row>
    <row r="1765" spans="1:21" ht="14.45" customHeight="1" x14ac:dyDescent="0.2">
      <c r="A1765" s="821">
        <v>7</v>
      </c>
      <c r="B1765" s="822" t="s">
        <v>2929</v>
      </c>
      <c r="C1765" s="822" t="s">
        <v>2935</v>
      </c>
      <c r="D1765" s="823" t="s">
        <v>4682</v>
      </c>
      <c r="E1765" s="824" t="s">
        <v>2965</v>
      </c>
      <c r="F1765" s="822" t="s">
        <v>2930</v>
      </c>
      <c r="G1765" s="822" t="s">
        <v>3284</v>
      </c>
      <c r="H1765" s="822" t="s">
        <v>329</v>
      </c>
      <c r="I1765" s="822" t="s">
        <v>4480</v>
      </c>
      <c r="J1765" s="822" t="s">
        <v>1019</v>
      </c>
      <c r="K1765" s="822" t="s">
        <v>4481</v>
      </c>
      <c r="L1765" s="825">
        <v>159.16999999999999</v>
      </c>
      <c r="M1765" s="825">
        <v>318.33999999999997</v>
      </c>
      <c r="N1765" s="822">
        <v>2</v>
      </c>
      <c r="O1765" s="826">
        <v>1</v>
      </c>
      <c r="P1765" s="825">
        <v>318.33999999999997</v>
      </c>
      <c r="Q1765" s="827">
        <v>1</v>
      </c>
      <c r="R1765" s="822">
        <v>2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7</v>
      </c>
      <c r="B1766" s="822" t="s">
        <v>2929</v>
      </c>
      <c r="C1766" s="822" t="s">
        <v>2935</v>
      </c>
      <c r="D1766" s="823" t="s">
        <v>4682</v>
      </c>
      <c r="E1766" s="824" t="s">
        <v>2965</v>
      </c>
      <c r="F1766" s="822" t="s">
        <v>2930</v>
      </c>
      <c r="G1766" s="822" t="s">
        <v>3319</v>
      </c>
      <c r="H1766" s="822" t="s">
        <v>329</v>
      </c>
      <c r="I1766" s="822" t="s">
        <v>4385</v>
      </c>
      <c r="J1766" s="822" t="s">
        <v>4386</v>
      </c>
      <c r="K1766" s="822" t="s">
        <v>836</v>
      </c>
      <c r="L1766" s="825">
        <v>132</v>
      </c>
      <c r="M1766" s="825">
        <v>792</v>
      </c>
      <c r="N1766" s="822">
        <v>6</v>
      </c>
      <c r="O1766" s="826">
        <v>1.5</v>
      </c>
      <c r="P1766" s="825">
        <v>396</v>
      </c>
      <c r="Q1766" s="827">
        <v>0.5</v>
      </c>
      <c r="R1766" s="822">
        <v>3</v>
      </c>
      <c r="S1766" s="827">
        <v>0.5</v>
      </c>
      <c r="T1766" s="826">
        <v>0.5</v>
      </c>
      <c r="U1766" s="828">
        <v>0.33333333333333331</v>
      </c>
    </row>
    <row r="1767" spans="1:21" ht="14.45" customHeight="1" x14ac:dyDescent="0.2">
      <c r="A1767" s="821">
        <v>7</v>
      </c>
      <c r="B1767" s="822" t="s">
        <v>2929</v>
      </c>
      <c r="C1767" s="822" t="s">
        <v>2935</v>
      </c>
      <c r="D1767" s="823" t="s">
        <v>4682</v>
      </c>
      <c r="E1767" s="824" t="s">
        <v>2965</v>
      </c>
      <c r="F1767" s="822" t="s">
        <v>2930</v>
      </c>
      <c r="G1767" s="822" t="s">
        <v>3319</v>
      </c>
      <c r="H1767" s="822" t="s">
        <v>329</v>
      </c>
      <c r="I1767" s="822" t="s">
        <v>3830</v>
      </c>
      <c r="J1767" s="822" t="s">
        <v>2765</v>
      </c>
      <c r="K1767" s="822" t="s">
        <v>3831</v>
      </c>
      <c r="L1767" s="825">
        <v>431.18</v>
      </c>
      <c r="M1767" s="825">
        <v>431.18</v>
      </c>
      <c r="N1767" s="822">
        <v>1</v>
      </c>
      <c r="O1767" s="826">
        <v>0.5</v>
      </c>
      <c r="P1767" s="825">
        <v>431.18</v>
      </c>
      <c r="Q1767" s="827">
        <v>1</v>
      </c>
      <c r="R1767" s="822">
        <v>1</v>
      </c>
      <c r="S1767" s="827">
        <v>1</v>
      </c>
      <c r="T1767" s="826">
        <v>0.5</v>
      </c>
      <c r="U1767" s="828">
        <v>1</v>
      </c>
    </row>
    <row r="1768" spans="1:21" ht="14.45" customHeight="1" x14ac:dyDescent="0.2">
      <c r="A1768" s="821">
        <v>7</v>
      </c>
      <c r="B1768" s="822" t="s">
        <v>2929</v>
      </c>
      <c r="C1768" s="822" t="s">
        <v>2935</v>
      </c>
      <c r="D1768" s="823" t="s">
        <v>4682</v>
      </c>
      <c r="E1768" s="824" t="s">
        <v>2965</v>
      </c>
      <c r="F1768" s="822" t="s">
        <v>2930</v>
      </c>
      <c r="G1768" s="822" t="s">
        <v>3834</v>
      </c>
      <c r="H1768" s="822" t="s">
        <v>687</v>
      </c>
      <c r="I1768" s="822" t="s">
        <v>4181</v>
      </c>
      <c r="J1768" s="822" t="s">
        <v>2676</v>
      </c>
      <c r="K1768" s="822" t="s">
        <v>4182</v>
      </c>
      <c r="L1768" s="825">
        <v>232.68</v>
      </c>
      <c r="M1768" s="825">
        <v>2792.16</v>
      </c>
      <c r="N1768" s="822">
        <v>12</v>
      </c>
      <c r="O1768" s="826">
        <v>2</v>
      </c>
      <c r="P1768" s="825">
        <v>2792.16</v>
      </c>
      <c r="Q1768" s="827">
        <v>1</v>
      </c>
      <c r="R1768" s="822">
        <v>12</v>
      </c>
      <c r="S1768" s="827">
        <v>1</v>
      </c>
      <c r="T1768" s="826">
        <v>2</v>
      </c>
      <c r="U1768" s="828">
        <v>1</v>
      </c>
    </row>
    <row r="1769" spans="1:21" ht="14.45" customHeight="1" x14ac:dyDescent="0.2">
      <c r="A1769" s="821">
        <v>7</v>
      </c>
      <c r="B1769" s="822" t="s">
        <v>2929</v>
      </c>
      <c r="C1769" s="822" t="s">
        <v>2935</v>
      </c>
      <c r="D1769" s="823" t="s">
        <v>4682</v>
      </c>
      <c r="E1769" s="824" t="s">
        <v>2965</v>
      </c>
      <c r="F1769" s="822" t="s">
        <v>2930</v>
      </c>
      <c r="G1769" s="822" t="s">
        <v>3834</v>
      </c>
      <c r="H1769" s="822" t="s">
        <v>687</v>
      </c>
      <c r="I1769" s="822" t="s">
        <v>4181</v>
      </c>
      <c r="J1769" s="822" t="s">
        <v>2676</v>
      </c>
      <c r="K1769" s="822" t="s">
        <v>4182</v>
      </c>
      <c r="L1769" s="825">
        <v>162.61000000000001</v>
      </c>
      <c r="M1769" s="825">
        <v>3577.42</v>
      </c>
      <c r="N1769" s="822">
        <v>22</v>
      </c>
      <c r="O1769" s="826">
        <v>5</v>
      </c>
      <c r="P1769" s="825">
        <v>2601.7600000000002</v>
      </c>
      <c r="Q1769" s="827">
        <v>0.72727272727272729</v>
      </c>
      <c r="R1769" s="822">
        <v>16</v>
      </c>
      <c r="S1769" s="827">
        <v>0.72727272727272729</v>
      </c>
      <c r="T1769" s="826">
        <v>4</v>
      </c>
      <c r="U1769" s="828">
        <v>0.8</v>
      </c>
    </row>
    <row r="1770" spans="1:21" ht="14.45" customHeight="1" x14ac:dyDescent="0.2">
      <c r="A1770" s="821">
        <v>7</v>
      </c>
      <c r="B1770" s="822" t="s">
        <v>2929</v>
      </c>
      <c r="C1770" s="822" t="s">
        <v>2935</v>
      </c>
      <c r="D1770" s="823" t="s">
        <v>4682</v>
      </c>
      <c r="E1770" s="824" t="s">
        <v>2965</v>
      </c>
      <c r="F1770" s="822" t="s">
        <v>2930</v>
      </c>
      <c r="G1770" s="822" t="s">
        <v>3834</v>
      </c>
      <c r="H1770" s="822" t="s">
        <v>687</v>
      </c>
      <c r="I1770" s="822" t="s">
        <v>3839</v>
      </c>
      <c r="J1770" s="822" t="s">
        <v>3836</v>
      </c>
      <c r="K1770" s="822" t="s">
        <v>3840</v>
      </c>
      <c r="L1770" s="825">
        <v>1938.97</v>
      </c>
      <c r="M1770" s="825">
        <v>34901.46</v>
      </c>
      <c r="N1770" s="822">
        <v>18</v>
      </c>
      <c r="O1770" s="826">
        <v>3</v>
      </c>
      <c r="P1770" s="825">
        <v>34901.46</v>
      </c>
      <c r="Q1770" s="827">
        <v>1</v>
      </c>
      <c r="R1770" s="822">
        <v>18</v>
      </c>
      <c r="S1770" s="827">
        <v>1</v>
      </c>
      <c r="T1770" s="826">
        <v>3</v>
      </c>
      <c r="U1770" s="828">
        <v>1</v>
      </c>
    </row>
    <row r="1771" spans="1:21" ht="14.45" customHeight="1" x14ac:dyDescent="0.2">
      <c r="A1771" s="821">
        <v>7</v>
      </c>
      <c r="B1771" s="822" t="s">
        <v>2929</v>
      </c>
      <c r="C1771" s="822" t="s">
        <v>2935</v>
      </c>
      <c r="D1771" s="823" t="s">
        <v>4682</v>
      </c>
      <c r="E1771" s="824" t="s">
        <v>2965</v>
      </c>
      <c r="F1771" s="822" t="s">
        <v>2930</v>
      </c>
      <c r="G1771" s="822" t="s">
        <v>3834</v>
      </c>
      <c r="H1771" s="822" t="s">
        <v>687</v>
      </c>
      <c r="I1771" s="822" t="s">
        <v>3839</v>
      </c>
      <c r="J1771" s="822" t="s">
        <v>3836</v>
      </c>
      <c r="K1771" s="822" t="s">
        <v>3840</v>
      </c>
      <c r="L1771" s="825">
        <v>1300.79</v>
      </c>
      <c r="M1771" s="825">
        <v>39023.699999999997</v>
      </c>
      <c r="N1771" s="822">
        <v>30</v>
      </c>
      <c r="O1771" s="826">
        <v>4</v>
      </c>
      <c r="P1771" s="825">
        <v>15609.48</v>
      </c>
      <c r="Q1771" s="827">
        <v>0.4</v>
      </c>
      <c r="R1771" s="822">
        <v>12</v>
      </c>
      <c r="S1771" s="827">
        <v>0.4</v>
      </c>
      <c r="T1771" s="826">
        <v>2</v>
      </c>
      <c r="U1771" s="828">
        <v>0.5</v>
      </c>
    </row>
    <row r="1772" spans="1:21" ht="14.45" customHeight="1" x14ac:dyDescent="0.2">
      <c r="A1772" s="821">
        <v>7</v>
      </c>
      <c r="B1772" s="822" t="s">
        <v>2929</v>
      </c>
      <c r="C1772" s="822" t="s">
        <v>2935</v>
      </c>
      <c r="D1772" s="823" t="s">
        <v>4682</v>
      </c>
      <c r="E1772" s="824" t="s">
        <v>2965</v>
      </c>
      <c r="F1772" s="822" t="s">
        <v>2930</v>
      </c>
      <c r="G1772" s="822" t="s">
        <v>3834</v>
      </c>
      <c r="H1772" s="822" t="s">
        <v>687</v>
      </c>
      <c r="I1772" s="822" t="s">
        <v>4061</v>
      </c>
      <c r="J1772" s="822" t="s">
        <v>3842</v>
      </c>
      <c r="K1772" s="822" t="s">
        <v>4062</v>
      </c>
      <c r="L1772" s="825">
        <v>5322.08</v>
      </c>
      <c r="M1772" s="825">
        <v>42576.639999999999</v>
      </c>
      <c r="N1772" s="822">
        <v>8</v>
      </c>
      <c r="O1772" s="826">
        <v>4</v>
      </c>
      <c r="P1772" s="825">
        <v>42576.639999999999</v>
      </c>
      <c r="Q1772" s="827">
        <v>1</v>
      </c>
      <c r="R1772" s="822">
        <v>8</v>
      </c>
      <c r="S1772" s="827">
        <v>1</v>
      </c>
      <c r="T1772" s="826">
        <v>4</v>
      </c>
      <c r="U1772" s="828">
        <v>1</v>
      </c>
    </row>
    <row r="1773" spans="1:21" ht="14.45" customHeight="1" x14ac:dyDescent="0.2">
      <c r="A1773" s="821">
        <v>7</v>
      </c>
      <c r="B1773" s="822" t="s">
        <v>2929</v>
      </c>
      <c r="C1773" s="822" t="s">
        <v>2935</v>
      </c>
      <c r="D1773" s="823" t="s">
        <v>4682</v>
      </c>
      <c r="E1773" s="824" t="s">
        <v>2965</v>
      </c>
      <c r="F1773" s="822" t="s">
        <v>2930</v>
      </c>
      <c r="G1773" s="822" t="s">
        <v>3834</v>
      </c>
      <c r="H1773" s="822" t="s">
        <v>687</v>
      </c>
      <c r="I1773" s="822" t="s">
        <v>3841</v>
      </c>
      <c r="J1773" s="822" t="s">
        <v>3842</v>
      </c>
      <c r="K1773" s="822" t="s">
        <v>3843</v>
      </c>
      <c r="L1773" s="825">
        <v>5322.08</v>
      </c>
      <c r="M1773" s="825">
        <v>5322.08</v>
      </c>
      <c r="N1773" s="822">
        <v>1</v>
      </c>
      <c r="O1773" s="826">
        <v>1</v>
      </c>
      <c r="P1773" s="825">
        <v>5322.08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7</v>
      </c>
      <c r="B1774" s="822" t="s">
        <v>2929</v>
      </c>
      <c r="C1774" s="822" t="s">
        <v>2935</v>
      </c>
      <c r="D1774" s="823" t="s">
        <v>4682</v>
      </c>
      <c r="E1774" s="824" t="s">
        <v>2965</v>
      </c>
      <c r="F1774" s="822" t="s">
        <v>2930</v>
      </c>
      <c r="G1774" s="822" t="s">
        <v>3834</v>
      </c>
      <c r="H1774" s="822" t="s">
        <v>687</v>
      </c>
      <c r="I1774" s="822" t="s">
        <v>4183</v>
      </c>
      <c r="J1774" s="822" t="s">
        <v>2676</v>
      </c>
      <c r="K1774" s="822" t="s">
        <v>4184</v>
      </c>
      <c r="L1774" s="825">
        <v>1938.97</v>
      </c>
      <c r="M1774" s="825">
        <v>7755.88</v>
      </c>
      <c r="N1774" s="822">
        <v>4</v>
      </c>
      <c r="O1774" s="826">
        <v>1</v>
      </c>
      <c r="P1774" s="825">
        <v>7755.88</v>
      </c>
      <c r="Q1774" s="827">
        <v>1</v>
      </c>
      <c r="R1774" s="822">
        <v>4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7</v>
      </c>
      <c r="B1775" s="822" t="s">
        <v>2929</v>
      </c>
      <c r="C1775" s="822" t="s">
        <v>2935</v>
      </c>
      <c r="D1775" s="823" t="s">
        <v>4682</v>
      </c>
      <c r="E1775" s="824" t="s">
        <v>2965</v>
      </c>
      <c r="F1775" s="822" t="s">
        <v>2930</v>
      </c>
      <c r="G1775" s="822" t="s">
        <v>3834</v>
      </c>
      <c r="H1775" s="822" t="s">
        <v>687</v>
      </c>
      <c r="I1775" s="822" t="s">
        <v>4183</v>
      </c>
      <c r="J1775" s="822" t="s">
        <v>2676</v>
      </c>
      <c r="K1775" s="822" t="s">
        <v>4184</v>
      </c>
      <c r="L1775" s="825">
        <v>1300.79</v>
      </c>
      <c r="M1775" s="825">
        <v>23414.22</v>
      </c>
      <c r="N1775" s="822">
        <v>18</v>
      </c>
      <c r="O1775" s="826">
        <v>3</v>
      </c>
      <c r="P1775" s="825">
        <v>7804.74</v>
      </c>
      <c r="Q1775" s="827">
        <v>0.33333333333333331</v>
      </c>
      <c r="R1775" s="822">
        <v>6</v>
      </c>
      <c r="S1775" s="827">
        <v>0.33333333333333331</v>
      </c>
      <c r="T1775" s="826">
        <v>1</v>
      </c>
      <c r="U1775" s="828">
        <v>0.33333333333333331</v>
      </c>
    </row>
    <row r="1776" spans="1:21" ht="14.45" customHeight="1" x14ac:dyDescent="0.2">
      <c r="A1776" s="821">
        <v>7</v>
      </c>
      <c r="B1776" s="822" t="s">
        <v>2929</v>
      </c>
      <c r="C1776" s="822" t="s">
        <v>2935</v>
      </c>
      <c r="D1776" s="823" t="s">
        <v>4682</v>
      </c>
      <c r="E1776" s="824" t="s">
        <v>2965</v>
      </c>
      <c r="F1776" s="822" t="s">
        <v>2930</v>
      </c>
      <c r="G1776" s="822" t="s">
        <v>3834</v>
      </c>
      <c r="H1776" s="822" t="s">
        <v>687</v>
      </c>
      <c r="I1776" s="822" t="s">
        <v>2675</v>
      </c>
      <c r="J1776" s="822" t="s">
        <v>2676</v>
      </c>
      <c r="K1776" s="822" t="s">
        <v>2677</v>
      </c>
      <c r="L1776" s="825">
        <v>975.59</v>
      </c>
      <c r="M1776" s="825">
        <v>41950.37</v>
      </c>
      <c r="N1776" s="822">
        <v>43</v>
      </c>
      <c r="O1776" s="826">
        <v>9</v>
      </c>
      <c r="P1776" s="825">
        <v>41950.37</v>
      </c>
      <c r="Q1776" s="827">
        <v>1</v>
      </c>
      <c r="R1776" s="822">
        <v>43</v>
      </c>
      <c r="S1776" s="827">
        <v>1</v>
      </c>
      <c r="T1776" s="826">
        <v>9</v>
      </c>
      <c r="U1776" s="828">
        <v>1</v>
      </c>
    </row>
    <row r="1777" spans="1:21" ht="14.45" customHeight="1" x14ac:dyDescent="0.2">
      <c r="A1777" s="821">
        <v>7</v>
      </c>
      <c r="B1777" s="822" t="s">
        <v>2929</v>
      </c>
      <c r="C1777" s="822" t="s">
        <v>2935</v>
      </c>
      <c r="D1777" s="823" t="s">
        <v>4682</v>
      </c>
      <c r="E1777" s="824" t="s">
        <v>2965</v>
      </c>
      <c r="F1777" s="822" t="s">
        <v>2930</v>
      </c>
      <c r="G1777" s="822" t="s">
        <v>3834</v>
      </c>
      <c r="H1777" s="822" t="s">
        <v>687</v>
      </c>
      <c r="I1777" s="822" t="s">
        <v>2861</v>
      </c>
      <c r="J1777" s="822" t="s">
        <v>2676</v>
      </c>
      <c r="K1777" s="822" t="s">
        <v>2862</v>
      </c>
      <c r="L1777" s="825">
        <v>484.75</v>
      </c>
      <c r="M1777" s="825">
        <v>16966.25</v>
      </c>
      <c r="N1777" s="822">
        <v>35</v>
      </c>
      <c r="O1777" s="826">
        <v>6</v>
      </c>
      <c r="P1777" s="825">
        <v>16966.25</v>
      </c>
      <c r="Q1777" s="827">
        <v>1</v>
      </c>
      <c r="R1777" s="822">
        <v>35</v>
      </c>
      <c r="S1777" s="827">
        <v>1</v>
      </c>
      <c r="T1777" s="826">
        <v>6</v>
      </c>
      <c r="U1777" s="828">
        <v>1</v>
      </c>
    </row>
    <row r="1778" spans="1:21" ht="14.45" customHeight="1" x14ac:dyDescent="0.2">
      <c r="A1778" s="821">
        <v>7</v>
      </c>
      <c r="B1778" s="822" t="s">
        <v>2929</v>
      </c>
      <c r="C1778" s="822" t="s">
        <v>2935</v>
      </c>
      <c r="D1778" s="823" t="s">
        <v>4682</v>
      </c>
      <c r="E1778" s="824" t="s">
        <v>2965</v>
      </c>
      <c r="F1778" s="822" t="s">
        <v>2930</v>
      </c>
      <c r="G1778" s="822" t="s">
        <v>3834</v>
      </c>
      <c r="H1778" s="822" t="s">
        <v>687</v>
      </c>
      <c r="I1778" s="822" t="s">
        <v>2861</v>
      </c>
      <c r="J1778" s="822" t="s">
        <v>2676</v>
      </c>
      <c r="K1778" s="822" t="s">
        <v>2862</v>
      </c>
      <c r="L1778" s="825">
        <v>325.2</v>
      </c>
      <c r="M1778" s="825">
        <v>10731.599999999999</v>
      </c>
      <c r="N1778" s="822">
        <v>33</v>
      </c>
      <c r="O1778" s="826">
        <v>5</v>
      </c>
      <c r="P1778" s="825">
        <v>10731.599999999999</v>
      </c>
      <c r="Q1778" s="827">
        <v>1</v>
      </c>
      <c r="R1778" s="822">
        <v>33</v>
      </c>
      <c r="S1778" s="827">
        <v>1</v>
      </c>
      <c r="T1778" s="826">
        <v>5</v>
      </c>
      <c r="U1778" s="828">
        <v>1</v>
      </c>
    </row>
    <row r="1779" spans="1:21" ht="14.45" customHeight="1" x14ac:dyDescent="0.2">
      <c r="A1779" s="821">
        <v>7</v>
      </c>
      <c r="B1779" s="822" t="s">
        <v>2929</v>
      </c>
      <c r="C1779" s="822" t="s">
        <v>2935</v>
      </c>
      <c r="D1779" s="823" t="s">
        <v>4682</v>
      </c>
      <c r="E1779" s="824" t="s">
        <v>2965</v>
      </c>
      <c r="F1779" s="822" t="s">
        <v>2930</v>
      </c>
      <c r="G1779" s="822" t="s">
        <v>3834</v>
      </c>
      <c r="H1779" s="822" t="s">
        <v>687</v>
      </c>
      <c r="I1779" s="822" t="s">
        <v>2863</v>
      </c>
      <c r="J1779" s="822" t="s">
        <v>2676</v>
      </c>
      <c r="K1779" s="822" t="s">
        <v>2864</v>
      </c>
      <c r="L1779" s="825">
        <v>969.48</v>
      </c>
      <c r="M1779" s="825">
        <v>3877.92</v>
      </c>
      <c r="N1779" s="822">
        <v>4</v>
      </c>
      <c r="O1779" s="826">
        <v>1</v>
      </c>
      <c r="P1779" s="825">
        <v>3877.92</v>
      </c>
      <c r="Q1779" s="827">
        <v>1</v>
      </c>
      <c r="R1779" s="822">
        <v>4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7</v>
      </c>
      <c r="B1780" s="822" t="s">
        <v>2929</v>
      </c>
      <c r="C1780" s="822" t="s">
        <v>2935</v>
      </c>
      <c r="D1780" s="823" t="s">
        <v>4682</v>
      </c>
      <c r="E1780" s="824" t="s">
        <v>2965</v>
      </c>
      <c r="F1780" s="822" t="s">
        <v>2930</v>
      </c>
      <c r="G1780" s="822" t="s">
        <v>3834</v>
      </c>
      <c r="H1780" s="822" t="s">
        <v>687</v>
      </c>
      <c r="I1780" s="822" t="s">
        <v>2863</v>
      </c>
      <c r="J1780" s="822" t="s">
        <v>2676</v>
      </c>
      <c r="K1780" s="822" t="s">
        <v>2864</v>
      </c>
      <c r="L1780" s="825">
        <v>650.4</v>
      </c>
      <c r="M1780" s="825">
        <v>16259.999999999998</v>
      </c>
      <c r="N1780" s="822">
        <v>25</v>
      </c>
      <c r="O1780" s="826">
        <v>5</v>
      </c>
      <c r="P1780" s="825">
        <v>8455.1999999999989</v>
      </c>
      <c r="Q1780" s="827">
        <v>0.52</v>
      </c>
      <c r="R1780" s="822">
        <v>13</v>
      </c>
      <c r="S1780" s="827">
        <v>0.52</v>
      </c>
      <c r="T1780" s="826">
        <v>3</v>
      </c>
      <c r="U1780" s="828">
        <v>0.6</v>
      </c>
    </row>
    <row r="1781" spans="1:21" ht="14.45" customHeight="1" x14ac:dyDescent="0.2">
      <c r="A1781" s="821">
        <v>7</v>
      </c>
      <c r="B1781" s="822" t="s">
        <v>2929</v>
      </c>
      <c r="C1781" s="822" t="s">
        <v>2935</v>
      </c>
      <c r="D1781" s="823" t="s">
        <v>4682</v>
      </c>
      <c r="E1781" s="824" t="s">
        <v>2965</v>
      </c>
      <c r="F1781" s="822" t="s">
        <v>2930</v>
      </c>
      <c r="G1781" s="822" t="s">
        <v>3834</v>
      </c>
      <c r="H1781" s="822" t="s">
        <v>329</v>
      </c>
      <c r="I1781" s="822" t="s">
        <v>4185</v>
      </c>
      <c r="J1781" s="822" t="s">
        <v>4186</v>
      </c>
      <c r="K1781" s="822" t="s">
        <v>4187</v>
      </c>
      <c r="L1781" s="825">
        <v>1938.97</v>
      </c>
      <c r="M1781" s="825">
        <v>44596.31</v>
      </c>
      <c r="N1781" s="822">
        <v>23</v>
      </c>
      <c r="O1781" s="826">
        <v>4</v>
      </c>
      <c r="P1781" s="825">
        <v>44596.31</v>
      </c>
      <c r="Q1781" s="827">
        <v>1</v>
      </c>
      <c r="R1781" s="822">
        <v>23</v>
      </c>
      <c r="S1781" s="827">
        <v>1</v>
      </c>
      <c r="T1781" s="826">
        <v>4</v>
      </c>
      <c r="U1781" s="828">
        <v>1</v>
      </c>
    </row>
    <row r="1782" spans="1:21" ht="14.45" customHeight="1" x14ac:dyDescent="0.2">
      <c r="A1782" s="821">
        <v>7</v>
      </c>
      <c r="B1782" s="822" t="s">
        <v>2929</v>
      </c>
      <c r="C1782" s="822" t="s">
        <v>2935</v>
      </c>
      <c r="D1782" s="823" t="s">
        <v>4682</v>
      </c>
      <c r="E1782" s="824" t="s">
        <v>2965</v>
      </c>
      <c r="F1782" s="822" t="s">
        <v>2930</v>
      </c>
      <c r="G1782" s="822" t="s">
        <v>3834</v>
      </c>
      <c r="H1782" s="822" t="s">
        <v>329</v>
      </c>
      <c r="I1782" s="822" t="s">
        <v>4185</v>
      </c>
      <c r="J1782" s="822" t="s">
        <v>4186</v>
      </c>
      <c r="K1782" s="822" t="s">
        <v>4187</v>
      </c>
      <c r="L1782" s="825">
        <v>1300.79</v>
      </c>
      <c r="M1782" s="825">
        <v>15609.48</v>
      </c>
      <c r="N1782" s="822">
        <v>12</v>
      </c>
      <c r="O1782" s="826">
        <v>2</v>
      </c>
      <c r="P1782" s="825">
        <v>15609.48</v>
      </c>
      <c r="Q1782" s="827">
        <v>1</v>
      </c>
      <c r="R1782" s="822">
        <v>12</v>
      </c>
      <c r="S1782" s="827">
        <v>1</v>
      </c>
      <c r="T1782" s="826">
        <v>2</v>
      </c>
      <c r="U1782" s="828">
        <v>1</v>
      </c>
    </row>
    <row r="1783" spans="1:21" ht="14.45" customHeight="1" x14ac:dyDescent="0.2">
      <c r="A1783" s="821">
        <v>7</v>
      </c>
      <c r="B1783" s="822" t="s">
        <v>2929</v>
      </c>
      <c r="C1783" s="822" t="s">
        <v>2935</v>
      </c>
      <c r="D1783" s="823" t="s">
        <v>4682</v>
      </c>
      <c r="E1783" s="824" t="s">
        <v>2965</v>
      </c>
      <c r="F1783" s="822" t="s">
        <v>2930</v>
      </c>
      <c r="G1783" s="822" t="s">
        <v>3834</v>
      </c>
      <c r="H1783" s="822" t="s">
        <v>687</v>
      </c>
      <c r="I1783" s="822" t="s">
        <v>3844</v>
      </c>
      <c r="J1783" s="822" t="s">
        <v>3836</v>
      </c>
      <c r="K1783" s="822" t="s">
        <v>2858</v>
      </c>
      <c r="L1783" s="825">
        <v>484.75</v>
      </c>
      <c r="M1783" s="825">
        <v>3878</v>
      </c>
      <c r="N1783" s="822">
        <v>8</v>
      </c>
      <c r="O1783" s="826">
        <v>2</v>
      </c>
      <c r="P1783" s="825">
        <v>3878</v>
      </c>
      <c r="Q1783" s="827">
        <v>1</v>
      </c>
      <c r="R1783" s="822">
        <v>8</v>
      </c>
      <c r="S1783" s="827">
        <v>1</v>
      </c>
      <c r="T1783" s="826">
        <v>2</v>
      </c>
      <c r="U1783" s="828">
        <v>1</v>
      </c>
    </row>
    <row r="1784" spans="1:21" ht="14.45" customHeight="1" x14ac:dyDescent="0.2">
      <c r="A1784" s="821">
        <v>7</v>
      </c>
      <c r="B1784" s="822" t="s">
        <v>2929</v>
      </c>
      <c r="C1784" s="822" t="s">
        <v>2935</v>
      </c>
      <c r="D1784" s="823" t="s">
        <v>4682</v>
      </c>
      <c r="E1784" s="824" t="s">
        <v>2965</v>
      </c>
      <c r="F1784" s="822" t="s">
        <v>2930</v>
      </c>
      <c r="G1784" s="822" t="s">
        <v>3834</v>
      </c>
      <c r="H1784" s="822" t="s">
        <v>687</v>
      </c>
      <c r="I1784" s="822" t="s">
        <v>3844</v>
      </c>
      <c r="J1784" s="822" t="s">
        <v>3836</v>
      </c>
      <c r="K1784" s="822" t="s">
        <v>2858</v>
      </c>
      <c r="L1784" s="825">
        <v>325.2</v>
      </c>
      <c r="M1784" s="825">
        <v>5853.5999999999995</v>
      </c>
      <c r="N1784" s="822">
        <v>18</v>
      </c>
      <c r="O1784" s="826">
        <v>3</v>
      </c>
      <c r="P1784" s="825">
        <v>3902.3999999999996</v>
      </c>
      <c r="Q1784" s="827">
        <v>0.66666666666666663</v>
      </c>
      <c r="R1784" s="822">
        <v>12</v>
      </c>
      <c r="S1784" s="827">
        <v>0.66666666666666663</v>
      </c>
      <c r="T1784" s="826">
        <v>2</v>
      </c>
      <c r="U1784" s="828">
        <v>0.66666666666666663</v>
      </c>
    </row>
    <row r="1785" spans="1:21" ht="14.45" customHeight="1" x14ac:dyDescent="0.2">
      <c r="A1785" s="821">
        <v>7</v>
      </c>
      <c r="B1785" s="822" t="s">
        <v>2929</v>
      </c>
      <c r="C1785" s="822" t="s">
        <v>2935</v>
      </c>
      <c r="D1785" s="823" t="s">
        <v>4682</v>
      </c>
      <c r="E1785" s="824" t="s">
        <v>2965</v>
      </c>
      <c r="F1785" s="822" t="s">
        <v>2930</v>
      </c>
      <c r="G1785" s="822" t="s">
        <v>3834</v>
      </c>
      <c r="H1785" s="822" t="s">
        <v>329</v>
      </c>
      <c r="I1785" s="822" t="s">
        <v>4188</v>
      </c>
      <c r="J1785" s="822" t="s">
        <v>4186</v>
      </c>
      <c r="K1785" s="822" t="s">
        <v>4189</v>
      </c>
      <c r="L1785" s="825">
        <v>484.75</v>
      </c>
      <c r="M1785" s="825">
        <v>2908.5</v>
      </c>
      <c r="N1785" s="822">
        <v>6</v>
      </c>
      <c r="O1785" s="826">
        <v>1</v>
      </c>
      <c r="P1785" s="825">
        <v>2908.5</v>
      </c>
      <c r="Q1785" s="827">
        <v>1</v>
      </c>
      <c r="R1785" s="822">
        <v>6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7</v>
      </c>
      <c r="B1786" s="822" t="s">
        <v>2929</v>
      </c>
      <c r="C1786" s="822" t="s">
        <v>2935</v>
      </c>
      <c r="D1786" s="823" t="s">
        <v>4682</v>
      </c>
      <c r="E1786" s="824" t="s">
        <v>2965</v>
      </c>
      <c r="F1786" s="822" t="s">
        <v>2930</v>
      </c>
      <c r="G1786" s="822" t="s">
        <v>3834</v>
      </c>
      <c r="H1786" s="822" t="s">
        <v>329</v>
      </c>
      <c r="I1786" s="822" t="s">
        <v>4188</v>
      </c>
      <c r="J1786" s="822" t="s">
        <v>4186</v>
      </c>
      <c r="K1786" s="822" t="s">
        <v>4189</v>
      </c>
      <c r="L1786" s="825">
        <v>325.2</v>
      </c>
      <c r="M1786" s="825">
        <v>3902.3999999999996</v>
      </c>
      <c r="N1786" s="822">
        <v>12</v>
      </c>
      <c r="O1786" s="826">
        <v>2</v>
      </c>
      <c r="P1786" s="825">
        <v>3902.3999999999996</v>
      </c>
      <c r="Q1786" s="827">
        <v>1</v>
      </c>
      <c r="R1786" s="822">
        <v>12</v>
      </c>
      <c r="S1786" s="827">
        <v>1</v>
      </c>
      <c r="T1786" s="826">
        <v>2</v>
      </c>
      <c r="U1786" s="828">
        <v>1</v>
      </c>
    </row>
    <row r="1787" spans="1:21" ht="14.45" customHeight="1" x14ac:dyDescent="0.2">
      <c r="A1787" s="821">
        <v>7</v>
      </c>
      <c r="B1787" s="822" t="s">
        <v>2929</v>
      </c>
      <c r="C1787" s="822" t="s">
        <v>2935</v>
      </c>
      <c r="D1787" s="823" t="s">
        <v>4682</v>
      </c>
      <c r="E1787" s="824" t="s">
        <v>2965</v>
      </c>
      <c r="F1787" s="822" t="s">
        <v>2930</v>
      </c>
      <c r="G1787" s="822" t="s">
        <v>3834</v>
      </c>
      <c r="H1787" s="822" t="s">
        <v>329</v>
      </c>
      <c r="I1787" s="822" t="s">
        <v>4190</v>
      </c>
      <c r="J1787" s="822" t="s">
        <v>4186</v>
      </c>
      <c r="K1787" s="822" t="s">
        <v>4191</v>
      </c>
      <c r="L1787" s="825">
        <v>969.48</v>
      </c>
      <c r="M1787" s="825">
        <v>5816.88</v>
      </c>
      <c r="N1787" s="822">
        <v>6</v>
      </c>
      <c r="O1787" s="826">
        <v>1</v>
      </c>
      <c r="P1787" s="825">
        <v>5816.88</v>
      </c>
      <c r="Q1787" s="827">
        <v>1</v>
      </c>
      <c r="R1787" s="822">
        <v>6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7</v>
      </c>
      <c r="B1788" s="822" t="s">
        <v>2929</v>
      </c>
      <c r="C1788" s="822" t="s">
        <v>2935</v>
      </c>
      <c r="D1788" s="823" t="s">
        <v>4682</v>
      </c>
      <c r="E1788" s="824" t="s">
        <v>2965</v>
      </c>
      <c r="F1788" s="822" t="s">
        <v>2930</v>
      </c>
      <c r="G1788" s="822" t="s">
        <v>3834</v>
      </c>
      <c r="H1788" s="822" t="s">
        <v>329</v>
      </c>
      <c r="I1788" s="822" t="s">
        <v>4190</v>
      </c>
      <c r="J1788" s="822" t="s">
        <v>4186</v>
      </c>
      <c r="K1788" s="822" t="s">
        <v>4191</v>
      </c>
      <c r="L1788" s="825">
        <v>650.4</v>
      </c>
      <c r="M1788" s="825">
        <v>3902.3999999999996</v>
      </c>
      <c r="N1788" s="822">
        <v>6</v>
      </c>
      <c r="O1788" s="826">
        <v>1</v>
      </c>
      <c r="P1788" s="825">
        <v>3902.3999999999996</v>
      </c>
      <c r="Q1788" s="827">
        <v>1</v>
      </c>
      <c r="R1788" s="822">
        <v>6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7</v>
      </c>
      <c r="B1789" s="822" t="s">
        <v>2929</v>
      </c>
      <c r="C1789" s="822" t="s">
        <v>2935</v>
      </c>
      <c r="D1789" s="823" t="s">
        <v>4682</v>
      </c>
      <c r="E1789" s="824" t="s">
        <v>2965</v>
      </c>
      <c r="F1789" s="822" t="s">
        <v>2930</v>
      </c>
      <c r="G1789" s="822" t="s">
        <v>3834</v>
      </c>
      <c r="H1789" s="822" t="s">
        <v>687</v>
      </c>
      <c r="I1789" s="822" t="s">
        <v>2856</v>
      </c>
      <c r="J1789" s="822" t="s">
        <v>2857</v>
      </c>
      <c r="K1789" s="822" t="s">
        <v>2858</v>
      </c>
      <c r="L1789" s="825">
        <v>484.75</v>
      </c>
      <c r="M1789" s="825">
        <v>2908.5</v>
      </c>
      <c r="N1789" s="822">
        <v>6</v>
      </c>
      <c r="O1789" s="826">
        <v>1</v>
      </c>
      <c r="P1789" s="825">
        <v>2908.5</v>
      </c>
      <c r="Q1789" s="827">
        <v>1</v>
      </c>
      <c r="R1789" s="822">
        <v>6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7</v>
      </c>
      <c r="B1790" s="822" t="s">
        <v>2929</v>
      </c>
      <c r="C1790" s="822" t="s">
        <v>2935</v>
      </c>
      <c r="D1790" s="823" t="s">
        <v>4682</v>
      </c>
      <c r="E1790" s="824" t="s">
        <v>2965</v>
      </c>
      <c r="F1790" s="822" t="s">
        <v>2930</v>
      </c>
      <c r="G1790" s="822" t="s">
        <v>3834</v>
      </c>
      <c r="H1790" s="822" t="s">
        <v>687</v>
      </c>
      <c r="I1790" s="822" t="s">
        <v>2856</v>
      </c>
      <c r="J1790" s="822" t="s">
        <v>2857</v>
      </c>
      <c r="K1790" s="822" t="s">
        <v>2858</v>
      </c>
      <c r="L1790" s="825">
        <v>325.2</v>
      </c>
      <c r="M1790" s="825">
        <v>13658.4</v>
      </c>
      <c r="N1790" s="822">
        <v>42</v>
      </c>
      <c r="O1790" s="826">
        <v>7</v>
      </c>
      <c r="P1790" s="825">
        <v>9756</v>
      </c>
      <c r="Q1790" s="827">
        <v>0.7142857142857143</v>
      </c>
      <c r="R1790" s="822">
        <v>30</v>
      </c>
      <c r="S1790" s="827">
        <v>0.7142857142857143</v>
      </c>
      <c r="T1790" s="826">
        <v>5</v>
      </c>
      <c r="U1790" s="828">
        <v>0.7142857142857143</v>
      </c>
    </row>
    <row r="1791" spans="1:21" ht="14.45" customHeight="1" x14ac:dyDescent="0.2">
      <c r="A1791" s="821">
        <v>7</v>
      </c>
      <c r="B1791" s="822" t="s">
        <v>2929</v>
      </c>
      <c r="C1791" s="822" t="s">
        <v>2935</v>
      </c>
      <c r="D1791" s="823" t="s">
        <v>4682</v>
      </c>
      <c r="E1791" s="824" t="s">
        <v>2965</v>
      </c>
      <c r="F1791" s="822" t="s">
        <v>2930</v>
      </c>
      <c r="G1791" s="822" t="s">
        <v>3834</v>
      </c>
      <c r="H1791" s="822" t="s">
        <v>687</v>
      </c>
      <c r="I1791" s="822" t="s">
        <v>2859</v>
      </c>
      <c r="J1791" s="822" t="s">
        <v>2857</v>
      </c>
      <c r="K1791" s="822" t="s">
        <v>2860</v>
      </c>
      <c r="L1791" s="825">
        <v>969.48</v>
      </c>
      <c r="M1791" s="825">
        <v>8725.32</v>
      </c>
      <c r="N1791" s="822">
        <v>9</v>
      </c>
      <c r="O1791" s="826">
        <v>2</v>
      </c>
      <c r="P1791" s="825">
        <v>8725.32</v>
      </c>
      <c r="Q1791" s="827">
        <v>1</v>
      </c>
      <c r="R1791" s="822">
        <v>9</v>
      </c>
      <c r="S1791" s="827">
        <v>1</v>
      </c>
      <c r="T1791" s="826">
        <v>2</v>
      </c>
      <c r="U1791" s="828">
        <v>1</v>
      </c>
    </row>
    <row r="1792" spans="1:21" ht="14.45" customHeight="1" x14ac:dyDescent="0.2">
      <c r="A1792" s="821">
        <v>7</v>
      </c>
      <c r="B1792" s="822" t="s">
        <v>2929</v>
      </c>
      <c r="C1792" s="822" t="s">
        <v>2935</v>
      </c>
      <c r="D1792" s="823" t="s">
        <v>4682</v>
      </c>
      <c r="E1792" s="824" t="s">
        <v>2965</v>
      </c>
      <c r="F1792" s="822" t="s">
        <v>2930</v>
      </c>
      <c r="G1792" s="822" t="s">
        <v>3834</v>
      </c>
      <c r="H1792" s="822" t="s">
        <v>687</v>
      </c>
      <c r="I1792" s="822" t="s">
        <v>2859</v>
      </c>
      <c r="J1792" s="822" t="s">
        <v>2857</v>
      </c>
      <c r="K1792" s="822" t="s">
        <v>2860</v>
      </c>
      <c r="L1792" s="825">
        <v>650.4</v>
      </c>
      <c r="M1792" s="825">
        <v>23414.399999999994</v>
      </c>
      <c r="N1792" s="822">
        <v>36</v>
      </c>
      <c r="O1792" s="826">
        <v>7</v>
      </c>
      <c r="P1792" s="825">
        <v>23414.399999999994</v>
      </c>
      <c r="Q1792" s="827">
        <v>1</v>
      </c>
      <c r="R1792" s="822">
        <v>36</v>
      </c>
      <c r="S1792" s="827">
        <v>1</v>
      </c>
      <c r="T1792" s="826">
        <v>7</v>
      </c>
      <c r="U1792" s="828">
        <v>1</v>
      </c>
    </row>
    <row r="1793" spans="1:21" ht="14.45" customHeight="1" x14ac:dyDescent="0.2">
      <c r="A1793" s="821">
        <v>7</v>
      </c>
      <c r="B1793" s="822" t="s">
        <v>2929</v>
      </c>
      <c r="C1793" s="822" t="s">
        <v>2935</v>
      </c>
      <c r="D1793" s="823" t="s">
        <v>4682</v>
      </c>
      <c r="E1793" s="824" t="s">
        <v>2965</v>
      </c>
      <c r="F1793" s="822" t="s">
        <v>2930</v>
      </c>
      <c r="G1793" s="822" t="s">
        <v>3834</v>
      </c>
      <c r="H1793" s="822" t="s">
        <v>687</v>
      </c>
      <c r="I1793" s="822" t="s">
        <v>4063</v>
      </c>
      <c r="J1793" s="822" t="s">
        <v>2857</v>
      </c>
      <c r="K1793" s="822" t="s">
        <v>3840</v>
      </c>
      <c r="L1793" s="825">
        <v>1938.97</v>
      </c>
      <c r="M1793" s="825">
        <v>11633.82</v>
      </c>
      <c r="N1793" s="822">
        <v>6</v>
      </c>
      <c r="O1793" s="826">
        <v>1</v>
      </c>
      <c r="P1793" s="825">
        <v>11633.82</v>
      </c>
      <c r="Q1793" s="827">
        <v>1</v>
      </c>
      <c r="R1793" s="822">
        <v>6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7</v>
      </c>
      <c r="B1794" s="822" t="s">
        <v>2929</v>
      </c>
      <c r="C1794" s="822" t="s">
        <v>2935</v>
      </c>
      <c r="D1794" s="823" t="s">
        <v>4682</v>
      </c>
      <c r="E1794" s="824" t="s">
        <v>2965</v>
      </c>
      <c r="F1794" s="822" t="s">
        <v>2930</v>
      </c>
      <c r="G1794" s="822" t="s">
        <v>3834</v>
      </c>
      <c r="H1794" s="822" t="s">
        <v>687</v>
      </c>
      <c r="I1794" s="822" t="s">
        <v>4063</v>
      </c>
      <c r="J1794" s="822" t="s">
        <v>2857</v>
      </c>
      <c r="K1794" s="822" t="s">
        <v>3840</v>
      </c>
      <c r="L1794" s="825">
        <v>1300.79</v>
      </c>
      <c r="M1794" s="825">
        <v>5203.16</v>
      </c>
      <c r="N1794" s="822">
        <v>4</v>
      </c>
      <c r="O1794" s="826">
        <v>1</v>
      </c>
      <c r="P1794" s="825">
        <v>5203.16</v>
      </c>
      <c r="Q1794" s="827">
        <v>1</v>
      </c>
      <c r="R1794" s="822">
        <v>4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7</v>
      </c>
      <c r="B1795" s="822" t="s">
        <v>2929</v>
      </c>
      <c r="C1795" s="822" t="s">
        <v>2935</v>
      </c>
      <c r="D1795" s="823" t="s">
        <v>4682</v>
      </c>
      <c r="E1795" s="824" t="s">
        <v>2965</v>
      </c>
      <c r="F1795" s="822" t="s">
        <v>2930</v>
      </c>
      <c r="G1795" s="822" t="s">
        <v>3834</v>
      </c>
      <c r="H1795" s="822" t="s">
        <v>687</v>
      </c>
      <c r="I1795" s="822" t="s">
        <v>3845</v>
      </c>
      <c r="J1795" s="822" t="s">
        <v>2857</v>
      </c>
      <c r="K1795" s="822" t="s">
        <v>3846</v>
      </c>
      <c r="L1795" s="825">
        <v>242.37</v>
      </c>
      <c r="M1795" s="825">
        <v>1938.96</v>
      </c>
      <c r="N1795" s="822">
        <v>8</v>
      </c>
      <c r="O1795" s="826">
        <v>3</v>
      </c>
      <c r="P1795" s="825">
        <v>1938.96</v>
      </c>
      <c r="Q1795" s="827">
        <v>1</v>
      </c>
      <c r="R1795" s="822">
        <v>8</v>
      </c>
      <c r="S1795" s="827">
        <v>1</v>
      </c>
      <c r="T1795" s="826">
        <v>3</v>
      </c>
      <c r="U1795" s="828">
        <v>1</v>
      </c>
    </row>
    <row r="1796" spans="1:21" ht="14.45" customHeight="1" x14ac:dyDescent="0.2">
      <c r="A1796" s="821">
        <v>7</v>
      </c>
      <c r="B1796" s="822" t="s">
        <v>2929</v>
      </c>
      <c r="C1796" s="822" t="s">
        <v>2935</v>
      </c>
      <c r="D1796" s="823" t="s">
        <v>4682</v>
      </c>
      <c r="E1796" s="824" t="s">
        <v>2965</v>
      </c>
      <c r="F1796" s="822" t="s">
        <v>2930</v>
      </c>
      <c r="G1796" s="822" t="s">
        <v>3834</v>
      </c>
      <c r="H1796" s="822" t="s">
        <v>687</v>
      </c>
      <c r="I1796" s="822" t="s">
        <v>3845</v>
      </c>
      <c r="J1796" s="822" t="s">
        <v>2857</v>
      </c>
      <c r="K1796" s="822" t="s">
        <v>3846</v>
      </c>
      <c r="L1796" s="825">
        <v>162.61000000000001</v>
      </c>
      <c r="M1796" s="825">
        <v>4227.8600000000006</v>
      </c>
      <c r="N1796" s="822">
        <v>26</v>
      </c>
      <c r="O1796" s="826">
        <v>5</v>
      </c>
      <c r="P1796" s="825">
        <v>3252.2000000000007</v>
      </c>
      <c r="Q1796" s="827">
        <v>0.76923076923076927</v>
      </c>
      <c r="R1796" s="822">
        <v>20</v>
      </c>
      <c r="S1796" s="827">
        <v>0.76923076923076927</v>
      </c>
      <c r="T1796" s="826">
        <v>4</v>
      </c>
      <c r="U1796" s="828">
        <v>0.8</v>
      </c>
    </row>
    <row r="1797" spans="1:21" ht="14.45" customHeight="1" x14ac:dyDescent="0.2">
      <c r="A1797" s="821">
        <v>7</v>
      </c>
      <c r="B1797" s="822" t="s">
        <v>2929</v>
      </c>
      <c r="C1797" s="822" t="s">
        <v>2935</v>
      </c>
      <c r="D1797" s="823" t="s">
        <v>4682</v>
      </c>
      <c r="E1797" s="824" t="s">
        <v>2965</v>
      </c>
      <c r="F1797" s="822" t="s">
        <v>2930</v>
      </c>
      <c r="G1797" s="822" t="s">
        <v>3834</v>
      </c>
      <c r="H1797" s="822" t="s">
        <v>687</v>
      </c>
      <c r="I1797" s="822" t="s">
        <v>4249</v>
      </c>
      <c r="J1797" s="822" t="s">
        <v>2857</v>
      </c>
      <c r="K1797" s="822" t="s">
        <v>3838</v>
      </c>
      <c r="L1797" s="825">
        <v>1454.23</v>
      </c>
      <c r="M1797" s="825">
        <v>8725.380000000001</v>
      </c>
      <c r="N1797" s="822">
        <v>6</v>
      </c>
      <c r="O1797" s="826">
        <v>1</v>
      </c>
      <c r="P1797" s="825">
        <v>8725.380000000001</v>
      </c>
      <c r="Q1797" s="827">
        <v>1</v>
      </c>
      <c r="R1797" s="822">
        <v>6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7</v>
      </c>
      <c r="B1798" s="822" t="s">
        <v>2929</v>
      </c>
      <c r="C1798" s="822" t="s">
        <v>2935</v>
      </c>
      <c r="D1798" s="823" t="s">
        <v>4682</v>
      </c>
      <c r="E1798" s="824" t="s">
        <v>2965</v>
      </c>
      <c r="F1798" s="822" t="s">
        <v>2930</v>
      </c>
      <c r="G1798" s="822" t="s">
        <v>3834</v>
      </c>
      <c r="H1798" s="822" t="s">
        <v>687</v>
      </c>
      <c r="I1798" s="822" t="s">
        <v>4249</v>
      </c>
      <c r="J1798" s="822" t="s">
        <v>2857</v>
      </c>
      <c r="K1798" s="822" t="s">
        <v>3838</v>
      </c>
      <c r="L1798" s="825">
        <v>975.59</v>
      </c>
      <c r="M1798" s="825">
        <v>16585.03</v>
      </c>
      <c r="N1798" s="822">
        <v>17</v>
      </c>
      <c r="O1798" s="826">
        <v>4</v>
      </c>
      <c r="P1798" s="825">
        <v>16585.03</v>
      </c>
      <c r="Q1798" s="827">
        <v>1</v>
      </c>
      <c r="R1798" s="822">
        <v>17</v>
      </c>
      <c r="S1798" s="827">
        <v>1</v>
      </c>
      <c r="T1798" s="826">
        <v>4</v>
      </c>
      <c r="U1798" s="828">
        <v>1</v>
      </c>
    </row>
    <row r="1799" spans="1:21" ht="14.45" customHeight="1" x14ac:dyDescent="0.2">
      <c r="A1799" s="821">
        <v>7</v>
      </c>
      <c r="B1799" s="822" t="s">
        <v>2929</v>
      </c>
      <c r="C1799" s="822" t="s">
        <v>2935</v>
      </c>
      <c r="D1799" s="823" t="s">
        <v>4682</v>
      </c>
      <c r="E1799" s="824" t="s">
        <v>2965</v>
      </c>
      <c r="F1799" s="822" t="s">
        <v>2930</v>
      </c>
      <c r="G1799" s="822" t="s">
        <v>3834</v>
      </c>
      <c r="H1799" s="822" t="s">
        <v>329</v>
      </c>
      <c r="I1799" s="822" t="s">
        <v>4255</v>
      </c>
      <c r="J1799" s="822" t="s">
        <v>4186</v>
      </c>
      <c r="K1799" s="822" t="s">
        <v>4256</v>
      </c>
      <c r="L1799" s="825">
        <v>1300.79</v>
      </c>
      <c r="M1799" s="825">
        <v>7804.74</v>
      </c>
      <c r="N1799" s="822">
        <v>6</v>
      </c>
      <c r="O1799" s="826">
        <v>1</v>
      </c>
      <c r="P1799" s="825">
        <v>7804.74</v>
      </c>
      <c r="Q1799" s="827">
        <v>1</v>
      </c>
      <c r="R1799" s="822">
        <v>6</v>
      </c>
      <c r="S1799" s="827">
        <v>1</v>
      </c>
      <c r="T1799" s="826">
        <v>1</v>
      </c>
      <c r="U1799" s="828">
        <v>1</v>
      </c>
    </row>
    <row r="1800" spans="1:21" ht="14.45" customHeight="1" x14ac:dyDescent="0.2">
      <c r="A1800" s="821">
        <v>7</v>
      </c>
      <c r="B1800" s="822" t="s">
        <v>2929</v>
      </c>
      <c r="C1800" s="822" t="s">
        <v>2935</v>
      </c>
      <c r="D1800" s="823" t="s">
        <v>4682</v>
      </c>
      <c r="E1800" s="824" t="s">
        <v>2965</v>
      </c>
      <c r="F1800" s="822" t="s">
        <v>2930</v>
      </c>
      <c r="G1800" s="822" t="s">
        <v>3124</v>
      </c>
      <c r="H1800" s="822" t="s">
        <v>329</v>
      </c>
      <c r="I1800" s="822" t="s">
        <v>4064</v>
      </c>
      <c r="J1800" s="822" t="s">
        <v>3857</v>
      </c>
      <c r="K1800" s="822" t="s">
        <v>2712</v>
      </c>
      <c r="L1800" s="825">
        <v>339.47</v>
      </c>
      <c r="M1800" s="825">
        <v>2036.8200000000002</v>
      </c>
      <c r="N1800" s="822">
        <v>6</v>
      </c>
      <c r="O1800" s="826">
        <v>2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7</v>
      </c>
      <c r="B1801" s="822" t="s">
        <v>2929</v>
      </c>
      <c r="C1801" s="822" t="s">
        <v>2935</v>
      </c>
      <c r="D1801" s="823" t="s">
        <v>4682</v>
      </c>
      <c r="E1801" s="824" t="s">
        <v>2965</v>
      </c>
      <c r="F1801" s="822" t="s">
        <v>2930</v>
      </c>
      <c r="G1801" s="822" t="s">
        <v>3124</v>
      </c>
      <c r="H1801" s="822" t="s">
        <v>687</v>
      </c>
      <c r="I1801" s="822" t="s">
        <v>3847</v>
      </c>
      <c r="J1801" s="822" t="s">
        <v>2707</v>
      </c>
      <c r="K1801" s="822" t="s">
        <v>3848</v>
      </c>
      <c r="L1801" s="825">
        <v>339.47</v>
      </c>
      <c r="M1801" s="825">
        <v>5770.99</v>
      </c>
      <c r="N1801" s="822">
        <v>17</v>
      </c>
      <c r="O1801" s="826">
        <v>4.5</v>
      </c>
      <c r="P1801" s="825">
        <v>2376.29</v>
      </c>
      <c r="Q1801" s="827">
        <v>0.41176470588235298</v>
      </c>
      <c r="R1801" s="822">
        <v>7</v>
      </c>
      <c r="S1801" s="827">
        <v>0.41176470588235292</v>
      </c>
      <c r="T1801" s="826">
        <v>1.5</v>
      </c>
      <c r="U1801" s="828">
        <v>0.33333333333333331</v>
      </c>
    </row>
    <row r="1802" spans="1:21" ht="14.45" customHeight="1" x14ac:dyDescent="0.2">
      <c r="A1802" s="821">
        <v>7</v>
      </c>
      <c r="B1802" s="822" t="s">
        <v>2929</v>
      </c>
      <c r="C1802" s="822" t="s">
        <v>2935</v>
      </c>
      <c r="D1802" s="823" t="s">
        <v>4682</v>
      </c>
      <c r="E1802" s="824" t="s">
        <v>2965</v>
      </c>
      <c r="F1802" s="822" t="s">
        <v>2930</v>
      </c>
      <c r="G1802" s="822" t="s">
        <v>3124</v>
      </c>
      <c r="H1802" s="822" t="s">
        <v>687</v>
      </c>
      <c r="I1802" s="822" t="s">
        <v>2706</v>
      </c>
      <c r="J1802" s="822" t="s">
        <v>2707</v>
      </c>
      <c r="K1802" s="822" t="s">
        <v>2708</v>
      </c>
      <c r="L1802" s="825">
        <v>113.16</v>
      </c>
      <c r="M1802" s="825">
        <v>3621.12</v>
      </c>
      <c r="N1802" s="822">
        <v>32</v>
      </c>
      <c r="O1802" s="826">
        <v>12</v>
      </c>
      <c r="P1802" s="825">
        <v>905.28</v>
      </c>
      <c r="Q1802" s="827">
        <v>0.25</v>
      </c>
      <c r="R1802" s="822">
        <v>8</v>
      </c>
      <c r="S1802" s="827">
        <v>0.25</v>
      </c>
      <c r="T1802" s="826">
        <v>3.5</v>
      </c>
      <c r="U1802" s="828">
        <v>0.29166666666666669</v>
      </c>
    </row>
    <row r="1803" spans="1:21" ht="14.45" customHeight="1" x14ac:dyDescent="0.2">
      <c r="A1803" s="821">
        <v>7</v>
      </c>
      <c r="B1803" s="822" t="s">
        <v>2929</v>
      </c>
      <c r="C1803" s="822" t="s">
        <v>2935</v>
      </c>
      <c r="D1803" s="823" t="s">
        <v>4682</v>
      </c>
      <c r="E1803" s="824" t="s">
        <v>2965</v>
      </c>
      <c r="F1803" s="822" t="s">
        <v>2930</v>
      </c>
      <c r="G1803" s="822" t="s">
        <v>3124</v>
      </c>
      <c r="H1803" s="822" t="s">
        <v>687</v>
      </c>
      <c r="I1803" s="822" t="s">
        <v>2709</v>
      </c>
      <c r="J1803" s="822" t="s">
        <v>2707</v>
      </c>
      <c r="K1803" s="822" t="s">
        <v>2710</v>
      </c>
      <c r="L1803" s="825">
        <v>169.73</v>
      </c>
      <c r="M1803" s="825">
        <v>169.73</v>
      </c>
      <c r="N1803" s="822">
        <v>1</v>
      </c>
      <c r="O1803" s="826">
        <v>1</v>
      </c>
      <c r="P1803" s="825">
        <v>169.73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7</v>
      </c>
      <c r="B1804" s="822" t="s">
        <v>2929</v>
      </c>
      <c r="C1804" s="822" t="s">
        <v>2935</v>
      </c>
      <c r="D1804" s="823" t="s">
        <v>4682</v>
      </c>
      <c r="E1804" s="824" t="s">
        <v>2965</v>
      </c>
      <c r="F1804" s="822" t="s">
        <v>2930</v>
      </c>
      <c r="G1804" s="822" t="s">
        <v>3124</v>
      </c>
      <c r="H1804" s="822" t="s">
        <v>687</v>
      </c>
      <c r="I1804" s="822" t="s">
        <v>2711</v>
      </c>
      <c r="J1804" s="822" t="s">
        <v>2707</v>
      </c>
      <c r="K1804" s="822" t="s">
        <v>2712</v>
      </c>
      <c r="L1804" s="825">
        <v>339.47</v>
      </c>
      <c r="M1804" s="825">
        <v>84188.560000000041</v>
      </c>
      <c r="N1804" s="822">
        <v>248</v>
      </c>
      <c r="O1804" s="826">
        <v>64.5</v>
      </c>
      <c r="P1804" s="825">
        <v>49562.620000000032</v>
      </c>
      <c r="Q1804" s="827">
        <v>0.58870967741935498</v>
      </c>
      <c r="R1804" s="822">
        <v>146</v>
      </c>
      <c r="S1804" s="827">
        <v>0.58870967741935487</v>
      </c>
      <c r="T1804" s="826">
        <v>39.5</v>
      </c>
      <c r="U1804" s="828">
        <v>0.61240310077519378</v>
      </c>
    </row>
    <row r="1805" spans="1:21" ht="14.45" customHeight="1" x14ac:dyDescent="0.2">
      <c r="A1805" s="821">
        <v>7</v>
      </c>
      <c r="B1805" s="822" t="s">
        <v>2929</v>
      </c>
      <c r="C1805" s="822" t="s">
        <v>2935</v>
      </c>
      <c r="D1805" s="823" t="s">
        <v>4682</v>
      </c>
      <c r="E1805" s="824" t="s">
        <v>2965</v>
      </c>
      <c r="F1805" s="822" t="s">
        <v>2930</v>
      </c>
      <c r="G1805" s="822" t="s">
        <v>3124</v>
      </c>
      <c r="H1805" s="822" t="s">
        <v>687</v>
      </c>
      <c r="I1805" s="822" t="s">
        <v>3849</v>
      </c>
      <c r="J1805" s="822" t="s">
        <v>2707</v>
      </c>
      <c r="K1805" s="822" t="s">
        <v>3850</v>
      </c>
      <c r="L1805" s="825">
        <v>226.31</v>
      </c>
      <c r="M1805" s="825">
        <v>678.93000000000006</v>
      </c>
      <c r="N1805" s="822">
        <v>3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7</v>
      </c>
      <c r="B1806" s="822" t="s">
        <v>2929</v>
      </c>
      <c r="C1806" s="822" t="s">
        <v>2935</v>
      </c>
      <c r="D1806" s="823" t="s">
        <v>4682</v>
      </c>
      <c r="E1806" s="824" t="s">
        <v>2965</v>
      </c>
      <c r="F1806" s="822" t="s">
        <v>2930</v>
      </c>
      <c r="G1806" s="822" t="s">
        <v>3124</v>
      </c>
      <c r="H1806" s="822" t="s">
        <v>329</v>
      </c>
      <c r="I1806" s="822" t="s">
        <v>4192</v>
      </c>
      <c r="J1806" s="822" t="s">
        <v>3857</v>
      </c>
      <c r="K1806" s="822" t="s">
        <v>3855</v>
      </c>
      <c r="L1806" s="825">
        <v>305.51</v>
      </c>
      <c r="M1806" s="825">
        <v>916.53</v>
      </c>
      <c r="N1806" s="822">
        <v>3</v>
      </c>
      <c r="O1806" s="826">
        <v>1.5</v>
      </c>
      <c r="P1806" s="825">
        <v>305.51</v>
      </c>
      <c r="Q1806" s="827">
        <v>0.33333333333333331</v>
      </c>
      <c r="R1806" s="822">
        <v>1</v>
      </c>
      <c r="S1806" s="827">
        <v>0.33333333333333331</v>
      </c>
      <c r="T1806" s="826">
        <v>0.5</v>
      </c>
      <c r="U1806" s="828">
        <v>0.33333333333333331</v>
      </c>
    </row>
    <row r="1807" spans="1:21" ht="14.45" customHeight="1" x14ac:dyDescent="0.2">
      <c r="A1807" s="821">
        <v>7</v>
      </c>
      <c r="B1807" s="822" t="s">
        <v>2929</v>
      </c>
      <c r="C1807" s="822" t="s">
        <v>2935</v>
      </c>
      <c r="D1807" s="823" t="s">
        <v>4682</v>
      </c>
      <c r="E1807" s="824" t="s">
        <v>2965</v>
      </c>
      <c r="F1807" s="822" t="s">
        <v>2930</v>
      </c>
      <c r="G1807" s="822" t="s">
        <v>3124</v>
      </c>
      <c r="H1807" s="822" t="s">
        <v>687</v>
      </c>
      <c r="I1807" s="822" t="s">
        <v>3854</v>
      </c>
      <c r="J1807" s="822" t="s">
        <v>3852</v>
      </c>
      <c r="K1807" s="822" t="s">
        <v>3855</v>
      </c>
      <c r="L1807" s="825">
        <v>763.63</v>
      </c>
      <c r="M1807" s="825">
        <v>8399.93</v>
      </c>
      <c r="N1807" s="822">
        <v>11</v>
      </c>
      <c r="O1807" s="826">
        <v>4.5</v>
      </c>
      <c r="P1807" s="825">
        <v>5345.41</v>
      </c>
      <c r="Q1807" s="827">
        <v>0.63636363636363635</v>
      </c>
      <c r="R1807" s="822">
        <v>7</v>
      </c>
      <c r="S1807" s="827">
        <v>0.63636363636363635</v>
      </c>
      <c r="T1807" s="826">
        <v>2.5</v>
      </c>
      <c r="U1807" s="828">
        <v>0.55555555555555558</v>
      </c>
    </row>
    <row r="1808" spans="1:21" ht="14.45" customHeight="1" x14ac:dyDescent="0.2">
      <c r="A1808" s="821">
        <v>7</v>
      </c>
      <c r="B1808" s="822" t="s">
        <v>2929</v>
      </c>
      <c r="C1808" s="822" t="s">
        <v>2935</v>
      </c>
      <c r="D1808" s="823" t="s">
        <v>4682</v>
      </c>
      <c r="E1808" s="824" t="s">
        <v>2965</v>
      </c>
      <c r="F1808" s="822" t="s">
        <v>2930</v>
      </c>
      <c r="G1808" s="822" t="s">
        <v>3124</v>
      </c>
      <c r="H1808" s="822" t="s">
        <v>329</v>
      </c>
      <c r="I1808" s="822" t="s">
        <v>4067</v>
      </c>
      <c r="J1808" s="822" t="s">
        <v>2707</v>
      </c>
      <c r="K1808" s="822" t="s">
        <v>2712</v>
      </c>
      <c r="L1808" s="825">
        <v>339.47</v>
      </c>
      <c r="M1808" s="825">
        <v>339.47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7</v>
      </c>
      <c r="B1809" s="822" t="s">
        <v>2929</v>
      </c>
      <c r="C1809" s="822" t="s">
        <v>2935</v>
      </c>
      <c r="D1809" s="823" t="s">
        <v>4682</v>
      </c>
      <c r="E1809" s="824" t="s">
        <v>2965</v>
      </c>
      <c r="F1809" s="822" t="s">
        <v>2930</v>
      </c>
      <c r="G1809" s="822" t="s">
        <v>3124</v>
      </c>
      <c r="H1809" s="822" t="s">
        <v>329</v>
      </c>
      <c r="I1809" s="822" t="s">
        <v>4507</v>
      </c>
      <c r="J1809" s="822" t="s">
        <v>2707</v>
      </c>
      <c r="K1809" s="822" t="s">
        <v>2712</v>
      </c>
      <c r="L1809" s="825">
        <v>339.47</v>
      </c>
      <c r="M1809" s="825">
        <v>1697.3500000000001</v>
      </c>
      <c r="N1809" s="822">
        <v>5</v>
      </c>
      <c r="O1809" s="826">
        <v>0.5</v>
      </c>
      <c r="P1809" s="825">
        <v>1697.3500000000001</v>
      </c>
      <c r="Q1809" s="827">
        <v>1</v>
      </c>
      <c r="R1809" s="822">
        <v>5</v>
      </c>
      <c r="S1809" s="827">
        <v>1</v>
      </c>
      <c r="T1809" s="826">
        <v>0.5</v>
      </c>
      <c r="U1809" s="828">
        <v>1</v>
      </c>
    </row>
    <row r="1810" spans="1:21" ht="14.45" customHeight="1" x14ac:dyDescent="0.2">
      <c r="A1810" s="821">
        <v>7</v>
      </c>
      <c r="B1810" s="822" t="s">
        <v>2929</v>
      </c>
      <c r="C1810" s="822" t="s">
        <v>2935</v>
      </c>
      <c r="D1810" s="823" t="s">
        <v>4682</v>
      </c>
      <c r="E1810" s="824" t="s">
        <v>2965</v>
      </c>
      <c r="F1810" s="822" t="s">
        <v>2930</v>
      </c>
      <c r="G1810" s="822" t="s">
        <v>3860</v>
      </c>
      <c r="H1810" s="822" t="s">
        <v>329</v>
      </c>
      <c r="I1810" s="822" t="s">
        <v>3861</v>
      </c>
      <c r="J1810" s="822" t="s">
        <v>3862</v>
      </c>
      <c r="K1810" s="822" t="s">
        <v>3863</v>
      </c>
      <c r="L1810" s="825">
        <v>0</v>
      </c>
      <c r="M1810" s="825">
        <v>0</v>
      </c>
      <c r="N1810" s="822">
        <v>13</v>
      </c>
      <c r="O1810" s="826">
        <v>9.5</v>
      </c>
      <c r="P1810" s="825">
        <v>0</v>
      </c>
      <c r="Q1810" s="827"/>
      <c r="R1810" s="822">
        <v>6</v>
      </c>
      <c r="S1810" s="827">
        <v>0.46153846153846156</v>
      </c>
      <c r="T1810" s="826">
        <v>5.5</v>
      </c>
      <c r="U1810" s="828">
        <v>0.57894736842105265</v>
      </c>
    </row>
    <row r="1811" spans="1:21" ht="14.45" customHeight="1" x14ac:dyDescent="0.2">
      <c r="A1811" s="821">
        <v>7</v>
      </c>
      <c r="B1811" s="822" t="s">
        <v>2929</v>
      </c>
      <c r="C1811" s="822" t="s">
        <v>2935</v>
      </c>
      <c r="D1811" s="823" t="s">
        <v>4682</v>
      </c>
      <c r="E1811" s="824" t="s">
        <v>2965</v>
      </c>
      <c r="F1811" s="822" t="s">
        <v>2930</v>
      </c>
      <c r="G1811" s="822" t="s">
        <v>3219</v>
      </c>
      <c r="H1811" s="822" t="s">
        <v>329</v>
      </c>
      <c r="I1811" s="822" t="s">
        <v>3223</v>
      </c>
      <c r="J1811" s="822" t="s">
        <v>3224</v>
      </c>
      <c r="K1811" s="822" t="s">
        <v>3225</v>
      </c>
      <c r="L1811" s="825">
        <v>79.64</v>
      </c>
      <c r="M1811" s="825">
        <v>716.76</v>
      </c>
      <c r="N1811" s="822">
        <v>9</v>
      </c>
      <c r="O1811" s="826">
        <v>3</v>
      </c>
      <c r="P1811" s="825">
        <v>716.76</v>
      </c>
      <c r="Q1811" s="827">
        <v>1</v>
      </c>
      <c r="R1811" s="822">
        <v>9</v>
      </c>
      <c r="S1811" s="827">
        <v>1</v>
      </c>
      <c r="T1811" s="826">
        <v>3</v>
      </c>
      <c r="U1811" s="828">
        <v>1</v>
      </c>
    </row>
    <row r="1812" spans="1:21" ht="14.45" customHeight="1" x14ac:dyDescent="0.2">
      <c r="A1812" s="821">
        <v>7</v>
      </c>
      <c r="B1812" s="822" t="s">
        <v>2929</v>
      </c>
      <c r="C1812" s="822" t="s">
        <v>2935</v>
      </c>
      <c r="D1812" s="823" t="s">
        <v>4682</v>
      </c>
      <c r="E1812" s="824" t="s">
        <v>2965</v>
      </c>
      <c r="F1812" s="822" t="s">
        <v>2930</v>
      </c>
      <c r="G1812" s="822" t="s">
        <v>3864</v>
      </c>
      <c r="H1812" s="822" t="s">
        <v>329</v>
      </c>
      <c r="I1812" s="822" t="s">
        <v>3865</v>
      </c>
      <c r="J1812" s="822" t="s">
        <v>3866</v>
      </c>
      <c r="K1812" s="822" t="s">
        <v>3867</v>
      </c>
      <c r="L1812" s="825">
        <v>552.64</v>
      </c>
      <c r="M1812" s="825">
        <v>6631.68</v>
      </c>
      <c r="N1812" s="822">
        <v>12</v>
      </c>
      <c r="O1812" s="826">
        <v>4</v>
      </c>
      <c r="P1812" s="825">
        <v>6631.68</v>
      </c>
      <c r="Q1812" s="827">
        <v>1</v>
      </c>
      <c r="R1812" s="822">
        <v>12</v>
      </c>
      <c r="S1812" s="827">
        <v>1</v>
      </c>
      <c r="T1812" s="826">
        <v>4</v>
      </c>
      <c r="U1812" s="828">
        <v>1</v>
      </c>
    </row>
    <row r="1813" spans="1:21" ht="14.45" customHeight="1" x14ac:dyDescent="0.2">
      <c r="A1813" s="821">
        <v>7</v>
      </c>
      <c r="B1813" s="822" t="s">
        <v>2929</v>
      </c>
      <c r="C1813" s="822" t="s">
        <v>2935</v>
      </c>
      <c r="D1813" s="823" t="s">
        <v>4682</v>
      </c>
      <c r="E1813" s="824" t="s">
        <v>2965</v>
      </c>
      <c r="F1813" s="822" t="s">
        <v>2930</v>
      </c>
      <c r="G1813" s="822" t="s">
        <v>3864</v>
      </c>
      <c r="H1813" s="822" t="s">
        <v>329</v>
      </c>
      <c r="I1813" s="822" t="s">
        <v>3868</v>
      </c>
      <c r="J1813" s="822" t="s">
        <v>3866</v>
      </c>
      <c r="K1813" s="822" t="s">
        <v>3869</v>
      </c>
      <c r="L1813" s="825">
        <v>1019.46</v>
      </c>
      <c r="M1813" s="825">
        <v>22428.12</v>
      </c>
      <c r="N1813" s="822">
        <v>22</v>
      </c>
      <c r="O1813" s="826">
        <v>9</v>
      </c>
      <c r="P1813" s="825">
        <v>18350.28</v>
      </c>
      <c r="Q1813" s="827">
        <v>0.81818181818181812</v>
      </c>
      <c r="R1813" s="822">
        <v>18</v>
      </c>
      <c r="S1813" s="827">
        <v>0.81818181818181823</v>
      </c>
      <c r="T1813" s="826">
        <v>7</v>
      </c>
      <c r="U1813" s="828">
        <v>0.77777777777777779</v>
      </c>
    </row>
    <row r="1814" spans="1:21" ht="14.45" customHeight="1" x14ac:dyDescent="0.2">
      <c r="A1814" s="821">
        <v>7</v>
      </c>
      <c r="B1814" s="822" t="s">
        <v>2929</v>
      </c>
      <c r="C1814" s="822" t="s">
        <v>2935</v>
      </c>
      <c r="D1814" s="823" t="s">
        <v>4682</v>
      </c>
      <c r="E1814" s="824" t="s">
        <v>2965</v>
      </c>
      <c r="F1814" s="822" t="s">
        <v>2930</v>
      </c>
      <c r="G1814" s="822" t="s">
        <v>3864</v>
      </c>
      <c r="H1814" s="822" t="s">
        <v>329</v>
      </c>
      <c r="I1814" s="822" t="s">
        <v>3870</v>
      </c>
      <c r="J1814" s="822" t="s">
        <v>3866</v>
      </c>
      <c r="K1814" s="822" t="s">
        <v>3871</v>
      </c>
      <c r="L1814" s="825">
        <v>2038.93</v>
      </c>
      <c r="M1814" s="825">
        <v>42817.53</v>
      </c>
      <c r="N1814" s="822">
        <v>21</v>
      </c>
      <c r="O1814" s="826">
        <v>8</v>
      </c>
      <c r="P1814" s="825">
        <v>34661.81</v>
      </c>
      <c r="Q1814" s="827">
        <v>0.80952380952380953</v>
      </c>
      <c r="R1814" s="822">
        <v>17</v>
      </c>
      <c r="S1814" s="827">
        <v>0.80952380952380953</v>
      </c>
      <c r="T1814" s="826">
        <v>6</v>
      </c>
      <c r="U1814" s="828">
        <v>0.75</v>
      </c>
    </row>
    <row r="1815" spans="1:21" ht="14.45" customHeight="1" x14ac:dyDescent="0.2">
      <c r="A1815" s="821">
        <v>7</v>
      </c>
      <c r="B1815" s="822" t="s">
        <v>2929</v>
      </c>
      <c r="C1815" s="822" t="s">
        <v>2935</v>
      </c>
      <c r="D1815" s="823" t="s">
        <v>4682</v>
      </c>
      <c r="E1815" s="824" t="s">
        <v>2965</v>
      </c>
      <c r="F1815" s="822" t="s">
        <v>2930</v>
      </c>
      <c r="G1815" s="822" t="s">
        <v>3132</v>
      </c>
      <c r="H1815" s="822" t="s">
        <v>329</v>
      </c>
      <c r="I1815" s="822" t="s">
        <v>3133</v>
      </c>
      <c r="J1815" s="822" t="s">
        <v>3134</v>
      </c>
      <c r="K1815" s="822" t="s">
        <v>3135</v>
      </c>
      <c r="L1815" s="825">
        <v>45.89</v>
      </c>
      <c r="M1815" s="825">
        <v>45.89</v>
      </c>
      <c r="N1815" s="822">
        <v>1</v>
      </c>
      <c r="O1815" s="826">
        <v>0.5</v>
      </c>
      <c r="P1815" s="825">
        <v>45.89</v>
      </c>
      <c r="Q1815" s="827">
        <v>1</v>
      </c>
      <c r="R1815" s="822">
        <v>1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7</v>
      </c>
      <c r="B1816" s="822" t="s">
        <v>2929</v>
      </c>
      <c r="C1816" s="822" t="s">
        <v>2935</v>
      </c>
      <c r="D1816" s="823" t="s">
        <v>4682</v>
      </c>
      <c r="E1816" s="824" t="s">
        <v>2965</v>
      </c>
      <c r="F1816" s="822" t="s">
        <v>2930</v>
      </c>
      <c r="G1816" s="822" t="s">
        <v>3874</v>
      </c>
      <c r="H1816" s="822" t="s">
        <v>329</v>
      </c>
      <c r="I1816" s="822" t="s">
        <v>4195</v>
      </c>
      <c r="J1816" s="822" t="s">
        <v>4196</v>
      </c>
      <c r="K1816" s="822" t="s">
        <v>841</v>
      </c>
      <c r="L1816" s="825">
        <v>68.599999999999994</v>
      </c>
      <c r="M1816" s="825">
        <v>343</v>
      </c>
      <c r="N1816" s="822">
        <v>5</v>
      </c>
      <c r="O1816" s="826">
        <v>1</v>
      </c>
      <c r="P1816" s="825">
        <v>343</v>
      </c>
      <c r="Q1816" s="827">
        <v>1</v>
      </c>
      <c r="R1816" s="822">
        <v>5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7</v>
      </c>
      <c r="B1817" s="822" t="s">
        <v>2929</v>
      </c>
      <c r="C1817" s="822" t="s">
        <v>2935</v>
      </c>
      <c r="D1817" s="823" t="s">
        <v>4682</v>
      </c>
      <c r="E1817" s="824" t="s">
        <v>2965</v>
      </c>
      <c r="F1817" s="822" t="s">
        <v>2930</v>
      </c>
      <c r="G1817" s="822" t="s">
        <v>3874</v>
      </c>
      <c r="H1817" s="822" t="s">
        <v>329</v>
      </c>
      <c r="I1817" s="822" t="s">
        <v>3878</v>
      </c>
      <c r="J1817" s="822" t="s">
        <v>3879</v>
      </c>
      <c r="K1817" s="822" t="s">
        <v>3880</v>
      </c>
      <c r="L1817" s="825">
        <v>74.64</v>
      </c>
      <c r="M1817" s="825">
        <v>447.84000000000003</v>
      </c>
      <c r="N1817" s="822">
        <v>6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7</v>
      </c>
      <c r="B1818" s="822" t="s">
        <v>2929</v>
      </c>
      <c r="C1818" s="822" t="s">
        <v>2935</v>
      </c>
      <c r="D1818" s="823" t="s">
        <v>4682</v>
      </c>
      <c r="E1818" s="824" t="s">
        <v>2965</v>
      </c>
      <c r="F1818" s="822" t="s">
        <v>2930</v>
      </c>
      <c r="G1818" s="822" t="s">
        <v>3881</v>
      </c>
      <c r="H1818" s="822" t="s">
        <v>329</v>
      </c>
      <c r="I1818" s="822" t="s">
        <v>4082</v>
      </c>
      <c r="J1818" s="822" t="s">
        <v>1440</v>
      </c>
      <c r="K1818" s="822" t="s">
        <v>2355</v>
      </c>
      <c r="L1818" s="825">
        <v>38.590000000000003</v>
      </c>
      <c r="M1818" s="825">
        <v>463.08000000000004</v>
      </c>
      <c r="N1818" s="822">
        <v>12</v>
      </c>
      <c r="O1818" s="826">
        <v>3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7</v>
      </c>
      <c r="B1819" s="822" t="s">
        <v>2929</v>
      </c>
      <c r="C1819" s="822" t="s">
        <v>2935</v>
      </c>
      <c r="D1819" s="823" t="s">
        <v>4682</v>
      </c>
      <c r="E1819" s="824" t="s">
        <v>2965</v>
      </c>
      <c r="F1819" s="822" t="s">
        <v>2930</v>
      </c>
      <c r="G1819" s="822" t="s">
        <v>4508</v>
      </c>
      <c r="H1819" s="822" t="s">
        <v>329</v>
      </c>
      <c r="I1819" s="822" t="s">
        <v>4509</v>
      </c>
      <c r="J1819" s="822" t="s">
        <v>1145</v>
      </c>
      <c r="K1819" s="822" t="s">
        <v>1146</v>
      </c>
      <c r="L1819" s="825">
        <v>0</v>
      </c>
      <c r="M1819" s="825">
        <v>0</v>
      </c>
      <c r="N1819" s="822">
        <v>1</v>
      </c>
      <c r="O1819" s="826">
        <v>1</v>
      </c>
      <c r="P1819" s="825"/>
      <c r="Q1819" s="827"/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7</v>
      </c>
      <c r="B1820" s="822" t="s">
        <v>2929</v>
      </c>
      <c r="C1820" s="822" t="s">
        <v>2935</v>
      </c>
      <c r="D1820" s="823" t="s">
        <v>4682</v>
      </c>
      <c r="E1820" s="824" t="s">
        <v>2965</v>
      </c>
      <c r="F1820" s="822" t="s">
        <v>2930</v>
      </c>
      <c r="G1820" s="822" t="s">
        <v>3888</v>
      </c>
      <c r="H1820" s="822" t="s">
        <v>329</v>
      </c>
      <c r="I1820" s="822" t="s">
        <v>3889</v>
      </c>
      <c r="J1820" s="822" t="s">
        <v>3890</v>
      </c>
      <c r="K1820" s="822" t="s">
        <v>3891</v>
      </c>
      <c r="L1820" s="825">
        <v>1561.8</v>
      </c>
      <c r="M1820" s="825">
        <v>21865.200000000001</v>
      </c>
      <c r="N1820" s="822">
        <v>14</v>
      </c>
      <c r="O1820" s="826">
        <v>6</v>
      </c>
      <c r="P1820" s="825">
        <v>15618</v>
      </c>
      <c r="Q1820" s="827">
        <v>0.7142857142857143</v>
      </c>
      <c r="R1820" s="822">
        <v>10</v>
      </c>
      <c r="S1820" s="827">
        <v>0.7142857142857143</v>
      </c>
      <c r="T1820" s="826">
        <v>4</v>
      </c>
      <c r="U1820" s="828">
        <v>0.66666666666666663</v>
      </c>
    </row>
    <row r="1821" spans="1:21" ht="14.45" customHeight="1" x14ac:dyDescent="0.2">
      <c r="A1821" s="821">
        <v>7</v>
      </c>
      <c r="B1821" s="822" t="s">
        <v>2929</v>
      </c>
      <c r="C1821" s="822" t="s">
        <v>2935</v>
      </c>
      <c r="D1821" s="823" t="s">
        <v>4682</v>
      </c>
      <c r="E1821" s="824" t="s">
        <v>2965</v>
      </c>
      <c r="F1821" s="822" t="s">
        <v>2930</v>
      </c>
      <c r="G1821" s="822" t="s">
        <v>4268</v>
      </c>
      <c r="H1821" s="822" t="s">
        <v>687</v>
      </c>
      <c r="I1821" s="822" t="s">
        <v>4269</v>
      </c>
      <c r="J1821" s="822" t="s">
        <v>4270</v>
      </c>
      <c r="K1821" s="822" t="s">
        <v>1915</v>
      </c>
      <c r="L1821" s="825">
        <v>176.32</v>
      </c>
      <c r="M1821" s="825">
        <v>176.32</v>
      </c>
      <c r="N1821" s="822">
        <v>1</v>
      </c>
      <c r="O1821" s="826">
        <v>1</v>
      </c>
      <c r="P1821" s="825">
        <v>176.32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7</v>
      </c>
      <c r="B1822" s="822" t="s">
        <v>2929</v>
      </c>
      <c r="C1822" s="822" t="s">
        <v>2935</v>
      </c>
      <c r="D1822" s="823" t="s">
        <v>4682</v>
      </c>
      <c r="E1822" s="824" t="s">
        <v>2965</v>
      </c>
      <c r="F1822" s="822" t="s">
        <v>2930</v>
      </c>
      <c r="G1822" s="822" t="s">
        <v>4510</v>
      </c>
      <c r="H1822" s="822" t="s">
        <v>687</v>
      </c>
      <c r="I1822" s="822" t="s">
        <v>4511</v>
      </c>
      <c r="J1822" s="822" t="s">
        <v>4512</v>
      </c>
      <c r="K1822" s="822" t="s">
        <v>4513</v>
      </c>
      <c r="L1822" s="825">
        <v>39.549999999999997</v>
      </c>
      <c r="M1822" s="825">
        <v>39.549999999999997</v>
      </c>
      <c r="N1822" s="822">
        <v>1</v>
      </c>
      <c r="O1822" s="826">
        <v>0.5</v>
      </c>
      <c r="P1822" s="825">
        <v>39.549999999999997</v>
      </c>
      <c r="Q1822" s="827">
        <v>1</v>
      </c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7</v>
      </c>
      <c r="B1823" s="822" t="s">
        <v>2929</v>
      </c>
      <c r="C1823" s="822" t="s">
        <v>2935</v>
      </c>
      <c r="D1823" s="823" t="s">
        <v>4682</v>
      </c>
      <c r="E1823" s="824" t="s">
        <v>2965</v>
      </c>
      <c r="F1823" s="822" t="s">
        <v>2930</v>
      </c>
      <c r="G1823" s="822" t="s">
        <v>4514</v>
      </c>
      <c r="H1823" s="822" t="s">
        <v>329</v>
      </c>
      <c r="I1823" s="822" t="s">
        <v>4515</v>
      </c>
      <c r="J1823" s="822" t="s">
        <v>4516</v>
      </c>
      <c r="K1823" s="822" t="s">
        <v>2634</v>
      </c>
      <c r="L1823" s="825">
        <v>0</v>
      </c>
      <c r="M1823" s="825">
        <v>0</v>
      </c>
      <c r="N1823" s="822">
        <v>1</v>
      </c>
      <c r="O1823" s="826">
        <v>1</v>
      </c>
      <c r="P1823" s="825">
        <v>0</v>
      </c>
      <c r="Q1823" s="827"/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7</v>
      </c>
      <c r="B1824" s="822" t="s">
        <v>2929</v>
      </c>
      <c r="C1824" s="822" t="s">
        <v>2935</v>
      </c>
      <c r="D1824" s="823" t="s">
        <v>4682</v>
      </c>
      <c r="E1824" s="824" t="s">
        <v>2965</v>
      </c>
      <c r="F1824" s="822" t="s">
        <v>2930</v>
      </c>
      <c r="G1824" s="822" t="s">
        <v>3151</v>
      </c>
      <c r="H1824" s="822" t="s">
        <v>329</v>
      </c>
      <c r="I1824" s="822" t="s">
        <v>3152</v>
      </c>
      <c r="J1824" s="822" t="s">
        <v>3153</v>
      </c>
      <c r="K1824" s="822" t="s">
        <v>2371</v>
      </c>
      <c r="L1824" s="825">
        <v>38.56</v>
      </c>
      <c r="M1824" s="825">
        <v>38.56</v>
      </c>
      <c r="N1824" s="822">
        <v>1</v>
      </c>
      <c r="O1824" s="826">
        <v>0.5</v>
      </c>
      <c r="P1824" s="825">
        <v>38.56</v>
      </c>
      <c r="Q1824" s="827">
        <v>1</v>
      </c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7</v>
      </c>
      <c r="B1825" s="822" t="s">
        <v>2929</v>
      </c>
      <c r="C1825" s="822" t="s">
        <v>2935</v>
      </c>
      <c r="D1825" s="823" t="s">
        <v>4682</v>
      </c>
      <c r="E1825" s="824" t="s">
        <v>2965</v>
      </c>
      <c r="F1825" s="822" t="s">
        <v>2930</v>
      </c>
      <c r="G1825" s="822" t="s">
        <v>3238</v>
      </c>
      <c r="H1825" s="822" t="s">
        <v>329</v>
      </c>
      <c r="I1825" s="822" t="s">
        <v>4271</v>
      </c>
      <c r="J1825" s="822" t="s">
        <v>4272</v>
      </c>
      <c r="K1825" s="822" t="s">
        <v>4273</v>
      </c>
      <c r="L1825" s="825">
        <v>140.44</v>
      </c>
      <c r="M1825" s="825">
        <v>280.88</v>
      </c>
      <c r="N1825" s="822">
        <v>2</v>
      </c>
      <c r="O1825" s="826">
        <v>1</v>
      </c>
      <c r="P1825" s="825">
        <v>280.88</v>
      </c>
      <c r="Q1825" s="827">
        <v>1</v>
      </c>
      <c r="R1825" s="822">
        <v>2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7</v>
      </c>
      <c r="B1826" s="822" t="s">
        <v>2929</v>
      </c>
      <c r="C1826" s="822" t="s">
        <v>2935</v>
      </c>
      <c r="D1826" s="823" t="s">
        <v>4682</v>
      </c>
      <c r="E1826" s="824" t="s">
        <v>2965</v>
      </c>
      <c r="F1826" s="822" t="s">
        <v>2930</v>
      </c>
      <c r="G1826" s="822" t="s">
        <v>3154</v>
      </c>
      <c r="H1826" s="822" t="s">
        <v>687</v>
      </c>
      <c r="I1826" s="822" t="s">
        <v>2653</v>
      </c>
      <c r="J1826" s="822" t="s">
        <v>2654</v>
      </c>
      <c r="K1826" s="822" t="s">
        <v>2655</v>
      </c>
      <c r="L1826" s="825">
        <v>70.48</v>
      </c>
      <c r="M1826" s="825">
        <v>1268.6400000000001</v>
      </c>
      <c r="N1826" s="822">
        <v>18</v>
      </c>
      <c r="O1826" s="826">
        <v>5.5</v>
      </c>
      <c r="P1826" s="825">
        <v>1127.68</v>
      </c>
      <c r="Q1826" s="827">
        <v>0.88888888888888884</v>
      </c>
      <c r="R1826" s="822">
        <v>16</v>
      </c>
      <c r="S1826" s="827">
        <v>0.88888888888888884</v>
      </c>
      <c r="T1826" s="826">
        <v>4</v>
      </c>
      <c r="U1826" s="828">
        <v>0.72727272727272729</v>
      </c>
    </row>
    <row r="1827" spans="1:21" ht="14.45" customHeight="1" x14ac:dyDescent="0.2">
      <c r="A1827" s="821">
        <v>7</v>
      </c>
      <c r="B1827" s="822" t="s">
        <v>2929</v>
      </c>
      <c r="C1827" s="822" t="s">
        <v>2935</v>
      </c>
      <c r="D1827" s="823" t="s">
        <v>4682</v>
      </c>
      <c r="E1827" s="824" t="s">
        <v>2965</v>
      </c>
      <c r="F1827" s="822" t="s">
        <v>2930</v>
      </c>
      <c r="G1827" s="822" t="s">
        <v>3154</v>
      </c>
      <c r="H1827" s="822" t="s">
        <v>687</v>
      </c>
      <c r="I1827" s="822" t="s">
        <v>3155</v>
      </c>
      <c r="J1827" s="822" t="s">
        <v>2654</v>
      </c>
      <c r="K1827" s="822" t="s">
        <v>3156</v>
      </c>
      <c r="L1827" s="825">
        <v>140.96</v>
      </c>
      <c r="M1827" s="825">
        <v>1409.6</v>
      </c>
      <c r="N1827" s="822">
        <v>10</v>
      </c>
      <c r="O1827" s="826">
        <v>5</v>
      </c>
      <c r="P1827" s="825">
        <v>845.76</v>
      </c>
      <c r="Q1827" s="827">
        <v>0.6</v>
      </c>
      <c r="R1827" s="822">
        <v>6</v>
      </c>
      <c r="S1827" s="827">
        <v>0.6</v>
      </c>
      <c r="T1827" s="826">
        <v>3</v>
      </c>
      <c r="U1827" s="828">
        <v>0.6</v>
      </c>
    </row>
    <row r="1828" spans="1:21" ht="14.45" customHeight="1" x14ac:dyDescent="0.2">
      <c r="A1828" s="821">
        <v>7</v>
      </c>
      <c r="B1828" s="822" t="s">
        <v>2929</v>
      </c>
      <c r="C1828" s="822" t="s">
        <v>2935</v>
      </c>
      <c r="D1828" s="823" t="s">
        <v>4682</v>
      </c>
      <c r="E1828" s="824" t="s">
        <v>2965</v>
      </c>
      <c r="F1828" s="822" t="s">
        <v>2930</v>
      </c>
      <c r="G1828" s="822" t="s">
        <v>3154</v>
      </c>
      <c r="H1828" s="822" t="s">
        <v>329</v>
      </c>
      <c r="I1828" s="822" t="s">
        <v>4517</v>
      </c>
      <c r="J1828" s="822" t="s">
        <v>4518</v>
      </c>
      <c r="K1828" s="822" t="s">
        <v>3156</v>
      </c>
      <c r="L1828" s="825">
        <v>140.96</v>
      </c>
      <c r="M1828" s="825">
        <v>140.96</v>
      </c>
      <c r="N1828" s="822">
        <v>1</v>
      </c>
      <c r="O1828" s="826">
        <v>0.5</v>
      </c>
      <c r="P1828" s="825">
        <v>140.96</v>
      </c>
      <c r="Q1828" s="827">
        <v>1</v>
      </c>
      <c r="R1828" s="822">
        <v>1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7</v>
      </c>
      <c r="B1829" s="822" t="s">
        <v>2929</v>
      </c>
      <c r="C1829" s="822" t="s">
        <v>2935</v>
      </c>
      <c r="D1829" s="823" t="s">
        <v>4682</v>
      </c>
      <c r="E1829" s="824" t="s">
        <v>2965</v>
      </c>
      <c r="F1829" s="822" t="s">
        <v>2930</v>
      </c>
      <c r="G1829" s="822" t="s">
        <v>3551</v>
      </c>
      <c r="H1829" s="822" t="s">
        <v>329</v>
      </c>
      <c r="I1829" s="822" t="s">
        <v>3552</v>
      </c>
      <c r="J1829" s="822" t="s">
        <v>927</v>
      </c>
      <c r="K1829" s="822" t="s">
        <v>3553</v>
      </c>
      <c r="L1829" s="825">
        <v>53.57</v>
      </c>
      <c r="M1829" s="825">
        <v>267.85000000000002</v>
      </c>
      <c r="N1829" s="822">
        <v>5</v>
      </c>
      <c r="O1829" s="826">
        <v>2.5</v>
      </c>
      <c r="P1829" s="825">
        <v>53.57</v>
      </c>
      <c r="Q1829" s="827">
        <v>0.19999999999999998</v>
      </c>
      <c r="R1829" s="822">
        <v>1</v>
      </c>
      <c r="S1829" s="827">
        <v>0.2</v>
      </c>
      <c r="T1829" s="826">
        <v>1</v>
      </c>
      <c r="U1829" s="828">
        <v>0.4</v>
      </c>
    </row>
    <row r="1830" spans="1:21" ht="14.45" customHeight="1" x14ac:dyDescent="0.2">
      <c r="A1830" s="821">
        <v>7</v>
      </c>
      <c r="B1830" s="822" t="s">
        <v>2929</v>
      </c>
      <c r="C1830" s="822" t="s">
        <v>2935</v>
      </c>
      <c r="D1830" s="823" t="s">
        <v>4682</v>
      </c>
      <c r="E1830" s="824" t="s">
        <v>2965</v>
      </c>
      <c r="F1830" s="822" t="s">
        <v>2930</v>
      </c>
      <c r="G1830" s="822" t="s">
        <v>3901</v>
      </c>
      <c r="H1830" s="822" t="s">
        <v>329</v>
      </c>
      <c r="I1830" s="822" t="s">
        <v>4159</v>
      </c>
      <c r="J1830" s="822" t="s">
        <v>4160</v>
      </c>
      <c r="K1830" s="822" t="s">
        <v>4161</v>
      </c>
      <c r="L1830" s="825">
        <v>127</v>
      </c>
      <c r="M1830" s="825">
        <v>1905</v>
      </c>
      <c r="N1830" s="822">
        <v>15</v>
      </c>
      <c r="O1830" s="826">
        <v>3</v>
      </c>
      <c r="P1830" s="825">
        <v>381</v>
      </c>
      <c r="Q1830" s="827">
        <v>0.2</v>
      </c>
      <c r="R1830" s="822">
        <v>3</v>
      </c>
      <c r="S1830" s="827">
        <v>0.2</v>
      </c>
      <c r="T1830" s="826">
        <v>1</v>
      </c>
      <c r="U1830" s="828">
        <v>0.33333333333333331</v>
      </c>
    </row>
    <row r="1831" spans="1:21" ht="14.45" customHeight="1" x14ac:dyDescent="0.2">
      <c r="A1831" s="821">
        <v>7</v>
      </c>
      <c r="B1831" s="822" t="s">
        <v>2929</v>
      </c>
      <c r="C1831" s="822" t="s">
        <v>2935</v>
      </c>
      <c r="D1831" s="823" t="s">
        <v>4682</v>
      </c>
      <c r="E1831" s="824" t="s">
        <v>2965</v>
      </c>
      <c r="F1831" s="822" t="s">
        <v>2930</v>
      </c>
      <c r="G1831" s="822" t="s">
        <v>3901</v>
      </c>
      <c r="H1831" s="822" t="s">
        <v>329</v>
      </c>
      <c r="I1831" s="822" t="s">
        <v>4201</v>
      </c>
      <c r="J1831" s="822" t="s">
        <v>4160</v>
      </c>
      <c r="K1831" s="822" t="s">
        <v>2833</v>
      </c>
      <c r="L1831" s="825">
        <v>389.92</v>
      </c>
      <c r="M1831" s="825">
        <v>3509.2799999999997</v>
      </c>
      <c r="N1831" s="822">
        <v>9</v>
      </c>
      <c r="O1831" s="826">
        <v>2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7</v>
      </c>
      <c r="B1832" s="822" t="s">
        <v>2929</v>
      </c>
      <c r="C1832" s="822" t="s">
        <v>2935</v>
      </c>
      <c r="D1832" s="823" t="s">
        <v>4682</v>
      </c>
      <c r="E1832" s="824" t="s">
        <v>2965</v>
      </c>
      <c r="F1832" s="822" t="s">
        <v>2930</v>
      </c>
      <c r="G1832" s="822" t="s">
        <v>3901</v>
      </c>
      <c r="H1832" s="822" t="s">
        <v>329</v>
      </c>
      <c r="I1832" s="822" t="s">
        <v>4202</v>
      </c>
      <c r="J1832" s="822" t="s">
        <v>4160</v>
      </c>
      <c r="K1832" s="822" t="s">
        <v>1900</v>
      </c>
      <c r="L1832" s="825">
        <v>701.65</v>
      </c>
      <c r="M1832" s="825">
        <v>6314.8499999999995</v>
      </c>
      <c r="N1832" s="822">
        <v>9</v>
      </c>
      <c r="O1832" s="826">
        <v>1</v>
      </c>
      <c r="P1832" s="825">
        <v>6314.8499999999995</v>
      </c>
      <c r="Q1832" s="827">
        <v>1</v>
      </c>
      <c r="R1832" s="822">
        <v>9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7</v>
      </c>
      <c r="B1833" s="822" t="s">
        <v>2929</v>
      </c>
      <c r="C1833" s="822" t="s">
        <v>2935</v>
      </c>
      <c r="D1833" s="823" t="s">
        <v>4682</v>
      </c>
      <c r="E1833" s="824" t="s">
        <v>2965</v>
      </c>
      <c r="F1833" s="822" t="s">
        <v>2930</v>
      </c>
      <c r="G1833" s="822" t="s">
        <v>3901</v>
      </c>
      <c r="H1833" s="822" t="s">
        <v>329</v>
      </c>
      <c r="I1833" s="822" t="s">
        <v>3902</v>
      </c>
      <c r="J1833" s="822" t="s">
        <v>3903</v>
      </c>
      <c r="K1833" s="822" t="s">
        <v>836</v>
      </c>
      <c r="L1833" s="825">
        <v>208.18</v>
      </c>
      <c r="M1833" s="825">
        <v>832.72</v>
      </c>
      <c r="N1833" s="822">
        <v>4</v>
      </c>
      <c r="O1833" s="826">
        <v>2</v>
      </c>
      <c r="P1833" s="825">
        <v>832.72</v>
      </c>
      <c r="Q1833" s="827">
        <v>1</v>
      </c>
      <c r="R1833" s="822">
        <v>4</v>
      </c>
      <c r="S1833" s="827">
        <v>1</v>
      </c>
      <c r="T1833" s="826">
        <v>2</v>
      </c>
      <c r="U1833" s="828">
        <v>1</v>
      </c>
    </row>
    <row r="1834" spans="1:21" ht="14.45" customHeight="1" x14ac:dyDescent="0.2">
      <c r="A1834" s="821">
        <v>7</v>
      </c>
      <c r="B1834" s="822" t="s">
        <v>2929</v>
      </c>
      <c r="C1834" s="822" t="s">
        <v>2935</v>
      </c>
      <c r="D1834" s="823" t="s">
        <v>4682</v>
      </c>
      <c r="E1834" s="824" t="s">
        <v>2965</v>
      </c>
      <c r="F1834" s="822" t="s">
        <v>2930</v>
      </c>
      <c r="G1834" s="822" t="s">
        <v>3901</v>
      </c>
      <c r="H1834" s="822" t="s">
        <v>329</v>
      </c>
      <c r="I1834" s="822" t="s">
        <v>3904</v>
      </c>
      <c r="J1834" s="822" t="s">
        <v>3903</v>
      </c>
      <c r="K1834" s="822" t="s">
        <v>1919</v>
      </c>
      <c r="L1834" s="825">
        <v>383.18</v>
      </c>
      <c r="M1834" s="825">
        <v>2299.08</v>
      </c>
      <c r="N1834" s="822">
        <v>6</v>
      </c>
      <c r="O1834" s="826">
        <v>2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7</v>
      </c>
      <c r="B1835" s="822" t="s">
        <v>2929</v>
      </c>
      <c r="C1835" s="822" t="s">
        <v>2935</v>
      </c>
      <c r="D1835" s="823" t="s">
        <v>4682</v>
      </c>
      <c r="E1835" s="824" t="s">
        <v>2965</v>
      </c>
      <c r="F1835" s="822" t="s">
        <v>2930</v>
      </c>
      <c r="G1835" s="822" t="s">
        <v>3901</v>
      </c>
      <c r="H1835" s="822" t="s">
        <v>329</v>
      </c>
      <c r="I1835" s="822" t="s">
        <v>4162</v>
      </c>
      <c r="J1835" s="822" t="s">
        <v>4160</v>
      </c>
      <c r="K1835" s="822" t="s">
        <v>4163</v>
      </c>
      <c r="L1835" s="825">
        <v>233.95</v>
      </c>
      <c r="M1835" s="825">
        <v>4912.9499999999989</v>
      </c>
      <c r="N1835" s="822">
        <v>21</v>
      </c>
      <c r="O1835" s="826">
        <v>3</v>
      </c>
      <c r="P1835" s="825">
        <v>4211.0999999999995</v>
      </c>
      <c r="Q1835" s="827">
        <v>0.85714285714285721</v>
      </c>
      <c r="R1835" s="822">
        <v>18</v>
      </c>
      <c r="S1835" s="827">
        <v>0.8571428571428571</v>
      </c>
      <c r="T1835" s="826">
        <v>2</v>
      </c>
      <c r="U1835" s="828">
        <v>0.66666666666666663</v>
      </c>
    </row>
    <row r="1836" spans="1:21" ht="14.45" customHeight="1" x14ac:dyDescent="0.2">
      <c r="A1836" s="821">
        <v>7</v>
      </c>
      <c r="B1836" s="822" t="s">
        <v>2929</v>
      </c>
      <c r="C1836" s="822" t="s">
        <v>2935</v>
      </c>
      <c r="D1836" s="823" t="s">
        <v>4682</v>
      </c>
      <c r="E1836" s="824" t="s">
        <v>2965</v>
      </c>
      <c r="F1836" s="822" t="s">
        <v>2930</v>
      </c>
      <c r="G1836" s="822" t="s">
        <v>3905</v>
      </c>
      <c r="H1836" s="822" t="s">
        <v>329</v>
      </c>
      <c r="I1836" s="822" t="s">
        <v>3906</v>
      </c>
      <c r="J1836" s="822" t="s">
        <v>3907</v>
      </c>
      <c r="K1836" s="822" t="s">
        <v>1901</v>
      </c>
      <c r="L1836" s="825">
        <v>134.47999999999999</v>
      </c>
      <c r="M1836" s="825">
        <v>134.47999999999999</v>
      </c>
      <c r="N1836" s="822">
        <v>1</v>
      </c>
      <c r="O1836" s="826">
        <v>1</v>
      </c>
      <c r="P1836" s="825">
        <v>134.47999999999999</v>
      </c>
      <c r="Q1836" s="827">
        <v>1</v>
      </c>
      <c r="R1836" s="822">
        <v>1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7</v>
      </c>
      <c r="B1837" s="822" t="s">
        <v>2929</v>
      </c>
      <c r="C1837" s="822" t="s">
        <v>2935</v>
      </c>
      <c r="D1837" s="823" t="s">
        <v>4682</v>
      </c>
      <c r="E1837" s="824" t="s">
        <v>2965</v>
      </c>
      <c r="F1837" s="822" t="s">
        <v>2930</v>
      </c>
      <c r="G1837" s="822" t="s">
        <v>3905</v>
      </c>
      <c r="H1837" s="822" t="s">
        <v>329</v>
      </c>
      <c r="I1837" s="822" t="s">
        <v>3906</v>
      </c>
      <c r="J1837" s="822" t="s">
        <v>3907</v>
      </c>
      <c r="K1837" s="822" t="s">
        <v>1901</v>
      </c>
      <c r="L1837" s="825">
        <v>88.07</v>
      </c>
      <c r="M1837" s="825">
        <v>1497.19</v>
      </c>
      <c r="N1837" s="822">
        <v>17</v>
      </c>
      <c r="O1837" s="826">
        <v>8</v>
      </c>
      <c r="P1837" s="825">
        <v>880.69999999999993</v>
      </c>
      <c r="Q1837" s="827">
        <v>0.58823529411764697</v>
      </c>
      <c r="R1837" s="822">
        <v>10</v>
      </c>
      <c r="S1837" s="827">
        <v>0.58823529411764708</v>
      </c>
      <c r="T1837" s="826">
        <v>4</v>
      </c>
      <c r="U1837" s="828">
        <v>0.5</v>
      </c>
    </row>
    <row r="1838" spans="1:21" ht="14.45" customHeight="1" x14ac:dyDescent="0.2">
      <c r="A1838" s="821">
        <v>7</v>
      </c>
      <c r="B1838" s="822" t="s">
        <v>2929</v>
      </c>
      <c r="C1838" s="822" t="s">
        <v>2935</v>
      </c>
      <c r="D1838" s="823" t="s">
        <v>4682</v>
      </c>
      <c r="E1838" s="824" t="s">
        <v>2965</v>
      </c>
      <c r="F1838" s="822" t="s">
        <v>2930</v>
      </c>
      <c r="G1838" s="822" t="s">
        <v>3908</v>
      </c>
      <c r="H1838" s="822" t="s">
        <v>329</v>
      </c>
      <c r="I1838" s="822" t="s">
        <v>3909</v>
      </c>
      <c r="J1838" s="822" t="s">
        <v>3910</v>
      </c>
      <c r="K1838" s="822" t="s">
        <v>3911</v>
      </c>
      <c r="L1838" s="825">
        <v>113.93</v>
      </c>
      <c r="M1838" s="825">
        <v>455.72</v>
      </c>
      <c r="N1838" s="822">
        <v>4</v>
      </c>
      <c r="O1838" s="826">
        <v>2</v>
      </c>
      <c r="P1838" s="825">
        <v>455.72</v>
      </c>
      <c r="Q1838" s="827">
        <v>1</v>
      </c>
      <c r="R1838" s="822">
        <v>4</v>
      </c>
      <c r="S1838" s="827">
        <v>1</v>
      </c>
      <c r="T1838" s="826">
        <v>2</v>
      </c>
      <c r="U1838" s="828">
        <v>1</v>
      </c>
    </row>
    <row r="1839" spans="1:21" ht="14.45" customHeight="1" x14ac:dyDescent="0.2">
      <c r="A1839" s="821">
        <v>7</v>
      </c>
      <c r="B1839" s="822" t="s">
        <v>2929</v>
      </c>
      <c r="C1839" s="822" t="s">
        <v>2935</v>
      </c>
      <c r="D1839" s="823" t="s">
        <v>4682</v>
      </c>
      <c r="E1839" s="824" t="s">
        <v>2965</v>
      </c>
      <c r="F1839" s="822" t="s">
        <v>2930</v>
      </c>
      <c r="G1839" s="822" t="s">
        <v>3908</v>
      </c>
      <c r="H1839" s="822" t="s">
        <v>329</v>
      </c>
      <c r="I1839" s="822" t="s">
        <v>3909</v>
      </c>
      <c r="J1839" s="822" t="s">
        <v>3910</v>
      </c>
      <c r="K1839" s="822" t="s">
        <v>3911</v>
      </c>
      <c r="L1839" s="825">
        <v>70.48</v>
      </c>
      <c r="M1839" s="825">
        <v>634.32000000000005</v>
      </c>
      <c r="N1839" s="822">
        <v>9</v>
      </c>
      <c r="O1839" s="826">
        <v>3</v>
      </c>
      <c r="P1839" s="825">
        <v>634.32000000000005</v>
      </c>
      <c r="Q1839" s="827">
        <v>1</v>
      </c>
      <c r="R1839" s="822">
        <v>9</v>
      </c>
      <c r="S1839" s="827">
        <v>1</v>
      </c>
      <c r="T1839" s="826">
        <v>3</v>
      </c>
      <c r="U1839" s="828">
        <v>1</v>
      </c>
    </row>
    <row r="1840" spans="1:21" ht="14.45" customHeight="1" x14ac:dyDescent="0.2">
      <c r="A1840" s="821">
        <v>7</v>
      </c>
      <c r="B1840" s="822" t="s">
        <v>2929</v>
      </c>
      <c r="C1840" s="822" t="s">
        <v>2935</v>
      </c>
      <c r="D1840" s="823" t="s">
        <v>4682</v>
      </c>
      <c r="E1840" s="824" t="s">
        <v>2965</v>
      </c>
      <c r="F1840" s="822" t="s">
        <v>2930</v>
      </c>
      <c r="G1840" s="822" t="s">
        <v>3908</v>
      </c>
      <c r="H1840" s="822" t="s">
        <v>329</v>
      </c>
      <c r="I1840" s="822" t="s">
        <v>4519</v>
      </c>
      <c r="J1840" s="822" t="s">
        <v>4520</v>
      </c>
      <c r="K1840" s="822" t="s">
        <v>4521</v>
      </c>
      <c r="L1840" s="825">
        <v>0</v>
      </c>
      <c r="M1840" s="825">
        <v>0</v>
      </c>
      <c r="N1840" s="822">
        <v>1</v>
      </c>
      <c r="O1840" s="826">
        <v>0.5</v>
      </c>
      <c r="P1840" s="825">
        <v>0</v>
      </c>
      <c r="Q1840" s="827"/>
      <c r="R1840" s="822">
        <v>1</v>
      </c>
      <c r="S1840" s="827">
        <v>1</v>
      </c>
      <c r="T1840" s="826">
        <v>0.5</v>
      </c>
      <c r="U1840" s="828">
        <v>1</v>
      </c>
    </row>
    <row r="1841" spans="1:21" ht="14.45" customHeight="1" x14ac:dyDescent="0.2">
      <c r="A1841" s="821">
        <v>7</v>
      </c>
      <c r="B1841" s="822" t="s">
        <v>2929</v>
      </c>
      <c r="C1841" s="822" t="s">
        <v>2935</v>
      </c>
      <c r="D1841" s="823" t="s">
        <v>4682</v>
      </c>
      <c r="E1841" s="824" t="s">
        <v>2965</v>
      </c>
      <c r="F1841" s="822" t="s">
        <v>2930</v>
      </c>
      <c r="G1841" s="822" t="s">
        <v>3050</v>
      </c>
      <c r="H1841" s="822" t="s">
        <v>329</v>
      </c>
      <c r="I1841" s="822" t="s">
        <v>3383</v>
      </c>
      <c r="J1841" s="822" t="s">
        <v>3248</v>
      </c>
      <c r="K1841" s="822" t="s">
        <v>871</v>
      </c>
      <c r="L1841" s="825">
        <v>35.25</v>
      </c>
      <c r="M1841" s="825">
        <v>70.5</v>
      </c>
      <c r="N1841" s="822">
        <v>2</v>
      </c>
      <c r="O1841" s="826">
        <v>1.5</v>
      </c>
      <c r="P1841" s="825">
        <v>35.25</v>
      </c>
      <c r="Q1841" s="827">
        <v>0.5</v>
      </c>
      <c r="R1841" s="822">
        <v>1</v>
      </c>
      <c r="S1841" s="827">
        <v>0.5</v>
      </c>
      <c r="T1841" s="826">
        <v>0.5</v>
      </c>
      <c r="U1841" s="828">
        <v>0.33333333333333331</v>
      </c>
    </row>
    <row r="1842" spans="1:21" ht="14.45" customHeight="1" x14ac:dyDescent="0.2">
      <c r="A1842" s="821">
        <v>7</v>
      </c>
      <c r="B1842" s="822" t="s">
        <v>2929</v>
      </c>
      <c r="C1842" s="822" t="s">
        <v>2935</v>
      </c>
      <c r="D1842" s="823" t="s">
        <v>4682</v>
      </c>
      <c r="E1842" s="824" t="s">
        <v>2965</v>
      </c>
      <c r="F1842" s="822" t="s">
        <v>2930</v>
      </c>
      <c r="G1842" s="822" t="s">
        <v>3050</v>
      </c>
      <c r="H1842" s="822" t="s">
        <v>329</v>
      </c>
      <c r="I1842" s="822" t="s">
        <v>3247</v>
      </c>
      <c r="J1842" s="822" t="s">
        <v>3248</v>
      </c>
      <c r="K1842" s="822" t="s">
        <v>3249</v>
      </c>
      <c r="L1842" s="825">
        <v>35.25</v>
      </c>
      <c r="M1842" s="825">
        <v>70.5</v>
      </c>
      <c r="N1842" s="822">
        <v>2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7</v>
      </c>
      <c r="B1843" s="822" t="s">
        <v>2929</v>
      </c>
      <c r="C1843" s="822" t="s">
        <v>2935</v>
      </c>
      <c r="D1843" s="823" t="s">
        <v>4682</v>
      </c>
      <c r="E1843" s="824" t="s">
        <v>2965</v>
      </c>
      <c r="F1843" s="822" t="s">
        <v>2930</v>
      </c>
      <c r="G1843" s="822" t="s">
        <v>3050</v>
      </c>
      <c r="H1843" s="822" t="s">
        <v>329</v>
      </c>
      <c r="I1843" s="822" t="s">
        <v>4522</v>
      </c>
      <c r="J1843" s="822" t="s">
        <v>3248</v>
      </c>
      <c r="K1843" s="822" t="s">
        <v>871</v>
      </c>
      <c r="L1843" s="825">
        <v>35.25</v>
      </c>
      <c r="M1843" s="825">
        <v>70.5</v>
      </c>
      <c r="N1843" s="822">
        <v>2</v>
      </c>
      <c r="O1843" s="826">
        <v>1</v>
      </c>
      <c r="P1843" s="825">
        <v>70.5</v>
      </c>
      <c r="Q1843" s="827">
        <v>1</v>
      </c>
      <c r="R1843" s="822">
        <v>2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7</v>
      </c>
      <c r="B1844" s="822" t="s">
        <v>2929</v>
      </c>
      <c r="C1844" s="822" t="s">
        <v>2935</v>
      </c>
      <c r="D1844" s="823" t="s">
        <v>4682</v>
      </c>
      <c r="E1844" s="824" t="s">
        <v>2965</v>
      </c>
      <c r="F1844" s="822" t="s">
        <v>2930</v>
      </c>
      <c r="G1844" s="822" t="s">
        <v>3161</v>
      </c>
      <c r="H1844" s="822" t="s">
        <v>329</v>
      </c>
      <c r="I1844" s="822" t="s">
        <v>3329</v>
      </c>
      <c r="J1844" s="822" t="s">
        <v>3330</v>
      </c>
      <c r="K1844" s="822" t="s">
        <v>3331</v>
      </c>
      <c r="L1844" s="825">
        <v>97.76</v>
      </c>
      <c r="M1844" s="825">
        <v>97.76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7</v>
      </c>
      <c r="B1845" s="822" t="s">
        <v>2929</v>
      </c>
      <c r="C1845" s="822" t="s">
        <v>2935</v>
      </c>
      <c r="D1845" s="823" t="s">
        <v>4682</v>
      </c>
      <c r="E1845" s="824" t="s">
        <v>2965</v>
      </c>
      <c r="F1845" s="822" t="s">
        <v>2930</v>
      </c>
      <c r="G1845" s="822" t="s">
        <v>3161</v>
      </c>
      <c r="H1845" s="822" t="s">
        <v>329</v>
      </c>
      <c r="I1845" s="822" t="s">
        <v>3162</v>
      </c>
      <c r="J1845" s="822" t="s">
        <v>3163</v>
      </c>
      <c r="K1845" s="822" t="s">
        <v>3164</v>
      </c>
      <c r="L1845" s="825">
        <v>185.26</v>
      </c>
      <c r="M1845" s="825">
        <v>370.52</v>
      </c>
      <c r="N1845" s="822">
        <v>2</v>
      </c>
      <c r="O1845" s="826">
        <v>2</v>
      </c>
      <c r="P1845" s="825">
        <v>185.26</v>
      </c>
      <c r="Q1845" s="827">
        <v>0.5</v>
      </c>
      <c r="R1845" s="822">
        <v>1</v>
      </c>
      <c r="S1845" s="827">
        <v>0.5</v>
      </c>
      <c r="T1845" s="826">
        <v>1</v>
      </c>
      <c r="U1845" s="828">
        <v>0.5</v>
      </c>
    </row>
    <row r="1846" spans="1:21" ht="14.45" customHeight="1" x14ac:dyDescent="0.2">
      <c r="A1846" s="821">
        <v>7</v>
      </c>
      <c r="B1846" s="822" t="s">
        <v>2929</v>
      </c>
      <c r="C1846" s="822" t="s">
        <v>2935</v>
      </c>
      <c r="D1846" s="823" t="s">
        <v>4682</v>
      </c>
      <c r="E1846" s="824" t="s">
        <v>2965</v>
      </c>
      <c r="F1846" s="822" t="s">
        <v>2930</v>
      </c>
      <c r="G1846" s="822" t="s">
        <v>3161</v>
      </c>
      <c r="H1846" s="822" t="s">
        <v>329</v>
      </c>
      <c r="I1846" s="822" t="s">
        <v>3162</v>
      </c>
      <c r="J1846" s="822" t="s">
        <v>3163</v>
      </c>
      <c r="K1846" s="822" t="s">
        <v>3164</v>
      </c>
      <c r="L1846" s="825">
        <v>87.98</v>
      </c>
      <c r="M1846" s="825">
        <v>175.96</v>
      </c>
      <c r="N1846" s="822">
        <v>2</v>
      </c>
      <c r="O1846" s="826">
        <v>0.5</v>
      </c>
      <c r="P1846" s="825">
        <v>175.96</v>
      </c>
      <c r="Q1846" s="827">
        <v>1</v>
      </c>
      <c r="R1846" s="822">
        <v>2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7</v>
      </c>
      <c r="B1847" s="822" t="s">
        <v>2929</v>
      </c>
      <c r="C1847" s="822" t="s">
        <v>2935</v>
      </c>
      <c r="D1847" s="823" t="s">
        <v>4682</v>
      </c>
      <c r="E1847" s="824" t="s">
        <v>2965</v>
      </c>
      <c r="F1847" s="822" t="s">
        <v>2930</v>
      </c>
      <c r="G1847" s="822" t="s">
        <v>3161</v>
      </c>
      <c r="H1847" s="822" t="s">
        <v>329</v>
      </c>
      <c r="I1847" s="822" t="s">
        <v>4523</v>
      </c>
      <c r="J1847" s="822" t="s">
        <v>4524</v>
      </c>
      <c r="K1847" s="822" t="s">
        <v>4525</v>
      </c>
      <c r="L1847" s="825">
        <v>29.33</v>
      </c>
      <c r="M1847" s="825">
        <v>29.33</v>
      </c>
      <c r="N1847" s="822">
        <v>1</v>
      </c>
      <c r="O1847" s="826">
        <v>1</v>
      </c>
      <c r="P1847" s="825">
        <v>29.33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7</v>
      </c>
      <c r="B1848" s="822" t="s">
        <v>2929</v>
      </c>
      <c r="C1848" s="822" t="s">
        <v>2935</v>
      </c>
      <c r="D1848" s="823" t="s">
        <v>4682</v>
      </c>
      <c r="E1848" s="824" t="s">
        <v>2965</v>
      </c>
      <c r="F1848" s="822" t="s">
        <v>2930</v>
      </c>
      <c r="G1848" s="822" t="s">
        <v>3161</v>
      </c>
      <c r="H1848" s="822" t="s">
        <v>329</v>
      </c>
      <c r="I1848" s="822" t="s">
        <v>4486</v>
      </c>
      <c r="J1848" s="822" t="s">
        <v>3163</v>
      </c>
      <c r="K1848" s="822" t="s">
        <v>4487</v>
      </c>
      <c r="L1848" s="825">
        <v>0</v>
      </c>
      <c r="M1848" s="825">
        <v>0</v>
      </c>
      <c r="N1848" s="822">
        <v>2</v>
      </c>
      <c r="O1848" s="826">
        <v>2</v>
      </c>
      <c r="P1848" s="825">
        <v>0</v>
      </c>
      <c r="Q1848" s="827"/>
      <c r="R1848" s="822">
        <v>1</v>
      </c>
      <c r="S1848" s="827">
        <v>0.5</v>
      </c>
      <c r="T1848" s="826">
        <v>1</v>
      </c>
      <c r="U1848" s="828">
        <v>0.5</v>
      </c>
    </row>
    <row r="1849" spans="1:21" ht="14.45" customHeight="1" x14ac:dyDescent="0.2">
      <c r="A1849" s="821">
        <v>7</v>
      </c>
      <c r="B1849" s="822" t="s">
        <v>2929</v>
      </c>
      <c r="C1849" s="822" t="s">
        <v>2935</v>
      </c>
      <c r="D1849" s="823" t="s">
        <v>4682</v>
      </c>
      <c r="E1849" s="824" t="s">
        <v>2965</v>
      </c>
      <c r="F1849" s="822" t="s">
        <v>2930</v>
      </c>
      <c r="G1849" s="822" t="s">
        <v>3161</v>
      </c>
      <c r="H1849" s="822" t="s">
        <v>329</v>
      </c>
      <c r="I1849" s="822" t="s">
        <v>4283</v>
      </c>
      <c r="J1849" s="822" t="s">
        <v>3765</v>
      </c>
      <c r="K1849" s="822" t="s">
        <v>3331</v>
      </c>
      <c r="L1849" s="825">
        <v>205.84</v>
      </c>
      <c r="M1849" s="825">
        <v>205.84</v>
      </c>
      <c r="N1849" s="822">
        <v>1</v>
      </c>
      <c r="O1849" s="826">
        <v>1</v>
      </c>
      <c r="P1849" s="825">
        <v>205.84</v>
      </c>
      <c r="Q1849" s="827">
        <v>1</v>
      </c>
      <c r="R1849" s="822">
        <v>1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7</v>
      </c>
      <c r="B1850" s="822" t="s">
        <v>2929</v>
      </c>
      <c r="C1850" s="822" t="s">
        <v>2935</v>
      </c>
      <c r="D1850" s="823" t="s">
        <v>4682</v>
      </c>
      <c r="E1850" s="824" t="s">
        <v>2965</v>
      </c>
      <c r="F1850" s="822" t="s">
        <v>2930</v>
      </c>
      <c r="G1850" s="822" t="s">
        <v>3161</v>
      </c>
      <c r="H1850" s="822" t="s">
        <v>329</v>
      </c>
      <c r="I1850" s="822" t="s">
        <v>3766</v>
      </c>
      <c r="J1850" s="822" t="s">
        <v>3765</v>
      </c>
      <c r="K1850" s="822" t="s">
        <v>2817</v>
      </c>
      <c r="L1850" s="825">
        <v>27.37</v>
      </c>
      <c r="M1850" s="825">
        <v>82.11</v>
      </c>
      <c r="N1850" s="822">
        <v>3</v>
      </c>
      <c r="O1850" s="826">
        <v>0.5</v>
      </c>
      <c r="P1850" s="825">
        <v>82.11</v>
      </c>
      <c r="Q1850" s="827">
        <v>1</v>
      </c>
      <c r="R1850" s="822">
        <v>3</v>
      </c>
      <c r="S1850" s="827">
        <v>1</v>
      </c>
      <c r="T1850" s="826">
        <v>0.5</v>
      </c>
      <c r="U1850" s="828">
        <v>1</v>
      </c>
    </row>
    <row r="1851" spans="1:21" ht="14.45" customHeight="1" x14ac:dyDescent="0.2">
      <c r="A1851" s="821">
        <v>7</v>
      </c>
      <c r="B1851" s="822" t="s">
        <v>2929</v>
      </c>
      <c r="C1851" s="822" t="s">
        <v>2935</v>
      </c>
      <c r="D1851" s="823" t="s">
        <v>4682</v>
      </c>
      <c r="E1851" s="824" t="s">
        <v>2965</v>
      </c>
      <c r="F1851" s="822" t="s">
        <v>2930</v>
      </c>
      <c r="G1851" s="822" t="s">
        <v>4526</v>
      </c>
      <c r="H1851" s="822" t="s">
        <v>329</v>
      </c>
      <c r="I1851" s="822" t="s">
        <v>4527</v>
      </c>
      <c r="J1851" s="822" t="s">
        <v>4528</v>
      </c>
      <c r="K1851" s="822" t="s">
        <v>4529</v>
      </c>
      <c r="L1851" s="825">
        <v>453.18</v>
      </c>
      <c r="M1851" s="825">
        <v>3172.26</v>
      </c>
      <c r="N1851" s="822">
        <v>7</v>
      </c>
      <c r="O1851" s="826">
        <v>2</v>
      </c>
      <c r="P1851" s="825">
        <v>2265.9</v>
      </c>
      <c r="Q1851" s="827">
        <v>0.7142857142857143</v>
      </c>
      <c r="R1851" s="822">
        <v>5</v>
      </c>
      <c r="S1851" s="827">
        <v>0.7142857142857143</v>
      </c>
      <c r="T1851" s="826">
        <v>1.5</v>
      </c>
      <c r="U1851" s="828">
        <v>0.75</v>
      </c>
    </row>
    <row r="1852" spans="1:21" ht="14.45" customHeight="1" x14ac:dyDescent="0.2">
      <c r="A1852" s="821">
        <v>7</v>
      </c>
      <c r="B1852" s="822" t="s">
        <v>2929</v>
      </c>
      <c r="C1852" s="822" t="s">
        <v>2935</v>
      </c>
      <c r="D1852" s="823" t="s">
        <v>4682</v>
      </c>
      <c r="E1852" s="824" t="s">
        <v>2965</v>
      </c>
      <c r="F1852" s="822" t="s">
        <v>2930</v>
      </c>
      <c r="G1852" s="822" t="s">
        <v>3912</v>
      </c>
      <c r="H1852" s="822" t="s">
        <v>329</v>
      </c>
      <c r="I1852" s="822" t="s">
        <v>3913</v>
      </c>
      <c r="J1852" s="822" t="s">
        <v>3914</v>
      </c>
      <c r="K1852" s="822" t="s">
        <v>3915</v>
      </c>
      <c r="L1852" s="825">
        <v>2038.93</v>
      </c>
      <c r="M1852" s="825">
        <v>10194.65</v>
      </c>
      <c r="N1852" s="822">
        <v>5</v>
      </c>
      <c r="O1852" s="826">
        <v>1</v>
      </c>
      <c r="P1852" s="825">
        <v>10194.65</v>
      </c>
      <c r="Q1852" s="827">
        <v>1</v>
      </c>
      <c r="R1852" s="822">
        <v>5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7</v>
      </c>
      <c r="B1853" s="822" t="s">
        <v>2929</v>
      </c>
      <c r="C1853" s="822" t="s">
        <v>2935</v>
      </c>
      <c r="D1853" s="823" t="s">
        <v>4682</v>
      </c>
      <c r="E1853" s="824" t="s">
        <v>2965</v>
      </c>
      <c r="F1853" s="822" t="s">
        <v>2930</v>
      </c>
      <c r="G1853" s="822" t="s">
        <v>3912</v>
      </c>
      <c r="H1853" s="822" t="s">
        <v>329</v>
      </c>
      <c r="I1853" s="822" t="s">
        <v>3916</v>
      </c>
      <c r="J1853" s="822" t="s">
        <v>3914</v>
      </c>
      <c r="K1853" s="822" t="s">
        <v>3917</v>
      </c>
      <c r="L1853" s="825">
        <v>552.64</v>
      </c>
      <c r="M1853" s="825">
        <v>6079.04</v>
      </c>
      <c r="N1853" s="822">
        <v>11</v>
      </c>
      <c r="O1853" s="826">
        <v>3</v>
      </c>
      <c r="P1853" s="825">
        <v>3315.84</v>
      </c>
      <c r="Q1853" s="827">
        <v>0.54545454545454553</v>
      </c>
      <c r="R1853" s="822">
        <v>6</v>
      </c>
      <c r="S1853" s="827">
        <v>0.54545454545454541</v>
      </c>
      <c r="T1853" s="826">
        <v>2</v>
      </c>
      <c r="U1853" s="828">
        <v>0.66666666666666663</v>
      </c>
    </row>
    <row r="1854" spans="1:21" ht="14.45" customHeight="1" x14ac:dyDescent="0.2">
      <c r="A1854" s="821">
        <v>7</v>
      </c>
      <c r="B1854" s="822" t="s">
        <v>2929</v>
      </c>
      <c r="C1854" s="822" t="s">
        <v>2935</v>
      </c>
      <c r="D1854" s="823" t="s">
        <v>4682</v>
      </c>
      <c r="E1854" s="824" t="s">
        <v>2965</v>
      </c>
      <c r="F1854" s="822" t="s">
        <v>2930</v>
      </c>
      <c r="G1854" s="822" t="s">
        <v>3912</v>
      </c>
      <c r="H1854" s="822" t="s">
        <v>329</v>
      </c>
      <c r="I1854" s="822" t="s">
        <v>3918</v>
      </c>
      <c r="J1854" s="822" t="s">
        <v>3914</v>
      </c>
      <c r="K1854" s="822" t="s">
        <v>3919</v>
      </c>
      <c r="L1854" s="825">
        <v>355.79</v>
      </c>
      <c r="M1854" s="825">
        <v>355.79</v>
      </c>
      <c r="N1854" s="822">
        <v>1</v>
      </c>
      <c r="O1854" s="826">
        <v>1</v>
      </c>
      <c r="P1854" s="825">
        <v>355.79</v>
      </c>
      <c r="Q1854" s="827">
        <v>1</v>
      </c>
      <c r="R1854" s="822">
        <v>1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7</v>
      </c>
      <c r="B1855" s="822" t="s">
        <v>2929</v>
      </c>
      <c r="C1855" s="822" t="s">
        <v>2935</v>
      </c>
      <c r="D1855" s="823" t="s">
        <v>4682</v>
      </c>
      <c r="E1855" s="824" t="s">
        <v>2965</v>
      </c>
      <c r="F1855" s="822" t="s">
        <v>2930</v>
      </c>
      <c r="G1855" s="822" t="s">
        <v>3912</v>
      </c>
      <c r="H1855" s="822" t="s">
        <v>329</v>
      </c>
      <c r="I1855" s="822" t="s">
        <v>3920</v>
      </c>
      <c r="J1855" s="822" t="s">
        <v>3914</v>
      </c>
      <c r="K1855" s="822" t="s">
        <v>3921</v>
      </c>
      <c r="L1855" s="825">
        <v>1019.46</v>
      </c>
      <c r="M1855" s="825">
        <v>5097.3</v>
      </c>
      <c r="N1855" s="822">
        <v>5</v>
      </c>
      <c r="O1855" s="826">
        <v>1</v>
      </c>
      <c r="P1855" s="825">
        <v>5097.3</v>
      </c>
      <c r="Q1855" s="827">
        <v>1</v>
      </c>
      <c r="R1855" s="822">
        <v>5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7</v>
      </c>
      <c r="B1856" s="822" t="s">
        <v>2929</v>
      </c>
      <c r="C1856" s="822" t="s">
        <v>2935</v>
      </c>
      <c r="D1856" s="823" t="s">
        <v>4682</v>
      </c>
      <c r="E1856" s="824" t="s">
        <v>2965</v>
      </c>
      <c r="F1856" s="822" t="s">
        <v>2930</v>
      </c>
      <c r="G1856" s="822" t="s">
        <v>3912</v>
      </c>
      <c r="H1856" s="822" t="s">
        <v>329</v>
      </c>
      <c r="I1856" s="822" t="s">
        <v>4203</v>
      </c>
      <c r="J1856" s="822" t="s">
        <v>3923</v>
      </c>
      <c r="K1856" s="822" t="s">
        <v>3921</v>
      </c>
      <c r="L1856" s="825">
        <v>1019.46</v>
      </c>
      <c r="M1856" s="825">
        <v>4077.84</v>
      </c>
      <c r="N1856" s="822">
        <v>4</v>
      </c>
      <c r="O1856" s="826">
        <v>1</v>
      </c>
      <c r="P1856" s="825">
        <v>4077.84</v>
      </c>
      <c r="Q1856" s="827">
        <v>1</v>
      </c>
      <c r="R1856" s="822">
        <v>4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7</v>
      </c>
      <c r="B1857" s="822" t="s">
        <v>2929</v>
      </c>
      <c r="C1857" s="822" t="s">
        <v>2935</v>
      </c>
      <c r="D1857" s="823" t="s">
        <v>4682</v>
      </c>
      <c r="E1857" s="824" t="s">
        <v>2965</v>
      </c>
      <c r="F1857" s="822" t="s">
        <v>2930</v>
      </c>
      <c r="G1857" s="822" t="s">
        <v>3912</v>
      </c>
      <c r="H1857" s="822" t="s">
        <v>329</v>
      </c>
      <c r="I1857" s="822" t="s">
        <v>3922</v>
      </c>
      <c r="J1857" s="822" t="s">
        <v>3923</v>
      </c>
      <c r="K1857" s="822" t="s">
        <v>3917</v>
      </c>
      <c r="L1857" s="825">
        <v>552.64</v>
      </c>
      <c r="M1857" s="825">
        <v>7736.96</v>
      </c>
      <c r="N1857" s="822">
        <v>14</v>
      </c>
      <c r="O1857" s="826">
        <v>6</v>
      </c>
      <c r="P1857" s="825">
        <v>7736.96</v>
      </c>
      <c r="Q1857" s="827">
        <v>1</v>
      </c>
      <c r="R1857" s="822">
        <v>14</v>
      </c>
      <c r="S1857" s="827">
        <v>1</v>
      </c>
      <c r="T1857" s="826">
        <v>6</v>
      </c>
      <c r="U1857" s="828">
        <v>1</v>
      </c>
    </row>
    <row r="1858" spans="1:21" ht="14.45" customHeight="1" x14ac:dyDescent="0.2">
      <c r="A1858" s="821">
        <v>7</v>
      </c>
      <c r="B1858" s="822" t="s">
        <v>2929</v>
      </c>
      <c r="C1858" s="822" t="s">
        <v>2935</v>
      </c>
      <c r="D1858" s="823" t="s">
        <v>4682</v>
      </c>
      <c r="E1858" s="824" t="s">
        <v>2965</v>
      </c>
      <c r="F1858" s="822" t="s">
        <v>2930</v>
      </c>
      <c r="G1858" s="822" t="s">
        <v>3912</v>
      </c>
      <c r="H1858" s="822" t="s">
        <v>687</v>
      </c>
      <c r="I1858" s="822" t="s">
        <v>3924</v>
      </c>
      <c r="J1858" s="822" t="s">
        <v>3925</v>
      </c>
      <c r="K1858" s="822" t="s">
        <v>3915</v>
      </c>
      <c r="L1858" s="825">
        <v>2038.93</v>
      </c>
      <c r="M1858" s="825">
        <v>83596.12999999999</v>
      </c>
      <c r="N1858" s="822">
        <v>41</v>
      </c>
      <c r="O1858" s="826">
        <v>11</v>
      </c>
      <c r="P1858" s="825">
        <v>77479.34</v>
      </c>
      <c r="Q1858" s="827">
        <v>0.92682926829268297</v>
      </c>
      <c r="R1858" s="822">
        <v>38</v>
      </c>
      <c r="S1858" s="827">
        <v>0.92682926829268297</v>
      </c>
      <c r="T1858" s="826">
        <v>10</v>
      </c>
      <c r="U1858" s="828">
        <v>0.90909090909090906</v>
      </c>
    </row>
    <row r="1859" spans="1:21" ht="14.45" customHeight="1" x14ac:dyDescent="0.2">
      <c r="A1859" s="821">
        <v>7</v>
      </c>
      <c r="B1859" s="822" t="s">
        <v>2929</v>
      </c>
      <c r="C1859" s="822" t="s">
        <v>2935</v>
      </c>
      <c r="D1859" s="823" t="s">
        <v>4682</v>
      </c>
      <c r="E1859" s="824" t="s">
        <v>2965</v>
      </c>
      <c r="F1859" s="822" t="s">
        <v>2930</v>
      </c>
      <c r="G1859" s="822" t="s">
        <v>3912</v>
      </c>
      <c r="H1859" s="822" t="s">
        <v>687</v>
      </c>
      <c r="I1859" s="822" t="s">
        <v>3926</v>
      </c>
      <c r="J1859" s="822" t="s">
        <v>3925</v>
      </c>
      <c r="K1859" s="822" t="s">
        <v>3919</v>
      </c>
      <c r="L1859" s="825">
        <v>355.79</v>
      </c>
      <c r="M1859" s="825">
        <v>9962.1200000000008</v>
      </c>
      <c r="N1859" s="822">
        <v>28</v>
      </c>
      <c r="O1859" s="826">
        <v>10</v>
      </c>
      <c r="P1859" s="825">
        <v>9962.1200000000008</v>
      </c>
      <c r="Q1859" s="827">
        <v>1</v>
      </c>
      <c r="R1859" s="822">
        <v>28</v>
      </c>
      <c r="S1859" s="827">
        <v>1</v>
      </c>
      <c r="T1859" s="826">
        <v>10</v>
      </c>
      <c r="U1859" s="828">
        <v>1</v>
      </c>
    </row>
    <row r="1860" spans="1:21" ht="14.45" customHeight="1" x14ac:dyDescent="0.2">
      <c r="A1860" s="821">
        <v>7</v>
      </c>
      <c r="B1860" s="822" t="s">
        <v>2929</v>
      </c>
      <c r="C1860" s="822" t="s">
        <v>2935</v>
      </c>
      <c r="D1860" s="823" t="s">
        <v>4682</v>
      </c>
      <c r="E1860" s="824" t="s">
        <v>2965</v>
      </c>
      <c r="F1860" s="822" t="s">
        <v>2930</v>
      </c>
      <c r="G1860" s="822" t="s">
        <v>3912</v>
      </c>
      <c r="H1860" s="822" t="s">
        <v>687</v>
      </c>
      <c r="I1860" s="822" t="s">
        <v>3927</v>
      </c>
      <c r="J1860" s="822" t="s">
        <v>3925</v>
      </c>
      <c r="K1860" s="822" t="s">
        <v>3917</v>
      </c>
      <c r="L1860" s="825">
        <v>552.64</v>
      </c>
      <c r="M1860" s="825">
        <v>58579.839999999997</v>
      </c>
      <c r="N1860" s="822">
        <v>106</v>
      </c>
      <c r="O1860" s="826">
        <v>29</v>
      </c>
      <c r="P1860" s="825">
        <v>39790.079999999994</v>
      </c>
      <c r="Q1860" s="827">
        <v>0.67924528301886788</v>
      </c>
      <c r="R1860" s="822">
        <v>72</v>
      </c>
      <c r="S1860" s="827">
        <v>0.67924528301886788</v>
      </c>
      <c r="T1860" s="826">
        <v>21</v>
      </c>
      <c r="U1860" s="828">
        <v>0.72413793103448276</v>
      </c>
    </row>
    <row r="1861" spans="1:21" ht="14.45" customHeight="1" x14ac:dyDescent="0.2">
      <c r="A1861" s="821">
        <v>7</v>
      </c>
      <c r="B1861" s="822" t="s">
        <v>2929</v>
      </c>
      <c r="C1861" s="822" t="s">
        <v>2935</v>
      </c>
      <c r="D1861" s="823" t="s">
        <v>4682</v>
      </c>
      <c r="E1861" s="824" t="s">
        <v>2965</v>
      </c>
      <c r="F1861" s="822" t="s">
        <v>2930</v>
      </c>
      <c r="G1861" s="822" t="s">
        <v>3912</v>
      </c>
      <c r="H1861" s="822" t="s">
        <v>687</v>
      </c>
      <c r="I1861" s="822" t="s">
        <v>3928</v>
      </c>
      <c r="J1861" s="822" t="s">
        <v>3925</v>
      </c>
      <c r="K1861" s="822" t="s">
        <v>3921</v>
      </c>
      <c r="L1861" s="825">
        <v>1019.46</v>
      </c>
      <c r="M1861" s="825">
        <v>67284.360000000015</v>
      </c>
      <c r="N1861" s="822">
        <v>66</v>
      </c>
      <c r="O1861" s="826">
        <v>16</v>
      </c>
      <c r="P1861" s="825">
        <v>64225.980000000018</v>
      </c>
      <c r="Q1861" s="827">
        <v>0.95454545454545459</v>
      </c>
      <c r="R1861" s="822">
        <v>63</v>
      </c>
      <c r="S1861" s="827">
        <v>0.95454545454545459</v>
      </c>
      <c r="T1861" s="826">
        <v>15</v>
      </c>
      <c r="U1861" s="828">
        <v>0.9375</v>
      </c>
    </row>
    <row r="1862" spans="1:21" ht="14.45" customHeight="1" x14ac:dyDescent="0.2">
      <c r="A1862" s="821">
        <v>7</v>
      </c>
      <c r="B1862" s="822" t="s">
        <v>2929</v>
      </c>
      <c r="C1862" s="822" t="s">
        <v>2935</v>
      </c>
      <c r="D1862" s="823" t="s">
        <v>4682</v>
      </c>
      <c r="E1862" s="824" t="s">
        <v>2965</v>
      </c>
      <c r="F1862" s="822" t="s">
        <v>2930</v>
      </c>
      <c r="G1862" s="822" t="s">
        <v>3912</v>
      </c>
      <c r="H1862" s="822" t="s">
        <v>329</v>
      </c>
      <c r="I1862" s="822" t="s">
        <v>4409</v>
      </c>
      <c r="J1862" s="822" t="s">
        <v>3923</v>
      </c>
      <c r="K1862" s="822" t="s">
        <v>3919</v>
      </c>
      <c r="L1862" s="825">
        <v>355.79</v>
      </c>
      <c r="M1862" s="825">
        <v>2846.32</v>
      </c>
      <c r="N1862" s="822">
        <v>8</v>
      </c>
      <c r="O1862" s="826">
        <v>3</v>
      </c>
      <c r="P1862" s="825">
        <v>2846.32</v>
      </c>
      <c r="Q1862" s="827">
        <v>1</v>
      </c>
      <c r="R1862" s="822">
        <v>8</v>
      </c>
      <c r="S1862" s="827">
        <v>1</v>
      </c>
      <c r="T1862" s="826">
        <v>3</v>
      </c>
      <c r="U1862" s="828">
        <v>1</v>
      </c>
    </row>
    <row r="1863" spans="1:21" ht="14.45" customHeight="1" x14ac:dyDescent="0.2">
      <c r="A1863" s="821">
        <v>7</v>
      </c>
      <c r="B1863" s="822" t="s">
        <v>2929</v>
      </c>
      <c r="C1863" s="822" t="s">
        <v>2935</v>
      </c>
      <c r="D1863" s="823" t="s">
        <v>4682</v>
      </c>
      <c r="E1863" s="824" t="s">
        <v>2965</v>
      </c>
      <c r="F1863" s="822" t="s">
        <v>2930</v>
      </c>
      <c r="G1863" s="822" t="s">
        <v>3912</v>
      </c>
      <c r="H1863" s="822" t="s">
        <v>329</v>
      </c>
      <c r="I1863" s="822" t="s">
        <v>4085</v>
      </c>
      <c r="J1863" s="822" t="s">
        <v>3930</v>
      </c>
      <c r="K1863" s="822" t="s">
        <v>4086</v>
      </c>
      <c r="L1863" s="825">
        <v>88.95</v>
      </c>
      <c r="M1863" s="825">
        <v>88.95</v>
      </c>
      <c r="N1863" s="822">
        <v>1</v>
      </c>
      <c r="O1863" s="826">
        <v>1</v>
      </c>
      <c r="P1863" s="825">
        <v>88.95</v>
      </c>
      <c r="Q1863" s="827">
        <v>1</v>
      </c>
      <c r="R1863" s="822">
        <v>1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7</v>
      </c>
      <c r="B1864" s="822" t="s">
        <v>2929</v>
      </c>
      <c r="C1864" s="822" t="s">
        <v>2935</v>
      </c>
      <c r="D1864" s="823" t="s">
        <v>4682</v>
      </c>
      <c r="E1864" s="824" t="s">
        <v>2965</v>
      </c>
      <c r="F1864" s="822" t="s">
        <v>2930</v>
      </c>
      <c r="G1864" s="822" t="s">
        <v>3912</v>
      </c>
      <c r="H1864" s="822" t="s">
        <v>329</v>
      </c>
      <c r="I1864" s="822" t="s">
        <v>3929</v>
      </c>
      <c r="J1864" s="822" t="s">
        <v>3930</v>
      </c>
      <c r="K1864" s="822" t="s">
        <v>3931</v>
      </c>
      <c r="L1864" s="825">
        <v>254.86</v>
      </c>
      <c r="M1864" s="825">
        <v>1274.3000000000002</v>
      </c>
      <c r="N1864" s="822">
        <v>5</v>
      </c>
      <c r="O1864" s="826">
        <v>2</v>
      </c>
      <c r="P1864" s="825">
        <v>1274.3000000000002</v>
      </c>
      <c r="Q1864" s="827">
        <v>1</v>
      </c>
      <c r="R1864" s="822">
        <v>5</v>
      </c>
      <c r="S1864" s="827">
        <v>1</v>
      </c>
      <c r="T1864" s="826">
        <v>2</v>
      </c>
      <c r="U1864" s="828">
        <v>1</v>
      </c>
    </row>
    <row r="1865" spans="1:21" ht="14.45" customHeight="1" x14ac:dyDescent="0.2">
      <c r="A1865" s="821">
        <v>7</v>
      </c>
      <c r="B1865" s="822" t="s">
        <v>2929</v>
      </c>
      <c r="C1865" s="822" t="s">
        <v>2935</v>
      </c>
      <c r="D1865" s="823" t="s">
        <v>4682</v>
      </c>
      <c r="E1865" s="824" t="s">
        <v>2965</v>
      </c>
      <c r="F1865" s="822" t="s">
        <v>2930</v>
      </c>
      <c r="G1865" s="822" t="s">
        <v>3000</v>
      </c>
      <c r="H1865" s="822" t="s">
        <v>687</v>
      </c>
      <c r="I1865" s="822" t="s">
        <v>2331</v>
      </c>
      <c r="J1865" s="822" t="s">
        <v>908</v>
      </c>
      <c r="K1865" s="822" t="s">
        <v>2332</v>
      </c>
      <c r="L1865" s="825">
        <v>102.93</v>
      </c>
      <c r="M1865" s="825">
        <v>102.93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7</v>
      </c>
      <c r="B1866" s="822" t="s">
        <v>2929</v>
      </c>
      <c r="C1866" s="822" t="s">
        <v>2935</v>
      </c>
      <c r="D1866" s="823" t="s">
        <v>4682</v>
      </c>
      <c r="E1866" s="824" t="s">
        <v>2965</v>
      </c>
      <c r="F1866" s="822" t="s">
        <v>2930</v>
      </c>
      <c r="G1866" s="822" t="s">
        <v>4284</v>
      </c>
      <c r="H1866" s="822" t="s">
        <v>329</v>
      </c>
      <c r="I1866" s="822" t="s">
        <v>4285</v>
      </c>
      <c r="J1866" s="822" t="s">
        <v>1891</v>
      </c>
      <c r="K1866" s="822" t="s">
        <v>4286</v>
      </c>
      <c r="L1866" s="825">
        <v>0</v>
      </c>
      <c r="M1866" s="825">
        <v>0</v>
      </c>
      <c r="N1866" s="822">
        <v>1</v>
      </c>
      <c r="O1866" s="826">
        <v>1</v>
      </c>
      <c r="P1866" s="825">
        <v>0</v>
      </c>
      <c r="Q1866" s="827"/>
      <c r="R1866" s="822">
        <v>1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7</v>
      </c>
      <c r="B1867" s="822" t="s">
        <v>2929</v>
      </c>
      <c r="C1867" s="822" t="s">
        <v>2935</v>
      </c>
      <c r="D1867" s="823" t="s">
        <v>4682</v>
      </c>
      <c r="E1867" s="824" t="s">
        <v>2965</v>
      </c>
      <c r="F1867" s="822" t="s">
        <v>2930</v>
      </c>
      <c r="G1867" s="822" t="s">
        <v>4284</v>
      </c>
      <c r="H1867" s="822" t="s">
        <v>329</v>
      </c>
      <c r="I1867" s="822" t="s">
        <v>4287</v>
      </c>
      <c r="J1867" s="822" t="s">
        <v>1891</v>
      </c>
      <c r="K1867" s="822" t="s">
        <v>4288</v>
      </c>
      <c r="L1867" s="825">
        <v>0</v>
      </c>
      <c r="M1867" s="825">
        <v>0</v>
      </c>
      <c r="N1867" s="822">
        <v>2</v>
      </c>
      <c r="O1867" s="826">
        <v>1</v>
      </c>
      <c r="P1867" s="825">
        <v>0</v>
      </c>
      <c r="Q1867" s="827"/>
      <c r="R1867" s="822">
        <v>2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7</v>
      </c>
      <c r="B1868" s="822" t="s">
        <v>2929</v>
      </c>
      <c r="C1868" s="822" t="s">
        <v>2935</v>
      </c>
      <c r="D1868" s="823" t="s">
        <v>4682</v>
      </c>
      <c r="E1868" s="824" t="s">
        <v>2965</v>
      </c>
      <c r="F1868" s="822" t="s">
        <v>2930</v>
      </c>
      <c r="G1868" s="822" t="s">
        <v>3061</v>
      </c>
      <c r="H1868" s="822" t="s">
        <v>329</v>
      </c>
      <c r="I1868" s="822" t="s">
        <v>3062</v>
      </c>
      <c r="J1868" s="822" t="s">
        <v>757</v>
      </c>
      <c r="K1868" s="822" t="s">
        <v>3063</v>
      </c>
      <c r="L1868" s="825">
        <v>127.91</v>
      </c>
      <c r="M1868" s="825">
        <v>2814.02</v>
      </c>
      <c r="N1868" s="822">
        <v>22</v>
      </c>
      <c r="O1868" s="826">
        <v>14.5</v>
      </c>
      <c r="P1868" s="825">
        <v>1662.8300000000002</v>
      </c>
      <c r="Q1868" s="827">
        <v>0.59090909090909094</v>
      </c>
      <c r="R1868" s="822">
        <v>13</v>
      </c>
      <c r="S1868" s="827">
        <v>0.59090909090909094</v>
      </c>
      <c r="T1868" s="826">
        <v>9.5</v>
      </c>
      <c r="U1868" s="828">
        <v>0.65517241379310343</v>
      </c>
    </row>
    <row r="1869" spans="1:21" ht="14.45" customHeight="1" x14ac:dyDescent="0.2">
      <c r="A1869" s="821">
        <v>7</v>
      </c>
      <c r="B1869" s="822" t="s">
        <v>2929</v>
      </c>
      <c r="C1869" s="822" t="s">
        <v>2935</v>
      </c>
      <c r="D1869" s="823" t="s">
        <v>4682</v>
      </c>
      <c r="E1869" s="824" t="s">
        <v>2965</v>
      </c>
      <c r="F1869" s="822" t="s">
        <v>2930</v>
      </c>
      <c r="G1869" s="822" t="s">
        <v>4530</v>
      </c>
      <c r="H1869" s="822" t="s">
        <v>329</v>
      </c>
      <c r="I1869" s="822" t="s">
        <v>4531</v>
      </c>
      <c r="J1869" s="822" t="s">
        <v>1143</v>
      </c>
      <c r="K1869" s="822" t="s">
        <v>1144</v>
      </c>
      <c r="L1869" s="825">
        <v>79.099999999999994</v>
      </c>
      <c r="M1869" s="825">
        <v>79.099999999999994</v>
      </c>
      <c r="N1869" s="822">
        <v>1</v>
      </c>
      <c r="O1869" s="826">
        <v>1</v>
      </c>
      <c r="P1869" s="825">
        <v>79.099999999999994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7</v>
      </c>
      <c r="B1870" s="822" t="s">
        <v>2929</v>
      </c>
      <c r="C1870" s="822" t="s">
        <v>2935</v>
      </c>
      <c r="D1870" s="823" t="s">
        <v>4682</v>
      </c>
      <c r="E1870" s="824" t="s">
        <v>2965</v>
      </c>
      <c r="F1870" s="822" t="s">
        <v>2930</v>
      </c>
      <c r="G1870" s="822" t="s">
        <v>3064</v>
      </c>
      <c r="H1870" s="822" t="s">
        <v>329</v>
      </c>
      <c r="I1870" s="822" t="s">
        <v>4087</v>
      </c>
      <c r="J1870" s="822" t="s">
        <v>2883</v>
      </c>
      <c r="K1870" s="822" t="s">
        <v>3945</v>
      </c>
      <c r="L1870" s="825">
        <v>169.29</v>
      </c>
      <c r="M1870" s="825">
        <v>507.87</v>
      </c>
      <c r="N1870" s="822">
        <v>3</v>
      </c>
      <c r="O1870" s="826">
        <v>1</v>
      </c>
      <c r="P1870" s="825">
        <v>507.87</v>
      </c>
      <c r="Q1870" s="827">
        <v>1</v>
      </c>
      <c r="R1870" s="822">
        <v>3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7</v>
      </c>
      <c r="B1871" s="822" t="s">
        <v>2929</v>
      </c>
      <c r="C1871" s="822" t="s">
        <v>2935</v>
      </c>
      <c r="D1871" s="823" t="s">
        <v>4682</v>
      </c>
      <c r="E1871" s="824" t="s">
        <v>2965</v>
      </c>
      <c r="F1871" s="822" t="s">
        <v>2930</v>
      </c>
      <c r="G1871" s="822" t="s">
        <v>3064</v>
      </c>
      <c r="H1871" s="822" t="s">
        <v>329</v>
      </c>
      <c r="I1871" s="822" t="s">
        <v>4204</v>
      </c>
      <c r="J1871" s="822" t="s">
        <v>2883</v>
      </c>
      <c r="K1871" s="822" t="s">
        <v>2052</v>
      </c>
      <c r="L1871" s="825">
        <v>338.58</v>
      </c>
      <c r="M1871" s="825">
        <v>6094.4400000000005</v>
      </c>
      <c r="N1871" s="822">
        <v>18</v>
      </c>
      <c r="O1871" s="826">
        <v>3</v>
      </c>
      <c r="P1871" s="825">
        <v>3385.8</v>
      </c>
      <c r="Q1871" s="827">
        <v>0.55555555555555558</v>
      </c>
      <c r="R1871" s="822">
        <v>10</v>
      </c>
      <c r="S1871" s="827">
        <v>0.55555555555555558</v>
      </c>
      <c r="T1871" s="826">
        <v>1.5</v>
      </c>
      <c r="U1871" s="828">
        <v>0.5</v>
      </c>
    </row>
    <row r="1872" spans="1:21" ht="14.45" customHeight="1" x14ac:dyDescent="0.2">
      <c r="A1872" s="821">
        <v>7</v>
      </c>
      <c r="B1872" s="822" t="s">
        <v>2929</v>
      </c>
      <c r="C1872" s="822" t="s">
        <v>2935</v>
      </c>
      <c r="D1872" s="823" t="s">
        <v>4682</v>
      </c>
      <c r="E1872" s="824" t="s">
        <v>2965</v>
      </c>
      <c r="F1872" s="822" t="s">
        <v>2930</v>
      </c>
      <c r="G1872" s="822" t="s">
        <v>3064</v>
      </c>
      <c r="H1872" s="822" t="s">
        <v>329</v>
      </c>
      <c r="I1872" s="822" t="s">
        <v>3941</v>
      </c>
      <c r="J1872" s="822" t="s">
        <v>2883</v>
      </c>
      <c r="K1872" s="822" t="s">
        <v>3942</v>
      </c>
      <c r="L1872" s="825">
        <v>677.18</v>
      </c>
      <c r="M1872" s="825">
        <v>1354.36</v>
      </c>
      <c r="N1872" s="822">
        <v>2</v>
      </c>
      <c r="O1872" s="826">
        <v>0.5</v>
      </c>
      <c r="P1872" s="825">
        <v>1354.36</v>
      </c>
      <c r="Q1872" s="827">
        <v>1</v>
      </c>
      <c r="R1872" s="822">
        <v>2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7</v>
      </c>
      <c r="B1873" s="822" t="s">
        <v>2929</v>
      </c>
      <c r="C1873" s="822" t="s">
        <v>2935</v>
      </c>
      <c r="D1873" s="823" t="s">
        <v>4682</v>
      </c>
      <c r="E1873" s="824" t="s">
        <v>2965</v>
      </c>
      <c r="F1873" s="822" t="s">
        <v>2930</v>
      </c>
      <c r="G1873" s="822" t="s">
        <v>3064</v>
      </c>
      <c r="H1873" s="822" t="s">
        <v>329</v>
      </c>
      <c r="I1873" s="822" t="s">
        <v>3943</v>
      </c>
      <c r="J1873" s="822" t="s">
        <v>2883</v>
      </c>
      <c r="K1873" s="822" t="s">
        <v>2047</v>
      </c>
      <c r="L1873" s="825">
        <v>131.22</v>
      </c>
      <c r="M1873" s="825">
        <v>787.31999999999994</v>
      </c>
      <c r="N1873" s="822">
        <v>6</v>
      </c>
      <c r="O1873" s="826">
        <v>1.5</v>
      </c>
      <c r="P1873" s="825">
        <v>393.65999999999997</v>
      </c>
      <c r="Q1873" s="827">
        <v>0.5</v>
      </c>
      <c r="R1873" s="822">
        <v>3</v>
      </c>
      <c r="S1873" s="827">
        <v>0.5</v>
      </c>
      <c r="T1873" s="826">
        <v>0.5</v>
      </c>
      <c r="U1873" s="828">
        <v>0.33333333333333331</v>
      </c>
    </row>
    <row r="1874" spans="1:21" ht="14.45" customHeight="1" x14ac:dyDescent="0.2">
      <c r="A1874" s="821">
        <v>7</v>
      </c>
      <c r="B1874" s="822" t="s">
        <v>2929</v>
      </c>
      <c r="C1874" s="822" t="s">
        <v>2935</v>
      </c>
      <c r="D1874" s="823" t="s">
        <v>4682</v>
      </c>
      <c r="E1874" s="824" t="s">
        <v>2965</v>
      </c>
      <c r="F1874" s="822" t="s">
        <v>2930</v>
      </c>
      <c r="G1874" s="822" t="s">
        <v>3064</v>
      </c>
      <c r="H1874" s="822" t="s">
        <v>329</v>
      </c>
      <c r="I1874" s="822" t="s">
        <v>3946</v>
      </c>
      <c r="J1874" s="822" t="s">
        <v>2044</v>
      </c>
      <c r="K1874" s="822" t="s">
        <v>2052</v>
      </c>
      <c r="L1874" s="825">
        <v>338.58</v>
      </c>
      <c r="M1874" s="825">
        <v>677.16</v>
      </c>
      <c r="N1874" s="822">
        <v>2</v>
      </c>
      <c r="O1874" s="826">
        <v>0.5</v>
      </c>
      <c r="P1874" s="825">
        <v>677.16</v>
      </c>
      <c r="Q1874" s="827">
        <v>1</v>
      </c>
      <c r="R1874" s="822">
        <v>2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7</v>
      </c>
      <c r="B1875" s="822" t="s">
        <v>2929</v>
      </c>
      <c r="C1875" s="822" t="s">
        <v>2935</v>
      </c>
      <c r="D1875" s="823" t="s">
        <v>4682</v>
      </c>
      <c r="E1875" s="824" t="s">
        <v>2965</v>
      </c>
      <c r="F1875" s="822" t="s">
        <v>2930</v>
      </c>
      <c r="G1875" s="822" t="s">
        <v>3064</v>
      </c>
      <c r="H1875" s="822" t="s">
        <v>329</v>
      </c>
      <c r="I1875" s="822" t="s">
        <v>3949</v>
      </c>
      <c r="J1875" s="822" t="s">
        <v>3948</v>
      </c>
      <c r="K1875" s="822" t="s">
        <v>2052</v>
      </c>
      <c r="L1875" s="825">
        <v>338.58</v>
      </c>
      <c r="M1875" s="825">
        <v>2031.48</v>
      </c>
      <c r="N1875" s="822">
        <v>6</v>
      </c>
      <c r="O1875" s="826">
        <v>1</v>
      </c>
      <c r="P1875" s="825">
        <v>2031.48</v>
      </c>
      <c r="Q1875" s="827">
        <v>1</v>
      </c>
      <c r="R1875" s="822">
        <v>6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7</v>
      </c>
      <c r="B1876" s="822" t="s">
        <v>2929</v>
      </c>
      <c r="C1876" s="822" t="s">
        <v>2935</v>
      </c>
      <c r="D1876" s="823" t="s">
        <v>4682</v>
      </c>
      <c r="E1876" s="824" t="s">
        <v>2965</v>
      </c>
      <c r="F1876" s="822" t="s">
        <v>2930</v>
      </c>
      <c r="G1876" s="822" t="s">
        <v>3064</v>
      </c>
      <c r="H1876" s="822" t="s">
        <v>329</v>
      </c>
      <c r="I1876" s="822" t="s">
        <v>2882</v>
      </c>
      <c r="J1876" s="822" t="s">
        <v>2883</v>
      </c>
      <c r="K1876" s="822" t="s">
        <v>2879</v>
      </c>
      <c r="L1876" s="825">
        <v>677.17</v>
      </c>
      <c r="M1876" s="825">
        <v>8126.0399999999991</v>
      </c>
      <c r="N1876" s="822">
        <v>12</v>
      </c>
      <c r="O1876" s="826">
        <v>3</v>
      </c>
      <c r="P1876" s="825">
        <v>4063.0199999999995</v>
      </c>
      <c r="Q1876" s="827">
        <v>0.5</v>
      </c>
      <c r="R1876" s="822">
        <v>6</v>
      </c>
      <c r="S1876" s="827">
        <v>0.5</v>
      </c>
      <c r="T1876" s="826">
        <v>1</v>
      </c>
      <c r="U1876" s="828">
        <v>0.33333333333333331</v>
      </c>
    </row>
    <row r="1877" spans="1:21" ht="14.45" customHeight="1" x14ac:dyDescent="0.2">
      <c r="A1877" s="821">
        <v>7</v>
      </c>
      <c r="B1877" s="822" t="s">
        <v>2929</v>
      </c>
      <c r="C1877" s="822" t="s">
        <v>2935</v>
      </c>
      <c r="D1877" s="823" t="s">
        <v>4682</v>
      </c>
      <c r="E1877" s="824" t="s">
        <v>2965</v>
      </c>
      <c r="F1877" s="822" t="s">
        <v>2930</v>
      </c>
      <c r="G1877" s="822" t="s">
        <v>3064</v>
      </c>
      <c r="H1877" s="822" t="s">
        <v>329</v>
      </c>
      <c r="I1877" s="822" t="s">
        <v>4205</v>
      </c>
      <c r="J1877" s="822" t="s">
        <v>3951</v>
      </c>
      <c r="K1877" s="822" t="s">
        <v>3945</v>
      </c>
      <c r="L1877" s="825">
        <v>169.29</v>
      </c>
      <c r="M1877" s="825">
        <v>507.87</v>
      </c>
      <c r="N1877" s="822">
        <v>3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7</v>
      </c>
      <c r="B1878" s="822" t="s">
        <v>2929</v>
      </c>
      <c r="C1878" s="822" t="s">
        <v>2935</v>
      </c>
      <c r="D1878" s="823" t="s">
        <v>4682</v>
      </c>
      <c r="E1878" s="824" t="s">
        <v>2965</v>
      </c>
      <c r="F1878" s="822" t="s">
        <v>2930</v>
      </c>
      <c r="G1878" s="822" t="s">
        <v>3064</v>
      </c>
      <c r="H1878" s="822" t="s">
        <v>329</v>
      </c>
      <c r="I1878" s="822" t="s">
        <v>3952</v>
      </c>
      <c r="J1878" s="822" t="s">
        <v>3948</v>
      </c>
      <c r="K1878" s="822" t="s">
        <v>2879</v>
      </c>
      <c r="L1878" s="825">
        <v>677.17</v>
      </c>
      <c r="M1878" s="825">
        <v>3385.85</v>
      </c>
      <c r="N1878" s="822">
        <v>5</v>
      </c>
      <c r="O1878" s="826">
        <v>0.5</v>
      </c>
      <c r="P1878" s="825">
        <v>3385.85</v>
      </c>
      <c r="Q1878" s="827">
        <v>1</v>
      </c>
      <c r="R1878" s="822">
        <v>5</v>
      </c>
      <c r="S1878" s="827">
        <v>1</v>
      </c>
      <c r="T1878" s="826">
        <v>0.5</v>
      </c>
      <c r="U1878" s="828">
        <v>1</v>
      </c>
    </row>
    <row r="1879" spans="1:21" ht="14.45" customHeight="1" x14ac:dyDescent="0.2">
      <c r="A1879" s="821">
        <v>7</v>
      </c>
      <c r="B1879" s="822" t="s">
        <v>2929</v>
      </c>
      <c r="C1879" s="822" t="s">
        <v>2935</v>
      </c>
      <c r="D1879" s="823" t="s">
        <v>4682</v>
      </c>
      <c r="E1879" s="824" t="s">
        <v>2965</v>
      </c>
      <c r="F1879" s="822" t="s">
        <v>2930</v>
      </c>
      <c r="G1879" s="822" t="s">
        <v>3064</v>
      </c>
      <c r="H1879" s="822" t="s">
        <v>687</v>
      </c>
      <c r="I1879" s="822" t="s">
        <v>2876</v>
      </c>
      <c r="J1879" s="822" t="s">
        <v>2046</v>
      </c>
      <c r="K1879" s="822" t="s">
        <v>2049</v>
      </c>
      <c r="L1879" s="825">
        <v>1286.6199999999999</v>
      </c>
      <c r="M1879" s="825">
        <v>90063.4</v>
      </c>
      <c r="N1879" s="822">
        <v>70</v>
      </c>
      <c r="O1879" s="826">
        <v>25.5</v>
      </c>
      <c r="P1879" s="825">
        <v>47604.939999999988</v>
      </c>
      <c r="Q1879" s="827">
        <v>0.52857142857142847</v>
      </c>
      <c r="R1879" s="822">
        <v>37</v>
      </c>
      <c r="S1879" s="827">
        <v>0.52857142857142858</v>
      </c>
      <c r="T1879" s="826">
        <v>13.5</v>
      </c>
      <c r="U1879" s="828">
        <v>0.52941176470588236</v>
      </c>
    </row>
    <row r="1880" spans="1:21" ht="14.45" customHeight="1" x14ac:dyDescent="0.2">
      <c r="A1880" s="821">
        <v>7</v>
      </c>
      <c r="B1880" s="822" t="s">
        <v>2929</v>
      </c>
      <c r="C1880" s="822" t="s">
        <v>2935</v>
      </c>
      <c r="D1880" s="823" t="s">
        <v>4682</v>
      </c>
      <c r="E1880" s="824" t="s">
        <v>2965</v>
      </c>
      <c r="F1880" s="822" t="s">
        <v>2930</v>
      </c>
      <c r="G1880" s="822" t="s">
        <v>3064</v>
      </c>
      <c r="H1880" s="822" t="s">
        <v>687</v>
      </c>
      <c r="I1880" s="822" t="s">
        <v>2878</v>
      </c>
      <c r="J1880" s="822" t="s">
        <v>2046</v>
      </c>
      <c r="K1880" s="822" t="s">
        <v>2879</v>
      </c>
      <c r="L1880" s="825">
        <v>677.17</v>
      </c>
      <c r="M1880" s="825">
        <v>29118.309999999998</v>
      </c>
      <c r="N1880" s="822">
        <v>43</v>
      </c>
      <c r="O1880" s="826">
        <v>9</v>
      </c>
      <c r="P1880" s="825">
        <v>18960.759999999998</v>
      </c>
      <c r="Q1880" s="827">
        <v>0.65116279069767447</v>
      </c>
      <c r="R1880" s="822">
        <v>28</v>
      </c>
      <c r="S1880" s="827">
        <v>0.65116279069767447</v>
      </c>
      <c r="T1880" s="826">
        <v>6</v>
      </c>
      <c r="U1880" s="828">
        <v>0.66666666666666663</v>
      </c>
    </row>
    <row r="1881" spans="1:21" ht="14.45" customHeight="1" x14ac:dyDescent="0.2">
      <c r="A1881" s="821">
        <v>7</v>
      </c>
      <c r="B1881" s="822" t="s">
        <v>2929</v>
      </c>
      <c r="C1881" s="822" t="s">
        <v>2935</v>
      </c>
      <c r="D1881" s="823" t="s">
        <v>4682</v>
      </c>
      <c r="E1881" s="824" t="s">
        <v>2965</v>
      </c>
      <c r="F1881" s="822" t="s">
        <v>2930</v>
      </c>
      <c r="G1881" s="822" t="s">
        <v>3064</v>
      </c>
      <c r="H1881" s="822" t="s">
        <v>687</v>
      </c>
      <c r="I1881" s="822" t="s">
        <v>2877</v>
      </c>
      <c r="J1881" s="822" t="s">
        <v>2046</v>
      </c>
      <c r="K1881" s="822" t="s">
        <v>2048</v>
      </c>
      <c r="L1881" s="825">
        <v>2573.2199999999998</v>
      </c>
      <c r="M1881" s="825">
        <v>275334.54000000004</v>
      </c>
      <c r="N1881" s="822">
        <v>107</v>
      </c>
      <c r="O1881" s="826">
        <v>34.5</v>
      </c>
      <c r="P1881" s="825">
        <v>167259.30000000005</v>
      </c>
      <c r="Q1881" s="827">
        <v>0.60747663551401876</v>
      </c>
      <c r="R1881" s="822">
        <v>65</v>
      </c>
      <c r="S1881" s="827">
        <v>0.60747663551401865</v>
      </c>
      <c r="T1881" s="826">
        <v>20</v>
      </c>
      <c r="U1881" s="828">
        <v>0.57971014492753625</v>
      </c>
    </row>
    <row r="1882" spans="1:21" ht="14.45" customHeight="1" x14ac:dyDescent="0.2">
      <c r="A1882" s="821">
        <v>7</v>
      </c>
      <c r="B1882" s="822" t="s">
        <v>2929</v>
      </c>
      <c r="C1882" s="822" t="s">
        <v>2935</v>
      </c>
      <c r="D1882" s="823" t="s">
        <v>4682</v>
      </c>
      <c r="E1882" s="824" t="s">
        <v>2965</v>
      </c>
      <c r="F1882" s="822" t="s">
        <v>2930</v>
      </c>
      <c r="G1882" s="822" t="s">
        <v>3064</v>
      </c>
      <c r="H1882" s="822" t="s">
        <v>329</v>
      </c>
      <c r="I1882" s="822" t="s">
        <v>4207</v>
      </c>
      <c r="J1882" s="822" t="s">
        <v>4208</v>
      </c>
      <c r="K1882" s="822" t="s">
        <v>3945</v>
      </c>
      <c r="L1882" s="825">
        <v>1286.19</v>
      </c>
      <c r="M1882" s="825">
        <v>2572.38</v>
      </c>
      <c r="N1882" s="822">
        <v>2</v>
      </c>
      <c r="O1882" s="826">
        <v>1</v>
      </c>
      <c r="P1882" s="825">
        <v>2572.38</v>
      </c>
      <c r="Q1882" s="827">
        <v>1</v>
      </c>
      <c r="R1882" s="822">
        <v>2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7</v>
      </c>
      <c r="B1883" s="822" t="s">
        <v>2929</v>
      </c>
      <c r="C1883" s="822" t="s">
        <v>2935</v>
      </c>
      <c r="D1883" s="823" t="s">
        <v>4682</v>
      </c>
      <c r="E1883" s="824" t="s">
        <v>2965</v>
      </c>
      <c r="F1883" s="822" t="s">
        <v>2930</v>
      </c>
      <c r="G1883" s="822" t="s">
        <v>3064</v>
      </c>
      <c r="H1883" s="822" t="s">
        <v>329</v>
      </c>
      <c r="I1883" s="822" t="s">
        <v>4414</v>
      </c>
      <c r="J1883" s="822" t="s">
        <v>4208</v>
      </c>
      <c r="K1883" s="822" t="s">
        <v>2052</v>
      </c>
      <c r="L1883" s="825">
        <v>1715.48</v>
      </c>
      <c r="M1883" s="825">
        <v>5146.4400000000005</v>
      </c>
      <c r="N1883" s="822">
        <v>3</v>
      </c>
      <c r="O1883" s="826">
        <v>0.5</v>
      </c>
      <c r="P1883" s="825">
        <v>5146.4400000000005</v>
      </c>
      <c r="Q1883" s="827">
        <v>1</v>
      </c>
      <c r="R1883" s="822">
        <v>3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7</v>
      </c>
      <c r="B1884" s="822" t="s">
        <v>2929</v>
      </c>
      <c r="C1884" s="822" t="s">
        <v>2935</v>
      </c>
      <c r="D1884" s="823" t="s">
        <v>4682</v>
      </c>
      <c r="E1884" s="824" t="s">
        <v>2965</v>
      </c>
      <c r="F1884" s="822" t="s">
        <v>2930</v>
      </c>
      <c r="G1884" s="822" t="s">
        <v>3064</v>
      </c>
      <c r="H1884" s="822" t="s">
        <v>329</v>
      </c>
      <c r="I1884" s="822" t="s">
        <v>3955</v>
      </c>
      <c r="J1884" s="822" t="s">
        <v>2883</v>
      </c>
      <c r="K1884" s="822" t="s">
        <v>3956</v>
      </c>
      <c r="L1884" s="825">
        <v>1929.92</v>
      </c>
      <c r="M1884" s="825">
        <v>7719.68</v>
      </c>
      <c r="N1884" s="822">
        <v>4</v>
      </c>
      <c r="O1884" s="826">
        <v>2</v>
      </c>
      <c r="P1884" s="825">
        <v>7719.68</v>
      </c>
      <c r="Q1884" s="827">
        <v>1</v>
      </c>
      <c r="R1884" s="822">
        <v>4</v>
      </c>
      <c r="S1884" s="827">
        <v>1</v>
      </c>
      <c r="T1884" s="826">
        <v>2</v>
      </c>
      <c r="U1884" s="828">
        <v>1</v>
      </c>
    </row>
    <row r="1885" spans="1:21" ht="14.45" customHeight="1" x14ac:dyDescent="0.2">
      <c r="A1885" s="821">
        <v>7</v>
      </c>
      <c r="B1885" s="822" t="s">
        <v>2929</v>
      </c>
      <c r="C1885" s="822" t="s">
        <v>2935</v>
      </c>
      <c r="D1885" s="823" t="s">
        <v>4682</v>
      </c>
      <c r="E1885" s="824" t="s">
        <v>2965</v>
      </c>
      <c r="F1885" s="822" t="s">
        <v>2930</v>
      </c>
      <c r="G1885" s="822" t="s">
        <v>3064</v>
      </c>
      <c r="H1885" s="822" t="s">
        <v>329</v>
      </c>
      <c r="I1885" s="822" t="s">
        <v>3957</v>
      </c>
      <c r="J1885" s="822" t="s">
        <v>3958</v>
      </c>
      <c r="K1885" s="822" t="s">
        <v>3945</v>
      </c>
      <c r="L1885" s="825">
        <v>1286.19</v>
      </c>
      <c r="M1885" s="825">
        <v>18006.66</v>
      </c>
      <c r="N1885" s="822">
        <v>14</v>
      </c>
      <c r="O1885" s="826">
        <v>3.5</v>
      </c>
      <c r="P1885" s="825">
        <v>3858.57</v>
      </c>
      <c r="Q1885" s="827">
        <v>0.2142857142857143</v>
      </c>
      <c r="R1885" s="822">
        <v>3</v>
      </c>
      <c r="S1885" s="827">
        <v>0.21428571428571427</v>
      </c>
      <c r="T1885" s="826">
        <v>1</v>
      </c>
      <c r="U1885" s="828">
        <v>0.2857142857142857</v>
      </c>
    </row>
    <row r="1886" spans="1:21" ht="14.45" customHeight="1" x14ac:dyDescent="0.2">
      <c r="A1886" s="821">
        <v>7</v>
      </c>
      <c r="B1886" s="822" t="s">
        <v>2929</v>
      </c>
      <c r="C1886" s="822" t="s">
        <v>2935</v>
      </c>
      <c r="D1886" s="823" t="s">
        <v>4682</v>
      </c>
      <c r="E1886" s="824" t="s">
        <v>2965</v>
      </c>
      <c r="F1886" s="822" t="s">
        <v>2930</v>
      </c>
      <c r="G1886" s="822" t="s">
        <v>3064</v>
      </c>
      <c r="H1886" s="822" t="s">
        <v>329</v>
      </c>
      <c r="I1886" s="822" t="s">
        <v>3959</v>
      </c>
      <c r="J1886" s="822" t="s">
        <v>3960</v>
      </c>
      <c r="K1886" s="822" t="s">
        <v>2052</v>
      </c>
      <c r="L1886" s="825">
        <v>1715.48</v>
      </c>
      <c r="M1886" s="825">
        <v>12008.36</v>
      </c>
      <c r="N1886" s="822">
        <v>7</v>
      </c>
      <c r="O1886" s="826">
        <v>1.5</v>
      </c>
      <c r="P1886" s="825">
        <v>6861.92</v>
      </c>
      <c r="Q1886" s="827">
        <v>0.5714285714285714</v>
      </c>
      <c r="R1886" s="822">
        <v>4</v>
      </c>
      <c r="S1886" s="827">
        <v>0.5714285714285714</v>
      </c>
      <c r="T1886" s="826">
        <v>1</v>
      </c>
      <c r="U1886" s="828">
        <v>0.66666666666666663</v>
      </c>
    </row>
    <row r="1887" spans="1:21" ht="14.45" customHeight="1" x14ac:dyDescent="0.2">
      <c r="A1887" s="821">
        <v>7</v>
      </c>
      <c r="B1887" s="822" t="s">
        <v>2929</v>
      </c>
      <c r="C1887" s="822" t="s">
        <v>2935</v>
      </c>
      <c r="D1887" s="823" t="s">
        <v>4682</v>
      </c>
      <c r="E1887" s="824" t="s">
        <v>2965</v>
      </c>
      <c r="F1887" s="822" t="s">
        <v>2930</v>
      </c>
      <c r="G1887" s="822" t="s">
        <v>3064</v>
      </c>
      <c r="H1887" s="822" t="s">
        <v>329</v>
      </c>
      <c r="I1887" s="822" t="s">
        <v>3961</v>
      </c>
      <c r="J1887" s="822" t="s">
        <v>2044</v>
      </c>
      <c r="K1887" s="822" t="s">
        <v>2049</v>
      </c>
      <c r="L1887" s="825">
        <v>253.94</v>
      </c>
      <c r="M1887" s="825">
        <v>761.81999999999994</v>
      </c>
      <c r="N1887" s="822">
        <v>3</v>
      </c>
      <c r="O1887" s="826">
        <v>1</v>
      </c>
      <c r="P1887" s="825">
        <v>761.81999999999994</v>
      </c>
      <c r="Q1887" s="827">
        <v>1</v>
      </c>
      <c r="R1887" s="822">
        <v>3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7</v>
      </c>
      <c r="B1888" s="822" t="s">
        <v>2929</v>
      </c>
      <c r="C1888" s="822" t="s">
        <v>2935</v>
      </c>
      <c r="D1888" s="823" t="s">
        <v>4682</v>
      </c>
      <c r="E1888" s="824" t="s">
        <v>2965</v>
      </c>
      <c r="F1888" s="822" t="s">
        <v>2930</v>
      </c>
      <c r="G1888" s="822" t="s">
        <v>3064</v>
      </c>
      <c r="H1888" s="822" t="s">
        <v>687</v>
      </c>
      <c r="I1888" s="822" t="s">
        <v>4091</v>
      </c>
      <c r="J1888" s="822" t="s">
        <v>2046</v>
      </c>
      <c r="K1888" s="822" t="s">
        <v>4092</v>
      </c>
      <c r="L1888" s="825">
        <v>84.96</v>
      </c>
      <c r="M1888" s="825">
        <v>84.96</v>
      </c>
      <c r="N1888" s="822">
        <v>1</v>
      </c>
      <c r="O1888" s="826">
        <v>0.5</v>
      </c>
      <c r="P1888" s="825">
        <v>84.96</v>
      </c>
      <c r="Q1888" s="827">
        <v>1</v>
      </c>
      <c r="R1888" s="822">
        <v>1</v>
      </c>
      <c r="S1888" s="827">
        <v>1</v>
      </c>
      <c r="T1888" s="826">
        <v>0.5</v>
      </c>
      <c r="U1888" s="828">
        <v>1</v>
      </c>
    </row>
    <row r="1889" spans="1:21" ht="14.45" customHeight="1" x14ac:dyDescent="0.2">
      <c r="A1889" s="821">
        <v>7</v>
      </c>
      <c r="B1889" s="822" t="s">
        <v>2929</v>
      </c>
      <c r="C1889" s="822" t="s">
        <v>2935</v>
      </c>
      <c r="D1889" s="823" t="s">
        <v>4682</v>
      </c>
      <c r="E1889" s="824" t="s">
        <v>2965</v>
      </c>
      <c r="F1889" s="822" t="s">
        <v>2930</v>
      </c>
      <c r="G1889" s="822" t="s">
        <v>3064</v>
      </c>
      <c r="H1889" s="822" t="s">
        <v>329</v>
      </c>
      <c r="I1889" s="822" t="s">
        <v>4532</v>
      </c>
      <c r="J1889" s="822" t="s">
        <v>2044</v>
      </c>
      <c r="K1889" s="822" t="s">
        <v>4533</v>
      </c>
      <c r="L1889" s="825">
        <v>1015.75</v>
      </c>
      <c r="M1889" s="825">
        <v>1015.75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7</v>
      </c>
      <c r="B1890" s="822" t="s">
        <v>2929</v>
      </c>
      <c r="C1890" s="822" t="s">
        <v>2935</v>
      </c>
      <c r="D1890" s="823" t="s">
        <v>4682</v>
      </c>
      <c r="E1890" s="824" t="s">
        <v>2965</v>
      </c>
      <c r="F1890" s="822" t="s">
        <v>2930</v>
      </c>
      <c r="G1890" s="822" t="s">
        <v>3065</v>
      </c>
      <c r="H1890" s="822" t="s">
        <v>329</v>
      </c>
      <c r="I1890" s="822" t="s">
        <v>3066</v>
      </c>
      <c r="J1890" s="822" t="s">
        <v>894</v>
      </c>
      <c r="K1890" s="822" t="s">
        <v>3067</v>
      </c>
      <c r="L1890" s="825">
        <v>0</v>
      </c>
      <c r="M1890" s="825">
        <v>0</v>
      </c>
      <c r="N1890" s="822">
        <v>1</v>
      </c>
      <c r="O1890" s="826">
        <v>1</v>
      </c>
      <c r="P1890" s="825">
        <v>0</v>
      </c>
      <c r="Q1890" s="827"/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7</v>
      </c>
      <c r="B1891" s="822" t="s">
        <v>2929</v>
      </c>
      <c r="C1891" s="822" t="s">
        <v>2935</v>
      </c>
      <c r="D1891" s="823" t="s">
        <v>4682</v>
      </c>
      <c r="E1891" s="824" t="s">
        <v>2965</v>
      </c>
      <c r="F1891" s="822" t="s">
        <v>2930</v>
      </c>
      <c r="G1891" s="822" t="s">
        <v>4534</v>
      </c>
      <c r="H1891" s="822" t="s">
        <v>329</v>
      </c>
      <c r="I1891" s="822" t="s">
        <v>4535</v>
      </c>
      <c r="J1891" s="822" t="s">
        <v>4536</v>
      </c>
      <c r="K1891" s="822" t="s">
        <v>4537</v>
      </c>
      <c r="L1891" s="825">
        <v>316.33</v>
      </c>
      <c r="M1891" s="825">
        <v>316.33</v>
      </c>
      <c r="N1891" s="822">
        <v>1</v>
      </c>
      <c r="O1891" s="826">
        <v>0.5</v>
      </c>
      <c r="P1891" s="825">
        <v>316.33</v>
      </c>
      <c r="Q1891" s="827">
        <v>1</v>
      </c>
      <c r="R1891" s="822">
        <v>1</v>
      </c>
      <c r="S1891" s="827">
        <v>1</v>
      </c>
      <c r="T1891" s="826">
        <v>0.5</v>
      </c>
      <c r="U1891" s="828">
        <v>1</v>
      </c>
    </row>
    <row r="1892" spans="1:21" ht="14.45" customHeight="1" x14ac:dyDescent="0.2">
      <c r="A1892" s="821">
        <v>7</v>
      </c>
      <c r="B1892" s="822" t="s">
        <v>2929</v>
      </c>
      <c r="C1892" s="822" t="s">
        <v>2935</v>
      </c>
      <c r="D1892" s="823" t="s">
        <v>4682</v>
      </c>
      <c r="E1892" s="824" t="s">
        <v>2965</v>
      </c>
      <c r="F1892" s="822" t="s">
        <v>2930</v>
      </c>
      <c r="G1892" s="822" t="s">
        <v>3965</v>
      </c>
      <c r="H1892" s="822" t="s">
        <v>687</v>
      </c>
      <c r="I1892" s="822" t="s">
        <v>2761</v>
      </c>
      <c r="J1892" s="822" t="s">
        <v>2759</v>
      </c>
      <c r="K1892" s="822" t="s">
        <v>2762</v>
      </c>
      <c r="L1892" s="825">
        <v>245.91</v>
      </c>
      <c r="M1892" s="825">
        <v>245.91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7</v>
      </c>
      <c r="B1893" s="822" t="s">
        <v>2929</v>
      </c>
      <c r="C1893" s="822" t="s">
        <v>2935</v>
      </c>
      <c r="D1893" s="823" t="s">
        <v>4682</v>
      </c>
      <c r="E1893" s="824" t="s">
        <v>2965</v>
      </c>
      <c r="F1893" s="822" t="s">
        <v>2930</v>
      </c>
      <c r="G1893" s="822" t="s">
        <v>3332</v>
      </c>
      <c r="H1893" s="822" t="s">
        <v>687</v>
      </c>
      <c r="I1893" s="822" t="s">
        <v>2682</v>
      </c>
      <c r="J1893" s="822" t="s">
        <v>718</v>
      </c>
      <c r="K1893" s="822" t="s">
        <v>1339</v>
      </c>
      <c r="L1893" s="825">
        <v>0</v>
      </c>
      <c r="M1893" s="825">
        <v>0</v>
      </c>
      <c r="N1893" s="822">
        <v>97</v>
      </c>
      <c r="O1893" s="826">
        <v>24.5</v>
      </c>
      <c r="P1893" s="825">
        <v>0</v>
      </c>
      <c r="Q1893" s="827"/>
      <c r="R1893" s="822">
        <v>54</v>
      </c>
      <c r="S1893" s="827">
        <v>0.55670103092783507</v>
      </c>
      <c r="T1893" s="826">
        <v>14.5</v>
      </c>
      <c r="U1893" s="828">
        <v>0.59183673469387754</v>
      </c>
    </row>
    <row r="1894" spans="1:21" ht="14.45" customHeight="1" x14ac:dyDescent="0.2">
      <c r="A1894" s="821">
        <v>7</v>
      </c>
      <c r="B1894" s="822" t="s">
        <v>2929</v>
      </c>
      <c r="C1894" s="822" t="s">
        <v>2935</v>
      </c>
      <c r="D1894" s="823" t="s">
        <v>4682</v>
      </c>
      <c r="E1894" s="824" t="s">
        <v>2965</v>
      </c>
      <c r="F1894" s="822" t="s">
        <v>2930</v>
      </c>
      <c r="G1894" s="822" t="s">
        <v>3332</v>
      </c>
      <c r="H1894" s="822" t="s">
        <v>329</v>
      </c>
      <c r="I1894" s="822" t="s">
        <v>4308</v>
      </c>
      <c r="J1894" s="822" t="s">
        <v>4210</v>
      </c>
      <c r="K1894" s="822" t="s">
        <v>4309</v>
      </c>
      <c r="L1894" s="825">
        <v>45.53</v>
      </c>
      <c r="M1894" s="825">
        <v>136.59</v>
      </c>
      <c r="N1894" s="822">
        <v>3</v>
      </c>
      <c r="O1894" s="826">
        <v>0.5</v>
      </c>
      <c r="P1894" s="825">
        <v>136.59</v>
      </c>
      <c r="Q1894" s="827">
        <v>1</v>
      </c>
      <c r="R1894" s="822">
        <v>3</v>
      </c>
      <c r="S1894" s="827">
        <v>1</v>
      </c>
      <c r="T1894" s="826">
        <v>0.5</v>
      </c>
      <c r="U1894" s="828">
        <v>1</v>
      </c>
    </row>
    <row r="1895" spans="1:21" ht="14.45" customHeight="1" x14ac:dyDescent="0.2">
      <c r="A1895" s="821">
        <v>7</v>
      </c>
      <c r="B1895" s="822" t="s">
        <v>2929</v>
      </c>
      <c r="C1895" s="822" t="s">
        <v>2935</v>
      </c>
      <c r="D1895" s="823" t="s">
        <v>4682</v>
      </c>
      <c r="E1895" s="824" t="s">
        <v>2965</v>
      </c>
      <c r="F1895" s="822" t="s">
        <v>2930</v>
      </c>
      <c r="G1895" s="822" t="s">
        <v>3576</v>
      </c>
      <c r="H1895" s="822" t="s">
        <v>329</v>
      </c>
      <c r="I1895" s="822" t="s">
        <v>3577</v>
      </c>
      <c r="J1895" s="822" t="s">
        <v>3578</v>
      </c>
      <c r="K1895" s="822" t="s">
        <v>3579</v>
      </c>
      <c r="L1895" s="825">
        <v>60.39</v>
      </c>
      <c r="M1895" s="825">
        <v>120.78</v>
      </c>
      <c r="N1895" s="822">
        <v>2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7</v>
      </c>
      <c r="B1896" s="822" t="s">
        <v>2929</v>
      </c>
      <c r="C1896" s="822" t="s">
        <v>2935</v>
      </c>
      <c r="D1896" s="823" t="s">
        <v>4682</v>
      </c>
      <c r="E1896" s="824" t="s">
        <v>2965</v>
      </c>
      <c r="F1896" s="822" t="s">
        <v>2930</v>
      </c>
      <c r="G1896" s="822" t="s">
        <v>3576</v>
      </c>
      <c r="H1896" s="822" t="s">
        <v>329</v>
      </c>
      <c r="I1896" s="822" t="s">
        <v>3969</v>
      </c>
      <c r="J1896" s="822" t="s">
        <v>3970</v>
      </c>
      <c r="K1896" s="822" t="s">
        <v>3971</v>
      </c>
      <c r="L1896" s="825">
        <v>60.39</v>
      </c>
      <c r="M1896" s="825">
        <v>724.68000000000006</v>
      </c>
      <c r="N1896" s="822">
        <v>12</v>
      </c>
      <c r="O1896" s="826">
        <v>3.5</v>
      </c>
      <c r="P1896" s="825">
        <v>543.51</v>
      </c>
      <c r="Q1896" s="827">
        <v>0.74999999999999989</v>
      </c>
      <c r="R1896" s="822">
        <v>9</v>
      </c>
      <c r="S1896" s="827">
        <v>0.75</v>
      </c>
      <c r="T1896" s="826">
        <v>2.5</v>
      </c>
      <c r="U1896" s="828">
        <v>0.7142857142857143</v>
      </c>
    </row>
    <row r="1897" spans="1:21" ht="14.45" customHeight="1" x14ac:dyDescent="0.2">
      <c r="A1897" s="821">
        <v>7</v>
      </c>
      <c r="B1897" s="822" t="s">
        <v>2929</v>
      </c>
      <c r="C1897" s="822" t="s">
        <v>2935</v>
      </c>
      <c r="D1897" s="823" t="s">
        <v>4682</v>
      </c>
      <c r="E1897" s="824" t="s">
        <v>2965</v>
      </c>
      <c r="F1897" s="822" t="s">
        <v>2930</v>
      </c>
      <c r="G1897" s="822" t="s">
        <v>3576</v>
      </c>
      <c r="H1897" s="822" t="s">
        <v>329</v>
      </c>
      <c r="I1897" s="822" t="s">
        <v>3972</v>
      </c>
      <c r="J1897" s="822" t="s">
        <v>3970</v>
      </c>
      <c r="K1897" s="822" t="s">
        <v>3973</v>
      </c>
      <c r="L1897" s="825">
        <v>40.25</v>
      </c>
      <c r="M1897" s="825">
        <v>161</v>
      </c>
      <c r="N1897" s="822">
        <v>4</v>
      </c>
      <c r="O1897" s="826">
        <v>0.5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7</v>
      </c>
      <c r="B1898" s="822" t="s">
        <v>2929</v>
      </c>
      <c r="C1898" s="822" t="s">
        <v>2935</v>
      </c>
      <c r="D1898" s="823" t="s">
        <v>4682</v>
      </c>
      <c r="E1898" s="824" t="s">
        <v>2965</v>
      </c>
      <c r="F1898" s="822" t="s">
        <v>2930</v>
      </c>
      <c r="G1898" s="822" t="s">
        <v>3977</v>
      </c>
      <c r="H1898" s="822" t="s">
        <v>329</v>
      </c>
      <c r="I1898" s="822" t="s">
        <v>3978</v>
      </c>
      <c r="J1898" s="822" t="s">
        <v>3979</v>
      </c>
      <c r="K1898" s="822" t="s">
        <v>3980</v>
      </c>
      <c r="L1898" s="825">
        <v>355.79</v>
      </c>
      <c r="M1898" s="825">
        <v>2134.7400000000002</v>
      </c>
      <c r="N1898" s="822">
        <v>6</v>
      </c>
      <c r="O1898" s="826">
        <v>2</v>
      </c>
      <c r="P1898" s="825">
        <v>1067.3700000000001</v>
      </c>
      <c r="Q1898" s="827">
        <v>0.5</v>
      </c>
      <c r="R1898" s="822">
        <v>3</v>
      </c>
      <c r="S1898" s="827">
        <v>0.5</v>
      </c>
      <c r="T1898" s="826">
        <v>1</v>
      </c>
      <c r="U1898" s="828">
        <v>0.5</v>
      </c>
    </row>
    <row r="1899" spans="1:21" ht="14.45" customHeight="1" x14ac:dyDescent="0.2">
      <c r="A1899" s="821">
        <v>7</v>
      </c>
      <c r="B1899" s="822" t="s">
        <v>2929</v>
      </c>
      <c r="C1899" s="822" t="s">
        <v>2935</v>
      </c>
      <c r="D1899" s="823" t="s">
        <v>4682</v>
      </c>
      <c r="E1899" s="824" t="s">
        <v>2965</v>
      </c>
      <c r="F1899" s="822" t="s">
        <v>2930</v>
      </c>
      <c r="G1899" s="822" t="s">
        <v>3977</v>
      </c>
      <c r="H1899" s="822" t="s">
        <v>329</v>
      </c>
      <c r="I1899" s="822" t="s">
        <v>3981</v>
      </c>
      <c r="J1899" s="822" t="s">
        <v>3979</v>
      </c>
      <c r="K1899" s="822" t="s">
        <v>3982</v>
      </c>
      <c r="L1899" s="825">
        <v>552.64</v>
      </c>
      <c r="M1899" s="825">
        <v>3315.84</v>
      </c>
      <c r="N1899" s="822">
        <v>6</v>
      </c>
      <c r="O1899" s="826">
        <v>2</v>
      </c>
      <c r="P1899" s="825">
        <v>3315.84</v>
      </c>
      <c r="Q1899" s="827">
        <v>1</v>
      </c>
      <c r="R1899" s="822">
        <v>6</v>
      </c>
      <c r="S1899" s="827">
        <v>1</v>
      </c>
      <c r="T1899" s="826">
        <v>2</v>
      </c>
      <c r="U1899" s="828">
        <v>1</v>
      </c>
    </row>
    <row r="1900" spans="1:21" ht="14.45" customHeight="1" x14ac:dyDescent="0.2">
      <c r="A1900" s="821">
        <v>7</v>
      </c>
      <c r="B1900" s="822" t="s">
        <v>2929</v>
      </c>
      <c r="C1900" s="822" t="s">
        <v>2935</v>
      </c>
      <c r="D1900" s="823" t="s">
        <v>4682</v>
      </c>
      <c r="E1900" s="824" t="s">
        <v>2965</v>
      </c>
      <c r="F1900" s="822" t="s">
        <v>2930</v>
      </c>
      <c r="G1900" s="822" t="s">
        <v>3977</v>
      </c>
      <c r="H1900" s="822" t="s">
        <v>329</v>
      </c>
      <c r="I1900" s="822" t="s">
        <v>3983</v>
      </c>
      <c r="J1900" s="822" t="s">
        <v>3979</v>
      </c>
      <c r="K1900" s="822" t="s">
        <v>3984</v>
      </c>
      <c r="L1900" s="825">
        <v>1019.46</v>
      </c>
      <c r="M1900" s="825">
        <v>3058.38</v>
      </c>
      <c r="N1900" s="822">
        <v>3</v>
      </c>
      <c r="O1900" s="826">
        <v>1</v>
      </c>
      <c r="P1900" s="825">
        <v>3058.38</v>
      </c>
      <c r="Q1900" s="827">
        <v>1</v>
      </c>
      <c r="R1900" s="822">
        <v>3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7</v>
      </c>
      <c r="B1901" s="822" t="s">
        <v>2929</v>
      </c>
      <c r="C1901" s="822" t="s">
        <v>2935</v>
      </c>
      <c r="D1901" s="823" t="s">
        <v>4682</v>
      </c>
      <c r="E1901" s="824" t="s">
        <v>2965</v>
      </c>
      <c r="F1901" s="822" t="s">
        <v>2930</v>
      </c>
      <c r="G1901" s="822" t="s">
        <v>3977</v>
      </c>
      <c r="H1901" s="822" t="s">
        <v>329</v>
      </c>
      <c r="I1901" s="822" t="s">
        <v>3985</v>
      </c>
      <c r="J1901" s="822" t="s">
        <v>3979</v>
      </c>
      <c r="K1901" s="822" t="s">
        <v>3986</v>
      </c>
      <c r="L1901" s="825">
        <v>764.6</v>
      </c>
      <c r="M1901" s="825">
        <v>16056.6</v>
      </c>
      <c r="N1901" s="822">
        <v>21</v>
      </c>
      <c r="O1901" s="826">
        <v>7</v>
      </c>
      <c r="P1901" s="825">
        <v>11469</v>
      </c>
      <c r="Q1901" s="827">
        <v>0.7142857142857143</v>
      </c>
      <c r="R1901" s="822">
        <v>15</v>
      </c>
      <c r="S1901" s="827">
        <v>0.7142857142857143</v>
      </c>
      <c r="T1901" s="826">
        <v>5</v>
      </c>
      <c r="U1901" s="828">
        <v>0.7142857142857143</v>
      </c>
    </row>
    <row r="1902" spans="1:21" ht="14.45" customHeight="1" x14ac:dyDescent="0.2">
      <c r="A1902" s="821">
        <v>7</v>
      </c>
      <c r="B1902" s="822" t="s">
        <v>2929</v>
      </c>
      <c r="C1902" s="822" t="s">
        <v>2935</v>
      </c>
      <c r="D1902" s="823" t="s">
        <v>4682</v>
      </c>
      <c r="E1902" s="824" t="s">
        <v>2965</v>
      </c>
      <c r="F1902" s="822" t="s">
        <v>2930</v>
      </c>
      <c r="G1902" s="822" t="s">
        <v>3977</v>
      </c>
      <c r="H1902" s="822" t="s">
        <v>329</v>
      </c>
      <c r="I1902" s="822" t="s">
        <v>4212</v>
      </c>
      <c r="J1902" s="822" t="s">
        <v>4213</v>
      </c>
      <c r="K1902" s="822" t="s">
        <v>4214</v>
      </c>
      <c r="L1902" s="825">
        <v>92.11</v>
      </c>
      <c r="M1902" s="825">
        <v>1013.2099999999999</v>
      </c>
      <c r="N1902" s="822">
        <v>11</v>
      </c>
      <c r="O1902" s="826">
        <v>5</v>
      </c>
      <c r="P1902" s="825">
        <v>921.09999999999991</v>
      </c>
      <c r="Q1902" s="827">
        <v>0.90909090909090906</v>
      </c>
      <c r="R1902" s="822">
        <v>10</v>
      </c>
      <c r="S1902" s="827">
        <v>0.90909090909090906</v>
      </c>
      <c r="T1902" s="826">
        <v>4</v>
      </c>
      <c r="U1902" s="828">
        <v>0.8</v>
      </c>
    </row>
    <row r="1903" spans="1:21" ht="14.45" customHeight="1" x14ac:dyDescent="0.2">
      <c r="A1903" s="821">
        <v>7</v>
      </c>
      <c r="B1903" s="822" t="s">
        <v>2929</v>
      </c>
      <c r="C1903" s="822" t="s">
        <v>2935</v>
      </c>
      <c r="D1903" s="823" t="s">
        <v>4682</v>
      </c>
      <c r="E1903" s="824" t="s">
        <v>2965</v>
      </c>
      <c r="F1903" s="822" t="s">
        <v>2930</v>
      </c>
      <c r="G1903" s="822" t="s">
        <v>3977</v>
      </c>
      <c r="H1903" s="822" t="s">
        <v>329</v>
      </c>
      <c r="I1903" s="822" t="s">
        <v>3987</v>
      </c>
      <c r="J1903" s="822" t="s">
        <v>3979</v>
      </c>
      <c r="K1903" s="822" t="s">
        <v>3988</v>
      </c>
      <c r="L1903" s="825">
        <v>1274.33</v>
      </c>
      <c r="M1903" s="825">
        <v>11468.97</v>
      </c>
      <c r="N1903" s="822">
        <v>9</v>
      </c>
      <c r="O1903" s="826">
        <v>3</v>
      </c>
      <c r="P1903" s="825">
        <v>11468.97</v>
      </c>
      <c r="Q1903" s="827">
        <v>1</v>
      </c>
      <c r="R1903" s="822">
        <v>9</v>
      </c>
      <c r="S1903" s="827">
        <v>1</v>
      </c>
      <c r="T1903" s="826">
        <v>3</v>
      </c>
      <c r="U1903" s="828">
        <v>1</v>
      </c>
    </row>
    <row r="1904" spans="1:21" ht="14.45" customHeight="1" x14ac:dyDescent="0.2">
      <c r="A1904" s="821">
        <v>7</v>
      </c>
      <c r="B1904" s="822" t="s">
        <v>2929</v>
      </c>
      <c r="C1904" s="822" t="s">
        <v>2935</v>
      </c>
      <c r="D1904" s="823" t="s">
        <v>4682</v>
      </c>
      <c r="E1904" s="824" t="s">
        <v>2965</v>
      </c>
      <c r="F1904" s="822" t="s">
        <v>2930</v>
      </c>
      <c r="G1904" s="822" t="s">
        <v>3977</v>
      </c>
      <c r="H1904" s="822" t="s">
        <v>329</v>
      </c>
      <c r="I1904" s="822" t="s">
        <v>4215</v>
      </c>
      <c r="J1904" s="822" t="s">
        <v>4213</v>
      </c>
      <c r="K1904" s="822" t="s">
        <v>4216</v>
      </c>
      <c r="L1904" s="825">
        <v>127.43</v>
      </c>
      <c r="M1904" s="825">
        <v>764.58</v>
      </c>
      <c r="N1904" s="822">
        <v>6</v>
      </c>
      <c r="O1904" s="826">
        <v>2</v>
      </c>
      <c r="P1904" s="825">
        <v>764.58</v>
      </c>
      <c r="Q1904" s="827">
        <v>1</v>
      </c>
      <c r="R1904" s="822">
        <v>6</v>
      </c>
      <c r="S1904" s="827">
        <v>1</v>
      </c>
      <c r="T1904" s="826">
        <v>2</v>
      </c>
      <c r="U1904" s="828">
        <v>1</v>
      </c>
    </row>
    <row r="1905" spans="1:21" ht="14.45" customHeight="1" x14ac:dyDescent="0.2">
      <c r="A1905" s="821">
        <v>7</v>
      </c>
      <c r="B1905" s="822" t="s">
        <v>2929</v>
      </c>
      <c r="C1905" s="822" t="s">
        <v>2935</v>
      </c>
      <c r="D1905" s="823" t="s">
        <v>4682</v>
      </c>
      <c r="E1905" s="824" t="s">
        <v>2965</v>
      </c>
      <c r="F1905" s="822" t="s">
        <v>2930</v>
      </c>
      <c r="G1905" s="822" t="s">
        <v>3623</v>
      </c>
      <c r="H1905" s="822" t="s">
        <v>329</v>
      </c>
      <c r="I1905" s="822" t="s">
        <v>4538</v>
      </c>
      <c r="J1905" s="822" t="s">
        <v>1536</v>
      </c>
      <c r="K1905" s="822" t="s">
        <v>4539</v>
      </c>
      <c r="L1905" s="825">
        <v>59.99</v>
      </c>
      <c r="M1905" s="825">
        <v>59.99</v>
      </c>
      <c r="N1905" s="822">
        <v>1</v>
      </c>
      <c r="O1905" s="826">
        <v>1</v>
      </c>
      <c r="P1905" s="825">
        <v>59.99</v>
      </c>
      <c r="Q1905" s="827">
        <v>1</v>
      </c>
      <c r="R1905" s="822">
        <v>1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7</v>
      </c>
      <c r="B1906" s="822" t="s">
        <v>2929</v>
      </c>
      <c r="C1906" s="822" t="s">
        <v>2935</v>
      </c>
      <c r="D1906" s="823" t="s">
        <v>4682</v>
      </c>
      <c r="E1906" s="824" t="s">
        <v>2965</v>
      </c>
      <c r="F1906" s="822" t="s">
        <v>2930</v>
      </c>
      <c r="G1906" s="822" t="s">
        <v>4318</v>
      </c>
      <c r="H1906" s="822" t="s">
        <v>329</v>
      </c>
      <c r="I1906" s="822" t="s">
        <v>4319</v>
      </c>
      <c r="J1906" s="822" t="s">
        <v>4320</v>
      </c>
      <c r="K1906" s="822" t="s">
        <v>4321</v>
      </c>
      <c r="L1906" s="825">
        <v>77.13</v>
      </c>
      <c r="M1906" s="825">
        <v>539.91</v>
      </c>
      <c r="N1906" s="822">
        <v>7</v>
      </c>
      <c r="O1906" s="826">
        <v>2</v>
      </c>
      <c r="P1906" s="825">
        <v>539.91</v>
      </c>
      <c r="Q1906" s="827">
        <v>1</v>
      </c>
      <c r="R1906" s="822">
        <v>7</v>
      </c>
      <c r="S1906" s="827">
        <v>1</v>
      </c>
      <c r="T1906" s="826">
        <v>2</v>
      </c>
      <c r="U1906" s="828">
        <v>1</v>
      </c>
    </row>
    <row r="1907" spans="1:21" ht="14.45" customHeight="1" x14ac:dyDescent="0.2">
      <c r="A1907" s="821">
        <v>7</v>
      </c>
      <c r="B1907" s="822" t="s">
        <v>2929</v>
      </c>
      <c r="C1907" s="822" t="s">
        <v>2935</v>
      </c>
      <c r="D1907" s="823" t="s">
        <v>4682</v>
      </c>
      <c r="E1907" s="824" t="s">
        <v>2965</v>
      </c>
      <c r="F1907" s="822" t="s">
        <v>2930</v>
      </c>
      <c r="G1907" s="822" t="s">
        <v>3989</v>
      </c>
      <c r="H1907" s="822" t="s">
        <v>329</v>
      </c>
      <c r="I1907" s="822" t="s">
        <v>3990</v>
      </c>
      <c r="J1907" s="822" t="s">
        <v>3991</v>
      </c>
      <c r="K1907" s="822" t="s">
        <v>3992</v>
      </c>
      <c r="L1907" s="825">
        <v>150.26</v>
      </c>
      <c r="M1907" s="825">
        <v>1803.12</v>
      </c>
      <c r="N1907" s="822">
        <v>12</v>
      </c>
      <c r="O1907" s="826">
        <v>1</v>
      </c>
      <c r="P1907" s="825">
        <v>1803.12</v>
      </c>
      <c r="Q1907" s="827">
        <v>1</v>
      </c>
      <c r="R1907" s="822">
        <v>12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7</v>
      </c>
      <c r="B1908" s="822" t="s">
        <v>2929</v>
      </c>
      <c r="C1908" s="822" t="s">
        <v>2935</v>
      </c>
      <c r="D1908" s="823" t="s">
        <v>4682</v>
      </c>
      <c r="E1908" s="824" t="s">
        <v>2965</v>
      </c>
      <c r="F1908" s="822" t="s">
        <v>2930</v>
      </c>
      <c r="G1908" s="822" t="s">
        <v>3989</v>
      </c>
      <c r="H1908" s="822" t="s">
        <v>329</v>
      </c>
      <c r="I1908" s="822" t="s">
        <v>3993</v>
      </c>
      <c r="J1908" s="822" t="s">
        <v>3994</v>
      </c>
      <c r="K1908" s="822" t="s">
        <v>1900</v>
      </c>
      <c r="L1908" s="825">
        <v>200.34</v>
      </c>
      <c r="M1908" s="825">
        <v>3606.12</v>
      </c>
      <c r="N1908" s="822">
        <v>18</v>
      </c>
      <c r="O1908" s="826">
        <v>1.5</v>
      </c>
      <c r="P1908" s="825">
        <v>2404.08</v>
      </c>
      <c r="Q1908" s="827">
        <v>0.66666666666666663</v>
      </c>
      <c r="R1908" s="822">
        <v>12</v>
      </c>
      <c r="S1908" s="827">
        <v>0.66666666666666663</v>
      </c>
      <c r="T1908" s="826">
        <v>1</v>
      </c>
      <c r="U1908" s="828">
        <v>0.66666666666666663</v>
      </c>
    </row>
    <row r="1909" spans="1:21" ht="14.45" customHeight="1" x14ac:dyDescent="0.2">
      <c r="A1909" s="821">
        <v>7</v>
      </c>
      <c r="B1909" s="822" t="s">
        <v>2929</v>
      </c>
      <c r="C1909" s="822" t="s">
        <v>2935</v>
      </c>
      <c r="D1909" s="823" t="s">
        <v>4682</v>
      </c>
      <c r="E1909" s="824" t="s">
        <v>2965</v>
      </c>
      <c r="F1909" s="822" t="s">
        <v>2930</v>
      </c>
      <c r="G1909" s="822" t="s">
        <v>3989</v>
      </c>
      <c r="H1909" s="822" t="s">
        <v>329</v>
      </c>
      <c r="I1909" s="822" t="s">
        <v>4093</v>
      </c>
      <c r="J1909" s="822" t="s">
        <v>4094</v>
      </c>
      <c r="K1909" s="822" t="s">
        <v>4095</v>
      </c>
      <c r="L1909" s="825">
        <v>320.55</v>
      </c>
      <c r="M1909" s="825">
        <v>320.55</v>
      </c>
      <c r="N1909" s="822">
        <v>1</v>
      </c>
      <c r="O1909" s="826">
        <v>1</v>
      </c>
      <c r="P1909" s="825">
        <v>320.55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7</v>
      </c>
      <c r="B1910" s="822" t="s">
        <v>2929</v>
      </c>
      <c r="C1910" s="822" t="s">
        <v>2935</v>
      </c>
      <c r="D1910" s="823" t="s">
        <v>4682</v>
      </c>
      <c r="E1910" s="824" t="s">
        <v>2965</v>
      </c>
      <c r="F1910" s="822" t="s">
        <v>2930</v>
      </c>
      <c r="G1910" s="822" t="s">
        <v>3989</v>
      </c>
      <c r="H1910" s="822" t="s">
        <v>329</v>
      </c>
      <c r="I1910" s="822" t="s">
        <v>3996</v>
      </c>
      <c r="J1910" s="822" t="s">
        <v>3997</v>
      </c>
      <c r="K1910" s="822" t="s">
        <v>3998</v>
      </c>
      <c r="L1910" s="825">
        <v>100.17</v>
      </c>
      <c r="M1910" s="825">
        <v>601.02</v>
      </c>
      <c r="N1910" s="822">
        <v>6</v>
      </c>
      <c r="O1910" s="826">
        <v>0.5</v>
      </c>
      <c r="P1910" s="825">
        <v>601.02</v>
      </c>
      <c r="Q1910" s="827">
        <v>1</v>
      </c>
      <c r="R1910" s="822">
        <v>6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7</v>
      </c>
      <c r="B1911" s="822" t="s">
        <v>2929</v>
      </c>
      <c r="C1911" s="822" t="s">
        <v>2935</v>
      </c>
      <c r="D1911" s="823" t="s">
        <v>4682</v>
      </c>
      <c r="E1911" s="824" t="s">
        <v>2965</v>
      </c>
      <c r="F1911" s="822" t="s">
        <v>2930</v>
      </c>
      <c r="G1911" s="822" t="s">
        <v>3989</v>
      </c>
      <c r="H1911" s="822" t="s">
        <v>329</v>
      </c>
      <c r="I1911" s="822" t="s">
        <v>4323</v>
      </c>
      <c r="J1911" s="822" t="s">
        <v>2177</v>
      </c>
      <c r="K1911" s="822" t="s">
        <v>4095</v>
      </c>
      <c r="L1911" s="825">
        <v>320.55</v>
      </c>
      <c r="M1911" s="825">
        <v>961.65000000000009</v>
      </c>
      <c r="N1911" s="822">
        <v>3</v>
      </c>
      <c r="O1911" s="826">
        <v>0.5</v>
      </c>
      <c r="P1911" s="825">
        <v>961.65000000000009</v>
      </c>
      <c r="Q1911" s="827">
        <v>1</v>
      </c>
      <c r="R1911" s="822">
        <v>3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7</v>
      </c>
      <c r="B1912" s="822" t="s">
        <v>2929</v>
      </c>
      <c r="C1912" s="822" t="s">
        <v>2935</v>
      </c>
      <c r="D1912" s="823" t="s">
        <v>4682</v>
      </c>
      <c r="E1912" s="824" t="s">
        <v>2965</v>
      </c>
      <c r="F1912" s="822" t="s">
        <v>2930</v>
      </c>
      <c r="G1912" s="822" t="s">
        <v>3989</v>
      </c>
      <c r="H1912" s="822" t="s">
        <v>329</v>
      </c>
      <c r="I1912" s="822" t="s">
        <v>4423</v>
      </c>
      <c r="J1912" s="822" t="s">
        <v>4424</v>
      </c>
      <c r="K1912" s="822" t="s">
        <v>4425</v>
      </c>
      <c r="L1912" s="825">
        <v>320.55</v>
      </c>
      <c r="M1912" s="825">
        <v>320.55</v>
      </c>
      <c r="N1912" s="822">
        <v>1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7</v>
      </c>
      <c r="B1913" s="822" t="s">
        <v>2929</v>
      </c>
      <c r="C1913" s="822" t="s">
        <v>2935</v>
      </c>
      <c r="D1913" s="823" t="s">
        <v>4682</v>
      </c>
      <c r="E1913" s="824" t="s">
        <v>2965</v>
      </c>
      <c r="F1913" s="822" t="s">
        <v>2930</v>
      </c>
      <c r="G1913" s="822" t="s">
        <v>3989</v>
      </c>
      <c r="H1913" s="822" t="s">
        <v>329</v>
      </c>
      <c r="I1913" s="822" t="s">
        <v>4221</v>
      </c>
      <c r="J1913" s="822" t="s">
        <v>2177</v>
      </c>
      <c r="K1913" s="822" t="s">
        <v>2190</v>
      </c>
      <c r="L1913" s="825">
        <v>47.35</v>
      </c>
      <c r="M1913" s="825">
        <v>615.55000000000007</v>
      </c>
      <c r="N1913" s="822">
        <v>13</v>
      </c>
      <c r="O1913" s="826">
        <v>2.5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7</v>
      </c>
      <c r="B1914" s="822" t="s">
        <v>2929</v>
      </c>
      <c r="C1914" s="822" t="s">
        <v>2935</v>
      </c>
      <c r="D1914" s="823" t="s">
        <v>4682</v>
      </c>
      <c r="E1914" s="824" t="s">
        <v>2965</v>
      </c>
      <c r="F1914" s="822" t="s">
        <v>2930</v>
      </c>
      <c r="G1914" s="822" t="s">
        <v>3989</v>
      </c>
      <c r="H1914" s="822" t="s">
        <v>329</v>
      </c>
      <c r="I1914" s="822" t="s">
        <v>4006</v>
      </c>
      <c r="J1914" s="822" t="s">
        <v>3997</v>
      </c>
      <c r="K1914" s="822" t="s">
        <v>4007</v>
      </c>
      <c r="L1914" s="825">
        <v>150.26</v>
      </c>
      <c r="M1914" s="825">
        <v>901.56</v>
      </c>
      <c r="N1914" s="822">
        <v>6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7</v>
      </c>
      <c r="B1915" s="822" t="s">
        <v>2929</v>
      </c>
      <c r="C1915" s="822" t="s">
        <v>2935</v>
      </c>
      <c r="D1915" s="823" t="s">
        <v>4682</v>
      </c>
      <c r="E1915" s="824" t="s">
        <v>2965</v>
      </c>
      <c r="F1915" s="822" t="s">
        <v>2930</v>
      </c>
      <c r="G1915" s="822" t="s">
        <v>3989</v>
      </c>
      <c r="H1915" s="822" t="s">
        <v>329</v>
      </c>
      <c r="I1915" s="822" t="s">
        <v>4012</v>
      </c>
      <c r="J1915" s="822" t="s">
        <v>4011</v>
      </c>
      <c r="K1915" s="822" t="s">
        <v>3542</v>
      </c>
      <c r="L1915" s="825">
        <v>166.96</v>
      </c>
      <c r="M1915" s="825">
        <v>2671.36</v>
      </c>
      <c r="N1915" s="822">
        <v>16</v>
      </c>
      <c r="O1915" s="826">
        <v>2.5</v>
      </c>
      <c r="P1915" s="825">
        <v>1168.72</v>
      </c>
      <c r="Q1915" s="827">
        <v>0.4375</v>
      </c>
      <c r="R1915" s="822">
        <v>7</v>
      </c>
      <c r="S1915" s="827">
        <v>0.4375</v>
      </c>
      <c r="T1915" s="826">
        <v>1</v>
      </c>
      <c r="U1915" s="828">
        <v>0.4</v>
      </c>
    </row>
    <row r="1916" spans="1:21" ht="14.45" customHeight="1" x14ac:dyDescent="0.2">
      <c r="A1916" s="821">
        <v>7</v>
      </c>
      <c r="B1916" s="822" t="s">
        <v>2929</v>
      </c>
      <c r="C1916" s="822" t="s">
        <v>2935</v>
      </c>
      <c r="D1916" s="823" t="s">
        <v>4682</v>
      </c>
      <c r="E1916" s="824" t="s">
        <v>2965</v>
      </c>
      <c r="F1916" s="822" t="s">
        <v>2930</v>
      </c>
      <c r="G1916" s="822" t="s">
        <v>3989</v>
      </c>
      <c r="H1916" s="822" t="s">
        <v>329</v>
      </c>
      <c r="I1916" s="822" t="s">
        <v>4013</v>
      </c>
      <c r="J1916" s="822" t="s">
        <v>4011</v>
      </c>
      <c r="K1916" s="822" t="s">
        <v>1900</v>
      </c>
      <c r="L1916" s="825">
        <v>200.34</v>
      </c>
      <c r="M1916" s="825">
        <v>1402.3799999999999</v>
      </c>
      <c r="N1916" s="822">
        <v>7</v>
      </c>
      <c r="O1916" s="826">
        <v>2</v>
      </c>
      <c r="P1916" s="825">
        <v>1202.04</v>
      </c>
      <c r="Q1916" s="827">
        <v>0.85714285714285721</v>
      </c>
      <c r="R1916" s="822">
        <v>6</v>
      </c>
      <c r="S1916" s="827">
        <v>0.8571428571428571</v>
      </c>
      <c r="T1916" s="826">
        <v>1</v>
      </c>
      <c r="U1916" s="828">
        <v>0.5</v>
      </c>
    </row>
    <row r="1917" spans="1:21" ht="14.45" customHeight="1" x14ac:dyDescent="0.2">
      <c r="A1917" s="821">
        <v>7</v>
      </c>
      <c r="B1917" s="822" t="s">
        <v>2929</v>
      </c>
      <c r="C1917" s="822" t="s">
        <v>2935</v>
      </c>
      <c r="D1917" s="823" t="s">
        <v>4682</v>
      </c>
      <c r="E1917" s="824" t="s">
        <v>2965</v>
      </c>
      <c r="F1917" s="822" t="s">
        <v>2930</v>
      </c>
      <c r="G1917" s="822" t="s">
        <v>3989</v>
      </c>
      <c r="H1917" s="822" t="s">
        <v>329</v>
      </c>
      <c r="I1917" s="822" t="s">
        <v>4014</v>
      </c>
      <c r="J1917" s="822" t="s">
        <v>4011</v>
      </c>
      <c r="K1917" s="822" t="s">
        <v>2833</v>
      </c>
      <c r="L1917" s="825">
        <v>100.17</v>
      </c>
      <c r="M1917" s="825">
        <v>1001.7</v>
      </c>
      <c r="N1917" s="822">
        <v>10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7</v>
      </c>
      <c r="B1918" s="822" t="s">
        <v>2929</v>
      </c>
      <c r="C1918" s="822" t="s">
        <v>2935</v>
      </c>
      <c r="D1918" s="823" t="s">
        <v>4682</v>
      </c>
      <c r="E1918" s="824" t="s">
        <v>2965</v>
      </c>
      <c r="F1918" s="822" t="s">
        <v>2930</v>
      </c>
      <c r="G1918" s="822" t="s">
        <v>4019</v>
      </c>
      <c r="H1918" s="822" t="s">
        <v>687</v>
      </c>
      <c r="I1918" s="822" t="s">
        <v>4020</v>
      </c>
      <c r="J1918" s="822" t="s">
        <v>2899</v>
      </c>
      <c r="K1918" s="822" t="s">
        <v>4021</v>
      </c>
      <c r="L1918" s="825">
        <v>80.53</v>
      </c>
      <c r="M1918" s="825">
        <v>805.3</v>
      </c>
      <c r="N1918" s="822">
        <v>10</v>
      </c>
      <c r="O1918" s="826">
        <v>3</v>
      </c>
      <c r="P1918" s="825">
        <v>724.77</v>
      </c>
      <c r="Q1918" s="827">
        <v>0.9</v>
      </c>
      <c r="R1918" s="822">
        <v>9</v>
      </c>
      <c r="S1918" s="827">
        <v>0.9</v>
      </c>
      <c r="T1918" s="826">
        <v>2</v>
      </c>
      <c r="U1918" s="828">
        <v>0.66666666666666663</v>
      </c>
    </row>
    <row r="1919" spans="1:21" ht="14.45" customHeight="1" x14ac:dyDescent="0.2">
      <c r="A1919" s="821">
        <v>7</v>
      </c>
      <c r="B1919" s="822" t="s">
        <v>2929</v>
      </c>
      <c r="C1919" s="822" t="s">
        <v>2935</v>
      </c>
      <c r="D1919" s="823" t="s">
        <v>4682</v>
      </c>
      <c r="E1919" s="824" t="s">
        <v>2965</v>
      </c>
      <c r="F1919" s="822" t="s">
        <v>2930</v>
      </c>
      <c r="G1919" s="822" t="s">
        <v>4019</v>
      </c>
      <c r="H1919" s="822" t="s">
        <v>329</v>
      </c>
      <c r="I1919" s="822" t="s">
        <v>4022</v>
      </c>
      <c r="J1919" s="822" t="s">
        <v>2899</v>
      </c>
      <c r="K1919" s="822" t="s">
        <v>2100</v>
      </c>
      <c r="L1919" s="825">
        <v>400.17</v>
      </c>
      <c r="M1919" s="825">
        <v>800.34</v>
      </c>
      <c r="N1919" s="822">
        <v>2</v>
      </c>
      <c r="O1919" s="826">
        <v>2</v>
      </c>
      <c r="P1919" s="825">
        <v>400.17</v>
      </c>
      <c r="Q1919" s="827">
        <v>0.5</v>
      </c>
      <c r="R1919" s="822">
        <v>1</v>
      </c>
      <c r="S1919" s="827">
        <v>0.5</v>
      </c>
      <c r="T1919" s="826">
        <v>1</v>
      </c>
      <c r="U1919" s="828">
        <v>0.5</v>
      </c>
    </row>
    <row r="1920" spans="1:21" ht="14.45" customHeight="1" x14ac:dyDescent="0.2">
      <c r="A1920" s="821">
        <v>7</v>
      </c>
      <c r="B1920" s="822" t="s">
        <v>2929</v>
      </c>
      <c r="C1920" s="822" t="s">
        <v>2935</v>
      </c>
      <c r="D1920" s="823" t="s">
        <v>4682</v>
      </c>
      <c r="E1920" s="824" t="s">
        <v>2965</v>
      </c>
      <c r="F1920" s="822" t="s">
        <v>2930</v>
      </c>
      <c r="G1920" s="822" t="s">
        <v>4019</v>
      </c>
      <c r="H1920" s="822" t="s">
        <v>329</v>
      </c>
      <c r="I1920" s="822" t="s">
        <v>4023</v>
      </c>
      <c r="J1920" s="822" t="s">
        <v>2899</v>
      </c>
      <c r="K1920" s="822" t="s">
        <v>4024</v>
      </c>
      <c r="L1920" s="825">
        <v>533.42999999999995</v>
      </c>
      <c r="M1920" s="825">
        <v>533.42999999999995</v>
      </c>
      <c r="N1920" s="822">
        <v>1</v>
      </c>
      <c r="O1920" s="826">
        <v>0.5</v>
      </c>
      <c r="P1920" s="825">
        <v>533.42999999999995</v>
      </c>
      <c r="Q1920" s="827">
        <v>1</v>
      </c>
      <c r="R1920" s="822">
        <v>1</v>
      </c>
      <c r="S1920" s="827">
        <v>1</v>
      </c>
      <c r="T1920" s="826">
        <v>0.5</v>
      </c>
      <c r="U1920" s="828">
        <v>1</v>
      </c>
    </row>
    <row r="1921" spans="1:21" ht="14.45" customHeight="1" x14ac:dyDescent="0.2">
      <c r="A1921" s="821">
        <v>7</v>
      </c>
      <c r="B1921" s="822" t="s">
        <v>2929</v>
      </c>
      <c r="C1921" s="822" t="s">
        <v>2935</v>
      </c>
      <c r="D1921" s="823" t="s">
        <v>4682</v>
      </c>
      <c r="E1921" s="824" t="s">
        <v>2965</v>
      </c>
      <c r="F1921" s="822" t="s">
        <v>2930</v>
      </c>
      <c r="G1921" s="822" t="s">
        <v>4019</v>
      </c>
      <c r="H1921" s="822" t="s">
        <v>687</v>
      </c>
      <c r="I1921" s="822" t="s">
        <v>4025</v>
      </c>
      <c r="J1921" s="822" t="s">
        <v>2899</v>
      </c>
      <c r="K1921" s="822" t="s">
        <v>4024</v>
      </c>
      <c r="L1921" s="825">
        <v>533.42999999999995</v>
      </c>
      <c r="M1921" s="825">
        <v>2133.7199999999998</v>
      </c>
      <c r="N1921" s="822">
        <v>4</v>
      </c>
      <c r="O1921" s="826">
        <v>2.5</v>
      </c>
      <c r="P1921" s="825">
        <v>1066.8599999999999</v>
      </c>
      <c r="Q1921" s="827">
        <v>0.5</v>
      </c>
      <c r="R1921" s="822">
        <v>2</v>
      </c>
      <c r="S1921" s="827">
        <v>0.5</v>
      </c>
      <c r="T1921" s="826">
        <v>1.5</v>
      </c>
      <c r="U1921" s="828">
        <v>0.6</v>
      </c>
    </row>
    <row r="1922" spans="1:21" ht="14.45" customHeight="1" x14ac:dyDescent="0.2">
      <c r="A1922" s="821">
        <v>7</v>
      </c>
      <c r="B1922" s="822" t="s">
        <v>2929</v>
      </c>
      <c r="C1922" s="822" t="s">
        <v>2935</v>
      </c>
      <c r="D1922" s="823" t="s">
        <v>4682</v>
      </c>
      <c r="E1922" s="824" t="s">
        <v>2965</v>
      </c>
      <c r="F1922" s="822" t="s">
        <v>2930</v>
      </c>
      <c r="G1922" s="822" t="s">
        <v>4019</v>
      </c>
      <c r="H1922" s="822" t="s">
        <v>687</v>
      </c>
      <c r="I1922" s="822" t="s">
        <v>2900</v>
      </c>
      <c r="J1922" s="822" t="s">
        <v>2899</v>
      </c>
      <c r="K1922" s="822" t="s">
        <v>2100</v>
      </c>
      <c r="L1922" s="825">
        <v>400.17</v>
      </c>
      <c r="M1922" s="825">
        <v>4802.04</v>
      </c>
      <c r="N1922" s="822">
        <v>12</v>
      </c>
      <c r="O1922" s="826">
        <v>8</v>
      </c>
      <c r="P1922" s="825">
        <v>3601.5299999999997</v>
      </c>
      <c r="Q1922" s="827">
        <v>0.75</v>
      </c>
      <c r="R1922" s="822">
        <v>9</v>
      </c>
      <c r="S1922" s="827">
        <v>0.75</v>
      </c>
      <c r="T1922" s="826">
        <v>5.5</v>
      </c>
      <c r="U1922" s="828">
        <v>0.6875</v>
      </c>
    </row>
    <row r="1923" spans="1:21" ht="14.45" customHeight="1" x14ac:dyDescent="0.2">
      <c r="A1923" s="821">
        <v>7</v>
      </c>
      <c r="B1923" s="822" t="s">
        <v>2929</v>
      </c>
      <c r="C1923" s="822" t="s">
        <v>2935</v>
      </c>
      <c r="D1923" s="823" t="s">
        <v>4682</v>
      </c>
      <c r="E1923" s="824" t="s">
        <v>2965</v>
      </c>
      <c r="F1923" s="822" t="s">
        <v>2930</v>
      </c>
      <c r="G1923" s="822" t="s">
        <v>4019</v>
      </c>
      <c r="H1923" s="822" t="s">
        <v>687</v>
      </c>
      <c r="I1923" s="822" t="s">
        <v>4164</v>
      </c>
      <c r="J1923" s="822" t="s">
        <v>2899</v>
      </c>
      <c r="K1923" s="822" t="s">
        <v>4021</v>
      </c>
      <c r="L1923" s="825">
        <v>80.53</v>
      </c>
      <c r="M1923" s="825">
        <v>483.18</v>
      </c>
      <c r="N1923" s="822">
        <v>6</v>
      </c>
      <c r="O1923" s="826">
        <v>2</v>
      </c>
      <c r="P1923" s="825">
        <v>161.06</v>
      </c>
      <c r="Q1923" s="827">
        <v>0.33333333333333331</v>
      </c>
      <c r="R1923" s="822">
        <v>2</v>
      </c>
      <c r="S1923" s="827">
        <v>0.33333333333333331</v>
      </c>
      <c r="T1923" s="826">
        <v>0.5</v>
      </c>
      <c r="U1923" s="828">
        <v>0.25</v>
      </c>
    </row>
    <row r="1924" spans="1:21" ht="14.45" customHeight="1" x14ac:dyDescent="0.2">
      <c r="A1924" s="821">
        <v>7</v>
      </c>
      <c r="B1924" s="822" t="s">
        <v>2929</v>
      </c>
      <c r="C1924" s="822" t="s">
        <v>2935</v>
      </c>
      <c r="D1924" s="823" t="s">
        <v>4682</v>
      </c>
      <c r="E1924" s="824" t="s">
        <v>2965</v>
      </c>
      <c r="F1924" s="822" t="s">
        <v>2930</v>
      </c>
      <c r="G1924" s="822" t="s">
        <v>3079</v>
      </c>
      <c r="H1924" s="822" t="s">
        <v>329</v>
      </c>
      <c r="I1924" s="822" t="s">
        <v>4540</v>
      </c>
      <c r="J1924" s="822" t="s">
        <v>4541</v>
      </c>
      <c r="K1924" s="822" t="s">
        <v>2726</v>
      </c>
      <c r="L1924" s="825">
        <v>0</v>
      </c>
      <c r="M1924" s="825">
        <v>0</v>
      </c>
      <c r="N1924" s="822">
        <v>1</v>
      </c>
      <c r="O1924" s="826">
        <v>1</v>
      </c>
      <c r="P1924" s="825"/>
      <c r="Q1924" s="827"/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7</v>
      </c>
      <c r="B1925" s="822" t="s">
        <v>2929</v>
      </c>
      <c r="C1925" s="822" t="s">
        <v>2935</v>
      </c>
      <c r="D1925" s="823" t="s">
        <v>4682</v>
      </c>
      <c r="E1925" s="824" t="s">
        <v>2965</v>
      </c>
      <c r="F1925" s="822" t="s">
        <v>2930</v>
      </c>
      <c r="G1925" s="822" t="s">
        <v>3079</v>
      </c>
      <c r="H1925" s="822" t="s">
        <v>687</v>
      </c>
      <c r="I1925" s="822" t="s">
        <v>2747</v>
      </c>
      <c r="J1925" s="822" t="s">
        <v>1625</v>
      </c>
      <c r="K1925" s="822" t="s">
        <v>2748</v>
      </c>
      <c r="L1925" s="825">
        <v>0</v>
      </c>
      <c r="M1925" s="825">
        <v>0</v>
      </c>
      <c r="N1925" s="822">
        <v>12</v>
      </c>
      <c r="O1925" s="826">
        <v>6</v>
      </c>
      <c r="P1925" s="825">
        <v>0</v>
      </c>
      <c r="Q1925" s="827"/>
      <c r="R1925" s="822">
        <v>10</v>
      </c>
      <c r="S1925" s="827">
        <v>0.83333333333333337</v>
      </c>
      <c r="T1925" s="826">
        <v>5</v>
      </c>
      <c r="U1925" s="828">
        <v>0.83333333333333337</v>
      </c>
    </row>
    <row r="1926" spans="1:21" ht="14.45" customHeight="1" x14ac:dyDescent="0.2">
      <c r="A1926" s="821">
        <v>7</v>
      </c>
      <c r="B1926" s="822" t="s">
        <v>2929</v>
      </c>
      <c r="C1926" s="822" t="s">
        <v>2935</v>
      </c>
      <c r="D1926" s="823" t="s">
        <v>4682</v>
      </c>
      <c r="E1926" s="824" t="s">
        <v>2965</v>
      </c>
      <c r="F1926" s="822" t="s">
        <v>2930</v>
      </c>
      <c r="G1926" s="822" t="s">
        <v>3079</v>
      </c>
      <c r="H1926" s="822" t="s">
        <v>687</v>
      </c>
      <c r="I1926" s="822" t="s">
        <v>2745</v>
      </c>
      <c r="J1926" s="822" t="s">
        <v>1625</v>
      </c>
      <c r="K1926" s="822" t="s">
        <v>2746</v>
      </c>
      <c r="L1926" s="825">
        <v>0</v>
      </c>
      <c r="M1926" s="825">
        <v>0</v>
      </c>
      <c r="N1926" s="822">
        <v>4</v>
      </c>
      <c r="O1926" s="826">
        <v>2.5</v>
      </c>
      <c r="P1926" s="825">
        <v>0</v>
      </c>
      <c r="Q1926" s="827"/>
      <c r="R1926" s="822">
        <v>4</v>
      </c>
      <c r="S1926" s="827">
        <v>1</v>
      </c>
      <c r="T1926" s="826">
        <v>2.5</v>
      </c>
      <c r="U1926" s="828">
        <v>1</v>
      </c>
    </row>
    <row r="1927" spans="1:21" ht="14.45" customHeight="1" x14ac:dyDescent="0.2">
      <c r="A1927" s="821">
        <v>7</v>
      </c>
      <c r="B1927" s="822" t="s">
        <v>2929</v>
      </c>
      <c r="C1927" s="822" t="s">
        <v>2935</v>
      </c>
      <c r="D1927" s="823" t="s">
        <v>4682</v>
      </c>
      <c r="E1927" s="824" t="s">
        <v>2965</v>
      </c>
      <c r="F1927" s="822" t="s">
        <v>2930</v>
      </c>
      <c r="G1927" s="822" t="s">
        <v>3193</v>
      </c>
      <c r="H1927" s="822" t="s">
        <v>687</v>
      </c>
      <c r="I1927" s="822" t="s">
        <v>4342</v>
      </c>
      <c r="J1927" s="822" t="s">
        <v>3195</v>
      </c>
      <c r="K1927" s="822" t="s">
        <v>4029</v>
      </c>
      <c r="L1927" s="825">
        <v>50.32</v>
      </c>
      <c r="M1927" s="825">
        <v>150.96</v>
      </c>
      <c r="N1927" s="822">
        <v>3</v>
      </c>
      <c r="O1927" s="826">
        <v>1</v>
      </c>
      <c r="P1927" s="825">
        <v>150.96</v>
      </c>
      <c r="Q1927" s="827">
        <v>1</v>
      </c>
      <c r="R1927" s="822">
        <v>3</v>
      </c>
      <c r="S1927" s="827">
        <v>1</v>
      </c>
      <c r="T1927" s="826">
        <v>1</v>
      </c>
      <c r="U1927" s="828">
        <v>1</v>
      </c>
    </row>
    <row r="1928" spans="1:21" ht="14.45" customHeight="1" x14ac:dyDescent="0.2">
      <c r="A1928" s="821">
        <v>7</v>
      </c>
      <c r="B1928" s="822" t="s">
        <v>2929</v>
      </c>
      <c r="C1928" s="822" t="s">
        <v>2935</v>
      </c>
      <c r="D1928" s="823" t="s">
        <v>4682</v>
      </c>
      <c r="E1928" s="824" t="s">
        <v>2965</v>
      </c>
      <c r="F1928" s="822" t="s">
        <v>2930</v>
      </c>
      <c r="G1928" s="822" t="s">
        <v>3193</v>
      </c>
      <c r="H1928" s="822" t="s">
        <v>329</v>
      </c>
      <c r="I1928" s="822" t="s">
        <v>3394</v>
      </c>
      <c r="J1928" s="822" t="s">
        <v>3195</v>
      </c>
      <c r="K1928" s="822" t="s">
        <v>3395</v>
      </c>
      <c r="L1928" s="825">
        <v>99.94</v>
      </c>
      <c r="M1928" s="825">
        <v>1299.2200000000003</v>
      </c>
      <c r="N1928" s="822">
        <v>13</v>
      </c>
      <c r="O1928" s="826">
        <v>5</v>
      </c>
      <c r="P1928" s="825">
        <v>1099.3400000000001</v>
      </c>
      <c r="Q1928" s="827">
        <v>0.84615384615384615</v>
      </c>
      <c r="R1928" s="822">
        <v>11</v>
      </c>
      <c r="S1928" s="827">
        <v>0.84615384615384615</v>
      </c>
      <c r="T1928" s="826">
        <v>3.5</v>
      </c>
      <c r="U1928" s="828">
        <v>0.7</v>
      </c>
    </row>
    <row r="1929" spans="1:21" ht="14.45" customHeight="1" x14ac:dyDescent="0.2">
      <c r="A1929" s="821">
        <v>7</v>
      </c>
      <c r="B1929" s="822" t="s">
        <v>2929</v>
      </c>
      <c r="C1929" s="822" t="s">
        <v>2935</v>
      </c>
      <c r="D1929" s="823" t="s">
        <v>4682</v>
      </c>
      <c r="E1929" s="824" t="s">
        <v>2965</v>
      </c>
      <c r="F1929" s="822" t="s">
        <v>2930</v>
      </c>
      <c r="G1929" s="822" t="s">
        <v>3193</v>
      </c>
      <c r="H1929" s="822" t="s">
        <v>329</v>
      </c>
      <c r="I1929" s="822" t="s">
        <v>3194</v>
      </c>
      <c r="J1929" s="822" t="s">
        <v>3195</v>
      </c>
      <c r="K1929" s="822" t="s">
        <v>3196</v>
      </c>
      <c r="L1929" s="825">
        <v>299.83999999999997</v>
      </c>
      <c r="M1929" s="825">
        <v>46475.200000000012</v>
      </c>
      <c r="N1929" s="822">
        <v>155</v>
      </c>
      <c r="O1929" s="826">
        <v>53.5</v>
      </c>
      <c r="P1929" s="825">
        <v>27585.28000000001</v>
      </c>
      <c r="Q1929" s="827">
        <v>0.59354838709677427</v>
      </c>
      <c r="R1929" s="822">
        <v>92</v>
      </c>
      <c r="S1929" s="827">
        <v>0.59354838709677415</v>
      </c>
      <c r="T1929" s="826">
        <v>33.5</v>
      </c>
      <c r="U1929" s="828">
        <v>0.62616822429906538</v>
      </c>
    </row>
    <row r="1930" spans="1:21" ht="14.45" customHeight="1" x14ac:dyDescent="0.2">
      <c r="A1930" s="821">
        <v>7</v>
      </c>
      <c r="B1930" s="822" t="s">
        <v>2929</v>
      </c>
      <c r="C1930" s="822" t="s">
        <v>2935</v>
      </c>
      <c r="D1930" s="823" t="s">
        <v>4682</v>
      </c>
      <c r="E1930" s="824" t="s">
        <v>2965</v>
      </c>
      <c r="F1930" s="822" t="s">
        <v>2930</v>
      </c>
      <c r="G1930" s="822" t="s">
        <v>3193</v>
      </c>
      <c r="H1930" s="822" t="s">
        <v>329</v>
      </c>
      <c r="I1930" s="822" t="s">
        <v>4027</v>
      </c>
      <c r="J1930" s="822" t="s">
        <v>4028</v>
      </c>
      <c r="K1930" s="822" t="s">
        <v>4029</v>
      </c>
      <c r="L1930" s="825">
        <v>50.32</v>
      </c>
      <c r="M1930" s="825">
        <v>150.96</v>
      </c>
      <c r="N1930" s="822">
        <v>3</v>
      </c>
      <c r="O1930" s="826">
        <v>1.5</v>
      </c>
      <c r="P1930" s="825">
        <v>150.96</v>
      </c>
      <c r="Q1930" s="827">
        <v>1</v>
      </c>
      <c r="R1930" s="822">
        <v>3</v>
      </c>
      <c r="S1930" s="827">
        <v>1</v>
      </c>
      <c r="T1930" s="826">
        <v>1.5</v>
      </c>
      <c r="U1930" s="828">
        <v>1</v>
      </c>
    </row>
    <row r="1931" spans="1:21" ht="14.45" customHeight="1" x14ac:dyDescent="0.2">
      <c r="A1931" s="821">
        <v>7</v>
      </c>
      <c r="B1931" s="822" t="s">
        <v>2929</v>
      </c>
      <c r="C1931" s="822" t="s">
        <v>2935</v>
      </c>
      <c r="D1931" s="823" t="s">
        <v>4682</v>
      </c>
      <c r="E1931" s="824" t="s">
        <v>2965</v>
      </c>
      <c r="F1931" s="822" t="s">
        <v>2930</v>
      </c>
      <c r="G1931" s="822" t="s">
        <v>3193</v>
      </c>
      <c r="H1931" s="822" t="s">
        <v>687</v>
      </c>
      <c r="I1931" s="822" t="s">
        <v>4030</v>
      </c>
      <c r="J1931" s="822" t="s">
        <v>3195</v>
      </c>
      <c r="K1931" s="822" t="s">
        <v>4031</v>
      </c>
      <c r="L1931" s="825">
        <v>150.94</v>
      </c>
      <c r="M1931" s="825">
        <v>150.94</v>
      </c>
      <c r="N1931" s="822">
        <v>1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7</v>
      </c>
      <c r="B1932" s="822" t="s">
        <v>2929</v>
      </c>
      <c r="C1932" s="822" t="s">
        <v>2935</v>
      </c>
      <c r="D1932" s="823" t="s">
        <v>4682</v>
      </c>
      <c r="E1932" s="824" t="s">
        <v>2965</v>
      </c>
      <c r="F1932" s="822" t="s">
        <v>2930</v>
      </c>
      <c r="G1932" s="822" t="s">
        <v>3193</v>
      </c>
      <c r="H1932" s="822" t="s">
        <v>329</v>
      </c>
      <c r="I1932" s="822" t="s">
        <v>4032</v>
      </c>
      <c r="J1932" s="822" t="s">
        <v>1613</v>
      </c>
      <c r="K1932" s="822" t="s">
        <v>1614</v>
      </c>
      <c r="L1932" s="825">
        <v>50.32</v>
      </c>
      <c r="M1932" s="825">
        <v>2415.36</v>
      </c>
      <c r="N1932" s="822">
        <v>48</v>
      </c>
      <c r="O1932" s="826">
        <v>8.5</v>
      </c>
      <c r="P1932" s="825">
        <v>1710.88</v>
      </c>
      <c r="Q1932" s="827">
        <v>0.70833333333333337</v>
      </c>
      <c r="R1932" s="822">
        <v>34</v>
      </c>
      <c r="S1932" s="827">
        <v>0.70833333333333337</v>
      </c>
      <c r="T1932" s="826">
        <v>6</v>
      </c>
      <c r="U1932" s="828">
        <v>0.70588235294117652</v>
      </c>
    </row>
    <row r="1933" spans="1:21" ht="14.45" customHeight="1" x14ac:dyDescent="0.2">
      <c r="A1933" s="821">
        <v>7</v>
      </c>
      <c r="B1933" s="822" t="s">
        <v>2929</v>
      </c>
      <c r="C1933" s="822" t="s">
        <v>2935</v>
      </c>
      <c r="D1933" s="823" t="s">
        <v>4682</v>
      </c>
      <c r="E1933" s="824" t="s">
        <v>2965</v>
      </c>
      <c r="F1933" s="822" t="s">
        <v>2930</v>
      </c>
      <c r="G1933" s="822" t="s">
        <v>3193</v>
      </c>
      <c r="H1933" s="822" t="s">
        <v>329</v>
      </c>
      <c r="I1933" s="822" t="s">
        <v>4033</v>
      </c>
      <c r="J1933" s="822" t="s">
        <v>4034</v>
      </c>
      <c r="K1933" s="822" t="s">
        <v>4035</v>
      </c>
      <c r="L1933" s="825">
        <v>99.94</v>
      </c>
      <c r="M1933" s="825">
        <v>5996.4</v>
      </c>
      <c r="N1933" s="822">
        <v>60</v>
      </c>
      <c r="O1933" s="826">
        <v>11.5</v>
      </c>
      <c r="P1933" s="825">
        <v>4597.24</v>
      </c>
      <c r="Q1933" s="827">
        <v>0.76666666666666672</v>
      </c>
      <c r="R1933" s="822">
        <v>46</v>
      </c>
      <c r="S1933" s="827">
        <v>0.76666666666666672</v>
      </c>
      <c r="T1933" s="826">
        <v>9</v>
      </c>
      <c r="U1933" s="828">
        <v>0.78260869565217395</v>
      </c>
    </row>
    <row r="1934" spans="1:21" ht="14.45" customHeight="1" x14ac:dyDescent="0.2">
      <c r="A1934" s="821">
        <v>7</v>
      </c>
      <c r="B1934" s="822" t="s">
        <v>2929</v>
      </c>
      <c r="C1934" s="822" t="s">
        <v>2935</v>
      </c>
      <c r="D1934" s="823" t="s">
        <v>4682</v>
      </c>
      <c r="E1934" s="824" t="s">
        <v>2965</v>
      </c>
      <c r="F1934" s="822" t="s">
        <v>2930</v>
      </c>
      <c r="G1934" s="822" t="s">
        <v>3193</v>
      </c>
      <c r="H1934" s="822" t="s">
        <v>329</v>
      </c>
      <c r="I1934" s="822" t="s">
        <v>3261</v>
      </c>
      <c r="J1934" s="822" t="s">
        <v>3208</v>
      </c>
      <c r="K1934" s="822"/>
      <c r="L1934" s="825">
        <v>50.32</v>
      </c>
      <c r="M1934" s="825">
        <v>251.6</v>
      </c>
      <c r="N1934" s="822">
        <v>5</v>
      </c>
      <c r="O1934" s="826">
        <v>1.5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7</v>
      </c>
      <c r="B1935" s="822" t="s">
        <v>2929</v>
      </c>
      <c r="C1935" s="822" t="s">
        <v>2935</v>
      </c>
      <c r="D1935" s="823" t="s">
        <v>4682</v>
      </c>
      <c r="E1935" s="824" t="s">
        <v>2965</v>
      </c>
      <c r="F1935" s="822" t="s">
        <v>2930</v>
      </c>
      <c r="G1935" s="822" t="s">
        <v>3193</v>
      </c>
      <c r="H1935" s="822" t="s">
        <v>329</v>
      </c>
      <c r="I1935" s="822" t="s">
        <v>3261</v>
      </c>
      <c r="J1935" s="822" t="s">
        <v>1613</v>
      </c>
      <c r="K1935" s="822" t="s">
        <v>3566</v>
      </c>
      <c r="L1935" s="825">
        <v>50.32</v>
      </c>
      <c r="M1935" s="825">
        <v>4478.4800000000005</v>
      </c>
      <c r="N1935" s="822">
        <v>89</v>
      </c>
      <c r="O1935" s="826">
        <v>19.5</v>
      </c>
      <c r="P1935" s="825">
        <v>905.76</v>
      </c>
      <c r="Q1935" s="827">
        <v>0.20224719101123592</v>
      </c>
      <c r="R1935" s="822">
        <v>18</v>
      </c>
      <c r="S1935" s="827">
        <v>0.20224719101123595</v>
      </c>
      <c r="T1935" s="826">
        <v>8.5</v>
      </c>
      <c r="U1935" s="828">
        <v>0.4358974358974359</v>
      </c>
    </row>
    <row r="1936" spans="1:21" ht="14.45" customHeight="1" x14ac:dyDescent="0.2">
      <c r="A1936" s="821">
        <v>7</v>
      </c>
      <c r="B1936" s="822" t="s">
        <v>2929</v>
      </c>
      <c r="C1936" s="822" t="s">
        <v>2935</v>
      </c>
      <c r="D1936" s="823" t="s">
        <v>4682</v>
      </c>
      <c r="E1936" s="824" t="s">
        <v>2965</v>
      </c>
      <c r="F1936" s="822" t="s">
        <v>2930</v>
      </c>
      <c r="G1936" s="822" t="s">
        <v>3193</v>
      </c>
      <c r="H1936" s="822" t="s">
        <v>329</v>
      </c>
      <c r="I1936" s="822" t="s">
        <v>4343</v>
      </c>
      <c r="J1936" s="822" t="s">
        <v>4344</v>
      </c>
      <c r="K1936" s="822" t="s">
        <v>4345</v>
      </c>
      <c r="L1936" s="825">
        <v>16.77</v>
      </c>
      <c r="M1936" s="825">
        <v>83.85</v>
      </c>
      <c r="N1936" s="822">
        <v>5</v>
      </c>
      <c r="O1936" s="826">
        <v>2</v>
      </c>
      <c r="P1936" s="825">
        <v>16.77</v>
      </c>
      <c r="Q1936" s="827">
        <v>0.2</v>
      </c>
      <c r="R1936" s="822">
        <v>1</v>
      </c>
      <c r="S1936" s="827">
        <v>0.2</v>
      </c>
      <c r="T1936" s="826">
        <v>0.5</v>
      </c>
      <c r="U1936" s="828">
        <v>0.25</v>
      </c>
    </row>
    <row r="1937" spans="1:21" ht="14.45" customHeight="1" x14ac:dyDescent="0.2">
      <c r="A1937" s="821">
        <v>7</v>
      </c>
      <c r="B1937" s="822" t="s">
        <v>2929</v>
      </c>
      <c r="C1937" s="822" t="s">
        <v>2935</v>
      </c>
      <c r="D1937" s="823" t="s">
        <v>4682</v>
      </c>
      <c r="E1937" s="824" t="s">
        <v>2965</v>
      </c>
      <c r="F1937" s="822" t="s">
        <v>2930</v>
      </c>
      <c r="G1937" s="822" t="s">
        <v>3193</v>
      </c>
      <c r="H1937" s="822" t="s">
        <v>329</v>
      </c>
      <c r="I1937" s="822" t="s">
        <v>4223</v>
      </c>
      <c r="J1937" s="822" t="s">
        <v>1613</v>
      </c>
      <c r="K1937" s="822" t="s">
        <v>4224</v>
      </c>
      <c r="L1937" s="825">
        <v>16.77</v>
      </c>
      <c r="M1937" s="825">
        <v>50.31</v>
      </c>
      <c r="N1937" s="822">
        <v>3</v>
      </c>
      <c r="O1937" s="826">
        <v>2</v>
      </c>
      <c r="P1937" s="825">
        <v>16.77</v>
      </c>
      <c r="Q1937" s="827">
        <v>0.33333333333333331</v>
      </c>
      <c r="R1937" s="822">
        <v>1</v>
      </c>
      <c r="S1937" s="827">
        <v>0.33333333333333331</v>
      </c>
      <c r="T1937" s="826">
        <v>0.5</v>
      </c>
      <c r="U1937" s="828">
        <v>0.25</v>
      </c>
    </row>
    <row r="1938" spans="1:21" ht="14.45" customHeight="1" x14ac:dyDescent="0.2">
      <c r="A1938" s="821">
        <v>7</v>
      </c>
      <c r="B1938" s="822" t="s">
        <v>2929</v>
      </c>
      <c r="C1938" s="822" t="s">
        <v>2935</v>
      </c>
      <c r="D1938" s="823" t="s">
        <v>4682</v>
      </c>
      <c r="E1938" s="824" t="s">
        <v>2965</v>
      </c>
      <c r="F1938" s="822" t="s">
        <v>2930</v>
      </c>
      <c r="G1938" s="822" t="s">
        <v>3526</v>
      </c>
      <c r="H1938" s="822" t="s">
        <v>329</v>
      </c>
      <c r="I1938" s="822" t="s">
        <v>4039</v>
      </c>
      <c r="J1938" s="822" t="s">
        <v>2091</v>
      </c>
      <c r="K1938" s="822" t="s">
        <v>4040</v>
      </c>
      <c r="L1938" s="825">
        <v>65.36</v>
      </c>
      <c r="M1938" s="825">
        <v>3137.2799999999997</v>
      </c>
      <c r="N1938" s="822">
        <v>48</v>
      </c>
      <c r="O1938" s="826">
        <v>10</v>
      </c>
      <c r="P1938" s="825">
        <v>2222.2399999999998</v>
      </c>
      <c r="Q1938" s="827">
        <v>0.70833333333333337</v>
      </c>
      <c r="R1938" s="822">
        <v>34</v>
      </c>
      <c r="S1938" s="827">
        <v>0.70833333333333337</v>
      </c>
      <c r="T1938" s="826">
        <v>7</v>
      </c>
      <c r="U1938" s="828">
        <v>0.7</v>
      </c>
    </row>
    <row r="1939" spans="1:21" ht="14.45" customHeight="1" x14ac:dyDescent="0.2">
      <c r="A1939" s="821">
        <v>7</v>
      </c>
      <c r="B1939" s="822" t="s">
        <v>2929</v>
      </c>
      <c r="C1939" s="822" t="s">
        <v>2935</v>
      </c>
      <c r="D1939" s="823" t="s">
        <v>4682</v>
      </c>
      <c r="E1939" s="824" t="s">
        <v>2965</v>
      </c>
      <c r="F1939" s="822" t="s">
        <v>2930</v>
      </c>
      <c r="G1939" s="822" t="s">
        <v>4542</v>
      </c>
      <c r="H1939" s="822" t="s">
        <v>329</v>
      </c>
      <c r="I1939" s="822" t="s">
        <v>4543</v>
      </c>
      <c r="J1939" s="822" t="s">
        <v>4544</v>
      </c>
      <c r="K1939" s="822" t="s">
        <v>4545</v>
      </c>
      <c r="L1939" s="825">
        <v>155.52000000000001</v>
      </c>
      <c r="M1939" s="825">
        <v>311.04000000000002</v>
      </c>
      <c r="N1939" s="822">
        <v>2</v>
      </c>
      <c r="O1939" s="826">
        <v>1</v>
      </c>
      <c r="P1939" s="825">
        <v>311.04000000000002</v>
      </c>
      <c r="Q1939" s="827">
        <v>1</v>
      </c>
      <c r="R1939" s="822">
        <v>2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7</v>
      </c>
      <c r="B1940" s="822" t="s">
        <v>2929</v>
      </c>
      <c r="C1940" s="822" t="s">
        <v>2935</v>
      </c>
      <c r="D1940" s="823" t="s">
        <v>4682</v>
      </c>
      <c r="E1940" s="824" t="s">
        <v>2965</v>
      </c>
      <c r="F1940" s="822" t="s">
        <v>2930</v>
      </c>
      <c r="G1940" s="822" t="s">
        <v>4041</v>
      </c>
      <c r="H1940" s="822" t="s">
        <v>329</v>
      </c>
      <c r="I1940" s="822" t="s">
        <v>4042</v>
      </c>
      <c r="J1940" s="822" t="s">
        <v>4043</v>
      </c>
      <c r="K1940" s="822" t="s">
        <v>4044</v>
      </c>
      <c r="L1940" s="825">
        <v>775.17</v>
      </c>
      <c r="M1940" s="825">
        <v>21704.76</v>
      </c>
      <c r="N1940" s="822">
        <v>28</v>
      </c>
      <c r="O1940" s="826">
        <v>10</v>
      </c>
      <c r="P1940" s="825">
        <v>10077.209999999999</v>
      </c>
      <c r="Q1940" s="827">
        <v>0.4642857142857143</v>
      </c>
      <c r="R1940" s="822">
        <v>13</v>
      </c>
      <c r="S1940" s="827">
        <v>0.4642857142857143</v>
      </c>
      <c r="T1940" s="826">
        <v>5</v>
      </c>
      <c r="U1940" s="828">
        <v>0.5</v>
      </c>
    </row>
    <row r="1941" spans="1:21" ht="14.45" customHeight="1" x14ac:dyDescent="0.2">
      <c r="A1941" s="821">
        <v>7</v>
      </c>
      <c r="B1941" s="822" t="s">
        <v>2929</v>
      </c>
      <c r="C1941" s="822" t="s">
        <v>2935</v>
      </c>
      <c r="D1941" s="823" t="s">
        <v>4682</v>
      </c>
      <c r="E1941" s="824" t="s">
        <v>2965</v>
      </c>
      <c r="F1941" s="822" t="s">
        <v>2930</v>
      </c>
      <c r="G1941" s="822" t="s">
        <v>4041</v>
      </c>
      <c r="H1941" s="822" t="s">
        <v>329</v>
      </c>
      <c r="I1941" s="822" t="s">
        <v>4045</v>
      </c>
      <c r="J1941" s="822" t="s">
        <v>4043</v>
      </c>
      <c r="K1941" s="822" t="s">
        <v>4046</v>
      </c>
      <c r="L1941" s="825">
        <v>1391.97</v>
      </c>
      <c r="M1941" s="825">
        <v>16703.64</v>
      </c>
      <c r="N1941" s="822">
        <v>12</v>
      </c>
      <c r="O1941" s="826">
        <v>5</v>
      </c>
      <c r="P1941" s="825">
        <v>11135.76</v>
      </c>
      <c r="Q1941" s="827">
        <v>0.66666666666666674</v>
      </c>
      <c r="R1941" s="822">
        <v>8</v>
      </c>
      <c r="S1941" s="827">
        <v>0.66666666666666663</v>
      </c>
      <c r="T1941" s="826">
        <v>3</v>
      </c>
      <c r="U1941" s="828">
        <v>0.6</v>
      </c>
    </row>
    <row r="1942" spans="1:21" ht="14.45" customHeight="1" x14ac:dyDescent="0.2">
      <c r="A1942" s="821">
        <v>7</v>
      </c>
      <c r="B1942" s="822" t="s">
        <v>2929</v>
      </c>
      <c r="C1942" s="822" t="s">
        <v>2935</v>
      </c>
      <c r="D1942" s="823" t="s">
        <v>4682</v>
      </c>
      <c r="E1942" s="824" t="s">
        <v>2965</v>
      </c>
      <c r="F1942" s="822" t="s">
        <v>2930</v>
      </c>
      <c r="G1942" s="822" t="s">
        <v>4041</v>
      </c>
      <c r="H1942" s="822" t="s">
        <v>329</v>
      </c>
      <c r="I1942" s="822" t="s">
        <v>4047</v>
      </c>
      <c r="J1942" s="822" t="s">
        <v>4043</v>
      </c>
      <c r="K1942" s="822" t="s">
        <v>4048</v>
      </c>
      <c r="L1942" s="825">
        <v>2620.2600000000002</v>
      </c>
      <c r="M1942" s="825">
        <v>23582.340000000004</v>
      </c>
      <c r="N1942" s="822">
        <v>9</v>
      </c>
      <c r="O1942" s="826">
        <v>2</v>
      </c>
      <c r="P1942" s="825">
        <v>7860.7800000000007</v>
      </c>
      <c r="Q1942" s="827">
        <v>0.33333333333333331</v>
      </c>
      <c r="R1942" s="822">
        <v>3</v>
      </c>
      <c r="S1942" s="827">
        <v>0.33333333333333331</v>
      </c>
      <c r="T1942" s="826">
        <v>1</v>
      </c>
      <c r="U1942" s="828">
        <v>0.5</v>
      </c>
    </row>
    <row r="1943" spans="1:21" ht="14.45" customHeight="1" x14ac:dyDescent="0.2">
      <c r="A1943" s="821">
        <v>7</v>
      </c>
      <c r="B1943" s="822" t="s">
        <v>2929</v>
      </c>
      <c r="C1943" s="822" t="s">
        <v>2935</v>
      </c>
      <c r="D1943" s="823" t="s">
        <v>4682</v>
      </c>
      <c r="E1943" s="824" t="s">
        <v>2965</v>
      </c>
      <c r="F1943" s="822" t="s">
        <v>2930</v>
      </c>
      <c r="G1943" s="822" t="s">
        <v>3289</v>
      </c>
      <c r="H1943" s="822" t="s">
        <v>687</v>
      </c>
      <c r="I1943" s="822" t="s">
        <v>2848</v>
      </c>
      <c r="J1943" s="822" t="s">
        <v>2517</v>
      </c>
      <c r="K1943" s="822" t="s">
        <v>2849</v>
      </c>
      <c r="L1943" s="825">
        <v>49.08</v>
      </c>
      <c r="M1943" s="825">
        <v>49.08</v>
      </c>
      <c r="N1943" s="822">
        <v>1</v>
      </c>
      <c r="O1943" s="826">
        <v>1</v>
      </c>
      <c r="P1943" s="825">
        <v>49.08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7</v>
      </c>
      <c r="B1944" s="822" t="s">
        <v>2929</v>
      </c>
      <c r="C1944" s="822" t="s">
        <v>2935</v>
      </c>
      <c r="D1944" s="823" t="s">
        <v>4682</v>
      </c>
      <c r="E1944" s="824" t="s">
        <v>2965</v>
      </c>
      <c r="F1944" s="822" t="s">
        <v>2930</v>
      </c>
      <c r="G1944" s="822" t="s">
        <v>3443</v>
      </c>
      <c r="H1944" s="822" t="s">
        <v>329</v>
      </c>
      <c r="I1944" s="822" t="s">
        <v>3444</v>
      </c>
      <c r="J1944" s="822" t="s">
        <v>3445</v>
      </c>
      <c r="K1944" s="822" t="s">
        <v>3446</v>
      </c>
      <c r="L1944" s="825">
        <v>0</v>
      </c>
      <c r="M1944" s="825">
        <v>0</v>
      </c>
      <c r="N1944" s="822">
        <v>3</v>
      </c>
      <c r="O1944" s="826">
        <v>1</v>
      </c>
      <c r="P1944" s="825"/>
      <c r="Q1944" s="827"/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7</v>
      </c>
      <c r="B1945" s="822" t="s">
        <v>2929</v>
      </c>
      <c r="C1945" s="822" t="s">
        <v>2935</v>
      </c>
      <c r="D1945" s="823" t="s">
        <v>4682</v>
      </c>
      <c r="E1945" s="824" t="s">
        <v>2965</v>
      </c>
      <c r="F1945" s="822" t="s">
        <v>2930</v>
      </c>
      <c r="G1945" s="822" t="s">
        <v>3268</v>
      </c>
      <c r="H1945" s="822" t="s">
        <v>329</v>
      </c>
      <c r="I1945" s="822" t="s">
        <v>4546</v>
      </c>
      <c r="J1945" s="822" t="s">
        <v>4108</v>
      </c>
      <c r="K1945" s="822" t="s">
        <v>4109</v>
      </c>
      <c r="L1945" s="825">
        <v>79.069999999999993</v>
      </c>
      <c r="M1945" s="825">
        <v>158.13999999999999</v>
      </c>
      <c r="N1945" s="822">
        <v>2</v>
      </c>
      <c r="O1945" s="826">
        <v>1</v>
      </c>
      <c r="P1945" s="825">
        <v>158.13999999999999</v>
      </c>
      <c r="Q1945" s="827">
        <v>1</v>
      </c>
      <c r="R1945" s="822">
        <v>2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7</v>
      </c>
      <c r="B1946" s="822" t="s">
        <v>2929</v>
      </c>
      <c r="C1946" s="822" t="s">
        <v>2935</v>
      </c>
      <c r="D1946" s="823" t="s">
        <v>4682</v>
      </c>
      <c r="E1946" s="824" t="s">
        <v>2965</v>
      </c>
      <c r="F1946" s="822" t="s">
        <v>2930</v>
      </c>
      <c r="G1946" s="822" t="s">
        <v>3088</v>
      </c>
      <c r="H1946" s="822" t="s">
        <v>329</v>
      </c>
      <c r="I1946" s="822" t="s">
        <v>3089</v>
      </c>
      <c r="J1946" s="822" t="s">
        <v>1269</v>
      </c>
      <c r="K1946" s="822" t="s">
        <v>1270</v>
      </c>
      <c r="L1946" s="825">
        <v>121.92</v>
      </c>
      <c r="M1946" s="825">
        <v>1828.8</v>
      </c>
      <c r="N1946" s="822">
        <v>15</v>
      </c>
      <c r="O1946" s="826">
        <v>9</v>
      </c>
      <c r="P1946" s="825">
        <v>1463.04</v>
      </c>
      <c r="Q1946" s="827">
        <v>0.8</v>
      </c>
      <c r="R1946" s="822">
        <v>12</v>
      </c>
      <c r="S1946" s="827">
        <v>0.8</v>
      </c>
      <c r="T1946" s="826">
        <v>8</v>
      </c>
      <c r="U1946" s="828">
        <v>0.88888888888888884</v>
      </c>
    </row>
    <row r="1947" spans="1:21" ht="14.45" customHeight="1" x14ac:dyDescent="0.2">
      <c r="A1947" s="821">
        <v>7</v>
      </c>
      <c r="B1947" s="822" t="s">
        <v>2929</v>
      </c>
      <c r="C1947" s="822" t="s">
        <v>2935</v>
      </c>
      <c r="D1947" s="823" t="s">
        <v>4682</v>
      </c>
      <c r="E1947" s="824" t="s">
        <v>2965</v>
      </c>
      <c r="F1947" s="822" t="s">
        <v>2930</v>
      </c>
      <c r="G1947" s="822" t="s">
        <v>3088</v>
      </c>
      <c r="H1947" s="822" t="s">
        <v>329</v>
      </c>
      <c r="I1947" s="822" t="s">
        <v>3089</v>
      </c>
      <c r="J1947" s="822" t="s">
        <v>1269</v>
      </c>
      <c r="K1947" s="822" t="s">
        <v>1270</v>
      </c>
      <c r="L1947" s="825">
        <v>107.27</v>
      </c>
      <c r="M1947" s="825">
        <v>214.54</v>
      </c>
      <c r="N1947" s="822">
        <v>2</v>
      </c>
      <c r="O1947" s="826">
        <v>1</v>
      </c>
      <c r="P1947" s="825">
        <v>214.54</v>
      </c>
      <c r="Q1947" s="827">
        <v>1</v>
      </c>
      <c r="R1947" s="822">
        <v>2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7</v>
      </c>
      <c r="B1948" s="822" t="s">
        <v>2929</v>
      </c>
      <c r="C1948" s="822" t="s">
        <v>2935</v>
      </c>
      <c r="D1948" s="823" t="s">
        <v>4682</v>
      </c>
      <c r="E1948" s="824" t="s">
        <v>2965</v>
      </c>
      <c r="F1948" s="822" t="s">
        <v>2930</v>
      </c>
      <c r="G1948" s="822" t="s">
        <v>3088</v>
      </c>
      <c r="H1948" s="822" t="s">
        <v>329</v>
      </c>
      <c r="I1948" s="822" t="s">
        <v>3630</v>
      </c>
      <c r="J1948" s="822" t="s">
        <v>1269</v>
      </c>
      <c r="K1948" s="822" t="s">
        <v>1270</v>
      </c>
      <c r="L1948" s="825">
        <v>121.92</v>
      </c>
      <c r="M1948" s="825">
        <v>487.68</v>
      </c>
      <c r="N1948" s="822">
        <v>4</v>
      </c>
      <c r="O1948" s="826">
        <v>2</v>
      </c>
      <c r="P1948" s="825">
        <v>487.68</v>
      </c>
      <c r="Q1948" s="827">
        <v>1</v>
      </c>
      <c r="R1948" s="822">
        <v>4</v>
      </c>
      <c r="S1948" s="827">
        <v>1</v>
      </c>
      <c r="T1948" s="826">
        <v>2</v>
      </c>
      <c r="U1948" s="828">
        <v>1</v>
      </c>
    </row>
    <row r="1949" spans="1:21" ht="14.45" customHeight="1" x14ac:dyDescent="0.2">
      <c r="A1949" s="821">
        <v>7</v>
      </c>
      <c r="B1949" s="822" t="s">
        <v>2929</v>
      </c>
      <c r="C1949" s="822" t="s">
        <v>2935</v>
      </c>
      <c r="D1949" s="823" t="s">
        <v>4682</v>
      </c>
      <c r="E1949" s="824" t="s">
        <v>2965</v>
      </c>
      <c r="F1949" s="822" t="s">
        <v>2930</v>
      </c>
      <c r="G1949" s="822" t="s">
        <v>4049</v>
      </c>
      <c r="H1949" s="822" t="s">
        <v>329</v>
      </c>
      <c r="I1949" s="822" t="s">
        <v>4050</v>
      </c>
      <c r="J1949" s="822" t="s">
        <v>1095</v>
      </c>
      <c r="K1949" s="822" t="s">
        <v>4051</v>
      </c>
      <c r="L1949" s="825">
        <v>0</v>
      </c>
      <c r="M1949" s="825">
        <v>0</v>
      </c>
      <c r="N1949" s="822">
        <v>1</v>
      </c>
      <c r="O1949" s="826">
        <v>1</v>
      </c>
      <c r="P1949" s="825">
        <v>0</v>
      </c>
      <c r="Q1949" s="827"/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7</v>
      </c>
      <c r="B1950" s="822" t="s">
        <v>2929</v>
      </c>
      <c r="C1950" s="822" t="s">
        <v>2935</v>
      </c>
      <c r="D1950" s="823" t="s">
        <v>4682</v>
      </c>
      <c r="E1950" s="824" t="s">
        <v>2965</v>
      </c>
      <c r="F1950" s="822" t="s">
        <v>2930</v>
      </c>
      <c r="G1950" s="822" t="s">
        <v>4052</v>
      </c>
      <c r="H1950" s="822" t="s">
        <v>329</v>
      </c>
      <c r="I1950" s="822" t="s">
        <v>4053</v>
      </c>
      <c r="J1950" s="822" t="s">
        <v>1291</v>
      </c>
      <c r="K1950" s="822" t="s">
        <v>2398</v>
      </c>
      <c r="L1950" s="825">
        <v>1933.92</v>
      </c>
      <c r="M1950" s="825">
        <v>21273.120000000003</v>
      </c>
      <c r="N1950" s="822">
        <v>11</v>
      </c>
      <c r="O1950" s="826">
        <v>7</v>
      </c>
      <c r="P1950" s="825">
        <v>9669.6</v>
      </c>
      <c r="Q1950" s="827">
        <v>0.45454545454545453</v>
      </c>
      <c r="R1950" s="822">
        <v>5</v>
      </c>
      <c r="S1950" s="827">
        <v>0.45454545454545453</v>
      </c>
      <c r="T1950" s="826">
        <v>3.5</v>
      </c>
      <c r="U1950" s="828">
        <v>0.5</v>
      </c>
    </row>
    <row r="1951" spans="1:21" ht="14.45" customHeight="1" x14ac:dyDescent="0.2">
      <c r="A1951" s="821">
        <v>7</v>
      </c>
      <c r="B1951" s="822" t="s">
        <v>2929</v>
      </c>
      <c r="C1951" s="822" t="s">
        <v>2935</v>
      </c>
      <c r="D1951" s="823" t="s">
        <v>4682</v>
      </c>
      <c r="E1951" s="824" t="s">
        <v>2965</v>
      </c>
      <c r="F1951" s="822" t="s">
        <v>2931</v>
      </c>
      <c r="G1951" s="822" t="s">
        <v>3206</v>
      </c>
      <c r="H1951" s="822" t="s">
        <v>329</v>
      </c>
      <c r="I1951" s="822" t="s">
        <v>2682</v>
      </c>
      <c r="J1951" s="822" t="s">
        <v>3208</v>
      </c>
      <c r="K1951" s="822"/>
      <c r="L1951" s="825">
        <v>0</v>
      </c>
      <c r="M1951" s="825">
        <v>0</v>
      </c>
      <c r="N1951" s="822">
        <v>6</v>
      </c>
      <c r="O1951" s="826">
        <v>1</v>
      </c>
      <c r="P1951" s="825"/>
      <c r="Q1951" s="827"/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7</v>
      </c>
      <c r="B1952" s="822" t="s">
        <v>2929</v>
      </c>
      <c r="C1952" s="822" t="s">
        <v>2935</v>
      </c>
      <c r="D1952" s="823" t="s">
        <v>4682</v>
      </c>
      <c r="E1952" s="824" t="s">
        <v>2965</v>
      </c>
      <c r="F1952" s="822" t="s">
        <v>2931</v>
      </c>
      <c r="G1952" s="822" t="s">
        <v>3206</v>
      </c>
      <c r="H1952" s="822" t="s">
        <v>329</v>
      </c>
      <c r="I1952" s="822" t="s">
        <v>3684</v>
      </c>
      <c r="J1952" s="822" t="s">
        <v>3208</v>
      </c>
      <c r="K1952" s="822"/>
      <c r="L1952" s="825">
        <v>0</v>
      </c>
      <c r="M1952" s="825">
        <v>0</v>
      </c>
      <c r="N1952" s="822">
        <v>1</v>
      </c>
      <c r="O1952" s="826">
        <v>1</v>
      </c>
      <c r="P1952" s="825"/>
      <c r="Q1952" s="827"/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7</v>
      </c>
      <c r="B1953" s="822" t="s">
        <v>2929</v>
      </c>
      <c r="C1953" s="822" t="s">
        <v>2935</v>
      </c>
      <c r="D1953" s="823" t="s">
        <v>4682</v>
      </c>
      <c r="E1953" s="824" t="s">
        <v>2965</v>
      </c>
      <c r="F1953" s="822" t="s">
        <v>2931</v>
      </c>
      <c r="G1953" s="822" t="s">
        <v>3206</v>
      </c>
      <c r="H1953" s="822" t="s">
        <v>329</v>
      </c>
      <c r="I1953" s="822" t="s">
        <v>4111</v>
      </c>
      <c r="J1953" s="822" t="s">
        <v>3208</v>
      </c>
      <c r="K1953" s="822"/>
      <c r="L1953" s="825">
        <v>0</v>
      </c>
      <c r="M1953" s="825">
        <v>0</v>
      </c>
      <c r="N1953" s="822">
        <v>8</v>
      </c>
      <c r="O1953" s="826">
        <v>8</v>
      </c>
      <c r="P1953" s="825">
        <v>0</v>
      </c>
      <c r="Q1953" s="827"/>
      <c r="R1953" s="822">
        <v>8</v>
      </c>
      <c r="S1953" s="827">
        <v>1</v>
      </c>
      <c r="T1953" s="826">
        <v>8</v>
      </c>
      <c r="U1953" s="828">
        <v>1</v>
      </c>
    </row>
    <row r="1954" spans="1:21" ht="14.45" customHeight="1" x14ac:dyDescent="0.2">
      <c r="A1954" s="821">
        <v>7</v>
      </c>
      <c r="B1954" s="822" t="s">
        <v>2929</v>
      </c>
      <c r="C1954" s="822" t="s">
        <v>2935</v>
      </c>
      <c r="D1954" s="823" t="s">
        <v>4682</v>
      </c>
      <c r="E1954" s="824" t="s">
        <v>2965</v>
      </c>
      <c r="F1954" s="822" t="s">
        <v>2931</v>
      </c>
      <c r="G1954" s="822" t="s">
        <v>3206</v>
      </c>
      <c r="H1954" s="822" t="s">
        <v>329</v>
      </c>
      <c r="I1954" s="822" t="s">
        <v>4547</v>
      </c>
      <c r="J1954" s="822" t="s">
        <v>3208</v>
      </c>
      <c r="K1954" s="822"/>
      <c r="L1954" s="825">
        <v>0</v>
      </c>
      <c r="M1954" s="825">
        <v>0</v>
      </c>
      <c r="N1954" s="822">
        <v>1</v>
      </c>
      <c r="O1954" s="826">
        <v>1</v>
      </c>
      <c r="P1954" s="825"/>
      <c r="Q1954" s="827"/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7</v>
      </c>
      <c r="B1955" s="822" t="s">
        <v>2929</v>
      </c>
      <c r="C1955" s="822" t="s">
        <v>2935</v>
      </c>
      <c r="D1955" s="823" t="s">
        <v>4682</v>
      </c>
      <c r="E1955" s="824" t="s">
        <v>2965</v>
      </c>
      <c r="F1955" s="822" t="s">
        <v>2931</v>
      </c>
      <c r="G1955" s="822" t="s">
        <v>3206</v>
      </c>
      <c r="H1955" s="822" t="s">
        <v>329</v>
      </c>
      <c r="I1955" s="822" t="s">
        <v>4548</v>
      </c>
      <c r="J1955" s="822" t="s">
        <v>3208</v>
      </c>
      <c r="K1955" s="822"/>
      <c r="L1955" s="825">
        <v>0</v>
      </c>
      <c r="M1955" s="825">
        <v>0</v>
      </c>
      <c r="N1955" s="822">
        <v>1</v>
      </c>
      <c r="O1955" s="826">
        <v>1</v>
      </c>
      <c r="P1955" s="825">
        <v>0</v>
      </c>
      <c r="Q1955" s="827"/>
      <c r="R1955" s="822">
        <v>1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7</v>
      </c>
      <c r="B1956" s="822" t="s">
        <v>2929</v>
      </c>
      <c r="C1956" s="822" t="s">
        <v>2935</v>
      </c>
      <c r="D1956" s="823" t="s">
        <v>4682</v>
      </c>
      <c r="E1956" s="824" t="s">
        <v>2979</v>
      </c>
      <c r="F1956" s="822" t="s">
        <v>2930</v>
      </c>
      <c r="G1956" s="822" t="s">
        <v>3587</v>
      </c>
      <c r="H1956" s="822" t="s">
        <v>329</v>
      </c>
      <c r="I1956" s="822" t="s">
        <v>3588</v>
      </c>
      <c r="J1956" s="822" t="s">
        <v>3589</v>
      </c>
      <c r="K1956" s="822" t="s">
        <v>3590</v>
      </c>
      <c r="L1956" s="825">
        <v>46.03</v>
      </c>
      <c r="M1956" s="825">
        <v>92.06</v>
      </c>
      <c r="N1956" s="822">
        <v>2</v>
      </c>
      <c r="O1956" s="826">
        <v>1</v>
      </c>
      <c r="P1956" s="825">
        <v>92.06</v>
      </c>
      <c r="Q1956" s="827">
        <v>1</v>
      </c>
      <c r="R1956" s="822">
        <v>2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7</v>
      </c>
      <c r="B1957" s="822" t="s">
        <v>2929</v>
      </c>
      <c r="C1957" s="822" t="s">
        <v>2935</v>
      </c>
      <c r="D1957" s="823" t="s">
        <v>4682</v>
      </c>
      <c r="E1957" s="824" t="s">
        <v>2979</v>
      </c>
      <c r="F1957" s="822" t="s">
        <v>2930</v>
      </c>
      <c r="G1957" s="822" t="s">
        <v>3101</v>
      </c>
      <c r="H1957" s="822" t="s">
        <v>687</v>
      </c>
      <c r="I1957" s="822" t="s">
        <v>3105</v>
      </c>
      <c r="J1957" s="822" t="s">
        <v>3106</v>
      </c>
      <c r="K1957" s="822" t="s">
        <v>886</v>
      </c>
      <c r="L1957" s="825">
        <v>96.04</v>
      </c>
      <c r="M1957" s="825">
        <v>96.04</v>
      </c>
      <c r="N1957" s="822">
        <v>1</v>
      </c>
      <c r="O1957" s="826">
        <v>1</v>
      </c>
      <c r="P1957" s="825">
        <v>96.04</v>
      </c>
      <c r="Q1957" s="827">
        <v>1</v>
      </c>
      <c r="R1957" s="822">
        <v>1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7</v>
      </c>
      <c r="B1958" s="822" t="s">
        <v>2929</v>
      </c>
      <c r="C1958" s="822" t="s">
        <v>2935</v>
      </c>
      <c r="D1958" s="823" t="s">
        <v>4682</v>
      </c>
      <c r="E1958" s="824" t="s">
        <v>2979</v>
      </c>
      <c r="F1958" s="822" t="s">
        <v>2930</v>
      </c>
      <c r="G1958" s="822" t="s">
        <v>3132</v>
      </c>
      <c r="H1958" s="822" t="s">
        <v>329</v>
      </c>
      <c r="I1958" s="822" t="s">
        <v>4074</v>
      </c>
      <c r="J1958" s="822" t="s">
        <v>3134</v>
      </c>
      <c r="K1958" s="822" t="s">
        <v>4075</v>
      </c>
      <c r="L1958" s="825">
        <v>91.78</v>
      </c>
      <c r="M1958" s="825">
        <v>183.56</v>
      </c>
      <c r="N1958" s="822">
        <v>2</v>
      </c>
      <c r="O1958" s="826">
        <v>1</v>
      </c>
      <c r="P1958" s="825">
        <v>183.56</v>
      </c>
      <c r="Q1958" s="827">
        <v>1</v>
      </c>
      <c r="R1958" s="822">
        <v>2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7</v>
      </c>
      <c r="B1959" s="822" t="s">
        <v>2929</v>
      </c>
      <c r="C1959" s="822" t="s">
        <v>2935</v>
      </c>
      <c r="D1959" s="823" t="s">
        <v>4682</v>
      </c>
      <c r="E1959" s="824" t="s">
        <v>2979</v>
      </c>
      <c r="F1959" s="822" t="s">
        <v>2930</v>
      </c>
      <c r="G1959" s="822" t="s">
        <v>3142</v>
      </c>
      <c r="H1959" s="822" t="s">
        <v>329</v>
      </c>
      <c r="I1959" s="822" t="s">
        <v>3143</v>
      </c>
      <c r="J1959" s="822" t="s">
        <v>1803</v>
      </c>
      <c r="K1959" s="822" t="s">
        <v>3104</v>
      </c>
      <c r="L1959" s="825">
        <v>111.72</v>
      </c>
      <c r="M1959" s="825">
        <v>111.72</v>
      </c>
      <c r="N1959" s="822">
        <v>1</v>
      </c>
      <c r="O1959" s="826">
        <v>1</v>
      </c>
      <c r="P1959" s="825">
        <v>111.72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7</v>
      </c>
      <c r="B1960" s="822" t="s">
        <v>2929</v>
      </c>
      <c r="C1960" s="822" t="s">
        <v>2935</v>
      </c>
      <c r="D1960" s="823" t="s">
        <v>4682</v>
      </c>
      <c r="E1960" s="824" t="s">
        <v>2979</v>
      </c>
      <c r="F1960" s="822" t="s">
        <v>2930</v>
      </c>
      <c r="G1960" s="822" t="s">
        <v>3175</v>
      </c>
      <c r="H1960" s="822" t="s">
        <v>329</v>
      </c>
      <c r="I1960" s="822" t="s">
        <v>4549</v>
      </c>
      <c r="J1960" s="822" t="s">
        <v>4550</v>
      </c>
      <c r="K1960" s="822" t="s">
        <v>3471</v>
      </c>
      <c r="L1960" s="825">
        <v>42.54</v>
      </c>
      <c r="M1960" s="825">
        <v>42.54</v>
      </c>
      <c r="N1960" s="822">
        <v>1</v>
      </c>
      <c r="O1960" s="826">
        <v>1</v>
      </c>
      <c r="P1960" s="825">
        <v>42.54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7</v>
      </c>
      <c r="B1961" s="822" t="s">
        <v>2929</v>
      </c>
      <c r="C1961" s="822" t="s">
        <v>2935</v>
      </c>
      <c r="D1961" s="823" t="s">
        <v>4682</v>
      </c>
      <c r="E1961" s="824" t="s">
        <v>2979</v>
      </c>
      <c r="F1961" s="822" t="s">
        <v>2930</v>
      </c>
      <c r="G1961" s="822" t="s">
        <v>3175</v>
      </c>
      <c r="H1961" s="822" t="s">
        <v>329</v>
      </c>
      <c r="I1961" s="822" t="s">
        <v>3176</v>
      </c>
      <c r="J1961" s="822" t="s">
        <v>1909</v>
      </c>
      <c r="K1961" s="822" t="s">
        <v>1910</v>
      </c>
      <c r="L1961" s="825">
        <v>59.56</v>
      </c>
      <c r="M1961" s="825">
        <v>119.12</v>
      </c>
      <c r="N1961" s="822">
        <v>2</v>
      </c>
      <c r="O1961" s="826">
        <v>1</v>
      </c>
      <c r="P1961" s="825">
        <v>119.12</v>
      </c>
      <c r="Q1961" s="827">
        <v>1</v>
      </c>
      <c r="R1961" s="822">
        <v>2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7</v>
      </c>
      <c r="B1962" s="822" t="s">
        <v>2929</v>
      </c>
      <c r="C1962" s="822" t="s">
        <v>2935</v>
      </c>
      <c r="D1962" s="823" t="s">
        <v>4682</v>
      </c>
      <c r="E1962" s="824" t="s">
        <v>2979</v>
      </c>
      <c r="F1962" s="822" t="s">
        <v>2930</v>
      </c>
      <c r="G1962" s="822" t="s">
        <v>3668</v>
      </c>
      <c r="H1962" s="822" t="s">
        <v>687</v>
      </c>
      <c r="I1962" s="822" t="s">
        <v>2501</v>
      </c>
      <c r="J1962" s="822" t="s">
        <v>2502</v>
      </c>
      <c r="K1962" s="822" t="s">
        <v>2503</v>
      </c>
      <c r="L1962" s="825">
        <v>300.31</v>
      </c>
      <c r="M1962" s="825">
        <v>300.31</v>
      </c>
      <c r="N1962" s="822">
        <v>1</v>
      </c>
      <c r="O1962" s="826">
        <v>1</v>
      </c>
      <c r="P1962" s="825">
        <v>300.31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7</v>
      </c>
      <c r="B1963" s="822" t="s">
        <v>2929</v>
      </c>
      <c r="C1963" s="822" t="s">
        <v>2935</v>
      </c>
      <c r="D1963" s="823" t="s">
        <v>4682</v>
      </c>
      <c r="E1963" s="824" t="s">
        <v>2979</v>
      </c>
      <c r="F1963" s="822" t="s">
        <v>2930</v>
      </c>
      <c r="G1963" s="822" t="s">
        <v>3088</v>
      </c>
      <c r="H1963" s="822" t="s">
        <v>329</v>
      </c>
      <c r="I1963" s="822" t="s">
        <v>3089</v>
      </c>
      <c r="J1963" s="822" t="s">
        <v>1269</v>
      </c>
      <c r="K1963" s="822" t="s">
        <v>1270</v>
      </c>
      <c r="L1963" s="825">
        <v>121.92</v>
      </c>
      <c r="M1963" s="825">
        <v>1341.12</v>
      </c>
      <c r="N1963" s="822">
        <v>11</v>
      </c>
      <c r="O1963" s="826">
        <v>4</v>
      </c>
      <c r="P1963" s="825">
        <v>1097.28</v>
      </c>
      <c r="Q1963" s="827">
        <v>0.81818181818181823</v>
      </c>
      <c r="R1963" s="822">
        <v>9</v>
      </c>
      <c r="S1963" s="827">
        <v>0.81818181818181823</v>
      </c>
      <c r="T1963" s="826">
        <v>3</v>
      </c>
      <c r="U1963" s="828">
        <v>0.75</v>
      </c>
    </row>
    <row r="1964" spans="1:21" ht="14.45" customHeight="1" x14ac:dyDescent="0.2">
      <c r="A1964" s="821">
        <v>7</v>
      </c>
      <c r="B1964" s="822" t="s">
        <v>2929</v>
      </c>
      <c r="C1964" s="822" t="s">
        <v>2935</v>
      </c>
      <c r="D1964" s="823" t="s">
        <v>4682</v>
      </c>
      <c r="E1964" s="824" t="s">
        <v>2963</v>
      </c>
      <c r="F1964" s="822" t="s">
        <v>2930</v>
      </c>
      <c r="G1964" s="822" t="s">
        <v>3005</v>
      </c>
      <c r="H1964" s="822" t="s">
        <v>329</v>
      </c>
      <c r="I1964" s="822" t="s">
        <v>4054</v>
      </c>
      <c r="J1964" s="822" t="s">
        <v>3007</v>
      </c>
      <c r="K1964" s="822" t="s">
        <v>4055</v>
      </c>
      <c r="L1964" s="825">
        <v>23.49</v>
      </c>
      <c r="M1964" s="825">
        <v>23.49</v>
      </c>
      <c r="N1964" s="822">
        <v>1</v>
      </c>
      <c r="O1964" s="826">
        <v>0.5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7</v>
      </c>
      <c r="B1965" s="822" t="s">
        <v>2929</v>
      </c>
      <c r="C1965" s="822" t="s">
        <v>2935</v>
      </c>
      <c r="D1965" s="823" t="s">
        <v>4682</v>
      </c>
      <c r="E1965" s="824" t="s">
        <v>2963</v>
      </c>
      <c r="F1965" s="822" t="s">
        <v>2930</v>
      </c>
      <c r="G1965" s="822" t="s">
        <v>3005</v>
      </c>
      <c r="H1965" s="822" t="s">
        <v>329</v>
      </c>
      <c r="I1965" s="822" t="s">
        <v>3006</v>
      </c>
      <c r="J1965" s="822" t="s">
        <v>3007</v>
      </c>
      <c r="K1965" s="822" t="s">
        <v>2891</v>
      </c>
      <c r="L1965" s="825">
        <v>70.48</v>
      </c>
      <c r="M1965" s="825">
        <v>3876.4000000000005</v>
      </c>
      <c r="N1965" s="822">
        <v>55</v>
      </c>
      <c r="O1965" s="826">
        <v>21.5</v>
      </c>
      <c r="P1965" s="825">
        <v>1057.2</v>
      </c>
      <c r="Q1965" s="827">
        <v>0.27272727272727271</v>
      </c>
      <c r="R1965" s="822">
        <v>15</v>
      </c>
      <c r="S1965" s="827">
        <v>0.27272727272727271</v>
      </c>
      <c r="T1965" s="826">
        <v>7</v>
      </c>
      <c r="U1965" s="828">
        <v>0.32558139534883723</v>
      </c>
    </row>
    <row r="1966" spans="1:21" ht="14.45" customHeight="1" x14ac:dyDescent="0.2">
      <c r="A1966" s="821">
        <v>7</v>
      </c>
      <c r="B1966" s="822" t="s">
        <v>2929</v>
      </c>
      <c r="C1966" s="822" t="s">
        <v>2935</v>
      </c>
      <c r="D1966" s="823" t="s">
        <v>4682</v>
      </c>
      <c r="E1966" s="824" t="s">
        <v>2963</v>
      </c>
      <c r="F1966" s="822" t="s">
        <v>2930</v>
      </c>
      <c r="G1966" s="822" t="s">
        <v>3005</v>
      </c>
      <c r="H1966" s="822" t="s">
        <v>329</v>
      </c>
      <c r="I1966" s="822" t="s">
        <v>3739</v>
      </c>
      <c r="J1966" s="822" t="s">
        <v>3007</v>
      </c>
      <c r="K1966" s="822" t="s">
        <v>3740</v>
      </c>
      <c r="L1966" s="825">
        <v>0</v>
      </c>
      <c r="M1966" s="825">
        <v>0</v>
      </c>
      <c r="N1966" s="822">
        <v>1</v>
      </c>
      <c r="O1966" s="826">
        <v>0.5</v>
      </c>
      <c r="P1966" s="825"/>
      <c r="Q1966" s="827"/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7</v>
      </c>
      <c r="B1967" s="822" t="s">
        <v>2929</v>
      </c>
      <c r="C1967" s="822" t="s">
        <v>2935</v>
      </c>
      <c r="D1967" s="823" t="s">
        <v>4682</v>
      </c>
      <c r="E1967" s="824" t="s">
        <v>2963</v>
      </c>
      <c r="F1967" s="822" t="s">
        <v>2930</v>
      </c>
      <c r="G1967" s="822" t="s">
        <v>4551</v>
      </c>
      <c r="H1967" s="822" t="s">
        <v>329</v>
      </c>
      <c r="I1967" s="822" t="s">
        <v>4552</v>
      </c>
      <c r="J1967" s="822" t="s">
        <v>4553</v>
      </c>
      <c r="K1967" s="822" t="s">
        <v>4554</v>
      </c>
      <c r="L1967" s="825">
        <v>121.75</v>
      </c>
      <c r="M1967" s="825">
        <v>121.75</v>
      </c>
      <c r="N1967" s="822">
        <v>1</v>
      </c>
      <c r="O1967" s="826">
        <v>0.5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7</v>
      </c>
      <c r="B1968" s="822" t="s">
        <v>2929</v>
      </c>
      <c r="C1968" s="822" t="s">
        <v>2935</v>
      </c>
      <c r="D1968" s="823" t="s">
        <v>4682</v>
      </c>
      <c r="E1968" s="824" t="s">
        <v>2963</v>
      </c>
      <c r="F1968" s="822" t="s">
        <v>2930</v>
      </c>
      <c r="G1968" s="822" t="s">
        <v>3094</v>
      </c>
      <c r="H1968" s="822" t="s">
        <v>687</v>
      </c>
      <c r="I1968" s="822" t="s">
        <v>2737</v>
      </c>
      <c r="J1968" s="822" t="s">
        <v>2735</v>
      </c>
      <c r="K1968" s="822" t="s">
        <v>2738</v>
      </c>
      <c r="L1968" s="825">
        <v>11.71</v>
      </c>
      <c r="M1968" s="825">
        <v>23.42</v>
      </c>
      <c r="N1968" s="822">
        <v>2</v>
      </c>
      <c r="O1968" s="826">
        <v>0.5</v>
      </c>
      <c r="P1968" s="825">
        <v>23.42</v>
      </c>
      <c r="Q1968" s="827">
        <v>1</v>
      </c>
      <c r="R1968" s="822">
        <v>2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7</v>
      </c>
      <c r="B1969" s="822" t="s">
        <v>2929</v>
      </c>
      <c r="C1969" s="822" t="s">
        <v>2935</v>
      </c>
      <c r="D1969" s="823" t="s">
        <v>4682</v>
      </c>
      <c r="E1969" s="824" t="s">
        <v>2963</v>
      </c>
      <c r="F1969" s="822" t="s">
        <v>2930</v>
      </c>
      <c r="G1969" s="822" t="s">
        <v>4156</v>
      </c>
      <c r="H1969" s="822" t="s">
        <v>329</v>
      </c>
      <c r="I1969" s="822" t="s">
        <v>4157</v>
      </c>
      <c r="J1969" s="822" t="s">
        <v>708</v>
      </c>
      <c r="K1969" s="822" t="s">
        <v>4158</v>
      </c>
      <c r="L1969" s="825">
        <v>0</v>
      </c>
      <c r="M1969" s="825">
        <v>0</v>
      </c>
      <c r="N1969" s="822">
        <v>1</v>
      </c>
      <c r="O1969" s="826">
        <v>0.5</v>
      </c>
      <c r="P1969" s="825"/>
      <c r="Q1969" s="827"/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7</v>
      </c>
      <c r="B1970" s="822" t="s">
        <v>2929</v>
      </c>
      <c r="C1970" s="822" t="s">
        <v>2935</v>
      </c>
      <c r="D1970" s="823" t="s">
        <v>4682</v>
      </c>
      <c r="E1970" s="824" t="s">
        <v>2963</v>
      </c>
      <c r="F1970" s="822" t="s">
        <v>2930</v>
      </c>
      <c r="G1970" s="822" t="s">
        <v>3798</v>
      </c>
      <c r="H1970" s="822" t="s">
        <v>329</v>
      </c>
      <c r="I1970" s="822" t="s">
        <v>3799</v>
      </c>
      <c r="J1970" s="822" t="s">
        <v>3800</v>
      </c>
      <c r="K1970" s="822" t="s">
        <v>3801</v>
      </c>
      <c r="L1970" s="825">
        <v>51.43</v>
      </c>
      <c r="M1970" s="825">
        <v>977.17</v>
      </c>
      <c r="N1970" s="822">
        <v>19</v>
      </c>
      <c r="O1970" s="826">
        <v>5</v>
      </c>
      <c r="P1970" s="825">
        <v>462.87</v>
      </c>
      <c r="Q1970" s="827">
        <v>0.47368421052631582</v>
      </c>
      <c r="R1970" s="822">
        <v>9</v>
      </c>
      <c r="S1970" s="827">
        <v>0.47368421052631576</v>
      </c>
      <c r="T1970" s="826">
        <v>2.5</v>
      </c>
      <c r="U1970" s="828">
        <v>0.5</v>
      </c>
    </row>
    <row r="1971" spans="1:21" ht="14.45" customHeight="1" x14ac:dyDescent="0.2">
      <c r="A1971" s="821">
        <v>7</v>
      </c>
      <c r="B1971" s="822" t="s">
        <v>2929</v>
      </c>
      <c r="C1971" s="822" t="s">
        <v>2935</v>
      </c>
      <c r="D1971" s="823" t="s">
        <v>4682</v>
      </c>
      <c r="E1971" s="824" t="s">
        <v>2963</v>
      </c>
      <c r="F1971" s="822" t="s">
        <v>2930</v>
      </c>
      <c r="G1971" s="822" t="s">
        <v>3798</v>
      </c>
      <c r="H1971" s="822" t="s">
        <v>329</v>
      </c>
      <c r="I1971" s="822" t="s">
        <v>3799</v>
      </c>
      <c r="J1971" s="822" t="s">
        <v>3800</v>
      </c>
      <c r="K1971" s="822" t="s">
        <v>3801</v>
      </c>
      <c r="L1971" s="825">
        <v>55.77</v>
      </c>
      <c r="M1971" s="825">
        <v>167.31</v>
      </c>
      <c r="N1971" s="822">
        <v>3</v>
      </c>
      <c r="O1971" s="826">
        <v>1.5</v>
      </c>
      <c r="P1971" s="825">
        <v>55.77</v>
      </c>
      <c r="Q1971" s="827">
        <v>0.33333333333333337</v>
      </c>
      <c r="R1971" s="822">
        <v>1</v>
      </c>
      <c r="S1971" s="827">
        <v>0.33333333333333331</v>
      </c>
      <c r="T1971" s="826">
        <v>1</v>
      </c>
      <c r="U1971" s="828">
        <v>0.66666666666666663</v>
      </c>
    </row>
    <row r="1972" spans="1:21" ht="14.45" customHeight="1" x14ac:dyDescent="0.2">
      <c r="A1972" s="821">
        <v>7</v>
      </c>
      <c r="B1972" s="822" t="s">
        <v>2929</v>
      </c>
      <c r="C1972" s="822" t="s">
        <v>2935</v>
      </c>
      <c r="D1972" s="823" t="s">
        <v>4682</v>
      </c>
      <c r="E1972" s="824" t="s">
        <v>2963</v>
      </c>
      <c r="F1972" s="822" t="s">
        <v>2930</v>
      </c>
      <c r="G1972" s="822" t="s">
        <v>3798</v>
      </c>
      <c r="H1972" s="822" t="s">
        <v>329</v>
      </c>
      <c r="I1972" s="822" t="s">
        <v>3802</v>
      </c>
      <c r="J1972" s="822" t="s">
        <v>3800</v>
      </c>
      <c r="K1972" s="822" t="s">
        <v>3801</v>
      </c>
      <c r="L1972" s="825">
        <v>51.43</v>
      </c>
      <c r="M1972" s="825">
        <v>462.87</v>
      </c>
      <c r="N1972" s="822">
        <v>9</v>
      </c>
      <c r="O1972" s="826">
        <v>3</v>
      </c>
      <c r="P1972" s="825">
        <v>360.01</v>
      </c>
      <c r="Q1972" s="827">
        <v>0.77777777777777779</v>
      </c>
      <c r="R1972" s="822">
        <v>7</v>
      </c>
      <c r="S1972" s="827">
        <v>0.77777777777777779</v>
      </c>
      <c r="T1972" s="826">
        <v>3</v>
      </c>
      <c r="U1972" s="828">
        <v>1</v>
      </c>
    </row>
    <row r="1973" spans="1:21" ht="14.45" customHeight="1" x14ac:dyDescent="0.2">
      <c r="A1973" s="821">
        <v>7</v>
      </c>
      <c r="B1973" s="822" t="s">
        <v>2929</v>
      </c>
      <c r="C1973" s="822" t="s">
        <v>2935</v>
      </c>
      <c r="D1973" s="823" t="s">
        <v>4682</v>
      </c>
      <c r="E1973" s="824" t="s">
        <v>2963</v>
      </c>
      <c r="F1973" s="822" t="s">
        <v>2930</v>
      </c>
      <c r="G1973" s="822" t="s">
        <v>3798</v>
      </c>
      <c r="H1973" s="822" t="s">
        <v>329</v>
      </c>
      <c r="I1973" s="822" t="s">
        <v>3802</v>
      </c>
      <c r="J1973" s="822" t="s">
        <v>3800</v>
      </c>
      <c r="K1973" s="822" t="s">
        <v>3801</v>
      </c>
      <c r="L1973" s="825">
        <v>55.77</v>
      </c>
      <c r="M1973" s="825">
        <v>111.54</v>
      </c>
      <c r="N1973" s="822">
        <v>2</v>
      </c>
      <c r="O1973" s="826">
        <v>0.5</v>
      </c>
      <c r="P1973" s="825">
        <v>111.54</v>
      </c>
      <c r="Q1973" s="827">
        <v>1</v>
      </c>
      <c r="R1973" s="822">
        <v>2</v>
      </c>
      <c r="S1973" s="827">
        <v>1</v>
      </c>
      <c r="T1973" s="826">
        <v>0.5</v>
      </c>
      <c r="U1973" s="828">
        <v>1</v>
      </c>
    </row>
    <row r="1974" spans="1:21" ht="14.45" customHeight="1" x14ac:dyDescent="0.2">
      <c r="A1974" s="821">
        <v>7</v>
      </c>
      <c r="B1974" s="822" t="s">
        <v>2929</v>
      </c>
      <c r="C1974" s="822" t="s">
        <v>2935</v>
      </c>
      <c r="D1974" s="823" t="s">
        <v>4682</v>
      </c>
      <c r="E1974" s="824" t="s">
        <v>2963</v>
      </c>
      <c r="F1974" s="822" t="s">
        <v>2930</v>
      </c>
      <c r="G1974" s="822" t="s">
        <v>3008</v>
      </c>
      <c r="H1974" s="822" t="s">
        <v>329</v>
      </c>
      <c r="I1974" s="822" t="s">
        <v>3009</v>
      </c>
      <c r="J1974" s="822" t="s">
        <v>3010</v>
      </c>
      <c r="K1974" s="822" t="s">
        <v>3011</v>
      </c>
      <c r="L1974" s="825">
        <v>128.55000000000001</v>
      </c>
      <c r="M1974" s="825">
        <v>257.10000000000002</v>
      </c>
      <c r="N1974" s="822">
        <v>2</v>
      </c>
      <c r="O1974" s="826">
        <v>0.5</v>
      </c>
      <c r="P1974" s="825">
        <v>257.10000000000002</v>
      </c>
      <c r="Q1974" s="827">
        <v>1</v>
      </c>
      <c r="R1974" s="822">
        <v>2</v>
      </c>
      <c r="S1974" s="827">
        <v>1</v>
      </c>
      <c r="T1974" s="826">
        <v>0.5</v>
      </c>
      <c r="U1974" s="828">
        <v>1</v>
      </c>
    </row>
    <row r="1975" spans="1:21" ht="14.45" customHeight="1" x14ac:dyDescent="0.2">
      <c r="A1975" s="821">
        <v>7</v>
      </c>
      <c r="B1975" s="822" t="s">
        <v>2929</v>
      </c>
      <c r="C1975" s="822" t="s">
        <v>2935</v>
      </c>
      <c r="D1975" s="823" t="s">
        <v>4682</v>
      </c>
      <c r="E1975" s="824" t="s">
        <v>2963</v>
      </c>
      <c r="F1975" s="822" t="s">
        <v>2930</v>
      </c>
      <c r="G1975" s="822" t="s">
        <v>3804</v>
      </c>
      <c r="H1975" s="822" t="s">
        <v>329</v>
      </c>
      <c r="I1975" s="822" t="s">
        <v>3805</v>
      </c>
      <c r="J1975" s="822" t="s">
        <v>3806</v>
      </c>
      <c r="K1975" s="822" t="s">
        <v>3807</v>
      </c>
      <c r="L1975" s="825">
        <v>0</v>
      </c>
      <c r="M1975" s="825">
        <v>0</v>
      </c>
      <c r="N1975" s="822">
        <v>1</v>
      </c>
      <c r="O1975" s="826">
        <v>0.5</v>
      </c>
      <c r="P1975" s="825">
        <v>0</v>
      </c>
      <c r="Q1975" s="827"/>
      <c r="R1975" s="822">
        <v>1</v>
      </c>
      <c r="S1975" s="827">
        <v>1</v>
      </c>
      <c r="T1975" s="826">
        <v>0.5</v>
      </c>
      <c r="U1975" s="828">
        <v>1</v>
      </c>
    </row>
    <row r="1976" spans="1:21" ht="14.45" customHeight="1" x14ac:dyDescent="0.2">
      <c r="A1976" s="821">
        <v>7</v>
      </c>
      <c r="B1976" s="822" t="s">
        <v>2929</v>
      </c>
      <c r="C1976" s="822" t="s">
        <v>2935</v>
      </c>
      <c r="D1976" s="823" t="s">
        <v>4682</v>
      </c>
      <c r="E1976" s="824" t="s">
        <v>2963</v>
      </c>
      <c r="F1976" s="822" t="s">
        <v>2930</v>
      </c>
      <c r="G1976" s="822" t="s">
        <v>3809</v>
      </c>
      <c r="H1976" s="822" t="s">
        <v>687</v>
      </c>
      <c r="I1976" s="822" t="s">
        <v>2679</v>
      </c>
      <c r="J1976" s="822" t="s">
        <v>2680</v>
      </c>
      <c r="K1976" s="822" t="s">
        <v>2681</v>
      </c>
      <c r="L1976" s="825">
        <v>754.04</v>
      </c>
      <c r="M1976" s="825">
        <v>1508.08</v>
      </c>
      <c r="N1976" s="822">
        <v>2</v>
      </c>
      <c r="O1976" s="826">
        <v>1</v>
      </c>
      <c r="P1976" s="825">
        <v>1508.08</v>
      </c>
      <c r="Q1976" s="827">
        <v>1</v>
      </c>
      <c r="R1976" s="822">
        <v>2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7</v>
      </c>
      <c r="B1977" s="822" t="s">
        <v>2929</v>
      </c>
      <c r="C1977" s="822" t="s">
        <v>2935</v>
      </c>
      <c r="D1977" s="823" t="s">
        <v>4682</v>
      </c>
      <c r="E1977" s="824" t="s">
        <v>2963</v>
      </c>
      <c r="F1977" s="822" t="s">
        <v>2930</v>
      </c>
      <c r="G1977" s="822" t="s">
        <v>3809</v>
      </c>
      <c r="H1977" s="822" t="s">
        <v>687</v>
      </c>
      <c r="I1977" s="822" t="s">
        <v>2679</v>
      </c>
      <c r="J1977" s="822" t="s">
        <v>2680</v>
      </c>
      <c r="K1977" s="822" t="s">
        <v>2681</v>
      </c>
      <c r="L1977" s="825">
        <v>505.86</v>
      </c>
      <c r="M1977" s="825">
        <v>14669.94</v>
      </c>
      <c r="N1977" s="822">
        <v>29</v>
      </c>
      <c r="O1977" s="826">
        <v>4</v>
      </c>
      <c r="P1977" s="825">
        <v>13658.220000000001</v>
      </c>
      <c r="Q1977" s="827">
        <v>0.93103448275862077</v>
      </c>
      <c r="R1977" s="822">
        <v>27</v>
      </c>
      <c r="S1977" s="827">
        <v>0.93103448275862066</v>
      </c>
      <c r="T1977" s="826">
        <v>2</v>
      </c>
      <c r="U1977" s="828">
        <v>0.5</v>
      </c>
    </row>
    <row r="1978" spans="1:21" ht="14.45" customHeight="1" x14ac:dyDescent="0.2">
      <c r="A1978" s="821">
        <v>7</v>
      </c>
      <c r="B1978" s="822" t="s">
        <v>2929</v>
      </c>
      <c r="C1978" s="822" t="s">
        <v>2935</v>
      </c>
      <c r="D1978" s="823" t="s">
        <v>4682</v>
      </c>
      <c r="E1978" s="824" t="s">
        <v>2963</v>
      </c>
      <c r="F1978" s="822" t="s">
        <v>2930</v>
      </c>
      <c r="G1978" s="822" t="s">
        <v>3809</v>
      </c>
      <c r="H1978" s="822" t="s">
        <v>687</v>
      </c>
      <c r="I1978" s="822" t="s">
        <v>2865</v>
      </c>
      <c r="J1978" s="822" t="s">
        <v>2680</v>
      </c>
      <c r="K1978" s="822" t="s">
        <v>2866</v>
      </c>
      <c r="L1978" s="825">
        <v>1131.06</v>
      </c>
      <c r="M1978" s="825">
        <v>9048.48</v>
      </c>
      <c r="N1978" s="822">
        <v>8</v>
      </c>
      <c r="O1978" s="826">
        <v>2</v>
      </c>
      <c r="P1978" s="825">
        <v>9048.48</v>
      </c>
      <c r="Q1978" s="827">
        <v>1</v>
      </c>
      <c r="R1978" s="822">
        <v>8</v>
      </c>
      <c r="S1978" s="827">
        <v>1</v>
      </c>
      <c r="T1978" s="826">
        <v>2</v>
      </c>
      <c r="U1978" s="828">
        <v>1</v>
      </c>
    </row>
    <row r="1979" spans="1:21" ht="14.45" customHeight="1" x14ac:dyDescent="0.2">
      <c r="A1979" s="821">
        <v>7</v>
      </c>
      <c r="B1979" s="822" t="s">
        <v>2929</v>
      </c>
      <c r="C1979" s="822" t="s">
        <v>2935</v>
      </c>
      <c r="D1979" s="823" t="s">
        <v>4682</v>
      </c>
      <c r="E1979" s="824" t="s">
        <v>2963</v>
      </c>
      <c r="F1979" s="822" t="s">
        <v>2930</v>
      </c>
      <c r="G1979" s="822" t="s">
        <v>3809</v>
      </c>
      <c r="H1979" s="822" t="s">
        <v>687</v>
      </c>
      <c r="I1979" s="822" t="s">
        <v>2865</v>
      </c>
      <c r="J1979" s="822" t="s">
        <v>2680</v>
      </c>
      <c r="K1979" s="822" t="s">
        <v>2866</v>
      </c>
      <c r="L1979" s="825">
        <v>758.79</v>
      </c>
      <c r="M1979" s="825">
        <v>8346.6899999999987</v>
      </c>
      <c r="N1979" s="822">
        <v>11</v>
      </c>
      <c r="O1979" s="826"/>
      <c r="P1979" s="825">
        <v>8346.6899999999987</v>
      </c>
      <c r="Q1979" s="827">
        <v>1</v>
      </c>
      <c r="R1979" s="822">
        <v>11</v>
      </c>
      <c r="S1979" s="827">
        <v>1</v>
      </c>
      <c r="T1979" s="826"/>
      <c r="U1979" s="828"/>
    </row>
    <row r="1980" spans="1:21" ht="14.45" customHeight="1" x14ac:dyDescent="0.2">
      <c r="A1980" s="821">
        <v>7</v>
      </c>
      <c r="B1980" s="822" t="s">
        <v>2929</v>
      </c>
      <c r="C1980" s="822" t="s">
        <v>2935</v>
      </c>
      <c r="D1980" s="823" t="s">
        <v>4682</v>
      </c>
      <c r="E1980" s="824" t="s">
        <v>2963</v>
      </c>
      <c r="F1980" s="822" t="s">
        <v>2930</v>
      </c>
      <c r="G1980" s="822" t="s">
        <v>3809</v>
      </c>
      <c r="H1980" s="822" t="s">
        <v>687</v>
      </c>
      <c r="I1980" s="822" t="s">
        <v>3810</v>
      </c>
      <c r="J1980" s="822" t="s">
        <v>2680</v>
      </c>
      <c r="K1980" s="822" t="s">
        <v>3811</v>
      </c>
      <c r="L1980" s="825">
        <v>1011.73</v>
      </c>
      <c r="M1980" s="825">
        <v>11129.029999999999</v>
      </c>
      <c r="N1980" s="822">
        <v>11</v>
      </c>
      <c r="O1980" s="826">
        <v>1</v>
      </c>
      <c r="P1980" s="825">
        <v>11129.029999999999</v>
      </c>
      <c r="Q1980" s="827">
        <v>1</v>
      </c>
      <c r="R1980" s="822">
        <v>11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7</v>
      </c>
      <c r="B1981" s="822" t="s">
        <v>2929</v>
      </c>
      <c r="C1981" s="822" t="s">
        <v>2935</v>
      </c>
      <c r="D1981" s="823" t="s">
        <v>4682</v>
      </c>
      <c r="E1981" s="824" t="s">
        <v>2963</v>
      </c>
      <c r="F1981" s="822" t="s">
        <v>2930</v>
      </c>
      <c r="G1981" s="822" t="s">
        <v>3809</v>
      </c>
      <c r="H1981" s="822" t="s">
        <v>329</v>
      </c>
      <c r="I1981" s="822" t="s">
        <v>4059</v>
      </c>
      <c r="J1981" s="822" t="s">
        <v>4060</v>
      </c>
      <c r="K1981" s="822" t="s">
        <v>2681</v>
      </c>
      <c r="L1981" s="825">
        <v>433.6</v>
      </c>
      <c r="M1981" s="825">
        <v>2601.6000000000004</v>
      </c>
      <c r="N1981" s="822">
        <v>6</v>
      </c>
      <c r="O1981" s="826">
        <v>1</v>
      </c>
      <c r="P1981" s="825">
        <v>2601.6000000000004</v>
      </c>
      <c r="Q1981" s="827">
        <v>1</v>
      </c>
      <c r="R1981" s="822">
        <v>6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7</v>
      </c>
      <c r="B1982" s="822" t="s">
        <v>2929</v>
      </c>
      <c r="C1982" s="822" t="s">
        <v>2935</v>
      </c>
      <c r="D1982" s="823" t="s">
        <v>4682</v>
      </c>
      <c r="E1982" s="824" t="s">
        <v>2963</v>
      </c>
      <c r="F1982" s="822" t="s">
        <v>2930</v>
      </c>
      <c r="G1982" s="822" t="s">
        <v>3809</v>
      </c>
      <c r="H1982" s="822" t="s">
        <v>329</v>
      </c>
      <c r="I1982" s="822" t="s">
        <v>3812</v>
      </c>
      <c r="J1982" s="822" t="s">
        <v>3813</v>
      </c>
      <c r="K1982" s="822" t="s">
        <v>2681</v>
      </c>
      <c r="L1982" s="825">
        <v>754.04</v>
      </c>
      <c r="M1982" s="825">
        <v>5278.28</v>
      </c>
      <c r="N1982" s="822">
        <v>7</v>
      </c>
      <c r="O1982" s="826">
        <v>1</v>
      </c>
      <c r="P1982" s="825">
        <v>5278.28</v>
      </c>
      <c r="Q1982" s="827">
        <v>1</v>
      </c>
      <c r="R1982" s="822">
        <v>7</v>
      </c>
      <c r="S1982" s="827">
        <v>1</v>
      </c>
      <c r="T1982" s="826">
        <v>1</v>
      </c>
      <c r="U1982" s="828">
        <v>1</v>
      </c>
    </row>
    <row r="1983" spans="1:21" ht="14.45" customHeight="1" x14ac:dyDescent="0.2">
      <c r="A1983" s="821">
        <v>7</v>
      </c>
      <c r="B1983" s="822" t="s">
        <v>2929</v>
      </c>
      <c r="C1983" s="822" t="s">
        <v>2935</v>
      </c>
      <c r="D1983" s="823" t="s">
        <v>4682</v>
      </c>
      <c r="E1983" s="824" t="s">
        <v>2963</v>
      </c>
      <c r="F1983" s="822" t="s">
        <v>2930</v>
      </c>
      <c r="G1983" s="822" t="s">
        <v>3815</v>
      </c>
      <c r="H1983" s="822" t="s">
        <v>329</v>
      </c>
      <c r="I1983" s="822" t="s">
        <v>3816</v>
      </c>
      <c r="J1983" s="822" t="s">
        <v>3817</v>
      </c>
      <c r="K1983" s="822" t="s">
        <v>3818</v>
      </c>
      <c r="L1983" s="825">
        <v>508.75</v>
      </c>
      <c r="M1983" s="825">
        <v>1526.25</v>
      </c>
      <c r="N1983" s="822">
        <v>3</v>
      </c>
      <c r="O1983" s="826">
        <v>1</v>
      </c>
      <c r="P1983" s="825">
        <v>508.75</v>
      </c>
      <c r="Q1983" s="827">
        <v>0.33333333333333331</v>
      </c>
      <c r="R1983" s="822">
        <v>1</v>
      </c>
      <c r="S1983" s="827">
        <v>0.33333333333333331</v>
      </c>
      <c r="T1983" s="826">
        <v>0.5</v>
      </c>
      <c r="U1983" s="828">
        <v>0.5</v>
      </c>
    </row>
    <row r="1984" spans="1:21" ht="14.45" customHeight="1" x14ac:dyDescent="0.2">
      <c r="A1984" s="821">
        <v>7</v>
      </c>
      <c r="B1984" s="822" t="s">
        <v>2929</v>
      </c>
      <c r="C1984" s="822" t="s">
        <v>2935</v>
      </c>
      <c r="D1984" s="823" t="s">
        <v>4682</v>
      </c>
      <c r="E1984" s="824" t="s">
        <v>2963</v>
      </c>
      <c r="F1984" s="822" t="s">
        <v>2930</v>
      </c>
      <c r="G1984" s="822" t="s">
        <v>3283</v>
      </c>
      <c r="H1984" s="822" t="s">
        <v>687</v>
      </c>
      <c r="I1984" s="822" t="s">
        <v>2778</v>
      </c>
      <c r="J1984" s="822" t="s">
        <v>1617</v>
      </c>
      <c r="K1984" s="822" t="s">
        <v>2779</v>
      </c>
      <c r="L1984" s="825">
        <v>117.55</v>
      </c>
      <c r="M1984" s="825">
        <v>117.55</v>
      </c>
      <c r="N1984" s="822">
        <v>1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7</v>
      </c>
      <c r="B1985" s="822" t="s">
        <v>2929</v>
      </c>
      <c r="C1985" s="822" t="s">
        <v>2935</v>
      </c>
      <c r="D1985" s="823" t="s">
        <v>4682</v>
      </c>
      <c r="E1985" s="824" t="s">
        <v>2963</v>
      </c>
      <c r="F1985" s="822" t="s">
        <v>2930</v>
      </c>
      <c r="G1985" s="822" t="s">
        <v>3283</v>
      </c>
      <c r="H1985" s="822" t="s">
        <v>687</v>
      </c>
      <c r="I1985" s="822" t="s">
        <v>2781</v>
      </c>
      <c r="J1985" s="822" t="s">
        <v>1617</v>
      </c>
      <c r="K1985" s="822" t="s">
        <v>2782</v>
      </c>
      <c r="L1985" s="825">
        <v>176.32</v>
      </c>
      <c r="M1985" s="825">
        <v>176.32</v>
      </c>
      <c r="N1985" s="822">
        <v>1</v>
      </c>
      <c r="O1985" s="826">
        <v>1</v>
      </c>
      <c r="P1985" s="825">
        <v>176.32</v>
      </c>
      <c r="Q1985" s="827">
        <v>1</v>
      </c>
      <c r="R1985" s="822">
        <v>1</v>
      </c>
      <c r="S1985" s="827">
        <v>1</v>
      </c>
      <c r="T1985" s="826">
        <v>1</v>
      </c>
      <c r="U1985" s="828">
        <v>1</v>
      </c>
    </row>
    <row r="1986" spans="1:21" ht="14.45" customHeight="1" x14ac:dyDescent="0.2">
      <c r="A1986" s="821">
        <v>7</v>
      </c>
      <c r="B1986" s="822" t="s">
        <v>2929</v>
      </c>
      <c r="C1986" s="822" t="s">
        <v>2935</v>
      </c>
      <c r="D1986" s="823" t="s">
        <v>4682</v>
      </c>
      <c r="E1986" s="824" t="s">
        <v>2963</v>
      </c>
      <c r="F1986" s="822" t="s">
        <v>2930</v>
      </c>
      <c r="G1986" s="822" t="s">
        <v>4555</v>
      </c>
      <c r="H1986" s="822" t="s">
        <v>329</v>
      </c>
      <c r="I1986" s="822" t="s">
        <v>4556</v>
      </c>
      <c r="J1986" s="822" t="s">
        <v>4557</v>
      </c>
      <c r="K1986" s="822" t="s">
        <v>4558</v>
      </c>
      <c r="L1986" s="825">
        <v>0</v>
      </c>
      <c r="M1986" s="825">
        <v>0</v>
      </c>
      <c r="N1986" s="822">
        <v>1</v>
      </c>
      <c r="O1986" s="826">
        <v>0.5</v>
      </c>
      <c r="P1986" s="825"/>
      <c r="Q1986" s="827"/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7</v>
      </c>
      <c r="B1987" s="822" t="s">
        <v>2929</v>
      </c>
      <c r="C1987" s="822" t="s">
        <v>2935</v>
      </c>
      <c r="D1987" s="823" t="s">
        <v>4682</v>
      </c>
      <c r="E1987" s="824" t="s">
        <v>2963</v>
      </c>
      <c r="F1987" s="822" t="s">
        <v>2930</v>
      </c>
      <c r="G1987" s="822" t="s">
        <v>3108</v>
      </c>
      <c r="H1987" s="822" t="s">
        <v>329</v>
      </c>
      <c r="I1987" s="822" t="s">
        <v>3539</v>
      </c>
      <c r="J1987" s="822" t="s">
        <v>891</v>
      </c>
      <c r="K1987" s="822" t="s">
        <v>836</v>
      </c>
      <c r="L1987" s="825">
        <v>65.989999999999995</v>
      </c>
      <c r="M1987" s="825">
        <v>395.93999999999994</v>
      </c>
      <c r="N1987" s="822">
        <v>6</v>
      </c>
      <c r="O1987" s="826">
        <v>1</v>
      </c>
      <c r="P1987" s="825">
        <v>197.96999999999997</v>
      </c>
      <c r="Q1987" s="827">
        <v>0.5</v>
      </c>
      <c r="R1987" s="822">
        <v>3</v>
      </c>
      <c r="S1987" s="827">
        <v>0.5</v>
      </c>
      <c r="T1987" s="826">
        <v>0.5</v>
      </c>
      <c r="U1987" s="828">
        <v>0.5</v>
      </c>
    </row>
    <row r="1988" spans="1:21" ht="14.45" customHeight="1" x14ac:dyDescent="0.2">
      <c r="A1988" s="821">
        <v>7</v>
      </c>
      <c r="B1988" s="822" t="s">
        <v>2929</v>
      </c>
      <c r="C1988" s="822" t="s">
        <v>2935</v>
      </c>
      <c r="D1988" s="823" t="s">
        <v>4682</v>
      </c>
      <c r="E1988" s="824" t="s">
        <v>2963</v>
      </c>
      <c r="F1988" s="822" t="s">
        <v>2930</v>
      </c>
      <c r="G1988" s="822" t="s">
        <v>3108</v>
      </c>
      <c r="H1988" s="822" t="s">
        <v>329</v>
      </c>
      <c r="I1988" s="822" t="s">
        <v>3110</v>
      </c>
      <c r="J1988" s="822" t="s">
        <v>891</v>
      </c>
      <c r="K1988" s="822" t="s">
        <v>1919</v>
      </c>
      <c r="L1988" s="825">
        <v>132</v>
      </c>
      <c r="M1988" s="825">
        <v>924</v>
      </c>
      <c r="N1988" s="822">
        <v>7</v>
      </c>
      <c r="O1988" s="826">
        <v>1</v>
      </c>
      <c r="P1988" s="825">
        <v>924</v>
      </c>
      <c r="Q1988" s="827">
        <v>1</v>
      </c>
      <c r="R1988" s="822">
        <v>7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7</v>
      </c>
      <c r="B1989" s="822" t="s">
        <v>2929</v>
      </c>
      <c r="C1989" s="822" t="s">
        <v>2935</v>
      </c>
      <c r="D1989" s="823" t="s">
        <v>4682</v>
      </c>
      <c r="E1989" s="824" t="s">
        <v>2963</v>
      </c>
      <c r="F1989" s="822" t="s">
        <v>2930</v>
      </c>
      <c r="G1989" s="822" t="s">
        <v>3294</v>
      </c>
      <c r="H1989" s="822" t="s">
        <v>329</v>
      </c>
      <c r="I1989" s="822" t="s">
        <v>3820</v>
      </c>
      <c r="J1989" s="822" t="s">
        <v>3296</v>
      </c>
      <c r="K1989" s="822" t="s">
        <v>3821</v>
      </c>
      <c r="L1989" s="825">
        <v>150.26</v>
      </c>
      <c r="M1989" s="825">
        <v>1202.08</v>
      </c>
      <c r="N1989" s="822">
        <v>8</v>
      </c>
      <c r="O1989" s="826">
        <v>2</v>
      </c>
      <c r="P1989" s="825">
        <v>150.26</v>
      </c>
      <c r="Q1989" s="827">
        <v>0.125</v>
      </c>
      <c r="R1989" s="822">
        <v>1</v>
      </c>
      <c r="S1989" s="827">
        <v>0.125</v>
      </c>
      <c r="T1989" s="826"/>
      <c r="U1989" s="828">
        <v>0</v>
      </c>
    </row>
    <row r="1990" spans="1:21" ht="14.45" customHeight="1" x14ac:dyDescent="0.2">
      <c r="A1990" s="821">
        <v>7</v>
      </c>
      <c r="B1990" s="822" t="s">
        <v>2929</v>
      </c>
      <c r="C1990" s="822" t="s">
        <v>2935</v>
      </c>
      <c r="D1990" s="823" t="s">
        <v>4682</v>
      </c>
      <c r="E1990" s="824" t="s">
        <v>2963</v>
      </c>
      <c r="F1990" s="822" t="s">
        <v>2930</v>
      </c>
      <c r="G1990" s="822" t="s">
        <v>3294</v>
      </c>
      <c r="H1990" s="822" t="s">
        <v>329</v>
      </c>
      <c r="I1990" s="822" t="s">
        <v>3822</v>
      </c>
      <c r="J1990" s="822" t="s">
        <v>3296</v>
      </c>
      <c r="K1990" s="822" t="s">
        <v>3823</v>
      </c>
      <c r="L1990" s="825">
        <v>225.39</v>
      </c>
      <c r="M1990" s="825">
        <v>676.17</v>
      </c>
      <c r="N1990" s="822">
        <v>3</v>
      </c>
      <c r="O1990" s="826">
        <v>1</v>
      </c>
      <c r="P1990" s="825">
        <v>676.17</v>
      </c>
      <c r="Q1990" s="827">
        <v>1</v>
      </c>
      <c r="R1990" s="822">
        <v>3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7</v>
      </c>
      <c r="B1991" s="822" t="s">
        <v>2929</v>
      </c>
      <c r="C1991" s="822" t="s">
        <v>2935</v>
      </c>
      <c r="D1991" s="823" t="s">
        <v>4682</v>
      </c>
      <c r="E1991" s="824" t="s">
        <v>2963</v>
      </c>
      <c r="F1991" s="822" t="s">
        <v>2930</v>
      </c>
      <c r="G1991" s="822" t="s">
        <v>3294</v>
      </c>
      <c r="H1991" s="822" t="s">
        <v>329</v>
      </c>
      <c r="I1991" s="822" t="s">
        <v>3295</v>
      </c>
      <c r="J1991" s="822" t="s">
        <v>3296</v>
      </c>
      <c r="K1991" s="822" t="s">
        <v>3297</v>
      </c>
      <c r="L1991" s="825">
        <v>300.51</v>
      </c>
      <c r="M1991" s="825">
        <v>901.53</v>
      </c>
      <c r="N1991" s="822">
        <v>3</v>
      </c>
      <c r="O1991" s="826">
        <v>0.5</v>
      </c>
      <c r="P1991" s="825">
        <v>901.53</v>
      </c>
      <c r="Q1991" s="827">
        <v>1</v>
      </c>
      <c r="R1991" s="822">
        <v>3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7</v>
      </c>
      <c r="B1992" s="822" t="s">
        <v>2929</v>
      </c>
      <c r="C1992" s="822" t="s">
        <v>2935</v>
      </c>
      <c r="D1992" s="823" t="s">
        <v>4682</v>
      </c>
      <c r="E1992" s="824" t="s">
        <v>2963</v>
      </c>
      <c r="F1992" s="822" t="s">
        <v>2930</v>
      </c>
      <c r="G1992" s="822" t="s">
        <v>3016</v>
      </c>
      <c r="H1992" s="822" t="s">
        <v>329</v>
      </c>
      <c r="I1992" s="822" t="s">
        <v>4559</v>
      </c>
      <c r="J1992" s="822" t="s">
        <v>4560</v>
      </c>
      <c r="K1992" s="822" t="s">
        <v>4377</v>
      </c>
      <c r="L1992" s="825">
        <v>234.94</v>
      </c>
      <c r="M1992" s="825">
        <v>234.94</v>
      </c>
      <c r="N1992" s="822">
        <v>1</v>
      </c>
      <c r="O1992" s="826">
        <v>0.5</v>
      </c>
      <c r="P1992" s="825">
        <v>234.94</v>
      </c>
      <c r="Q1992" s="827">
        <v>1</v>
      </c>
      <c r="R1992" s="822">
        <v>1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7</v>
      </c>
      <c r="B1993" s="822" t="s">
        <v>2929</v>
      </c>
      <c r="C1993" s="822" t="s">
        <v>2935</v>
      </c>
      <c r="D1993" s="823" t="s">
        <v>4682</v>
      </c>
      <c r="E1993" s="824" t="s">
        <v>2963</v>
      </c>
      <c r="F1993" s="822" t="s">
        <v>2930</v>
      </c>
      <c r="G1993" s="822" t="s">
        <v>3117</v>
      </c>
      <c r="H1993" s="822" t="s">
        <v>329</v>
      </c>
      <c r="I1993" s="822" t="s">
        <v>3118</v>
      </c>
      <c r="J1993" s="822" t="s">
        <v>1416</v>
      </c>
      <c r="K1993" s="822" t="s">
        <v>3119</v>
      </c>
      <c r="L1993" s="825">
        <v>29.13</v>
      </c>
      <c r="M1993" s="825">
        <v>145.65</v>
      </c>
      <c r="N1993" s="822">
        <v>5</v>
      </c>
      <c r="O1993" s="826">
        <v>1.5</v>
      </c>
      <c r="P1993" s="825">
        <v>116.52</v>
      </c>
      <c r="Q1993" s="827">
        <v>0.79999999999999993</v>
      </c>
      <c r="R1993" s="822">
        <v>4</v>
      </c>
      <c r="S1993" s="827">
        <v>0.8</v>
      </c>
      <c r="T1993" s="826">
        <v>1</v>
      </c>
      <c r="U1993" s="828">
        <v>0.66666666666666663</v>
      </c>
    </row>
    <row r="1994" spans="1:21" ht="14.45" customHeight="1" x14ac:dyDescent="0.2">
      <c r="A1994" s="821">
        <v>7</v>
      </c>
      <c r="B1994" s="822" t="s">
        <v>2929</v>
      </c>
      <c r="C1994" s="822" t="s">
        <v>2935</v>
      </c>
      <c r="D1994" s="823" t="s">
        <v>4682</v>
      </c>
      <c r="E1994" s="824" t="s">
        <v>2963</v>
      </c>
      <c r="F1994" s="822" t="s">
        <v>2930</v>
      </c>
      <c r="G1994" s="822" t="s">
        <v>3117</v>
      </c>
      <c r="H1994" s="822" t="s">
        <v>329</v>
      </c>
      <c r="I1994" s="822" t="s">
        <v>3118</v>
      </c>
      <c r="J1994" s="822" t="s">
        <v>1416</v>
      </c>
      <c r="K1994" s="822" t="s">
        <v>3119</v>
      </c>
      <c r="L1994" s="825">
        <v>24.68</v>
      </c>
      <c r="M1994" s="825">
        <v>691.04</v>
      </c>
      <c r="N1994" s="822">
        <v>28</v>
      </c>
      <c r="O1994" s="826">
        <v>6.5</v>
      </c>
      <c r="P1994" s="825">
        <v>271.47999999999996</v>
      </c>
      <c r="Q1994" s="827">
        <v>0.39285714285714285</v>
      </c>
      <c r="R1994" s="822">
        <v>11</v>
      </c>
      <c r="S1994" s="827">
        <v>0.39285714285714285</v>
      </c>
      <c r="T1994" s="826">
        <v>2</v>
      </c>
      <c r="U1994" s="828">
        <v>0.30769230769230771</v>
      </c>
    </row>
    <row r="1995" spans="1:21" ht="14.45" customHeight="1" x14ac:dyDescent="0.2">
      <c r="A1995" s="821">
        <v>7</v>
      </c>
      <c r="B1995" s="822" t="s">
        <v>2929</v>
      </c>
      <c r="C1995" s="822" t="s">
        <v>2935</v>
      </c>
      <c r="D1995" s="823" t="s">
        <v>4682</v>
      </c>
      <c r="E1995" s="824" t="s">
        <v>2963</v>
      </c>
      <c r="F1995" s="822" t="s">
        <v>2930</v>
      </c>
      <c r="G1995" s="822" t="s">
        <v>3117</v>
      </c>
      <c r="H1995" s="822" t="s">
        <v>329</v>
      </c>
      <c r="I1995" s="822" t="s">
        <v>3824</v>
      </c>
      <c r="J1995" s="822" t="s">
        <v>1416</v>
      </c>
      <c r="K1995" s="822" t="s">
        <v>3825</v>
      </c>
      <c r="L1995" s="825">
        <v>74.06</v>
      </c>
      <c r="M1995" s="825">
        <v>1333.0800000000002</v>
      </c>
      <c r="N1995" s="822">
        <v>18</v>
      </c>
      <c r="O1995" s="826">
        <v>3.5</v>
      </c>
      <c r="P1995" s="825">
        <v>1110.9000000000001</v>
      </c>
      <c r="Q1995" s="827">
        <v>0.83333333333333326</v>
      </c>
      <c r="R1995" s="822">
        <v>15</v>
      </c>
      <c r="S1995" s="827">
        <v>0.83333333333333337</v>
      </c>
      <c r="T1995" s="826">
        <v>2.5</v>
      </c>
      <c r="U1995" s="828">
        <v>0.7142857142857143</v>
      </c>
    </row>
    <row r="1996" spans="1:21" ht="14.45" customHeight="1" x14ac:dyDescent="0.2">
      <c r="A1996" s="821">
        <v>7</v>
      </c>
      <c r="B1996" s="822" t="s">
        <v>2929</v>
      </c>
      <c r="C1996" s="822" t="s">
        <v>2935</v>
      </c>
      <c r="D1996" s="823" t="s">
        <v>4682</v>
      </c>
      <c r="E1996" s="824" t="s">
        <v>2963</v>
      </c>
      <c r="F1996" s="822" t="s">
        <v>2930</v>
      </c>
      <c r="G1996" s="822" t="s">
        <v>3117</v>
      </c>
      <c r="H1996" s="822" t="s">
        <v>329</v>
      </c>
      <c r="I1996" s="822" t="s">
        <v>3824</v>
      </c>
      <c r="J1996" s="822" t="s">
        <v>1416</v>
      </c>
      <c r="K1996" s="822" t="s">
        <v>3825</v>
      </c>
      <c r="L1996" s="825">
        <v>80.319999999999993</v>
      </c>
      <c r="M1996" s="825">
        <v>160.63999999999999</v>
      </c>
      <c r="N1996" s="822">
        <v>2</v>
      </c>
      <c r="O1996" s="826">
        <v>0.5</v>
      </c>
      <c r="P1996" s="825">
        <v>160.63999999999999</v>
      </c>
      <c r="Q1996" s="827">
        <v>1</v>
      </c>
      <c r="R1996" s="822">
        <v>2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7</v>
      </c>
      <c r="B1997" s="822" t="s">
        <v>2929</v>
      </c>
      <c r="C1997" s="822" t="s">
        <v>2935</v>
      </c>
      <c r="D1997" s="823" t="s">
        <v>4682</v>
      </c>
      <c r="E1997" s="824" t="s">
        <v>2963</v>
      </c>
      <c r="F1997" s="822" t="s">
        <v>2930</v>
      </c>
      <c r="G1997" s="822" t="s">
        <v>3826</v>
      </c>
      <c r="H1997" s="822" t="s">
        <v>329</v>
      </c>
      <c r="I1997" s="822" t="s">
        <v>3827</v>
      </c>
      <c r="J1997" s="822" t="s">
        <v>3828</v>
      </c>
      <c r="K1997" s="822" t="s">
        <v>3829</v>
      </c>
      <c r="L1997" s="825">
        <v>561.76</v>
      </c>
      <c r="M1997" s="825">
        <v>5617.6</v>
      </c>
      <c r="N1997" s="822">
        <v>10</v>
      </c>
      <c r="O1997" s="826">
        <v>2</v>
      </c>
      <c r="P1997" s="825">
        <v>2247.04</v>
      </c>
      <c r="Q1997" s="827">
        <v>0.39999999999999997</v>
      </c>
      <c r="R1997" s="822">
        <v>4</v>
      </c>
      <c r="S1997" s="827">
        <v>0.4</v>
      </c>
      <c r="T1997" s="826">
        <v>1</v>
      </c>
      <c r="U1997" s="828">
        <v>0.5</v>
      </c>
    </row>
    <row r="1998" spans="1:21" ht="14.45" customHeight="1" x14ac:dyDescent="0.2">
      <c r="A1998" s="821">
        <v>7</v>
      </c>
      <c r="B1998" s="822" t="s">
        <v>2929</v>
      </c>
      <c r="C1998" s="822" t="s">
        <v>2935</v>
      </c>
      <c r="D1998" s="823" t="s">
        <v>4682</v>
      </c>
      <c r="E1998" s="824" t="s">
        <v>2963</v>
      </c>
      <c r="F1998" s="822" t="s">
        <v>2930</v>
      </c>
      <c r="G1998" s="822" t="s">
        <v>3826</v>
      </c>
      <c r="H1998" s="822" t="s">
        <v>329</v>
      </c>
      <c r="I1998" s="822" t="s">
        <v>4179</v>
      </c>
      <c r="J1998" s="822" t="s">
        <v>3828</v>
      </c>
      <c r="K1998" s="822" t="s">
        <v>4180</v>
      </c>
      <c r="L1998" s="825">
        <v>70.23</v>
      </c>
      <c r="M1998" s="825">
        <v>210.69</v>
      </c>
      <c r="N1998" s="822">
        <v>3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7</v>
      </c>
      <c r="B1999" s="822" t="s">
        <v>2929</v>
      </c>
      <c r="C1999" s="822" t="s">
        <v>2935</v>
      </c>
      <c r="D1999" s="823" t="s">
        <v>4682</v>
      </c>
      <c r="E1999" s="824" t="s">
        <v>2963</v>
      </c>
      <c r="F1999" s="822" t="s">
        <v>2930</v>
      </c>
      <c r="G1999" s="822" t="s">
        <v>3319</v>
      </c>
      <c r="H1999" s="822" t="s">
        <v>329</v>
      </c>
      <c r="I1999" s="822" t="s">
        <v>2895</v>
      </c>
      <c r="J1999" s="822" t="s">
        <v>2765</v>
      </c>
      <c r="K1999" s="822" t="s">
        <v>2726</v>
      </c>
      <c r="L1999" s="825">
        <v>123.2</v>
      </c>
      <c r="M1999" s="825">
        <v>123.2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7</v>
      </c>
      <c r="B2000" s="822" t="s">
        <v>2929</v>
      </c>
      <c r="C2000" s="822" t="s">
        <v>2935</v>
      </c>
      <c r="D2000" s="823" t="s">
        <v>4682</v>
      </c>
      <c r="E2000" s="824" t="s">
        <v>2963</v>
      </c>
      <c r="F2000" s="822" t="s">
        <v>2930</v>
      </c>
      <c r="G2000" s="822" t="s">
        <v>3319</v>
      </c>
      <c r="H2000" s="822" t="s">
        <v>329</v>
      </c>
      <c r="I2000" s="822" t="s">
        <v>4385</v>
      </c>
      <c r="J2000" s="822" t="s">
        <v>4386</v>
      </c>
      <c r="K2000" s="822" t="s">
        <v>836</v>
      </c>
      <c r="L2000" s="825">
        <v>132</v>
      </c>
      <c r="M2000" s="825">
        <v>396</v>
      </c>
      <c r="N2000" s="822">
        <v>3</v>
      </c>
      <c r="O2000" s="826">
        <v>0.5</v>
      </c>
      <c r="P2000" s="825">
        <v>396</v>
      </c>
      <c r="Q2000" s="827">
        <v>1</v>
      </c>
      <c r="R2000" s="822">
        <v>3</v>
      </c>
      <c r="S2000" s="827">
        <v>1</v>
      </c>
      <c r="T2000" s="826">
        <v>0.5</v>
      </c>
      <c r="U2000" s="828">
        <v>1</v>
      </c>
    </row>
    <row r="2001" spans="1:21" ht="14.45" customHeight="1" x14ac:dyDescent="0.2">
      <c r="A2001" s="821">
        <v>7</v>
      </c>
      <c r="B2001" s="822" t="s">
        <v>2929</v>
      </c>
      <c r="C2001" s="822" t="s">
        <v>2935</v>
      </c>
      <c r="D2001" s="823" t="s">
        <v>4682</v>
      </c>
      <c r="E2001" s="824" t="s">
        <v>2963</v>
      </c>
      <c r="F2001" s="822" t="s">
        <v>2930</v>
      </c>
      <c r="G2001" s="822" t="s">
        <v>3834</v>
      </c>
      <c r="H2001" s="822" t="s">
        <v>687</v>
      </c>
      <c r="I2001" s="822" t="s">
        <v>4181</v>
      </c>
      <c r="J2001" s="822" t="s">
        <v>2676</v>
      </c>
      <c r="K2001" s="822" t="s">
        <v>4182</v>
      </c>
      <c r="L2001" s="825">
        <v>162.61000000000001</v>
      </c>
      <c r="M2001" s="825">
        <v>162.61000000000001</v>
      </c>
      <c r="N2001" s="822">
        <v>1</v>
      </c>
      <c r="O2001" s="826">
        <v>1</v>
      </c>
      <c r="P2001" s="825">
        <v>162.61000000000001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7</v>
      </c>
      <c r="B2002" s="822" t="s">
        <v>2929</v>
      </c>
      <c r="C2002" s="822" t="s">
        <v>2935</v>
      </c>
      <c r="D2002" s="823" t="s">
        <v>4682</v>
      </c>
      <c r="E2002" s="824" t="s">
        <v>2963</v>
      </c>
      <c r="F2002" s="822" t="s">
        <v>2930</v>
      </c>
      <c r="G2002" s="822" t="s">
        <v>3834</v>
      </c>
      <c r="H2002" s="822" t="s">
        <v>687</v>
      </c>
      <c r="I2002" s="822" t="s">
        <v>3835</v>
      </c>
      <c r="J2002" s="822" t="s">
        <v>3836</v>
      </c>
      <c r="K2002" s="822" t="s">
        <v>2860</v>
      </c>
      <c r="L2002" s="825">
        <v>969.48</v>
      </c>
      <c r="M2002" s="825">
        <v>1938.96</v>
      </c>
      <c r="N2002" s="822">
        <v>2</v>
      </c>
      <c r="O2002" s="826">
        <v>1</v>
      </c>
      <c r="P2002" s="825">
        <v>1938.96</v>
      </c>
      <c r="Q2002" s="827">
        <v>1</v>
      </c>
      <c r="R2002" s="822">
        <v>2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7</v>
      </c>
      <c r="B2003" s="822" t="s">
        <v>2929</v>
      </c>
      <c r="C2003" s="822" t="s">
        <v>2935</v>
      </c>
      <c r="D2003" s="823" t="s">
        <v>4682</v>
      </c>
      <c r="E2003" s="824" t="s">
        <v>2963</v>
      </c>
      <c r="F2003" s="822" t="s">
        <v>2930</v>
      </c>
      <c r="G2003" s="822" t="s">
        <v>3834</v>
      </c>
      <c r="H2003" s="822" t="s">
        <v>687</v>
      </c>
      <c r="I2003" s="822" t="s">
        <v>3839</v>
      </c>
      <c r="J2003" s="822" t="s">
        <v>3836</v>
      </c>
      <c r="K2003" s="822" t="s">
        <v>3840</v>
      </c>
      <c r="L2003" s="825">
        <v>1938.97</v>
      </c>
      <c r="M2003" s="825">
        <v>23267.64</v>
      </c>
      <c r="N2003" s="822">
        <v>12</v>
      </c>
      <c r="O2003" s="826">
        <v>1</v>
      </c>
      <c r="P2003" s="825">
        <v>23267.64</v>
      </c>
      <c r="Q2003" s="827">
        <v>1</v>
      </c>
      <c r="R2003" s="822">
        <v>12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7</v>
      </c>
      <c r="B2004" s="822" t="s">
        <v>2929</v>
      </c>
      <c r="C2004" s="822" t="s">
        <v>2935</v>
      </c>
      <c r="D2004" s="823" t="s">
        <v>4682</v>
      </c>
      <c r="E2004" s="824" t="s">
        <v>2963</v>
      </c>
      <c r="F2004" s="822" t="s">
        <v>2930</v>
      </c>
      <c r="G2004" s="822" t="s">
        <v>3834</v>
      </c>
      <c r="H2004" s="822" t="s">
        <v>687</v>
      </c>
      <c r="I2004" s="822" t="s">
        <v>3839</v>
      </c>
      <c r="J2004" s="822" t="s">
        <v>3836</v>
      </c>
      <c r="K2004" s="822" t="s">
        <v>3840</v>
      </c>
      <c r="L2004" s="825">
        <v>1300.79</v>
      </c>
      <c r="M2004" s="825">
        <v>7804.74</v>
      </c>
      <c r="N2004" s="822">
        <v>6</v>
      </c>
      <c r="O2004" s="826"/>
      <c r="P2004" s="825">
        <v>7804.74</v>
      </c>
      <c r="Q2004" s="827">
        <v>1</v>
      </c>
      <c r="R2004" s="822">
        <v>6</v>
      </c>
      <c r="S2004" s="827">
        <v>1</v>
      </c>
      <c r="T2004" s="826"/>
      <c r="U2004" s="828"/>
    </row>
    <row r="2005" spans="1:21" ht="14.45" customHeight="1" x14ac:dyDescent="0.2">
      <c r="A2005" s="821">
        <v>7</v>
      </c>
      <c r="B2005" s="822" t="s">
        <v>2929</v>
      </c>
      <c r="C2005" s="822" t="s">
        <v>2935</v>
      </c>
      <c r="D2005" s="823" t="s">
        <v>4682</v>
      </c>
      <c r="E2005" s="824" t="s">
        <v>2963</v>
      </c>
      <c r="F2005" s="822" t="s">
        <v>2930</v>
      </c>
      <c r="G2005" s="822" t="s">
        <v>3834</v>
      </c>
      <c r="H2005" s="822" t="s">
        <v>687</v>
      </c>
      <c r="I2005" s="822" t="s">
        <v>4061</v>
      </c>
      <c r="J2005" s="822" t="s">
        <v>3842</v>
      </c>
      <c r="K2005" s="822" t="s">
        <v>4062</v>
      </c>
      <c r="L2005" s="825">
        <v>5322.08</v>
      </c>
      <c r="M2005" s="825">
        <v>5322.08</v>
      </c>
      <c r="N2005" s="822">
        <v>1</v>
      </c>
      <c r="O2005" s="826">
        <v>1</v>
      </c>
      <c r="P2005" s="825">
        <v>5322.08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7</v>
      </c>
      <c r="B2006" s="822" t="s">
        <v>2929</v>
      </c>
      <c r="C2006" s="822" t="s">
        <v>2935</v>
      </c>
      <c r="D2006" s="823" t="s">
        <v>4682</v>
      </c>
      <c r="E2006" s="824" t="s">
        <v>2963</v>
      </c>
      <c r="F2006" s="822" t="s">
        <v>2930</v>
      </c>
      <c r="G2006" s="822" t="s">
        <v>3834</v>
      </c>
      <c r="H2006" s="822" t="s">
        <v>687</v>
      </c>
      <c r="I2006" s="822" t="s">
        <v>2675</v>
      </c>
      <c r="J2006" s="822" t="s">
        <v>2676</v>
      </c>
      <c r="K2006" s="822" t="s">
        <v>2677</v>
      </c>
      <c r="L2006" s="825">
        <v>1454.23</v>
      </c>
      <c r="M2006" s="825">
        <v>8725.380000000001</v>
      </c>
      <c r="N2006" s="822">
        <v>6</v>
      </c>
      <c r="O2006" s="826">
        <v>1</v>
      </c>
      <c r="P2006" s="825">
        <v>8725.380000000001</v>
      </c>
      <c r="Q2006" s="827">
        <v>1</v>
      </c>
      <c r="R2006" s="822">
        <v>6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7</v>
      </c>
      <c r="B2007" s="822" t="s">
        <v>2929</v>
      </c>
      <c r="C2007" s="822" t="s">
        <v>2935</v>
      </c>
      <c r="D2007" s="823" t="s">
        <v>4682</v>
      </c>
      <c r="E2007" s="824" t="s">
        <v>2963</v>
      </c>
      <c r="F2007" s="822" t="s">
        <v>2930</v>
      </c>
      <c r="G2007" s="822" t="s">
        <v>3834</v>
      </c>
      <c r="H2007" s="822" t="s">
        <v>687</v>
      </c>
      <c r="I2007" s="822" t="s">
        <v>2861</v>
      </c>
      <c r="J2007" s="822" t="s">
        <v>2676</v>
      </c>
      <c r="K2007" s="822" t="s">
        <v>2862</v>
      </c>
      <c r="L2007" s="825">
        <v>325.2</v>
      </c>
      <c r="M2007" s="825">
        <v>650.4</v>
      </c>
      <c r="N2007" s="822">
        <v>2</v>
      </c>
      <c r="O2007" s="826"/>
      <c r="P2007" s="825">
        <v>650.4</v>
      </c>
      <c r="Q2007" s="827">
        <v>1</v>
      </c>
      <c r="R2007" s="822">
        <v>2</v>
      </c>
      <c r="S2007" s="827">
        <v>1</v>
      </c>
      <c r="T2007" s="826"/>
      <c r="U2007" s="828"/>
    </row>
    <row r="2008" spans="1:21" ht="14.45" customHeight="1" x14ac:dyDescent="0.2">
      <c r="A2008" s="821">
        <v>7</v>
      </c>
      <c r="B2008" s="822" t="s">
        <v>2929</v>
      </c>
      <c r="C2008" s="822" t="s">
        <v>2935</v>
      </c>
      <c r="D2008" s="823" t="s">
        <v>4682</v>
      </c>
      <c r="E2008" s="824" t="s">
        <v>2963</v>
      </c>
      <c r="F2008" s="822" t="s">
        <v>2930</v>
      </c>
      <c r="G2008" s="822" t="s">
        <v>3834</v>
      </c>
      <c r="H2008" s="822" t="s">
        <v>687</v>
      </c>
      <c r="I2008" s="822" t="s">
        <v>2863</v>
      </c>
      <c r="J2008" s="822" t="s">
        <v>2676</v>
      </c>
      <c r="K2008" s="822" t="s">
        <v>2864</v>
      </c>
      <c r="L2008" s="825">
        <v>650.4</v>
      </c>
      <c r="M2008" s="825">
        <v>650.4</v>
      </c>
      <c r="N2008" s="822">
        <v>1</v>
      </c>
      <c r="O2008" s="826"/>
      <c r="P2008" s="825">
        <v>650.4</v>
      </c>
      <c r="Q2008" s="827">
        <v>1</v>
      </c>
      <c r="R2008" s="822">
        <v>1</v>
      </c>
      <c r="S2008" s="827">
        <v>1</v>
      </c>
      <c r="T2008" s="826"/>
      <c r="U2008" s="828"/>
    </row>
    <row r="2009" spans="1:21" ht="14.45" customHeight="1" x14ac:dyDescent="0.2">
      <c r="A2009" s="821">
        <v>7</v>
      </c>
      <c r="B2009" s="822" t="s">
        <v>2929</v>
      </c>
      <c r="C2009" s="822" t="s">
        <v>2935</v>
      </c>
      <c r="D2009" s="823" t="s">
        <v>4682</v>
      </c>
      <c r="E2009" s="824" t="s">
        <v>2963</v>
      </c>
      <c r="F2009" s="822" t="s">
        <v>2930</v>
      </c>
      <c r="G2009" s="822" t="s">
        <v>3834</v>
      </c>
      <c r="H2009" s="822" t="s">
        <v>329</v>
      </c>
      <c r="I2009" s="822" t="s">
        <v>4185</v>
      </c>
      <c r="J2009" s="822" t="s">
        <v>4186</v>
      </c>
      <c r="K2009" s="822" t="s">
        <v>4187</v>
      </c>
      <c r="L2009" s="825">
        <v>1300.79</v>
      </c>
      <c r="M2009" s="825">
        <v>1300.79</v>
      </c>
      <c r="N2009" s="822">
        <v>1</v>
      </c>
      <c r="O2009" s="826"/>
      <c r="P2009" s="825">
        <v>1300.79</v>
      </c>
      <c r="Q2009" s="827">
        <v>1</v>
      </c>
      <c r="R2009" s="822">
        <v>1</v>
      </c>
      <c r="S2009" s="827">
        <v>1</v>
      </c>
      <c r="T2009" s="826"/>
      <c r="U2009" s="828"/>
    </row>
    <row r="2010" spans="1:21" ht="14.45" customHeight="1" x14ac:dyDescent="0.2">
      <c r="A2010" s="821">
        <v>7</v>
      </c>
      <c r="B2010" s="822" t="s">
        <v>2929</v>
      </c>
      <c r="C2010" s="822" t="s">
        <v>2935</v>
      </c>
      <c r="D2010" s="823" t="s">
        <v>4682</v>
      </c>
      <c r="E2010" s="824" t="s">
        <v>2963</v>
      </c>
      <c r="F2010" s="822" t="s">
        <v>2930</v>
      </c>
      <c r="G2010" s="822" t="s">
        <v>3834</v>
      </c>
      <c r="H2010" s="822" t="s">
        <v>687</v>
      </c>
      <c r="I2010" s="822" t="s">
        <v>3844</v>
      </c>
      <c r="J2010" s="822" t="s">
        <v>3836</v>
      </c>
      <c r="K2010" s="822" t="s">
        <v>2858</v>
      </c>
      <c r="L2010" s="825">
        <v>325.2</v>
      </c>
      <c r="M2010" s="825">
        <v>1951.1999999999998</v>
      </c>
      <c r="N2010" s="822">
        <v>6</v>
      </c>
      <c r="O2010" s="826">
        <v>0.5</v>
      </c>
      <c r="P2010" s="825">
        <v>1951.1999999999998</v>
      </c>
      <c r="Q2010" s="827">
        <v>1</v>
      </c>
      <c r="R2010" s="822">
        <v>6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7</v>
      </c>
      <c r="B2011" s="822" t="s">
        <v>2929</v>
      </c>
      <c r="C2011" s="822" t="s">
        <v>2935</v>
      </c>
      <c r="D2011" s="823" t="s">
        <v>4682</v>
      </c>
      <c r="E2011" s="824" t="s">
        <v>2963</v>
      </c>
      <c r="F2011" s="822" t="s">
        <v>2930</v>
      </c>
      <c r="G2011" s="822" t="s">
        <v>3834</v>
      </c>
      <c r="H2011" s="822" t="s">
        <v>329</v>
      </c>
      <c r="I2011" s="822" t="s">
        <v>4188</v>
      </c>
      <c r="J2011" s="822" t="s">
        <v>4186</v>
      </c>
      <c r="K2011" s="822" t="s">
        <v>4189</v>
      </c>
      <c r="L2011" s="825">
        <v>325.2</v>
      </c>
      <c r="M2011" s="825">
        <v>325.2</v>
      </c>
      <c r="N2011" s="822">
        <v>1</v>
      </c>
      <c r="O2011" s="826">
        <v>1</v>
      </c>
      <c r="P2011" s="825">
        <v>325.2</v>
      </c>
      <c r="Q2011" s="827">
        <v>1</v>
      </c>
      <c r="R2011" s="822">
        <v>1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7</v>
      </c>
      <c r="B2012" s="822" t="s">
        <v>2929</v>
      </c>
      <c r="C2012" s="822" t="s">
        <v>2935</v>
      </c>
      <c r="D2012" s="823" t="s">
        <v>4682</v>
      </c>
      <c r="E2012" s="824" t="s">
        <v>2963</v>
      </c>
      <c r="F2012" s="822" t="s">
        <v>2930</v>
      </c>
      <c r="G2012" s="822" t="s">
        <v>3834</v>
      </c>
      <c r="H2012" s="822" t="s">
        <v>687</v>
      </c>
      <c r="I2012" s="822" t="s">
        <v>2856</v>
      </c>
      <c r="J2012" s="822" t="s">
        <v>2857</v>
      </c>
      <c r="K2012" s="822" t="s">
        <v>2858</v>
      </c>
      <c r="L2012" s="825">
        <v>484.75</v>
      </c>
      <c r="M2012" s="825">
        <v>5817</v>
      </c>
      <c r="N2012" s="822">
        <v>12</v>
      </c>
      <c r="O2012" s="826">
        <v>2</v>
      </c>
      <c r="P2012" s="825">
        <v>5817</v>
      </c>
      <c r="Q2012" s="827">
        <v>1</v>
      </c>
      <c r="R2012" s="822">
        <v>12</v>
      </c>
      <c r="S2012" s="827">
        <v>1</v>
      </c>
      <c r="T2012" s="826">
        <v>2</v>
      </c>
      <c r="U2012" s="828">
        <v>1</v>
      </c>
    </row>
    <row r="2013" spans="1:21" ht="14.45" customHeight="1" x14ac:dyDescent="0.2">
      <c r="A2013" s="821">
        <v>7</v>
      </c>
      <c r="B2013" s="822" t="s">
        <v>2929</v>
      </c>
      <c r="C2013" s="822" t="s">
        <v>2935</v>
      </c>
      <c r="D2013" s="823" t="s">
        <v>4682</v>
      </c>
      <c r="E2013" s="824" t="s">
        <v>2963</v>
      </c>
      <c r="F2013" s="822" t="s">
        <v>2930</v>
      </c>
      <c r="G2013" s="822" t="s">
        <v>3834</v>
      </c>
      <c r="H2013" s="822" t="s">
        <v>687</v>
      </c>
      <c r="I2013" s="822" t="s">
        <v>2859</v>
      </c>
      <c r="J2013" s="822" t="s">
        <v>2857</v>
      </c>
      <c r="K2013" s="822" t="s">
        <v>2860</v>
      </c>
      <c r="L2013" s="825">
        <v>650.4</v>
      </c>
      <c r="M2013" s="825">
        <v>8455.1999999999989</v>
      </c>
      <c r="N2013" s="822">
        <v>13</v>
      </c>
      <c r="O2013" s="826">
        <v>2</v>
      </c>
      <c r="P2013" s="825">
        <v>8455.1999999999989</v>
      </c>
      <c r="Q2013" s="827">
        <v>1</v>
      </c>
      <c r="R2013" s="822">
        <v>13</v>
      </c>
      <c r="S2013" s="827">
        <v>1</v>
      </c>
      <c r="T2013" s="826">
        <v>2</v>
      </c>
      <c r="U2013" s="828">
        <v>1</v>
      </c>
    </row>
    <row r="2014" spans="1:21" ht="14.45" customHeight="1" x14ac:dyDescent="0.2">
      <c r="A2014" s="821">
        <v>7</v>
      </c>
      <c r="B2014" s="822" t="s">
        <v>2929</v>
      </c>
      <c r="C2014" s="822" t="s">
        <v>2935</v>
      </c>
      <c r="D2014" s="823" t="s">
        <v>4682</v>
      </c>
      <c r="E2014" s="824" t="s">
        <v>2963</v>
      </c>
      <c r="F2014" s="822" t="s">
        <v>2930</v>
      </c>
      <c r="G2014" s="822" t="s">
        <v>3834</v>
      </c>
      <c r="H2014" s="822" t="s">
        <v>687</v>
      </c>
      <c r="I2014" s="822" t="s">
        <v>4063</v>
      </c>
      <c r="J2014" s="822" t="s">
        <v>2857</v>
      </c>
      <c r="K2014" s="822" t="s">
        <v>3840</v>
      </c>
      <c r="L2014" s="825">
        <v>1300.79</v>
      </c>
      <c r="M2014" s="825">
        <v>7804.74</v>
      </c>
      <c r="N2014" s="822">
        <v>6</v>
      </c>
      <c r="O2014" s="826"/>
      <c r="P2014" s="825">
        <v>7804.74</v>
      </c>
      <c r="Q2014" s="827">
        <v>1</v>
      </c>
      <c r="R2014" s="822">
        <v>6</v>
      </c>
      <c r="S2014" s="827">
        <v>1</v>
      </c>
      <c r="T2014" s="826"/>
      <c r="U2014" s="828"/>
    </row>
    <row r="2015" spans="1:21" ht="14.45" customHeight="1" x14ac:dyDescent="0.2">
      <c r="A2015" s="821">
        <v>7</v>
      </c>
      <c r="B2015" s="822" t="s">
        <v>2929</v>
      </c>
      <c r="C2015" s="822" t="s">
        <v>2935</v>
      </c>
      <c r="D2015" s="823" t="s">
        <v>4682</v>
      </c>
      <c r="E2015" s="824" t="s">
        <v>2963</v>
      </c>
      <c r="F2015" s="822" t="s">
        <v>2930</v>
      </c>
      <c r="G2015" s="822" t="s">
        <v>3834</v>
      </c>
      <c r="H2015" s="822" t="s">
        <v>687</v>
      </c>
      <c r="I2015" s="822" t="s">
        <v>3845</v>
      </c>
      <c r="J2015" s="822" t="s">
        <v>2857</v>
      </c>
      <c r="K2015" s="822" t="s">
        <v>3846</v>
      </c>
      <c r="L2015" s="825">
        <v>242.37</v>
      </c>
      <c r="M2015" s="825">
        <v>1454.22</v>
      </c>
      <c r="N2015" s="822">
        <v>6</v>
      </c>
      <c r="O2015" s="826">
        <v>1</v>
      </c>
      <c r="P2015" s="825">
        <v>1454.22</v>
      </c>
      <c r="Q2015" s="827">
        <v>1</v>
      </c>
      <c r="R2015" s="822">
        <v>6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7</v>
      </c>
      <c r="B2016" s="822" t="s">
        <v>2929</v>
      </c>
      <c r="C2016" s="822" t="s">
        <v>2935</v>
      </c>
      <c r="D2016" s="823" t="s">
        <v>4682</v>
      </c>
      <c r="E2016" s="824" t="s">
        <v>2963</v>
      </c>
      <c r="F2016" s="822" t="s">
        <v>2930</v>
      </c>
      <c r="G2016" s="822" t="s">
        <v>3834</v>
      </c>
      <c r="H2016" s="822" t="s">
        <v>687</v>
      </c>
      <c r="I2016" s="822" t="s">
        <v>3845</v>
      </c>
      <c r="J2016" s="822" t="s">
        <v>2857</v>
      </c>
      <c r="K2016" s="822" t="s">
        <v>3846</v>
      </c>
      <c r="L2016" s="825">
        <v>162.61000000000001</v>
      </c>
      <c r="M2016" s="825">
        <v>975.66000000000008</v>
      </c>
      <c r="N2016" s="822">
        <v>6</v>
      </c>
      <c r="O2016" s="826"/>
      <c r="P2016" s="825">
        <v>975.66000000000008</v>
      </c>
      <c r="Q2016" s="827">
        <v>1</v>
      </c>
      <c r="R2016" s="822">
        <v>6</v>
      </c>
      <c r="S2016" s="827">
        <v>1</v>
      </c>
      <c r="T2016" s="826"/>
      <c r="U2016" s="828"/>
    </row>
    <row r="2017" spans="1:21" ht="14.45" customHeight="1" x14ac:dyDescent="0.2">
      <c r="A2017" s="821">
        <v>7</v>
      </c>
      <c r="B2017" s="822" t="s">
        <v>2929</v>
      </c>
      <c r="C2017" s="822" t="s">
        <v>2935</v>
      </c>
      <c r="D2017" s="823" t="s">
        <v>4682</v>
      </c>
      <c r="E2017" s="824" t="s">
        <v>2963</v>
      </c>
      <c r="F2017" s="822" t="s">
        <v>2930</v>
      </c>
      <c r="G2017" s="822" t="s">
        <v>3834</v>
      </c>
      <c r="H2017" s="822" t="s">
        <v>687</v>
      </c>
      <c r="I2017" s="822" t="s">
        <v>4249</v>
      </c>
      <c r="J2017" s="822" t="s">
        <v>2857</v>
      </c>
      <c r="K2017" s="822" t="s">
        <v>3838</v>
      </c>
      <c r="L2017" s="825">
        <v>975.59</v>
      </c>
      <c r="M2017" s="825">
        <v>5853.54</v>
      </c>
      <c r="N2017" s="822">
        <v>6</v>
      </c>
      <c r="O2017" s="826"/>
      <c r="P2017" s="825">
        <v>5853.54</v>
      </c>
      <c r="Q2017" s="827">
        <v>1</v>
      </c>
      <c r="R2017" s="822">
        <v>6</v>
      </c>
      <c r="S2017" s="827">
        <v>1</v>
      </c>
      <c r="T2017" s="826"/>
      <c r="U2017" s="828"/>
    </row>
    <row r="2018" spans="1:21" ht="14.45" customHeight="1" x14ac:dyDescent="0.2">
      <c r="A2018" s="821">
        <v>7</v>
      </c>
      <c r="B2018" s="822" t="s">
        <v>2929</v>
      </c>
      <c r="C2018" s="822" t="s">
        <v>2935</v>
      </c>
      <c r="D2018" s="823" t="s">
        <v>4682</v>
      </c>
      <c r="E2018" s="824" t="s">
        <v>2963</v>
      </c>
      <c r="F2018" s="822" t="s">
        <v>2930</v>
      </c>
      <c r="G2018" s="822" t="s">
        <v>3124</v>
      </c>
      <c r="H2018" s="822" t="s">
        <v>687</v>
      </c>
      <c r="I2018" s="822" t="s">
        <v>3847</v>
      </c>
      <c r="J2018" s="822" t="s">
        <v>2707</v>
      </c>
      <c r="K2018" s="822" t="s">
        <v>3848</v>
      </c>
      <c r="L2018" s="825">
        <v>339.47</v>
      </c>
      <c r="M2018" s="825">
        <v>7468.34</v>
      </c>
      <c r="N2018" s="822">
        <v>22</v>
      </c>
      <c r="O2018" s="826">
        <v>3.5</v>
      </c>
      <c r="P2018" s="825">
        <v>4752.58</v>
      </c>
      <c r="Q2018" s="827">
        <v>0.63636363636363635</v>
      </c>
      <c r="R2018" s="822">
        <v>14</v>
      </c>
      <c r="S2018" s="827">
        <v>0.63636363636363635</v>
      </c>
      <c r="T2018" s="826">
        <v>2.5</v>
      </c>
      <c r="U2018" s="828">
        <v>0.7142857142857143</v>
      </c>
    </row>
    <row r="2019" spans="1:21" ht="14.45" customHeight="1" x14ac:dyDescent="0.2">
      <c r="A2019" s="821">
        <v>7</v>
      </c>
      <c r="B2019" s="822" t="s">
        <v>2929</v>
      </c>
      <c r="C2019" s="822" t="s">
        <v>2935</v>
      </c>
      <c r="D2019" s="823" t="s">
        <v>4682</v>
      </c>
      <c r="E2019" s="824" t="s">
        <v>2963</v>
      </c>
      <c r="F2019" s="822" t="s">
        <v>2930</v>
      </c>
      <c r="G2019" s="822" t="s">
        <v>3124</v>
      </c>
      <c r="H2019" s="822" t="s">
        <v>687</v>
      </c>
      <c r="I2019" s="822" t="s">
        <v>2706</v>
      </c>
      <c r="J2019" s="822" t="s">
        <v>2707</v>
      </c>
      <c r="K2019" s="822" t="s">
        <v>2708</v>
      </c>
      <c r="L2019" s="825">
        <v>113.16</v>
      </c>
      <c r="M2019" s="825">
        <v>1357.92</v>
      </c>
      <c r="N2019" s="822">
        <v>12</v>
      </c>
      <c r="O2019" s="826">
        <v>5</v>
      </c>
      <c r="P2019" s="825">
        <v>339.48</v>
      </c>
      <c r="Q2019" s="827">
        <v>0.25</v>
      </c>
      <c r="R2019" s="822">
        <v>3</v>
      </c>
      <c r="S2019" s="827">
        <v>0.25</v>
      </c>
      <c r="T2019" s="826">
        <v>1.5</v>
      </c>
      <c r="U2019" s="828">
        <v>0.3</v>
      </c>
    </row>
    <row r="2020" spans="1:21" ht="14.45" customHeight="1" x14ac:dyDescent="0.2">
      <c r="A2020" s="821">
        <v>7</v>
      </c>
      <c r="B2020" s="822" t="s">
        <v>2929</v>
      </c>
      <c r="C2020" s="822" t="s">
        <v>2935</v>
      </c>
      <c r="D2020" s="823" t="s">
        <v>4682</v>
      </c>
      <c r="E2020" s="824" t="s">
        <v>2963</v>
      </c>
      <c r="F2020" s="822" t="s">
        <v>2930</v>
      </c>
      <c r="G2020" s="822" t="s">
        <v>3124</v>
      </c>
      <c r="H2020" s="822" t="s">
        <v>687</v>
      </c>
      <c r="I2020" s="822" t="s">
        <v>2709</v>
      </c>
      <c r="J2020" s="822" t="s">
        <v>2707</v>
      </c>
      <c r="K2020" s="822" t="s">
        <v>2710</v>
      </c>
      <c r="L2020" s="825">
        <v>169.73</v>
      </c>
      <c r="M2020" s="825">
        <v>678.92</v>
      </c>
      <c r="N2020" s="822">
        <v>4</v>
      </c>
      <c r="O2020" s="826">
        <v>3</v>
      </c>
      <c r="P2020" s="825">
        <v>339.46</v>
      </c>
      <c r="Q2020" s="827">
        <v>0.5</v>
      </c>
      <c r="R2020" s="822">
        <v>2</v>
      </c>
      <c r="S2020" s="827">
        <v>0.5</v>
      </c>
      <c r="T2020" s="826">
        <v>1.5</v>
      </c>
      <c r="U2020" s="828">
        <v>0.5</v>
      </c>
    </row>
    <row r="2021" spans="1:21" ht="14.45" customHeight="1" x14ac:dyDescent="0.2">
      <c r="A2021" s="821">
        <v>7</v>
      </c>
      <c r="B2021" s="822" t="s">
        <v>2929</v>
      </c>
      <c r="C2021" s="822" t="s">
        <v>2935</v>
      </c>
      <c r="D2021" s="823" t="s">
        <v>4682</v>
      </c>
      <c r="E2021" s="824" t="s">
        <v>2963</v>
      </c>
      <c r="F2021" s="822" t="s">
        <v>2930</v>
      </c>
      <c r="G2021" s="822" t="s">
        <v>3124</v>
      </c>
      <c r="H2021" s="822" t="s">
        <v>687</v>
      </c>
      <c r="I2021" s="822" t="s">
        <v>2711</v>
      </c>
      <c r="J2021" s="822" t="s">
        <v>2707</v>
      </c>
      <c r="K2021" s="822" t="s">
        <v>2712</v>
      </c>
      <c r="L2021" s="825">
        <v>339.47</v>
      </c>
      <c r="M2021" s="825">
        <v>45149.510000000009</v>
      </c>
      <c r="N2021" s="822">
        <v>133</v>
      </c>
      <c r="O2021" s="826">
        <v>28</v>
      </c>
      <c r="P2021" s="825">
        <v>26478.660000000003</v>
      </c>
      <c r="Q2021" s="827">
        <v>0.5864661654135338</v>
      </c>
      <c r="R2021" s="822">
        <v>78</v>
      </c>
      <c r="S2021" s="827">
        <v>0.5864661654135338</v>
      </c>
      <c r="T2021" s="826">
        <v>19</v>
      </c>
      <c r="U2021" s="828">
        <v>0.6785714285714286</v>
      </c>
    </row>
    <row r="2022" spans="1:21" ht="14.45" customHeight="1" x14ac:dyDescent="0.2">
      <c r="A2022" s="821">
        <v>7</v>
      </c>
      <c r="B2022" s="822" t="s">
        <v>2929</v>
      </c>
      <c r="C2022" s="822" t="s">
        <v>2935</v>
      </c>
      <c r="D2022" s="823" t="s">
        <v>4682</v>
      </c>
      <c r="E2022" s="824" t="s">
        <v>2963</v>
      </c>
      <c r="F2022" s="822" t="s">
        <v>2930</v>
      </c>
      <c r="G2022" s="822" t="s">
        <v>3124</v>
      </c>
      <c r="H2022" s="822" t="s">
        <v>329</v>
      </c>
      <c r="I2022" s="822" t="s">
        <v>4192</v>
      </c>
      <c r="J2022" s="822" t="s">
        <v>3857</v>
      </c>
      <c r="K2022" s="822" t="s">
        <v>3855</v>
      </c>
      <c r="L2022" s="825">
        <v>305.51</v>
      </c>
      <c r="M2022" s="825">
        <v>2749.59</v>
      </c>
      <c r="N2022" s="822">
        <v>9</v>
      </c>
      <c r="O2022" s="826">
        <v>3</v>
      </c>
      <c r="P2022" s="825">
        <v>2444.08</v>
      </c>
      <c r="Q2022" s="827">
        <v>0.88888888888888884</v>
      </c>
      <c r="R2022" s="822">
        <v>8</v>
      </c>
      <c r="S2022" s="827">
        <v>0.88888888888888884</v>
      </c>
      <c r="T2022" s="826">
        <v>2</v>
      </c>
      <c r="U2022" s="828">
        <v>0.66666666666666663</v>
      </c>
    </row>
    <row r="2023" spans="1:21" ht="14.45" customHeight="1" x14ac:dyDescent="0.2">
      <c r="A2023" s="821">
        <v>7</v>
      </c>
      <c r="B2023" s="822" t="s">
        <v>2929</v>
      </c>
      <c r="C2023" s="822" t="s">
        <v>2935</v>
      </c>
      <c r="D2023" s="823" t="s">
        <v>4682</v>
      </c>
      <c r="E2023" s="824" t="s">
        <v>2963</v>
      </c>
      <c r="F2023" s="822" t="s">
        <v>2930</v>
      </c>
      <c r="G2023" s="822" t="s">
        <v>3124</v>
      </c>
      <c r="H2023" s="822" t="s">
        <v>687</v>
      </c>
      <c r="I2023" s="822" t="s">
        <v>3851</v>
      </c>
      <c r="J2023" s="822" t="s">
        <v>3852</v>
      </c>
      <c r="K2023" s="822" t="s">
        <v>3853</v>
      </c>
      <c r="L2023" s="825">
        <v>860.52</v>
      </c>
      <c r="M2023" s="825">
        <v>2581.56</v>
      </c>
      <c r="N2023" s="822">
        <v>3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7</v>
      </c>
      <c r="B2024" s="822" t="s">
        <v>2929</v>
      </c>
      <c r="C2024" s="822" t="s">
        <v>2935</v>
      </c>
      <c r="D2024" s="823" t="s">
        <v>4682</v>
      </c>
      <c r="E2024" s="824" t="s">
        <v>2963</v>
      </c>
      <c r="F2024" s="822" t="s">
        <v>2930</v>
      </c>
      <c r="G2024" s="822" t="s">
        <v>3124</v>
      </c>
      <c r="H2024" s="822" t="s">
        <v>329</v>
      </c>
      <c r="I2024" s="822" t="s">
        <v>4067</v>
      </c>
      <c r="J2024" s="822" t="s">
        <v>2707</v>
      </c>
      <c r="K2024" s="822" t="s">
        <v>2712</v>
      </c>
      <c r="L2024" s="825">
        <v>339.47</v>
      </c>
      <c r="M2024" s="825">
        <v>2036.8200000000002</v>
      </c>
      <c r="N2024" s="822">
        <v>6</v>
      </c>
      <c r="O2024" s="826">
        <v>0.5</v>
      </c>
      <c r="P2024" s="825">
        <v>2036.8200000000002</v>
      </c>
      <c r="Q2024" s="827">
        <v>1</v>
      </c>
      <c r="R2024" s="822">
        <v>6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7</v>
      </c>
      <c r="B2025" s="822" t="s">
        <v>2929</v>
      </c>
      <c r="C2025" s="822" t="s">
        <v>2935</v>
      </c>
      <c r="D2025" s="823" t="s">
        <v>4682</v>
      </c>
      <c r="E2025" s="824" t="s">
        <v>2963</v>
      </c>
      <c r="F2025" s="822" t="s">
        <v>2930</v>
      </c>
      <c r="G2025" s="822" t="s">
        <v>3124</v>
      </c>
      <c r="H2025" s="822" t="s">
        <v>329</v>
      </c>
      <c r="I2025" s="822" t="s">
        <v>4561</v>
      </c>
      <c r="J2025" s="822" t="s">
        <v>3857</v>
      </c>
      <c r="K2025" s="822" t="s">
        <v>4066</v>
      </c>
      <c r="L2025" s="825">
        <v>101.84</v>
      </c>
      <c r="M2025" s="825">
        <v>101.84</v>
      </c>
      <c r="N2025" s="822">
        <v>1</v>
      </c>
      <c r="O2025" s="826">
        <v>1</v>
      </c>
      <c r="P2025" s="825">
        <v>101.84</v>
      </c>
      <c r="Q2025" s="827">
        <v>1</v>
      </c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7</v>
      </c>
      <c r="B2026" s="822" t="s">
        <v>2929</v>
      </c>
      <c r="C2026" s="822" t="s">
        <v>2935</v>
      </c>
      <c r="D2026" s="823" t="s">
        <v>4682</v>
      </c>
      <c r="E2026" s="824" t="s">
        <v>2963</v>
      </c>
      <c r="F2026" s="822" t="s">
        <v>2930</v>
      </c>
      <c r="G2026" s="822" t="s">
        <v>3124</v>
      </c>
      <c r="H2026" s="822" t="s">
        <v>329</v>
      </c>
      <c r="I2026" s="822" t="s">
        <v>4562</v>
      </c>
      <c r="J2026" s="822" t="s">
        <v>4563</v>
      </c>
      <c r="K2026" s="822" t="s">
        <v>4564</v>
      </c>
      <c r="L2026" s="825">
        <v>678.93</v>
      </c>
      <c r="M2026" s="825">
        <v>678.93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7</v>
      </c>
      <c r="B2027" s="822" t="s">
        <v>2929</v>
      </c>
      <c r="C2027" s="822" t="s">
        <v>2935</v>
      </c>
      <c r="D2027" s="823" t="s">
        <v>4682</v>
      </c>
      <c r="E2027" s="824" t="s">
        <v>2963</v>
      </c>
      <c r="F2027" s="822" t="s">
        <v>2930</v>
      </c>
      <c r="G2027" s="822" t="s">
        <v>3860</v>
      </c>
      <c r="H2027" s="822" t="s">
        <v>329</v>
      </c>
      <c r="I2027" s="822" t="s">
        <v>3861</v>
      </c>
      <c r="J2027" s="822" t="s">
        <v>3862</v>
      </c>
      <c r="K2027" s="822" t="s">
        <v>3863</v>
      </c>
      <c r="L2027" s="825">
        <v>0</v>
      </c>
      <c r="M2027" s="825">
        <v>0</v>
      </c>
      <c r="N2027" s="822">
        <v>7</v>
      </c>
      <c r="O2027" s="826">
        <v>4</v>
      </c>
      <c r="P2027" s="825">
        <v>0</v>
      </c>
      <c r="Q2027" s="827"/>
      <c r="R2027" s="822">
        <v>4</v>
      </c>
      <c r="S2027" s="827">
        <v>0.5714285714285714</v>
      </c>
      <c r="T2027" s="826">
        <v>2</v>
      </c>
      <c r="U2027" s="828">
        <v>0.5</v>
      </c>
    </row>
    <row r="2028" spans="1:21" ht="14.45" customHeight="1" x14ac:dyDescent="0.2">
      <c r="A2028" s="821">
        <v>7</v>
      </c>
      <c r="B2028" s="822" t="s">
        <v>2929</v>
      </c>
      <c r="C2028" s="822" t="s">
        <v>2935</v>
      </c>
      <c r="D2028" s="823" t="s">
        <v>4682</v>
      </c>
      <c r="E2028" s="824" t="s">
        <v>2963</v>
      </c>
      <c r="F2028" s="822" t="s">
        <v>2930</v>
      </c>
      <c r="G2028" s="822" t="s">
        <v>3864</v>
      </c>
      <c r="H2028" s="822" t="s">
        <v>329</v>
      </c>
      <c r="I2028" s="822" t="s">
        <v>3870</v>
      </c>
      <c r="J2028" s="822" t="s">
        <v>3866</v>
      </c>
      <c r="K2028" s="822" t="s">
        <v>3871</v>
      </c>
      <c r="L2028" s="825">
        <v>2038.93</v>
      </c>
      <c r="M2028" s="825">
        <v>20389.3</v>
      </c>
      <c r="N2028" s="822">
        <v>10</v>
      </c>
      <c r="O2028" s="826"/>
      <c r="P2028" s="825"/>
      <c r="Q2028" s="827">
        <v>0</v>
      </c>
      <c r="R2028" s="822"/>
      <c r="S2028" s="827">
        <v>0</v>
      </c>
      <c r="T2028" s="826"/>
      <c r="U2028" s="828"/>
    </row>
    <row r="2029" spans="1:21" ht="14.45" customHeight="1" x14ac:dyDescent="0.2">
      <c r="A2029" s="821">
        <v>7</v>
      </c>
      <c r="B2029" s="822" t="s">
        <v>2929</v>
      </c>
      <c r="C2029" s="822" t="s">
        <v>2935</v>
      </c>
      <c r="D2029" s="823" t="s">
        <v>4682</v>
      </c>
      <c r="E2029" s="824" t="s">
        <v>2963</v>
      </c>
      <c r="F2029" s="822" t="s">
        <v>2930</v>
      </c>
      <c r="G2029" s="822" t="s">
        <v>3206</v>
      </c>
      <c r="H2029" s="822" t="s">
        <v>329</v>
      </c>
      <c r="I2029" s="822" t="s">
        <v>3261</v>
      </c>
      <c r="J2029" s="822" t="s">
        <v>3208</v>
      </c>
      <c r="K2029" s="822"/>
      <c r="L2029" s="825">
        <v>50.32</v>
      </c>
      <c r="M2029" s="825">
        <v>100.64</v>
      </c>
      <c r="N2029" s="822">
        <v>2</v>
      </c>
      <c r="O2029" s="826">
        <v>1</v>
      </c>
      <c r="P2029" s="825">
        <v>100.64</v>
      </c>
      <c r="Q2029" s="827">
        <v>1</v>
      </c>
      <c r="R2029" s="822">
        <v>2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7</v>
      </c>
      <c r="B2030" s="822" t="s">
        <v>2929</v>
      </c>
      <c r="C2030" s="822" t="s">
        <v>2935</v>
      </c>
      <c r="D2030" s="823" t="s">
        <v>4682</v>
      </c>
      <c r="E2030" s="824" t="s">
        <v>2963</v>
      </c>
      <c r="F2030" s="822" t="s">
        <v>2930</v>
      </c>
      <c r="G2030" s="822" t="s">
        <v>3881</v>
      </c>
      <c r="H2030" s="822" t="s">
        <v>329</v>
      </c>
      <c r="I2030" s="822" t="s">
        <v>3882</v>
      </c>
      <c r="J2030" s="822" t="s">
        <v>1440</v>
      </c>
      <c r="K2030" s="822" t="s">
        <v>3883</v>
      </c>
      <c r="L2030" s="825">
        <v>24.37</v>
      </c>
      <c r="M2030" s="825">
        <v>24.37</v>
      </c>
      <c r="N2030" s="822">
        <v>1</v>
      </c>
      <c r="O2030" s="826">
        <v>0.5</v>
      </c>
      <c r="P2030" s="825">
        <v>24.37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7</v>
      </c>
      <c r="B2031" s="822" t="s">
        <v>2929</v>
      </c>
      <c r="C2031" s="822" t="s">
        <v>2935</v>
      </c>
      <c r="D2031" s="823" t="s">
        <v>4682</v>
      </c>
      <c r="E2031" s="824" t="s">
        <v>2963</v>
      </c>
      <c r="F2031" s="822" t="s">
        <v>2930</v>
      </c>
      <c r="G2031" s="822" t="s">
        <v>3881</v>
      </c>
      <c r="H2031" s="822" t="s">
        <v>329</v>
      </c>
      <c r="I2031" s="822" t="s">
        <v>4082</v>
      </c>
      <c r="J2031" s="822" t="s">
        <v>1440</v>
      </c>
      <c r="K2031" s="822" t="s">
        <v>2355</v>
      </c>
      <c r="L2031" s="825">
        <v>38.590000000000003</v>
      </c>
      <c r="M2031" s="825">
        <v>656.03</v>
      </c>
      <c r="N2031" s="822">
        <v>17</v>
      </c>
      <c r="O2031" s="826">
        <v>2</v>
      </c>
      <c r="P2031" s="825">
        <v>656.03</v>
      </c>
      <c r="Q2031" s="827">
        <v>1</v>
      </c>
      <c r="R2031" s="822">
        <v>17</v>
      </c>
      <c r="S2031" s="827">
        <v>1</v>
      </c>
      <c r="T2031" s="826">
        <v>2</v>
      </c>
      <c r="U2031" s="828">
        <v>1</v>
      </c>
    </row>
    <row r="2032" spans="1:21" ht="14.45" customHeight="1" x14ac:dyDescent="0.2">
      <c r="A2032" s="821">
        <v>7</v>
      </c>
      <c r="B2032" s="822" t="s">
        <v>2929</v>
      </c>
      <c r="C2032" s="822" t="s">
        <v>2935</v>
      </c>
      <c r="D2032" s="823" t="s">
        <v>4682</v>
      </c>
      <c r="E2032" s="824" t="s">
        <v>2963</v>
      </c>
      <c r="F2032" s="822" t="s">
        <v>2930</v>
      </c>
      <c r="G2032" s="822" t="s">
        <v>3881</v>
      </c>
      <c r="H2032" s="822" t="s">
        <v>329</v>
      </c>
      <c r="I2032" s="822" t="s">
        <v>4565</v>
      </c>
      <c r="J2032" s="822" t="s">
        <v>1440</v>
      </c>
      <c r="K2032" s="822" t="s">
        <v>4566</v>
      </c>
      <c r="L2032" s="825">
        <v>16.079999999999998</v>
      </c>
      <c r="M2032" s="825">
        <v>16.079999999999998</v>
      </c>
      <c r="N2032" s="822">
        <v>1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7</v>
      </c>
      <c r="B2033" s="822" t="s">
        <v>2929</v>
      </c>
      <c r="C2033" s="822" t="s">
        <v>2935</v>
      </c>
      <c r="D2033" s="823" t="s">
        <v>4682</v>
      </c>
      <c r="E2033" s="824" t="s">
        <v>2963</v>
      </c>
      <c r="F2033" s="822" t="s">
        <v>2930</v>
      </c>
      <c r="G2033" s="822" t="s">
        <v>3881</v>
      </c>
      <c r="H2033" s="822" t="s">
        <v>329</v>
      </c>
      <c r="I2033" s="822" t="s">
        <v>4567</v>
      </c>
      <c r="J2033" s="822" t="s">
        <v>1440</v>
      </c>
      <c r="K2033" s="822" t="s">
        <v>4568</v>
      </c>
      <c r="L2033" s="825">
        <v>115.47</v>
      </c>
      <c r="M2033" s="825">
        <v>115.47</v>
      </c>
      <c r="N2033" s="822">
        <v>1</v>
      </c>
      <c r="O2033" s="826">
        <v>0.5</v>
      </c>
      <c r="P2033" s="825">
        <v>115.47</v>
      </c>
      <c r="Q2033" s="827">
        <v>1</v>
      </c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7</v>
      </c>
      <c r="B2034" s="822" t="s">
        <v>2929</v>
      </c>
      <c r="C2034" s="822" t="s">
        <v>2935</v>
      </c>
      <c r="D2034" s="823" t="s">
        <v>4682</v>
      </c>
      <c r="E2034" s="824" t="s">
        <v>2963</v>
      </c>
      <c r="F2034" s="822" t="s">
        <v>2930</v>
      </c>
      <c r="G2034" s="822" t="s">
        <v>4569</v>
      </c>
      <c r="H2034" s="822" t="s">
        <v>329</v>
      </c>
      <c r="I2034" s="822" t="s">
        <v>4570</v>
      </c>
      <c r="J2034" s="822" t="s">
        <v>4571</v>
      </c>
      <c r="K2034" s="822" t="s">
        <v>4572</v>
      </c>
      <c r="L2034" s="825">
        <v>577.88</v>
      </c>
      <c r="M2034" s="825">
        <v>577.88</v>
      </c>
      <c r="N2034" s="822">
        <v>1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7</v>
      </c>
      <c r="B2035" s="822" t="s">
        <v>2929</v>
      </c>
      <c r="C2035" s="822" t="s">
        <v>2935</v>
      </c>
      <c r="D2035" s="823" t="s">
        <v>4682</v>
      </c>
      <c r="E2035" s="824" t="s">
        <v>2963</v>
      </c>
      <c r="F2035" s="822" t="s">
        <v>2930</v>
      </c>
      <c r="G2035" s="822" t="s">
        <v>3884</v>
      </c>
      <c r="H2035" s="822" t="s">
        <v>687</v>
      </c>
      <c r="I2035" s="822" t="s">
        <v>3885</v>
      </c>
      <c r="J2035" s="822" t="s">
        <v>3886</v>
      </c>
      <c r="K2035" s="822" t="s">
        <v>3887</v>
      </c>
      <c r="L2035" s="825">
        <v>27.37</v>
      </c>
      <c r="M2035" s="825">
        <v>27.37</v>
      </c>
      <c r="N2035" s="822">
        <v>1</v>
      </c>
      <c r="O2035" s="826"/>
      <c r="P2035" s="825">
        <v>27.37</v>
      </c>
      <c r="Q2035" s="827">
        <v>1</v>
      </c>
      <c r="R2035" s="822">
        <v>1</v>
      </c>
      <c r="S2035" s="827">
        <v>1</v>
      </c>
      <c r="T2035" s="826"/>
      <c r="U2035" s="828"/>
    </row>
    <row r="2036" spans="1:21" ht="14.45" customHeight="1" x14ac:dyDescent="0.2">
      <c r="A2036" s="821">
        <v>7</v>
      </c>
      <c r="B2036" s="822" t="s">
        <v>2929</v>
      </c>
      <c r="C2036" s="822" t="s">
        <v>2935</v>
      </c>
      <c r="D2036" s="823" t="s">
        <v>4682</v>
      </c>
      <c r="E2036" s="824" t="s">
        <v>2963</v>
      </c>
      <c r="F2036" s="822" t="s">
        <v>2930</v>
      </c>
      <c r="G2036" s="822" t="s">
        <v>3888</v>
      </c>
      <c r="H2036" s="822" t="s">
        <v>329</v>
      </c>
      <c r="I2036" s="822" t="s">
        <v>3889</v>
      </c>
      <c r="J2036" s="822" t="s">
        <v>3890</v>
      </c>
      <c r="K2036" s="822" t="s">
        <v>3891</v>
      </c>
      <c r="L2036" s="825">
        <v>1561.8</v>
      </c>
      <c r="M2036" s="825">
        <v>15618</v>
      </c>
      <c r="N2036" s="822">
        <v>10</v>
      </c>
      <c r="O2036" s="826">
        <v>2</v>
      </c>
      <c r="P2036" s="825">
        <v>9370.7999999999993</v>
      </c>
      <c r="Q2036" s="827">
        <v>0.6</v>
      </c>
      <c r="R2036" s="822">
        <v>6</v>
      </c>
      <c r="S2036" s="827">
        <v>0.6</v>
      </c>
      <c r="T2036" s="826">
        <v>1.5</v>
      </c>
      <c r="U2036" s="828">
        <v>0.75</v>
      </c>
    </row>
    <row r="2037" spans="1:21" ht="14.45" customHeight="1" x14ac:dyDescent="0.2">
      <c r="A2037" s="821">
        <v>7</v>
      </c>
      <c r="B2037" s="822" t="s">
        <v>2929</v>
      </c>
      <c r="C2037" s="822" t="s">
        <v>2935</v>
      </c>
      <c r="D2037" s="823" t="s">
        <v>4682</v>
      </c>
      <c r="E2037" s="824" t="s">
        <v>2963</v>
      </c>
      <c r="F2037" s="822" t="s">
        <v>2930</v>
      </c>
      <c r="G2037" s="822" t="s">
        <v>4510</v>
      </c>
      <c r="H2037" s="822" t="s">
        <v>687</v>
      </c>
      <c r="I2037" s="822" t="s">
        <v>4573</v>
      </c>
      <c r="J2037" s="822" t="s">
        <v>4512</v>
      </c>
      <c r="K2037" s="822" t="s">
        <v>4574</v>
      </c>
      <c r="L2037" s="825">
        <v>12.79</v>
      </c>
      <c r="M2037" s="825">
        <v>25.58</v>
      </c>
      <c r="N2037" s="822">
        <v>2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7</v>
      </c>
      <c r="B2038" s="822" t="s">
        <v>2929</v>
      </c>
      <c r="C2038" s="822" t="s">
        <v>2935</v>
      </c>
      <c r="D2038" s="823" t="s">
        <v>4682</v>
      </c>
      <c r="E2038" s="824" t="s">
        <v>2963</v>
      </c>
      <c r="F2038" s="822" t="s">
        <v>2930</v>
      </c>
      <c r="G2038" s="822" t="s">
        <v>3151</v>
      </c>
      <c r="H2038" s="822" t="s">
        <v>329</v>
      </c>
      <c r="I2038" s="822" t="s">
        <v>3152</v>
      </c>
      <c r="J2038" s="822" t="s">
        <v>3153</v>
      </c>
      <c r="K2038" s="822" t="s">
        <v>2371</v>
      </c>
      <c r="L2038" s="825">
        <v>38.56</v>
      </c>
      <c r="M2038" s="825">
        <v>38.56</v>
      </c>
      <c r="N2038" s="822">
        <v>1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7</v>
      </c>
      <c r="B2039" s="822" t="s">
        <v>2929</v>
      </c>
      <c r="C2039" s="822" t="s">
        <v>2935</v>
      </c>
      <c r="D2039" s="823" t="s">
        <v>4682</v>
      </c>
      <c r="E2039" s="824" t="s">
        <v>2963</v>
      </c>
      <c r="F2039" s="822" t="s">
        <v>2930</v>
      </c>
      <c r="G2039" s="822" t="s">
        <v>3238</v>
      </c>
      <c r="H2039" s="822" t="s">
        <v>329</v>
      </c>
      <c r="I2039" s="822" t="s">
        <v>4575</v>
      </c>
      <c r="J2039" s="822" t="s">
        <v>4576</v>
      </c>
      <c r="K2039" s="822" t="s">
        <v>4577</v>
      </c>
      <c r="L2039" s="825">
        <v>0</v>
      </c>
      <c r="M2039" s="825">
        <v>0</v>
      </c>
      <c r="N2039" s="822">
        <v>2</v>
      </c>
      <c r="O2039" s="826">
        <v>1</v>
      </c>
      <c r="P2039" s="825"/>
      <c r="Q2039" s="827"/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7</v>
      </c>
      <c r="B2040" s="822" t="s">
        <v>2929</v>
      </c>
      <c r="C2040" s="822" t="s">
        <v>2935</v>
      </c>
      <c r="D2040" s="823" t="s">
        <v>4682</v>
      </c>
      <c r="E2040" s="824" t="s">
        <v>2963</v>
      </c>
      <c r="F2040" s="822" t="s">
        <v>2930</v>
      </c>
      <c r="G2040" s="822" t="s">
        <v>3154</v>
      </c>
      <c r="H2040" s="822" t="s">
        <v>687</v>
      </c>
      <c r="I2040" s="822" t="s">
        <v>2653</v>
      </c>
      <c r="J2040" s="822" t="s">
        <v>2654</v>
      </c>
      <c r="K2040" s="822" t="s">
        <v>2655</v>
      </c>
      <c r="L2040" s="825">
        <v>70.48</v>
      </c>
      <c r="M2040" s="825">
        <v>352.4</v>
      </c>
      <c r="N2040" s="822">
        <v>5</v>
      </c>
      <c r="O2040" s="826">
        <v>1</v>
      </c>
      <c r="P2040" s="825">
        <v>140.96</v>
      </c>
      <c r="Q2040" s="827">
        <v>0.4</v>
      </c>
      <c r="R2040" s="822">
        <v>2</v>
      </c>
      <c r="S2040" s="827">
        <v>0.4</v>
      </c>
      <c r="T2040" s="826">
        <v>0.5</v>
      </c>
      <c r="U2040" s="828">
        <v>0.5</v>
      </c>
    </row>
    <row r="2041" spans="1:21" ht="14.45" customHeight="1" x14ac:dyDescent="0.2">
      <c r="A2041" s="821">
        <v>7</v>
      </c>
      <c r="B2041" s="822" t="s">
        <v>2929</v>
      </c>
      <c r="C2041" s="822" t="s">
        <v>2935</v>
      </c>
      <c r="D2041" s="823" t="s">
        <v>4682</v>
      </c>
      <c r="E2041" s="824" t="s">
        <v>2963</v>
      </c>
      <c r="F2041" s="822" t="s">
        <v>2930</v>
      </c>
      <c r="G2041" s="822" t="s">
        <v>3154</v>
      </c>
      <c r="H2041" s="822" t="s">
        <v>687</v>
      </c>
      <c r="I2041" s="822" t="s">
        <v>3155</v>
      </c>
      <c r="J2041" s="822" t="s">
        <v>2654</v>
      </c>
      <c r="K2041" s="822" t="s">
        <v>3156</v>
      </c>
      <c r="L2041" s="825">
        <v>140.96</v>
      </c>
      <c r="M2041" s="825">
        <v>281.92</v>
      </c>
      <c r="N2041" s="822">
        <v>2</v>
      </c>
      <c r="O2041" s="826">
        <v>0.5</v>
      </c>
      <c r="P2041" s="825">
        <v>281.92</v>
      </c>
      <c r="Q2041" s="827">
        <v>1</v>
      </c>
      <c r="R2041" s="822">
        <v>2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7</v>
      </c>
      <c r="B2042" s="822" t="s">
        <v>2929</v>
      </c>
      <c r="C2042" s="822" t="s">
        <v>2935</v>
      </c>
      <c r="D2042" s="823" t="s">
        <v>4682</v>
      </c>
      <c r="E2042" s="824" t="s">
        <v>2963</v>
      </c>
      <c r="F2042" s="822" t="s">
        <v>2930</v>
      </c>
      <c r="G2042" s="822" t="s">
        <v>3154</v>
      </c>
      <c r="H2042" s="822" t="s">
        <v>687</v>
      </c>
      <c r="I2042" s="822" t="s">
        <v>4578</v>
      </c>
      <c r="J2042" s="822" t="s">
        <v>2654</v>
      </c>
      <c r="K2042" s="822" t="s">
        <v>4579</v>
      </c>
      <c r="L2042" s="825">
        <v>46.99</v>
      </c>
      <c r="M2042" s="825">
        <v>46.99</v>
      </c>
      <c r="N2042" s="822">
        <v>1</v>
      </c>
      <c r="O2042" s="826"/>
      <c r="P2042" s="825">
        <v>46.99</v>
      </c>
      <c r="Q2042" s="827">
        <v>1</v>
      </c>
      <c r="R2042" s="822">
        <v>1</v>
      </c>
      <c r="S2042" s="827">
        <v>1</v>
      </c>
      <c r="T2042" s="826"/>
      <c r="U2042" s="828"/>
    </row>
    <row r="2043" spans="1:21" ht="14.45" customHeight="1" x14ac:dyDescent="0.2">
      <c r="A2043" s="821">
        <v>7</v>
      </c>
      <c r="B2043" s="822" t="s">
        <v>2929</v>
      </c>
      <c r="C2043" s="822" t="s">
        <v>2935</v>
      </c>
      <c r="D2043" s="823" t="s">
        <v>4682</v>
      </c>
      <c r="E2043" s="824" t="s">
        <v>2963</v>
      </c>
      <c r="F2043" s="822" t="s">
        <v>2930</v>
      </c>
      <c r="G2043" s="822" t="s">
        <v>3427</v>
      </c>
      <c r="H2043" s="822" t="s">
        <v>329</v>
      </c>
      <c r="I2043" s="822" t="s">
        <v>3428</v>
      </c>
      <c r="J2043" s="822" t="s">
        <v>3429</v>
      </c>
      <c r="K2043" s="822" t="s">
        <v>3430</v>
      </c>
      <c r="L2043" s="825">
        <v>86.41</v>
      </c>
      <c r="M2043" s="825">
        <v>345.64</v>
      </c>
      <c r="N2043" s="822">
        <v>4</v>
      </c>
      <c r="O2043" s="826">
        <v>1.5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7</v>
      </c>
      <c r="B2044" s="822" t="s">
        <v>2929</v>
      </c>
      <c r="C2044" s="822" t="s">
        <v>2935</v>
      </c>
      <c r="D2044" s="823" t="s">
        <v>4682</v>
      </c>
      <c r="E2044" s="824" t="s">
        <v>2963</v>
      </c>
      <c r="F2044" s="822" t="s">
        <v>2930</v>
      </c>
      <c r="G2044" s="822" t="s">
        <v>3427</v>
      </c>
      <c r="H2044" s="822" t="s">
        <v>329</v>
      </c>
      <c r="I2044" s="822" t="s">
        <v>4580</v>
      </c>
      <c r="J2044" s="822" t="s">
        <v>3429</v>
      </c>
      <c r="K2044" s="822" t="s">
        <v>4581</v>
      </c>
      <c r="L2044" s="825">
        <v>56.17</v>
      </c>
      <c r="M2044" s="825">
        <v>56.17</v>
      </c>
      <c r="N2044" s="822">
        <v>1</v>
      </c>
      <c r="O2044" s="826">
        <v>1</v>
      </c>
      <c r="P2044" s="825">
        <v>56.17</v>
      </c>
      <c r="Q2044" s="827">
        <v>1</v>
      </c>
      <c r="R2044" s="822">
        <v>1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7</v>
      </c>
      <c r="B2045" s="822" t="s">
        <v>2929</v>
      </c>
      <c r="C2045" s="822" t="s">
        <v>2935</v>
      </c>
      <c r="D2045" s="823" t="s">
        <v>4682</v>
      </c>
      <c r="E2045" s="824" t="s">
        <v>2963</v>
      </c>
      <c r="F2045" s="822" t="s">
        <v>2930</v>
      </c>
      <c r="G2045" s="822" t="s">
        <v>3427</v>
      </c>
      <c r="H2045" s="822" t="s">
        <v>329</v>
      </c>
      <c r="I2045" s="822" t="s">
        <v>4582</v>
      </c>
      <c r="J2045" s="822" t="s">
        <v>4583</v>
      </c>
      <c r="K2045" s="822" t="s">
        <v>2349</v>
      </c>
      <c r="L2045" s="825">
        <v>86.41</v>
      </c>
      <c r="M2045" s="825">
        <v>172.82</v>
      </c>
      <c r="N2045" s="822">
        <v>2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7</v>
      </c>
      <c r="B2046" s="822" t="s">
        <v>2929</v>
      </c>
      <c r="C2046" s="822" t="s">
        <v>2935</v>
      </c>
      <c r="D2046" s="823" t="s">
        <v>4682</v>
      </c>
      <c r="E2046" s="824" t="s">
        <v>2963</v>
      </c>
      <c r="F2046" s="822" t="s">
        <v>2930</v>
      </c>
      <c r="G2046" s="822" t="s">
        <v>3892</v>
      </c>
      <c r="H2046" s="822" t="s">
        <v>329</v>
      </c>
      <c r="I2046" s="822" t="s">
        <v>3896</v>
      </c>
      <c r="J2046" s="822" t="s">
        <v>823</v>
      </c>
      <c r="K2046" s="822" t="s">
        <v>824</v>
      </c>
      <c r="L2046" s="825">
        <v>234.07</v>
      </c>
      <c r="M2046" s="825">
        <v>234.07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7</v>
      </c>
      <c r="B2047" s="822" t="s">
        <v>2929</v>
      </c>
      <c r="C2047" s="822" t="s">
        <v>2935</v>
      </c>
      <c r="D2047" s="823" t="s">
        <v>4682</v>
      </c>
      <c r="E2047" s="824" t="s">
        <v>2963</v>
      </c>
      <c r="F2047" s="822" t="s">
        <v>2930</v>
      </c>
      <c r="G2047" s="822" t="s">
        <v>3901</v>
      </c>
      <c r="H2047" s="822" t="s">
        <v>329</v>
      </c>
      <c r="I2047" s="822" t="s">
        <v>4159</v>
      </c>
      <c r="J2047" s="822" t="s">
        <v>4160</v>
      </c>
      <c r="K2047" s="822" t="s">
        <v>4161</v>
      </c>
      <c r="L2047" s="825">
        <v>127</v>
      </c>
      <c r="M2047" s="825">
        <v>381</v>
      </c>
      <c r="N2047" s="822">
        <v>3</v>
      </c>
      <c r="O2047" s="826">
        <v>1</v>
      </c>
      <c r="P2047" s="825">
        <v>381</v>
      </c>
      <c r="Q2047" s="827">
        <v>1</v>
      </c>
      <c r="R2047" s="822">
        <v>3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7</v>
      </c>
      <c r="B2048" s="822" t="s">
        <v>2929</v>
      </c>
      <c r="C2048" s="822" t="s">
        <v>2935</v>
      </c>
      <c r="D2048" s="823" t="s">
        <v>4682</v>
      </c>
      <c r="E2048" s="824" t="s">
        <v>2963</v>
      </c>
      <c r="F2048" s="822" t="s">
        <v>2930</v>
      </c>
      <c r="G2048" s="822" t="s">
        <v>3901</v>
      </c>
      <c r="H2048" s="822" t="s">
        <v>329</v>
      </c>
      <c r="I2048" s="822" t="s">
        <v>4201</v>
      </c>
      <c r="J2048" s="822" t="s">
        <v>4160</v>
      </c>
      <c r="K2048" s="822" t="s">
        <v>2833</v>
      </c>
      <c r="L2048" s="825">
        <v>389.92</v>
      </c>
      <c r="M2048" s="825">
        <v>779.84</v>
      </c>
      <c r="N2048" s="822">
        <v>2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7</v>
      </c>
      <c r="B2049" s="822" t="s">
        <v>2929</v>
      </c>
      <c r="C2049" s="822" t="s">
        <v>2935</v>
      </c>
      <c r="D2049" s="823" t="s">
        <v>4682</v>
      </c>
      <c r="E2049" s="824" t="s">
        <v>2963</v>
      </c>
      <c r="F2049" s="822" t="s">
        <v>2930</v>
      </c>
      <c r="G2049" s="822" t="s">
        <v>3901</v>
      </c>
      <c r="H2049" s="822" t="s">
        <v>329</v>
      </c>
      <c r="I2049" s="822" t="s">
        <v>3904</v>
      </c>
      <c r="J2049" s="822" t="s">
        <v>3903</v>
      </c>
      <c r="K2049" s="822" t="s">
        <v>1919</v>
      </c>
      <c r="L2049" s="825">
        <v>383.18</v>
      </c>
      <c r="M2049" s="825">
        <v>5747.7000000000007</v>
      </c>
      <c r="N2049" s="822">
        <v>15</v>
      </c>
      <c r="O2049" s="826">
        <v>1</v>
      </c>
      <c r="P2049" s="825">
        <v>1915.9</v>
      </c>
      <c r="Q2049" s="827">
        <v>0.33333333333333331</v>
      </c>
      <c r="R2049" s="822">
        <v>5</v>
      </c>
      <c r="S2049" s="827">
        <v>0.33333333333333331</v>
      </c>
      <c r="T2049" s="826">
        <v>1</v>
      </c>
      <c r="U2049" s="828">
        <v>1</v>
      </c>
    </row>
    <row r="2050" spans="1:21" ht="14.45" customHeight="1" x14ac:dyDescent="0.2">
      <c r="A2050" s="821">
        <v>7</v>
      </c>
      <c r="B2050" s="822" t="s">
        <v>2929</v>
      </c>
      <c r="C2050" s="822" t="s">
        <v>2935</v>
      </c>
      <c r="D2050" s="823" t="s">
        <v>4682</v>
      </c>
      <c r="E2050" s="824" t="s">
        <v>2963</v>
      </c>
      <c r="F2050" s="822" t="s">
        <v>2930</v>
      </c>
      <c r="G2050" s="822" t="s">
        <v>3901</v>
      </c>
      <c r="H2050" s="822" t="s">
        <v>329</v>
      </c>
      <c r="I2050" s="822" t="s">
        <v>4162</v>
      </c>
      <c r="J2050" s="822" t="s">
        <v>4160</v>
      </c>
      <c r="K2050" s="822" t="s">
        <v>4163</v>
      </c>
      <c r="L2050" s="825">
        <v>233.95</v>
      </c>
      <c r="M2050" s="825">
        <v>2105.5499999999997</v>
      </c>
      <c r="N2050" s="822">
        <v>9</v>
      </c>
      <c r="O2050" s="826">
        <v>1</v>
      </c>
      <c r="P2050" s="825">
        <v>2105.5499999999997</v>
      </c>
      <c r="Q2050" s="827">
        <v>1</v>
      </c>
      <c r="R2050" s="822">
        <v>9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7</v>
      </c>
      <c r="B2051" s="822" t="s">
        <v>2929</v>
      </c>
      <c r="C2051" s="822" t="s">
        <v>2935</v>
      </c>
      <c r="D2051" s="823" t="s">
        <v>4682</v>
      </c>
      <c r="E2051" s="824" t="s">
        <v>2963</v>
      </c>
      <c r="F2051" s="822" t="s">
        <v>2930</v>
      </c>
      <c r="G2051" s="822" t="s">
        <v>3905</v>
      </c>
      <c r="H2051" s="822" t="s">
        <v>329</v>
      </c>
      <c r="I2051" s="822" t="s">
        <v>3906</v>
      </c>
      <c r="J2051" s="822" t="s">
        <v>3907</v>
      </c>
      <c r="K2051" s="822" t="s">
        <v>1901</v>
      </c>
      <c r="L2051" s="825">
        <v>88.07</v>
      </c>
      <c r="M2051" s="825">
        <v>2025.6099999999997</v>
      </c>
      <c r="N2051" s="822">
        <v>23</v>
      </c>
      <c r="O2051" s="826">
        <v>4.5</v>
      </c>
      <c r="P2051" s="825">
        <v>1144.9099999999999</v>
      </c>
      <c r="Q2051" s="827">
        <v>0.56521739130434789</v>
      </c>
      <c r="R2051" s="822">
        <v>13</v>
      </c>
      <c r="S2051" s="827">
        <v>0.56521739130434778</v>
      </c>
      <c r="T2051" s="826">
        <v>2.5</v>
      </c>
      <c r="U2051" s="828">
        <v>0.55555555555555558</v>
      </c>
    </row>
    <row r="2052" spans="1:21" ht="14.45" customHeight="1" x14ac:dyDescent="0.2">
      <c r="A2052" s="821">
        <v>7</v>
      </c>
      <c r="B2052" s="822" t="s">
        <v>2929</v>
      </c>
      <c r="C2052" s="822" t="s">
        <v>2935</v>
      </c>
      <c r="D2052" s="823" t="s">
        <v>4682</v>
      </c>
      <c r="E2052" s="824" t="s">
        <v>2963</v>
      </c>
      <c r="F2052" s="822" t="s">
        <v>2930</v>
      </c>
      <c r="G2052" s="822" t="s">
        <v>3908</v>
      </c>
      <c r="H2052" s="822" t="s">
        <v>329</v>
      </c>
      <c r="I2052" s="822" t="s">
        <v>3909</v>
      </c>
      <c r="J2052" s="822" t="s">
        <v>3910</v>
      </c>
      <c r="K2052" s="822" t="s">
        <v>3911</v>
      </c>
      <c r="L2052" s="825">
        <v>70.48</v>
      </c>
      <c r="M2052" s="825">
        <v>140.96</v>
      </c>
      <c r="N2052" s="822">
        <v>2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7</v>
      </c>
      <c r="B2053" s="822" t="s">
        <v>2929</v>
      </c>
      <c r="C2053" s="822" t="s">
        <v>2935</v>
      </c>
      <c r="D2053" s="823" t="s">
        <v>4682</v>
      </c>
      <c r="E2053" s="824" t="s">
        <v>2963</v>
      </c>
      <c r="F2053" s="822" t="s">
        <v>2930</v>
      </c>
      <c r="G2053" s="822" t="s">
        <v>3050</v>
      </c>
      <c r="H2053" s="822" t="s">
        <v>329</v>
      </c>
      <c r="I2053" s="822" t="s">
        <v>3383</v>
      </c>
      <c r="J2053" s="822" t="s">
        <v>3248</v>
      </c>
      <c r="K2053" s="822" t="s">
        <v>871</v>
      </c>
      <c r="L2053" s="825">
        <v>35.25</v>
      </c>
      <c r="M2053" s="825">
        <v>70.5</v>
      </c>
      <c r="N2053" s="822">
        <v>2</v>
      </c>
      <c r="O2053" s="826">
        <v>1.5</v>
      </c>
      <c r="P2053" s="825">
        <v>35.25</v>
      </c>
      <c r="Q2053" s="827">
        <v>0.5</v>
      </c>
      <c r="R2053" s="822">
        <v>1</v>
      </c>
      <c r="S2053" s="827">
        <v>0.5</v>
      </c>
      <c r="T2053" s="826">
        <v>1</v>
      </c>
      <c r="U2053" s="828">
        <v>0.66666666666666663</v>
      </c>
    </row>
    <row r="2054" spans="1:21" ht="14.45" customHeight="1" x14ac:dyDescent="0.2">
      <c r="A2054" s="821">
        <v>7</v>
      </c>
      <c r="B2054" s="822" t="s">
        <v>2929</v>
      </c>
      <c r="C2054" s="822" t="s">
        <v>2935</v>
      </c>
      <c r="D2054" s="823" t="s">
        <v>4682</v>
      </c>
      <c r="E2054" s="824" t="s">
        <v>2963</v>
      </c>
      <c r="F2054" s="822" t="s">
        <v>2930</v>
      </c>
      <c r="G2054" s="822" t="s">
        <v>3050</v>
      </c>
      <c r="H2054" s="822" t="s">
        <v>329</v>
      </c>
      <c r="I2054" s="822" t="s">
        <v>3247</v>
      </c>
      <c r="J2054" s="822" t="s">
        <v>3248</v>
      </c>
      <c r="K2054" s="822" t="s">
        <v>3249</v>
      </c>
      <c r="L2054" s="825">
        <v>35.25</v>
      </c>
      <c r="M2054" s="825">
        <v>35.25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7</v>
      </c>
      <c r="B2055" s="822" t="s">
        <v>2929</v>
      </c>
      <c r="C2055" s="822" t="s">
        <v>2935</v>
      </c>
      <c r="D2055" s="823" t="s">
        <v>4682</v>
      </c>
      <c r="E2055" s="824" t="s">
        <v>2963</v>
      </c>
      <c r="F2055" s="822" t="s">
        <v>2930</v>
      </c>
      <c r="G2055" s="822" t="s">
        <v>3050</v>
      </c>
      <c r="H2055" s="822" t="s">
        <v>329</v>
      </c>
      <c r="I2055" s="822" t="s">
        <v>3051</v>
      </c>
      <c r="J2055" s="822" t="s">
        <v>1326</v>
      </c>
      <c r="K2055" s="822" t="s">
        <v>3052</v>
      </c>
      <c r="L2055" s="825">
        <v>35.25</v>
      </c>
      <c r="M2055" s="825">
        <v>70.5</v>
      </c>
      <c r="N2055" s="822">
        <v>2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7</v>
      </c>
      <c r="B2056" s="822" t="s">
        <v>2929</v>
      </c>
      <c r="C2056" s="822" t="s">
        <v>2935</v>
      </c>
      <c r="D2056" s="823" t="s">
        <v>4682</v>
      </c>
      <c r="E2056" s="824" t="s">
        <v>2963</v>
      </c>
      <c r="F2056" s="822" t="s">
        <v>2930</v>
      </c>
      <c r="G2056" s="822" t="s">
        <v>3050</v>
      </c>
      <c r="H2056" s="822" t="s">
        <v>329</v>
      </c>
      <c r="I2056" s="822" t="s">
        <v>3733</v>
      </c>
      <c r="J2056" s="822" t="s">
        <v>3248</v>
      </c>
      <c r="K2056" s="822" t="s">
        <v>3052</v>
      </c>
      <c r="L2056" s="825">
        <v>35.25</v>
      </c>
      <c r="M2056" s="825">
        <v>141</v>
      </c>
      <c r="N2056" s="822">
        <v>4</v>
      </c>
      <c r="O2056" s="826">
        <v>1</v>
      </c>
      <c r="P2056" s="825">
        <v>141</v>
      </c>
      <c r="Q2056" s="827">
        <v>1</v>
      </c>
      <c r="R2056" s="822">
        <v>4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7</v>
      </c>
      <c r="B2057" s="822" t="s">
        <v>2929</v>
      </c>
      <c r="C2057" s="822" t="s">
        <v>2935</v>
      </c>
      <c r="D2057" s="823" t="s">
        <v>4682</v>
      </c>
      <c r="E2057" s="824" t="s">
        <v>2963</v>
      </c>
      <c r="F2057" s="822" t="s">
        <v>2930</v>
      </c>
      <c r="G2057" s="822" t="s">
        <v>3161</v>
      </c>
      <c r="H2057" s="822" t="s">
        <v>329</v>
      </c>
      <c r="I2057" s="822" t="s">
        <v>3162</v>
      </c>
      <c r="J2057" s="822" t="s">
        <v>3163</v>
      </c>
      <c r="K2057" s="822" t="s">
        <v>3164</v>
      </c>
      <c r="L2057" s="825">
        <v>87.98</v>
      </c>
      <c r="M2057" s="825">
        <v>87.98</v>
      </c>
      <c r="N2057" s="822">
        <v>1</v>
      </c>
      <c r="O2057" s="826">
        <v>1</v>
      </c>
      <c r="P2057" s="825">
        <v>87.98</v>
      </c>
      <c r="Q2057" s="827">
        <v>1</v>
      </c>
      <c r="R2057" s="822">
        <v>1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7</v>
      </c>
      <c r="B2058" s="822" t="s">
        <v>2929</v>
      </c>
      <c r="C2058" s="822" t="s">
        <v>2935</v>
      </c>
      <c r="D2058" s="823" t="s">
        <v>4682</v>
      </c>
      <c r="E2058" s="824" t="s">
        <v>2963</v>
      </c>
      <c r="F2058" s="822" t="s">
        <v>2930</v>
      </c>
      <c r="G2058" s="822" t="s">
        <v>3161</v>
      </c>
      <c r="H2058" s="822" t="s">
        <v>329</v>
      </c>
      <c r="I2058" s="822" t="s">
        <v>3513</v>
      </c>
      <c r="J2058" s="822" t="s">
        <v>3163</v>
      </c>
      <c r="K2058" s="822" t="s">
        <v>3164</v>
      </c>
      <c r="L2058" s="825">
        <v>87.98</v>
      </c>
      <c r="M2058" s="825">
        <v>175.96</v>
      </c>
      <c r="N2058" s="822">
        <v>2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7</v>
      </c>
      <c r="B2059" s="822" t="s">
        <v>2929</v>
      </c>
      <c r="C2059" s="822" t="s">
        <v>2935</v>
      </c>
      <c r="D2059" s="823" t="s">
        <v>4682</v>
      </c>
      <c r="E2059" s="824" t="s">
        <v>2963</v>
      </c>
      <c r="F2059" s="822" t="s">
        <v>2930</v>
      </c>
      <c r="G2059" s="822" t="s">
        <v>3161</v>
      </c>
      <c r="H2059" s="822" t="s">
        <v>329</v>
      </c>
      <c r="I2059" s="822" t="s">
        <v>3764</v>
      </c>
      <c r="J2059" s="822" t="s">
        <v>3765</v>
      </c>
      <c r="K2059" s="822" t="s">
        <v>3331</v>
      </c>
      <c r="L2059" s="825">
        <v>97.76</v>
      </c>
      <c r="M2059" s="825">
        <v>97.76</v>
      </c>
      <c r="N2059" s="822">
        <v>1</v>
      </c>
      <c r="O2059" s="826">
        <v>0.5</v>
      </c>
      <c r="P2059" s="825">
        <v>97.76</v>
      </c>
      <c r="Q2059" s="827">
        <v>1</v>
      </c>
      <c r="R2059" s="822">
        <v>1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7</v>
      </c>
      <c r="B2060" s="822" t="s">
        <v>2929</v>
      </c>
      <c r="C2060" s="822" t="s">
        <v>2935</v>
      </c>
      <c r="D2060" s="823" t="s">
        <v>4682</v>
      </c>
      <c r="E2060" s="824" t="s">
        <v>2963</v>
      </c>
      <c r="F2060" s="822" t="s">
        <v>2930</v>
      </c>
      <c r="G2060" s="822" t="s">
        <v>3912</v>
      </c>
      <c r="H2060" s="822" t="s">
        <v>329</v>
      </c>
      <c r="I2060" s="822" t="s">
        <v>3913</v>
      </c>
      <c r="J2060" s="822" t="s">
        <v>3914</v>
      </c>
      <c r="K2060" s="822" t="s">
        <v>3915</v>
      </c>
      <c r="L2060" s="825">
        <v>2038.93</v>
      </c>
      <c r="M2060" s="825">
        <v>36700.74</v>
      </c>
      <c r="N2060" s="822">
        <v>18</v>
      </c>
      <c r="O2060" s="826">
        <v>3</v>
      </c>
      <c r="P2060" s="825">
        <v>10194.65</v>
      </c>
      <c r="Q2060" s="827">
        <v>0.27777777777777779</v>
      </c>
      <c r="R2060" s="822">
        <v>5</v>
      </c>
      <c r="S2060" s="827">
        <v>0.27777777777777779</v>
      </c>
      <c r="T2060" s="826">
        <v>1</v>
      </c>
      <c r="U2060" s="828">
        <v>0.33333333333333331</v>
      </c>
    </row>
    <row r="2061" spans="1:21" ht="14.45" customHeight="1" x14ac:dyDescent="0.2">
      <c r="A2061" s="821">
        <v>7</v>
      </c>
      <c r="B2061" s="822" t="s">
        <v>2929</v>
      </c>
      <c r="C2061" s="822" t="s">
        <v>2935</v>
      </c>
      <c r="D2061" s="823" t="s">
        <v>4682</v>
      </c>
      <c r="E2061" s="824" t="s">
        <v>2963</v>
      </c>
      <c r="F2061" s="822" t="s">
        <v>2930</v>
      </c>
      <c r="G2061" s="822" t="s">
        <v>3912</v>
      </c>
      <c r="H2061" s="822" t="s">
        <v>329</v>
      </c>
      <c r="I2061" s="822" t="s">
        <v>3916</v>
      </c>
      <c r="J2061" s="822" t="s">
        <v>3914</v>
      </c>
      <c r="K2061" s="822" t="s">
        <v>3917</v>
      </c>
      <c r="L2061" s="825">
        <v>552.64</v>
      </c>
      <c r="M2061" s="825">
        <v>5526.4</v>
      </c>
      <c r="N2061" s="822">
        <v>10</v>
      </c>
      <c r="O2061" s="826"/>
      <c r="P2061" s="825">
        <v>2763.2</v>
      </c>
      <c r="Q2061" s="827">
        <v>0.5</v>
      </c>
      <c r="R2061" s="822">
        <v>5</v>
      </c>
      <c r="S2061" s="827">
        <v>0.5</v>
      </c>
      <c r="T2061" s="826"/>
      <c r="U2061" s="828"/>
    </row>
    <row r="2062" spans="1:21" ht="14.45" customHeight="1" x14ac:dyDescent="0.2">
      <c r="A2062" s="821">
        <v>7</v>
      </c>
      <c r="B2062" s="822" t="s">
        <v>2929</v>
      </c>
      <c r="C2062" s="822" t="s">
        <v>2935</v>
      </c>
      <c r="D2062" s="823" t="s">
        <v>4682</v>
      </c>
      <c r="E2062" s="824" t="s">
        <v>2963</v>
      </c>
      <c r="F2062" s="822" t="s">
        <v>2930</v>
      </c>
      <c r="G2062" s="822" t="s">
        <v>3912</v>
      </c>
      <c r="H2062" s="822" t="s">
        <v>329</v>
      </c>
      <c r="I2062" s="822" t="s">
        <v>3918</v>
      </c>
      <c r="J2062" s="822" t="s">
        <v>3914</v>
      </c>
      <c r="K2062" s="822" t="s">
        <v>3919</v>
      </c>
      <c r="L2062" s="825">
        <v>355.79</v>
      </c>
      <c r="M2062" s="825">
        <v>1778.95</v>
      </c>
      <c r="N2062" s="822">
        <v>5</v>
      </c>
      <c r="O2062" s="826"/>
      <c r="P2062" s="825"/>
      <c r="Q2062" s="827">
        <v>0</v>
      </c>
      <c r="R2062" s="822"/>
      <c r="S2062" s="827">
        <v>0</v>
      </c>
      <c r="T2062" s="826"/>
      <c r="U2062" s="828"/>
    </row>
    <row r="2063" spans="1:21" ht="14.45" customHeight="1" x14ac:dyDescent="0.2">
      <c r="A2063" s="821">
        <v>7</v>
      </c>
      <c r="B2063" s="822" t="s">
        <v>2929</v>
      </c>
      <c r="C2063" s="822" t="s">
        <v>2935</v>
      </c>
      <c r="D2063" s="823" t="s">
        <v>4682</v>
      </c>
      <c r="E2063" s="824" t="s">
        <v>2963</v>
      </c>
      <c r="F2063" s="822" t="s">
        <v>2930</v>
      </c>
      <c r="G2063" s="822" t="s">
        <v>3912</v>
      </c>
      <c r="H2063" s="822" t="s">
        <v>329</v>
      </c>
      <c r="I2063" s="822" t="s">
        <v>3920</v>
      </c>
      <c r="J2063" s="822" t="s">
        <v>3914</v>
      </c>
      <c r="K2063" s="822" t="s">
        <v>3921</v>
      </c>
      <c r="L2063" s="825">
        <v>1019.46</v>
      </c>
      <c r="M2063" s="825">
        <v>4077.84</v>
      </c>
      <c r="N2063" s="822">
        <v>4</v>
      </c>
      <c r="O2063" s="826">
        <v>1</v>
      </c>
      <c r="P2063" s="825">
        <v>2038.92</v>
      </c>
      <c r="Q2063" s="827">
        <v>0.5</v>
      </c>
      <c r="R2063" s="822">
        <v>2</v>
      </c>
      <c r="S2063" s="827">
        <v>0.5</v>
      </c>
      <c r="T2063" s="826">
        <v>1</v>
      </c>
      <c r="U2063" s="828">
        <v>1</v>
      </c>
    </row>
    <row r="2064" spans="1:21" ht="14.45" customHeight="1" x14ac:dyDescent="0.2">
      <c r="A2064" s="821">
        <v>7</v>
      </c>
      <c r="B2064" s="822" t="s">
        <v>2929</v>
      </c>
      <c r="C2064" s="822" t="s">
        <v>2935</v>
      </c>
      <c r="D2064" s="823" t="s">
        <v>4682</v>
      </c>
      <c r="E2064" s="824" t="s">
        <v>2963</v>
      </c>
      <c r="F2064" s="822" t="s">
        <v>2930</v>
      </c>
      <c r="G2064" s="822" t="s">
        <v>3912</v>
      </c>
      <c r="H2064" s="822" t="s">
        <v>329</v>
      </c>
      <c r="I2064" s="822" t="s">
        <v>4203</v>
      </c>
      <c r="J2064" s="822" t="s">
        <v>3923</v>
      </c>
      <c r="K2064" s="822" t="s">
        <v>3921</v>
      </c>
      <c r="L2064" s="825">
        <v>1019.46</v>
      </c>
      <c r="M2064" s="825">
        <v>4077.84</v>
      </c>
      <c r="N2064" s="822">
        <v>4</v>
      </c>
      <c r="O2064" s="826"/>
      <c r="P2064" s="825">
        <v>4077.84</v>
      </c>
      <c r="Q2064" s="827">
        <v>1</v>
      </c>
      <c r="R2064" s="822">
        <v>4</v>
      </c>
      <c r="S2064" s="827">
        <v>1</v>
      </c>
      <c r="T2064" s="826"/>
      <c r="U2064" s="828"/>
    </row>
    <row r="2065" spans="1:21" ht="14.45" customHeight="1" x14ac:dyDescent="0.2">
      <c r="A2065" s="821">
        <v>7</v>
      </c>
      <c r="B2065" s="822" t="s">
        <v>2929</v>
      </c>
      <c r="C2065" s="822" t="s">
        <v>2935</v>
      </c>
      <c r="D2065" s="823" t="s">
        <v>4682</v>
      </c>
      <c r="E2065" s="824" t="s">
        <v>2963</v>
      </c>
      <c r="F2065" s="822" t="s">
        <v>2930</v>
      </c>
      <c r="G2065" s="822" t="s">
        <v>3912</v>
      </c>
      <c r="H2065" s="822" t="s">
        <v>687</v>
      </c>
      <c r="I2065" s="822" t="s">
        <v>3924</v>
      </c>
      <c r="J2065" s="822" t="s">
        <v>3925</v>
      </c>
      <c r="K2065" s="822" t="s">
        <v>3915</v>
      </c>
      <c r="L2065" s="825">
        <v>2038.93</v>
      </c>
      <c r="M2065" s="825">
        <v>75440.41</v>
      </c>
      <c r="N2065" s="822">
        <v>37</v>
      </c>
      <c r="O2065" s="826"/>
      <c r="P2065" s="825">
        <v>59128.97</v>
      </c>
      <c r="Q2065" s="827">
        <v>0.78378378378378377</v>
      </c>
      <c r="R2065" s="822">
        <v>29</v>
      </c>
      <c r="S2065" s="827">
        <v>0.78378378378378377</v>
      </c>
      <c r="T2065" s="826"/>
      <c r="U2065" s="828"/>
    </row>
    <row r="2066" spans="1:21" ht="14.45" customHeight="1" x14ac:dyDescent="0.2">
      <c r="A2066" s="821">
        <v>7</v>
      </c>
      <c r="B2066" s="822" t="s">
        <v>2929</v>
      </c>
      <c r="C2066" s="822" t="s">
        <v>2935</v>
      </c>
      <c r="D2066" s="823" t="s">
        <v>4682</v>
      </c>
      <c r="E2066" s="824" t="s">
        <v>2963</v>
      </c>
      <c r="F2066" s="822" t="s">
        <v>2930</v>
      </c>
      <c r="G2066" s="822" t="s">
        <v>3912</v>
      </c>
      <c r="H2066" s="822" t="s">
        <v>687</v>
      </c>
      <c r="I2066" s="822" t="s">
        <v>3926</v>
      </c>
      <c r="J2066" s="822" t="s">
        <v>3925</v>
      </c>
      <c r="K2066" s="822" t="s">
        <v>3919</v>
      </c>
      <c r="L2066" s="825">
        <v>355.79</v>
      </c>
      <c r="M2066" s="825">
        <v>5336.85</v>
      </c>
      <c r="N2066" s="822">
        <v>15</v>
      </c>
      <c r="O2066" s="826">
        <v>1</v>
      </c>
      <c r="P2066" s="825">
        <v>2846.32</v>
      </c>
      <c r="Q2066" s="827">
        <v>0.53333333333333333</v>
      </c>
      <c r="R2066" s="822">
        <v>8</v>
      </c>
      <c r="S2066" s="827">
        <v>0.53333333333333333</v>
      </c>
      <c r="T2066" s="826">
        <v>1</v>
      </c>
      <c r="U2066" s="828">
        <v>1</v>
      </c>
    </row>
    <row r="2067" spans="1:21" ht="14.45" customHeight="1" x14ac:dyDescent="0.2">
      <c r="A2067" s="821">
        <v>7</v>
      </c>
      <c r="B2067" s="822" t="s">
        <v>2929</v>
      </c>
      <c r="C2067" s="822" t="s">
        <v>2935</v>
      </c>
      <c r="D2067" s="823" t="s">
        <v>4682</v>
      </c>
      <c r="E2067" s="824" t="s">
        <v>2963</v>
      </c>
      <c r="F2067" s="822" t="s">
        <v>2930</v>
      </c>
      <c r="G2067" s="822" t="s">
        <v>3912</v>
      </c>
      <c r="H2067" s="822" t="s">
        <v>687</v>
      </c>
      <c r="I2067" s="822" t="s">
        <v>3927</v>
      </c>
      <c r="J2067" s="822" t="s">
        <v>3925</v>
      </c>
      <c r="K2067" s="822" t="s">
        <v>3917</v>
      </c>
      <c r="L2067" s="825">
        <v>552.64</v>
      </c>
      <c r="M2067" s="825">
        <v>27632</v>
      </c>
      <c r="N2067" s="822">
        <v>50</v>
      </c>
      <c r="O2067" s="826">
        <v>7</v>
      </c>
      <c r="P2067" s="825">
        <v>19895.04</v>
      </c>
      <c r="Q2067" s="827">
        <v>0.72000000000000008</v>
      </c>
      <c r="R2067" s="822">
        <v>36</v>
      </c>
      <c r="S2067" s="827">
        <v>0.72</v>
      </c>
      <c r="T2067" s="826">
        <v>6</v>
      </c>
      <c r="U2067" s="828">
        <v>0.8571428571428571</v>
      </c>
    </row>
    <row r="2068" spans="1:21" ht="14.45" customHeight="1" x14ac:dyDescent="0.2">
      <c r="A2068" s="821">
        <v>7</v>
      </c>
      <c r="B2068" s="822" t="s">
        <v>2929</v>
      </c>
      <c r="C2068" s="822" t="s">
        <v>2935</v>
      </c>
      <c r="D2068" s="823" t="s">
        <v>4682</v>
      </c>
      <c r="E2068" s="824" t="s">
        <v>2963</v>
      </c>
      <c r="F2068" s="822" t="s">
        <v>2930</v>
      </c>
      <c r="G2068" s="822" t="s">
        <v>3912</v>
      </c>
      <c r="H2068" s="822" t="s">
        <v>687</v>
      </c>
      <c r="I2068" s="822" t="s">
        <v>3928</v>
      </c>
      <c r="J2068" s="822" t="s">
        <v>3925</v>
      </c>
      <c r="K2068" s="822" t="s">
        <v>3921</v>
      </c>
      <c r="L2068" s="825">
        <v>1019.46</v>
      </c>
      <c r="M2068" s="825">
        <v>10194.6</v>
      </c>
      <c r="N2068" s="822">
        <v>10</v>
      </c>
      <c r="O2068" s="826"/>
      <c r="P2068" s="825">
        <v>10194.6</v>
      </c>
      <c r="Q2068" s="827">
        <v>1</v>
      </c>
      <c r="R2068" s="822">
        <v>10</v>
      </c>
      <c r="S2068" s="827">
        <v>1</v>
      </c>
      <c r="T2068" s="826"/>
      <c r="U2068" s="828"/>
    </row>
    <row r="2069" spans="1:21" ht="14.45" customHeight="1" x14ac:dyDescent="0.2">
      <c r="A2069" s="821">
        <v>7</v>
      </c>
      <c r="B2069" s="822" t="s">
        <v>2929</v>
      </c>
      <c r="C2069" s="822" t="s">
        <v>2935</v>
      </c>
      <c r="D2069" s="823" t="s">
        <v>4682</v>
      </c>
      <c r="E2069" s="824" t="s">
        <v>2963</v>
      </c>
      <c r="F2069" s="822" t="s">
        <v>2930</v>
      </c>
      <c r="G2069" s="822" t="s">
        <v>3912</v>
      </c>
      <c r="H2069" s="822" t="s">
        <v>329</v>
      </c>
      <c r="I2069" s="822" t="s">
        <v>4409</v>
      </c>
      <c r="J2069" s="822" t="s">
        <v>3923</v>
      </c>
      <c r="K2069" s="822" t="s">
        <v>3919</v>
      </c>
      <c r="L2069" s="825">
        <v>355.79</v>
      </c>
      <c r="M2069" s="825">
        <v>711.58</v>
      </c>
      <c r="N2069" s="822">
        <v>2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7</v>
      </c>
      <c r="B2070" s="822" t="s">
        <v>2929</v>
      </c>
      <c r="C2070" s="822" t="s">
        <v>2935</v>
      </c>
      <c r="D2070" s="823" t="s">
        <v>4682</v>
      </c>
      <c r="E2070" s="824" t="s">
        <v>2963</v>
      </c>
      <c r="F2070" s="822" t="s">
        <v>2930</v>
      </c>
      <c r="G2070" s="822" t="s">
        <v>3912</v>
      </c>
      <c r="H2070" s="822" t="s">
        <v>329</v>
      </c>
      <c r="I2070" s="822" t="s">
        <v>4085</v>
      </c>
      <c r="J2070" s="822" t="s">
        <v>3930</v>
      </c>
      <c r="K2070" s="822" t="s">
        <v>4086</v>
      </c>
      <c r="L2070" s="825">
        <v>88.95</v>
      </c>
      <c r="M2070" s="825">
        <v>533.70000000000005</v>
      </c>
      <c r="N2070" s="822">
        <v>6</v>
      </c>
      <c r="O2070" s="826"/>
      <c r="P2070" s="825">
        <v>533.70000000000005</v>
      </c>
      <c r="Q2070" s="827">
        <v>1</v>
      </c>
      <c r="R2070" s="822">
        <v>6</v>
      </c>
      <c r="S2070" s="827">
        <v>1</v>
      </c>
      <c r="T2070" s="826"/>
      <c r="U2070" s="828"/>
    </row>
    <row r="2071" spans="1:21" ht="14.45" customHeight="1" x14ac:dyDescent="0.2">
      <c r="A2071" s="821">
        <v>7</v>
      </c>
      <c r="B2071" s="822" t="s">
        <v>2929</v>
      </c>
      <c r="C2071" s="822" t="s">
        <v>2935</v>
      </c>
      <c r="D2071" s="823" t="s">
        <v>4682</v>
      </c>
      <c r="E2071" s="824" t="s">
        <v>2963</v>
      </c>
      <c r="F2071" s="822" t="s">
        <v>2930</v>
      </c>
      <c r="G2071" s="822" t="s">
        <v>3000</v>
      </c>
      <c r="H2071" s="822" t="s">
        <v>687</v>
      </c>
      <c r="I2071" s="822" t="s">
        <v>2331</v>
      </c>
      <c r="J2071" s="822" t="s">
        <v>908</v>
      </c>
      <c r="K2071" s="822" t="s">
        <v>2332</v>
      </c>
      <c r="L2071" s="825">
        <v>48.89</v>
      </c>
      <c r="M2071" s="825">
        <v>48.89</v>
      </c>
      <c r="N2071" s="822">
        <v>1</v>
      </c>
      <c r="O2071" s="826">
        <v>0.5</v>
      </c>
      <c r="P2071" s="825">
        <v>48.89</v>
      </c>
      <c r="Q2071" s="827">
        <v>1</v>
      </c>
      <c r="R2071" s="822">
        <v>1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7</v>
      </c>
      <c r="B2072" s="822" t="s">
        <v>2929</v>
      </c>
      <c r="C2072" s="822" t="s">
        <v>2935</v>
      </c>
      <c r="D2072" s="823" t="s">
        <v>4682</v>
      </c>
      <c r="E2072" s="824" t="s">
        <v>2963</v>
      </c>
      <c r="F2072" s="822" t="s">
        <v>2930</v>
      </c>
      <c r="G2072" s="822" t="s">
        <v>4584</v>
      </c>
      <c r="H2072" s="822" t="s">
        <v>329</v>
      </c>
      <c r="I2072" s="822" t="s">
        <v>4585</v>
      </c>
      <c r="J2072" s="822" t="s">
        <v>1370</v>
      </c>
      <c r="K2072" s="822" t="s">
        <v>4586</v>
      </c>
      <c r="L2072" s="825">
        <v>0</v>
      </c>
      <c r="M2072" s="825">
        <v>0</v>
      </c>
      <c r="N2072" s="822">
        <v>3</v>
      </c>
      <c r="O2072" s="826">
        <v>0.5</v>
      </c>
      <c r="P2072" s="825"/>
      <c r="Q2072" s="827"/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7</v>
      </c>
      <c r="B2073" s="822" t="s">
        <v>2929</v>
      </c>
      <c r="C2073" s="822" t="s">
        <v>2935</v>
      </c>
      <c r="D2073" s="823" t="s">
        <v>4682</v>
      </c>
      <c r="E2073" s="824" t="s">
        <v>2963</v>
      </c>
      <c r="F2073" s="822" t="s">
        <v>2930</v>
      </c>
      <c r="G2073" s="822" t="s">
        <v>4584</v>
      </c>
      <c r="H2073" s="822" t="s">
        <v>329</v>
      </c>
      <c r="I2073" s="822" t="s">
        <v>4587</v>
      </c>
      <c r="J2073" s="822" t="s">
        <v>4588</v>
      </c>
      <c r="K2073" s="822" t="s">
        <v>2636</v>
      </c>
      <c r="L2073" s="825">
        <v>0</v>
      </c>
      <c r="M2073" s="825">
        <v>0</v>
      </c>
      <c r="N2073" s="822">
        <v>2</v>
      </c>
      <c r="O2073" s="826">
        <v>0.5</v>
      </c>
      <c r="P2073" s="825"/>
      <c r="Q2073" s="827"/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7</v>
      </c>
      <c r="B2074" s="822" t="s">
        <v>2929</v>
      </c>
      <c r="C2074" s="822" t="s">
        <v>2935</v>
      </c>
      <c r="D2074" s="823" t="s">
        <v>4682</v>
      </c>
      <c r="E2074" s="824" t="s">
        <v>2963</v>
      </c>
      <c r="F2074" s="822" t="s">
        <v>2930</v>
      </c>
      <c r="G2074" s="822" t="s">
        <v>4284</v>
      </c>
      <c r="H2074" s="822" t="s">
        <v>329</v>
      </c>
      <c r="I2074" s="822" t="s">
        <v>4289</v>
      </c>
      <c r="J2074" s="822" t="s">
        <v>4290</v>
      </c>
      <c r="K2074" s="822" t="s">
        <v>4291</v>
      </c>
      <c r="L2074" s="825">
        <v>0</v>
      </c>
      <c r="M2074" s="825">
        <v>0</v>
      </c>
      <c r="N2074" s="822">
        <v>2</v>
      </c>
      <c r="O2074" s="826">
        <v>0.5</v>
      </c>
      <c r="P2074" s="825"/>
      <c r="Q2074" s="827"/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7</v>
      </c>
      <c r="B2075" s="822" t="s">
        <v>2929</v>
      </c>
      <c r="C2075" s="822" t="s">
        <v>2935</v>
      </c>
      <c r="D2075" s="823" t="s">
        <v>4682</v>
      </c>
      <c r="E2075" s="824" t="s">
        <v>2963</v>
      </c>
      <c r="F2075" s="822" t="s">
        <v>2930</v>
      </c>
      <c r="G2075" s="822" t="s">
        <v>3934</v>
      </c>
      <c r="H2075" s="822" t="s">
        <v>687</v>
      </c>
      <c r="I2075" s="822" t="s">
        <v>3935</v>
      </c>
      <c r="J2075" s="822" t="s">
        <v>3936</v>
      </c>
      <c r="K2075" s="822" t="s">
        <v>3515</v>
      </c>
      <c r="L2075" s="825">
        <v>439.98</v>
      </c>
      <c r="M2075" s="825">
        <v>879.96</v>
      </c>
      <c r="N2075" s="822">
        <v>2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7</v>
      </c>
      <c r="B2076" s="822" t="s">
        <v>2929</v>
      </c>
      <c r="C2076" s="822" t="s">
        <v>2935</v>
      </c>
      <c r="D2076" s="823" t="s">
        <v>4682</v>
      </c>
      <c r="E2076" s="824" t="s">
        <v>2963</v>
      </c>
      <c r="F2076" s="822" t="s">
        <v>2930</v>
      </c>
      <c r="G2076" s="822" t="s">
        <v>3053</v>
      </c>
      <c r="H2076" s="822" t="s">
        <v>329</v>
      </c>
      <c r="I2076" s="822" t="s">
        <v>3937</v>
      </c>
      <c r="J2076" s="822" t="s">
        <v>3938</v>
      </c>
      <c r="K2076" s="822" t="s">
        <v>3056</v>
      </c>
      <c r="L2076" s="825">
        <v>173.31</v>
      </c>
      <c r="M2076" s="825">
        <v>346.62</v>
      </c>
      <c r="N2076" s="822">
        <v>2</v>
      </c>
      <c r="O2076" s="826">
        <v>1</v>
      </c>
      <c r="P2076" s="825">
        <v>346.62</v>
      </c>
      <c r="Q2076" s="827">
        <v>1</v>
      </c>
      <c r="R2076" s="822">
        <v>2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7</v>
      </c>
      <c r="B2077" s="822" t="s">
        <v>2929</v>
      </c>
      <c r="C2077" s="822" t="s">
        <v>2935</v>
      </c>
      <c r="D2077" s="823" t="s">
        <v>4682</v>
      </c>
      <c r="E2077" s="824" t="s">
        <v>2963</v>
      </c>
      <c r="F2077" s="822" t="s">
        <v>2930</v>
      </c>
      <c r="G2077" s="822" t="s">
        <v>3252</v>
      </c>
      <c r="H2077" s="822" t="s">
        <v>687</v>
      </c>
      <c r="I2077" s="822" t="s">
        <v>2449</v>
      </c>
      <c r="J2077" s="822" t="s">
        <v>1400</v>
      </c>
      <c r="K2077" s="822" t="s">
        <v>2450</v>
      </c>
      <c r="L2077" s="825">
        <v>103.4</v>
      </c>
      <c r="M2077" s="825">
        <v>103.4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7</v>
      </c>
      <c r="B2078" s="822" t="s">
        <v>2929</v>
      </c>
      <c r="C2078" s="822" t="s">
        <v>2935</v>
      </c>
      <c r="D2078" s="823" t="s">
        <v>4682</v>
      </c>
      <c r="E2078" s="824" t="s">
        <v>2963</v>
      </c>
      <c r="F2078" s="822" t="s">
        <v>2930</v>
      </c>
      <c r="G2078" s="822" t="s">
        <v>3061</v>
      </c>
      <c r="H2078" s="822" t="s">
        <v>329</v>
      </c>
      <c r="I2078" s="822" t="s">
        <v>3062</v>
      </c>
      <c r="J2078" s="822" t="s">
        <v>757</v>
      </c>
      <c r="K2078" s="822" t="s">
        <v>3063</v>
      </c>
      <c r="L2078" s="825">
        <v>127.91</v>
      </c>
      <c r="M2078" s="825">
        <v>1534.9199999999998</v>
      </c>
      <c r="N2078" s="822">
        <v>12</v>
      </c>
      <c r="O2078" s="826">
        <v>4</v>
      </c>
      <c r="P2078" s="825">
        <v>895.36999999999989</v>
      </c>
      <c r="Q2078" s="827">
        <v>0.58333333333333337</v>
      </c>
      <c r="R2078" s="822">
        <v>7</v>
      </c>
      <c r="S2078" s="827">
        <v>0.58333333333333337</v>
      </c>
      <c r="T2078" s="826">
        <v>2.5</v>
      </c>
      <c r="U2078" s="828">
        <v>0.625</v>
      </c>
    </row>
    <row r="2079" spans="1:21" ht="14.45" customHeight="1" x14ac:dyDescent="0.2">
      <c r="A2079" s="821">
        <v>7</v>
      </c>
      <c r="B2079" s="822" t="s">
        <v>2929</v>
      </c>
      <c r="C2079" s="822" t="s">
        <v>2935</v>
      </c>
      <c r="D2079" s="823" t="s">
        <v>4682</v>
      </c>
      <c r="E2079" s="824" t="s">
        <v>2963</v>
      </c>
      <c r="F2079" s="822" t="s">
        <v>2930</v>
      </c>
      <c r="G2079" s="822" t="s">
        <v>3064</v>
      </c>
      <c r="H2079" s="822" t="s">
        <v>329</v>
      </c>
      <c r="I2079" s="822" t="s">
        <v>4204</v>
      </c>
      <c r="J2079" s="822" t="s">
        <v>2883</v>
      </c>
      <c r="K2079" s="822" t="s">
        <v>2052</v>
      </c>
      <c r="L2079" s="825">
        <v>338.58</v>
      </c>
      <c r="M2079" s="825">
        <v>4740.12</v>
      </c>
      <c r="N2079" s="822">
        <v>14</v>
      </c>
      <c r="O2079" s="826">
        <v>1.5</v>
      </c>
      <c r="P2079" s="825">
        <v>1692.8999999999999</v>
      </c>
      <c r="Q2079" s="827">
        <v>0.3571428571428571</v>
      </c>
      <c r="R2079" s="822">
        <v>5</v>
      </c>
      <c r="S2079" s="827">
        <v>0.35714285714285715</v>
      </c>
      <c r="T2079" s="826">
        <v>0.5</v>
      </c>
      <c r="U2079" s="828">
        <v>0.33333333333333331</v>
      </c>
    </row>
    <row r="2080" spans="1:21" ht="14.45" customHeight="1" x14ac:dyDescent="0.2">
      <c r="A2080" s="821">
        <v>7</v>
      </c>
      <c r="B2080" s="822" t="s">
        <v>2929</v>
      </c>
      <c r="C2080" s="822" t="s">
        <v>2935</v>
      </c>
      <c r="D2080" s="823" t="s">
        <v>4682</v>
      </c>
      <c r="E2080" s="824" t="s">
        <v>2963</v>
      </c>
      <c r="F2080" s="822" t="s">
        <v>2930</v>
      </c>
      <c r="G2080" s="822" t="s">
        <v>3064</v>
      </c>
      <c r="H2080" s="822" t="s">
        <v>329</v>
      </c>
      <c r="I2080" s="822" t="s">
        <v>3943</v>
      </c>
      <c r="J2080" s="822" t="s">
        <v>2883</v>
      </c>
      <c r="K2080" s="822" t="s">
        <v>2047</v>
      </c>
      <c r="L2080" s="825">
        <v>131.22</v>
      </c>
      <c r="M2080" s="825">
        <v>393.65999999999997</v>
      </c>
      <c r="N2080" s="822">
        <v>3</v>
      </c>
      <c r="O2080" s="826">
        <v>0.5</v>
      </c>
      <c r="P2080" s="825">
        <v>393.65999999999997</v>
      </c>
      <c r="Q2080" s="827">
        <v>1</v>
      </c>
      <c r="R2080" s="822">
        <v>3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7</v>
      </c>
      <c r="B2081" s="822" t="s">
        <v>2929</v>
      </c>
      <c r="C2081" s="822" t="s">
        <v>2935</v>
      </c>
      <c r="D2081" s="823" t="s">
        <v>4682</v>
      </c>
      <c r="E2081" s="824" t="s">
        <v>2963</v>
      </c>
      <c r="F2081" s="822" t="s">
        <v>2930</v>
      </c>
      <c r="G2081" s="822" t="s">
        <v>3064</v>
      </c>
      <c r="H2081" s="822" t="s">
        <v>329</v>
      </c>
      <c r="I2081" s="822" t="s">
        <v>3949</v>
      </c>
      <c r="J2081" s="822" t="s">
        <v>3948</v>
      </c>
      <c r="K2081" s="822" t="s">
        <v>2052</v>
      </c>
      <c r="L2081" s="825">
        <v>338.58</v>
      </c>
      <c r="M2081" s="825">
        <v>1015.74</v>
      </c>
      <c r="N2081" s="822">
        <v>3</v>
      </c>
      <c r="O2081" s="826">
        <v>0.5</v>
      </c>
      <c r="P2081" s="825">
        <v>1015.74</v>
      </c>
      <c r="Q2081" s="827">
        <v>1</v>
      </c>
      <c r="R2081" s="822">
        <v>3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7</v>
      </c>
      <c r="B2082" s="822" t="s">
        <v>2929</v>
      </c>
      <c r="C2082" s="822" t="s">
        <v>2935</v>
      </c>
      <c r="D2082" s="823" t="s">
        <v>4682</v>
      </c>
      <c r="E2082" s="824" t="s">
        <v>2963</v>
      </c>
      <c r="F2082" s="822" t="s">
        <v>2930</v>
      </c>
      <c r="G2082" s="822" t="s">
        <v>3064</v>
      </c>
      <c r="H2082" s="822" t="s">
        <v>329</v>
      </c>
      <c r="I2082" s="822" t="s">
        <v>2882</v>
      </c>
      <c r="J2082" s="822" t="s">
        <v>2883</v>
      </c>
      <c r="K2082" s="822" t="s">
        <v>2879</v>
      </c>
      <c r="L2082" s="825">
        <v>677.17</v>
      </c>
      <c r="M2082" s="825">
        <v>2031.5099999999998</v>
      </c>
      <c r="N2082" s="822">
        <v>3</v>
      </c>
      <c r="O2082" s="826">
        <v>0.5</v>
      </c>
      <c r="P2082" s="825">
        <v>2031.5099999999998</v>
      </c>
      <c r="Q2082" s="827">
        <v>1</v>
      </c>
      <c r="R2082" s="822">
        <v>3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7</v>
      </c>
      <c r="B2083" s="822" t="s">
        <v>2929</v>
      </c>
      <c r="C2083" s="822" t="s">
        <v>2935</v>
      </c>
      <c r="D2083" s="823" t="s">
        <v>4682</v>
      </c>
      <c r="E2083" s="824" t="s">
        <v>2963</v>
      </c>
      <c r="F2083" s="822" t="s">
        <v>2930</v>
      </c>
      <c r="G2083" s="822" t="s">
        <v>3064</v>
      </c>
      <c r="H2083" s="822" t="s">
        <v>329</v>
      </c>
      <c r="I2083" s="822" t="s">
        <v>4205</v>
      </c>
      <c r="J2083" s="822" t="s">
        <v>3951</v>
      </c>
      <c r="K2083" s="822" t="s">
        <v>3945</v>
      </c>
      <c r="L2083" s="825">
        <v>169.29</v>
      </c>
      <c r="M2083" s="825">
        <v>677.16</v>
      </c>
      <c r="N2083" s="822">
        <v>4</v>
      </c>
      <c r="O2083" s="826">
        <v>0.5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7</v>
      </c>
      <c r="B2084" s="822" t="s">
        <v>2929</v>
      </c>
      <c r="C2084" s="822" t="s">
        <v>2935</v>
      </c>
      <c r="D2084" s="823" t="s">
        <v>4682</v>
      </c>
      <c r="E2084" s="824" t="s">
        <v>2963</v>
      </c>
      <c r="F2084" s="822" t="s">
        <v>2930</v>
      </c>
      <c r="G2084" s="822" t="s">
        <v>3064</v>
      </c>
      <c r="H2084" s="822" t="s">
        <v>687</v>
      </c>
      <c r="I2084" s="822" t="s">
        <v>2876</v>
      </c>
      <c r="J2084" s="822" t="s">
        <v>2046</v>
      </c>
      <c r="K2084" s="822" t="s">
        <v>2049</v>
      </c>
      <c r="L2084" s="825">
        <v>1286.6199999999999</v>
      </c>
      <c r="M2084" s="825">
        <v>25732.399999999998</v>
      </c>
      <c r="N2084" s="822">
        <v>20</v>
      </c>
      <c r="O2084" s="826">
        <v>5.5</v>
      </c>
      <c r="P2084" s="825">
        <v>11579.579999999998</v>
      </c>
      <c r="Q2084" s="827">
        <v>0.44999999999999996</v>
      </c>
      <c r="R2084" s="822">
        <v>9</v>
      </c>
      <c r="S2084" s="827">
        <v>0.45</v>
      </c>
      <c r="T2084" s="826">
        <v>2.5</v>
      </c>
      <c r="U2084" s="828">
        <v>0.45454545454545453</v>
      </c>
    </row>
    <row r="2085" spans="1:21" ht="14.45" customHeight="1" x14ac:dyDescent="0.2">
      <c r="A2085" s="821">
        <v>7</v>
      </c>
      <c r="B2085" s="822" t="s">
        <v>2929</v>
      </c>
      <c r="C2085" s="822" t="s">
        <v>2935</v>
      </c>
      <c r="D2085" s="823" t="s">
        <v>4682</v>
      </c>
      <c r="E2085" s="824" t="s">
        <v>2963</v>
      </c>
      <c r="F2085" s="822" t="s">
        <v>2930</v>
      </c>
      <c r="G2085" s="822" t="s">
        <v>3064</v>
      </c>
      <c r="H2085" s="822" t="s">
        <v>687</v>
      </c>
      <c r="I2085" s="822" t="s">
        <v>2878</v>
      </c>
      <c r="J2085" s="822" t="s">
        <v>2046</v>
      </c>
      <c r="K2085" s="822" t="s">
        <v>2879</v>
      </c>
      <c r="L2085" s="825">
        <v>677.17</v>
      </c>
      <c r="M2085" s="825">
        <v>16252.079999999998</v>
      </c>
      <c r="N2085" s="822">
        <v>24</v>
      </c>
      <c r="O2085" s="826">
        <v>3</v>
      </c>
      <c r="P2085" s="825">
        <v>8803.2099999999991</v>
      </c>
      <c r="Q2085" s="827">
        <v>0.54166666666666663</v>
      </c>
      <c r="R2085" s="822">
        <v>13</v>
      </c>
      <c r="S2085" s="827">
        <v>0.54166666666666663</v>
      </c>
      <c r="T2085" s="826">
        <v>1.5</v>
      </c>
      <c r="U2085" s="828">
        <v>0.5</v>
      </c>
    </row>
    <row r="2086" spans="1:21" ht="14.45" customHeight="1" x14ac:dyDescent="0.2">
      <c r="A2086" s="821">
        <v>7</v>
      </c>
      <c r="B2086" s="822" t="s">
        <v>2929</v>
      </c>
      <c r="C2086" s="822" t="s">
        <v>2935</v>
      </c>
      <c r="D2086" s="823" t="s">
        <v>4682</v>
      </c>
      <c r="E2086" s="824" t="s">
        <v>2963</v>
      </c>
      <c r="F2086" s="822" t="s">
        <v>2930</v>
      </c>
      <c r="G2086" s="822" t="s">
        <v>3064</v>
      </c>
      <c r="H2086" s="822" t="s">
        <v>687</v>
      </c>
      <c r="I2086" s="822" t="s">
        <v>2877</v>
      </c>
      <c r="J2086" s="822" t="s">
        <v>2046</v>
      </c>
      <c r="K2086" s="822" t="s">
        <v>2048</v>
      </c>
      <c r="L2086" s="825">
        <v>2573.2199999999998</v>
      </c>
      <c r="M2086" s="825">
        <v>90062.700000000012</v>
      </c>
      <c r="N2086" s="822">
        <v>35</v>
      </c>
      <c r="O2086" s="826">
        <v>7.5</v>
      </c>
      <c r="P2086" s="825">
        <v>64330.500000000015</v>
      </c>
      <c r="Q2086" s="827">
        <v>0.7142857142857143</v>
      </c>
      <c r="R2086" s="822">
        <v>25</v>
      </c>
      <c r="S2086" s="827">
        <v>0.7142857142857143</v>
      </c>
      <c r="T2086" s="826">
        <v>5</v>
      </c>
      <c r="U2086" s="828">
        <v>0.66666666666666663</v>
      </c>
    </row>
    <row r="2087" spans="1:21" ht="14.45" customHeight="1" x14ac:dyDescent="0.2">
      <c r="A2087" s="821">
        <v>7</v>
      </c>
      <c r="B2087" s="822" t="s">
        <v>2929</v>
      </c>
      <c r="C2087" s="822" t="s">
        <v>2935</v>
      </c>
      <c r="D2087" s="823" t="s">
        <v>4682</v>
      </c>
      <c r="E2087" s="824" t="s">
        <v>2963</v>
      </c>
      <c r="F2087" s="822" t="s">
        <v>2930</v>
      </c>
      <c r="G2087" s="822" t="s">
        <v>3064</v>
      </c>
      <c r="H2087" s="822" t="s">
        <v>329</v>
      </c>
      <c r="I2087" s="822" t="s">
        <v>4294</v>
      </c>
      <c r="J2087" s="822" t="s">
        <v>2883</v>
      </c>
      <c r="K2087" s="822" t="s">
        <v>2045</v>
      </c>
      <c r="L2087" s="825">
        <v>42.33</v>
      </c>
      <c r="M2087" s="825">
        <v>253.98</v>
      </c>
      <c r="N2087" s="822">
        <v>6</v>
      </c>
      <c r="O2087" s="826">
        <v>0.5</v>
      </c>
      <c r="P2087" s="825">
        <v>253.98</v>
      </c>
      <c r="Q2087" s="827">
        <v>1</v>
      </c>
      <c r="R2087" s="822">
        <v>6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7</v>
      </c>
      <c r="B2088" s="822" t="s">
        <v>2929</v>
      </c>
      <c r="C2088" s="822" t="s">
        <v>2935</v>
      </c>
      <c r="D2088" s="823" t="s">
        <v>4682</v>
      </c>
      <c r="E2088" s="824" t="s">
        <v>2963</v>
      </c>
      <c r="F2088" s="822" t="s">
        <v>2930</v>
      </c>
      <c r="G2088" s="822" t="s">
        <v>3064</v>
      </c>
      <c r="H2088" s="822" t="s">
        <v>329</v>
      </c>
      <c r="I2088" s="822" t="s">
        <v>4090</v>
      </c>
      <c r="J2088" s="822" t="s">
        <v>3958</v>
      </c>
      <c r="K2088" s="822" t="s">
        <v>2052</v>
      </c>
      <c r="L2088" s="825">
        <v>1715.48</v>
      </c>
      <c r="M2088" s="825">
        <v>5146.4400000000005</v>
      </c>
      <c r="N2088" s="822">
        <v>3</v>
      </c>
      <c r="O2088" s="826">
        <v>0.5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7</v>
      </c>
      <c r="B2089" s="822" t="s">
        <v>2929</v>
      </c>
      <c r="C2089" s="822" t="s">
        <v>2935</v>
      </c>
      <c r="D2089" s="823" t="s">
        <v>4682</v>
      </c>
      <c r="E2089" s="824" t="s">
        <v>2963</v>
      </c>
      <c r="F2089" s="822" t="s">
        <v>2930</v>
      </c>
      <c r="G2089" s="822" t="s">
        <v>3064</v>
      </c>
      <c r="H2089" s="822" t="s">
        <v>329</v>
      </c>
      <c r="I2089" s="822" t="s">
        <v>4414</v>
      </c>
      <c r="J2089" s="822" t="s">
        <v>4208</v>
      </c>
      <c r="K2089" s="822" t="s">
        <v>2052</v>
      </c>
      <c r="L2089" s="825">
        <v>1715.48</v>
      </c>
      <c r="M2089" s="825">
        <v>3430.96</v>
      </c>
      <c r="N2089" s="822">
        <v>2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7</v>
      </c>
      <c r="B2090" s="822" t="s">
        <v>2929</v>
      </c>
      <c r="C2090" s="822" t="s">
        <v>2935</v>
      </c>
      <c r="D2090" s="823" t="s">
        <v>4682</v>
      </c>
      <c r="E2090" s="824" t="s">
        <v>2963</v>
      </c>
      <c r="F2090" s="822" t="s">
        <v>2930</v>
      </c>
      <c r="G2090" s="822" t="s">
        <v>3064</v>
      </c>
      <c r="H2090" s="822" t="s">
        <v>329</v>
      </c>
      <c r="I2090" s="822" t="s">
        <v>3957</v>
      </c>
      <c r="J2090" s="822" t="s">
        <v>3958</v>
      </c>
      <c r="K2090" s="822" t="s">
        <v>3945</v>
      </c>
      <c r="L2090" s="825">
        <v>1286.19</v>
      </c>
      <c r="M2090" s="825">
        <v>3858.57</v>
      </c>
      <c r="N2090" s="822">
        <v>3</v>
      </c>
      <c r="O2090" s="826">
        <v>0.5</v>
      </c>
      <c r="P2090" s="825">
        <v>3858.57</v>
      </c>
      <c r="Q2090" s="827">
        <v>1</v>
      </c>
      <c r="R2090" s="822">
        <v>3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7</v>
      </c>
      <c r="B2091" s="822" t="s">
        <v>2929</v>
      </c>
      <c r="C2091" s="822" t="s">
        <v>2935</v>
      </c>
      <c r="D2091" s="823" t="s">
        <v>4682</v>
      </c>
      <c r="E2091" s="824" t="s">
        <v>2963</v>
      </c>
      <c r="F2091" s="822" t="s">
        <v>2930</v>
      </c>
      <c r="G2091" s="822" t="s">
        <v>3064</v>
      </c>
      <c r="H2091" s="822" t="s">
        <v>329</v>
      </c>
      <c r="I2091" s="822" t="s">
        <v>3959</v>
      </c>
      <c r="J2091" s="822" t="s">
        <v>3960</v>
      </c>
      <c r="K2091" s="822" t="s">
        <v>2052</v>
      </c>
      <c r="L2091" s="825">
        <v>338.58</v>
      </c>
      <c r="M2091" s="825">
        <v>4401.54</v>
      </c>
      <c r="N2091" s="822">
        <v>13</v>
      </c>
      <c r="O2091" s="826">
        <v>0.5</v>
      </c>
      <c r="P2091" s="825">
        <v>4401.54</v>
      </c>
      <c r="Q2091" s="827">
        <v>1</v>
      </c>
      <c r="R2091" s="822">
        <v>13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7</v>
      </c>
      <c r="B2092" s="822" t="s">
        <v>2929</v>
      </c>
      <c r="C2092" s="822" t="s">
        <v>2935</v>
      </c>
      <c r="D2092" s="823" t="s">
        <v>4682</v>
      </c>
      <c r="E2092" s="824" t="s">
        <v>2963</v>
      </c>
      <c r="F2092" s="822" t="s">
        <v>2930</v>
      </c>
      <c r="G2092" s="822" t="s">
        <v>3064</v>
      </c>
      <c r="H2092" s="822" t="s">
        <v>329</v>
      </c>
      <c r="I2092" s="822" t="s">
        <v>3962</v>
      </c>
      <c r="J2092" s="822" t="s">
        <v>3963</v>
      </c>
      <c r="K2092" s="822" t="s">
        <v>3964</v>
      </c>
      <c r="L2092" s="825">
        <v>592.54</v>
      </c>
      <c r="M2092" s="825">
        <v>1185.08</v>
      </c>
      <c r="N2092" s="822">
        <v>2</v>
      </c>
      <c r="O2092" s="826">
        <v>0.5</v>
      </c>
      <c r="P2092" s="825">
        <v>1185.08</v>
      </c>
      <c r="Q2092" s="827">
        <v>1</v>
      </c>
      <c r="R2092" s="822">
        <v>2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7</v>
      </c>
      <c r="B2093" s="822" t="s">
        <v>2929</v>
      </c>
      <c r="C2093" s="822" t="s">
        <v>2935</v>
      </c>
      <c r="D2093" s="823" t="s">
        <v>4682</v>
      </c>
      <c r="E2093" s="824" t="s">
        <v>2963</v>
      </c>
      <c r="F2093" s="822" t="s">
        <v>2930</v>
      </c>
      <c r="G2093" s="822" t="s">
        <v>3253</v>
      </c>
      <c r="H2093" s="822" t="s">
        <v>329</v>
      </c>
      <c r="I2093" s="822" t="s">
        <v>3254</v>
      </c>
      <c r="J2093" s="822" t="s">
        <v>3255</v>
      </c>
      <c r="K2093" s="822" t="s">
        <v>2782</v>
      </c>
      <c r="L2093" s="825">
        <v>279.52999999999997</v>
      </c>
      <c r="M2093" s="825">
        <v>279.52999999999997</v>
      </c>
      <c r="N2093" s="822">
        <v>1</v>
      </c>
      <c r="O2093" s="826">
        <v>0.5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7</v>
      </c>
      <c r="B2094" s="822" t="s">
        <v>2929</v>
      </c>
      <c r="C2094" s="822" t="s">
        <v>2935</v>
      </c>
      <c r="D2094" s="823" t="s">
        <v>4682</v>
      </c>
      <c r="E2094" s="824" t="s">
        <v>2963</v>
      </c>
      <c r="F2094" s="822" t="s">
        <v>2930</v>
      </c>
      <c r="G2094" s="822" t="s">
        <v>3664</v>
      </c>
      <c r="H2094" s="822" t="s">
        <v>329</v>
      </c>
      <c r="I2094" s="822" t="s">
        <v>3665</v>
      </c>
      <c r="J2094" s="822" t="s">
        <v>3666</v>
      </c>
      <c r="K2094" s="822" t="s">
        <v>3667</v>
      </c>
      <c r="L2094" s="825">
        <v>181.04</v>
      </c>
      <c r="M2094" s="825">
        <v>181.04</v>
      </c>
      <c r="N2094" s="822">
        <v>1</v>
      </c>
      <c r="O2094" s="826"/>
      <c r="P2094" s="825"/>
      <c r="Q2094" s="827">
        <v>0</v>
      </c>
      <c r="R2094" s="822"/>
      <c r="S2094" s="827">
        <v>0</v>
      </c>
      <c r="T2094" s="826"/>
      <c r="U2094" s="828"/>
    </row>
    <row r="2095" spans="1:21" ht="14.45" customHeight="1" x14ac:dyDescent="0.2">
      <c r="A2095" s="821">
        <v>7</v>
      </c>
      <c r="B2095" s="822" t="s">
        <v>2929</v>
      </c>
      <c r="C2095" s="822" t="s">
        <v>2935</v>
      </c>
      <c r="D2095" s="823" t="s">
        <v>4682</v>
      </c>
      <c r="E2095" s="824" t="s">
        <v>2963</v>
      </c>
      <c r="F2095" s="822" t="s">
        <v>2930</v>
      </c>
      <c r="G2095" s="822" t="s">
        <v>3332</v>
      </c>
      <c r="H2095" s="822" t="s">
        <v>687</v>
      </c>
      <c r="I2095" s="822" t="s">
        <v>2682</v>
      </c>
      <c r="J2095" s="822" t="s">
        <v>718</v>
      </c>
      <c r="K2095" s="822" t="s">
        <v>1339</v>
      </c>
      <c r="L2095" s="825">
        <v>0</v>
      </c>
      <c r="M2095" s="825">
        <v>0</v>
      </c>
      <c r="N2095" s="822">
        <v>26</v>
      </c>
      <c r="O2095" s="826">
        <v>7</v>
      </c>
      <c r="P2095" s="825">
        <v>0</v>
      </c>
      <c r="Q2095" s="827"/>
      <c r="R2095" s="822">
        <v>11</v>
      </c>
      <c r="S2095" s="827">
        <v>0.42307692307692307</v>
      </c>
      <c r="T2095" s="826">
        <v>3.5</v>
      </c>
      <c r="U2095" s="828">
        <v>0.5</v>
      </c>
    </row>
    <row r="2096" spans="1:21" ht="14.45" customHeight="1" x14ac:dyDescent="0.2">
      <c r="A2096" s="821">
        <v>7</v>
      </c>
      <c r="B2096" s="822" t="s">
        <v>2929</v>
      </c>
      <c r="C2096" s="822" t="s">
        <v>2935</v>
      </c>
      <c r="D2096" s="823" t="s">
        <v>4682</v>
      </c>
      <c r="E2096" s="824" t="s">
        <v>2963</v>
      </c>
      <c r="F2096" s="822" t="s">
        <v>2930</v>
      </c>
      <c r="G2096" s="822" t="s">
        <v>3576</v>
      </c>
      <c r="H2096" s="822" t="s">
        <v>329</v>
      </c>
      <c r="I2096" s="822" t="s">
        <v>4310</v>
      </c>
      <c r="J2096" s="822" t="s">
        <v>4311</v>
      </c>
      <c r="K2096" s="822" t="s">
        <v>4312</v>
      </c>
      <c r="L2096" s="825">
        <v>314.44</v>
      </c>
      <c r="M2096" s="825">
        <v>943.31999999999994</v>
      </c>
      <c r="N2096" s="822">
        <v>3</v>
      </c>
      <c r="O2096" s="826">
        <v>0.5</v>
      </c>
      <c r="P2096" s="825">
        <v>943.31999999999994</v>
      </c>
      <c r="Q2096" s="827">
        <v>1</v>
      </c>
      <c r="R2096" s="822">
        <v>3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7</v>
      </c>
      <c r="B2097" s="822" t="s">
        <v>2929</v>
      </c>
      <c r="C2097" s="822" t="s">
        <v>2935</v>
      </c>
      <c r="D2097" s="823" t="s">
        <v>4682</v>
      </c>
      <c r="E2097" s="824" t="s">
        <v>2963</v>
      </c>
      <c r="F2097" s="822" t="s">
        <v>2930</v>
      </c>
      <c r="G2097" s="822" t="s">
        <v>3576</v>
      </c>
      <c r="H2097" s="822" t="s">
        <v>329</v>
      </c>
      <c r="I2097" s="822" t="s">
        <v>3969</v>
      </c>
      <c r="J2097" s="822" t="s">
        <v>3970</v>
      </c>
      <c r="K2097" s="822" t="s">
        <v>3971</v>
      </c>
      <c r="L2097" s="825">
        <v>60.39</v>
      </c>
      <c r="M2097" s="825">
        <v>905.85000000000014</v>
      </c>
      <c r="N2097" s="822">
        <v>15</v>
      </c>
      <c r="O2097" s="826">
        <v>3</v>
      </c>
      <c r="P2097" s="825">
        <v>905.85000000000014</v>
      </c>
      <c r="Q2097" s="827">
        <v>1</v>
      </c>
      <c r="R2097" s="822">
        <v>15</v>
      </c>
      <c r="S2097" s="827">
        <v>1</v>
      </c>
      <c r="T2097" s="826">
        <v>3</v>
      </c>
      <c r="U2097" s="828">
        <v>1</v>
      </c>
    </row>
    <row r="2098" spans="1:21" ht="14.45" customHeight="1" x14ac:dyDescent="0.2">
      <c r="A2098" s="821">
        <v>7</v>
      </c>
      <c r="B2098" s="822" t="s">
        <v>2929</v>
      </c>
      <c r="C2098" s="822" t="s">
        <v>2935</v>
      </c>
      <c r="D2098" s="823" t="s">
        <v>4682</v>
      </c>
      <c r="E2098" s="824" t="s">
        <v>2963</v>
      </c>
      <c r="F2098" s="822" t="s">
        <v>2930</v>
      </c>
      <c r="G2098" s="822" t="s">
        <v>3977</v>
      </c>
      <c r="H2098" s="822" t="s">
        <v>329</v>
      </c>
      <c r="I2098" s="822" t="s">
        <v>3978</v>
      </c>
      <c r="J2098" s="822" t="s">
        <v>3979</v>
      </c>
      <c r="K2098" s="822" t="s">
        <v>3980</v>
      </c>
      <c r="L2098" s="825">
        <v>355.79</v>
      </c>
      <c r="M2098" s="825">
        <v>1423.16</v>
      </c>
      <c r="N2098" s="822">
        <v>4</v>
      </c>
      <c r="O2098" s="826"/>
      <c r="P2098" s="825">
        <v>1423.16</v>
      </c>
      <c r="Q2098" s="827">
        <v>1</v>
      </c>
      <c r="R2098" s="822">
        <v>4</v>
      </c>
      <c r="S2098" s="827">
        <v>1</v>
      </c>
      <c r="T2098" s="826"/>
      <c r="U2098" s="828"/>
    </row>
    <row r="2099" spans="1:21" ht="14.45" customHeight="1" x14ac:dyDescent="0.2">
      <c r="A2099" s="821">
        <v>7</v>
      </c>
      <c r="B2099" s="822" t="s">
        <v>2929</v>
      </c>
      <c r="C2099" s="822" t="s">
        <v>2935</v>
      </c>
      <c r="D2099" s="823" t="s">
        <v>4682</v>
      </c>
      <c r="E2099" s="824" t="s">
        <v>2963</v>
      </c>
      <c r="F2099" s="822" t="s">
        <v>2930</v>
      </c>
      <c r="G2099" s="822" t="s">
        <v>3977</v>
      </c>
      <c r="H2099" s="822" t="s">
        <v>329</v>
      </c>
      <c r="I2099" s="822" t="s">
        <v>3981</v>
      </c>
      <c r="J2099" s="822" t="s">
        <v>3979</v>
      </c>
      <c r="K2099" s="822" t="s">
        <v>3982</v>
      </c>
      <c r="L2099" s="825">
        <v>552.64</v>
      </c>
      <c r="M2099" s="825">
        <v>4973.76</v>
      </c>
      <c r="N2099" s="822">
        <v>9</v>
      </c>
      <c r="O2099" s="826">
        <v>1</v>
      </c>
      <c r="P2099" s="825">
        <v>1657.92</v>
      </c>
      <c r="Q2099" s="827">
        <v>0.33333333333333331</v>
      </c>
      <c r="R2099" s="822">
        <v>3</v>
      </c>
      <c r="S2099" s="827">
        <v>0.33333333333333331</v>
      </c>
      <c r="T2099" s="826"/>
      <c r="U2099" s="828">
        <v>0</v>
      </c>
    </row>
    <row r="2100" spans="1:21" ht="14.45" customHeight="1" x14ac:dyDescent="0.2">
      <c r="A2100" s="821">
        <v>7</v>
      </c>
      <c r="B2100" s="822" t="s">
        <v>2929</v>
      </c>
      <c r="C2100" s="822" t="s">
        <v>2935</v>
      </c>
      <c r="D2100" s="823" t="s">
        <v>4682</v>
      </c>
      <c r="E2100" s="824" t="s">
        <v>2963</v>
      </c>
      <c r="F2100" s="822" t="s">
        <v>2930</v>
      </c>
      <c r="G2100" s="822" t="s">
        <v>3977</v>
      </c>
      <c r="H2100" s="822" t="s">
        <v>329</v>
      </c>
      <c r="I2100" s="822" t="s">
        <v>3985</v>
      </c>
      <c r="J2100" s="822" t="s">
        <v>3979</v>
      </c>
      <c r="K2100" s="822" t="s">
        <v>3986</v>
      </c>
      <c r="L2100" s="825">
        <v>764.6</v>
      </c>
      <c r="M2100" s="825">
        <v>6116.8</v>
      </c>
      <c r="N2100" s="822">
        <v>8</v>
      </c>
      <c r="O2100" s="826"/>
      <c r="P2100" s="825">
        <v>6116.8</v>
      </c>
      <c r="Q2100" s="827">
        <v>1</v>
      </c>
      <c r="R2100" s="822">
        <v>8</v>
      </c>
      <c r="S2100" s="827">
        <v>1</v>
      </c>
      <c r="T2100" s="826"/>
      <c r="U2100" s="828"/>
    </row>
    <row r="2101" spans="1:21" ht="14.45" customHeight="1" x14ac:dyDescent="0.2">
      <c r="A2101" s="821">
        <v>7</v>
      </c>
      <c r="B2101" s="822" t="s">
        <v>2929</v>
      </c>
      <c r="C2101" s="822" t="s">
        <v>2935</v>
      </c>
      <c r="D2101" s="823" t="s">
        <v>4682</v>
      </c>
      <c r="E2101" s="824" t="s">
        <v>2963</v>
      </c>
      <c r="F2101" s="822" t="s">
        <v>2930</v>
      </c>
      <c r="G2101" s="822" t="s">
        <v>3977</v>
      </c>
      <c r="H2101" s="822" t="s">
        <v>329</v>
      </c>
      <c r="I2101" s="822" t="s">
        <v>4212</v>
      </c>
      <c r="J2101" s="822" t="s">
        <v>4213</v>
      </c>
      <c r="K2101" s="822" t="s">
        <v>4214</v>
      </c>
      <c r="L2101" s="825">
        <v>92.11</v>
      </c>
      <c r="M2101" s="825">
        <v>92.11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7</v>
      </c>
      <c r="B2102" s="822" t="s">
        <v>2929</v>
      </c>
      <c r="C2102" s="822" t="s">
        <v>2935</v>
      </c>
      <c r="D2102" s="823" t="s">
        <v>4682</v>
      </c>
      <c r="E2102" s="824" t="s">
        <v>2963</v>
      </c>
      <c r="F2102" s="822" t="s">
        <v>2930</v>
      </c>
      <c r="G2102" s="822" t="s">
        <v>3977</v>
      </c>
      <c r="H2102" s="822" t="s">
        <v>329</v>
      </c>
      <c r="I2102" s="822" t="s">
        <v>3987</v>
      </c>
      <c r="J2102" s="822" t="s">
        <v>3979</v>
      </c>
      <c r="K2102" s="822" t="s">
        <v>3988</v>
      </c>
      <c r="L2102" s="825">
        <v>1274.33</v>
      </c>
      <c r="M2102" s="825">
        <v>1274.33</v>
      </c>
      <c r="N2102" s="822">
        <v>1</v>
      </c>
      <c r="O2102" s="826"/>
      <c r="P2102" s="825"/>
      <c r="Q2102" s="827">
        <v>0</v>
      </c>
      <c r="R2102" s="822"/>
      <c r="S2102" s="827">
        <v>0</v>
      </c>
      <c r="T2102" s="826"/>
      <c r="U2102" s="828"/>
    </row>
    <row r="2103" spans="1:21" ht="14.45" customHeight="1" x14ac:dyDescent="0.2">
      <c r="A2103" s="821">
        <v>7</v>
      </c>
      <c r="B2103" s="822" t="s">
        <v>2929</v>
      </c>
      <c r="C2103" s="822" t="s">
        <v>2935</v>
      </c>
      <c r="D2103" s="823" t="s">
        <v>4682</v>
      </c>
      <c r="E2103" s="824" t="s">
        <v>2963</v>
      </c>
      <c r="F2103" s="822" t="s">
        <v>2930</v>
      </c>
      <c r="G2103" s="822" t="s">
        <v>3977</v>
      </c>
      <c r="H2103" s="822" t="s">
        <v>329</v>
      </c>
      <c r="I2103" s="822" t="s">
        <v>4215</v>
      </c>
      <c r="J2103" s="822" t="s">
        <v>4213</v>
      </c>
      <c r="K2103" s="822" t="s">
        <v>4216</v>
      </c>
      <c r="L2103" s="825">
        <v>127.43</v>
      </c>
      <c r="M2103" s="825">
        <v>637.15000000000009</v>
      </c>
      <c r="N2103" s="822">
        <v>5</v>
      </c>
      <c r="O2103" s="826">
        <v>1</v>
      </c>
      <c r="P2103" s="825">
        <v>637.15000000000009</v>
      </c>
      <c r="Q2103" s="827">
        <v>1</v>
      </c>
      <c r="R2103" s="822">
        <v>5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7</v>
      </c>
      <c r="B2104" s="822" t="s">
        <v>2929</v>
      </c>
      <c r="C2104" s="822" t="s">
        <v>2935</v>
      </c>
      <c r="D2104" s="823" t="s">
        <v>4682</v>
      </c>
      <c r="E2104" s="824" t="s">
        <v>2963</v>
      </c>
      <c r="F2104" s="822" t="s">
        <v>2930</v>
      </c>
      <c r="G2104" s="822" t="s">
        <v>4465</v>
      </c>
      <c r="H2104" s="822" t="s">
        <v>687</v>
      </c>
      <c r="I2104" s="822" t="s">
        <v>4466</v>
      </c>
      <c r="J2104" s="822" t="s">
        <v>2477</v>
      </c>
      <c r="K2104" s="822" t="s">
        <v>4467</v>
      </c>
      <c r="L2104" s="825">
        <v>102.85</v>
      </c>
      <c r="M2104" s="825">
        <v>1028.5</v>
      </c>
      <c r="N2104" s="822">
        <v>10</v>
      </c>
      <c r="O2104" s="826">
        <v>3.5</v>
      </c>
      <c r="P2104" s="825">
        <v>822.8</v>
      </c>
      <c r="Q2104" s="827">
        <v>0.79999999999999993</v>
      </c>
      <c r="R2104" s="822">
        <v>8</v>
      </c>
      <c r="S2104" s="827">
        <v>0.8</v>
      </c>
      <c r="T2104" s="826">
        <v>3</v>
      </c>
      <c r="U2104" s="828">
        <v>0.8571428571428571</v>
      </c>
    </row>
    <row r="2105" spans="1:21" ht="14.45" customHeight="1" x14ac:dyDescent="0.2">
      <c r="A2105" s="821">
        <v>7</v>
      </c>
      <c r="B2105" s="822" t="s">
        <v>2929</v>
      </c>
      <c r="C2105" s="822" t="s">
        <v>2935</v>
      </c>
      <c r="D2105" s="823" t="s">
        <v>4682</v>
      </c>
      <c r="E2105" s="824" t="s">
        <v>2963</v>
      </c>
      <c r="F2105" s="822" t="s">
        <v>2930</v>
      </c>
      <c r="G2105" s="822" t="s">
        <v>4589</v>
      </c>
      <c r="H2105" s="822" t="s">
        <v>329</v>
      </c>
      <c r="I2105" s="822" t="s">
        <v>4590</v>
      </c>
      <c r="J2105" s="822" t="s">
        <v>4591</v>
      </c>
      <c r="K2105" s="822" t="s">
        <v>4592</v>
      </c>
      <c r="L2105" s="825">
        <v>96.8</v>
      </c>
      <c r="M2105" s="825">
        <v>193.6</v>
      </c>
      <c r="N2105" s="822">
        <v>2</v>
      </c>
      <c r="O2105" s="826">
        <v>1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7</v>
      </c>
      <c r="B2106" s="822" t="s">
        <v>2929</v>
      </c>
      <c r="C2106" s="822" t="s">
        <v>2935</v>
      </c>
      <c r="D2106" s="823" t="s">
        <v>4682</v>
      </c>
      <c r="E2106" s="824" t="s">
        <v>2963</v>
      </c>
      <c r="F2106" s="822" t="s">
        <v>2930</v>
      </c>
      <c r="G2106" s="822" t="s">
        <v>4593</v>
      </c>
      <c r="H2106" s="822" t="s">
        <v>329</v>
      </c>
      <c r="I2106" s="822" t="s">
        <v>4594</v>
      </c>
      <c r="J2106" s="822" t="s">
        <v>4595</v>
      </c>
      <c r="K2106" s="822" t="s">
        <v>4596</v>
      </c>
      <c r="L2106" s="825">
        <v>68.819999999999993</v>
      </c>
      <c r="M2106" s="825">
        <v>137.63999999999999</v>
      </c>
      <c r="N2106" s="822">
        <v>2</v>
      </c>
      <c r="O2106" s="826">
        <v>1</v>
      </c>
      <c r="P2106" s="825">
        <v>137.63999999999999</v>
      </c>
      <c r="Q2106" s="827">
        <v>1</v>
      </c>
      <c r="R2106" s="822">
        <v>2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7</v>
      </c>
      <c r="B2107" s="822" t="s">
        <v>2929</v>
      </c>
      <c r="C2107" s="822" t="s">
        <v>2935</v>
      </c>
      <c r="D2107" s="823" t="s">
        <v>4682</v>
      </c>
      <c r="E2107" s="824" t="s">
        <v>2963</v>
      </c>
      <c r="F2107" s="822" t="s">
        <v>2930</v>
      </c>
      <c r="G2107" s="822" t="s">
        <v>3989</v>
      </c>
      <c r="H2107" s="822" t="s">
        <v>329</v>
      </c>
      <c r="I2107" s="822" t="s">
        <v>3990</v>
      </c>
      <c r="J2107" s="822" t="s">
        <v>3991</v>
      </c>
      <c r="K2107" s="822" t="s">
        <v>3992</v>
      </c>
      <c r="L2107" s="825">
        <v>150.26</v>
      </c>
      <c r="M2107" s="825">
        <v>901.56</v>
      </c>
      <c r="N2107" s="822">
        <v>6</v>
      </c>
      <c r="O2107" s="826">
        <v>0.5</v>
      </c>
      <c r="P2107" s="825">
        <v>901.56</v>
      </c>
      <c r="Q2107" s="827">
        <v>1</v>
      </c>
      <c r="R2107" s="822">
        <v>6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7</v>
      </c>
      <c r="B2108" s="822" t="s">
        <v>2929</v>
      </c>
      <c r="C2108" s="822" t="s">
        <v>2935</v>
      </c>
      <c r="D2108" s="823" t="s">
        <v>4682</v>
      </c>
      <c r="E2108" s="824" t="s">
        <v>2963</v>
      </c>
      <c r="F2108" s="822" t="s">
        <v>2930</v>
      </c>
      <c r="G2108" s="822" t="s">
        <v>3989</v>
      </c>
      <c r="H2108" s="822" t="s">
        <v>329</v>
      </c>
      <c r="I2108" s="822" t="s">
        <v>4322</v>
      </c>
      <c r="J2108" s="822" t="s">
        <v>1543</v>
      </c>
      <c r="K2108" s="822" t="s">
        <v>2833</v>
      </c>
      <c r="L2108" s="825">
        <v>100.17</v>
      </c>
      <c r="M2108" s="825">
        <v>300.51</v>
      </c>
      <c r="N2108" s="822">
        <v>3</v>
      </c>
      <c r="O2108" s="826">
        <v>0.5</v>
      </c>
      <c r="P2108" s="825">
        <v>300.51</v>
      </c>
      <c r="Q2108" s="827">
        <v>1</v>
      </c>
      <c r="R2108" s="822">
        <v>3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7</v>
      </c>
      <c r="B2109" s="822" t="s">
        <v>2929</v>
      </c>
      <c r="C2109" s="822" t="s">
        <v>2935</v>
      </c>
      <c r="D2109" s="823" t="s">
        <v>4682</v>
      </c>
      <c r="E2109" s="824" t="s">
        <v>2963</v>
      </c>
      <c r="F2109" s="822" t="s">
        <v>2930</v>
      </c>
      <c r="G2109" s="822" t="s">
        <v>3989</v>
      </c>
      <c r="H2109" s="822" t="s">
        <v>329</v>
      </c>
      <c r="I2109" s="822" t="s">
        <v>3995</v>
      </c>
      <c r="J2109" s="822" t="s">
        <v>1543</v>
      </c>
      <c r="K2109" s="822" t="s">
        <v>3542</v>
      </c>
      <c r="L2109" s="825">
        <v>166.96</v>
      </c>
      <c r="M2109" s="825">
        <v>667.84</v>
      </c>
      <c r="N2109" s="822">
        <v>4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7</v>
      </c>
      <c r="B2110" s="822" t="s">
        <v>2929</v>
      </c>
      <c r="C2110" s="822" t="s">
        <v>2935</v>
      </c>
      <c r="D2110" s="823" t="s">
        <v>4682</v>
      </c>
      <c r="E2110" s="824" t="s">
        <v>2963</v>
      </c>
      <c r="F2110" s="822" t="s">
        <v>2930</v>
      </c>
      <c r="G2110" s="822" t="s">
        <v>3989</v>
      </c>
      <c r="H2110" s="822" t="s">
        <v>329</v>
      </c>
      <c r="I2110" s="822" t="s">
        <v>3996</v>
      </c>
      <c r="J2110" s="822" t="s">
        <v>3997</v>
      </c>
      <c r="K2110" s="822" t="s">
        <v>3998</v>
      </c>
      <c r="L2110" s="825">
        <v>100.17</v>
      </c>
      <c r="M2110" s="825">
        <v>701.19</v>
      </c>
      <c r="N2110" s="822">
        <v>7</v>
      </c>
      <c r="O2110" s="826">
        <v>1.5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7</v>
      </c>
      <c r="B2111" s="822" t="s">
        <v>2929</v>
      </c>
      <c r="C2111" s="822" t="s">
        <v>2935</v>
      </c>
      <c r="D2111" s="823" t="s">
        <v>4682</v>
      </c>
      <c r="E2111" s="824" t="s">
        <v>2963</v>
      </c>
      <c r="F2111" s="822" t="s">
        <v>2930</v>
      </c>
      <c r="G2111" s="822" t="s">
        <v>3989</v>
      </c>
      <c r="H2111" s="822" t="s">
        <v>329</v>
      </c>
      <c r="I2111" s="822" t="s">
        <v>4323</v>
      </c>
      <c r="J2111" s="822" t="s">
        <v>2177</v>
      </c>
      <c r="K2111" s="822" t="s">
        <v>4095</v>
      </c>
      <c r="L2111" s="825">
        <v>320.55</v>
      </c>
      <c r="M2111" s="825">
        <v>320.55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7</v>
      </c>
      <c r="B2112" s="822" t="s">
        <v>2929</v>
      </c>
      <c r="C2112" s="822" t="s">
        <v>2935</v>
      </c>
      <c r="D2112" s="823" t="s">
        <v>4682</v>
      </c>
      <c r="E2112" s="824" t="s">
        <v>2963</v>
      </c>
      <c r="F2112" s="822" t="s">
        <v>2930</v>
      </c>
      <c r="G2112" s="822" t="s">
        <v>3989</v>
      </c>
      <c r="H2112" s="822" t="s">
        <v>329</v>
      </c>
      <c r="I2112" s="822" t="s">
        <v>4099</v>
      </c>
      <c r="J2112" s="822" t="s">
        <v>2079</v>
      </c>
      <c r="K2112" s="822" t="s">
        <v>4003</v>
      </c>
      <c r="L2112" s="825">
        <v>200.34</v>
      </c>
      <c r="M2112" s="825">
        <v>1202.04</v>
      </c>
      <c r="N2112" s="822">
        <v>6</v>
      </c>
      <c r="O2112" s="826">
        <v>0.5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7</v>
      </c>
      <c r="B2113" s="822" t="s">
        <v>2929</v>
      </c>
      <c r="C2113" s="822" t="s">
        <v>2935</v>
      </c>
      <c r="D2113" s="823" t="s">
        <v>4682</v>
      </c>
      <c r="E2113" s="824" t="s">
        <v>2963</v>
      </c>
      <c r="F2113" s="822" t="s">
        <v>2930</v>
      </c>
      <c r="G2113" s="822" t="s">
        <v>3989</v>
      </c>
      <c r="H2113" s="822" t="s">
        <v>329</v>
      </c>
      <c r="I2113" s="822" t="s">
        <v>4597</v>
      </c>
      <c r="J2113" s="822" t="s">
        <v>2177</v>
      </c>
      <c r="K2113" s="822" t="s">
        <v>4598</v>
      </c>
      <c r="L2113" s="825">
        <v>33.4</v>
      </c>
      <c r="M2113" s="825">
        <v>66.8</v>
      </c>
      <c r="N2113" s="822">
        <v>2</v>
      </c>
      <c r="O2113" s="826">
        <v>0.5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7</v>
      </c>
      <c r="B2114" s="822" t="s">
        <v>2929</v>
      </c>
      <c r="C2114" s="822" t="s">
        <v>2935</v>
      </c>
      <c r="D2114" s="823" t="s">
        <v>4682</v>
      </c>
      <c r="E2114" s="824" t="s">
        <v>2963</v>
      </c>
      <c r="F2114" s="822" t="s">
        <v>2930</v>
      </c>
      <c r="G2114" s="822" t="s">
        <v>3989</v>
      </c>
      <c r="H2114" s="822" t="s">
        <v>329</v>
      </c>
      <c r="I2114" s="822" t="s">
        <v>4102</v>
      </c>
      <c r="J2114" s="822" t="s">
        <v>4002</v>
      </c>
      <c r="K2114" s="822" t="s">
        <v>4103</v>
      </c>
      <c r="L2114" s="825">
        <v>400.68</v>
      </c>
      <c r="M2114" s="825">
        <v>1202.04</v>
      </c>
      <c r="N2114" s="822">
        <v>3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7</v>
      </c>
      <c r="B2115" s="822" t="s">
        <v>2929</v>
      </c>
      <c r="C2115" s="822" t="s">
        <v>2935</v>
      </c>
      <c r="D2115" s="823" t="s">
        <v>4682</v>
      </c>
      <c r="E2115" s="824" t="s">
        <v>2963</v>
      </c>
      <c r="F2115" s="822" t="s">
        <v>2930</v>
      </c>
      <c r="G2115" s="822" t="s">
        <v>3989</v>
      </c>
      <c r="H2115" s="822" t="s">
        <v>329</v>
      </c>
      <c r="I2115" s="822" t="s">
        <v>4221</v>
      </c>
      <c r="J2115" s="822" t="s">
        <v>2177</v>
      </c>
      <c r="K2115" s="822" t="s">
        <v>2190</v>
      </c>
      <c r="L2115" s="825">
        <v>47.35</v>
      </c>
      <c r="M2115" s="825">
        <v>47.35</v>
      </c>
      <c r="N2115" s="822">
        <v>1</v>
      </c>
      <c r="O2115" s="826">
        <v>0.5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7</v>
      </c>
      <c r="B2116" s="822" t="s">
        <v>2929</v>
      </c>
      <c r="C2116" s="822" t="s">
        <v>2935</v>
      </c>
      <c r="D2116" s="823" t="s">
        <v>4682</v>
      </c>
      <c r="E2116" s="824" t="s">
        <v>2963</v>
      </c>
      <c r="F2116" s="822" t="s">
        <v>2930</v>
      </c>
      <c r="G2116" s="822" t="s">
        <v>3989</v>
      </c>
      <c r="H2116" s="822" t="s">
        <v>329</v>
      </c>
      <c r="I2116" s="822" t="s">
        <v>4010</v>
      </c>
      <c r="J2116" s="822" t="s">
        <v>4011</v>
      </c>
      <c r="K2116" s="822" t="s">
        <v>3992</v>
      </c>
      <c r="L2116" s="825">
        <v>150.26</v>
      </c>
      <c r="M2116" s="825">
        <v>1202.08</v>
      </c>
      <c r="N2116" s="822">
        <v>8</v>
      </c>
      <c r="O2116" s="826">
        <v>1.5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7</v>
      </c>
      <c r="B2117" s="822" t="s">
        <v>2929</v>
      </c>
      <c r="C2117" s="822" t="s">
        <v>2935</v>
      </c>
      <c r="D2117" s="823" t="s">
        <v>4682</v>
      </c>
      <c r="E2117" s="824" t="s">
        <v>2963</v>
      </c>
      <c r="F2117" s="822" t="s">
        <v>2930</v>
      </c>
      <c r="G2117" s="822" t="s">
        <v>3989</v>
      </c>
      <c r="H2117" s="822" t="s">
        <v>329</v>
      </c>
      <c r="I2117" s="822" t="s">
        <v>4599</v>
      </c>
      <c r="J2117" s="822" t="s">
        <v>4094</v>
      </c>
      <c r="K2117" s="822" t="s">
        <v>4600</v>
      </c>
      <c r="L2117" s="825">
        <v>33.4</v>
      </c>
      <c r="M2117" s="825">
        <v>33.4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7</v>
      </c>
      <c r="B2118" s="822" t="s">
        <v>2929</v>
      </c>
      <c r="C2118" s="822" t="s">
        <v>2935</v>
      </c>
      <c r="D2118" s="823" t="s">
        <v>4682</v>
      </c>
      <c r="E2118" s="824" t="s">
        <v>2963</v>
      </c>
      <c r="F2118" s="822" t="s">
        <v>2930</v>
      </c>
      <c r="G2118" s="822" t="s">
        <v>3989</v>
      </c>
      <c r="H2118" s="822" t="s">
        <v>329</v>
      </c>
      <c r="I2118" s="822" t="s">
        <v>4012</v>
      </c>
      <c r="J2118" s="822" t="s">
        <v>4011</v>
      </c>
      <c r="K2118" s="822" t="s">
        <v>3542</v>
      </c>
      <c r="L2118" s="825">
        <v>166.96</v>
      </c>
      <c r="M2118" s="825">
        <v>1001.76</v>
      </c>
      <c r="N2118" s="822">
        <v>6</v>
      </c>
      <c r="O2118" s="826">
        <v>2.5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7</v>
      </c>
      <c r="B2119" s="822" t="s">
        <v>2929</v>
      </c>
      <c r="C2119" s="822" t="s">
        <v>2935</v>
      </c>
      <c r="D2119" s="823" t="s">
        <v>4682</v>
      </c>
      <c r="E2119" s="824" t="s">
        <v>2963</v>
      </c>
      <c r="F2119" s="822" t="s">
        <v>2930</v>
      </c>
      <c r="G2119" s="822" t="s">
        <v>3989</v>
      </c>
      <c r="H2119" s="822" t="s">
        <v>329</v>
      </c>
      <c r="I2119" s="822" t="s">
        <v>4013</v>
      </c>
      <c r="J2119" s="822" t="s">
        <v>4011</v>
      </c>
      <c r="K2119" s="822" t="s">
        <v>1900</v>
      </c>
      <c r="L2119" s="825">
        <v>200.34</v>
      </c>
      <c r="M2119" s="825">
        <v>4808.16</v>
      </c>
      <c r="N2119" s="822">
        <v>24</v>
      </c>
      <c r="O2119" s="826">
        <v>2.5</v>
      </c>
      <c r="P2119" s="825">
        <v>3606.12</v>
      </c>
      <c r="Q2119" s="827">
        <v>0.75</v>
      </c>
      <c r="R2119" s="822">
        <v>18</v>
      </c>
      <c r="S2119" s="827">
        <v>0.75</v>
      </c>
      <c r="T2119" s="826">
        <v>1.5</v>
      </c>
      <c r="U2119" s="828">
        <v>0.6</v>
      </c>
    </row>
    <row r="2120" spans="1:21" ht="14.45" customHeight="1" x14ac:dyDescent="0.2">
      <c r="A2120" s="821">
        <v>7</v>
      </c>
      <c r="B2120" s="822" t="s">
        <v>2929</v>
      </c>
      <c r="C2120" s="822" t="s">
        <v>2935</v>
      </c>
      <c r="D2120" s="823" t="s">
        <v>4682</v>
      </c>
      <c r="E2120" s="824" t="s">
        <v>2963</v>
      </c>
      <c r="F2120" s="822" t="s">
        <v>2930</v>
      </c>
      <c r="G2120" s="822" t="s">
        <v>3989</v>
      </c>
      <c r="H2120" s="822" t="s">
        <v>329</v>
      </c>
      <c r="I2120" s="822" t="s">
        <v>4014</v>
      </c>
      <c r="J2120" s="822" t="s">
        <v>4011</v>
      </c>
      <c r="K2120" s="822" t="s">
        <v>2833</v>
      </c>
      <c r="L2120" s="825">
        <v>100.17</v>
      </c>
      <c r="M2120" s="825">
        <v>601.02</v>
      </c>
      <c r="N2120" s="822">
        <v>6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7</v>
      </c>
      <c r="B2121" s="822" t="s">
        <v>2929</v>
      </c>
      <c r="C2121" s="822" t="s">
        <v>2935</v>
      </c>
      <c r="D2121" s="823" t="s">
        <v>4682</v>
      </c>
      <c r="E2121" s="824" t="s">
        <v>2963</v>
      </c>
      <c r="F2121" s="822" t="s">
        <v>2930</v>
      </c>
      <c r="G2121" s="822" t="s">
        <v>3989</v>
      </c>
      <c r="H2121" s="822" t="s">
        <v>329</v>
      </c>
      <c r="I2121" s="822" t="s">
        <v>4601</v>
      </c>
      <c r="J2121" s="822" t="s">
        <v>4602</v>
      </c>
      <c r="K2121" s="822" t="s">
        <v>4098</v>
      </c>
      <c r="L2121" s="825">
        <v>31.32</v>
      </c>
      <c r="M2121" s="825">
        <v>219.24</v>
      </c>
      <c r="N2121" s="822">
        <v>7</v>
      </c>
      <c r="O2121" s="826">
        <v>1.5</v>
      </c>
      <c r="P2121" s="825">
        <v>219.24</v>
      </c>
      <c r="Q2121" s="827">
        <v>1</v>
      </c>
      <c r="R2121" s="822">
        <v>7</v>
      </c>
      <c r="S2121" s="827">
        <v>1</v>
      </c>
      <c r="T2121" s="826">
        <v>1.5</v>
      </c>
      <c r="U2121" s="828">
        <v>1</v>
      </c>
    </row>
    <row r="2122" spans="1:21" ht="14.45" customHeight="1" x14ac:dyDescent="0.2">
      <c r="A2122" s="821">
        <v>7</v>
      </c>
      <c r="B2122" s="822" t="s">
        <v>2929</v>
      </c>
      <c r="C2122" s="822" t="s">
        <v>2935</v>
      </c>
      <c r="D2122" s="823" t="s">
        <v>4682</v>
      </c>
      <c r="E2122" s="824" t="s">
        <v>2963</v>
      </c>
      <c r="F2122" s="822" t="s">
        <v>2930</v>
      </c>
      <c r="G2122" s="822" t="s">
        <v>4603</v>
      </c>
      <c r="H2122" s="822" t="s">
        <v>329</v>
      </c>
      <c r="I2122" s="822" t="s">
        <v>4604</v>
      </c>
      <c r="J2122" s="822" t="s">
        <v>4605</v>
      </c>
      <c r="K2122" s="822" t="s">
        <v>4606</v>
      </c>
      <c r="L2122" s="825">
        <v>25.12</v>
      </c>
      <c r="M2122" s="825">
        <v>25.12</v>
      </c>
      <c r="N2122" s="822">
        <v>1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7</v>
      </c>
      <c r="B2123" s="822" t="s">
        <v>2929</v>
      </c>
      <c r="C2123" s="822" t="s">
        <v>2935</v>
      </c>
      <c r="D2123" s="823" t="s">
        <v>4682</v>
      </c>
      <c r="E2123" s="824" t="s">
        <v>2963</v>
      </c>
      <c r="F2123" s="822" t="s">
        <v>2930</v>
      </c>
      <c r="G2123" s="822" t="s">
        <v>4019</v>
      </c>
      <c r="H2123" s="822" t="s">
        <v>687</v>
      </c>
      <c r="I2123" s="822" t="s">
        <v>4020</v>
      </c>
      <c r="J2123" s="822" t="s">
        <v>2899</v>
      </c>
      <c r="K2123" s="822" t="s">
        <v>4021</v>
      </c>
      <c r="L2123" s="825">
        <v>80.53</v>
      </c>
      <c r="M2123" s="825">
        <v>563.71</v>
      </c>
      <c r="N2123" s="822">
        <v>7</v>
      </c>
      <c r="O2123" s="826">
        <v>2</v>
      </c>
      <c r="P2123" s="825">
        <v>161.06</v>
      </c>
      <c r="Q2123" s="827">
        <v>0.2857142857142857</v>
      </c>
      <c r="R2123" s="822">
        <v>2</v>
      </c>
      <c r="S2123" s="827">
        <v>0.2857142857142857</v>
      </c>
      <c r="T2123" s="826">
        <v>1</v>
      </c>
      <c r="U2123" s="828">
        <v>0.5</v>
      </c>
    </row>
    <row r="2124" spans="1:21" ht="14.45" customHeight="1" x14ac:dyDescent="0.2">
      <c r="A2124" s="821">
        <v>7</v>
      </c>
      <c r="B2124" s="822" t="s">
        <v>2929</v>
      </c>
      <c r="C2124" s="822" t="s">
        <v>2935</v>
      </c>
      <c r="D2124" s="823" t="s">
        <v>4682</v>
      </c>
      <c r="E2124" s="824" t="s">
        <v>2963</v>
      </c>
      <c r="F2124" s="822" t="s">
        <v>2930</v>
      </c>
      <c r="G2124" s="822" t="s">
        <v>4019</v>
      </c>
      <c r="H2124" s="822" t="s">
        <v>329</v>
      </c>
      <c r="I2124" s="822" t="s">
        <v>4022</v>
      </c>
      <c r="J2124" s="822" t="s">
        <v>2899</v>
      </c>
      <c r="K2124" s="822" t="s">
        <v>2100</v>
      </c>
      <c r="L2124" s="825">
        <v>400.17</v>
      </c>
      <c r="M2124" s="825">
        <v>400.17</v>
      </c>
      <c r="N2124" s="822">
        <v>1</v>
      </c>
      <c r="O2124" s="826">
        <v>1</v>
      </c>
      <c r="P2124" s="825">
        <v>400.17</v>
      </c>
      <c r="Q2124" s="827">
        <v>1</v>
      </c>
      <c r="R2124" s="822">
        <v>1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7</v>
      </c>
      <c r="B2125" s="822" t="s">
        <v>2929</v>
      </c>
      <c r="C2125" s="822" t="s">
        <v>2935</v>
      </c>
      <c r="D2125" s="823" t="s">
        <v>4682</v>
      </c>
      <c r="E2125" s="824" t="s">
        <v>2963</v>
      </c>
      <c r="F2125" s="822" t="s">
        <v>2930</v>
      </c>
      <c r="G2125" s="822" t="s">
        <v>4019</v>
      </c>
      <c r="H2125" s="822" t="s">
        <v>329</v>
      </c>
      <c r="I2125" s="822" t="s">
        <v>4023</v>
      </c>
      <c r="J2125" s="822" t="s">
        <v>2899</v>
      </c>
      <c r="K2125" s="822" t="s">
        <v>4024</v>
      </c>
      <c r="L2125" s="825">
        <v>533.42999999999995</v>
      </c>
      <c r="M2125" s="825">
        <v>1066.8599999999999</v>
      </c>
      <c r="N2125" s="822">
        <v>2</v>
      </c>
      <c r="O2125" s="826">
        <v>1</v>
      </c>
      <c r="P2125" s="825">
        <v>1066.8599999999999</v>
      </c>
      <c r="Q2125" s="827">
        <v>1</v>
      </c>
      <c r="R2125" s="822">
        <v>2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7</v>
      </c>
      <c r="B2126" s="822" t="s">
        <v>2929</v>
      </c>
      <c r="C2126" s="822" t="s">
        <v>2935</v>
      </c>
      <c r="D2126" s="823" t="s">
        <v>4682</v>
      </c>
      <c r="E2126" s="824" t="s">
        <v>2963</v>
      </c>
      <c r="F2126" s="822" t="s">
        <v>2930</v>
      </c>
      <c r="G2126" s="822" t="s">
        <v>4019</v>
      </c>
      <c r="H2126" s="822" t="s">
        <v>687</v>
      </c>
      <c r="I2126" s="822" t="s">
        <v>4025</v>
      </c>
      <c r="J2126" s="822" t="s">
        <v>2899</v>
      </c>
      <c r="K2126" s="822" t="s">
        <v>4024</v>
      </c>
      <c r="L2126" s="825">
        <v>533.42999999999995</v>
      </c>
      <c r="M2126" s="825">
        <v>1066.8599999999999</v>
      </c>
      <c r="N2126" s="822">
        <v>2</v>
      </c>
      <c r="O2126" s="826">
        <v>1</v>
      </c>
      <c r="P2126" s="825">
        <v>1066.8599999999999</v>
      </c>
      <c r="Q2126" s="827">
        <v>1</v>
      </c>
      <c r="R2126" s="822">
        <v>2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7</v>
      </c>
      <c r="B2127" s="822" t="s">
        <v>2929</v>
      </c>
      <c r="C2127" s="822" t="s">
        <v>2935</v>
      </c>
      <c r="D2127" s="823" t="s">
        <v>4682</v>
      </c>
      <c r="E2127" s="824" t="s">
        <v>2963</v>
      </c>
      <c r="F2127" s="822" t="s">
        <v>2930</v>
      </c>
      <c r="G2127" s="822" t="s">
        <v>4019</v>
      </c>
      <c r="H2127" s="822" t="s">
        <v>687</v>
      </c>
      <c r="I2127" s="822" t="s">
        <v>2900</v>
      </c>
      <c r="J2127" s="822" t="s">
        <v>2899</v>
      </c>
      <c r="K2127" s="822" t="s">
        <v>2100</v>
      </c>
      <c r="L2127" s="825">
        <v>400.17</v>
      </c>
      <c r="M2127" s="825">
        <v>1600.68</v>
      </c>
      <c r="N2127" s="822">
        <v>4</v>
      </c>
      <c r="O2127" s="826">
        <v>2</v>
      </c>
      <c r="P2127" s="825">
        <v>1600.68</v>
      </c>
      <c r="Q2127" s="827">
        <v>1</v>
      </c>
      <c r="R2127" s="822">
        <v>4</v>
      </c>
      <c r="S2127" s="827">
        <v>1</v>
      </c>
      <c r="T2127" s="826">
        <v>2</v>
      </c>
      <c r="U2127" s="828">
        <v>1</v>
      </c>
    </row>
    <row r="2128" spans="1:21" ht="14.45" customHeight="1" x14ac:dyDescent="0.2">
      <c r="A2128" s="821">
        <v>7</v>
      </c>
      <c r="B2128" s="822" t="s">
        <v>2929</v>
      </c>
      <c r="C2128" s="822" t="s">
        <v>2935</v>
      </c>
      <c r="D2128" s="823" t="s">
        <v>4682</v>
      </c>
      <c r="E2128" s="824" t="s">
        <v>2963</v>
      </c>
      <c r="F2128" s="822" t="s">
        <v>2930</v>
      </c>
      <c r="G2128" s="822" t="s">
        <v>4019</v>
      </c>
      <c r="H2128" s="822" t="s">
        <v>687</v>
      </c>
      <c r="I2128" s="822" t="s">
        <v>4164</v>
      </c>
      <c r="J2128" s="822" t="s">
        <v>2899</v>
      </c>
      <c r="K2128" s="822" t="s">
        <v>4021</v>
      </c>
      <c r="L2128" s="825">
        <v>80.53</v>
      </c>
      <c r="M2128" s="825">
        <v>563.71</v>
      </c>
      <c r="N2128" s="822">
        <v>7</v>
      </c>
      <c r="O2128" s="826">
        <v>1.5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7</v>
      </c>
      <c r="B2129" s="822" t="s">
        <v>2929</v>
      </c>
      <c r="C2129" s="822" t="s">
        <v>2935</v>
      </c>
      <c r="D2129" s="823" t="s">
        <v>4682</v>
      </c>
      <c r="E2129" s="824" t="s">
        <v>2963</v>
      </c>
      <c r="F2129" s="822" t="s">
        <v>2930</v>
      </c>
      <c r="G2129" s="822" t="s">
        <v>4019</v>
      </c>
      <c r="H2129" s="822" t="s">
        <v>329</v>
      </c>
      <c r="I2129" s="822" t="s">
        <v>4335</v>
      </c>
      <c r="J2129" s="822" t="s">
        <v>4336</v>
      </c>
      <c r="K2129" s="822" t="s">
        <v>4021</v>
      </c>
      <c r="L2129" s="825">
        <v>133.4</v>
      </c>
      <c r="M2129" s="825">
        <v>800.40000000000009</v>
      </c>
      <c r="N2129" s="822">
        <v>6</v>
      </c>
      <c r="O2129" s="826">
        <v>1</v>
      </c>
      <c r="P2129" s="825">
        <v>800.40000000000009</v>
      </c>
      <c r="Q2129" s="827">
        <v>1</v>
      </c>
      <c r="R2129" s="822">
        <v>6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7</v>
      </c>
      <c r="B2130" s="822" t="s">
        <v>2929</v>
      </c>
      <c r="C2130" s="822" t="s">
        <v>2935</v>
      </c>
      <c r="D2130" s="823" t="s">
        <v>4682</v>
      </c>
      <c r="E2130" s="824" t="s">
        <v>2963</v>
      </c>
      <c r="F2130" s="822" t="s">
        <v>2930</v>
      </c>
      <c r="G2130" s="822" t="s">
        <v>3079</v>
      </c>
      <c r="H2130" s="822" t="s">
        <v>329</v>
      </c>
      <c r="I2130" s="822" t="s">
        <v>4337</v>
      </c>
      <c r="J2130" s="822" t="s">
        <v>3776</v>
      </c>
      <c r="K2130" s="822" t="s">
        <v>3469</v>
      </c>
      <c r="L2130" s="825">
        <v>0</v>
      </c>
      <c r="M2130" s="825">
        <v>0</v>
      </c>
      <c r="N2130" s="822">
        <v>1</v>
      </c>
      <c r="O2130" s="826">
        <v>1</v>
      </c>
      <c r="P2130" s="825">
        <v>0</v>
      </c>
      <c r="Q2130" s="827"/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7</v>
      </c>
      <c r="B2131" s="822" t="s">
        <v>2929</v>
      </c>
      <c r="C2131" s="822" t="s">
        <v>2935</v>
      </c>
      <c r="D2131" s="823" t="s">
        <v>4682</v>
      </c>
      <c r="E2131" s="824" t="s">
        <v>2963</v>
      </c>
      <c r="F2131" s="822" t="s">
        <v>2930</v>
      </c>
      <c r="G2131" s="822" t="s">
        <v>3079</v>
      </c>
      <c r="H2131" s="822" t="s">
        <v>687</v>
      </c>
      <c r="I2131" s="822" t="s">
        <v>2747</v>
      </c>
      <c r="J2131" s="822" t="s">
        <v>1625</v>
      </c>
      <c r="K2131" s="822" t="s">
        <v>2748</v>
      </c>
      <c r="L2131" s="825">
        <v>0</v>
      </c>
      <c r="M2131" s="825">
        <v>0</v>
      </c>
      <c r="N2131" s="822">
        <v>4</v>
      </c>
      <c r="O2131" s="826">
        <v>1.5</v>
      </c>
      <c r="P2131" s="825">
        <v>0</v>
      </c>
      <c r="Q2131" s="827"/>
      <c r="R2131" s="822">
        <v>4</v>
      </c>
      <c r="S2131" s="827">
        <v>1</v>
      </c>
      <c r="T2131" s="826">
        <v>1.5</v>
      </c>
      <c r="U2131" s="828">
        <v>1</v>
      </c>
    </row>
    <row r="2132" spans="1:21" ht="14.45" customHeight="1" x14ac:dyDescent="0.2">
      <c r="A2132" s="821">
        <v>7</v>
      </c>
      <c r="B2132" s="822" t="s">
        <v>2929</v>
      </c>
      <c r="C2132" s="822" t="s">
        <v>2935</v>
      </c>
      <c r="D2132" s="823" t="s">
        <v>4682</v>
      </c>
      <c r="E2132" s="824" t="s">
        <v>2963</v>
      </c>
      <c r="F2132" s="822" t="s">
        <v>2930</v>
      </c>
      <c r="G2132" s="822" t="s">
        <v>3079</v>
      </c>
      <c r="H2132" s="822" t="s">
        <v>329</v>
      </c>
      <c r="I2132" s="822" t="s">
        <v>4607</v>
      </c>
      <c r="J2132" s="822" t="s">
        <v>4608</v>
      </c>
      <c r="K2132" s="822" t="s">
        <v>2746</v>
      </c>
      <c r="L2132" s="825">
        <v>0</v>
      </c>
      <c r="M2132" s="825">
        <v>0</v>
      </c>
      <c r="N2132" s="822">
        <v>1</v>
      </c>
      <c r="O2132" s="826">
        <v>1</v>
      </c>
      <c r="P2132" s="825"/>
      <c r="Q2132" s="827"/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7</v>
      </c>
      <c r="B2133" s="822" t="s">
        <v>2929</v>
      </c>
      <c r="C2133" s="822" t="s">
        <v>2935</v>
      </c>
      <c r="D2133" s="823" t="s">
        <v>4682</v>
      </c>
      <c r="E2133" s="824" t="s">
        <v>2963</v>
      </c>
      <c r="F2133" s="822" t="s">
        <v>2930</v>
      </c>
      <c r="G2133" s="822" t="s">
        <v>3193</v>
      </c>
      <c r="H2133" s="822" t="s">
        <v>329</v>
      </c>
      <c r="I2133" s="822" t="s">
        <v>3394</v>
      </c>
      <c r="J2133" s="822" t="s">
        <v>3195</v>
      </c>
      <c r="K2133" s="822" t="s">
        <v>3395</v>
      </c>
      <c r="L2133" s="825">
        <v>99.94</v>
      </c>
      <c r="M2133" s="825">
        <v>599.64</v>
      </c>
      <c r="N2133" s="822">
        <v>6</v>
      </c>
      <c r="O2133" s="826">
        <v>3</v>
      </c>
      <c r="P2133" s="825">
        <v>199.88</v>
      </c>
      <c r="Q2133" s="827">
        <v>0.33333333333333331</v>
      </c>
      <c r="R2133" s="822">
        <v>2</v>
      </c>
      <c r="S2133" s="827">
        <v>0.33333333333333331</v>
      </c>
      <c r="T2133" s="826">
        <v>0.5</v>
      </c>
      <c r="U2133" s="828">
        <v>0.16666666666666666</v>
      </c>
    </row>
    <row r="2134" spans="1:21" ht="14.45" customHeight="1" x14ac:dyDescent="0.2">
      <c r="A2134" s="821">
        <v>7</v>
      </c>
      <c r="B2134" s="822" t="s">
        <v>2929</v>
      </c>
      <c r="C2134" s="822" t="s">
        <v>2935</v>
      </c>
      <c r="D2134" s="823" t="s">
        <v>4682</v>
      </c>
      <c r="E2134" s="824" t="s">
        <v>2963</v>
      </c>
      <c r="F2134" s="822" t="s">
        <v>2930</v>
      </c>
      <c r="G2134" s="822" t="s">
        <v>3193</v>
      </c>
      <c r="H2134" s="822" t="s">
        <v>329</v>
      </c>
      <c r="I2134" s="822" t="s">
        <v>3194</v>
      </c>
      <c r="J2134" s="822" t="s">
        <v>3195</v>
      </c>
      <c r="K2134" s="822" t="s">
        <v>3196</v>
      </c>
      <c r="L2134" s="825">
        <v>299.83999999999997</v>
      </c>
      <c r="M2134" s="825">
        <v>18290.240000000005</v>
      </c>
      <c r="N2134" s="822">
        <v>61</v>
      </c>
      <c r="O2134" s="826">
        <v>16.5</v>
      </c>
      <c r="P2134" s="825">
        <v>7795.840000000002</v>
      </c>
      <c r="Q2134" s="827">
        <v>0.42622950819672129</v>
      </c>
      <c r="R2134" s="822">
        <v>26</v>
      </c>
      <c r="S2134" s="827">
        <v>0.42622950819672129</v>
      </c>
      <c r="T2134" s="826">
        <v>7</v>
      </c>
      <c r="U2134" s="828">
        <v>0.42424242424242425</v>
      </c>
    </row>
    <row r="2135" spans="1:21" ht="14.45" customHeight="1" x14ac:dyDescent="0.2">
      <c r="A2135" s="821">
        <v>7</v>
      </c>
      <c r="B2135" s="822" t="s">
        <v>2929</v>
      </c>
      <c r="C2135" s="822" t="s">
        <v>2935</v>
      </c>
      <c r="D2135" s="823" t="s">
        <v>4682</v>
      </c>
      <c r="E2135" s="824" t="s">
        <v>2963</v>
      </c>
      <c r="F2135" s="822" t="s">
        <v>2930</v>
      </c>
      <c r="G2135" s="822" t="s">
        <v>3193</v>
      </c>
      <c r="H2135" s="822" t="s">
        <v>687</v>
      </c>
      <c r="I2135" s="822" t="s">
        <v>4030</v>
      </c>
      <c r="J2135" s="822" t="s">
        <v>3195</v>
      </c>
      <c r="K2135" s="822" t="s">
        <v>4031</v>
      </c>
      <c r="L2135" s="825">
        <v>150.94</v>
      </c>
      <c r="M2135" s="825">
        <v>1056.58</v>
      </c>
      <c r="N2135" s="822">
        <v>7</v>
      </c>
      <c r="O2135" s="826">
        <v>2</v>
      </c>
      <c r="P2135" s="825">
        <v>150.94</v>
      </c>
      <c r="Q2135" s="827">
        <v>0.14285714285714288</v>
      </c>
      <c r="R2135" s="822">
        <v>1</v>
      </c>
      <c r="S2135" s="827">
        <v>0.14285714285714285</v>
      </c>
      <c r="T2135" s="826">
        <v>1</v>
      </c>
      <c r="U2135" s="828">
        <v>0.5</v>
      </c>
    </row>
    <row r="2136" spans="1:21" ht="14.45" customHeight="1" x14ac:dyDescent="0.2">
      <c r="A2136" s="821">
        <v>7</v>
      </c>
      <c r="B2136" s="822" t="s">
        <v>2929</v>
      </c>
      <c r="C2136" s="822" t="s">
        <v>2935</v>
      </c>
      <c r="D2136" s="823" t="s">
        <v>4682</v>
      </c>
      <c r="E2136" s="824" t="s">
        <v>2963</v>
      </c>
      <c r="F2136" s="822" t="s">
        <v>2930</v>
      </c>
      <c r="G2136" s="822" t="s">
        <v>3193</v>
      </c>
      <c r="H2136" s="822" t="s">
        <v>329</v>
      </c>
      <c r="I2136" s="822" t="s">
        <v>4032</v>
      </c>
      <c r="J2136" s="822" t="s">
        <v>1613</v>
      </c>
      <c r="K2136" s="822" t="s">
        <v>1614</v>
      </c>
      <c r="L2136" s="825">
        <v>50.32</v>
      </c>
      <c r="M2136" s="825">
        <v>503.20000000000005</v>
      </c>
      <c r="N2136" s="822">
        <v>10</v>
      </c>
      <c r="O2136" s="826">
        <v>4.5</v>
      </c>
      <c r="P2136" s="825">
        <v>150.96</v>
      </c>
      <c r="Q2136" s="827">
        <v>0.3</v>
      </c>
      <c r="R2136" s="822">
        <v>3</v>
      </c>
      <c r="S2136" s="827">
        <v>0.3</v>
      </c>
      <c r="T2136" s="826">
        <v>1.5</v>
      </c>
      <c r="U2136" s="828">
        <v>0.33333333333333331</v>
      </c>
    </row>
    <row r="2137" spans="1:21" ht="14.45" customHeight="1" x14ac:dyDescent="0.2">
      <c r="A2137" s="821">
        <v>7</v>
      </c>
      <c r="B2137" s="822" t="s">
        <v>2929</v>
      </c>
      <c r="C2137" s="822" t="s">
        <v>2935</v>
      </c>
      <c r="D2137" s="823" t="s">
        <v>4682</v>
      </c>
      <c r="E2137" s="824" t="s">
        <v>2963</v>
      </c>
      <c r="F2137" s="822" t="s">
        <v>2930</v>
      </c>
      <c r="G2137" s="822" t="s">
        <v>3193</v>
      </c>
      <c r="H2137" s="822" t="s">
        <v>329</v>
      </c>
      <c r="I2137" s="822" t="s">
        <v>4033</v>
      </c>
      <c r="J2137" s="822" t="s">
        <v>4034</v>
      </c>
      <c r="K2137" s="822" t="s">
        <v>4035</v>
      </c>
      <c r="L2137" s="825">
        <v>99.94</v>
      </c>
      <c r="M2137" s="825">
        <v>2098.7400000000002</v>
      </c>
      <c r="N2137" s="822">
        <v>21</v>
      </c>
      <c r="O2137" s="826">
        <v>3.5</v>
      </c>
      <c r="P2137" s="825">
        <v>2098.7400000000002</v>
      </c>
      <c r="Q2137" s="827">
        <v>1</v>
      </c>
      <c r="R2137" s="822">
        <v>21</v>
      </c>
      <c r="S2137" s="827">
        <v>1</v>
      </c>
      <c r="T2137" s="826">
        <v>3.5</v>
      </c>
      <c r="U2137" s="828">
        <v>1</v>
      </c>
    </row>
    <row r="2138" spans="1:21" ht="14.45" customHeight="1" x14ac:dyDescent="0.2">
      <c r="A2138" s="821">
        <v>7</v>
      </c>
      <c r="B2138" s="822" t="s">
        <v>2929</v>
      </c>
      <c r="C2138" s="822" t="s">
        <v>2935</v>
      </c>
      <c r="D2138" s="823" t="s">
        <v>4682</v>
      </c>
      <c r="E2138" s="824" t="s">
        <v>2963</v>
      </c>
      <c r="F2138" s="822" t="s">
        <v>2930</v>
      </c>
      <c r="G2138" s="822" t="s">
        <v>3193</v>
      </c>
      <c r="H2138" s="822" t="s">
        <v>329</v>
      </c>
      <c r="I2138" s="822" t="s">
        <v>4609</v>
      </c>
      <c r="J2138" s="822" t="s">
        <v>3195</v>
      </c>
      <c r="K2138" s="822" t="s">
        <v>4610</v>
      </c>
      <c r="L2138" s="825">
        <v>66.63</v>
      </c>
      <c r="M2138" s="825">
        <v>66.63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7</v>
      </c>
      <c r="B2139" s="822" t="s">
        <v>2929</v>
      </c>
      <c r="C2139" s="822" t="s">
        <v>2935</v>
      </c>
      <c r="D2139" s="823" t="s">
        <v>4682</v>
      </c>
      <c r="E2139" s="824" t="s">
        <v>2963</v>
      </c>
      <c r="F2139" s="822" t="s">
        <v>2930</v>
      </c>
      <c r="G2139" s="822" t="s">
        <v>3193</v>
      </c>
      <c r="H2139" s="822" t="s">
        <v>329</v>
      </c>
      <c r="I2139" s="822" t="s">
        <v>3261</v>
      </c>
      <c r="J2139" s="822" t="s">
        <v>1613</v>
      </c>
      <c r="K2139" s="822" t="s">
        <v>3566</v>
      </c>
      <c r="L2139" s="825">
        <v>50.32</v>
      </c>
      <c r="M2139" s="825">
        <v>3019.2000000000003</v>
      </c>
      <c r="N2139" s="822">
        <v>60</v>
      </c>
      <c r="O2139" s="826">
        <v>9.5</v>
      </c>
      <c r="P2139" s="825">
        <v>1358.64</v>
      </c>
      <c r="Q2139" s="827">
        <v>0.45</v>
      </c>
      <c r="R2139" s="822">
        <v>27</v>
      </c>
      <c r="S2139" s="827">
        <v>0.45</v>
      </c>
      <c r="T2139" s="826">
        <v>3.5</v>
      </c>
      <c r="U2139" s="828">
        <v>0.36842105263157893</v>
      </c>
    </row>
    <row r="2140" spans="1:21" ht="14.45" customHeight="1" x14ac:dyDescent="0.2">
      <c r="A2140" s="821">
        <v>7</v>
      </c>
      <c r="B2140" s="822" t="s">
        <v>2929</v>
      </c>
      <c r="C2140" s="822" t="s">
        <v>2935</v>
      </c>
      <c r="D2140" s="823" t="s">
        <v>4682</v>
      </c>
      <c r="E2140" s="824" t="s">
        <v>2963</v>
      </c>
      <c r="F2140" s="822" t="s">
        <v>2930</v>
      </c>
      <c r="G2140" s="822" t="s">
        <v>3193</v>
      </c>
      <c r="H2140" s="822" t="s">
        <v>329</v>
      </c>
      <c r="I2140" s="822" t="s">
        <v>4223</v>
      </c>
      <c r="J2140" s="822" t="s">
        <v>1613</v>
      </c>
      <c r="K2140" s="822" t="s">
        <v>4224</v>
      </c>
      <c r="L2140" s="825">
        <v>16.77</v>
      </c>
      <c r="M2140" s="825">
        <v>50.31</v>
      </c>
      <c r="N2140" s="822">
        <v>3</v>
      </c>
      <c r="O2140" s="826">
        <v>1</v>
      </c>
      <c r="P2140" s="825">
        <v>50.31</v>
      </c>
      <c r="Q2140" s="827">
        <v>1</v>
      </c>
      <c r="R2140" s="822">
        <v>3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7</v>
      </c>
      <c r="B2141" s="822" t="s">
        <v>2929</v>
      </c>
      <c r="C2141" s="822" t="s">
        <v>2935</v>
      </c>
      <c r="D2141" s="823" t="s">
        <v>4682</v>
      </c>
      <c r="E2141" s="824" t="s">
        <v>2963</v>
      </c>
      <c r="F2141" s="822" t="s">
        <v>2930</v>
      </c>
      <c r="G2141" s="822" t="s">
        <v>3193</v>
      </c>
      <c r="H2141" s="822" t="s">
        <v>329</v>
      </c>
      <c r="I2141" s="822" t="s">
        <v>4038</v>
      </c>
      <c r="J2141" s="822" t="s">
        <v>4028</v>
      </c>
      <c r="K2141" s="822" t="s">
        <v>4029</v>
      </c>
      <c r="L2141" s="825">
        <v>50.32</v>
      </c>
      <c r="M2141" s="825">
        <v>452.88</v>
      </c>
      <c r="N2141" s="822">
        <v>9</v>
      </c>
      <c r="O2141" s="826">
        <v>0.5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7</v>
      </c>
      <c r="B2142" s="822" t="s">
        <v>2929</v>
      </c>
      <c r="C2142" s="822" t="s">
        <v>2935</v>
      </c>
      <c r="D2142" s="823" t="s">
        <v>4682</v>
      </c>
      <c r="E2142" s="824" t="s">
        <v>2963</v>
      </c>
      <c r="F2142" s="822" t="s">
        <v>2930</v>
      </c>
      <c r="G2142" s="822" t="s">
        <v>3526</v>
      </c>
      <c r="H2142" s="822" t="s">
        <v>329</v>
      </c>
      <c r="I2142" s="822" t="s">
        <v>4039</v>
      </c>
      <c r="J2142" s="822" t="s">
        <v>2091</v>
      </c>
      <c r="K2142" s="822" t="s">
        <v>4040</v>
      </c>
      <c r="L2142" s="825">
        <v>65.36</v>
      </c>
      <c r="M2142" s="825">
        <v>1895.4399999999996</v>
      </c>
      <c r="N2142" s="822">
        <v>29</v>
      </c>
      <c r="O2142" s="826">
        <v>4</v>
      </c>
      <c r="P2142" s="825">
        <v>1111.1199999999997</v>
      </c>
      <c r="Q2142" s="827">
        <v>0.58620689655172409</v>
      </c>
      <c r="R2142" s="822">
        <v>17</v>
      </c>
      <c r="S2142" s="827">
        <v>0.58620689655172409</v>
      </c>
      <c r="T2142" s="826">
        <v>2</v>
      </c>
      <c r="U2142" s="828">
        <v>0.5</v>
      </c>
    </row>
    <row r="2143" spans="1:21" ht="14.45" customHeight="1" x14ac:dyDescent="0.2">
      <c r="A2143" s="821">
        <v>7</v>
      </c>
      <c r="B2143" s="822" t="s">
        <v>2929</v>
      </c>
      <c r="C2143" s="822" t="s">
        <v>2935</v>
      </c>
      <c r="D2143" s="823" t="s">
        <v>4682</v>
      </c>
      <c r="E2143" s="824" t="s">
        <v>2963</v>
      </c>
      <c r="F2143" s="822" t="s">
        <v>2930</v>
      </c>
      <c r="G2143" s="822" t="s">
        <v>4041</v>
      </c>
      <c r="H2143" s="822" t="s">
        <v>329</v>
      </c>
      <c r="I2143" s="822" t="s">
        <v>4042</v>
      </c>
      <c r="J2143" s="822" t="s">
        <v>4043</v>
      </c>
      <c r="K2143" s="822" t="s">
        <v>4044</v>
      </c>
      <c r="L2143" s="825">
        <v>775.17</v>
      </c>
      <c r="M2143" s="825">
        <v>10852.38</v>
      </c>
      <c r="N2143" s="822">
        <v>14</v>
      </c>
      <c r="O2143" s="826">
        <v>3</v>
      </c>
      <c r="P2143" s="825">
        <v>10852.38</v>
      </c>
      <c r="Q2143" s="827">
        <v>1</v>
      </c>
      <c r="R2143" s="822">
        <v>14</v>
      </c>
      <c r="S2143" s="827">
        <v>1</v>
      </c>
      <c r="T2143" s="826">
        <v>3</v>
      </c>
      <c r="U2143" s="828">
        <v>1</v>
      </c>
    </row>
    <row r="2144" spans="1:21" ht="14.45" customHeight="1" x14ac:dyDescent="0.2">
      <c r="A2144" s="821">
        <v>7</v>
      </c>
      <c r="B2144" s="822" t="s">
        <v>2929</v>
      </c>
      <c r="C2144" s="822" t="s">
        <v>2935</v>
      </c>
      <c r="D2144" s="823" t="s">
        <v>4682</v>
      </c>
      <c r="E2144" s="824" t="s">
        <v>2963</v>
      </c>
      <c r="F2144" s="822" t="s">
        <v>2930</v>
      </c>
      <c r="G2144" s="822" t="s">
        <v>4041</v>
      </c>
      <c r="H2144" s="822" t="s">
        <v>329</v>
      </c>
      <c r="I2144" s="822" t="s">
        <v>4045</v>
      </c>
      <c r="J2144" s="822" t="s">
        <v>4043</v>
      </c>
      <c r="K2144" s="822" t="s">
        <v>4046</v>
      </c>
      <c r="L2144" s="825">
        <v>1391.97</v>
      </c>
      <c r="M2144" s="825">
        <v>15311.67</v>
      </c>
      <c r="N2144" s="822">
        <v>11</v>
      </c>
      <c r="O2144" s="826">
        <v>2</v>
      </c>
      <c r="P2144" s="825">
        <v>15311.67</v>
      </c>
      <c r="Q2144" s="827">
        <v>1</v>
      </c>
      <c r="R2144" s="822">
        <v>11</v>
      </c>
      <c r="S2144" s="827">
        <v>1</v>
      </c>
      <c r="T2144" s="826">
        <v>2</v>
      </c>
      <c r="U2144" s="828">
        <v>1</v>
      </c>
    </row>
    <row r="2145" spans="1:21" ht="14.45" customHeight="1" x14ac:dyDescent="0.2">
      <c r="A2145" s="821">
        <v>7</v>
      </c>
      <c r="B2145" s="822" t="s">
        <v>2929</v>
      </c>
      <c r="C2145" s="822" t="s">
        <v>2935</v>
      </c>
      <c r="D2145" s="823" t="s">
        <v>4682</v>
      </c>
      <c r="E2145" s="824" t="s">
        <v>2963</v>
      </c>
      <c r="F2145" s="822" t="s">
        <v>2930</v>
      </c>
      <c r="G2145" s="822" t="s">
        <v>4041</v>
      </c>
      <c r="H2145" s="822" t="s">
        <v>329</v>
      </c>
      <c r="I2145" s="822" t="s">
        <v>4047</v>
      </c>
      <c r="J2145" s="822" t="s">
        <v>4043</v>
      </c>
      <c r="K2145" s="822" t="s">
        <v>4048</v>
      </c>
      <c r="L2145" s="825">
        <v>2620.2600000000002</v>
      </c>
      <c r="M2145" s="825">
        <v>23582.340000000004</v>
      </c>
      <c r="N2145" s="822">
        <v>9</v>
      </c>
      <c r="O2145" s="826">
        <v>2</v>
      </c>
      <c r="P2145" s="825">
        <v>7860.7800000000007</v>
      </c>
      <c r="Q2145" s="827">
        <v>0.33333333333333331</v>
      </c>
      <c r="R2145" s="822">
        <v>3</v>
      </c>
      <c r="S2145" s="827">
        <v>0.33333333333333331</v>
      </c>
      <c r="T2145" s="826">
        <v>1</v>
      </c>
      <c r="U2145" s="828">
        <v>0.5</v>
      </c>
    </row>
    <row r="2146" spans="1:21" ht="14.45" customHeight="1" x14ac:dyDescent="0.2">
      <c r="A2146" s="821">
        <v>7</v>
      </c>
      <c r="B2146" s="822" t="s">
        <v>2929</v>
      </c>
      <c r="C2146" s="822" t="s">
        <v>2935</v>
      </c>
      <c r="D2146" s="823" t="s">
        <v>4682</v>
      </c>
      <c r="E2146" s="824" t="s">
        <v>2963</v>
      </c>
      <c r="F2146" s="822" t="s">
        <v>2930</v>
      </c>
      <c r="G2146" s="822" t="s">
        <v>3088</v>
      </c>
      <c r="H2146" s="822" t="s">
        <v>329</v>
      </c>
      <c r="I2146" s="822" t="s">
        <v>3089</v>
      </c>
      <c r="J2146" s="822" t="s">
        <v>1269</v>
      </c>
      <c r="K2146" s="822" t="s">
        <v>1270</v>
      </c>
      <c r="L2146" s="825">
        <v>121.92</v>
      </c>
      <c r="M2146" s="825">
        <v>1828.8</v>
      </c>
      <c r="N2146" s="822">
        <v>15</v>
      </c>
      <c r="O2146" s="826">
        <v>5</v>
      </c>
      <c r="P2146" s="825">
        <v>731.52</v>
      </c>
      <c r="Q2146" s="827">
        <v>0.4</v>
      </c>
      <c r="R2146" s="822">
        <v>6</v>
      </c>
      <c r="S2146" s="827">
        <v>0.4</v>
      </c>
      <c r="T2146" s="826">
        <v>1</v>
      </c>
      <c r="U2146" s="828">
        <v>0.2</v>
      </c>
    </row>
    <row r="2147" spans="1:21" ht="14.45" customHeight="1" x14ac:dyDescent="0.2">
      <c r="A2147" s="821">
        <v>7</v>
      </c>
      <c r="B2147" s="822" t="s">
        <v>2929</v>
      </c>
      <c r="C2147" s="822" t="s">
        <v>2935</v>
      </c>
      <c r="D2147" s="823" t="s">
        <v>4682</v>
      </c>
      <c r="E2147" s="824" t="s">
        <v>2963</v>
      </c>
      <c r="F2147" s="822" t="s">
        <v>2930</v>
      </c>
      <c r="G2147" s="822" t="s">
        <v>3088</v>
      </c>
      <c r="H2147" s="822" t="s">
        <v>329</v>
      </c>
      <c r="I2147" s="822" t="s">
        <v>3630</v>
      </c>
      <c r="J2147" s="822" t="s">
        <v>1269</v>
      </c>
      <c r="K2147" s="822" t="s">
        <v>1270</v>
      </c>
      <c r="L2147" s="825">
        <v>121.92</v>
      </c>
      <c r="M2147" s="825">
        <v>853.44</v>
      </c>
      <c r="N2147" s="822">
        <v>7</v>
      </c>
      <c r="O2147" s="826">
        <v>1.5</v>
      </c>
      <c r="P2147" s="825">
        <v>243.84</v>
      </c>
      <c r="Q2147" s="827">
        <v>0.2857142857142857</v>
      </c>
      <c r="R2147" s="822">
        <v>2</v>
      </c>
      <c r="S2147" s="827">
        <v>0.2857142857142857</v>
      </c>
      <c r="T2147" s="826">
        <v>0.5</v>
      </c>
      <c r="U2147" s="828">
        <v>0.33333333333333331</v>
      </c>
    </row>
    <row r="2148" spans="1:21" ht="14.45" customHeight="1" x14ac:dyDescent="0.2">
      <c r="A2148" s="821">
        <v>7</v>
      </c>
      <c r="B2148" s="822" t="s">
        <v>2929</v>
      </c>
      <c r="C2148" s="822" t="s">
        <v>2935</v>
      </c>
      <c r="D2148" s="823" t="s">
        <v>4682</v>
      </c>
      <c r="E2148" s="824" t="s">
        <v>2963</v>
      </c>
      <c r="F2148" s="822" t="s">
        <v>2930</v>
      </c>
      <c r="G2148" s="822" t="s">
        <v>4052</v>
      </c>
      <c r="H2148" s="822" t="s">
        <v>329</v>
      </c>
      <c r="I2148" s="822" t="s">
        <v>4053</v>
      </c>
      <c r="J2148" s="822" t="s">
        <v>1291</v>
      </c>
      <c r="K2148" s="822" t="s">
        <v>2398</v>
      </c>
      <c r="L2148" s="825">
        <v>1933.92</v>
      </c>
      <c r="M2148" s="825">
        <v>7735.68</v>
      </c>
      <c r="N2148" s="822">
        <v>4</v>
      </c>
      <c r="O2148" s="826">
        <v>1</v>
      </c>
      <c r="P2148" s="825">
        <v>7735.68</v>
      </c>
      <c r="Q2148" s="827">
        <v>1</v>
      </c>
      <c r="R2148" s="822">
        <v>4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7</v>
      </c>
      <c r="B2149" s="822" t="s">
        <v>2929</v>
      </c>
      <c r="C2149" s="822" t="s">
        <v>2935</v>
      </c>
      <c r="D2149" s="823" t="s">
        <v>4682</v>
      </c>
      <c r="E2149" s="824" t="s">
        <v>2963</v>
      </c>
      <c r="F2149" s="822" t="s">
        <v>2930</v>
      </c>
      <c r="G2149" s="822" t="s">
        <v>4052</v>
      </c>
      <c r="H2149" s="822" t="s">
        <v>329</v>
      </c>
      <c r="I2149" s="822" t="s">
        <v>4441</v>
      </c>
      <c r="J2149" s="822" t="s">
        <v>1291</v>
      </c>
      <c r="K2149" s="822" t="s">
        <v>1292</v>
      </c>
      <c r="L2149" s="825">
        <v>1933.92</v>
      </c>
      <c r="M2149" s="825">
        <v>1933.92</v>
      </c>
      <c r="N2149" s="822">
        <v>1</v>
      </c>
      <c r="O2149" s="826">
        <v>0.5</v>
      </c>
      <c r="P2149" s="825">
        <v>1933.92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7</v>
      </c>
      <c r="B2150" s="822" t="s">
        <v>2929</v>
      </c>
      <c r="C2150" s="822" t="s">
        <v>2935</v>
      </c>
      <c r="D2150" s="823" t="s">
        <v>4682</v>
      </c>
      <c r="E2150" s="824" t="s">
        <v>2963</v>
      </c>
      <c r="F2150" s="822" t="s">
        <v>2930</v>
      </c>
      <c r="G2150" s="822" t="s">
        <v>4052</v>
      </c>
      <c r="H2150" s="822" t="s">
        <v>329</v>
      </c>
      <c r="I2150" s="822" t="s">
        <v>4227</v>
      </c>
      <c r="J2150" s="822" t="s">
        <v>1291</v>
      </c>
      <c r="K2150" s="822" t="s">
        <v>4228</v>
      </c>
      <c r="L2150" s="825">
        <v>5801.76</v>
      </c>
      <c r="M2150" s="825">
        <v>5801.76</v>
      </c>
      <c r="N2150" s="822">
        <v>1</v>
      </c>
      <c r="O2150" s="826">
        <v>0.5</v>
      </c>
      <c r="P2150" s="825">
        <v>5801.76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7</v>
      </c>
      <c r="B2151" s="822" t="s">
        <v>2929</v>
      </c>
      <c r="C2151" s="822" t="s">
        <v>2935</v>
      </c>
      <c r="D2151" s="823" t="s">
        <v>4682</v>
      </c>
      <c r="E2151" s="824" t="s">
        <v>2963</v>
      </c>
      <c r="F2151" s="822" t="s">
        <v>2931</v>
      </c>
      <c r="G2151" s="822" t="s">
        <v>3206</v>
      </c>
      <c r="H2151" s="822" t="s">
        <v>329</v>
      </c>
      <c r="I2151" s="822" t="s">
        <v>3684</v>
      </c>
      <c r="J2151" s="822" t="s">
        <v>3208</v>
      </c>
      <c r="K2151" s="822"/>
      <c r="L2151" s="825">
        <v>0</v>
      </c>
      <c r="M2151" s="825">
        <v>0</v>
      </c>
      <c r="N2151" s="822">
        <v>1</v>
      </c>
      <c r="O2151" s="826">
        <v>1</v>
      </c>
      <c r="P2151" s="825">
        <v>0</v>
      </c>
      <c r="Q2151" s="827"/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7</v>
      </c>
      <c r="B2152" s="822" t="s">
        <v>2929</v>
      </c>
      <c r="C2152" s="822" t="s">
        <v>2935</v>
      </c>
      <c r="D2152" s="823" t="s">
        <v>4682</v>
      </c>
      <c r="E2152" s="824" t="s">
        <v>2955</v>
      </c>
      <c r="F2152" s="822" t="s">
        <v>2930</v>
      </c>
      <c r="G2152" s="822" t="s">
        <v>3005</v>
      </c>
      <c r="H2152" s="822" t="s">
        <v>329</v>
      </c>
      <c r="I2152" s="822" t="s">
        <v>4054</v>
      </c>
      <c r="J2152" s="822" t="s">
        <v>3007</v>
      </c>
      <c r="K2152" s="822" t="s">
        <v>4055</v>
      </c>
      <c r="L2152" s="825">
        <v>23.49</v>
      </c>
      <c r="M2152" s="825">
        <v>211.40999999999997</v>
      </c>
      <c r="N2152" s="822">
        <v>9</v>
      </c>
      <c r="O2152" s="826">
        <v>7</v>
      </c>
      <c r="P2152" s="825">
        <v>117.44999999999999</v>
      </c>
      <c r="Q2152" s="827">
        <v>0.55555555555555558</v>
      </c>
      <c r="R2152" s="822">
        <v>5</v>
      </c>
      <c r="S2152" s="827">
        <v>0.55555555555555558</v>
      </c>
      <c r="T2152" s="826">
        <v>3.5</v>
      </c>
      <c r="U2152" s="828">
        <v>0.5</v>
      </c>
    </row>
    <row r="2153" spans="1:21" ht="14.45" customHeight="1" x14ac:dyDescent="0.2">
      <c r="A2153" s="821">
        <v>7</v>
      </c>
      <c r="B2153" s="822" t="s">
        <v>2929</v>
      </c>
      <c r="C2153" s="822" t="s">
        <v>2935</v>
      </c>
      <c r="D2153" s="823" t="s">
        <v>4682</v>
      </c>
      <c r="E2153" s="824" t="s">
        <v>2955</v>
      </c>
      <c r="F2153" s="822" t="s">
        <v>2930</v>
      </c>
      <c r="G2153" s="822" t="s">
        <v>3005</v>
      </c>
      <c r="H2153" s="822" t="s">
        <v>329</v>
      </c>
      <c r="I2153" s="822" t="s">
        <v>3006</v>
      </c>
      <c r="J2153" s="822" t="s">
        <v>3007</v>
      </c>
      <c r="K2153" s="822" t="s">
        <v>2891</v>
      </c>
      <c r="L2153" s="825">
        <v>70.48</v>
      </c>
      <c r="M2153" s="825">
        <v>3946.88</v>
      </c>
      <c r="N2153" s="822">
        <v>56</v>
      </c>
      <c r="O2153" s="826">
        <v>22</v>
      </c>
      <c r="P2153" s="825">
        <v>2325.84</v>
      </c>
      <c r="Q2153" s="827">
        <v>0.5892857142857143</v>
      </c>
      <c r="R2153" s="822">
        <v>33</v>
      </c>
      <c r="S2153" s="827">
        <v>0.5892857142857143</v>
      </c>
      <c r="T2153" s="826">
        <v>13.5</v>
      </c>
      <c r="U2153" s="828">
        <v>0.61363636363636365</v>
      </c>
    </row>
    <row r="2154" spans="1:21" ht="14.45" customHeight="1" x14ac:dyDescent="0.2">
      <c r="A2154" s="821">
        <v>7</v>
      </c>
      <c r="B2154" s="822" t="s">
        <v>2929</v>
      </c>
      <c r="C2154" s="822" t="s">
        <v>2935</v>
      </c>
      <c r="D2154" s="823" t="s">
        <v>4682</v>
      </c>
      <c r="E2154" s="824" t="s">
        <v>2955</v>
      </c>
      <c r="F2154" s="822" t="s">
        <v>2930</v>
      </c>
      <c r="G2154" s="822" t="s">
        <v>3094</v>
      </c>
      <c r="H2154" s="822" t="s">
        <v>687</v>
      </c>
      <c r="I2154" s="822" t="s">
        <v>2734</v>
      </c>
      <c r="J2154" s="822" t="s">
        <v>2735</v>
      </c>
      <c r="K2154" s="822" t="s">
        <v>2736</v>
      </c>
      <c r="L2154" s="825">
        <v>23.4</v>
      </c>
      <c r="M2154" s="825">
        <v>23.4</v>
      </c>
      <c r="N2154" s="822">
        <v>1</v>
      </c>
      <c r="O2154" s="826">
        <v>1</v>
      </c>
      <c r="P2154" s="825">
        <v>23.4</v>
      </c>
      <c r="Q2154" s="827">
        <v>1</v>
      </c>
      <c r="R2154" s="822">
        <v>1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7</v>
      </c>
      <c r="B2155" s="822" t="s">
        <v>2929</v>
      </c>
      <c r="C2155" s="822" t="s">
        <v>2935</v>
      </c>
      <c r="D2155" s="823" t="s">
        <v>4682</v>
      </c>
      <c r="E2155" s="824" t="s">
        <v>2955</v>
      </c>
      <c r="F2155" s="822" t="s">
        <v>2930</v>
      </c>
      <c r="G2155" s="822" t="s">
        <v>4156</v>
      </c>
      <c r="H2155" s="822" t="s">
        <v>329</v>
      </c>
      <c r="I2155" s="822" t="s">
        <v>4157</v>
      </c>
      <c r="J2155" s="822" t="s">
        <v>708</v>
      </c>
      <c r="K2155" s="822" t="s">
        <v>4158</v>
      </c>
      <c r="L2155" s="825">
        <v>0</v>
      </c>
      <c r="M2155" s="825">
        <v>0</v>
      </c>
      <c r="N2155" s="822">
        <v>2</v>
      </c>
      <c r="O2155" s="826">
        <v>1</v>
      </c>
      <c r="P2155" s="825"/>
      <c r="Q2155" s="827"/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7</v>
      </c>
      <c r="B2156" s="822" t="s">
        <v>2929</v>
      </c>
      <c r="C2156" s="822" t="s">
        <v>2935</v>
      </c>
      <c r="D2156" s="823" t="s">
        <v>4682</v>
      </c>
      <c r="E2156" s="824" t="s">
        <v>2955</v>
      </c>
      <c r="F2156" s="822" t="s">
        <v>2930</v>
      </c>
      <c r="G2156" s="822" t="s">
        <v>3798</v>
      </c>
      <c r="H2156" s="822" t="s">
        <v>329</v>
      </c>
      <c r="I2156" s="822" t="s">
        <v>3799</v>
      </c>
      <c r="J2156" s="822" t="s">
        <v>3800</v>
      </c>
      <c r="K2156" s="822" t="s">
        <v>3801</v>
      </c>
      <c r="L2156" s="825">
        <v>51.43</v>
      </c>
      <c r="M2156" s="825">
        <v>1028.5999999999999</v>
      </c>
      <c r="N2156" s="822">
        <v>20</v>
      </c>
      <c r="O2156" s="826">
        <v>7</v>
      </c>
      <c r="P2156" s="825">
        <v>720.02</v>
      </c>
      <c r="Q2156" s="827">
        <v>0.70000000000000007</v>
      </c>
      <c r="R2156" s="822">
        <v>14</v>
      </c>
      <c r="S2156" s="827">
        <v>0.7</v>
      </c>
      <c r="T2156" s="826">
        <v>4.5</v>
      </c>
      <c r="U2156" s="828">
        <v>0.6428571428571429</v>
      </c>
    </row>
    <row r="2157" spans="1:21" ht="14.45" customHeight="1" x14ac:dyDescent="0.2">
      <c r="A2157" s="821">
        <v>7</v>
      </c>
      <c r="B2157" s="822" t="s">
        <v>2929</v>
      </c>
      <c r="C2157" s="822" t="s">
        <v>2935</v>
      </c>
      <c r="D2157" s="823" t="s">
        <v>4682</v>
      </c>
      <c r="E2157" s="824" t="s">
        <v>2955</v>
      </c>
      <c r="F2157" s="822" t="s">
        <v>2930</v>
      </c>
      <c r="G2157" s="822" t="s">
        <v>3798</v>
      </c>
      <c r="H2157" s="822" t="s">
        <v>329</v>
      </c>
      <c r="I2157" s="822" t="s">
        <v>3802</v>
      </c>
      <c r="J2157" s="822" t="s">
        <v>3800</v>
      </c>
      <c r="K2157" s="822" t="s">
        <v>3801</v>
      </c>
      <c r="L2157" s="825">
        <v>51.43</v>
      </c>
      <c r="M2157" s="825">
        <v>874.31000000000006</v>
      </c>
      <c r="N2157" s="822">
        <v>17</v>
      </c>
      <c r="O2157" s="826">
        <v>6.5</v>
      </c>
      <c r="P2157" s="825">
        <v>668.59</v>
      </c>
      <c r="Q2157" s="827">
        <v>0.76470588235294112</v>
      </c>
      <c r="R2157" s="822">
        <v>13</v>
      </c>
      <c r="S2157" s="827">
        <v>0.76470588235294112</v>
      </c>
      <c r="T2157" s="826">
        <v>5</v>
      </c>
      <c r="U2157" s="828">
        <v>0.76923076923076927</v>
      </c>
    </row>
    <row r="2158" spans="1:21" ht="14.45" customHeight="1" x14ac:dyDescent="0.2">
      <c r="A2158" s="821">
        <v>7</v>
      </c>
      <c r="B2158" s="822" t="s">
        <v>2929</v>
      </c>
      <c r="C2158" s="822" t="s">
        <v>2935</v>
      </c>
      <c r="D2158" s="823" t="s">
        <v>4682</v>
      </c>
      <c r="E2158" s="824" t="s">
        <v>2955</v>
      </c>
      <c r="F2158" s="822" t="s">
        <v>2930</v>
      </c>
      <c r="G2158" s="822" t="s">
        <v>2989</v>
      </c>
      <c r="H2158" s="822" t="s">
        <v>687</v>
      </c>
      <c r="I2158" s="822" t="s">
        <v>2573</v>
      </c>
      <c r="J2158" s="822" t="s">
        <v>2574</v>
      </c>
      <c r="K2158" s="822" t="s">
        <v>2575</v>
      </c>
      <c r="L2158" s="825">
        <v>56.06</v>
      </c>
      <c r="M2158" s="825">
        <v>56.06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7</v>
      </c>
      <c r="B2159" s="822" t="s">
        <v>2929</v>
      </c>
      <c r="C2159" s="822" t="s">
        <v>2935</v>
      </c>
      <c r="D2159" s="823" t="s">
        <v>4682</v>
      </c>
      <c r="E2159" s="824" t="s">
        <v>2955</v>
      </c>
      <c r="F2159" s="822" t="s">
        <v>2930</v>
      </c>
      <c r="G2159" s="822" t="s">
        <v>3008</v>
      </c>
      <c r="H2159" s="822" t="s">
        <v>329</v>
      </c>
      <c r="I2159" s="822" t="s">
        <v>3803</v>
      </c>
      <c r="J2159" s="822" t="s">
        <v>3010</v>
      </c>
      <c r="K2159" s="822" t="s">
        <v>1917</v>
      </c>
      <c r="L2159" s="825">
        <v>55.95</v>
      </c>
      <c r="M2159" s="825">
        <v>223.8</v>
      </c>
      <c r="N2159" s="822">
        <v>4</v>
      </c>
      <c r="O2159" s="826">
        <v>2</v>
      </c>
      <c r="P2159" s="825">
        <v>111.9</v>
      </c>
      <c r="Q2159" s="827">
        <v>0.5</v>
      </c>
      <c r="R2159" s="822">
        <v>2</v>
      </c>
      <c r="S2159" s="827">
        <v>0.5</v>
      </c>
      <c r="T2159" s="826">
        <v>1</v>
      </c>
      <c r="U2159" s="828">
        <v>0.5</v>
      </c>
    </row>
    <row r="2160" spans="1:21" ht="14.45" customHeight="1" x14ac:dyDescent="0.2">
      <c r="A2160" s="821">
        <v>7</v>
      </c>
      <c r="B2160" s="822" t="s">
        <v>2929</v>
      </c>
      <c r="C2160" s="822" t="s">
        <v>2935</v>
      </c>
      <c r="D2160" s="823" t="s">
        <v>4682</v>
      </c>
      <c r="E2160" s="824" t="s">
        <v>2955</v>
      </c>
      <c r="F2160" s="822" t="s">
        <v>2930</v>
      </c>
      <c r="G2160" s="822" t="s">
        <v>3634</v>
      </c>
      <c r="H2160" s="822" t="s">
        <v>329</v>
      </c>
      <c r="I2160" s="822" t="s">
        <v>4611</v>
      </c>
      <c r="J2160" s="822" t="s">
        <v>4612</v>
      </c>
      <c r="K2160" s="822" t="s">
        <v>4613</v>
      </c>
      <c r="L2160" s="825">
        <v>155.69999999999999</v>
      </c>
      <c r="M2160" s="825">
        <v>155.69999999999999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7</v>
      </c>
      <c r="B2161" s="822" t="s">
        <v>2929</v>
      </c>
      <c r="C2161" s="822" t="s">
        <v>2935</v>
      </c>
      <c r="D2161" s="823" t="s">
        <v>4682</v>
      </c>
      <c r="E2161" s="824" t="s">
        <v>2955</v>
      </c>
      <c r="F2161" s="822" t="s">
        <v>2930</v>
      </c>
      <c r="G2161" s="822" t="s">
        <v>3804</v>
      </c>
      <c r="H2161" s="822" t="s">
        <v>329</v>
      </c>
      <c r="I2161" s="822" t="s">
        <v>3805</v>
      </c>
      <c r="J2161" s="822" t="s">
        <v>3806</v>
      </c>
      <c r="K2161" s="822" t="s">
        <v>3807</v>
      </c>
      <c r="L2161" s="825">
        <v>0</v>
      </c>
      <c r="M2161" s="825">
        <v>0</v>
      </c>
      <c r="N2161" s="822">
        <v>1</v>
      </c>
      <c r="O2161" s="826">
        <v>1</v>
      </c>
      <c r="P2161" s="825"/>
      <c r="Q2161" s="827"/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7</v>
      </c>
      <c r="B2162" s="822" t="s">
        <v>2929</v>
      </c>
      <c r="C2162" s="822" t="s">
        <v>2935</v>
      </c>
      <c r="D2162" s="823" t="s">
        <v>4682</v>
      </c>
      <c r="E2162" s="824" t="s">
        <v>2955</v>
      </c>
      <c r="F2162" s="822" t="s">
        <v>2930</v>
      </c>
      <c r="G2162" s="822" t="s">
        <v>3804</v>
      </c>
      <c r="H2162" s="822" t="s">
        <v>329</v>
      </c>
      <c r="I2162" s="822" t="s">
        <v>4056</v>
      </c>
      <c r="J2162" s="822" t="s">
        <v>4057</v>
      </c>
      <c r="K2162" s="822" t="s">
        <v>4058</v>
      </c>
      <c r="L2162" s="825">
        <v>0</v>
      </c>
      <c r="M2162" s="825">
        <v>0</v>
      </c>
      <c r="N2162" s="822">
        <v>3</v>
      </c>
      <c r="O2162" s="826">
        <v>0.5</v>
      </c>
      <c r="P2162" s="825">
        <v>0</v>
      </c>
      <c r="Q2162" s="827"/>
      <c r="R2162" s="822">
        <v>3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7</v>
      </c>
      <c r="B2163" s="822" t="s">
        <v>2929</v>
      </c>
      <c r="C2163" s="822" t="s">
        <v>2935</v>
      </c>
      <c r="D2163" s="823" t="s">
        <v>4682</v>
      </c>
      <c r="E2163" s="824" t="s">
        <v>2955</v>
      </c>
      <c r="F2163" s="822" t="s">
        <v>2930</v>
      </c>
      <c r="G2163" s="822" t="s">
        <v>3343</v>
      </c>
      <c r="H2163" s="822" t="s">
        <v>329</v>
      </c>
      <c r="I2163" s="822" t="s">
        <v>4122</v>
      </c>
      <c r="J2163" s="822" t="s">
        <v>3345</v>
      </c>
      <c r="K2163" s="822" t="s">
        <v>4123</v>
      </c>
      <c r="L2163" s="825">
        <v>0</v>
      </c>
      <c r="M2163" s="825">
        <v>0</v>
      </c>
      <c r="N2163" s="822">
        <v>1</v>
      </c>
      <c r="O2163" s="826">
        <v>1</v>
      </c>
      <c r="P2163" s="825"/>
      <c r="Q2163" s="827"/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7</v>
      </c>
      <c r="B2164" s="822" t="s">
        <v>2929</v>
      </c>
      <c r="C2164" s="822" t="s">
        <v>2935</v>
      </c>
      <c r="D2164" s="823" t="s">
        <v>4682</v>
      </c>
      <c r="E2164" s="824" t="s">
        <v>2955</v>
      </c>
      <c r="F2164" s="822" t="s">
        <v>2930</v>
      </c>
      <c r="G2164" s="822" t="s">
        <v>3343</v>
      </c>
      <c r="H2164" s="822" t="s">
        <v>329</v>
      </c>
      <c r="I2164" s="822" t="s">
        <v>3344</v>
      </c>
      <c r="J2164" s="822" t="s">
        <v>3345</v>
      </c>
      <c r="K2164" s="822" t="s">
        <v>1249</v>
      </c>
      <c r="L2164" s="825">
        <v>0</v>
      </c>
      <c r="M2164" s="825">
        <v>0</v>
      </c>
      <c r="N2164" s="822">
        <v>3</v>
      </c>
      <c r="O2164" s="826">
        <v>0.5</v>
      </c>
      <c r="P2164" s="825">
        <v>0</v>
      </c>
      <c r="Q2164" s="827"/>
      <c r="R2164" s="822">
        <v>3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7</v>
      </c>
      <c r="B2165" s="822" t="s">
        <v>2929</v>
      </c>
      <c r="C2165" s="822" t="s">
        <v>2935</v>
      </c>
      <c r="D2165" s="823" t="s">
        <v>4682</v>
      </c>
      <c r="E2165" s="824" t="s">
        <v>2955</v>
      </c>
      <c r="F2165" s="822" t="s">
        <v>2930</v>
      </c>
      <c r="G2165" s="822" t="s">
        <v>3809</v>
      </c>
      <c r="H2165" s="822" t="s">
        <v>687</v>
      </c>
      <c r="I2165" s="822" t="s">
        <v>2679</v>
      </c>
      <c r="J2165" s="822" t="s">
        <v>2680</v>
      </c>
      <c r="K2165" s="822" t="s">
        <v>2681</v>
      </c>
      <c r="L2165" s="825">
        <v>754.04</v>
      </c>
      <c r="M2165" s="825">
        <v>9802.52</v>
      </c>
      <c r="N2165" s="822">
        <v>13</v>
      </c>
      <c r="O2165" s="826">
        <v>4</v>
      </c>
      <c r="P2165" s="825">
        <v>6786.36</v>
      </c>
      <c r="Q2165" s="827">
        <v>0.69230769230769229</v>
      </c>
      <c r="R2165" s="822">
        <v>9</v>
      </c>
      <c r="S2165" s="827">
        <v>0.69230769230769229</v>
      </c>
      <c r="T2165" s="826">
        <v>3</v>
      </c>
      <c r="U2165" s="828">
        <v>0.75</v>
      </c>
    </row>
    <row r="2166" spans="1:21" ht="14.45" customHeight="1" x14ac:dyDescent="0.2">
      <c r="A2166" s="821">
        <v>7</v>
      </c>
      <c r="B2166" s="822" t="s">
        <v>2929</v>
      </c>
      <c r="C2166" s="822" t="s">
        <v>2935</v>
      </c>
      <c r="D2166" s="823" t="s">
        <v>4682</v>
      </c>
      <c r="E2166" s="824" t="s">
        <v>2955</v>
      </c>
      <c r="F2166" s="822" t="s">
        <v>2930</v>
      </c>
      <c r="G2166" s="822" t="s">
        <v>3809</v>
      </c>
      <c r="H2166" s="822" t="s">
        <v>687</v>
      </c>
      <c r="I2166" s="822" t="s">
        <v>2679</v>
      </c>
      <c r="J2166" s="822" t="s">
        <v>2680</v>
      </c>
      <c r="K2166" s="822" t="s">
        <v>2681</v>
      </c>
      <c r="L2166" s="825">
        <v>505.86</v>
      </c>
      <c r="M2166" s="825">
        <v>9611.34</v>
      </c>
      <c r="N2166" s="822">
        <v>19</v>
      </c>
      <c r="O2166" s="826">
        <v>4</v>
      </c>
      <c r="P2166" s="825">
        <v>9611.34</v>
      </c>
      <c r="Q2166" s="827">
        <v>1</v>
      </c>
      <c r="R2166" s="822">
        <v>19</v>
      </c>
      <c r="S2166" s="827">
        <v>1</v>
      </c>
      <c r="T2166" s="826">
        <v>4</v>
      </c>
      <c r="U2166" s="828">
        <v>1</v>
      </c>
    </row>
    <row r="2167" spans="1:21" ht="14.45" customHeight="1" x14ac:dyDescent="0.2">
      <c r="A2167" s="821">
        <v>7</v>
      </c>
      <c r="B2167" s="822" t="s">
        <v>2929</v>
      </c>
      <c r="C2167" s="822" t="s">
        <v>2935</v>
      </c>
      <c r="D2167" s="823" t="s">
        <v>4682</v>
      </c>
      <c r="E2167" s="824" t="s">
        <v>2955</v>
      </c>
      <c r="F2167" s="822" t="s">
        <v>2930</v>
      </c>
      <c r="G2167" s="822" t="s">
        <v>3809</v>
      </c>
      <c r="H2167" s="822" t="s">
        <v>687</v>
      </c>
      <c r="I2167" s="822" t="s">
        <v>2865</v>
      </c>
      <c r="J2167" s="822" t="s">
        <v>2680</v>
      </c>
      <c r="K2167" s="822" t="s">
        <v>2866</v>
      </c>
      <c r="L2167" s="825">
        <v>1131.06</v>
      </c>
      <c r="M2167" s="825">
        <v>6786.36</v>
      </c>
      <c r="N2167" s="822">
        <v>6</v>
      </c>
      <c r="O2167" s="826">
        <v>1</v>
      </c>
      <c r="P2167" s="825">
        <v>6786.36</v>
      </c>
      <c r="Q2167" s="827">
        <v>1</v>
      </c>
      <c r="R2167" s="822">
        <v>6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7</v>
      </c>
      <c r="B2168" s="822" t="s">
        <v>2929</v>
      </c>
      <c r="C2168" s="822" t="s">
        <v>2935</v>
      </c>
      <c r="D2168" s="823" t="s">
        <v>4682</v>
      </c>
      <c r="E2168" s="824" t="s">
        <v>2955</v>
      </c>
      <c r="F2168" s="822" t="s">
        <v>2930</v>
      </c>
      <c r="G2168" s="822" t="s">
        <v>3809</v>
      </c>
      <c r="H2168" s="822" t="s">
        <v>687</v>
      </c>
      <c r="I2168" s="822" t="s">
        <v>2865</v>
      </c>
      <c r="J2168" s="822" t="s">
        <v>2680</v>
      </c>
      <c r="K2168" s="822" t="s">
        <v>2866</v>
      </c>
      <c r="L2168" s="825">
        <v>758.79</v>
      </c>
      <c r="M2168" s="825">
        <v>4552.74</v>
      </c>
      <c r="N2168" s="822">
        <v>6</v>
      </c>
      <c r="O2168" s="826">
        <v>1</v>
      </c>
      <c r="P2168" s="825">
        <v>4552.74</v>
      </c>
      <c r="Q2168" s="827">
        <v>1</v>
      </c>
      <c r="R2168" s="822">
        <v>6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7</v>
      </c>
      <c r="B2169" s="822" t="s">
        <v>2929</v>
      </c>
      <c r="C2169" s="822" t="s">
        <v>2935</v>
      </c>
      <c r="D2169" s="823" t="s">
        <v>4682</v>
      </c>
      <c r="E2169" s="824" t="s">
        <v>2955</v>
      </c>
      <c r="F2169" s="822" t="s">
        <v>2930</v>
      </c>
      <c r="G2169" s="822" t="s">
        <v>3809</v>
      </c>
      <c r="H2169" s="822" t="s">
        <v>687</v>
      </c>
      <c r="I2169" s="822" t="s">
        <v>3810</v>
      </c>
      <c r="J2169" s="822" t="s">
        <v>2680</v>
      </c>
      <c r="K2169" s="822" t="s">
        <v>3811</v>
      </c>
      <c r="L2169" s="825">
        <v>1011.73</v>
      </c>
      <c r="M2169" s="825">
        <v>16187.679999999998</v>
      </c>
      <c r="N2169" s="822">
        <v>16</v>
      </c>
      <c r="O2169" s="826">
        <v>5</v>
      </c>
      <c r="P2169" s="825">
        <v>11129.029999999999</v>
      </c>
      <c r="Q2169" s="827">
        <v>0.6875</v>
      </c>
      <c r="R2169" s="822">
        <v>11</v>
      </c>
      <c r="S2169" s="827">
        <v>0.6875</v>
      </c>
      <c r="T2169" s="826">
        <v>4</v>
      </c>
      <c r="U2169" s="828">
        <v>0.8</v>
      </c>
    </row>
    <row r="2170" spans="1:21" ht="14.45" customHeight="1" x14ac:dyDescent="0.2">
      <c r="A2170" s="821">
        <v>7</v>
      </c>
      <c r="B2170" s="822" t="s">
        <v>2929</v>
      </c>
      <c r="C2170" s="822" t="s">
        <v>2935</v>
      </c>
      <c r="D2170" s="823" t="s">
        <v>4682</v>
      </c>
      <c r="E2170" s="824" t="s">
        <v>2955</v>
      </c>
      <c r="F2170" s="822" t="s">
        <v>2930</v>
      </c>
      <c r="G2170" s="822" t="s">
        <v>3809</v>
      </c>
      <c r="H2170" s="822" t="s">
        <v>687</v>
      </c>
      <c r="I2170" s="822" t="s">
        <v>3810</v>
      </c>
      <c r="J2170" s="822" t="s">
        <v>2680</v>
      </c>
      <c r="K2170" s="822" t="s">
        <v>3811</v>
      </c>
      <c r="L2170" s="825">
        <v>1508.08</v>
      </c>
      <c r="M2170" s="825">
        <v>25637.360000000001</v>
      </c>
      <c r="N2170" s="822">
        <v>17</v>
      </c>
      <c r="O2170" s="826">
        <v>4</v>
      </c>
      <c r="P2170" s="825">
        <v>25637.360000000001</v>
      </c>
      <c r="Q2170" s="827">
        <v>1</v>
      </c>
      <c r="R2170" s="822">
        <v>17</v>
      </c>
      <c r="S2170" s="827">
        <v>1</v>
      </c>
      <c r="T2170" s="826">
        <v>4</v>
      </c>
      <c r="U2170" s="828">
        <v>1</v>
      </c>
    </row>
    <row r="2171" spans="1:21" ht="14.45" customHeight="1" x14ac:dyDescent="0.2">
      <c r="A2171" s="821">
        <v>7</v>
      </c>
      <c r="B2171" s="822" t="s">
        <v>2929</v>
      </c>
      <c r="C2171" s="822" t="s">
        <v>2935</v>
      </c>
      <c r="D2171" s="823" t="s">
        <v>4682</v>
      </c>
      <c r="E2171" s="824" t="s">
        <v>2955</v>
      </c>
      <c r="F2171" s="822" t="s">
        <v>2930</v>
      </c>
      <c r="G2171" s="822" t="s">
        <v>3809</v>
      </c>
      <c r="H2171" s="822" t="s">
        <v>329</v>
      </c>
      <c r="I2171" s="822" t="s">
        <v>4170</v>
      </c>
      <c r="J2171" s="822" t="s">
        <v>4060</v>
      </c>
      <c r="K2171" s="822" t="s">
        <v>3811</v>
      </c>
      <c r="L2171" s="825">
        <v>1292.6500000000001</v>
      </c>
      <c r="M2171" s="825">
        <v>7755.9000000000005</v>
      </c>
      <c r="N2171" s="822">
        <v>6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7</v>
      </c>
      <c r="B2172" s="822" t="s">
        <v>2929</v>
      </c>
      <c r="C2172" s="822" t="s">
        <v>2935</v>
      </c>
      <c r="D2172" s="823" t="s">
        <v>4682</v>
      </c>
      <c r="E2172" s="824" t="s">
        <v>2955</v>
      </c>
      <c r="F2172" s="822" t="s">
        <v>2930</v>
      </c>
      <c r="G2172" s="822" t="s">
        <v>3809</v>
      </c>
      <c r="H2172" s="822" t="s">
        <v>329</v>
      </c>
      <c r="I2172" s="822" t="s">
        <v>4059</v>
      </c>
      <c r="J2172" s="822" t="s">
        <v>4060</v>
      </c>
      <c r="K2172" s="822" t="s">
        <v>2681</v>
      </c>
      <c r="L2172" s="825">
        <v>433.6</v>
      </c>
      <c r="M2172" s="825">
        <v>1300.8000000000002</v>
      </c>
      <c r="N2172" s="822">
        <v>3</v>
      </c>
      <c r="O2172" s="826">
        <v>1</v>
      </c>
      <c r="P2172" s="825">
        <v>1300.8000000000002</v>
      </c>
      <c r="Q2172" s="827">
        <v>1</v>
      </c>
      <c r="R2172" s="822">
        <v>3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7</v>
      </c>
      <c r="B2173" s="822" t="s">
        <v>2929</v>
      </c>
      <c r="C2173" s="822" t="s">
        <v>2935</v>
      </c>
      <c r="D2173" s="823" t="s">
        <v>4682</v>
      </c>
      <c r="E2173" s="824" t="s">
        <v>2955</v>
      </c>
      <c r="F2173" s="822" t="s">
        <v>2930</v>
      </c>
      <c r="G2173" s="822" t="s">
        <v>3809</v>
      </c>
      <c r="H2173" s="822" t="s">
        <v>329</v>
      </c>
      <c r="I2173" s="822" t="s">
        <v>4232</v>
      </c>
      <c r="J2173" s="822" t="s">
        <v>3813</v>
      </c>
      <c r="K2173" s="822" t="s">
        <v>3811</v>
      </c>
      <c r="L2173" s="825">
        <v>1011.73</v>
      </c>
      <c r="M2173" s="825">
        <v>6070.38</v>
      </c>
      <c r="N2173" s="822">
        <v>6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7</v>
      </c>
      <c r="B2174" s="822" t="s">
        <v>2929</v>
      </c>
      <c r="C2174" s="822" t="s">
        <v>2935</v>
      </c>
      <c r="D2174" s="823" t="s">
        <v>4682</v>
      </c>
      <c r="E2174" s="824" t="s">
        <v>2955</v>
      </c>
      <c r="F2174" s="822" t="s">
        <v>2930</v>
      </c>
      <c r="G2174" s="822" t="s">
        <v>3809</v>
      </c>
      <c r="H2174" s="822" t="s">
        <v>329</v>
      </c>
      <c r="I2174" s="822" t="s">
        <v>3812</v>
      </c>
      <c r="J2174" s="822" t="s">
        <v>3813</v>
      </c>
      <c r="K2174" s="822" t="s">
        <v>2681</v>
      </c>
      <c r="L2174" s="825">
        <v>505.86</v>
      </c>
      <c r="M2174" s="825">
        <v>3035.16</v>
      </c>
      <c r="N2174" s="822">
        <v>6</v>
      </c>
      <c r="O2174" s="826">
        <v>1</v>
      </c>
      <c r="P2174" s="825">
        <v>3035.16</v>
      </c>
      <c r="Q2174" s="827">
        <v>1</v>
      </c>
      <c r="R2174" s="822">
        <v>6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7</v>
      </c>
      <c r="B2175" s="822" t="s">
        <v>2929</v>
      </c>
      <c r="C2175" s="822" t="s">
        <v>2935</v>
      </c>
      <c r="D2175" s="823" t="s">
        <v>4682</v>
      </c>
      <c r="E2175" s="824" t="s">
        <v>2955</v>
      </c>
      <c r="F2175" s="822" t="s">
        <v>2930</v>
      </c>
      <c r="G2175" s="822" t="s">
        <v>3493</v>
      </c>
      <c r="H2175" s="822" t="s">
        <v>329</v>
      </c>
      <c r="I2175" s="822" t="s">
        <v>3494</v>
      </c>
      <c r="J2175" s="822" t="s">
        <v>3495</v>
      </c>
      <c r="K2175" s="822" t="s">
        <v>3496</v>
      </c>
      <c r="L2175" s="825">
        <v>17.47</v>
      </c>
      <c r="M2175" s="825">
        <v>69.88</v>
      </c>
      <c r="N2175" s="822">
        <v>4</v>
      </c>
      <c r="O2175" s="826">
        <v>0.5</v>
      </c>
      <c r="P2175" s="825">
        <v>69.88</v>
      </c>
      <c r="Q2175" s="827">
        <v>1</v>
      </c>
      <c r="R2175" s="822">
        <v>4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7</v>
      </c>
      <c r="B2176" s="822" t="s">
        <v>2929</v>
      </c>
      <c r="C2176" s="822" t="s">
        <v>2935</v>
      </c>
      <c r="D2176" s="823" t="s">
        <v>4682</v>
      </c>
      <c r="E2176" s="824" t="s">
        <v>2955</v>
      </c>
      <c r="F2176" s="822" t="s">
        <v>2930</v>
      </c>
      <c r="G2176" s="822" t="s">
        <v>3108</v>
      </c>
      <c r="H2176" s="822" t="s">
        <v>687</v>
      </c>
      <c r="I2176" s="822" t="s">
        <v>3210</v>
      </c>
      <c r="J2176" s="822" t="s">
        <v>893</v>
      </c>
      <c r="K2176" s="822" t="s">
        <v>836</v>
      </c>
      <c r="L2176" s="825">
        <v>65.989999999999995</v>
      </c>
      <c r="M2176" s="825">
        <v>197.96999999999997</v>
      </c>
      <c r="N2176" s="822">
        <v>3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7</v>
      </c>
      <c r="B2177" s="822" t="s">
        <v>2929</v>
      </c>
      <c r="C2177" s="822" t="s">
        <v>2935</v>
      </c>
      <c r="D2177" s="823" t="s">
        <v>4682</v>
      </c>
      <c r="E2177" s="824" t="s">
        <v>2955</v>
      </c>
      <c r="F2177" s="822" t="s">
        <v>2930</v>
      </c>
      <c r="G2177" s="822" t="s">
        <v>3108</v>
      </c>
      <c r="H2177" s="822" t="s">
        <v>687</v>
      </c>
      <c r="I2177" s="822" t="s">
        <v>3819</v>
      </c>
      <c r="J2177" s="822" t="s">
        <v>1918</v>
      </c>
      <c r="K2177" s="822" t="s">
        <v>892</v>
      </c>
      <c r="L2177" s="825">
        <v>264</v>
      </c>
      <c r="M2177" s="825">
        <v>528</v>
      </c>
      <c r="N2177" s="822">
        <v>2</v>
      </c>
      <c r="O2177" s="826">
        <v>1</v>
      </c>
      <c r="P2177" s="825">
        <v>528</v>
      </c>
      <c r="Q2177" s="827">
        <v>1</v>
      </c>
      <c r="R2177" s="822">
        <v>2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7</v>
      </c>
      <c r="B2178" s="822" t="s">
        <v>2929</v>
      </c>
      <c r="C2178" s="822" t="s">
        <v>2935</v>
      </c>
      <c r="D2178" s="823" t="s">
        <v>4682</v>
      </c>
      <c r="E2178" s="824" t="s">
        <v>2955</v>
      </c>
      <c r="F2178" s="822" t="s">
        <v>2930</v>
      </c>
      <c r="G2178" s="822" t="s">
        <v>3108</v>
      </c>
      <c r="H2178" s="822" t="s">
        <v>329</v>
      </c>
      <c r="I2178" s="822" t="s">
        <v>3539</v>
      </c>
      <c r="J2178" s="822" t="s">
        <v>891</v>
      </c>
      <c r="K2178" s="822" t="s">
        <v>836</v>
      </c>
      <c r="L2178" s="825">
        <v>65.989999999999995</v>
      </c>
      <c r="M2178" s="825">
        <v>1385.79</v>
      </c>
      <c r="N2178" s="822">
        <v>21</v>
      </c>
      <c r="O2178" s="826">
        <v>6</v>
      </c>
      <c r="P2178" s="825">
        <v>461.92999999999995</v>
      </c>
      <c r="Q2178" s="827">
        <v>0.33333333333333331</v>
      </c>
      <c r="R2178" s="822">
        <v>7</v>
      </c>
      <c r="S2178" s="827">
        <v>0.33333333333333331</v>
      </c>
      <c r="T2178" s="826">
        <v>1.5</v>
      </c>
      <c r="U2178" s="828">
        <v>0.25</v>
      </c>
    </row>
    <row r="2179" spans="1:21" ht="14.45" customHeight="1" x14ac:dyDescent="0.2">
      <c r="A2179" s="821">
        <v>7</v>
      </c>
      <c r="B2179" s="822" t="s">
        <v>2929</v>
      </c>
      <c r="C2179" s="822" t="s">
        <v>2935</v>
      </c>
      <c r="D2179" s="823" t="s">
        <v>4682</v>
      </c>
      <c r="E2179" s="824" t="s">
        <v>2955</v>
      </c>
      <c r="F2179" s="822" t="s">
        <v>2930</v>
      </c>
      <c r="G2179" s="822" t="s">
        <v>3108</v>
      </c>
      <c r="H2179" s="822" t="s">
        <v>329</v>
      </c>
      <c r="I2179" s="822" t="s">
        <v>3110</v>
      </c>
      <c r="J2179" s="822" t="s">
        <v>891</v>
      </c>
      <c r="K2179" s="822" t="s">
        <v>1919</v>
      </c>
      <c r="L2179" s="825">
        <v>132</v>
      </c>
      <c r="M2179" s="825">
        <v>1188</v>
      </c>
      <c r="N2179" s="822">
        <v>9</v>
      </c>
      <c r="O2179" s="826">
        <v>2</v>
      </c>
      <c r="P2179" s="825">
        <v>1188</v>
      </c>
      <c r="Q2179" s="827">
        <v>1</v>
      </c>
      <c r="R2179" s="822">
        <v>9</v>
      </c>
      <c r="S2179" s="827">
        <v>1</v>
      </c>
      <c r="T2179" s="826">
        <v>2</v>
      </c>
      <c r="U2179" s="828">
        <v>1</v>
      </c>
    </row>
    <row r="2180" spans="1:21" ht="14.45" customHeight="1" x14ac:dyDescent="0.2">
      <c r="A2180" s="821">
        <v>7</v>
      </c>
      <c r="B2180" s="822" t="s">
        <v>2929</v>
      </c>
      <c r="C2180" s="822" t="s">
        <v>2935</v>
      </c>
      <c r="D2180" s="823" t="s">
        <v>4682</v>
      </c>
      <c r="E2180" s="824" t="s">
        <v>2955</v>
      </c>
      <c r="F2180" s="822" t="s">
        <v>2930</v>
      </c>
      <c r="G2180" s="822" t="s">
        <v>2992</v>
      </c>
      <c r="H2180" s="822" t="s">
        <v>329</v>
      </c>
      <c r="I2180" s="822" t="s">
        <v>2993</v>
      </c>
      <c r="J2180" s="822" t="s">
        <v>2994</v>
      </c>
      <c r="K2180" s="822" t="s">
        <v>2995</v>
      </c>
      <c r="L2180" s="825">
        <v>23.51</v>
      </c>
      <c r="M2180" s="825">
        <v>47.02</v>
      </c>
      <c r="N2180" s="822">
        <v>2</v>
      </c>
      <c r="O2180" s="826">
        <v>1</v>
      </c>
      <c r="P2180" s="825">
        <v>47.02</v>
      </c>
      <c r="Q2180" s="827">
        <v>1</v>
      </c>
      <c r="R2180" s="822">
        <v>2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7</v>
      </c>
      <c r="B2181" s="822" t="s">
        <v>2929</v>
      </c>
      <c r="C2181" s="822" t="s">
        <v>2935</v>
      </c>
      <c r="D2181" s="823" t="s">
        <v>4682</v>
      </c>
      <c r="E2181" s="824" t="s">
        <v>2955</v>
      </c>
      <c r="F2181" s="822" t="s">
        <v>2930</v>
      </c>
      <c r="G2181" s="822" t="s">
        <v>3310</v>
      </c>
      <c r="H2181" s="822" t="s">
        <v>329</v>
      </c>
      <c r="I2181" s="822" t="s">
        <v>4237</v>
      </c>
      <c r="J2181" s="822" t="s">
        <v>1958</v>
      </c>
      <c r="K2181" s="822" t="s">
        <v>4238</v>
      </c>
      <c r="L2181" s="825">
        <v>516</v>
      </c>
      <c r="M2181" s="825">
        <v>1032</v>
      </c>
      <c r="N2181" s="822">
        <v>2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7</v>
      </c>
      <c r="B2182" s="822" t="s">
        <v>2929</v>
      </c>
      <c r="C2182" s="822" t="s">
        <v>2935</v>
      </c>
      <c r="D2182" s="823" t="s">
        <v>4682</v>
      </c>
      <c r="E2182" s="824" t="s">
        <v>2955</v>
      </c>
      <c r="F2182" s="822" t="s">
        <v>2930</v>
      </c>
      <c r="G2182" s="822" t="s">
        <v>3294</v>
      </c>
      <c r="H2182" s="822" t="s">
        <v>329</v>
      </c>
      <c r="I2182" s="822" t="s">
        <v>3820</v>
      </c>
      <c r="J2182" s="822" t="s">
        <v>3296</v>
      </c>
      <c r="K2182" s="822" t="s">
        <v>3821</v>
      </c>
      <c r="L2182" s="825">
        <v>150.26</v>
      </c>
      <c r="M2182" s="825">
        <v>3155.4599999999996</v>
      </c>
      <c r="N2182" s="822">
        <v>21</v>
      </c>
      <c r="O2182" s="826">
        <v>13</v>
      </c>
      <c r="P2182" s="825">
        <v>901.56</v>
      </c>
      <c r="Q2182" s="827">
        <v>0.28571428571428575</v>
      </c>
      <c r="R2182" s="822">
        <v>6</v>
      </c>
      <c r="S2182" s="827">
        <v>0.2857142857142857</v>
      </c>
      <c r="T2182" s="826">
        <v>4</v>
      </c>
      <c r="U2182" s="828">
        <v>0.30769230769230771</v>
      </c>
    </row>
    <row r="2183" spans="1:21" ht="14.45" customHeight="1" x14ac:dyDescent="0.2">
      <c r="A2183" s="821">
        <v>7</v>
      </c>
      <c r="B2183" s="822" t="s">
        <v>2929</v>
      </c>
      <c r="C2183" s="822" t="s">
        <v>2935</v>
      </c>
      <c r="D2183" s="823" t="s">
        <v>4682</v>
      </c>
      <c r="E2183" s="824" t="s">
        <v>2955</v>
      </c>
      <c r="F2183" s="822" t="s">
        <v>2930</v>
      </c>
      <c r="G2183" s="822" t="s">
        <v>3294</v>
      </c>
      <c r="H2183" s="822" t="s">
        <v>329</v>
      </c>
      <c r="I2183" s="822" t="s">
        <v>3822</v>
      </c>
      <c r="J2183" s="822" t="s">
        <v>3296</v>
      </c>
      <c r="K2183" s="822" t="s">
        <v>3823</v>
      </c>
      <c r="L2183" s="825">
        <v>225.39</v>
      </c>
      <c r="M2183" s="825">
        <v>1352.34</v>
      </c>
      <c r="N2183" s="822">
        <v>6</v>
      </c>
      <c r="O2183" s="826">
        <v>2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7</v>
      </c>
      <c r="B2184" s="822" t="s">
        <v>2929</v>
      </c>
      <c r="C2184" s="822" t="s">
        <v>2935</v>
      </c>
      <c r="D2184" s="823" t="s">
        <v>4682</v>
      </c>
      <c r="E2184" s="824" t="s">
        <v>2955</v>
      </c>
      <c r="F2184" s="822" t="s">
        <v>2930</v>
      </c>
      <c r="G2184" s="822" t="s">
        <v>3294</v>
      </c>
      <c r="H2184" s="822" t="s">
        <v>329</v>
      </c>
      <c r="I2184" s="822" t="s">
        <v>3295</v>
      </c>
      <c r="J2184" s="822" t="s">
        <v>3296</v>
      </c>
      <c r="K2184" s="822" t="s">
        <v>3297</v>
      </c>
      <c r="L2184" s="825">
        <v>300.51</v>
      </c>
      <c r="M2184" s="825">
        <v>2704.59</v>
      </c>
      <c r="N2184" s="822">
        <v>9</v>
      </c>
      <c r="O2184" s="826">
        <v>2.5</v>
      </c>
      <c r="P2184" s="825">
        <v>2704.59</v>
      </c>
      <c r="Q2184" s="827">
        <v>1</v>
      </c>
      <c r="R2184" s="822">
        <v>9</v>
      </c>
      <c r="S2184" s="827">
        <v>1</v>
      </c>
      <c r="T2184" s="826">
        <v>2.5</v>
      </c>
      <c r="U2184" s="828">
        <v>1</v>
      </c>
    </row>
    <row r="2185" spans="1:21" ht="14.45" customHeight="1" x14ac:dyDescent="0.2">
      <c r="A2185" s="821">
        <v>7</v>
      </c>
      <c r="B2185" s="822" t="s">
        <v>2929</v>
      </c>
      <c r="C2185" s="822" t="s">
        <v>2935</v>
      </c>
      <c r="D2185" s="823" t="s">
        <v>4682</v>
      </c>
      <c r="E2185" s="824" t="s">
        <v>2955</v>
      </c>
      <c r="F2185" s="822" t="s">
        <v>2930</v>
      </c>
      <c r="G2185" s="822" t="s">
        <v>3016</v>
      </c>
      <c r="H2185" s="822" t="s">
        <v>329</v>
      </c>
      <c r="I2185" s="822" t="s">
        <v>3017</v>
      </c>
      <c r="J2185" s="822" t="s">
        <v>3018</v>
      </c>
      <c r="K2185" s="822" t="s">
        <v>3019</v>
      </c>
      <c r="L2185" s="825">
        <v>52.87</v>
      </c>
      <c r="M2185" s="825">
        <v>52.87</v>
      </c>
      <c r="N2185" s="822">
        <v>1</v>
      </c>
      <c r="O2185" s="826">
        <v>1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7</v>
      </c>
      <c r="B2186" s="822" t="s">
        <v>2929</v>
      </c>
      <c r="C2186" s="822" t="s">
        <v>2935</v>
      </c>
      <c r="D2186" s="823" t="s">
        <v>4682</v>
      </c>
      <c r="E2186" s="824" t="s">
        <v>2955</v>
      </c>
      <c r="F2186" s="822" t="s">
        <v>2930</v>
      </c>
      <c r="G2186" s="822" t="s">
        <v>3016</v>
      </c>
      <c r="H2186" s="822" t="s">
        <v>329</v>
      </c>
      <c r="I2186" s="822" t="s">
        <v>4176</v>
      </c>
      <c r="J2186" s="822" t="s">
        <v>4177</v>
      </c>
      <c r="K2186" s="822" t="s">
        <v>4178</v>
      </c>
      <c r="L2186" s="825">
        <v>35.25</v>
      </c>
      <c r="M2186" s="825">
        <v>70.5</v>
      </c>
      <c r="N2186" s="822">
        <v>2</v>
      </c>
      <c r="O2186" s="826">
        <v>0.5</v>
      </c>
      <c r="P2186" s="825">
        <v>70.5</v>
      </c>
      <c r="Q2186" s="827">
        <v>1</v>
      </c>
      <c r="R2186" s="822">
        <v>2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7</v>
      </c>
      <c r="B2187" s="822" t="s">
        <v>2929</v>
      </c>
      <c r="C2187" s="822" t="s">
        <v>2935</v>
      </c>
      <c r="D2187" s="823" t="s">
        <v>4682</v>
      </c>
      <c r="E2187" s="824" t="s">
        <v>2955</v>
      </c>
      <c r="F2187" s="822" t="s">
        <v>2930</v>
      </c>
      <c r="G2187" s="822" t="s">
        <v>3020</v>
      </c>
      <c r="H2187" s="822" t="s">
        <v>329</v>
      </c>
      <c r="I2187" s="822" t="s">
        <v>3115</v>
      </c>
      <c r="J2187" s="822" t="s">
        <v>3022</v>
      </c>
      <c r="K2187" s="822" t="s">
        <v>3116</v>
      </c>
      <c r="L2187" s="825">
        <v>182.22</v>
      </c>
      <c r="M2187" s="825">
        <v>182.22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7</v>
      </c>
      <c r="B2188" s="822" t="s">
        <v>2929</v>
      </c>
      <c r="C2188" s="822" t="s">
        <v>2935</v>
      </c>
      <c r="D2188" s="823" t="s">
        <v>4682</v>
      </c>
      <c r="E2188" s="824" t="s">
        <v>2955</v>
      </c>
      <c r="F2188" s="822" t="s">
        <v>2930</v>
      </c>
      <c r="G2188" s="822" t="s">
        <v>3020</v>
      </c>
      <c r="H2188" s="822" t="s">
        <v>329</v>
      </c>
      <c r="I2188" s="822" t="s">
        <v>4614</v>
      </c>
      <c r="J2188" s="822" t="s">
        <v>3022</v>
      </c>
      <c r="K2188" s="822" t="s">
        <v>4615</v>
      </c>
      <c r="L2188" s="825">
        <v>273.33</v>
      </c>
      <c r="M2188" s="825">
        <v>273.33</v>
      </c>
      <c r="N2188" s="822">
        <v>1</v>
      </c>
      <c r="O2188" s="826">
        <v>1</v>
      </c>
      <c r="P2188" s="825">
        <v>273.33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7</v>
      </c>
      <c r="B2189" s="822" t="s">
        <v>2929</v>
      </c>
      <c r="C2189" s="822" t="s">
        <v>2935</v>
      </c>
      <c r="D2189" s="823" t="s">
        <v>4682</v>
      </c>
      <c r="E2189" s="824" t="s">
        <v>2955</v>
      </c>
      <c r="F2189" s="822" t="s">
        <v>2930</v>
      </c>
      <c r="G2189" s="822" t="s">
        <v>4379</v>
      </c>
      <c r="H2189" s="822" t="s">
        <v>329</v>
      </c>
      <c r="I2189" s="822" t="s">
        <v>4380</v>
      </c>
      <c r="J2189" s="822" t="s">
        <v>2024</v>
      </c>
      <c r="K2189" s="822" t="s">
        <v>836</v>
      </c>
      <c r="L2189" s="825">
        <v>0</v>
      </c>
      <c r="M2189" s="825">
        <v>0</v>
      </c>
      <c r="N2189" s="822">
        <v>3</v>
      </c>
      <c r="O2189" s="826">
        <v>1</v>
      </c>
      <c r="P2189" s="825">
        <v>0</v>
      </c>
      <c r="Q2189" s="827"/>
      <c r="R2189" s="822">
        <v>3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7</v>
      </c>
      <c r="B2190" s="822" t="s">
        <v>2929</v>
      </c>
      <c r="C2190" s="822" t="s">
        <v>2935</v>
      </c>
      <c r="D2190" s="823" t="s">
        <v>4682</v>
      </c>
      <c r="E2190" s="824" t="s">
        <v>2955</v>
      </c>
      <c r="F2190" s="822" t="s">
        <v>2930</v>
      </c>
      <c r="G2190" s="822" t="s">
        <v>3117</v>
      </c>
      <c r="H2190" s="822" t="s">
        <v>329</v>
      </c>
      <c r="I2190" s="822" t="s">
        <v>3118</v>
      </c>
      <c r="J2190" s="822" t="s">
        <v>1416</v>
      </c>
      <c r="K2190" s="822" t="s">
        <v>3119</v>
      </c>
      <c r="L2190" s="825">
        <v>29.13</v>
      </c>
      <c r="M2190" s="825">
        <v>233.04</v>
      </c>
      <c r="N2190" s="822">
        <v>8</v>
      </c>
      <c r="O2190" s="826">
        <v>2.5</v>
      </c>
      <c r="P2190" s="825">
        <v>116.52</v>
      </c>
      <c r="Q2190" s="827">
        <v>0.5</v>
      </c>
      <c r="R2190" s="822">
        <v>4</v>
      </c>
      <c r="S2190" s="827">
        <v>0.5</v>
      </c>
      <c r="T2190" s="826">
        <v>1.5</v>
      </c>
      <c r="U2190" s="828">
        <v>0.6</v>
      </c>
    </row>
    <row r="2191" spans="1:21" ht="14.45" customHeight="1" x14ac:dyDescent="0.2">
      <c r="A2191" s="821">
        <v>7</v>
      </c>
      <c r="B2191" s="822" t="s">
        <v>2929</v>
      </c>
      <c r="C2191" s="822" t="s">
        <v>2935</v>
      </c>
      <c r="D2191" s="823" t="s">
        <v>4682</v>
      </c>
      <c r="E2191" s="824" t="s">
        <v>2955</v>
      </c>
      <c r="F2191" s="822" t="s">
        <v>2930</v>
      </c>
      <c r="G2191" s="822" t="s">
        <v>3117</v>
      </c>
      <c r="H2191" s="822" t="s">
        <v>329</v>
      </c>
      <c r="I2191" s="822" t="s">
        <v>3118</v>
      </c>
      <c r="J2191" s="822" t="s">
        <v>1416</v>
      </c>
      <c r="K2191" s="822" t="s">
        <v>3119</v>
      </c>
      <c r="L2191" s="825">
        <v>24.68</v>
      </c>
      <c r="M2191" s="825">
        <v>1949.7199999999993</v>
      </c>
      <c r="N2191" s="822">
        <v>79</v>
      </c>
      <c r="O2191" s="826">
        <v>27.5</v>
      </c>
      <c r="P2191" s="825">
        <v>1135.2799999999997</v>
      </c>
      <c r="Q2191" s="827">
        <v>0.58227848101265833</v>
      </c>
      <c r="R2191" s="822">
        <v>46</v>
      </c>
      <c r="S2191" s="827">
        <v>0.58227848101265822</v>
      </c>
      <c r="T2191" s="826">
        <v>16</v>
      </c>
      <c r="U2191" s="828">
        <v>0.58181818181818179</v>
      </c>
    </row>
    <row r="2192" spans="1:21" ht="14.45" customHeight="1" x14ac:dyDescent="0.2">
      <c r="A2192" s="821">
        <v>7</v>
      </c>
      <c r="B2192" s="822" t="s">
        <v>2929</v>
      </c>
      <c r="C2192" s="822" t="s">
        <v>2935</v>
      </c>
      <c r="D2192" s="823" t="s">
        <v>4682</v>
      </c>
      <c r="E2192" s="824" t="s">
        <v>2955</v>
      </c>
      <c r="F2192" s="822" t="s">
        <v>2930</v>
      </c>
      <c r="G2192" s="822" t="s">
        <v>3117</v>
      </c>
      <c r="H2192" s="822" t="s">
        <v>329</v>
      </c>
      <c r="I2192" s="822" t="s">
        <v>3824</v>
      </c>
      <c r="J2192" s="822" t="s">
        <v>1416</v>
      </c>
      <c r="K2192" s="822" t="s">
        <v>3825</v>
      </c>
      <c r="L2192" s="825">
        <v>74.06</v>
      </c>
      <c r="M2192" s="825">
        <v>2221.8000000000002</v>
      </c>
      <c r="N2192" s="822">
        <v>30</v>
      </c>
      <c r="O2192" s="826">
        <v>10.5</v>
      </c>
      <c r="P2192" s="825">
        <v>1259.0200000000002</v>
      </c>
      <c r="Q2192" s="827">
        <v>0.56666666666666676</v>
      </c>
      <c r="R2192" s="822">
        <v>17</v>
      </c>
      <c r="S2192" s="827">
        <v>0.56666666666666665</v>
      </c>
      <c r="T2192" s="826">
        <v>6</v>
      </c>
      <c r="U2192" s="828">
        <v>0.5714285714285714</v>
      </c>
    </row>
    <row r="2193" spans="1:21" ht="14.45" customHeight="1" x14ac:dyDescent="0.2">
      <c r="A2193" s="821">
        <v>7</v>
      </c>
      <c r="B2193" s="822" t="s">
        <v>2929</v>
      </c>
      <c r="C2193" s="822" t="s">
        <v>2935</v>
      </c>
      <c r="D2193" s="823" t="s">
        <v>4682</v>
      </c>
      <c r="E2193" s="824" t="s">
        <v>2955</v>
      </c>
      <c r="F2193" s="822" t="s">
        <v>2930</v>
      </c>
      <c r="G2193" s="822" t="s">
        <v>3117</v>
      </c>
      <c r="H2193" s="822" t="s">
        <v>329</v>
      </c>
      <c r="I2193" s="822" t="s">
        <v>3824</v>
      </c>
      <c r="J2193" s="822" t="s">
        <v>1416</v>
      </c>
      <c r="K2193" s="822" t="s">
        <v>3825</v>
      </c>
      <c r="L2193" s="825">
        <v>80.319999999999993</v>
      </c>
      <c r="M2193" s="825">
        <v>642.55999999999995</v>
      </c>
      <c r="N2193" s="822">
        <v>8</v>
      </c>
      <c r="O2193" s="826">
        <v>1.5</v>
      </c>
      <c r="P2193" s="825">
        <v>481.91999999999996</v>
      </c>
      <c r="Q2193" s="827">
        <v>0.75</v>
      </c>
      <c r="R2193" s="822">
        <v>6</v>
      </c>
      <c r="S2193" s="827">
        <v>0.75</v>
      </c>
      <c r="T2193" s="826">
        <v>1</v>
      </c>
      <c r="U2193" s="828">
        <v>0.66666666666666663</v>
      </c>
    </row>
    <row r="2194" spans="1:21" ht="14.45" customHeight="1" x14ac:dyDescent="0.2">
      <c r="A2194" s="821">
        <v>7</v>
      </c>
      <c r="B2194" s="822" t="s">
        <v>2929</v>
      </c>
      <c r="C2194" s="822" t="s">
        <v>2935</v>
      </c>
      <c r="D2194" s="823" t="s">
        <v>4682</v>
      </c>
      <c r="E2194" s="824" t="s">
        <v>2955</v>
      </c>
      <c r="F2194" s="822" t="s">
        <v>2930</v>
      </c>
      <c r="G2194" s="822" t="s">
        <v>3502</v>
      </c>
      <c r="H2194" s="822" t="s">
        <v>329</v>
      </c>
      <c r="I2194" s="822" t="s">
        <v>4616</v>
      </c>
      <c r="J2194" s="822" t="s">
        <v>4617</v>
      </c>
      <c r="K2194" s="822" t="s">
        <v>4618</v>
      </c>
      <c r="L2194" s="825">
        <v>93.49</v>
      </c>
      <c r="M2194" s="825">
        <v>186.98</v>
      </c>
      <c r="N2194" s="822">
        <v>2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7</v>
      </c>
      <c r="B2195" s="822" t="s">
        <v>2929</v>
      </c>
      <c r="C2195" s="822" t="s">
        <v>2935</v>
      </c>
      <c r="D2195" s="823" t="s">
        <v>4682</v>
      </c>
      <c r="E2195" s="824" t="s">
        <v>2955</v>
      </c>
      <c r="F2195" s="822" t="s">
        <v>2930</v>
      </c>
      <c r="G2195" s="822" t="s">
        <v>3826</v>
      </c>
      <c r="H2195" s="822" t="s">
        <v>329</v>
      </c>
      <c r="I2195" s="822" t="s">
        <v>3827</v>
      </c>
      <c r="J2195" s="822" t="s">
        <v>3828</v>
      </c>
      <c r="K2195" s="822" t="s">
        <v>3829</v>
      </c>
      <c r="L2195" s="825">
        <v>561.76</v>
      </c>
      <c r="M2195" s="825">
        <v>20223.36</v>
      </c>
      <c r="N2195" s="822">
        <v>36</v>
      </c>
      <c r="O2195" s="826">
        <v>9</v>
      </c>
      <c r="P2195" s="825">
        <v>6741.12</v>
      </c>
      <c r="Q2195" s="827">
        <v>0.33333333333333331</v>
      </c>
      <c r="R2195" s="822">
        <v>12</v>
      </c>
      <c r="S2195" s="827">
        <v>0.33333333333333331</v>
      </c>
      <c r="T2195" s="826">
        <v>2</v>
      </c>
      <c r="U2195" s="828">
        <v>0.22222222222222221</v>
      </c>
    </row>
    <row r="2196" spans="1:21" ht="14.45" customHeight="1" x14ac:dyDescent="0.2">
      <c r="A2196" s="821">
        <v>7</v>
      </c>
      <c r="B2196" s="822" t="s">
        <v>2929</v>
      </c>
      <c r="C2196" s="822" t="s">
        <v>2935</v>
      </c>
      <c r="D2196" s="823" t="s">
        <v>4682</v>
      </c>
      <c r="E2196" s="824" t="s">
        <v>2955</v>
      </c>
      <c r="F2196" s="822" t="s">
        <v>2930</v>
      </c>
      <c r="G2196" s="822" t="s">
        <v>3319</v>
      </c>
      <c r="H2196" s="822" t="s">
        <v>329</v>
      </c>
      <c r="I2196" s="822" t="s">
        <v>2895</v>
      </c>
      <c r="J2196" s="822" t="s">
        <v>2765</v>
      </c>
      <c r="K2196" s="822" t="s">
        <v>2726</v>
      </c>
      <c r="L2196" s="825">
        <v>123.2</v>
      </c>
      <c r="M2196" s="825">
        <v>369.6</v>
      </c>
      <c r="N2196" s="822">
        <v>3</v>
      </c>
      <c r="O2196" s="826">
        <v>1</v>
      </c>
      <c r="P2196" s="825">
        <v>369.6</v>
      </c>
      <c r="Q2196" s="827">
        <v>1</v>
      </c>
      <c r="R2196" s="822">
        <v>3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7</v>
      </c>
      <c r="B2197" s="822" t="s">
        <v>2929</v>
      </c>
      <c r="C2197" s="822" t="s">
        <v>2935</v>
      </c>
      <c r="D2197" s="823" t="s">
        <v>4682</v>
      </c>
      <c r="E2197" s="824" t="s">
        <v>2955</v>
      </c>
      <c r="F2197" s="822" t="s">
        <v>2930</v>
      </c>
      <c r="G2197" s="822" t="s">
        <v>3319</v>
      </c>
      <c r="H2197" s="822" t="s">
        <v>329</v>
      </c>
      <c r="I2197" s="822" t="s">
        <v>3830</v>
      </c>
      <c r="J2197" s="822" t="s">
        <v>2765</v>
      </c>
      <c r="K2197" s="822" t="s">
        <v>3831</v>
      </c>
      <c r="L2197" s="825">
        <v>431.18</v>
      </c>
      <c r="M2197" s="825">
        <v>431.18</v>
      </c>
      <c r="N2197" s="822">
        <v>1</v>
      </c>
      <c r="O2197" s="826">
        <v>1</v>
      </c>
      <c r="P2197" s="825">
        <v>431.18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7</v>
      </c>
      <c r="B2198" s="822" t="s">
        <v>2929</v>
      </c>
      <c r="C2198" s="822" t="s">
        <v>2935</v>
      </c>
      <c r="D2198" s="823" t="s">
        <v>4682</v>
      </c>
      <c r="E2198" s="824" t="s">
        <v>2955</v>
      </c>
      <c r="F2198" s="822" t="s">
        <v>2930</v>
      </c>
      <c r="G2198" s="822" t="s">
        <v>3319</v>
      </c>
      <c r="H2198" s="822" t="s">
        <v>329</v>
      </c>
      <c r="I2198" s="822" t="s">
        <v>2764</v>
      </c>
      <c r="J2198" s="822" t="s">
        <v>2765</v>
      </c>
      <c r="K2198" s="822" t="s">
        <v>2766</v>
      </c>
      <c r="L2198" s="825">
        <v>246.39</v>
      </c>
      <c r="M2198" s="825">
        <v>492.78</v>
      </c>
      <c r="N2198" s="822">
        <v>2</v>
      </c>
      <c r="O2198" s="826">
        <v>2</v>
      </c>
      <c r="P2198" s="825">
        <v>492.78</v>
      </c>
      <c r="Q2198" s="827">
        <v>1</v>
      </c>
      <c r="R2198" s="822">
        <v>2</v>
      </c>
      <c r="S2198" s="827">
        <v>1</v>
      </c>
      <c r="T2198" s="826">
        <v>2</v>
      </c>
      <c r="U2198" s="828">
        <v>1</v>
      </c>
    </row>
    <row r="2199" spans="1:21" ht="14.45" customHeight="1" x14ac:dyDescent="0.2">
      <c r="A2199" s="821">
        <v>7</v>
      </c>
      <c r="B2199" s="822" t="s">
        <v>2929</v>
      </c>
      <c r="C2199" s="822" t="s">
        <v>2935</v>
      </c>
      <c r="D2199" s="823" t="s">
        <v>4682</v>
      </c>
      <c r="E2199" s="824" t="s">
        <v>2955</v>
      </c>
      <c r="F2199" s="822" t="s">
        <v>2930</v>
      </c>
      <c r="G2199" s="822" t="s">
        <v>3834</v>
      </c>
      <c r="H2199" s="822" t="s">
        <v>687</v>
      </c>
      <c r="I2199" s="822" t="s">
        <v>4181</v>
      </c>
      <c r="J2199" s="822" t="s">
        <v>2676</v>
      </c>
      <c r="K2199" s="822" t="s">
        <v>4182</v>
      </c>
      <c r="L2199" s="825">
        <v>162.61000000000001</v>
      </c>
      <c r="M2199" s="825">
        <v>1951.3200000000002</v>
      </c>
      <c r="N2199" s="822">
        <v>12</v>
      </c>
      <c r="O2199" s="826">
        <v>2</v>
      </c>
      <c r="P2199" s="825">
        <v>1951.3200000000002</v>
      </c>
      <c r="Q2199" s="827">
        <v>1</v>
      </c>
      <c r="R2199" s="822">
        <v>12</v>
      </c>
      <c r="S2199" s="827">
        <v>1</v>
      </c>
      <c r="T2199" s="826">
        <v>2</v>
      </c>
      <c r="U2199" s="828">
        <v>1</v>
      </c>
    </row>
    <row r="2200" spans="1:21" ht="14.45" customHeight="1" x14ac:dyDescent="0.2">
      <c r="A2200" s="821">
        <v>7</v>
      </c>
      <c r="B2200" s="822" t="s">
        <v>2929</v>
      </c>
      <c r="C2200" s="822" t="s">
        <v>2935</v>
      </c>
      <c r="D2200" s="823" t="s">
        <v>4682</v>
      </c>
      <c r="E2200" s="824" t="s">
        <v>2955</v>
      </c>
      <c r="F2200" s="822" t="s">
        <v>2930</v>
      </c>
      <c r="G2200" s="822" t="s">
        <v>3834</v>
      </c>
      <c r="H2200" s="822" t="s">
        <v>687</v>
      </c>
      <c r="I2200" s="822" t="s">
        <v>3835</v>
      </c>
      <c r="J2200" s="822" t="s">
        <v>3836</v>
      </c>
      <c r="K2200" s="822" t="s">
        <v>2860</v>
      </c>
      <c r="L2200" s="825">
        <v>969.48</v>
      </c>
      <c r="M2200" s="825">
        <v>5816.88</v>
      </c>
      <c r="N2200" s="822">
        <v>6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7</v>
      </c>
      <c r="B2201" s="822" t="s">
        <v>2929</v>
      </c>
      <c r="C2201" s="822" t="s">
        <v>2935</v>
      </c>
      <c r="D2201" s="823" t="s">
        <v>4682</v>
      </c>
      <c r="E2201" s="824" t="s">
        <v>2955</v>
      </c>
      <c r="F2201" s="822" t="s">
        <v>2930</v>
      </c>
      <c r="G2201" s="822" t="s">
        <v>3834</v>
      </c>
      <c r="H2201" s="822" t="s">
        <v>687</v>
      </c>
      <c r="I2201" s="822" t="s">
        <v>3837</v>
      </c>
      <c r="J2201" s="822" t="s">
        <v>3836</v>
      </c>
      <c r="K2201" s="822" t="s">
        <v>3838</v>
      </c>
      <c r="L2201" s="825">
        <v>1454.23</v>
      </c>
      <c r="M2201" s="825">
        <v>17450.760000000002</v>
      </c>
      <c r="N2201" s="822">
        <v>12</v>
      </c>
      <c r="O2201" s="826">
        <v>2</v>
      </c>
      <c r="P2201" s="825">
        <v>17450.760000000002</v>
      </c>
      <c r="Q2201" s="827">
        <v>1</v>
      </c>
      <c r="R2201" s="822">
        <v>12</v>
      </c>
      <c r="S2201" s="827">
        <v>1</v>
      </c>
      <c r="T2201" s="826">
        <v>2</v>
      </c>
      <c r="U2201" s="828">
        <v>1</v>
      </c>
    </row>
    <row r="2202" spans="1:21" ht="14.45" customHeight="1" x14ac:dyDescent="0.2">
      <c r="A2202" s="821">
        <v>7</v>
      </c>
      <c r="B2202" s="822" t="s">
        <v>2929</v>
      </c>
      <c r="C2202" s="822" t="s">
        <v>2935</v>
      </c>
      <c r="D2202" s="823" t="s">
        <v>4682</v>
      </c>
      <c r="E2202" s="824" t="s">
        <v>2955</v>
      </c>
      <c r="F2202" s="822" t="s">
        <v>2930</v>
      </c>
      <c r="G2202" s="822" t="s">
        <v>3834</v>
      </c>
      <c r="H2202" s="822" t="s">
        <v>687</v>
      </c>
      <c r="I2202" s="822" t="s">
        <v>3837</v>
      </c>
      <c r="J2202" s="822" t="s">
        <v>3836</v>
      </c>
      <c r="K2202" s="822" t="s">
        <v>3838</v>
      </c>
      <c r="L2202" s="825">
        <v>975.59</v>
      </c>
      <c r="M2202" s="825">
        <v>11707.08</v>
      </c>
      <c r="N2202" s="822">
        <v>12</v>
      </c>
      <c r="O2202" s="826">
        <v>2</v>
      </c>
      <c r="P2202" s="825">
        <v>11707.08</v>
      </c>
      <c r="Q2202" s="827">
        <v>1</v>
      </c>
      <c r="R2202" s="822">
        <v>12</v>
      </c>
      <c r="S2202" s="827">
        <v>1</v>
      </c>
      <c r="T2202" s="826">
        <v>2</v>
      </c>
      <c r="U2202" s="828">
        <v>1</v>
      </c>
    </row>
    <row r="2203" spans="1:21" ht="14.45" customHeight="1" x14ac:dyDescent="0.2">
      <c r="A2203" s="821">
        <v>7</v>
      </c>
      <c r="B2203" s="822" t="s">
        <v>2929</v>
      </c>
      <c r="C2203" s="822" t="s">
        <v>2935</v>
      </c>
      <c r="D2203" s="823" t="s">
        <v>4682</v>
      </c>
      <c r="E2203" s="824" t="s">
        <v>2955</v>
      </c>
      <c r="F2203" s="822" t="s">
        <v>2930</v>
      </c>
      <c r="G2203" s="822" t="s">
        <v>3834</v>
      </c>
      <c r="H2203" s="822" t="s">
        <v>687</v>
      </c>
      <c r="I2203" s="822" t="s">
        <v>3839</v>
      </c>
      <c r="J2203" s="822" t="s">
        <v>3836</v>
      </c>
      <c r="K2203" s="822" t="s">
        <v>3840</v>
      </c>
      <c r="L2203" s="825">
        <v>1300.79</v>
      </c>
      <c r="M2203" s="825">
        <v>15609.48</v>
      </c>
      <c r="N2203" s="822">
        <v>12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7</v>
      </c>
      <c r="B2204" s="822" t="s">
        <v>2929</v>
      </c>
      <c r="C2204" s="822" t="s">
        <v>2935</v>
      </c>
      <c r="D2204" s="823" t="s">
        <v>4682</v>
      </c>
      <c r="E2204" s="824" t="s">
        <v>2955</v>
      </c>
      <c r="F2204" s="822" t="s">
        <v>2930</v>
      </c>
      <c r="G2204" s="822" t="s">
        <v>3834</v>
      </c>
      <c r="H2204" s="822" t="s">
        <v>687</v>
      </c>
      <c r="I2204" s="822" t="s">
        <v>4061</v>
      </c>
      <c r="J2204" s="822" t="s">
        <v>3842</v>
      </c>
      <c r="K2204" s="822" t="s">
        <v>4062</v>
      </c>
      <c r="L2204" s="825">
        <v>5322.08</v>
      </c>
      <c r="M2204" s="825">
        <v>5322.08</v>
      </c>
      <c r="N2204" s="822">
        <v>1</v>
      </c>
      <c r="O2204" s="826">
        <v>1</v>
      </c>
      <c r="P2204" s="825">
        <v>5322.08</v>
      </c>
      <c r="Q2204" s="827">
        <v>1</v>
      </c>
      <c r="R2204" s="822">
        <v>1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7</v>
      </c>
      <c r="B2205" s="822" t="s">
        <v>2929</v>
      </c>
      <c r="C2205" s="822" t="s">
        <v>2935</v>
      </c>
      <c r="D2205" s="823" t="s">
        <v>4682</v>
      </c>
      <c r="E2205" s="824" t="s">
        <v>2955</v>
      </c>
      <c r="F2205" s="822" t="s">
        <v>2930</v>
      </c>
      <c r="G2205" s="822" t="s">
        <v>3834</v>
      </c>
      <c r="H2205" s="822" t="s">
        <v>687</v>
      </c>
      <c r="I2205" s="822" t="s">
        <v>4183</v>
      </c>
      <c r="J2205" s="822" t="s">
        <v>2676</v>
      </c>
      <c r="K2205" s="822" t="s">
        <v>4184</v>
      </c>
      <c r="L2205" s="825">
        <v>1938.97</v>
      </c>
      <c r="M2205" s="825">
        <v>11633.82</v>
      </c>
      <c r="N2205" s="822">
        <v>6</v>
      </c>
      <c r="O2205" s="826">
        <v>1</v>
      </c>
      <c r="P2205" s="825">
        <v>11633.82</v>
      </c>
      <c r="Q2205" s="827">
        <v>1</v>
      </c>
      <c r="R2205" s="822">
        <v>6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7</v>
      </c>
      <c r="B2206" s="822" t="s">
        <v>2929</v>
      </c>
      <c r="C2206" s="822" t="s">
        <v>2935</v>
      </c>
      <c r="D2206" s="823" t="s">
        <v>4682</v>
      </c>
      <c r="E2206" s="824" t="s">
        <v>2955</v>
      </c>
      <c r="F2206" s="822" t="s">
        <v>2930</v>
      </c>
      <c r="G2206" s="822" t="s">
        <v>3834</v>
      </c>
      <c r="H2206" s="822" t="s">
        <v>687</v>
      </c>
      <c r="I2206" s="822" t="s">
        <v>4183</v>
      </c>
      <c r="J2206" s="822" t="s">
        <v>2676</v>
      </c>
      <c r="K2206" s="822" t="s">
        <v>4184</v>
      </c>
      <c r="L2206" s="825">
        <v>1300.79</v>
      </c>
      <c r="M2206" s="825">
        <v>7804.74</v>
      </c>
      <c r="N2206" s="822">
        <v>6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7</v>
      </c>
      <c r="B2207" s="822" t="s">
        <v>2929</v>
      </c>
      <c r="C2207" s="822" t="s">
        <v>2935</v>
      </c>
      <c r="D2207" s="823" t="s">
        <v>4682</v>
      </c>
      <c r="E2207" s="824" t="s">
        <v>2955</v>
      </c>
      <c r="F2207" s="822" t="s">
        <v>2930</v>
      </c>
      <c r="G2207" s="822" t="s">
        <v>3834</v>
      </c>
      <c r="H2207" s="822" t="s">
        <v>687</v>
      </c>
      <c r="I2207" s="822" t="s">
        <v>2675</v>
      </c>
      <c r="J2207" s="822" t="s">
        <v>2676</v>
      </c>
      <c r="K2207" s="822" t="s">
        <v>2677</v>
      </c>
      <c r="L2207" s="825">
        <v>975.59</v>
      </c>
      <c r="M2207" s="825">
        <v>15609.439999999999</v>
      </c>
      <c r="N2207" s="822">
        <v>16</v>
      </c>
      <c r="O2207" s="826">
        <v>3</v>
      </c>
      <c r="P2207" s="825">
        <v>15609.439999999999</v>
      </c>
      <c r="Q2207" s="827">
        <v>1</v>
      </c>
      <c r="R2207" s="822">
        <v>16</v>
      </c>
      <c r="S2207" s="827">
        <v>1</v>
      </c>
      <c r="T2207" s="826">
        <v>3</v>
      </c>
      <c r="U2207" s="828">
        <v>1</v>
      </c>
    </row>
    <row r="2208" spans="1:21" ht="14.45" customHeight="1" x14ac:dyDescent="0.2">
      <c r="A2208" s="821">
        <v>7</v>
      </c>
      <c r="B2208" s="822" t="s">
        <v>2929</v>
      </c>
      <c r="C2208" s="822" t="s">
        <v>2935</v>
      </c>
      <c r="D2208" s="823" t="s">
        <v>4682</v>
      </c>
      <c r="E2208" s="824" t="s">
        <v>2955</v>
      </c>
      <c r="F2208" s="822" t="s">
        <v>2930</v>
      </c>
      <c r="G2208" s="822" t="s">
        <v>3834</v>
      </c>
      <c r="H2208" s="822" t="s">
        <v>687</v>
      </c>
      <c r="I2208" s="822" t="s">
        <v>2861</v>
      </c>
      <c r="J2208" s="822" t="s">
        <v>2676</v>
      </c>
      <c r="K2208" s="822" t="s">
        <v>2862</v>
      </c>
      <c r="L2208" s="825">
        <v>484.75</v>
      </c>
      <c r="M2208" s="825">
        <v>12118.75</v>
      </c>
      <c r="N2208" s="822">
        <v>25</v>
      </c>
      <c r="O2208" s="826">
        <v>4</v>
      </c>
      <c r="P2208" s="825">
        <v>12118.75</v>
      </c>
      <c r="Q2208" s="827">
        <v>1</v>
      </c>
      <c r="R2208" s="822">
        <v>25</v>
      </c>
      <c r="S2208" s="827">
        <v>1</v>
      </c>
      <c r="T2208" s="826">
        <v>4</v>
      </c>
      <c r="U2208" s="828">
        <v>1</v>
      </c>
    </row>
    <row r="2209" spans="1:21" ht="14.45" customHeight="1" x14ac:dyDescent="0.2">
      <c r="A2209" s="821">
        <v>7</v>
      </c>
      <c r="B2209" s="822" t="s">
        <v>2929</v>
      </c>
      <c r="C2209" s="822" t="s">
        <v>2935</v>
      </c>
      <c r="D2209" s="823" t="s">
        <v>4682</v>
      </c>
      <c r="E2209" s="824" t="s">
        <v>2955</v>
      </c>
      <c r="F2209" s="822" t="s">
        <v>2930</v>
      </c>
      <c r="G2209" s="822" t="s">
        <v>3834</v>
      </c>
      <c r="H2209" s="822" t="s">
        <v>687</v>
      </c>
      <c r="I2209" s="822" t="s">
        <v>2861</v>
      </c>
      <c r="J2209" s="822" t="s">
        <v>2676</v>
      </c>
      <c r="K2209" s="822" t="s">
        <v>2862</v>
      </c>
      <c r="L2209" s="825">
        <v>325.2</v>
      </c>
      <c r="M2209" s="825">
        <v>12682.8</v>
      </c>
      <c r="N2209" s="822">
        <v>39</v>
      </c>
      <c r="O2209" s="826">
        <v>6</v>
      </c>
      <c r="P2209" s="825">
        <v>12682.8</v>
      </c>
      <c r="Q2209" s="827">
        <v>1</v>
      </c>
      <c r="R2209" s="822">
        <v>39</v>
      </c>
      <c r="S2209" s="827">
        <v>1</v>
      </c>
      <c r="T2209" s="826">
        <v>6</v>
      </c>
      <c r="U2209" s="828">
        <v>1</v>
      </c>
    </row>
    <row r="2210" spans="1:21" ht="14.45" customHeight="1" x14ac:dyDescent="0.2">
      <c r="A2210" s="821">
        <v>7</v>
      </c>
      <c r="B2210" s="822" t="s">
        <v>2929</v>
      </c>
      <c r="C2210" s="822" t="s">
        <v>2935</v>
      </c>
      <c r="D2210" s="823" t="s">
        <v>4682</v>
      </c>
      <c r="E2210" s="824" t="s">
        <v>2955</v>
      </c>
      <c r="F2210" s="822" t="s">
        <v>2930</v>
      </c>
      <c r="G2210" s="822" t="s">
        <v>3834</v>
      </c>
      <c r="H2210" s="822" t="s">
        <v>687</v>
      </c>
      <c r="I2210" s="822" t="s">
        <v>2863</v>
      </c>
      <c r="J2210" s="822" t="s">
        <v>2676</v>
      </c>
      <c r="K2210" s="822" t="s">
        <v>2864</v>
      </c>
      <c r="L2210" s="825">
        <v>650.4</v>
      </c>
      <c r="M2210" s="825">
        <v>7804.7999999999993</v>
      </c>
      <c r="N2210" s="822">
        <v>12</v>
      </c>
      <c r="O2210" s="826">
        <v>2</v>
      </c>
      <c r="P2210" s="825">
        <v>3902.3999999999996</v>
      </c>
      <c r="Q2210" s="827">
        <v>0.5</v>
      </c>
      <c r="R2210" s="822">
        <v>6</v>
      </c>
      <c r="S2210" s="827">
        <v>0.5</v>
      </c>
      <c r="T2210" s="826">
        <v>1</v>
      </c>
      <c r="U2210" s="828">
        <v>0.5</v>
      </c>
    </row>
    <row r="2211" spans="1:21" ht="14.45" customHeight="1" x14ac:dyDescent="0.2">
      <c r="A2211" s="821">
        <v>7</v>
      </c>
      <c r="B2211" s="822" t="s">
        <v>2929</v>
      </c>
      <c r="C2211" s="822" t="s">
        <v>2935</v>
      </c>
      <c r="D2211" s="823" t="s">
        <v>4682</v>
      </c>
      <c r="E2211" s="824" t="s">
        <v>2955</v>
      </c>
      <c r="F2211" s="822" t="s">
        <v>2930</v>
      </c>
      <c r="G2211" s="822" t="s">
        <v>3834</v>
      </c>
      <c r="H2211" s="822" t="s">
        <v>329</v>
      </c>
      <c r="I2211" s="822" t="s">
        <v>4185</v>
      </c>
      <c r="J2211" s="822" t="s">
        <v>4186</v>
      </c>
      <c r="K2211" s="822" t="s">
        <v>4187</v>
      </c>
      <c r="L2211" s="825">
        <v>1938.97</v>
      </c>
      <c r="M2211" s="825">
        <v>11633.82</v>
      </c>
      <c r="N2211" s="822">
        <v>6</v>
      </c>
      <c r="O2211" s="826">
        <v>1</v>
      </c>
      <c r="P2211" s="825">
        <v>11633.82</v>
      </c>
      <c r="Q2211" s="827">
        <v>1</v>
      </c>
      <c r="R2211" s="822">
        <v>6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7</v>
      </c>
      <c r="B2212" s="822" t="s">
        <v>2929</v>
      </c>
      <c r="C2212" s="822" t="s">
        <v>2935</v>
      </c>
      <c r="D2212" s="823" t="s">
        <v>4682</v>
      </c>
      <c r="E2212" s="824" t="s">
        <v>2955</v>
      </c>
      <c r="F2212" s="822" t="s">
        <v>2930</v>
      </c>
      <c r="G2212" s="822" t="s">
        <v>3834</v>
      </c>
      <c r="H2212" s="822" t="s">
        <v>687</v>
      </c>
      <c r="I2212" s="822" t="s">
        <v>3844</v>
      </c>
      <c r="J2212" s="822" t="s">
        <v>3836</v>
      </c>
      <c r="K2212" s="822" t="s">
        <v>2858</v>
      </c>
      <c r="L2212" s="825">
        <v>325.2</v>
      </c>
      <c r="M2212" s="825">
        <v>1951.1999999999998</v>
      </c>
      <c r="N2212" s="822">
        <v>6</v>
      </c>
      <c r="O2212" s="826">
        <v>1</v>
      </c>
      <c r="P2212" s="825">
        <v>1951.1999999999998</v>
      </c>
      <c r="Q2212" s="827">
        <v>1</v>
      </c>
      <c r="R2212" s="822">
        <v>6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7</v>
      </c>
      <c r="B2213" s="822" t="s">
        <v>2929</v>
      </c>
      <c r="C2213" s="822" t="s">
        <v>2935</v>
      </c>
      <c r="D2213" s="823" t="s">
        <v>4682</v>
      </c>
      <c r="E2213" s="824" t="s">
        <v>2955</v>
      </c>
      <c r="F2213" s="822" t="s">
        <v>2930</v>
      </c>
      <c r="G2213" s="822" t="s">
        <v>3834</v>
      </c>
      <c r="H2213" s="822" t="s">
        <v>329</v>
      </c>
      <c r="I2213" s="822" t="s">
        <v>4188</v>
      </c>
      <c r="J2213" s="822" t="s">
        <v>4186</v>
      </c>
      <c r="K2213" s="822" t="s">
        <v>4189</v>
      </c>
      <c r="L2213" s="825">
        <v>484.75</v>
      </c>
      <c r="M2213" s="825">
        <v>2908.5</v>
      </c>
      <c r="N2213" s="822">
        <v>6</v>
      </c>
      <c r="O2213" s="826">
        <v>1</v>
      </c>
      <c r="P2213" s="825">
        <v>2908.5</v>
      </c>
      <c r="Q2213" s="827">
        <v>1</v>
      </c>
      <c r="R2213" s="822">
        <v>6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7</v>
      </c>
      <c r="B2214" s="822" t="s">
        <v>2929</v>
      </c>
      <c r="C2214" s="822" t="s">
        <v>2935</v>
      </c>
      <c r="D2214" s="823" t="s">
        <v>4682</v>
      </c>
      <c r="E2214" s="824" t="s">
        <v>2955</v>
      </c>
      <c r="F2214" s="822" t="s">
        <v>2930</v>
      </c>
      <c r="G2214" s="822" t="s">
        <v>3834</v>
      </c>
      <c r="H2214" s="822" t="s">
        <v>329</v>
      </c>
      <c r="I2214" s="822" t="s">
        <v>4190</v>
      </c>
      <c r="J2214" s="822" t="s">
        <v>4186</v>
      </c>
      <c r="K2214" s="822" t="s">
        <v>4191</v>
      </c>
      <c r="L2214" s="825">
        <v>969.48</v>
      </c>
      <c r="M2214" s="825">
        <v>5816.88</v>
      </c>
      <c r="N2214" s="822">
        <v>6</v>
      </c>
      <c r="O2214" s="826">
        <v>1</v>
      </c>
      <c r="P2214" s="825">
        <v>5816.88</v>
      </c>
      <c r="Q2214" s="827">
        <v>1</v>
      </c>
      <c r="R2214" s="822">
        <v>6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7</v>
      </c>
      <c r="B2215" s="822" t="s">
        <v>2929</v>
      </c>
      <c r="C2215" s="822" t="s">
        <v>2935</v>
      </c>
      <c r="D2215" s="823" t="s">
        <v>4682</v>
      </c>
      <c r="E2215" s="824" t="s">
        <v>2955</v>
      </c>
      <c r="F2215" s="822" t="s">
        <v>2930</v>
      </c>
      <c r="G2215" s="822" t="s">
        <v>3834</v>
      </c>
      <c r="H2215" s="822" t="s">
        <v>687</v>
      </c>
      <c r="I2215" s="822" t="s">
        <v>2856</v>
      </c>
      <c r="J2215" s="822" t="s">
        <v>2857</v>
      </c>
      <c r="K2215" s="822" t="s">
        <v>2858</v>
      </c>
      <c r="L2215" s="825">
        <v>484.75</v>
      </c>
      <c r="M2215" s="825">
        <v>11634</v>
      </c>
      <c r="N2215" s="822">
        <v>24</v>
      </c>
      <c r="O2215" s="826">
        <v>4</v>
      </c>
      <c r="P2215" s="825">
        <v>11634</v>
      </c>
      <c r="Q2215" s="827">
        <v>1</v>
      </c>
      <c r="R2215" s="822">
        <v>24</v>
      </c>
      <c r="S2215" s="827">
        <v>1</v>
      </c>
      <c r="T2215" s="826">
        <v>4</v>
      </c>
      <c r="U2215" s="828">
        <v>1</v>
      </c>
    </row>
    <row r="2216" spans="1:21" ht="14.45" customHeight="1" x14ac:dyDescent="0.2">
      <c r="A2216" s="821">
        <v>7</v>
      </c>
      <c r="B2216" s="822" t="s">
        <v>2929</v>
      </c>
      <c r="C2216" s="822" t="s">
        <v>2935</v>
      </c>
      <c r="D2216" s="823" t="s">
        <v>4682</v>
      </c>
      <c r="E2216" s="824" t="s">
        <v>2955</v>
      </c>
      <c r="F2216" s="822" t="s">
        <v>2930</v>
      </c>
      <c r="G2216" s="822" t="s">
        <v>3834</v>
      </c>
      <c r="H2216" s="822" t="s">
        <v>687</v>
      </c>
      <c r="I2216" s="822" t="s">
        <v>2856</v>
      </c>
      <c r="J2216" s="822" t="s">
        <v>2857</v>
      </c>
      <c r="K2216" s="822" t="s">
        <v>2858</v>
      </c>
      <c r="L2216" s="825">
        <v>325.2</v>
      </c>
      <c r="M2216" s="825">
        <v>3902.3999999999996</v>
      </c>
      <c r="N2216" s="822">
        <v>12</v>
      </c>
      <c r="O2216" s="826">
        <v>2</v>
      </c>
      <c r="P2216" s="825">
        <v>1951.1999999999998</v>
      </c>
      <c r="Q2216" s="827">
        <v>0.5</v>
      </c>
      <c r="R2216" s="822">
        <v>6</v>
      </c>
      <c r="S2216" s="827">
        <v>0.5</v>
      </c>
      <c r="T2216" s="826">
        <v>1</v>
      </c>
      <c r="U2216" s="828">
        <v>0.5</v>
      </c>
    </row>
    <row r="2217" spans="1:21" ht="14.45" customHeight="1" x14ac:dyDescent="0.2">
      <c r="A2217" s="821">
        <v>7</v>
      </c>
      <c r="B2217" s="822" t="s">
        <v>2929</v>
      </c>
      <c r="C2217" s="822" t="s">
        <v>2935</v>
      </c>
      <c r="D2217" s="823" t="s">
        <v>4682</v>
      </c>
      <c r="E2217" s="824" t="s">
        <v>2955</v>
      </c>
      <c r="F2217" s="822" t="s">
        <v>2930</v>
      </c>
      <c r="G2217" s="822" t="s">
        <v>3834</v>
      </c>
      <c r="H2217" s="822" t="s">
        <v>687</v>
      </c>
      <c r="I2217" s="822" t="s">
        <v>2859</v>
      </c>
      <c r="J2217" s="822" t="s">
        <v>2857</v>
      </c>
      <c r="K2217" s="822" t="s">
        <v>2860</v>
      </c>
      <c r="L2217" s="825">
        <v>969.48</v>
      </c>
      <c r="M2217" s="825">
        <v>17450.64</v>
      </c>
      <c r="N2217" s="822">
        <v>18</v>
      </c>
      <c r="O2217" s="826">
        <v>3</v>
      </c>
      <c r="P2217" s="825">
        <v>17450.64</v>
      </c>
      <c r="Q2217" s="827">
        <v>1</v>
      </c>
      <c r="R2217" s="822">
        <v>18</v>
      </c>
      <c r="S2217" s="827">
        <v>1</v>
      </c>
      <c r="T2217" s="826">
        <v>3</v>
      </c>
      <c r="U2217" s="828">
        <v>1</v>
      </c>
    </row>
    <row r="2218" spans="1:21" ht="14.45" customHeight="1" x14ac:dyDescent="0.2">
      <c r="A2218" s="821">
        <v>7</v>
      </c>
      <c r="B2218" s="822" t="s">
        <v>2929</v>
      </c>
      <c r="C2218" s="822" t="s">
        <v>2935</v>
      </c>
      <c r="D2218" s="823" t="s">
        <v>4682</v>
      </c>
      <c r="E2218" s="824" t="s">
        <v>2955</v>
      </c>
      <c r="F2218" s="822" t="s">
        <v>2930</v>
      </c>
      <c r="G2218" s="822" t="s">
        <v>3834</v>
      </c>
      <c r="H2218" s="822" t="s">
        <v>687</v>
      </c>
      <c r="I2218" s="822" t="s">
        <v>2859</v>
      </c>
      <c r="J2218" s="822" t="s">
        <v>2857</v>
      </c>
      <c r="K2218" s="822" t="s">
        <v>2860</v>
      </c>
      <c r="L2218" s="825">
        <v>650.4</v>
      </c>
      <c r="M2218" s="825">
        <v>13658.399999999998</v>
      </c>
      <c r="N2218" s="822">
        <v>21</v>
      </c>
      <c r="O2218" s="826">
        <v>4</v>
      </c>
      <c r="P2218" s="825">
        <v>5853.5999999999995</v>
      </c>
      <c r="Q2218" s="827">
        <v>0.4285714285714286</v>
      </c>
      <c r="R2218" s="822">
        <v>9</v>
      </c>
      <c r="S2218" s="827">
        <v>0.42857142857142855</v>
      </c>
      <c r="T2218" s="826">
        <v>2</v>
      </c>
      <c r="U2218" s="828">
        <v>0.5</v>
      </c>
    </row>
    <row r="2219" spans="1:21" ht="14.45" customHeight="1" x14ac:dyDescent="0.2">
      <c r="A2219" s="821">
        <v>7</v>
      </c>
      <c r="B2219" s="822" t="s">
        <v>2929</v>
      </c>
      <c r="C2219" s="822" t="s">
        <v>2935</v>
      </c>
      <c r="D2219" s="823" t="s">
        <v>4682</v>
      </c>
      <c r="E2219" s="824" t="s">
        <v>2955</v>
      </c>
      <c r="F2219" s="822" t="s">
        <v>2930</v>
      </c>
      <c r="G2219" s="822" t="s">
        <v>3834</v>
      </c>
      <c r="H2219" s="822" t="s">
        <v>687</v>
      </c>
      <c r="I2219" s="822" t="s">
        <v>4063</v>
      </c>
      <c r="J2219" s="822" t="s">
        <v>2857</v>
      </c>
      <c r="K2219" s="822" t="s">
        <v>3840</v>
      </c>
      <c r="L2219" s="825">
        <v>1938.97</v>
      </c>
      <c r="M2219" s="825">
        <v>11633.82</v>
      </c>
      <c r="N2219" s="822">
        <v>6</v>
      </c>
      <c r="O2219" s="826">
        <v>1</v>
      </c>
      <c r="P2219" s="825">
        <v>11633.82</v>
      </c>
      <c r="Q2219" s="827">
        <v>1</v>
      </c>
      <c r="R2219" s="822">
        <v>6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7</v>
      </c>
      <c r="B2220" s="822" t="s">
        <v>2929</v>
      </c>
      <c r="C2220" s="822" t="s">
        <v>2935</v>
      </c>
      <c r="D2220" s="823" t="s">
        <v>4682</v>
      </c>
      <c r="E2220" s="824" t="s">
        <v>2955</v>
      </c>
      <c r="F2220" s="822" t="s">
        <v>2930</v>
      </c>
      <c r="G2220" s="822" t="s">
        <v>3834</v>
      </c>
      <c r="H2220" s="822" t="s">
        <v>687</v>
      </c>
      <c r="I2220" s="822" t="s">
        <v>4063</v>
      </c>
      <c r="J2220" s="822" t="s">
        <v>2857</v>
      </c>
      <c r="K2220" s="822" t="s">
        <v>3840</v>
      </c>
      <c r="L2220" s="825">
        <v>1300.79</v>
      </c>
      <c r="M2220" s="825">
        <v>15609.48</v>
      </c>
      <c r="N2220" s="822">
        <v>12</v>
      </c>
      <c r="O2220" s="826">
        <v>2</v>
      </c>
      <c r="P2220" s="825">
        <v>15609.48</v>
      </c>
      <c r="Q2220" s="827">
        <v>1</v>
      </c>
      <c r="R2220" s="822">
        <v>12</v>
      </c>
      <c r="S2220" s="827">
        <v>1</v>
      </c>
      <c r="T2220" s="826">
        <v>2</v>
      </c>
      <c r="U2220" s="828">
        <v>1</v>
      </c>
    </row>
    <row r="2221" spans="1:21" ht="14.45" customHeight="1" x14ac:dyDescent="0.2">
      <c r="A2221" s="821">
        <v>7</v>
      </c>
      <c r="B2221" s="822" t="s">
        <v>2929</v>
      </c>
      <c r="C2221" s="822" t="s">
        <v>2935</v>
      </c>
      <c r="D2221" s="823" t="s">
        <v>4682</v>
      </c>
      <c r="E2221" s="824" t="s">
        <v>2955</v>
      </c>
      <c r="F2221" s="822" t="s">
        <v>2930</v>
      </c>
      <c r="G2221" s="822" t="s">
        <v>3834</v>
      </c>
      <c r="H2221" s="822" t="s">
        <v>687</v>
      </c>
      <c r="I2221" s="822" t="s">
        <v>3845</v>
      </c>
      <c r="J2221" s="822" t="s">
        <v>2857</v>
      </c>
      <c r="K2221" s="822" t="s">
        <v>3846</v>
      </c>
      <c r="L2221" s="825">
        <v>242.37</v>
      </c>
      <c r="M2221" s="825">
        <v>1454.22</v>
      </c>
      <c r="N2221" s="822">
        <v>6</v>
      </c>
      <c r="O2221" s="826">
        <v>1</v>
      </c>
      <c r="P2221" s="825">
        <v>1454.22</v>
      </c>
      <c r="Q2221" s="827">
        <v>1</v>
      </c>
      <c r="R2221" s="822">
        <v>6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7</v>
      </c>
      <c r="B2222" s="822" t="s">
        <v>2929</v>
      </c>
      <c r="C2222" s="822" t="s">
        <v>2935</v>
      </c>
      <c r="D2222" s="823" t="s">
        <v>4682</v>
      </c>
      <c r="E2222" s="824" t="s">
        <v>2955</v>
      </c>
      <c r="F2222" s="822" t="s">
        <v>2930</v>
      </c>
      <c r="G2222" s="822" t="s">
        <v>3834</v>
      </c>
      <c r="H2222" s="822" t="s">
        <v>687</v>
      </c>
      <c r="I2222" s="822" t="s">
        <v>3845</v>
      </c>
      <c r="J2222" s="822" t="s">
        <v>2857</v>
      </c>
      <c r="K2222" s="822" t="s">
        <v>3846</v>
      </c>
      <c r="L2222" s="825">
        <v>162.61000000000001</v>
      </c>
      <c r="M2222" s="825">
        <v>1300.8800000000001</v>
      </c>
      <c r="N2222" s="822">
        <v>8</v>
      </c>
      <c r="O2222" s="826">
        <v>2</v>
      </c>
      <c r="P2222" s="825">
        <v>325.22000000000003</v>
      </c>
      <c r="Q2222" s="827">
        <v>0.25</v>
      </c>
      <c r="R2222" s="822">
        <v>2</v>
      </c>
      <c r="S2222" s="827">
        <v>0.25</v>
      </c>
      <c r="T2222" s="826">
        <v>1</v>
      </c>
      <c r="U2222" s="828">
        <v>0.5</v>
      </c>
    </row>
    <row r="2223" spans="1:21" ht="14.45" customHeight="1" x14ac:dyDescent="0.2">
      <c r="A2223" s="821">
        <v>7</v>
      </c>
      <c r="B2223" s="822" t="s">
        <v>2929</v>
      </c>
      <c r="C2223" s="822" t="s">
        <v>2935</v>
      </c>
      <c r="D2223" s="823" t="s">
        <v>4682</v>
      </c>
      <c r="E2223" s="824" t="s">
        <v>2955</v>
      </c>
      <c r="F2223" s="822" t="s">
        <v>2930</v>
      </c>
      <c r="G2223" s="822" t="s">
        <v>3834</v>
      </c>
      <c r="H2223" s="822" t="s">
        <v>687</v>
      </c>
      <c r="I2223" s="822" t="s">
        <v>4249</v>
      </c>
      <c r="J2223" s="822" t="s">
        <v>2857</v>
      </c>
      <c r="K2223" s="822" t="s">
        <v>3838</v>
      </c>
      <c r="L2223" s="825">
        <v>1454.23</v>
      </c>
      <c r="M2223" s="825">
        <v>8725.380000000001</v>
      </c>
      <c r="N2223" s="822">
        <v>6</v>
      </c>
      <c r="O2223" s="826">
        <v>1</v>
      </c>
      <c r="P2223" s="825">
        <v>8725.380000000001</v>
      </c>
      <c r="Q2223" s="827">
        <v>1</v>
      </c>
      <c r="R2223" s="822">
        <v>6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7</v>
      </c>
      <c r="B2224" s="822" t="s">
        <v>2929</v>
      </c>
      <c r="C2224" s="822" t="s">
        <v>2935</v>
      </c>
      <c r="D2224" s="823" t="s">
        <v>4682</v>
      </c>
      <c r="E2224" s="824" t="s">
        <v>2955</v>
      </c>
      <c r="F2224" s="822" t="s">
        <v>2930</v>
      </c>
      <c r="G2224" s="822" t="s">
        <v>3834</v>
      </c>
      <c r="H2224" s="822" t="s">
        <v>329</v>
      </c>
      <c r="I2224" s="822" t="s">
        <v>4253</v>
      </c>
      <c r="J2224" s="822" t="s">
        <v>4186</v>
      </c>
      <c r="K2224" s="822" t="s">
        <v>4254</v>
      </c>
      <c r="L2224" s="825">
        <v>650.4</v>
      </c>
      <c r="M2224" s="825">
        <v>3902.3999999999996</v>
      </c>
      <c r="N2224" s="822">
        <v>6</v>
      </c>
      <c r="O2224" s="826">
        <v>1</v>
      </c>
      <c r="P2224" s="825">
        <v>3902.3999999999996</v>
      </c>
      <c r="Q2224" s="827">
        <v>1</v>
      </c>
      <c r="R2224" s="822">
        <v>6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7</v>
      </c>
      <c r="B2225" s="822" t="s">
        <v>2929</v>
      </c>
      <c r="C2225" s="822" t="s">
        <v>2935</v>
      </c>
      <c r="D2225" s="823" t="s">
        <v>4682</v>
      </c>
      <c r="E2225" s="824" t="s">
        <v>2955</v>
      </c>
      <c r="F2225" s="822" t="s">
        <v>2930</v>
      </c>
      <c r="G2225" s="822" t="s">
        <v>3124</v>
      </c>
      <c r="H2225" s="822" t="s">
        <v>687</v>
      </c>
      <c r="I2225" s="822" t="s">
        <v>3847</v>
      </c>
      <c r="J2225" s="822" t="s">
        <v>2707</v>
      </c>
      <c r="K2225" s="822" t="s">
        <v>3848</v>
      </c>
      <c r="L2225" s="825">
        <v>339.47</v>
      </c>
      <c r="M2225" s="825">
        <v>9505.16</v>
      </c>
      <c r="N2225" s="822">
        <v>28</v>
      </c>
      <c r="O2225" s="826">
        <v>3.5</v>
      </c>
      <c r="P2225" s="825">
        <v>4073.6400000000003</v>
      </c>
      <c r="Q2225" s="827">
        <v>0.4285714285714286</v>
      </c>
      <c r="R2225" s="822">
        <v>12</v>
      </c>
      <c r="S2225" s="827">
        <v>0.42857142857142855</v>
      </c>
      <c r="T2225" s="826">
        <v>1.5</v>
      </c>
      <c r="U2225" s="828">
        <v>0.42857142857142855</v>
      </c>
    </row>
    <row r="2226" spans="1:21" ht="14.45" customHeight="1" x14ac:dyDescent="0.2">
      <c r="A2226" s="821">
        <v>7</v>
      </c>
      <c r="B2226" s="822" t="s">
        <v>2929</v>
      </c>
      <c r="C2226" s="822" t="s">
        <v>2935</v>
      </c>
      <c r="D2226" s="823" t="s">
        <v>4682</v>
      </c>
      <c r="E2226" s="824" t="s">
        <v>2955</v>
      </c>
      <c r="F2226" s="822" t="s">
        <v>2930</v>
      </c>
      <c r="G2226" s="822" t="s">
        <v>3124</v>
      </c>
      <c r="H2226" s="822" t="s">
        <v>687</v>
      </c>
      <c r="I2226" s="822" t="s">
        <v>2706</v>
      </c>
      <c r="J2226" s="822" t="s">
        <v>2707</v>
      </c>
      <c r="K2226" s="822" t="s">
        <v>2708</v>
      </c>
      <c r="L2226" s="825">
        <v>113.16</v>
      </c>
      <c r="M2226" s="825">
        <v>2150.04</v>
      </c>
      <c r="N2226" s="822">
        <v>19</v>
      </c>
      <c r="O2226" s="826">
        <v>6</v>
      </c>
      <c r="P2226" s="825">
        <v>1357.9199999999998</v>
      </c>
      <c r="Q2226" s="827">
        <v>0.63157894736842102</v>
      </c>
      <c r="R2226" s="822">
        <v>12</v>
      </c>
      <c r="S2226" s="827">
        <v>0.63157894736842102</v>
      </c>
      <c r="T2226" s="826">
        <v>4.5</v>
      </c>
      <c r="U2226" s="828">
        <v>0.75</v>
      </c>
    </row>
    <row r="2227" spans="1:21" ht="14.45" customHeight="1" x14ac:dyDescent="0.2">
      <c r="A2227" s="821">
        <v>7</v>
      </c>
      <c r="B2227" s="822" t="s">
        <v>2929</v>
      </c>
      <c r="C2227" s="822" t="s">
        <v>2935</v>
      </c>
      <c r="D2227" s="823" t="s">
        <v>4682</v>
      </c>
      <c r="E2227" s="824" t="s">
        <v>2955</v>
      </c>
      <c r="F2227" s="822" t="s">
        <v>2930</v>
      </c>
      <c r="G2227" s="822" t="s">
        <v>3124</v>
      </c>
      <c r="H2227" s="822" t="s">
        <v>687</v>
      </c>
      <c r="I2227" s="822" t="s">
        <v>2711</v>
      </c>
      <c r="J2227" s="822" t="s">
        <v>2707</v>
      </c>
      <c r="K2227" s="822" t="s">
        <v>2712</v>
      </c>
      <c r="L2227" s="825">
        <v>339.47</v>
      </c>
      <c r="M2227" s="825">
        <v>66536.12000000001</v>
      </c>
      <c r="N2227" s="822">
        <v>196</v>
      </c>
      <c r="O2227" s="826">
        <v>51.5</v>
      </c>
      <c r="P2227" s="825">
        <v>35304.880000000005</v>
      </c>
      <c r="Q2227" s="827">
        <v>0.53061224489795922</v>
      </c>
      <c r="R2227" s="822">
        <v>104</v>
      </c>
      <c r="S2227" s="827">
        <v>0.53061224489795922</v>
      </c>
      <c r="T2227" s="826">
        <v>27</v>
      </c>
      <c r="U2227" s="828">
        <v>0.52427184466019416</v>
      </c>
    </row>
    <row r="2228" spans="1:21" ht="14.45" customHeight="1" x14ac:dyDescent="0.2">
      <c r="A2228" s="821">
        <v>7</v>
      </c>
      <c r="B2228" s="822" t="s">
        <v>2929</v>
      </c>
      <c r="C2228" s="822" t="s">
        <v>2935</v>
      </c>
      <c r="D2228" s="823" t="s">
        <v>4682</v>
      </c>
      <c r="E2228" s="824" t="s">
        <v>2955</v>
      </c>
      <c r="F2228" s="822" t="s">
        <v>2930</v>
      </c>
      <c r="G2228" s="822" t="s">
        <v>3124</v>
      </c>
      <c r="H2228" s="822" t="s">
        <v>687</v>
      </c>
      <c r="I2228" s="822" t="s">
        <v>3849</v>
      </c>
      <c r="J2228" s="822" t="s">
        <v>2707</v>
      </c>
      <c r="K2228" s="822" t="s">
        <v>3850</v>
      </c>
      <c r="L2228" s="825">
        <v>226.31</v>
      </c>
      <c r="M2228" s="825">
        <v>1357.8600000000001</v>
      </c>
      <c r="N2228" s="822">
        <v>6</v>
      </c>
      <c r="O2228" s="826">
        <v>0.5</v>
      </c>
      <c r="P2228" s="825">
        <v>1357.8600000000001</v>
      </c>
      <c r="Q2228" s="827">
        <v>1</v>
      </c>
      <c r="R2228" s="822">
        <v>6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7</v>
      </c>
      <c r="B2229" s="822" t="s">
        <v>2929</v>
      </c>
      <c r="C2229" s="822" t="s">
        <v>2935</v>
      </c>
      <c r="D2229" s="823" t="s">
        <v>4682</v>
      </c>
      <c r="E2229" s="824" t="s">
        <v>2955</v>
      </c>
      <c r="F2229" s="822" t="s">
        <v>2930</v>
      </c>
      <c r="G2229" s="822" t="s">
        <v>3124</v>
      </c>
      <c r="H2229" s="822" t="s">
        <v>329</v>
      </c>
      <c r="I2229" s="822" t="s">
        <v>4192</v>
      </c>
      <c r="J2229" s="822" t="s">
        <v>3857</v>
      </c>
      <c r="K2229" s="822" t="s">
        <v>3855</v>
      </c>
      <c r="L2229" s="825">
        <v>305.51</v>
      </c>
      <c r="M2229" s="825">
        <v>1222.04</v>
      </c>
      <c r="N2229" s="822">
        <v>4</v>
      </c>
      <c r="O2229" s="826">
        <v>0.5</v>
      </c>
      <c r="P2229" s="825">
        <v>1222.04</v>
      </c>
      <c r="Q2229" s="827">
        <v>1</v>
      </c>
      <c r="R2229" s="822">
        <v>4</v>
      </c>
      <c r="S2229" s="827">
        <v>1</v>
      </c>
      <c r="T2229" s="826">
        <v>0.5</v>
      </c>
      <c r="U2229" s="828">
        <v>1</v>
      </c>
    </row>
    <row r="2230" spans="1:21" ht="14.45" customHeight="1" x14ac:dyDescent="0.2">
      <c r="A2230" s="821">
        <v>7</v>
      </c>
      <c r="B2230" s="822" t="s">
        <v>2929</v>
      </c>
      <c r="C2230" s="822" t="s">
        <v>2935</v>
      </c>
      <c r="D2230" s="823" t="s">
        <v>4682</v>
      </c>
      <c r="E2230" s="824" t="s">
        <v>2955</v>
      </c>
      <c r="F2230" s="822" t="s">
        <v>2930</v>
      </c>
      <c r="G2230" s="822" t="s">
        <v>3124</v>
      </c>
      <c r="H2230" s="822" t="s">
        <v>329</v>
      </c>
      <c r="I2230" s="822" t="s">
        <v>4619</v>
      </c>
      <c r="J2230" s="822" t="s">
        <v>4620</v>
      </c>
      <c r="K2230" s="822" t="s">
        <v>2712</v>
      </c>
      <c r="L2230" s="825">
        <v>848.49</v>
      </c>
      <c r="M2230" s="825">
        <v>848.49</v>
      </c>
      <c r="N2230" s="822">
        <v>1</v>
      </c>
      <c r="O2230" s="826">
        <v>1</v>
      </c>
      <c r="P2230" s="825">
        <v>848.49</v>
      </c>
      <c r="Q2230" s="827">
        <v>1</v>
      </c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7</v>
      </c>
      <c r="B2231" s="822" t="s">
        <v>2929</v>
      </c>
      <c r="C2231" s="822" t="s">
        <v>2935</v>
      </c>
      <c r="D2231" s="823" t="s">
        <v>4682</v>
      </c>
      <c r="E2231" s="824" t="s">
        <v>2955</v>
      </c>
      <c r="F2231" s="822" t="s">
        <v>2930</v>
      </c>
      <c r="G2231" s="822" t="s">
        <v>3124</v>
      </c>
      <c r="H2231" s="822" t="s">
        <v>329</v>
      </c>
      <c r="I2231" s="822" t="s">
        <v>4261</v>
      </c>
      <c r="J2231" s="822" t="s">
        <v>3859</v>
      </c>
      <c r="K2231" s="822" t="s">
        <v>2712</v>
      </c>
      <c r="L2231" s="825">
        <v>339.47</v>
      </c>
      <c r="M2231" s="825">
        <v>1018.4100000000001</v>
      </c>
      <c r="N2231" s="822">
        <v>3</v>
      </c>
      <c r="O2231" s="826">
        <v>0.5</v>
      </c>
      <c r="P2231" s="825">
        <v>1018.4100000000001</v>
      </c>
      <c r="Q2231" s="827">
        <v>1</v>
      </c>
      <c r="R2231" s="822">
        <v>3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7</v>
      </c>
      <c r="B2232" s="822" t="s">
        <v>2929</v>
      </c>
      <c r="C2232" s="822" t="s">
        <v>2935</v>
      </c>
      <c r="D2232" s="823" t="s">
        <v>4682</v>
      </c>
      <c r="E2232" s="824" t="s">
        <v>2955</v>
      </c>
      <c r="F2232" s="822" t="s">
        <v>2930</v>
      </c>
      <c r="G2232" s="822" t="s">
        <v>3124</v>
      </c>
      <c r="H2232" s="822" t="s">
        <v>687</v>
      </c>
      <c r="I2232" s="822" t="s">
        <v>3854</v>
      </c>
      <c r="J2232" s="822" t="s">
        <v>3852</v>
      </c>
      <c r="K2232" s="822" t="s">
        <v>3855</v>
      </c>
      <c r="L2232" s="825">
        <v>763.63</v>
      </c>
      <c r="M2232" s="825">
        <v>16799.86</v>
      </c>
      <c r="N2232" s="822">
        <v>22</v>
      </c>
      <c r="O2232" s="826">
        <v>5.5</v>
      </c>
      <c r="P2232" s="825">
        <v>14508.97</v>
      </c>
      <c r="Q2232" s="827">
        <v>0.86363636363636354</v>
      </c>
      <c r="R2232" s="822">
        <v>19</v>
      </c>
      <c r="S2232" s="827">
        <v>0.86363636363636365</v>
      </c>
      <c r="T2232" s="826">
        <v>5</v>
      </c>
      <c r="U2232" s="828">
        <v>0.90909090909090906</v>
      </c>
    </row>
    <row r="2233" spans="1:21" ht="14.45" customHeight="1" x14ac:dyDescent="0.2">
      <c r="A2233" s="821">
        <v>7</v>
      </c>
      <c r="B2233" s="822" t="s">
        <v>2929</v>
      </c>
      <c r="C2233" s="822" t="s">
        <v>2935</v>
      </c>
      <c r="D2233" s="823" t="s">
        <v>4682</v>
      </c>
      <c r="E2233" s="824" t="s">
        <v>2955</v>
      </c>
      <c r="F2233" s="822" t="s">
        <v>2930</v>
      </c>
      <c r="G2233" s="822" t="s">
        <v>3124</v>
      </c>
      <c r="H2233" s="822" t="s">
        <v>329</v>
      </c>
      <c r="I2233" s="822" t="s">
        <v>4507</v>
      </c>
      <c r="J2233" s="822" t="s">
        <v>2707</v>
      </c>
      <c r="K2233" s="822" t="s">
        <v>2712</v>
      </c>
      <c r="L2233" s="825">
        <v>339.47</v>
      </c>
      <c r="M2233" s="825">
        <v>1697.3500000000001</v>
      </c>
      <c r="N2233" s="822">
        <v>5</v>
      </c>
      <c r="O2233" s="826">
        <v>1</v>
      </c>
      <c r="P2233" s="825">
        <v>1697.3500000000001</v>
      </c>
      <c r="Q2233" s="827">
        <v>1</v>
      </c>
      <c r="R2233" s="822">
        <v>5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7</v>
      </c>
      <c r="B2234" s="822" t="s">
        <v>2929</v>
      </c>
      <c r="C2234" s="822" t="s">
        <v>2935</v>
      </c>
      <c r="D2234" s="823" t="s">
        <v>4682</v>
      </c>
      <c r="E2234" s="824" t="s">
        <v>2955</v>
      </c>
      <c r="F2234" s="822" t="s">
        <v>2930</v>
      </c>
      <c r="G2234" s="822" t="s">
        <v>3351</v>
      </c>
      <c r="H2234" s="822" t="s">
        <v>329</v>
      </c>
      <c r="I2234" s="822" t="s">
        <v>4621</v>
      </c>
      <c r="J2234" s="822" t="s">
        <v>4622</v>
      </c>
      <c r="K2234" s="822" t="s">
        <v>4623</v>
      </c>
      <c r="L2234" s="825">
        <v>62.47</v>
      </c>
      <c r="M2234" s="825">
        <v>62.47</v>
      </c>
      <c r="N2234" s="822">
        <v>1</v>
      </c>
      <c r="O2234" s="826">
        <v>0.5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7</v>
      </c>
      <c r="B2235" s="822" t="s">
        <v>2929</v>
      </c>
      <c r="C2235" s="822" t="s">
        <v>2935</v>
      </c>
      <c r="D2235" s="823" t="s">
        <v>4682</v>
      </c>
      <c r="E2235" s="824" t="s">
        <v>2955</v>
      </c>
      <c r="F2235" s="822" t="s">
        <v>2930</v>
      </c>
      <c r="G2235" s="822" t="s">
        <v>3860</v>
      </c>
      <c r="H2235" s="822" t="s">
        <v>329</v>
      </c>
      <c r="I2235" s="822" t="s">
        <v>3861</v>
      </c>
      <c r="J2235" s="822" t="s">
        <v>3862</v>
      </c>
      <c r="K2235" s="822" t="s">
        <v>3863</v>
      </c>
      <c r="L2235" s="825">
        <v>0</v>
      </c>
      <c r="M2235" s="825">
        <v>0</v>
      </c>
      <c r="N2235" s="822">
        <v>12</v>
      </c>
      <c r="O2235" s="826">
        <v>6</v>
      </c>
      <c r="P2235" s="825">
        <v>0</v>
      </c>
      <c r="Q2235" s="827"/>
      <c r="R2235" s="822">
        <v>3</v>
      </c>
      <c r="S2235" s="827">
        <v>0.25</v>
      </c>
      <c r="T2235" s="826">
        <v>1</v>
      </c>
      <c r="U2235" s="828">
        <v>0.16666666666666666</v>
      </c>
    </row>
    <row r="2236" spans="1:21" ht="14.45" customHeight="1" x14ac:dyDescent="0.2">
      <c r="A2236" s="821">
        <v>7</v>
      </c>
      <c r="B2236" s="822" t="s">
        <v>2929</v>
      </c>
      <c r="C2236" s="822" t="s">
        <v>2935</v>
      </c>
      <c r="D2236" s="823" t="s">
        <v>4682</v>
      </c>
      <c r="E2236" s="824" t="s">
        <v>2955</v>
      </c>
      <c r="F2236" s="822" t="s">
        <v>2930</v>
      </c>
      <c r="G2236" s="822" t="s">
        <v>3219</v>
      </c>
      <c r="H2236" s="822" t="s">
        <v>329</v>
      </c>
      <c r="I2236" s="822" t="s">
        <v>4624</v>
      </c>
      <c r="J2236" s="822" t="s">
        <v>3224</v>
      </c>
      <c r="K2236" s="822" t="s">
        <v>3225</v>
      </c>
      <c r="L2236" s="825">
        <v>79.64</v>
      </c>
      <c r="M2236" s="825">
        <v>159.28</v>
      </c>
      <c r="N2236" s="822">
        <v>2</v>
      </c>
      <c r="O2236" s="826">
        <v>1</v>
      </c>
      <c r="P2236" s="825">
        <v>159.28</v>
      </c>
      <c r="Q2236" s="827">
        <v>1</v>
      </c>
      <c r="R2236" s="822">
        <v>2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7</v>
      </c>
      <c r="B2237" s="822" t="s">
        <v>2929</v>
      </c>
      <c r="C2237" s="822" t="s">
        <v>2935</v>
      </c>
      <c r="D2237" s="823" t="s">
        <v>4682</v>
      </c>
      <c r="E2237" s="824" t="s">
        <v>2955</v>
      </c>
      <c r="F2237" s="822" t="s">
        <v>2930</v>
      </c>
      <c r="G2237" s="822" t="s">
        <v>3864</v>
      </c>
      <c r="H2237" s="822" t="s">
        <v>329</v>
      </c>
      <c r="I2237" s="822" t="s">
        <v>3865</v>
      </c>
      <c r="J2237" s="822" t="s">
        <v>3866</v>
      </c>
      <c r="K2237" s="822" t="s">
        <v>3867</v>
      </c>
      <c r="L2237" s="825">
        <v>552.64</v>
      </c>
      <c r="M2237" s="825">
        <v>5526.4</v>
      </c>
      <c r="N2237" s="822">
        <v>10</v>
      </c>
      <c r="O2237" s="826">
        <v>3</v>
      </c>
      <c r="P2237" s="825">
        <v>5526.4</v>
      </c>
      <c r="Q2237" s="827">
        <v>1</v>
      </c>
      <c r="R2237" s="822">
        <v>10</v>
      </c>
      <c r="S2237" s="827">
        <v>1</v>
      </c>
      <c r="T2237" s="826">
        <v>3</v>
      </c>
      <c r="U2237" s="828">
        <v>1</v>
      </c>
    </row>
    <row r="2238" spans="1:21" ht="14.45" customHeight="1" x14ac:dyDescent="0.2">
      <c r="A2238" s="821">
        <v>7</v>
      </c>
      <c r="B2238" s="822" t="s">
        <v>2929</v>
      </c>
      <c r="C2238" s="822" t="s">
        <v>2935</v>
      </c>
      <c r="D2238" s="823" t="s">
        <v>4682</v>
      </c>
      <c r="E2238" s="824" t="s">
        <v>2955</v>
      </c>
      <c r="F2238" s="822" t="s">
        <v>2930</v>
      </c>
      <c r="G2238" s="822" t="s">
        <v>3864</v>
      </c>
      <c r="H2238" s="822" t="s">
        <v>329</v>
      </c>
      <c r="I2238" s="822" t="s">
        <v>3868</v>
      </c>
      <c r="J2238" s="822" t="s">
        <v>3866</v>
      </c>
      <c r="K2238" s="822" t="s">
        <v>3869</v>
      </c>
      <c r="L2238" s="825">
        <v>1019.46</v>
      </c>
      <c r="M2238" s="825">
        <v>23447.58</v>
      </c>
      <c r="N2238" s="822">
        <v>23</v>
      </c>
      <c r="O2238" s="826">
        <v>7</v>
      </c>
      <c r="P2238" s="825">
        <v>18350.280000000002</v>
      </c>
      <c r="Q2238" s="827">
        <v>0.78260869565217395</v>
      </c>
      <c r="R2238" s="822">
        <v>18</v>
      </c>
      <c r="S2238" s="827">
        <v>0.78260869565217395</v>
      </c>
      <c r="T2238" s="826">
        <v>6</v>
      </c>
      <c r="U2238" s="828">
        <v>0.8571428571428571</v>
      </c>
    </row>
    <row r="2239" spans="1:21" ht="14.45" customHeight="1" x14ac:dyDescent="0.2">
      <c r="A2239" s="821">
        <v>7</v>
      </c>
      <c r="B2239" s="822" t="s">
        <v>2929</v>
      </c>
      <c r="C2239" s="822" t="s">
        <v>2935</v>
      </c>
      <c r="D2239" s="823" t="s">
        <v>4682</v>
      </c>
      <c r="E2239" s="824" t="s">
        <v>2955</v>
      </c>
      <c r="F2239" s="822" t="s">
        <v>2930</v>
      </c>
      <c r="G2239" s="822" t="s">
        <v>3864</v>
      </c>
      <c r="H2239" s="822" t="s">
        <v>329</v>
      </c>
      <c r="I2239" s="822" t="s">
        <v>3870</v>
      </c>
      <c r="J2239" s="822" t="s">
        <v>3866</v>
      </c>
      <c r="K2239" s="822" t="s">
        <v>3871</v>
      </c>
      <c r="L2239" s="825">
        <v>2038.93</v>
      </c>
      <c r="M2239" s="825">
        <v>12233.58</v>
      </c>
      <c r="N2239" s="822">
        <v>6</v>
      </c>
      <c r="O2239" s="826">
        <v>2</v>
      </c>
      <c r="P2239" s="825">
        <v>12233.58</v>
      </c>
      <c r="Q2239" s="827">
        <v>1</v>
      </c>
      <c r="R2239" s="822">
        <v>6</v>
      </c>
      <c r="S2239" s="827">
        <v>1</v>
      </c>
      <c r="T2239" s="826">
        <v>2</v>
      </c>
      <c r="U2239" s="828">
        <v>1</v>
      </c>
    </row>
    <row r="2240" spans="1:21" ht="14.45" customHeight="1" x14ac:dyDescent="0.2">
      <c r="A2240" s="821">
        <v>7</v>
      </c>
      <c r="B2240" s="822" t="s">
        <v>2929</v>
      </c>
      <c r="C2240" s="822" t="s">
        <v>2935</v>
      </c>
      <c r="D2240" s="823" t="s">
        <v>4682</v>
      </c>
      <c r="E2240" s="824" t="s">
        <v>2955</v>
      </c>
      <c r="F2240" s="822" t="s">
        <v>2930</v>
      </c>
      <c r="G2240" s="822" t="s">
        <v>3749</v>
      </c>
      <c r="H2240" s="822" t="s">
        <v>329</v>
      </c>
      <c r="I2240" s="822" t="s">
        <v>4401</v>
      </c>
      <c r="J2240" s="822" t="s">
        <v>4402</v>
      </c>
      <c r="K2240" s="822" t="s">
        <v>4403</v>
      </c>
      <c r="L2240" s="825">
        <v>0</v>
      </c>
      <c r="M2240" s="825">
        <v>0</v>
      </c>
      <c r="N2240" s="822">
        <v>1</v>
      </c>
      <c r="O2240" s="826">
        <v>0.5</v>
      </c>
      <c r="P2240" s="825"/>
      <c r="Q2240" s="827"/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7</v>
      </c>
      <c r="B2241" s="822" t="s">
        <v>2929</v>
      </c>
      <c r="C2241" s="822" t="s">
        <v>2935</v>
      </c>
      <c r="D2241" s="823" t="s">
        <v>4682</v>
      </c>
      <c r="E2241" s="824" t="s">
        <v>2955</v>
      </c>
      <c r="F2241" s="822" t="s">
        <v>2930</v>
      </c>
      <c r="G2241" s="822" t="s">
        <v>3132</v>
      </c>
      <c r="H2241" s="822" t="s">
        <v>329</v>
      </c>
      <c r="I2241" s="822" t="s">
        <v>4074</v>
      </c>
      <c r="J2241" s="822" t="s">
        <v>3134</v>
      </c>
      <c r="K2241" s="822" t="s">
        <v>4075</v>
      </c>
      <c r="L2241" s="825">
        <v>91.78</v>
      </c>
      <c r="M2241" s="825">
        <v>183.56</v>
      </c>
      <c r="N2241" s="822">
        <v>2</v>
      </c>
      <c r="O2241" s="826">
        <v>1</v>
      </c>
      <c r="P2241" s="825">
        <v>183.56</v>
      </c>
      <c r="Q2241" s="827">
        <v>1</v>
      </c>
      <c r="R2241" s="822">
        <v>2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7</v>
      </c>
      <c r="B2242" s="822" t="s">
        <v>2929</v>
      </c>
      <c r="C2242" s="822" t="s">
        <v>2935</v>
      </c>
      <c r="D2242" s="823" t="s">
        <v>4682</v>
      </c>
      <c r="E2242" s="824" t="s">
        <v>2955</v>
      </c>
      <c r="F2242" s="822" t="s">
        <v>2930</v>
      </c>
      <c r="G2242" s="822" t="s">
        <v>3206</v>
      </c>
      <c r="H2242" s="822" t="s">
        <v>329</v>
      </c>
      <c r="I2242" s="822" t="s">
        <v>3261</v>
      </c>
      <c r="J2242" s="822" t="s">
        <v>3208</v>
      </c>
      <c r="K2242" s="822"/>
      <c r="L2242" s="825">
        <v>50.32</v>
      </c>
      <c r="M2242" s="825">
        <v>452.88</v>
      </c>
      <c r="N2242" s="822">
        <v>9</v>
      </c>
      <c r="O2242" s="826">
        <v>1.5</v>
      </c>
      <c r="P2242" s="825">
        <v>100.64</v>
      </c>
      <c r="Q2242" s="827">
        <v>0.22222222222222224</v>
      </c>
      <c r="R2242" s="822">
        <v>2</v>
      </c>
      <c r="S2242" s="827">
        <v>0.22222222222222221</v>
      </c>
      <c r="T2242" s="826">
        <v>0.5</v>
      </c>
      <c r="U2242" s="828">
        <v>0.33333333333333331</v>
      </c>
    </row>
    <row r="2243" spans="1:21" ht="14.45" customHeight="1" x14ac:dyDescent="0.2">
      <c r="A2243" s="821">
        <v>7</v>
      </c>
      <c r="B2243" s="822" t="s">
        <v>2929</v>
      </c>
      <c r="C2243" s="822" t="s">
        <v>2935</v>
      </c>
      <c r="D2243" s="823" t="s">
        <v>4682</v>
      </c>
      <c r="E2243" s="824" t="s">
        <v>2955</v>
      </c>
      <c r="F2243" s="822" t="s">
        <v>2930</v>
      </c>
      <c r="G2243" s="822" t="s">
        <v>3139</v>
      </c>
      <c r="H2243" s="822" t="s">
        <v>329</v>
      </c>
      <c r="I2243" s="822" t="s">
        <v>3140</v>
      </c>
      <c r="J2243" s="822" t="s">
        <v>962</v>
      </c>
      <c r="K2243" s="822" t="s">
        <v>3141</v>
      </c>
      <c r="L2243" s="825">
        <v>25.53</v>
      </c>
      <c r="M2243" s="825">
        <v>25.53</v>
      </c>
      <c r="N2243" s="822">
        <v>1</v>
      </c>
      <c r="O2243" s="826">
        <v>1</v>
      </c>
      <c r="P2243" s="825">
        <v>25.53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7</v>
      </c>
      <c r="B2244" s="822" t="s">
        <v>2929</v>
      </c>
      <c r="C2244" s="822" t="s">
        <v>2935</v>
      </c>
      <c r="D2244" s="823" t="s">
        <v>4682</v>
      </c>
      <c r="E2244" s="824" t="s">
        <v>2955</v>
      </c>
      <c r="F2244" s="822" t="s">
        <v>2930</v>
      </c>
      <c r="G2244" s="822" t="s">
        <v>3874</v>
      </c>
      <c r="H2244" s="822" t="s">
        <v>329</v>
      </c>
      <c r="I2244" s="822" t="s">
        <v>4195</v>
      </c>
      <c r="J2244" s="822" t="s">
        <v>4196</v>
      </c>
      <c r="K2244" s="822" t="s">
        <v>841</v>
      </c>
      <c r="L2244" s="825">
        <v>68.599999999999994</v>
      </c>
      <c r="M2244" s="825">
        <v>274.39999999999998</v>
      </c>
      <c r="N2244" s="822">
        <v>4</v>
      </c>
      <c r="O2244" s="826">
        <v>0.5</v>
      </c>
      <c r="P2244" s="825">
        <v>274.39999999999998</v>
      </c>
      <c r="Q2244" s="827">
        <v>1</v>
      </c>
      <c r="R2244" s="822">
        <v>4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7</v>
      </c>
      <c r="B2245" s="822" t="s">
        <v>2929</v>
      </c>
      <c r="C2245" s="822" t="s">
        <v>2935</v>
      </c>
      <c r="D2245" s="823" t="s">
        <v>4682</v>
      </c>
      <c r="E2245" s="824" t="s">
        <v>2955</v>
      </c>
      <c r="F2245" s="822" t="s">
        <v>2930</v>
      </c>
      <c r="G2245" s="822" t="s">
        <v>3874</v>
      </c>
      <c r="H2245" s="822" t="s">
        <v>329</v>
      </c>
      <c r="I2245" s="822" t="s">
        <v>3878</v>
      </c>
      <c r="J2245" s="822" t="s">
        <v>3879</v>
      </c>
      <c r="K2245" s="822" t="s">
        <v>3880</v>
      </c>
      <c r="L2245" s="825">
        <v>74.64</v>
      </c>
      <c r="M2245" s="825">
        <v>671.76</v>
      </c>
      <c r="N2245" s="822">
        <v>9</v>
      </c>
      <c r="O2245" s="826">
        <v>2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7</v>
      </c>
      <c r="B2246" s="822" t="s">
        <v>2929</v>
      </c>
      <c r="C2246" s="822" t="s">
        <v>2935</v>
      </c>
      <c r="D2246" s="823" t="s">
        <v>4682</v>
      </c>
      <c r="E2246" s="824" t="s">
        <v>2955</v>
      </c>
      <c r="F2246" s="822" t="s">
        <v>2930</v>
      </c>
      <c r="G2246" s="822" t="s">
        <v>3874</v>
      </c>
      <c r="H2246" s="822" t="s">
        <v>329</v>
      </c>
      <c r="I2246" s="822" t="s">
        <v>4625</v>
      </c>
      <c r="J2246" s="822" t="s">
        <v>3879</v>
      </c>
      <c r="K2246" s="822" t="s">
        <v>4626</v>
      </c>
      <c r="L2246" s="825">
        <v>82.31</v>
      </c>
      <c r="M2246" s="825">
        <v>740.79</v>
      </c>
      <c r="N2246" s="822">
        <v>9</v>
      </c>
      <c r="O2246" s="826">
        <v>1</v>
      </c>
      <c r="P2246" s="825">
        <v>740.79</v>
      </c>
      <c r="Q2246" s="827">
        <v>1</v>
      </c>
      <c r="R2246" s="822">
        <v>9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7</v>
      </c>
      <c r="B2247" s="822" t="s">
        <v>2929</v>
      </c>
      <c r="C2247" s="822" t="s">
        <v>2935</v>
      </c>
      <c r="D2247" s="823" t="s">
        <v>4682</v>
      </c>
      <c r="E2247" s="824" t="s">
        <v>2955</v>
      </c>
      <c r="F2247" s="822" t="s">
        <v>2930</v>
      </c>
      <c r="G2247" s="822" t="s">
        <v>3757</v>
      </c>
      <c r="H2247" s="822" t="s">
        <v>329</v>
      </c>
      <c r="I2247" s="822" t="s">
        <v>4076</v>
      </c>
      <c r="J2247" s="822" t="s">
        <v>4077</v>
      </c>
      <c r="K2247" s="822" t="s">
        <v>3360</v>
      </c>
      <c r="L2247" s="825">
        <v>46.99</v>
      </c>
      <c r="M2247" s="825">
        <v>187.96</v>
      </c>
      <c r="N2247" s="822">
        <v>4</v>
      </c>
      <c r="O2247" s="826">
        <v>0.5</v>
      </c>
      <c r="P2247" s="825">
        <v>187.96</v>
      </c>
      <c r="Q2247" s="827">
        <v>1</v>
      </c>
      <c r="R2247" s="822">
        <v>4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7</v>
      </c>
      <c r="B2248" s="822" t="s">
        <v>2929</v>
      </c>
      <c r="C2248" s="822" t="s">
        <v>2935</v>
      </c>
      <c r="D2248" s="823" t="s">
        <v>4682</v>
      </c>
      <c r="E2248" s="824" t="s">
        <v>2955</v>
      </c>
      <c r="F2248" s="822" t="s">
        <v>2930</v>
      </c>
      <c r="G2248" s="822" t="s">
        <v>3881</v>
      </c>
      <c r="H2248" s="822" t="s">
        <v>329</v>
      </c>
      <c r="I2248" s="822" t="s">
        <v>3882</v>
      </c>
      <c r="J2248" s="822" t="s">
        <v>1440</v>
      </c>
      <c r="K2248" s="822" t="s">
        <v>3883</v>
      </c>
      <c r="L2248" s="825">
        <v>24.37</v>
      </c>
      <c r="M2248" s="825">
        <v>146.22</v>
      </c>
      <c r="N2248" s="822">
        <v>6</v>
      </c>
      <c r="O2248" s="826">
        <v>2</v>
      </c>
      <c r="P2248" s="825">
        <v>146.22</v>
      </c>
      <c r="Q2248" s="827">
        <v>1</v>
      </c>
      <c r="R2248" s="822">
        <v>6</v>
      </c>
      <c r="S2248" s="827">
        <v>1</v>
      </c>
      <c r="T2248" s="826">
        <v>2</v>
      </c>
      <c r="U2248" s="828">
        <v>1</v>
      </c>
    </row>
    <row r="2249" spans="1:21" ht="14.45" customHeight="1" x14ac:dyDescent="0.2">
      <c r="A2249" s="821">
        <v>7</v>
      </c>
      <c r="B2249" s="822" t="s">
        <v>2929</v>
      </c>
      <c r="C2249" s="822" t="s">
        <v>2935</v>
      </c>
      <c r="D2249" s="823" t="s">
        <v>4682</v>
      </c>
      <c r="E2249" s="824" t="s">
        <v>2955</v>
      </c>
      <c r="F2249" s="822" t="s">
        <v>2930</v>
      </c>
      <c r="G2249" s="822" t="s">
        <v>3881</v>
      </c>
      <c r="H2249" s="822" t="s">
        <v>329</v>
      </c>
      <c r="I2249" s="822" t="s">
        <v>4082</v>
      </c>
      <c r="J2249" s="822" t="s">
        <v>1440</v>
      </c>
      <c r="K2249" s="822" t="s">
        <v>2355</v>
      </c>
      <c r="L2249" s="825">
        <v>38.590000000000003</v>
      </c>
      <c r="M2249" s="825">
        <v>463.08000000000004</v>
      </c>
      <c r="N2249" s="822">
        <v>12</v>
      </c>
      <c r="O2249" s="826">
        <v>2.5</v>
      </c>
      <c r="P2249" s="825">
        <v>463.08000000000004</v>
      </c>
      <c r="Q2249" s="827">
        <v>1</v>
      </c>
      <c r="R2249" s="822">
        <v>12</v>
      </c>
      <c r="S2249" s="827">
        <v>1</v>
      </c>
      <c r="T2249" s="826">
        <v>2.5</v>
      </c>
      <c r="U2249" s="828">
        <v>1</v>
      </c>
    </row>
    <row r="2250" spans="1:21" ht="14.45" customHeight="1" x14ac:dyDescent="0.2">
      <c r="A2250" s="821">
        <v>7</v>
      </c>
      <c r="B2250" s="822" t="s">
        <v>2929</v>
      </c>
      <c r="C2250" s="822" t="s">
        <v>2935</v>
      </c>
      <c r="D2250" s="823" t="s">
        <v>4682</v>
      </c>
      <c r="E2250" s="824" t="s">
        <v>2955</v>
      </c>
      <c r="F2250" s="822" t="s">
        <v>2930</v>
      </c>
      <c r="G2250" s="822" t="s">
        <v>3881</v>
      </c>
      <c r="H2250" s="822" t="s">
        <v>329</v>
      </c>
      <c r="I2250" s="822" t="s">
        <v>4567</v>
      </c>
      <c r="J2250" s="822" t="s">
        <v>1440</v>
      </c>
      <c r="K2250" s="822" t="s">
        <v>4568</v>
      </c>
      <c r="L2250" s="825">
        <v>115.47</v>
      </c>
      <c r="M2250" s="825">
        <v>230.94</v>
      </c>
      <c r="N2250" s="822">
        <v>2</v>
      </c>
      <c r="O2250" s="826">
        <v>0.5</v>
      </c>
      <c r="P2250" s="825">
        <v>230.94</v>
      </c>
      <c r="Q2250" s="827">
        <v>1</v>
      </c>
      <c r="R2250" s="822">
        <v>2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7</v>
      </c>
      <c r="B2251" s="822" t="s">
        <v>2929</v>
      </c>
      <c r="C2251" s="822" t="s">
        <v>2935</v>
      </c>
      <c r="D2251" s="823" t="s">
        <v>4682</v>
      </c>
      <c r="E2251" s="824" t="s">
        <v>2955</v>
      </c>
      <c r="F2251" s="822" t="s">
        <v>2930</v>
      </c>
      <c r="G2251" s="822" t="s">
        <v>3884</v>
      </c>
      <c r="H2251" s="822" t="s">
        <v>687</v>
      </c>
      <c r="I2251" s="822" t="s">
        <v>4407</v>
      </c>
      <c r="J2251" s="822" t="s">
        <v>3886</v>
      </c>
      <c r="K2251" s="822" t="s">
        <v>4408</v>
      </c>
      <c r="L2251" s="825">
        <v>115.27</v>
      </c>
      <c r="M2251" s="825">
        <v>230.54</v>
      </c>
      <c r="N2251" s="822">
        <v>2</v>
      </c>
      <c r="O2251" s="826">
        <v>1</v>
      </c>
      <c r="P2251" s="825">
        <v>230.54</v>
      </c>
      <c r="Q2251" s="827">
        <v>1</v>
      </c>
      <c r="R2251" s="822">
        <v>2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7</v>
      </c>
      <c r="B2252" s="822" t="s">
        <v>2929</v>
      </c>
      <c r="C2252" s="822" t="s">
        <v>2935</v>
      </c>
      <c r="D2252" s="823" t="s">
        <v>4682</v>
      </c>
      <c r="E2252" s="824" t="s">
        <v>2955</v>
      </c>
      <c r="F2252" s="822" t="s">
        <v>2930</v>
      </c>
      <c r="G2252" s="822" t="s">
        <v>2996</v>
      </c>
      <c r="H2252" s="822" t="s">
        <v>329</v>
      </c>
      <c r="I2252" s="822" t="s">
        <v>2997</v>
      </c>
      <c r="J2252" s="822" t="s">
        <v>2998</v>
      </c>
      <c r="K2252" s="822" t="s">
        <v>2999</v>
      </c>
      <c r="L2252" s="825">
        <v>176.32</v>
      </c>
      <c r="M2252" s="825">
        <v>176.32</v>
      </c>
      <c r="N2252" s="822">
        <v>1</v>
      </c>
      <c r="O2252" s="826">
        <v>1</v>
      </c>
      <c r="P2252" s="825">
        <v>176.32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7</v>
      </c>
      <c r="B2253" s="822" t="s">
        <v>2929</v>
      </c>
      <c r="C2253" s="822" t="s">
        <v>2935</v>
      </c>
      <c r="D2253" s="823" t="s">
        <v>4682</v>
      </c>
      <c r="E2253" s="824" t="s">
        <v>2955</v>
      </c>
      <c r="F2253" s="822" t="s">
        <v>2930</v>
      </c>
      <c r="G2253" s="822" t="s">
        <v>3888</v>
      </c>
      <c r="H2253" s="822" t="s">
        <v>329</v>
      </c>
      <c r="I2253" s="822" t="s">
        <v>3889</v>
      </c>
      <c r="J2253" s="822" t="s">
        <v>3890</v>
      </c>
      <c r="K2253" s="822" t="s">
        <v>3891</v>
      </c>
      <c r="L2253" s="825">
        <v>1561.8</v>
      </c>
      <c r="M2253" s="825">
        <v>17179.8</v>
      </c>
      <c r="N2253" s="822">
        <v>11</v>
      </c>
      <c r="O2253" s="826">
        <v>2.5</v>
      </c>
      <c r="P2253" s="825">
        <v>17179.8</v>
      </c>
      <c r="Q2253" s="827">
        <v>1</v>
      </c>
      <c r="R2253" s="822">
        <v>11</v>
      </c>
      <c r="S2253" s="827">
        <v>1</v>
      </c>
      <c r="T2253" s="826">
        <v>2.5</v>
      </c>
      <c r="U2253" s="828">
        <v>1</v>
      </c>
    </row>
    <row r="2254" spans="1:21" ht="14.45" customHeight="1" x14ac:dyDescent="0.2">
      <c r="A2254" s="821">
        <v>7</v>
      </c>
      <c r="B2254" s="822" t="s">
        <v>2929</v>
      </c>
      <c r="C2254" s="822" t="s">
        <v>2935</v>
      </c>
      <c r="D2254" s="823" t="s">
        <v>4682</v>
      </c>
      <c r="E2254" s="824" t="s">
        <v>2955</v>
      </c>
      <c r="F2254" s="822" t="s">
        <v>2930</v>
      </c>
      <c r="G2254" s="822" t="s">
        <v>3047</v>
      </c>
      <c r="H2254" s="822" t="s">
        <v>329</v>
      </c>
      <c r="I2254" s="822" t="s">
        <v>3048</v>
      </c>
      <c r="J2254" s="822" t="s">
        <v>1584</v>
      </c>
      <c r="K2254" s="822" t="s">
        <v>3049</v>
      </c>
      <c r="L2254" s="825">
        <v>90.95</v>
      </c>
      <c r="M2254" s="825">
        <v>454.75</v>
      </c>
      <c r="N2254" s="822">
        <v>5</v>
      </c>
      <c r="O2254" s="826">
        <v>2</v>
      </c>
      <c r="P2254" s="825">
        <v>272.85000000000002</v>
      </c>
      <c r="Q2254" s="827">
        <v>0.60000000000000009</v>
      </c>
      <c r="R2254" s="822">
        <v>3</v>
      </c>
      <c r="S2254" s="827">
        <v>0.6</v>
      </c>
      <c r="T2254" s="826">
        <v>1</v>
      </c>
      <c r="U2254" s="828">
        <v>0.5</v>
      </c>
    </row>
    <row r="2255" spans="1:21" ht="14.45" customHeight="1" x14ac:dyDescent="0.2">
      <c r="A2255" s="821">
        <v>7</v>
      </c>
      <c r="B2255" s="822" t="s">
        <v>2929</v>
      </c>
      <c r="C2255" s="822" t="s">
        <v>2935</v>
      </c>
      <c r="D2255" s="823" t="s">
        <v>4682</v>
      </c>
      <c r="E2255" s="824" t="s">
        <v>2955</v>
      </c>
      <c r="F2255" s="822" t="s">
        <v>2930</v>
      </c>
      <c r="G2255" s="822" t="s">
        <v>3151</v>
      </c>
      <c r="H2255" s="822" t="s">
        <v>329</v>
      </c>
      <c r="I2255" s="822" t="s">
        <v>3152</v>
      </c>
      <c r="J2255" s="822" t="s">
        <v>3153</v>
      </c>
      <c r="K2255" s="822" t="s">
        <v>2371</v>
      </c>
      <c r="L2255" s="825">
        <v>38.56</v>
      </c>
      <c r="M2255" s="825">
        <v>77.12</v>
      </c>
      <c r="N2255" s="822">
        <v>2</v>
      </c>
      <c r="O2255" s="826">
        <v>1</v>
      </c>
      <c r="P2255" s="825">
        <v>77.12</v>
      </c>
      <c r="Q2255" s="827">
        <v>1</v>
      </c>
      <c r="R2255" s="822">
        <v>2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7</v>
      </c>
      <c r="B2256" s="822" t="s">
        <v>2929</v>
      </c>
      <c r="C2256" s="822" t="s">
        <v>2935</v>
      </c>
      <c r="D2256" s="823" t="s">
        <v>4682</v>
      </c>
      <c r="E2256" s="824" t="s">
        <v>2955</v>
      </c>
      <c r="F2256" s="822" t="s">
        <v>2930</v>
      </c>
      <c r="G2256" s="822" t="s">
        <v>3154</v>
      </c>
      <c r="H2256" s="822" t="s">
        <v>687</v>
      </c>
      <c r="I2256" s="822" t="s">
        <v>2653</v>
      </c>
      <c r="J2256" s="822" t="s">
        <v>2654</v>
      </c>
      <c r="K2256" s="822" t="s">
        <v>2655</v>
      </c>
      <c r="L2256" s="825">
        <v>70.48</v>
      </c>
      <c r="M2256" s="825">
        <v>845.76</v>
      </c>
      <c r="N2256" s="822">
        <v>12</v>
      </c>
      <c r="O2256" s="826">
        <v>2.5</v>
      </c>
      <c r="P2256" s="825">
        <v>845.76</v>
      </c>
      <c r="Q2256" s="827">
        <v>1</v>
      </c>
      <c r="R2256" s="822">
        <v>12</v>
      </c>
      <c r="S2256" s="827">
        <v>1</v>
      </c>
      <c r="T2256" s="826">
        <v>2.5</v>
      </c>
      <c r="U2256" s="828">
        <v>1</v>
      </c>
    </row>
    <row r="2257" spans="1:21" ht="14.45" customHeight="1" x14ac:dyDescent="0.2">
      <c r="A2257" s="821">
        <v>7</v>
      </c>
      <c r="B2257" s="822" t="s">
        <v>2929</v>
      </c>
      <c r="C2257" s="822" t="s">
        <v>2935</v>
      </c>
      <c r="D2257" s="823" t="s">
        <v>4682</v>
      </c>
      <c r="E2257" s="824" t="s">
        <v>2955</v>
      </c>
      <c r="F2257" s="822" t="s">
        <v>2930</v>
      </c>
      <c r="G2257" s="822" t="s">
        <v>3154</v>
      </c>
      <c r="H2257" s="822" t="s">
        <v>687</v>
      </c>
      <c r="I2257" s="822" t="s">
        <v>3155</v>
      </c>
      <c r="J2257" s="822" t="s">
        <v>2654</v>
      </c>
      <c r="K2257" s="822" t="s">
        <v>3156</v>
      </c>
      <c r="L2257" s="825">
        <v>140.96</v>
      </c>
      <c r="M2257" s="825">
        <v>845.76</v>
      </c>
      <c r="N2257" s="822">
        <v>6</v>
      </c>
      <c r="O2257" s="826">
        <v>4</v>
      </c>
      <c r="P2257" s="825">
        <v>422.88</v>
      </c>
      <c r="Q2257" s="827">
        <v>0.5</v>
      </c>
      <c r="R2257" s="822">
        <v>3</v>
      </c>
      <c r="S2257" s="827">
        <v>0.5</v>
      </c>
      <c r="T2257" s="826">
        <v>2</v>
      </c>
      <c r="U2257" s="828">
        <v>0.5</v>
      </c>
    </row>
    <row r="2258" spans="1:21" ht="14.45" customHeight="1" x14ac:dyDescent="0.2">
      <c r="A2258" s="821">
        <v>7</v>
      </c>
      <c r="B2258" s="822" t="s">
        <v>2929</v>
      </c>
      <c r="C2258" s="822" t="s">
        <v>2935</v>
      </c>
      <c r="D2258" s="823" t="s">
        <v>4682</v>
      </c>
      <c r="E2258" s="824" t="s">
        <v>2955</v>
      </c>
      <c r="F2258" s="822" t="s">
        <v>2930</v>
      </c>
      <c r="G2258" s="822" t="s">
        <v>3892</v>
      </c>
      <c r="H2258" s="822" t="s">
        <v>329</v>
      </c>
      <c r="I2258" s="822" t="s">
        <v>4276</v>
      </c>
      <c r="J2258" s="822" t="s">
        <v>3894</v>
      </c>
      <c r="K2258" s="822" t="s">
        <v>3895</v>
      </c>
      <c r="L2258" s="825">
        <v>27.49</v>
      </c>
      <c r="M2258" s="825">
        <v>54.98</v>
      </c>
      <c r="N2258" s="822">
        <v>2</v>
      </c>
      <c r="O2258" s="826">
        <v>0.5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7</v>
      </c>
      <c r="B2259" s="822" t="s">
        <v>2929</v>
      </c>
      <c r="C2259" s="822" t="s">
        <v>2935</v>
      </c>
      <c r="D2259" s="823" t="s">
        <v>4682</v>
      </c>
      <c r="E2259" s="824" t="s">
        <v>2955</v>
      </c>
      <c r="F2259" s="822" t="s">
        <v>2930</v>
      </c>
      <c r="G2259" s="822" t="s">
        <v>3698</v>
      </c>
      <c r="H2259" s="822" t="s">
        <v>687</v>
      </c>
      <c r="I2259" s="822" t="s">
        <v>4627</v>
      </c>
      <c r="J2259" s="822" t="s">
        <v>3899</v>
      </c>
      <c r="K2259" s="822" t="s">
        <v>4628</v>
      </c>
      <c r="L2259" s="825">
        <v>241.59</v>
      </c>
      <c r="M2259" s="825">
        <v>724.77</v>
      </c>
      <c r="N2259" s="822">
        <v>3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7</v>
      </c>
      <c r="B2260" s="822" t="s">
        <v>2929</v>
      </c>
      <c r="C2260" s="822" t="s">
        <v>2935</v>
      </c>
      <c r="D2260" s="823" t="s">
        <v>4682</v>
      </c>
      <c r="E2260" s="824" t="s">
        <v>2955</v>
      </c>
      <c r="F2260" s="822" t="s">
        <v>2930</v>
      </c>
      <c r="G2260" s="822" t="s">
        <v>3157</v>
      </c>
      <c r="H2260" s="822" t="s">
        <v>687</v>
      </c>
      <c r="I2260" s="822" t="s">
        <v>3158</v>
      </c>
      <c r="J2260" s="822" t="s">
        <v>3159</v>
      </c>
      <c r="K2260" s="822" t="s">
        <v>3160</v>
      </c>
      <c r="L2260" s="825">
        <v>141.25</v>
      </c>
      <c r="M2260" s="825">
        <v>141.25</v>
      </c>
      <c r="N2260" s="822">
        <v>1</v>
      </c>
      <c r="O2260" s="826">
        <v>1</v>
      </c>
      <c r="P2260" s="825">
        <v>141.25</v>
      </c>
      <c r="Q2260" s="827">
        <v>1</v>
      </c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7</v>
      </c>
      <c r="B2261" s="822" t="s">
        <v>2929</v>
      </c>
      <c r="C2261" s="822" t="s">
        <v>2935</v>
      </c>
      <c r="D2261" s="823" t="s">
        <v>4682</v>
      </c>
      <c r="E2261" s="824" t="s">
        <v>2955</v>
      </c>
      <c r="F2261" s="822" t="s">
        <v>2930</v>
      </c>
      <c r="G2261" s="822" t="s">
        <v>3901</v>
      </c>
      <c r="H2261" s="822" t="s">
        <v>329</v>
      </c>
      <c r="I2261" s="822" t="s">
        <v>3902</v>
      </c>
      <c r="J2261" s="822" t="s">
        <v>3903</v>
      </c>
      <c r="K2261" s="822" t="s">
        <v>836</v>
      </c>
      <c r="L2261" s="825">
        <v>208.18</v>
      </c>
      <c r="M2261" s="825">
        <v>3330.8799999999997</v>
      </c>
      <c r="N2261" s="822">
        <v>16</v>
      </c>
      <c r="O2261" s="826">
        <v>6</v>
      </c>
      <c r="P2261" s="825">
        <v>3330.8799999999997</v>
      </c>
      <c r="Q2261" s="827">
        <v>1</v>
      </c>
      <c r="R2261" s="822">
        <v>16</v>
      </c>
      <c r="S2261" s="827">
        <v>1</v>
      </c>
      <c r="T2261" s="826">
        <v>6</v>
      </c>
      <c r="U2261" s="828">
        <v>1</v>
      </c>
    </row>
    <row r="2262" spans="1:21" ht="14.45" customHeight="1" x14ac:dyDescent="0.2">
      <c r="A2262" s="821">
        <v>7</v>
      </c>
      <c r="B2262" s="822" t="s">
        <v>2929</v>
      </c>
      <c r="C2262" s="822" t="s">
        <v>2935</v>
      </c>
      <c r="D2262" s="823" t="s">
        <v>4682</v>
      </c>
      <c r="E2262" s="824" t="s">
        <v>2955</v>
      </c>
      <c r="F2262" s="822" t="s">
        <v>2930</v>
      </c>
      <c r="G2262" s="822" t="s">
        <v>3901</v>
      </c>
      <c r="H2262" s="822" t="s">
        <v>329</v>
      </c>
      <c r="I2262" s="822" t="s">
        <v>3904</v>
      </c>
      <c r="J2262" s="822" t="s">
        <v>3903</v>
      </c>
      <c r="K2262" s="822" t="s">
        <v>1919</v>
      </c>
      <c r="L2262" s="825">
        <v>383.18</v>
      </c>
      <c r="M2262" s="825">
        <v>1915.9</v>
      </c>
      <c r="N2262" s="822">
        <v>5</v>
      </c>
      <c r="O2262" s="826">
        <v>1</v>
      </c>
      <c r="P2262" s="825">
        <v>1915.9</v>
      </c>
      <c r="Q2262" s="827">
        <v>1</v>
      </c>
      <c r="R2262" s="822">
        <v>5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7</v>
      </c>
      <c r="B2263" s="822" t="s">
        <v>2929</v>
      </c>
      <c r="C2263" s="822" t="s">
        <v>2935</v>
      </c>
      <c r="D2263" s="823" t="s">
        <v>4682</v>
      </c>
      <c r="E2263" s="824" t="s">
        <v>2955</v>
      </c>
      <c r="F2263" s="822" t="s">
        <v>2930</v>
      </c>
      <c r="G2263" s="822" t="s">
        <v>3901</v>
      </c>
      <c r="H2263" s="822" t="s">
        <v>329</v>
      </c>
      <c r="I2263" s="822" t="s">
        <v>4162</v>
      </c>
      <c r="J2263" s="822" t="s">
        <v>4160</v>
      </c>
      <c r="K2263" s="822" t="s">
        <v>4163</v>
      </c>
      <c r="L2263" s="825">
        <v>233.95</v>
      </c>
      <c r="M2263" s="825">
        <v>2339.4999999999995</v>
      </c>
      <c r="N2263" s="822">
        <v>10</v>
      </c>
      <c r="O2263" s="826">
        <v>2</v>
      </c>
      <c r="P2263" s="825">
        <v>2339.4999999999995</v>
      </c>
      <c r="Q2263" s="827">
        <v>1</v>
      </c>
      <c r="R2263" s="822">
        <v>10</v>
      </c>
      <c r="S2263" s="827">
        <v>1</v>
      </c>
      <c r="T2263" s="826">
        <v>2</v>
      </c>
      <c r="U2263" s="828">
        <v>1</v>
      </c>
    </row>
    <row r="2264" spans="1:21" ht="14.45" customHeight="1" x14ac:dyDescent="0.2">
      <c r="A2264" s="821">
        <v>7</v>
      </c>
      <c r="B2264" s="822" t="s">
        <v>2929</v>
      </c>
      <c r="C2264" s="822" t="s">
        <v>2935</v>
      </c>
      <c r="D2264" s="823" t="s">
        <v>4682</v>
      </c>
      <c r="E2264" s="824" t="s">
        <v>2955</v>
      </c>
      <c r="F2264" s="822" t="s">
        <v>2930</v>
      </c>
      <c r="G2264" s="822" t="s">
        <v>3905</v>
      </c>
      <c r="H2264" s="822" t="s">
        <v>329</v>
      </c>
      <c r="I2264" s="822" t="s">
        <v>3906</v>
      </c>
      <c r="J2264" s="822" t="s">
        <v>3907</v>
      </c>
      <c r="K2264" s="822" t="s">
        <v>1901</v>
      </c>
      <c r="L2264" s="825">
        <v>134.47999999999999</v>
      </c>
      <c r="M2264" s="825">
        <v>1075.8399999999999</v>
      </c>
      <c r="N2264" s="822">
        <v>8</v>
      </c>
      <c r="O2264" s="826">
        <v>5</v>
      </c>
      <c r="P2264" s="825">
        <v>134.47999999999999</v>
      </c>
      <c r="Q2264" s="827">
        <v>0.125</v>
      </c>
      <c r="R2264" s="822">
        <v>1</v>
      </c>
      <c r="S2264" s="827">
        <v>0.125</v>
      </c>
      <c r="T2264" s="826">
        <v>1</v>
      </c>
      <c r="U2264" s="828">
        <v>0.2</v>
      </c>
    </row>
    <row r="2265" spans="1:21" ht="14.45" customHeight="1" x14ac:dyDescent="0.2">
      <c r="A2265" s="821">
        <v>7</v>
      </c>
      <c r="B2265" s="822" t="s">
        <v>2929</v>
      </c>
      <c r="C2265" s="822" t="s">
        <v>2935</v>
      </c>
      <c r="D2265" s="823" t="s">
        <v>4682</v>
      </c>
      <c r="E2265" s="824" t="s">
        <v>2955</v>
      </c>
      <c r="F2265" s="822" t="s">
        <v>2930</v>
      </c>
      <c r="G2265" s="822" t="s">
        <v>3905</v>
      </c>
      <c r="H2265" s="822" t="s">
        <v>329</v>
      </c>
      <c r="I2265" s="822" t="s">
        <v>3906</v>
      </c>
      <c r="J2265" s="822" t="s">
        <v>3907</v>
      </c>
      <c r="K2265" s="822" t="s">
        <v>1901</v>
      </c>
      <c r="L2265" s="825">
        <v>88.07</v>
      </c>
      <c r="M2265" s="825">
        <v>2377.8899999999994</v>
      </c>
      <c r="N2265" s="822">
        <v>27</v>
      </c>
      <c r="O2265" s="826">
        <v>10</v>
      </c>
      <c r="P2265" s="825">
        <v>968.76999999999975</v>
      </c>
      <c r="Q2265" s="827">
        <v>0.40740740740740738</v>
      </c>
      <c r="R2265" s="822">
        <v>11</v>
      </c>
      <c r="S2265" s="827">
        <v>0.40740740740740738</v>
      </c>
      <c r="T2265" s="826">
        <v>4</v>
      </c>
      <c r="U2265" s="828">
        <v>0.4</v>
      </c>
    </row>
    <row r="2266" spans="1:21" ht="14.45" customHeight="1" x14ac:dyDescent="0.2">
      <c r="A2266" s="821">
        <v>7</v>
      </c>
      <c r="B2266" s="822" t="s">
        <v>2929</v>
      </c>
      <c r="C2266" s="822" t="s">
        <v>2935</v>
      </c>
      <c r="D2266" s="823" t="s">
        <v>4682</v>
      </c>
      <c r="E2266" s="824" t="s">
        <v>2955</v>
      </c>
      <c r="F2266" s="822" t="s">
        <v>2930</v>
      </c>
      <c r="G2266" s="822" t="s">
        <v>3908</v>
      </c>
      <c r="H2266" s="822" t="s">
        <v>329</v>
      </c>
      <c r="I2266" s="822" t="s">
        <v>3909</v>
      </c>
      <c r="J2266" s="822" t="s">
        <v>3910</v>
      </c>
      <c r="K2266" s="822" t="s">
        <v>3911</v>
      </c>
      <c r="L2266" s="825">
        <v>113.93</v>
      </c>
      <c r="M2266" s="825">
        <v>341.79</v>
      </c>
      <c r="N2266" s="822">
        <v>3</v>
      </c>
      <c r="O2266" s="826">
        <v>3</v>
      </c>
      <c r="P2266" s="825">
        <v>341.79</v>
      </c>
      <c r="Q2266" s="827">
        <v>1</v>
      </c>
      <c r="R2266" s="822">
        <v>3</v>
      </c>
      <c r="S2266" s="827">
        <v>1</v>
      </c>
      <c r="T2266" s="826">
        <v>3</v>
      </c>
      <c r="U2266" s="828">
        <v>1</v>
      </c>
    </row>
    <row r="2267" spans="1:21" ht="14.45" customHeight="1" x14ac:dyDescent="0.2">
      <c r="A2267" s="821">
        <v>7</v>
      </c>
      <c r="B2267" s="822" t="s">
        <v>2929</v>
      </c>
      <c r="C2267" s="822" t="s">
        <v>2935</v>
      </c>
      <c r="D2267" s="823" t="s">
        <v>4682</v>
      </c>
      <c r="E2267" s="824" t="s">
        <v>2955</v>
      </c>
      <c r="F2267" s="822" t="s">
        <v>2930</v>
      </c>
      <c r="G2267" s="822" t="s">
        <v>3908</v>
      </c>
      <c r="H2267" s="822" t="s">
        <v>329</v>
      </c>
      <c r="I2267" s="822" t="s">
        <v>3909</v>
      </c>
      <c r="J2267" s="822" t="s">
        <v>3910</v>
      </c>
      <c r="K2267" s="822" t="s">
        <v>3911</v>
      </c>
      <c r="L2267" s="825">
        <v>70.48</v>
      </c>
      <c r="M2267" s="825">
        <v>140.96</v>
      </c>
      <c r="N2267" s="822">
        <v>2</v>
      </c>
      <c r="O2267" s="826">
        <v>1</v>
      </c>
      <c r="P2267" s="825">
        <v>140.96</v>
      </c>
      <c r="Q2267" s="827">
        <v>1</v>
      </c>
      <c r="R2267" s="822">
        <v>2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7</v>
      </c>
      <c r="B2268" s="822" t="s">
        <v>2929</v>
      </c>
      <c r="C2268" s="822" t="s">
        <v>2935</v>
      </c>
      <c r="D2268" s="823" t="s">
        <v>4682</v>
      </c>
      <c r="E2268" s="824" t="s">
        <v>2955</v>
      </c>
      <c r="F2268" s="822" t="s">
        <v>2930</v>
      </c>
      <c r="G2268" s="822" t="s">
        <v>3612</v>
      </c>
      <c r="H2268" s="822" t="s">
        <v>329</v>
      </c>
      <c r="I2268" s="822" t="s">
        <v>3613</v>
      </c>
      <c r="J2268" s="822" t="s">
        <v>3614</v>
      </c>
      <c r="K2268" s="822" t="s">
        <v>3615</v>
      </c>
      <c r="L2268" s="825">
        <v>0</v>
      </c>
      <c r="M2268" s="825">
        <v>0</v>
      </c>
      <c r="N2268" s="822">
        <v>1</v>
      </c>
      <c r="O2268" s="826">
        <v>1</v>
      </c>
      <c r="P2268" s="825">
        <v>0</v>
      </c>
      <c r="Q2268" s="827"/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7</v>
      </c>
      <c r="B2269" s="822" t="s">
        <v>2929</v>
      </c>
      <c r="C2269" s="822" t="s">
        <v>2935</v>
      </c>
      <c r="D2269" s="823" t="s">
        <v>4682</v>
      </c>
      <c r="E2269" s="824" t="s">
        <v>2955</v>
      </c>
      <c r="F2269" s="822" t="s">
        <v>2930</v>
      </c>
      <c r="G2269" s="822" t="s">
        <v>3050</v>
      </c>
      <c r="H2269" s="822" t="s">
        <v>329</v>
      </c>
      <c r="I2269" s="822" t="s">
        <v>3383</v>
      </c>
      <c r="J2269" s="822" t="s">
        <v>3248</v>
      </c>
      <c r="K2269" s="822" t="s">
        <v>871</v>
      </c>
      <c r="L2269" s="825">
        <v>35.25</v>
      </c>
      <c r="M2269" s="825">
        <v>70.5</v>
      </c>
      <c r="N2269" s="822">
        <v>2</v>
      </c>
      <c r="O2269" s="826">
        <v>1</v>
      </c>
      <c r="P2269" s="825">
        <v>35.25</v>
      </c>
      <c r="Q2269" s="827">
        <v>0.5</v>
      </c>
      <c r="R2269" s="822">
        <v>1</v>
      </c>
      <c r="S2269" s="827">
        <v>0.5</v>
      </c>
      <c r="T2269" s="826">
        <v>0.5</v>
      </c>
      <c r="U2269" s="828">
        <v>0.5</v>
      </c>
    </row>
    <row r="2270" spans="1:21" ht="14.45" customHeight="1" x14ac:dyDescent="0.2">
      <c r="A2270" s="821">
        <v>7</v>
      </c>
      <c r="B2270" s="822" t="s">
        <v>2929</v>
      </c>
      <c r="C2270" s="822" t="s">
        <v>2935</v>
      </c>
      <c r="D2270" s="823" t="s">
        <v>4682</v>
      </c>
      <c r="E2270" s="824" t="s">
        <v>2955</v>
      </c>
      <c r="F2270" s="822" t="s">
        <v>2930</v>
      </c>
      <c r="G2270" s="822" t="s">
        <v>3050</v>
      </c>
      <c r="H2270" s="822" t="s">
        <v>329</v>
      </c>
      <c r="I2270" s="822" t="s">
        <v>3051</v>
      </c>
      <c r="J2270" s="822" t="s">
        <v>1326</v>
      </c>
      <c r="K2270" s="822" t="s">
        <v>3052</v>
      </c>
      <c r="L2270" s="825">
        <v>35.25</v>
      </c>
      <c r="M2270" s="825">
        <v>105.75</v>
      </c>
      <c r="N2270" s="822">
        <v>3</v>
      </c>
      <c r="O2270" s="826">
        <v>1.5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7</v>
      </c>
      <c r="B2271" s="822" t="s">
        <v>2929</v>
      </c>
      <c r="C2271" s="822" t="s">
        <v>2935</v>
      </c>
      <c r="D2271" s="823" t="s">
        <v>4682</v>
      </c>
      <c r="E2271" s="824" t="s">
        <v>2955</v>
      </c>
      <c r="F2271" s="822" t="s">
        <v>2930</v>
      </c>
      <c r="G2271" s="822" t="s">
        <v>3161</v>
      </c>
      <c r="H2271" s="822" t="s">
        <v>329</v>
      </c>
      <c r="I2271" s="822" t="s">
        <v>3162</v>
      </c>
      <c r="J2271" s="822" t="s">
        <v>3163</v>
      </c>
      <c r="K2271" s="822" t="s">
        <v>3164</v>
      </c>
      <c r="L2271" s="825">
        <v>185.26</v>
      </c>
      <c r="M2271" s="825">
        <v>185.26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7</v>
      </c>
      <c r="B2272" s="822" t="s">
        <v>2929</v>
      </c>
      <c r="C2272" s="822" t="s">
        <v>2935</v>
      </c>
      <c r="D2272" s="823" t="s">
        <v>4682</v>
      </c>
      <c r="E2272" s="824" t="s">
        <v>2955</v>
      </c>
      <c r="F2272" s="822" t="s">
        <v>2930</v>
      </c>
      <c r="G2272" s="822" t="s">
        <v>3161</v>
      </c>
      <c r="H2272" s="822" t="s">
        <v>329</v>
      </c>
      <c r="I2272" s="822" t="s">
        <v>3162</v>
      </c>
      <c r="J2272" s="822" t="s">
        <v>3163</v>
      </c>
      <c r="K2272" s="822" t="s">
        <v>3164</v>
      </c>
      <c r="L2272" s="825">
        <v>87.98</v>
      </c>
      <c r="M2272" s="825">
        <v>175.96</v>
      </c>
      <c r="N2272" s="822">
        <v>2</v>
      </c>
      <c r="O2272" s="826">
        <v>1</v>
      </c>
      <c r="P2272" s="825">
        <v>87.98</v>
      </c>
      <c r="Q2272" s="827">
        <v>0.5</v>
      </c>
      <c r="R2272" s="822">
        <v>1</v>
      </c>
      <c r="S2272" s="827">
        <v>0.5</v>
      </c>
      <c r="T2272" s="826">
        <v>0.5</v>
      </c>
      <c r="U2272" s="828">
        <v>0.5</v>
      </c>
    </row>
    <row r="2273" spans="1:21" ht="14.45" customHeight="1" x14ac:dyDescent="0.2">
      <c r="A2273" s="821">
        <v>7</v>
      </c>
      <c r="B2273" s="822" t="s">
        <v>2929</v>
      </c>
      <c r="C2273" s="822" t="s">
        <v>2935</v>
      </c>
      <c r="D2273" s="823" t="s">
        <v>4682</v>
      </c>
      <c r="E2273" s="824" t="s">
        <v>2955</v>
      </c>
      <c r="F2273" s="822" t="s">
        <v>2930</v>
      </c>
      <c r="G2273" s="822" t="s">
        <v>3161</v>
      </c>
      <c r="H2273" s="822" t="s">
        <v>329</v>
      </c>
      <c r="I2273" s="822" t="s">
        <v>3513</v>
      </c>
      <c r="J2273" s="822" t="s">
        <v>3163</v>
      </c>
      <c r="K2273" s="822" t="s">
        <v>3164</v>
      </c>
      <c r="L2273" s="825">
        <v>87.98</v>
      </c>
      <c r="M2273" s="825">
        <v>87.98</v>
      </c>
      <c r="N2273" s="822">
        <v>1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7</v>
      </c>
      <c r="B2274" s="822" t="s">
        <v>2929</v>
      </c>
      <c r="C2274" s="822" t="s">
        <v>2935</v>
      </c>
      <c r="D2274" s="823" t="s">
        <v>4682</v>
      </c>
      <c r="E2274" s="824" t="s">
        <v>2955</v>
      </c>
      <c r="F2274" s="822" t="s">
        <v>2930</v>
      </c>
      <c r="G2274" s="822" t="s">
        <v>3161</v>
      </c>
      <c r="H2274" s="822" t="s">
        <v>329</v>
      </c>
      <c r="I2274" s="822" t="s">
        <v>4283</v>
      </c>
      <c r="J2274" s="822" t="s">
        <v>3765</v>
      </c>
      <c r="K2274" s="822" t="s">
        <v>3331</v>
      </c>
      <c r="L2274" s="825">
        <v>205.84</v>
      </c>
      <c r="M2274" s="825">
        <v>205.84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7</v>
      </c>
      <c r="B2275" s="822" t="s">
        <v>2929</v>
      </c>
      <c r="C2275" s="822" t="s">
        <v>2935</v>
      </c>
      <c r="D2275" s="823" t="s">
        <v>4682</v>
      </c>
      <c r="E2275" s="824" t="s">
        <v>2955</v>
      </c>
      <c r="F2275" s="822" t="s">
        <v>2930</v>
      </c>
      <c r="G2275" s="822" t="s">
        <v>4526</v>
      </c>
      <c r="H2275" s="822" t="s">
        <v>329</v>
      </c>
      <c r="I2275" s="822" t="s">
        <v>4527</v>
      </c>
      <c r="J2275" s="822" t="s">
        <v>4528</v>
      </c>
      <c r="K2275" s="822" t="s">
        <v>4529</v>
      </c>
      <c r="L2275" s="825">
        <v>453.18</v>
      </c>
      <c r="M2275" s="825">
        <v>1359.54</v>
      </c>
      <c r="N2275" s="822">
        <v>3</v>
      </c>
      <c r="O2275" s="826">
        <v>0.5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7</v>
      </c>
      <c r="B2276" s="822" t="s">
        <v>2929</v>
      </c>
      <c r="C2276" s="822" t="s">
        <v>2935</v>
      </c>
      <c r="D2276" s="823" t="s">
        <v>4682</v>
      </c>
      <c r="E2276" s="824" t="s">
        <v>2955</v>
      </c>
      <c r="F2276" s="822" t="s">
        <v>2930</v>
      </c>
      <c r="G2276" s="822" t="s">
        <v>3912</v>
      </c>
      <c r="H2276" s="822" t="s">
        <v>329</v>
      </c>
      <c r="I2276" s="822" t="s">
        <v>3913</v>
      </c>
      <c r="J2276" s="822" t="s">
        <v>3914</v>
      </c>
      <c r="K2276" s="822" t="s">
        <v>3915</v>
      </c>
      <c r="L2276" s="825">
        <v>2038.93</v>
      </c>
      <c r="M2276" s="825">
        <v>20389.3</v>
      </c>
      <c r="N2276" s="822">
        <v>10</v>
      </c>
      <c r="O2276" s="826">
        <v>2</v>
      </c>
      <c r="P2276" s="825">
        <v>10194.65</v>
      </c>
      <c r="Q2276" s="827">
        <v>0.5</v>
      </c>
      <c r="R2276" s="822">
        <v>5</v>
      </c>
      <c r="S2276" s="827">
        <v>0.5</v>
      </c>
      <c r="T2276" s="826">
        <v>1</v>
      </c>
      <c r="U2276" s="828">
        <v>0.5</v>
      </c>
    </row>
    <row r="2277" spans="1:21" ht="14.45" customHeight="1" x14ac:dyDescent="0.2">
      <c r="A2277" s="821">
        <v>7</v>
      </c>
      <c r="B2277" s="822" t="s">
        <v>2929</v>
      </c>
      <c r="C2277" s="822" t="s">
        <v>2935</v>
      </c>
      <c r="D2277" s="823" t="s">
        <v>4682</v>
      </c>
      <c r="E2277" s="824" t="s">
        <v>2955</v>
      </c>
      <c r="F2277" s="822" t="s">
        <v>2930</v>
      </c>
      <c r="G2277" s="822" t="s">
        <v>3912</v>
      </c>
      <c r="H2277" s="822" t="s">
        <v>329</v>
      </c>
      <c r="I2277" s="822" t="s">
        <v>3916</v>
      </c>
      <c r="J2277" s="822" t="s">
        <v>3914</v>
      </c>
      <c r="K2277" s="822" t="s">
        <v>3917</v>
      </c>
      <c r="L2277" s="825">
        <v>552.64</v>
      </c>
      <c r="M2277" s="825">
        <v>3315.84</v>
      </c>
      <c r="N2277" s="822">
        <v>6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7</v>
      </c>
      <c r="B2278" s="822" t="s">
        <v>2929</v>
      </c>
      <c r="C2278" s="822" t="s">
        <v>2935</v>
      </c>
      <c r="D2278" s="823" t="s">
        <v>4682</v>
      </c>
      <c r="E2278" s="824" t="s">
        <v>2955</v>
      </c>
      <c r="F2278" s="822" t="s">
        <v>2930</v>
      </c>
      <c r="G2278" s="822" t="s">
        <v>3912</v>
      </c>
      <c r="H2278" s="822" t="s">
        <v>329</v>
      </c>
      <c r="I2278" s="822" t="s">
        <v>3918</v>
      </c>
      <c r="J2278" s="822" t="s">
        <v>3914</v>
      </c>
      <c r="K2278" s="822" t="s">
        <v>3919</v>
      </c>
      <c r="L2278" s="825">
        <v>355.79</v>
      </c>
      <c r="M2278" s="825">
        <v>1778.9500000000003</v>
      </c>
      <c r="N2278" s="822">
        <v>5</v>
      </c>
      <c r="O2278" s="826">
        <v>2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7</v>
      </c>
      <c r="B2279" s="822" t="s">
        <v>2929</v>
      </c>
      <c r="C2279" s="822" t="s">
        <v>2935</v>
      </c>
      <c r="D2279" s="823" t="s">
        <v>4682</v>
      </c>
      <c r="E2279" s="824" t="s">
        <v>2955</v>
      </c>
      <c r="F2279" s="822" t="s">
        <v>2930</v>
      </c>
      <c r="G2279" s="822" t="s">
        <v>3912</v>
      </c>
      <c r="H2279" s="822" t="s">
        <v>329</v>
      </c>
      <c r="I2279" s="822" t="s">
        <v>3920</v>
      </c>
      <c r="J2279" s="822" t="s">
        <v>3914</v>
      </c>
      <c r="K2279" s="822" t="s">
        <v>3921</v>
      </c>
      <c r="L2279" s="825">
        <v>1019.46</v>
      </c>
      <c r="M2279" s="825">
        <v>8155.68</v>
      </c>
      <c r="N2279" s="822">
        <v>8</v>
      </c>
      <c r="O2279" s="826">
        <v>2</v>
      </c>
      <c r="P2279" s="825">
        <v>5097.3</v>
      </c>
      <c r="Q2279" s="827">
        <v>0.625</v>
      </c>
      <c r="R2279" s="822">
        <v>5</v>
      </c>
      <c r="S2279" s="827">
        <v>0.625</v>
      </c>
      <c r="T2279" s="826">
        <v>1</v>
      </c>
      <c r="U2279" s="828">
        <v>0.5</v>
      </c>
    </row>
    <row r="2280" spans="1:21" ht="14.45" customHeight="1" x14ac:dyDescent="0.2">
      <c r="A2280" s="821">
        <v>7</v>
      </c>
      <c r="B2280" s="822" t="s">
        <v>2929</v>
      </c>
      <c r="C2280" s="822" t="s">
        <v>2935</v>
      </c>
      <c r="D2280" s="823" t="s">
        <v>4682</v>
      </c>
      <c r="E2280" s="824" t="s">
        <v>2955</v>
      </c>
      <c r="F2280" s="822" t="s">
        <v>2930</v>
      </c>
      <c r="G2280" s="822" t="s">
        <v>3912</v>
      </c>
      <c r="H2280" s="822" t="s">
        <v>329</v>
      </c>
      <c r="I2280" s="822" t="s">
        <v>4203</v>
      </c>
      <c r="J2280" s="822" t="s">
        <v>3923</v>
      </c>
      <c r="K2280" s="822" t="s">
        <v>3921</v>
      </c>
      <c r="L2280" s="825">
        <v>1019.46</v>
      </c>
      <c r="M2280" s="825">
        <v>11214.060000000001</v>
      </c>
      <c r="N2280" s="822">
        <v>11</v>
      </c>
      <c r="O2280" s="826">
        <v>3</v>
      </c>
      <c r="P2280" s="825">
        <v>11214.060000000001</v>
      </c>
      <c r="Q2280" s="827">
        <v>1</v>
      </c>
      <c r="R2280" s="822">
        <v>11</v>
      </c>
      <c r="S2280" s="827">
        <v>1</v>
      </c>
      <c r="T2280" s="826">
        <v>3</v>
      </c>
      <c r="U2280" s="828">
        <v>1</v>
      </c>
    </row>
    <row r="2281" spans="1:21" ht="14.45" customHeight="1" x14ac:dyDescent="0.2">
      <c r="A2281" s="821">
        <v>7</v>
      </c>
      <c r="B2281" s="822" t="s">
        <v>2929</v>
      </c>
      <c r="C2281" s="822" t="s">
        <v>2935</v>
      </c>
      <c r="D2281" s="823" t="s">
        <v>4682</v>
      </c>
      <c r="E2281" s="824" t="s">
        <v>2955</v>
      </c>
      <c r="F2281" s="822" t="s">
        <v>2930</v>
      </c>
      <c r="G2281" s="822" t="s">
        <v>3912</v>
      </c>
      <c r="H2281" s="822" t="s">
        <v>329</v>
      </c>
      <c r="I2281" s="822" t="s">
        <v>3922</v>
      </c>
      <c r="J2281" s="822" t="s">
        <v>3923</v>
      </c>
      <c r="K2281" s="822" t="s">
        <v>3917</v>
      </c>
      <c r="L2281" s="825">
        <v>552.64</v>
      </c>
      <c r="M2281" s="825">
        <v>3315.8399999999997</v>
      </c>
      <c r="N2281" s="822">
        <v>6</v>
      </c>
      <c r="O2281" s="826">
        <v>2</v>
      </c>
      <c r="P2281" s="825">
        <v>3315.8399999999997</v>
      </c>
      <c r="Q2281" s="827">
        <v>1</v>
      </c>
      <c r="R2281" s="822">
        <v>6</v>
      </c>
      <c r="S2281" s="827">
        <v>1</v>
      </c>
      <c r="T2281" s="826">
        <v>2</v>
      </c>
      <c r="U2281" s="828">
        <v>1</v>
      </c>
    </row>
    <row r="2282" spans="1:21" ht="14.45" customHeight="1" x14ac:dyDescent="0.2">
      <c r="A2282" s="821">
        <v>7</v>
      </c>
      <c r="B2282" s="822" t="s">
        <v>2929</v>
      </c>
      <c r="C2282" s="822" t="s">
        <v>2935</v>
      </c>
      <c r="D2282" s="823" t="s">
        <v>4682</v>
      </c>
      <c r="E2282" s="824" t="s">
        <v>2955</v>
      </c>
      <c r="F2282" s="822" t="s">
        <v>2930</v>
      </c>
      <c r="G2282" s="822" t="s">
        <v>3912</v>
      </c>
      <c r="H2282" s="822" t="s">
        <v>687</v>
      </c>
      <c r="I2282" s="822" t="s">
        <v>3924</v>
      </c>
      <c r="J2282" s="822" t="s">
        <v>3925</v>
      </c>
      <c r="K2282" s="822" t="s">
        <v>3915</v>
      </c>
      <c r="L2282" s="825">
        <v>2038.93</v>
      </c>
      <c r="M2282" s="825">
        <v>44856.46</v>
      </c>
      <c r="N2282" s="822">
        <v>22</v>
      </c>
      <c r="O2282" s="826">
        <v>6</v>
      </c>
      <c r="P2282" s="825">
        <v>42817.53</v>
      </c>
      <c r="Q2282" s="827">
        <v>0.95454545454545459</v>
      </c>
      <c r="R2282" s="822">
        <v>21</v>
      </c>
      <c r="S2282" s="827">
        <v>0.95454545454545459</v>
      </c>
      <c r="T2282" s="826">
        <v>5</v>
      </c>
      <c r="U2282" s="828">
        <v>0.83333333333333337</v>
      </c>
    </row>
    <row r="2283" spans="1:21" ht="14.45" customHeight="1" x14ac:dyDescent="0.2">
      <c r="A2283" s="821">
        <v>7</v>
      </c>
      <c r="B2283" s="822" t="s">
        <v>2929</v>
      </c>
      <c r="C2283" s="822" t="s">
        <v>2935</v>
      </c>
      <c r="D2283" s="823" t="s">
        <v>4682</v>
      </c>
      <c r="E2283" s="824" t="s">
        <v>2955</v>
      </c>
      <c r="F2283" s="822" t="s">
        <v>2930</v>
      </c>
      <c r="G2283" s="822" t="s">
        <v>3912</v>
      </c>
      <c r="H2283" s="822" t="s">
        <v>687</v>
      </c>
      <c r="I2283" s="822" t="s">
        <v>3926</v>
      </c>
      <c r="J2283" s="822" t="s">
        <v>3925</v>
      </c>
      <c r="K2283" s="822" t="s">
        <v>3919</v>
      </c>
      <c r="L2283" s="825">
        <v>355.79</v>
      </c>
      <c r="M2283" s="825">
        <v>12808.440000000002</v>
      </c>
      <c r="N2283" s="822">
        <v>36</v>
      </c>
      <c r="O2283" s="826">
        <v>14</v>
      </c>
      <c r="P2283" s="825">
        <v>11741.070000000002</v>
      </c>
      <c r="Q2283" s="827">
        <v>0.91666666666666663</v>
      </c>
      <c r="R2283" s="822">
        <v>33</v>
      </c>
      <c r="S2283" s="827">
        <v>0.91666666666666663</v>
      </c>
      <c r="T2283" s="826">
        <v>13</v>
      </c>
      <c r="U2283" s="828">
        <v>0.9285714285714286</v>
      </c>
    </row>
    <row r="2284" spans="1:21" ht="14.45" customHeight="1" x14ac:dyDescent="0.2">
      <c r="A2284" s="821">
        <v>7</v>
      </c>
      <c r="B2284" s="822" t="s">
        <v>2929</v>
      </c>
      <c r="C2284" s="822" t="s">
        <v>2935</v>
      </c>
      <c r="D2284" s="823" t="s">
        <v>4682</v>
      </c>
      <c r="E2284" s="824" t="s">
        <v>2955</v>
      </c>
      <c r="F2284" s="822" t="s">
        <v>2930</v>
      </c>
      <c r="G2284" s="822" t="s">
        <v>3912</v>
      </c>
      <c r="H2284" s="822" t="s">
        <v>687</v>
      </c>
      <c r="I2284" s="822" t="s">
        <v>3927</v>
      </c>
      <c r="J2284" s="822" t="s">
        <v>3925</v>
      </c>
      <c r="K2284" s="822" t="s">
        <v>3917</v>
      </c>
      <c r="L2284" s="825">
        <v>552.64</v>
      </c>
      <c r="M2284" s="825">
        <v>34263.68</v>
      </c>
      <c r="N2284" s="822">
        <v>62</v>
      </c>
      <c r="O2284" s="826">
        <v>19</v>
      </c>
      <c r="P2284" s="825">
        <v>28184.640000000003</v>
      </c>
      <c r="Q2284" s="827">
        <v>0.82258064516129037</v>
      </c>
      <c r="R2284" s="822">
        <v>51</v>
      </c>
      <c r="S2284" s="827">
        <v>0.82258064516129037</v>
      </c>
      <c r="T2284" s="826">
        <v>15</v>
      </c>
      <c r="U2284" s="828">
        <v>0.78947368421052633</v>
      </c>
    </row>
    <row r="2285" spans="1:21" ht="14.45" customHeight="1" x14ac:dyDescent="0.2">
      <c r="A2285" s="821">
        <v>7</v>
      </c>
      <c r="B2285" s="822" t="s">
        <v>2929</v>
      </c>
      <c r="C2285" s="822" t="s">
        <v>2935</v>
      </c>
      <c r="D2285" s="823" t="s">
        <v>4682</v>
      </c>
      <c r="E2285" s="824" t="s">
        <v>2955</v>
      </c>
      <c r="F2285" s="822" t="s">
        <v>2930</v>
      </c>
      <c r="G2285" s="822" t="s">
        <v>3912</v>
      </c>
      <c r="H2285" s="822" t="s">
        <v>687</v>
      </c>
      <c r="I2285" s="822" t="s">
        <v>3928</v>
      </c>
      <c r="J2285" s="822" t="s">
        <v>3925</v>
      </c>
      <c r="K2285" s="822" t="s">
        <v>3921</v>
      </c>
      <c r="L2285" s="825">
        <v>1019.46</v>
      </c>
      <c r="M2285" s="825">
        <v>58109.219999999994</v>
      </c>
      <c r="N2285" s="822">
        <v>57</v>
      </c>
      <c r="O2285" s="826">
        <v>16</v>
      </c>
      <c r="P2285" s="825">
        <v>55050.84</v>
      </c>
      <c r="Q2285" s="827">
        <v>0.94736842105263164</v>
      </c>
      <c r="R2285" s="822">
        <v>54</v>
      </c>
      <c r="S2285" s="827">
        <v>0.94736842105263153</v>
      </c>
      <c r="T2285" s="826">
        <v>15</v>
      </c>
      <c r="U2285" s="828">
        <v>0.9375</v>
      </c>
    </row>
    <row r="2286" spans="1:21" ht="14.45" customHeight="1" x14ac:dyDescent="0.2">
      <c r="A2286" s="821">
        <v>7</v>
      </c>
      <c r="B2286" s="822" t="s">
        <v>2929</v>
      </c>
      <c r="C2286" s="822" t="s">
        <v>2935</v>
      </c>
      <c r="D2286" s="823" t="s">
        <v>4682</v>
      </c>
      <c r="E2286" s="824" t="s">
        <v>2955</v>
      </c>
      <c r="F2286" s="822" t="s">
        <v>2930</v>
      </c>
      <c r="G2286" s="822" t="s">
        <v>3912</v>
      </c>
      <c r="H2286" s="822" t="s">
        <v>329</v>
      </c>
      <c r="I2286" s="822" t="s">
        <v>4409</v>
      </c>
      <c r="J2286" s="822" t="s">
        <v>3923</v>
      </c>
      <c r="K2286" s="822" t="s">
        <v>3919</v>
      </c>
      <c r="L2286" s="825">
        <v>355.79</v>
      </c>
      <c r="M2286" s="825">
        <v>5692.64</v>
      </c>
      <c r="N2286" s="822">
        <v>16</v>
      </c>
      <c r="O2286" s="826">
        <v>5</v>
      </c>
      <c r="P2286" s="825">
        <v>4269.4800000000005</v>
      </c>
      <c r="Q2286" s="827">
        <v>0.75</v>
      </c>
      <c r="R2286" s="822">
        <v>12</v>
      </c>
      <c r="S2286" s="827">
        <v>0.75</v>
      </c>
      <c r="T2286" s="826">
        <v>3</v>
      </c>
      <c r="U2286" s="828">
        <v>0.6</v>
      </c>
    </row>
    <row r="2287" spans="1:21" ht="14.45" customHeight="1" x14ac:dyDescent="0.2">
      <c r="A2287" s="821">
        <v>7</v>
      </c>
      <c r="B2287" s="822" t="s">
        <v>2929</v>
      </c>
      <c r="C2287" s="822" t="s">
        <v>2935</v>
      </c>
      <c r="D2287" s="823" t="s">
        <v>4682</v>
      </c>
      <c r="E2287" s="824" t="s">
        <v>2955</v>
      </c>
      <c r="F2287" s="822" t="s">
        <v>2930</v>
      </c>
      <c r="G2287" s="822" t="s">
        <v>3912</v>
      </c>
      <c r="H2287" s="822" t="s">
        <v>329</v>
      </c>
      <c r="I2287" s="822" t="s">
        <v>4085</v>
      </c>
      <c r="J2287" s="822" t="s">
        <v>3930</v>
      </c>
      <c r="K2287" s="822" t="s">
        <v>4086</v>
      </c>
      <c r="L2287" s="825">
        <v>88.95</v>
      </c>
      <c r="M2287" s="825">
        <v>177.9</v>
      </c>
      <c r="N2287" s="822">
        <v>2</v>
      </c>
      <c r="O2287" s="826">
        <v>1</v>
      </c>
      <c r="P2287" s="825">
        <v>177.9</v>
      </c>
      <c r="Q2287" s="827">
        <v>1</v>
      </c>
      <c r="R2287" s="822">
        <v>2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7</v>
      </c>
      <c r="B2288" s="822" t="s">
        <v>2929</v>
      </c>
      <c r="C2288" s="822" t="s">
        <v>2935</v>
      </c>
      <c r="D2288" s="823" t="s">
        <v>4682</v>
      </c>
      <c r="E2288" s="824" t="s">
        <v>2955</v>
      </c>
      <c r="F2288" s="822" t="s">
        <v>2930</v>
      </c>
      <c r="G2288" s="822" t="s">
        <v>3912</v>
      </c>
      <c r="H2288" s="822" t="s">
        <v>329</v>
      </c>
      <c r="I2288" s="822" t="s">
        <v>3929</v>
      </c>
      <c r="J2288" s="822" t="s">
        <v>3930</v>
      </c>
      <c r="K2288" s="822" t="s">
        <v>3931</v>
      </c>
      <c r="L2288" s="825">
        <v>254.86</v>
      </c>
      <c r="M2288" s="825">
        <v>2038.88</v>
      </c>
      <c r="N2288" s="822">
        <v>8</v>
      </c>
      <c r="O2288" s="826">
        <v>4</v>
      </c>
      <c r="P2288" s="825">
        <v>2038.88</v>
      </c>
      <c r="Q2288" s="827">
        <v>1</v>
      </c>
      <c r="R2288" s="822">
        <v>8</v>
      </c>
      <c r="S2288" s="827">
        <v>1</v>
      </c>
      <c r="T2288" s="826">
        <v>4</v>
      </c>
      <c r="U2288" s="828">
        <v>1</v>
      </c>
    </row>
    <row r="2289" spans="1:21" ht="14.45" customHeight="1" x14ac:dyDescent="0.2">
      <c r="A2289" s="821">
        <v>7</v>
      </c>
      <c r="B2289" s="822" t="s">
        <v>2929</v>
      </c>
      <c r="C2289" s="822" t="s">
        <v>2935</v>
      </c>
      <c r="D2289" s="823" t="s">
        <v>4682</v>
      </c>
      <c r="E2289" s="824" t="s">
        <v>2955</v>
      </c>
      <c r="F2289" s="822" t="s">
        <v>2930</v>
      </c>
      <c r="G2289" s="822" t="s">
        <v>3912</v>
      </c>
      <c r="H2289" s="822" t="s">
        <v>329</v>
      </c>
      <c r="I2289" s="822" t="s">
        <v>3932</v>
      </c>
      <c r="J2289" s="822" t="s">
        <v>3930</v>
      </c>
      <c r="K2289" s="822" t="s">
        <v>3933</v>
      </c>
      <c r="L2289" s="825">
        <v>0</v>
      </c>
      <c r="M2289" s="825">
        <v>0</v>
      </c>
      <c r="N2289" s="822">
        <v>1</v>
      </c>
      <c r="O2289" s="826">
        <v>1</v>
      </c>
      <c r="P2289" s="825"/>
      <c r="Q2289" s="827"/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7</v>
      </c>
      <c r="B2290" s="822" t="s">
        <v>2929</v>
      </c>
      <c r="C2290" s="822" t="s">
        <v>2935</v>
      </c>
      <c r="D2290" s="823" t="s">
        <v>4682</v>
      </c>
      <c r="E2290" s="824" t="s">
        <v>2955</v>
      </c>
      <c r="F2290" s="822" t="s">
        <v>2930</v>
      </c>
      <c r="G2290" s="822" t="s">
        <v>3000</v>
      </c>
      <c r="H2290" s="822" t="s">
        <v>329</v>
      </c>
      <c r="I2290" s="822" t="s">
        <v>3165</v>
      </c>
      <c r="J2290" s="822" t="s">
        <v>908</v>
      </c>
      <c r="K2290" s="822" t="s">
        <v>909</v>
      </c>
      <c r="L2290" s="825">
        <v>205.84</v>
      </c>
      <c r="M2290" s="825">
        <v>411.68</v>
      </c>
      <c r="N2290" s="822">
        <v>2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7</v>
      </c>
      <c r="B2291" s="822" t="s">
        <v>2929</v>
      </c>
      <c r="C2291" s="822" t="s">
        <v>2935</v>
      </c>
      <c r="D2291" s="823" t="s">
        <v>4682</v>
      </c>
      <c r="E2291" s="824" t="s">
        <v>2955</v>
      </c>
      <c r="F2291" s="822" t="s">
        <v>2930</v>
      </c>
      <c r="G2291" s="822" t="s">
        <v>3000</v>
      </c>
      <c r="H2291" s="822" t="s">
        <v>329</v>
      </c>
      <c r="I2291" s="822" t="s">
        <v>3165</v>
      </c>
      <c r="J2291" s="822" t="s">
        <v>908</v>
      </c>
      <c r="K2291" s="822" t="s">
        <v>909</v>
      </c>
      <c r="L2291" s="825">
        <v>97.76</v>
      </c>
      <c r="M2291" s="825">
        <v>97.76</v>
      </c>
      <c r="N2291" s="822">
        <v>1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7</v>
      </c>
      <c r="B2292" s="822" t="s">
        <v>2929</v>
      </c>
      <c r="C2292" s="822" t="s">
        <v>2935</v>
      </c>
      <c r="D2292" s="823" t="s">
        <v>4682</v>
      </c>
      <c r="E2292" s="824" t="s">
        <v>2955</v>
      </c>
      <c r="F2292" s="822" t="s">
        <v>2930</v>
      </c>
      <c r="G2292" s="822" t="s">
        <v>4284</v>
      </c>
      <c r="H2292" s="822" t="s">
        <v>329</v>
      </c>
      <c r="I2292" s="822" t="s">
        <v>4287</v>
      </c>
      <c r="J2292" s="822" t="s">
        <v>1891</v>
      </c>
      <c r="K2292" s="822" t="s">
        <v>4288</v>
      </c>
      <c r="L2292" s="825">
        <v>0</v>
      </c>
      <c r="M2292" s="825">
        <v>0</v>
      </c>
      <c r="N2292" s="822">
        <v>4</v>
      </c>
      <c r="O2292" s="826">
        <v>1.5</v>
      </c>
      <c r="P2292" s="825"/>
      <c r="Q2292" s="827"/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7</v>
      </c>
      <c r="B2293" s="822" t="s">
        <v>2929</v>
      </c>
      <c r="C2293" s="822" t="s">
        <v>2935</v>
      </c>
      <c r="D2293" s="823" t="s">
        <v>4682</v>
      </c>
      <c r="E2293" s="824" t="s">
        <v>2955</v>
      </c>
      <c r="F2293" s="822" t="s">
        <v>2930</v>
      </c>
      <c r="G2293" s="822" t="s">
        <v>3061</v>
      </c>
      <c r="H2293" s="822" t="s">
        <v>329</v>
      </c>
      <c r="I2293" s="822" t="s">
        <v>3062</v>
      </c>
      <c r="J2293" s="822" t="s">
        <v>757</v>
      </c>
      <c r="K2293" s="822" t="s">
        <v>3063</v>
      </c>
      <c r="L2293" s="825">
        <v>127.91</v>
      </c>
      <c r="M2293" s="825">
        <v>2814.02</v>
      </c>
      <c r="N2293" s="822">
        <v>22</v>
      </c>
      <c r="O2293" s="826">
        <v>11</v>
      </c>
      <c r="P2293" s="825">
        <v>511.64</v>
      </c>
      <c r="Q2293" s="827">
        <v>0.18181818181818182</v>
      </c>
      <c r="R2293" s="822">
        <v>4</v>
      </c>
      <c r="S2293" s="827">
        <v>0.18181818181818182</v>
      </c>
      <c r="T2293" s="826">
        <v>3</v>
      </c>
      <c r="U2293" s="828">
        <v>0.27272727272727271</v>
      </c>
    </row>
    <row r="2294" spans="1:21" ht="14.45" customHeight="1" x14ac:dyDescent="0.2">
      <c r="A2294" s="821">
        <v>7</v>
      </c>
      <c r="B2294" s="822" t="s">
        <v>2929</v>
      </c>
      <c r="C2294" s="822" t="s">
        <v>2935</v>
      </c>
      <c r="D2294" s="823" t="s">
        <v>4682</v>
      </c>
      <c r="E2294" s="824" t="s">
        <v>2955</v>
      </c>
      <c r="F2294" s="822" t="s">
        <v>2930</v>
      </c>
      <c r="G2294" s="822" t="s">
        <v>3064</v>
      </c>
      <c r="H2294" s="822" t="s">
        <v>329</v>
      </c>
      <c r="I2294" s="822" t="s">
        <v>4087</v>
      </c>
      <c r="J2294" s="822" t="s">
        <v>2883</v>
      </c>
      <c r="K2294" s="822" t="s">
        <v>3945</v>
      </c>
      <c r="L2294" s="825">
        <v>169.29</v>
      </c>
      <c r="M2294" s="825">
        <v>1185.03</v>
      </c>
      <c r="N2294" s="822">
        <v>7</v>
      </c>
      <c r="O2294" s="826">
        <v>3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7</v>
      </c>
      <c r="B2295" s="822" t="s">
        <v>2929</v>
      </c>
      <c r="C2295" s="822" t="s">
        <v>2935</v>
      </c>
      <c r="D2295" s="823" t="s">
        <v>4682</v>
      </c>
      <c r="E2295" s="824" t="s">
        <v>2955</v>
      </c>
      <c r="F2295" s="822" t="s">
        <v>2930</v>
      </c>
      <c r="G2295" s="822" t="s">
        <v>3064</v>
      </c>
      <c r="H2295" s="822" t="s">
        <v>329</v>
      </c>
      <c r="I2295" s="822" t="s">
        <v>4204</v>
      </c>
      <c r="J2295" s="822" t="s">
        <v>2883</v>
      </c>
      <c r="K2295" s="822" t="s">
        <v>2052</v>
      </c>
      <c r="L2295" s="825">
        <v>338.58</v>
      </c>
      <c r="M2295" s="825">
        <v>6433.02</v>
      </c>
      <c r="N2295" s="822">
        <v>19</v>
      </c>
      <c r="O2295" s="826">
        <v>4.5</v>
      </c>
      <c r="P2295" s="825">
        <v>4062.96</v>
      </c>
      <c r="Q2295" s="827">
        <v>0.63157894736842102</v>
      </c>
      <c r="R2295" s="822">
        <v>12</v>
      </c>
      <c r="S2295" s="827">
        <v>0.63157894736842102</v>
      </c>
      <c r="T2295" s="826">
        <v>2.5</v>
      </c>
      <c r="U2295" s="828">
        <v>0.55555555555555558</v>
      </c>
    </row>
    <row r="2296" spans="1:21" ht="14.45" customHeight="1" x14ac:dyDescent="0.2">
      <c r="A2296" s="821">
        <v>7</v>
      </c>
      <c r="B2296" s="822" t="s">
        <v>2929</v>
      </c>
      <c r="C2296" s="822" t="s">
        <v>2935</v>
      </c>
      <c r="D2296" s="823" t="s">
        <v>4682</v>
      </c>
      <c r="E2296" s="824" t="s">
        <v>2955</v>
      </c>
      <c r="F2296" s="822" t="s">
        <v>2930</v>
      </c>
      <c r="G2296" s="822" t="s">
        <v>3064</v>
      </c>
      <c r="H2296" s="822" t="s">
        <v>329</v>
      </c>
      <c r="I2296" s="822" t="s">
        <v>3943</v>
      </c>
      <c r="J2296" s="822" t="s">
        <v>2883</v>
      </c>
      <c r="K2296" s="822" t="s">
        <v>2047</v>
      </c>
      <c r="L2296" s="825">
        <v>131.22</v>
      </c>
      <c r="M2296" s="825">
        <v>524.88</v>
      </c>
      <c r="N2296" s="822">
        <v>4</v>
      </c>
      <c r="O2296" s="826">
        <v>1</v>
      </c>
      <c r="P2296" s="825">
        <v>524.88</v>
      </c>
      <c r="Q2296" s="827">
        <v>1</v>
      </c>
      <c r="R2296" s="822">
        <v>4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7</v>
      </c>
      <c r="B2297" s="822" t="s">
        <v>2929</v>
      </c>
      <c r="C2297" s="822" t="s">
        <v>2935</v>
      </c>
      <c r="D2297" s="823" t="s">
        <v>4682</v>
      </c>
      <c r="E2297" s="824" t="s">
        <v>2955</v>
      </c>
      <c r="F2297" s="822" t="s">
        <v>2930</v>
      </c>
      <c r="G2297" s="822" t="s">
        <v>3064</v>
      </c>
      <c r="H2297" s="822" t="s">
        <v>329</v>
      </c>
      <c r="I2297" s="822" t="s">
        <v>3944</v>
      </c>
      <c r="J2297" s="822" t="s">
        <v>2044</v>
      </c>
      <c r="K2297" s="822" t="s">
        <v>3945</v>
      </c>
      <c r="L2297" s="825">
        <v>169.29</v>
      </c>
      <c r="M2297" s="825">
        <v>338.58</v>
      </c>
      <c r="N2297" s="822">
        <v>2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7</v>
      </c>
      <c r="B2298" s="822" t="s">
        <v>2929</v>
      </c>
      <c r="C2298" s="822" t="s">
        <v>2935</v>
      </c>
      <c r="D2298" s="823" t="s">
        <v>4682</v>
      </c>
      <c r="E2298" s="824" t="s">
        <v>2955</v>
      </c>
      <c r="F2298" s="822" t="s">
        <v>2930</v>
      </c>
      <c r="G2298" s="822" t="s">
        <v>3064</v>
      </c>
      <c r="H2298" s="822" t="s">
        <v>329</v>
      </c>
      <c r="I2298" s="822" t="s">
        <v>3947</v>
      </c>
      <c r="J2298" s="822" t="s">
        <v>3948</v>
      </c>
      <c r="K2298" s="822" t="s">
        <v>3945</v>
      </c>
      <c r="L2298" s="825">
        <v>169.29</v>
      </c>
      <c r="M2298" s="825">
        <v>507.87</v>
      </c>
      <c r="N2298" s="822">
        <v>3</v>
      </c>
      <c r="O2298" s="826">
        <v>0.5</v>
      </c>
      <c r="P2298" s="825">
        <v>507.87</v>
      </c>
      <c r="Q2298" s="827">
        <v>1</v>
      </c>
      <c r="R2298" s="822">
        <v>3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7</v>
      </c>
      <c r="B2299" s="822" t="s">
        <v>2929</v>
      </c>
      <c r="C2299" s="822" t="s">
        <v>2935</v>
      </c>
      <c r="D2299" s="823" t="s">
        <v>4682</v>
      </c>
      <c r="E2299" s="824" t="s">
        <v>2955</v>
      </c>
      <c r="F2299" s="822" t="s">
        <v>2930</v>
      </c>
      <c r="G2299" s="822" t="s">
        <v>3064</v>
      </c>
      <c r="H2299" s="822" t="s">
        <v>329</v>
      </c>
      <c r="I2299" s="822" t="s">
        <v>3949</v>
      </c>
      <c r="J2299" s="822" t="s">
        <v>3948</v>
      </c>
      <c r="K2299" s="822" t="s">
        <v>2052</v>
      </c>
      <c r="L2299" s="825">
        <v>338.58</v>
      </c>
      <c r="M2299" s="825">
        <v>3047.2200000000003</v>
      </c>
      <c r="N2299" s="822">
        <v>9</v>
      </c>
      <c r="O2299" s="826">
        <v>2.5</v>
      </c>
      <c r="P2299" s="825">
        <v>3047.2200000000003</v>
      </c>
      <c r="Q2299" s="827">
        <v>1</v>
      </c>
      <c r="R2299" s="822">
        <v>9</v>
      </c>
      <c r="S2299" s="827">
        <v>1</v>
      </c>
      <c r="T2299" s="826">
        <v>2.5</v>
      </c>
      <c r="U2299" s="828">
        <v>1</v>
      </c>
    </row>
    <row r="2300" spans="1:21" ht="14.45" customHeight="1" x14ac:dyDescent="0.2">
      <c r="A2300" s="821">
        <v>7</v>
      </c>
      <c r="B2300" s="822" t="s">
        <v>2929</v>
      </c>
      <c r="C2300" s="822" t="s">
        <v>2935</v>
      </c>
      <c r="D2300" s="823" t="s">
        <v>4682</v>
      </c>
      <c r="E2300" s="824" t="s">
        <v>2955</v>
      </c>
      <c r="F2300" s="822" t="s">
        <v>2930</v>
      </c>
      <c r="G2300" s="822" t="s">
        <v>3064</v>
      </c>
      <c r="H2300" s="822" t="s">
        <v>329</v>
      </c>
      <c r="I2300" s="822" t="s">
        <v>2882</v>
      </c>
      <c r="J2300" s="822" t="s">
        <v>2883</v>
      </c>
      <c r="K2300" s="822" t="s">
        <v>2879</v>
      </c>
      <c r="L2300" s="825">
        <v>677.17</v>
      </c>
      <c r="M2300" s="825">
        <v>2031.5099999999998</v>
      </c>
      <c r="N2300" s="822">
        <v>3</v>
      </c>
      <c r="O2300" s="826">
        <v>0.5</v>
      </c>
      <c r="P2300" s="825">
        <v>2031.5099999999998</v>
      </c>
      <c r="Q2300" s="827">
        <v>1</v>
      </c>
      <c r="R2300" s="822">
        <v>3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7</v>
      </c>
      <c r="B2301" s="822" t="s">
        <v>2929</v>
      </c>
      <c r="C2301" s="822" t="s">
        <v>2935</v>
      </c>
      <c r="D2301" s="823" t="s">
        <v>4682</v>
      </c>
      <c r="E2301" s="824" t="s">
        <v>2955</v>
      </c>
      <c r="F2301" s="822" t="s">
        <v>2930</v>
      </c>
      <c r="G2301" s="822" t="s">
        <v>3064</v>
      </c>
      <c r="H2301" s="822" t="s">
        <v>329</v>
      </c>
      <c r="I2301" s="822" t="s">
        <v>4629</v>
      </c>
      <c r="J2301" s="822" t="s">
        <v>2046</v>
      </c>
      <c r="K2301" s="822" t="s">
        <v>2052</v>
      </c>
      <c r="L2301" s="825">
        <v>0</v>
      </c>
      <c r="M2301" s="825">
        <v>0</v>
      </c>
      <c r="N2301" s="822">
        <v>3</v>
      </c>
      <c r="O2301" s="826">
        <v>1</v>
      </c>
      <c r="P2301" s="825"/>
      <c r="Q2301" s="827"/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7</v>
      </c>
      <c r="B2302" s="822" t="s">
        <v>2929</v>
      </c>
      <c r="C2302" s="822" t="s">
        <v>2935</v>
      </c>
      <c r="D2302" s="823" t="s">
        <v>4682</v>
      </c>
      <c r="E2302" s="824" t="s">
        <v>2955</v>
      </c>
      <c r="F2302" s="822" t="s">
        <v>2930</v>
      </c>
      <c r="G2302" s="822" t="s">
        <v>3064</v>
      </c>
      <c r="H2302" s="822" t="s">
        <v>687</v>
      </c>
      <c r="I2302" s="822" t="s">
        <v>2876</v>
      </c>
      <c r="J2302" s="822" t="s">
        <v>2046</v>
      </c>
      <c r="K2302" s="822" t="s">
        <v>2049</v>
      </c>
      <c r="L2302" s="825">
        <v>1286.6199999999999</v>
      </c>
      <c r="M2302" s="825">
        <v>86203.54</v>
      </c>
      <c r="N2302" s="822">
        <v>67</v>
      </c>
      <c r="O2302" s="826">
        <v>24</v>
      </c>
      <c r="P2302" s="825">
        <v>46318.319999999992</v>
      </c>
      <c r="Q2302" s="827">
        <v>0.53731343283582089</v>
      </c>
      <c r="R2302" s="822">
        <v>36</v>
      </c>
      <c r="S2302" s="827">
        <v>0.53731343283582089</v>
      </c>
      <c r="T2302" s="826">
        <v>14.5</v>
      </c>
      <c r="U2302" s="828">
        <v>0.60416666666666663</v>
      </c>
    </row>
    <row r="2303" spans="1:21" ht="14.45" customHeight="1" x14ac:dyDescent="0.2">
      <c r="A2303" s="821">
        <v>7</v>
      </c>
      <c r="B2303" s="822" t="s">
        <v>2929</v>
      </c>
      <c r="C2303" s="822" t="s">
        <v>2935</v>
      </c>
      <c r="D2303" s="823" t="s">
        <v>4682</v>
      </c>
      <c r="E2303" s="824" t="s">
        <v>2955</v>
      </c>
      <c r="F2303" s="822" t="s">
        <v>2930</v>
      </c>
      <c r="G2303" s="822" t="s">
        <v>3064</v>
      </c>
      <c r="H2303" s="822" t="s">
        <v>329</v>
      </c>
      <c r="I2303" s="822" t="s">
        <v>3953</v>
      </c>
      <c r="J2303" s="822" t="s">
        <v>3954</v>
      </c>
      <c r="K2303" s="822" t="s">
        <v>3945</v>
      </c>
      <c r="L2303" s="825">
        <v>169.29</v>
      </c>
      <c r="M2303" s="825">
        <v>846.45</v>
      </c>
      <c r="N2303" s="822">
        <v>5</v>
      </c>
      <c r="O2303" s="826">
        <v>2</v>
      </c>
      <c r="P2303" s="825">
        <v>507.87</v>
      </c>
      <c r="Q2303" s="827">
        <v>0.6</v>
      </c>
      <c r="R2303" s="822">
        <v>3</v>
      </c>
      <c r="S2303" s="827">
        <v>0.6</v>
      </c>
      <c r="T2303" s="826">
        <v>1</v>
      </c>
      <c r="U2303" s="828">
        <v>0.5</v>
      </c>
    </row>
    <row r="2304" spans="1:21" ht="14.45" customHeight="1" x14ac:dyDescent="0.2">
      <c r="A2304" s="821">
        <v>7</v>
      </c>
      <c r="B2304" s="822" t="s">
        <v>2929</v>
      </c>
      <c r="C2304" s="822" t="s">
        <v>2935</v>
      </c>
      <c r="D2304" s="823" t="s">
        <v>4682</v>
      </c>
      <c r="E2304" s="824" t="s">
        <v>2955</v>
      </c>
      <c r="F2304" s="822" t="s">
        <v>2930</v>
      </c>
      <c r="G2304" s="822" t="s">
        <v>3064</v>
      </c>
      <c r="H2304" s="822" t="s">
        <v>687</v>
      </c>
      <c r="I2304" s="822" t="s">
        <v>2878</v>
      </c>
      <c r="J2304" s="822" t="s">
        <v>2046</v>
      </c>
      <c r="K2304" s="822" t="s">
        <v>2879</v>
      </c>
      <c r="L2304" s="825">
        <v>677.17</v>
      </c>
      <c r="M2304" s="825">
        <v>10157.549999999999</v>
      </c>
      <c r="N2304" s="822">
        <v>15</v>
      </c>
      <c r="O2304" s="826">
        <v>3.5</v>
      </c>
      <c r="P2304" s="825">
        <v>4063.0199999999995</v>
      </c>
      <c r="Q2304" s="827">
        <v>0.39999999999999997</v>
      </c>
      <c r="R2304" s="822">
        <v>6</v>
      </c>
      <c r="S2304" s="827">
        <v>0.4</v>
      </c>
      <c r="T2304" s="826">
        <v>1.5</v>
      </c>
      <c r="U2304" s="828">
        <v>0.42857142857142855</v>
      </c>
    </row>
    <row r="2305" spans="1:21" ht="14.45" customHeight="1" x14ac:dyDescent="0.2">
      <c r="A2305" s="821">
        <v>7</v>
      </c>
      <c r="B2305" s="822" t="s">
        <v>2929</v>
      </c>
      <c r="C2305" s="822" t="s">
        <v>2935</v>
      </c>
      <c r="D2305" s="823" t="s">
        <v>4682</v>
      </c>
      <c r="E2305" s="824" t="s">
        <v>2955</v>
      </c>
      <c r="F2305" s="822" t="s">
        <v>2930</v>
      </c>
      <c r="G2305" s="822" t="s">
        <v>3064</v>
      </c>
      <c r="H2305" s="822" t="s">
        <v>687</v>
      </c>
      <c r="I2305" s="822" t="s">
        <v>2877</v>
      </c>
      <c r="J2305" s="822" t="s">
        <v>2046</v>
      </c>
      <c r="K2305" s="822" t="s">
        <v>2048</v>
      </c>
      <c r="L2305" s="825">
        <v>2573.2199999999998</v>
      </c>
      <c r="M2305" s="825">
        <v>241882.68000000005</v>
      </c>
      <c r="N2305" s="822">
        <v>94</v>
      </c>
      <c r="O2305" s="826">
        <v>32.5</v>
      </c>
      <c r="P2305" s="825">
        <v>151819.98000000004</v>
      </c>
      <c r="Q2305" s="827">
        <v>0.62765957446808518</v>
      </c>
      <c r="R2305" s="822">
        <v>59</v>
      </c>
      <c r="S2305" s="827">
        <v>0.62765957446808507</v>
      </c>
      <c r="T2305" s="826">
        <v>21</v>
      </c>
      <c r="U2305" s="828">
        <v>0.64615384615384619</v>
      </c>
    </row>
    <row r="2306" spans="1:21" ht="14.45" customHeight="1" x14ac:dyDescent="0.2">
      <c r="A2306" s="821">
        <v>7</v>
      </c>
      <c r="B2306" s="822" t="s">
        <v>2929</v>
      </c>
      <c r="C2306" s="822" t="s">
        <v>2935</v>
      </c>
      <c r="D2306" s="823" t="s">
        <v>4682</v>
      </c>
      <c r="E2306" s="824" t="s">
        <v>2955</v>
      </c>
      <c r="F2306" s="822" t="s">
        <v>2930</v>
      </c>
      <c r="G2306" s="822" t="s">
        <v>3064</v>
      </c>
      <c r="H2306" s="822" t="s">
        <v>329</v>
      </c>
      <c r="I2306" s="822" t="s">
        <v>4206</v>
      </c>
      <c r="J2306" s="822" t="s">
        <v>2044</v>
      </c>
      <c r="K2306" s="822" t="s">
        <v>4092</v>
      </c>
      <c r="L2306" s="825">
        <v>84.96</v>
      </c>
      <c r="M2306" s="825">
        <v>339.84</v>
      </c>
      <c r="N2306" s="822">
        <v>4</v>
      </c>
      <c r="O2306" s="826">
        <v>2</v>
      </c>
      <c r="P2306" s="825">
        <v>84.96</v>
      </c>
      <c r="Q2306" s="827">
        <v>0.25</v>
      </c>
      <c r="R2306" s="822">
        <v>1</v>
      </c>
      <c r="S2306" s="827">
        <v>0.25</v>
      </c>
      <c r="T2306" s="826">
        <v>1</v>
      </c>
      <c r="U2306" s="828">
        <v>0.5</v>
      </c>
    </row>
    <row r="2307" spans="1:21" ht="14.45" customHeight="1" x14ac:dyDescent="0.2">
      <c r="A2307" s="821">
        <v>7</v>
      </c>
      <c r="B2307" s="822" t="s">
        <v>2929</v>
      </c>
      <c r="C2307" s="822" t="s">
        <v>2935</v>
      </c>
      <c r="D2307" s="823" t="s">
        <v>4682</v>
      </c>
      <c r="E2307" s="824" t="s">
        <v>2955</v>
      </c>
      <c r="F2307" s="822" t="s">
        <v>2930</v>
      </c>
      <c r="G2307" s="822" t="s">
        <v>3064</v>
      </c>
      <c r="H2307" s="822" t="s">
        <v>329</v>
      </c>
      <c r="I2307" s="822" t="s">
        <v>4090</v>
      </c>
      <c r="J2307" s="822" t="s">
        <v>3958</v>
      </c>
      <c r="K2307" s="822" t="s">
        <v>2052</v>
      </c>
      <c r="L2307" s="825">
        <v>1715.48</v>
      </c>
      <c r="M2307" s="825">
        <v>13723.840000000002</v>
      </c>
      <c r="N2307" s="822">
        <v>8</v>
      </c>
      <c r="O2307" s="826">
        <v>2.5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7</v>
      </c>
      <c r="B2308" s="822" t="s">
        <v>2929</v>
      </c>
      <c r="C2308" s="822" t="s">
        <v>2935</v>
      </c>
      <c r="D2308" s="823" t="s">
        <v>4682</v>
      </c>
      <c r="E2308" s="824" t="s">
        <v>2955</v>
      </c>
      <c r="F2308" s="822" t="s">
        <v>2930</v>
      </c>
      <c r="G2308" s="822" t="s">
        <v>3064</v>
      </c>
      <c r="H2308" s="822" t="s">
        <v>329</v>
      </c>
      <c r="I2308" s="822" t="s">
        <v>4414</v>
      </c>
      <c r="J2308" s="822" t="s">
        <v>4208</v>
      </c>
      <c r="K2308" s="822" t="s">
        <v>2052</v>
      </c>
      <c r="L2308" s="825">
        <v>1715.48</v>
      </c>
      <c r="M2308" s="825">
        <v>3430.96</v>
      </c>
      <c r="N2308" s="822">
        <v>2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7</v>
      </c>
      <c r="B2309" s="822" t="s">
        <v>2929</v>
      </c>
      <c r="C2309" s="822" t="s">
        <v>2935</v>
      </c>
      <c r="D2309" s="823" t="s">
        <v>4682</v>
      </c>
      <c r="E2309" s="824" t="s">
        <v>2955</v>
      </c>
      <c r="F2309" s="822" t="s">
        <v>2930</v>
      </c>
      <c r="G2309" s="822" t="s">
        <v>3064</v>
      </c>
      <c r="H2309" s="822" t="s">
        <v>329</v>
      </c>
      <c r="I2309" s="822" t="s">
        <v>3957</v>
      </c>
      <c r="J2309" s="822" t="s">
        <v>3958</v>
      </c>
      <c r="K2309" s="822" t="s">
        <v>3945</v>
      </c>
      <c r="L2309" s="825">
        <v>1286.19</v>
      </c>
      <c r="M2309" s="825">
        <v>28296.18</v>
      </c>
      <c r="N2309" s="822">
        <v>22</v>
      </c>
      <c r="O2309" s="826">
        <v>11.5</v>
      </c>
      <c r="P2309" s="825">
        <v>11575.710000000001</v>
      </c>
      <c r="Q2309" s="827">
        <v>0.40909090909090912</v>
      </c>
      <c r="R2309" s="822">
        <v>9</v>
      </c>
      <c r="S2309" s="827">
        <v>0.40909090909090912</v>
      </c>
      <c r="T2309" s="826">
        <v>4.5</v>
      </c>
      <c r="U2309" s="828">
        <v>0.39130434782608697</v>
      </c>
    </row>
    <row r="2310" spans="1:21" ht="14.45" customHeight="1" x14ac:dyDescent="0.2">
      <c r="A2310" s="821">
        <v>7</v>
      </c>
      <c r="B2310" s="822" t="s">
        <v>2929</v>
      </c>
      <c r="C2310" s="822" t="s">
        <v>2935</v>
      </c>
      <c r="D2310" s="823" t="s">
        <v>4682</v>
      </c>
      <c r="E2310" s="824" t="s">
        <v>2955</v>
      </c>
      <c r="F2310" s="822" t="s">
        <v>2930</v>
      </c>
      <c r="G2310" s="822" t="s">
        <v>3064</v>
      </c>
      <c r="H2310" s="822" t="s">
        <v>329</v>
      </c>
      <c r="I2310" s="822" t="s">
        <v>3959</v>
      </c>
      <c r="J2310" s="822" t="s">
        <v>3960</v>
      </c>
      <c r="K2310" s="822" t="s">
        <v>2052</v>
      </c>
      <c r="L2310" s="825">
        <v>1715.48</v>
      </c>
      <c r="M2310" s="825">
        <v>12008.36</v>
      </c>
      <c r="N2310" s="822">
        <v>7</v>
      </c>
      <c r="O2310" s="826">
        <v>1</v>
      </c>
      <c r="P2310" s="825">
        <v>12008.36</v>
      </c>
      <c r="Q2310" s="827">
        <v>1</v>
      </c>
      <c r="R2310" s="822">
        <v>7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7</v>
      </c>
      <c r="B2311" s="822" t="s">
        <v>2929</v>
      </c>
      <c r="C2311" s="822" t="s">
        <v>2935</v>
      </c>
      <c r="D2311" s="823" t="s">
        <v>4682</v>
      </c>
      <c r="E2311" s="824" t="s">
        <v>2955</v>
      </c>
      <c r="F2311" s="822" t="s">
        <v>2930</v>
      </c>
      <c r="G2311" s="822" t="s">
        <v>3064</v>
      </c>
      <c r="H2311" s="822" t="s">
        <v>329</v>
      </c>
      <c r="I2311" s="822" t="s">
        <v>3961</v>
      </c>
      <c r="J2311" s="822" t="s">
        <v>2044</v>
      </c>
      <c r="K2311" s="822" t="s">
        <v>2049</v>
      </c>
      <c r="L2311" s="825">
        <v>253.94</v>
      </c>
      <c r="M2311" s="825">
        <v>253.94</v>
      </c>
      <c r="N2311" s="822">
        <v>1</v>
      </c>
      <c r="O2311" s="826">
        <v>0.5</v>
      </c>
      <c r="P2311" s="825">
        <v>253.94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7</v>
      </c>
      <c r="B2312" s="822" t="s">
        <v>2929</v>
      </c>
      <c r="C2312" s="822" t="s">
        <v>2935</v>
      </c>
      <c r="D2312" s="823" t="s">
        <v>4682</v>
      </c>
      <c r="E2312" s="824" t="s">
        <v>2955</v>
      </c>
      <c r="F2312" s="822" t="s">
        <v>2930</v>
      </c>
      <c r="G2312" s="822" t="s">
        <v>3064</v>
      </c>
      <c r="H2312" s="822" t="s">
        <v>329</v>
      </c>
      <c r="I2312" s="822" t="s">
        <v>4298</v>
      </c>
      <c r="J2312" s="822" t="s">
        <v>3948</v>
      </c>
      <c r="K2312" s="822" t="s">
        <v>2048</v>
      </c>
      <c r="L2312" s="825">
        <v>2573.2199999999998</v>
      </c>
      <c r="M2312" s="825">
        <v>2573.2199999999998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7</v>
      </c>
      <c r="B2313" s="822" t="s">
        <v>2929</v>
      </c>
      <c r="C2313" s="822" t="s">
        <v>2935</v>
      </c>
      <c r="D2313" s="823" t="s">
        <v>4682</v>
      </c>
      <c r="E2313" s="824" t="s">
        <v>2955</v>
      </c>
      <c r="F2313" s="822" t="s">
        <v>2930</v>
      </c>
      <c r="G2313" s="822" t="s">
        <v>3064</v>
      </c>
      <c r="H2313" s="822" t="s">
        <v>329</v>
      </c>
      <c r="I2313" s="822" t="s">
        <v>4300</v>
      </c>
      <c r="J2313" s="822" t="s">
        <v>4301</v>
      </c>
      <c r="K2313" s="822" t="s">
        <v>4302</v>
      </c>
      <c r="L2313" s="825">
        <v>1286.6199999999999</v>
      </c>
      <c r="M2313" s="825">
        <v>3859.8599999999997</v>
      </c>
      <c r="N2313" s="822">
        <v>3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7</v>
      </c>
      <c r="B2314" s="822" t="s">
        <v>2929</v>
      </c>
      <c r="C2314" s="822" t="s">
        <v>2935</v>
      </c>
      <c r="D2314" s="823" t="s">
        <v>4682</v>
      </c>
      <c r="E2314" s="824" t="s">
        <v>2955</v>
      </c>
      <c r="F2314" s="822" t="s">
        <v>2930</v>
      </c>
      <c r="G2314" s="822" t="s">
        <v>3064</v>
      </c>
      <c r="H2314" s="822" t="s">
        <v>329</v>
      </c>
      <c r="I2314" s="822" t="s">
        <v>4630</v>
      </c>
      <c r="J2314" s="822" t="s">
        <v>3958</v>
      </c>
      <c r="K2314" s="822" t="s">
        <v>2879</v>
      </c>
      <c r="L2314" s="825">
        <v>3430.81</v>
      </c>
      <c r="M2314" s="825">
        <v>10292.43</v>
      </c>
      <c r="N2314" s="822">
        <v>3</v>
      </c>
      <c r="O2314" s="826">
        <v>0.5</v>
      </c>
      <c r="P2314" s="825">
        <v>10292.43</v>
      </c>
      <c r="Q2314" s="827">
        <v>1</v>
      </c>
      <c r="R2314" s="822">
        <v>3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7</v>
      </c>
      <c r="B2315" s="822" t="s">
        <v>2929</v>
      </c>
      <c r="C2315" s="822" t="s">
        <v>2935</v>
      </c>
      <c r="D2315" s="823" t="s">
        <v>4682</v>
      </c>
      <c r="E2315" s="824" t="s">
        <v>2955</v>
      </c>
      <c r="F2315" s="822" t="s">
        <v>2930</v>
      </c>
      <c r="G2315" s="822" t="s">
        <v>3332</v>
      </c>
      <c r="H2315" s="822" t="s">
        <v>687</v>
      </c>
      <c r="I2315" s="822" t="s">
        <v>2682</v>
      </c>
      <c r="J2315" s="822" t="s">
        <v>718</v>
      </c>
      <c r="K2315" s="822" t="s">
        <v>1339</v>
      </c>
      <c r="L2315" s="825">
        <v>0</v>
      </c>
      <c r="M2315" s="825">
        <v>0</v>
      </c>
      <c r="N2315" s="822">
        <v>86</v>
      </c>
      <c r="O2315" s="826">
        <v>21</v>
      </c>
      <c r="P2315" s="825">
        <v>0</v>
      </c>
      <c r="Q2315" s="827"/>
      <c r="R2315" s="822">
        <v>48</v>
      </c>
      <c r="S2315" s="827">
        <v>0.55813953488372092</v>
      </c>
      <c r="T2315" s="826">
        <v>10.5</v>
      </c>
      <c r="U2315" s="828">
        <v>0.5</v>
      </c>
    </row>
    <row r="2316" spans="1:21" ht="14.45" customHeight="1" x14ac:dyDescent="0.2">
      <c r="A2316" s="821">
        <v>7</v>
      </c>
      <c r="B2316" s="822" t="s">
        <v>2929</v>
      </c>
      <c r="C2316" s="822" t="s">
        <v>2935</v>
      </c>
      <c r="D2316" s="823" t="s">
        <v>4682</v>
      </c>
      <c r="E2316" s="824" t="s">
        <v>2955</v>
      </c>
      <c r="F2316" s="822" t="s">
        <v>2930</v>
      </c>
      <c r="G2316" s="822" t="s">
        <v>3332</v>
      </c>
      <c r="H2316" s="822" t="s">
        <v>329</v>
      </c>
      <c r="I2316" s="822" t="s">
        <v>4209</v>
      </c>
      <c r="J2316" s="822" t="s">
        <v>4210</v>
      </c>
      <c r="K2316" s="822" t="s">
        <v>4211</v>
      </c>
      <c r="L2316" s="825">
        <v>227.69</v>
      </c>
      <c r="M2316" s="825">
        <v>227.69</v>
      </c>
      <c r="N2316" s="822">
        <v>1</v>
      </c>
      <c r="O2316" s="826">
        <v>0.5</v>
      </c>
      <c r="P2316" s="825">
        <v>227.69</v>
      </c>
      <c r="Q2316" s="827">
        <v>1</v>
      </c>
      <c r="R2316" s="822">
        <v>1</v>
      </c>
      <c r="S2316" s="827">
        <v>1</v>
      </c>
      <c r="T2316" s="826">
        <v>0.5</v>
      </c>
      <c r="U2316" s="828">
        <v>1</v>
      </c>
    </row>
    <row r="2317" spans="1:21" ht="14.45" customHeight="1" x14ac:dyDescent="0.2">
      <c r="A2317" s="821">
        <v>7</v>
      </c>
      <c r="B2317" s="822" t="s">
        <v>2929</v>
      </c>
      <c r="C2317" s="822" t="s">
        <v>2935</v>
      </c>
      <c r="D2317" s="823" t="s">
        <v>4682</v>
      </c>
      <c r="E2317" s="824" t="s">
        <v>2955</v>
      </c>
      <c r="F2317" s="822" t="s">
        <v>2930</v>
      </c>
      <c r="G2317" s="822" t="s">
        <v>3576</v>
      </c>
      <c r="H2317" s="822" t="s">
        <v>329</v>
      </c>
      <c r="I2317" s="822" t="s">
        <v>3969</v>
      </c>
      <c r="J2317" s="822" t="s">
        <v>3970</v>
      </c>
      <c r="K2317" s="822" t="s">
        <v>3971</v>
      </c>
      <c r="L2317" s="825">
        <v>60.39</v>
      </c>
      <c r="M2317" s="825">
        <v>301.95</v>
      </c>
      <c r="N2317" s="822">
        <v>5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7</v>
      </c>
      <c r="B2318" s="822" t="s">
        <v>2929</v>
      </c>
      <c r="C2318" s="822" t="s">
        <v>2935</v>
      </c>
      <c r="D2318" s="823" t="s">
        <v>4682</v>
      </c>
      <c r="E2318" s="824" t="s">
        <v>2955</v>
      </c>
      <c r="F2318" s="822" t="s">
        <v>2930</v>
      </c>
      <c r="G2318" s="822" t="s">
        <v>3576</v>
      </c>
      <c r="H2318" s="822" t="s">
        <v>329</v>
      </c>
      <c r="I2318" s="822" t="s">
        <v>3972</v>
      </c>
      <c r="J2318" s="822" t="s">
        <v>3970</v>
      </c>
      <c r="K2318" s="822" t="s">
        <v>3973</v>
      </c>
      <c r="L2318" s="825">
        <v>40.25</v>
      </c>
      <c r="M2318" s="825">
        <v>201.25</v>
      </c>
      <c r="N2318" s="822">
        <v>5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7</v>
      </c>
      <c r="B2319" s="822" t="s">
        <v>2929</v>
      </c>
      <c r="C2319" s="822" t="s">
        <v>2935</v>
      </c>
      <c r="D2319" s="823" t="s">
        <v>4682</v>
      </c>
      <c r="E2319" s="824" t="s">
        <v>2955</v>
      </c>
      <c r="F2319" s="822" t="s">
        <v>2930</v>
      </c>
      <c r="G2319" s="822" t="s">
        <v>3977</v>
      </c>
      <c r="H2319" s="822" t="s">
        <v>329</v>
      </c>
      <c r="I2319" s="822" t="s">
        <v>3978</v>
      </c>
      <c r="J2319" s="822" t="s">
        <v>3979</v>
      </c>
      <c r="K2319" s="822" t="s">
        <v>3980</v>
      </c>
      <c r="L2319" s="825">
        <v>355.79</v>
      </c>
      <c r="M2319" s="825">
        <v>2134.7400000000002</v>
      </c>
      <c r="N2319" s="822">
        <v>6</v>
      </c>
      <c r="O2319" s="826">
        <v>2</v>
      </c>
      <c r="P2319" s="825">
        <v>1067.3700000000001</v>
      </c>
      <c r="Q2319" s="827">
        <v>0.5</v>
      </c>
      <c r="R2319" s="822">
        <v>3</v>
      </c>
      <c r="S2319" s="827">
        <v>0.5</v>
      </c>
      <c r="T2319" s="826">
        <v>1</v>
      </c>
      <c r="U2319" s="828">
        <v>0.5</v>
      </c>
    </row>
    <row r="2320" spans="1:21" ht="14.45" customHeight="1" x14ac:dyDescent="0.2">
      <c r="A2320" s="821">
        <v>7</v>
      </c>
      <c r="B2320" s="822" t="s">
        <v>2929</v>
      </c>
      <c r="C2320" s="822" t="s">
        <v>2935</v>
      </c>
      <c r="D2320" s="823" t="s">
        <v>4682</v>
      </c>
      <c r="E2320" s="824" t="s">
        <v>2955</v>
      </c>
      <c r="F2320" s="822" t="s">
        <v>2930</v>
      </c>
      <c r="G2320" s="822" t="s">
        <v>3977</v>
      </c>
      <c r="H2320" s="822" t="s">
        <v>329</v>
      </c>
      <c r="I2320" s="822" t="s">
        <v>3981</v>
      </c>
      <c r="J2320" s="822" t="s">
        <v>3979</v>
      </c>
      <c r="K2320" s="822" t="s">
        <v>3982</v>
      </c>
      <c r="L2320" s="825">
        <v>552.64</v>
      </c>
      <c r="M2320" s="825">
        <v>7736.96</v>
      </c>
      <c r="N2320" s="822">
        <v>14</v>
      </c>
      <c r="O2320" s="826">
        <v>6</v>
      </c>
      <c r="P2320" s="825">
        <v>6079.04</v>
      </c>
      <c r="Q2320" s="827">
        <v>0.7857142857142857</v>
      </c>
      <c r="R2320" s="822">
        <v>11</v>
      </c>
      <c r="S2320" s="827">
        <v>0.7857142857142857</v>
      </c>
      <c r="T2320" s="826">
        <v>5</v>
      </c>
      <c r="U2320" s="828">
        <v>0.83333333333333337</v>
      </c>
    </row>
    <row r="2321" spans="1:21" ht="14.45" customHeight="1" x14ac:dyDescent="0.2">
      <c r="A2321" s="821">
        <v>7</v>
      </c>
      <c r="B2321" s="822" t="s">
        <v>2929</v>
      </c>
      <c r="C2321" s="822" t="s">
        <v>2935</v>
      </c>
      <c r="D2321" s="823" t="s">
        <v>4682</v>
      </c>
      <c r="E2321" s="824" t="s">
        <v>2955</v>
      </c>
      <c r="F2321" s="822" t="s">
        <v>2930</v>
      </c>
      <c r="G2321" s="822" t="s">
        <v>3977</v>
      </c>
      <c r="H2321" s="822" t="s">
        <v>329</v>
      </c>
      <c r="I2321" s="822" t="s">
        <v>3983</v>
      </c>
      <c r="J2321" s="822" t="s">
        <v>3979</v>
      </c>
      <c r="K2321" s="822" t="s">
        <v>3984</v>
      </c>
      <c r="L2321" s="825">
        <v>1019.46</v>
      </c>
      <c r="M2321" s="825">
        <v>15291.900000000001</v>
      </c>
      <c r="N2321" s="822">
        <v>15</v>
      </c>
      <c r="O2321" s="826">
        <v>5</v>
      </c>
      <c r="P2321" s="825">
        <v>15291.900000000001</v>
      </c>
      <c r="Q2321" s="827">
        <v>1</v>
      </c>
      <c r="R2321" s="822">
        <v>15</v>
      </c>
      <c r="S2321" s="827">
        <v>1</v>
      </c>
      <c r="T2321" s="826">
        <v>5</v>
      </c>
      <c r="U2321" s="828">
        <v>1</v>
      </c>
    </row>
    <row r="2322" spans="1:21" ht="14.45" customHeight="1" x14ac:dyDescent="0.2">
      <c r="A2322" s="821">
        <v>7</v>
      </c>
      <c r="B2322" s="822" t="s">
        <v>2929</v>
      </c>
      <c r="C2322" s="822" t="s">
        <v>2935</v>
      </c>
      <c r="D2322" s="823" t="s">
        <v>4682</v>
      </c>
      <c r="E2322" s="824" t="s">
        <v>2955</v>
      </c>
      <c r="F2322" s="822" t="s">
        <v>2930</v>
      </c>
      <c r="G2322" s="822" t="s">
        <v>3977</v>
      </c>
      <c r="H2322" s="822" t="s">
        <v>329</v>
      </c>
      <c r="I2322" s="822" t="s">
        <v>3985</v>
      </c>
      <c r="J2322" s="822" t="s">
        <v>3979</v>
      </c>
      <c r="K2322" s="822" t="s">
        <v>3986</v>
      </c>
      <c r="L2322" s="825">
        <v>764.6</v>
      </c>
      <c r="M2322" s="825">
        <v>12233.6</v>
      </c>
      <c r="N2322" s="822">
        <v>16</v>
      </c>
      <c r="O2322" s="826">
        <v>6</v>
      </c>
      <c r="P2322" s="825">
        <v>12233.6</v>
      </c>
      <c r="Q2322" s="827">
        <v>1</v>
      </c>
      <c r="R2322" s="822">
        <v>16</v>
      </c>
      <c r="S2322" s="827">
        <v>1</v>
      </c>
      <c r="T2322" s="826">
        <v>6</v>
      </c>
      <c r="U2322" s="828">
        <v>1</v>
      </c>
    </row>
    <row r="2323" spans="1:21" ht="14.45" customHeight="1" x14ac:dyDescent="0.2">
      <c r="A2323" s="821">
        <v>7</v>
      </c>
      <c r="B2323" s="822" t="s">
        <v>2929</v>
      </c>
      <c r="C2323" s="822" t="s">
        <v>2935</v>
      </c>
      <c r="D2323" s="823" t="s">
        <v>4682</v>
      </c>
      <c r="E2323" s="824" t="s">
        <v>2955</v>
      </c>
      <c r="F2323" s="822" t="s">
        <v>2930</v>
      </c>
      <c r="G2323" s="822" t="s">
        <v>3977</v>
      </c>
      <c r="H2323" s="822" t="s">
        <v>329</v>
      </c>
      <c r="I2323" s="822" t="s">
        <v>4212</v>
      </c>
      <c r="J2323" s="822" t="s">
        <v>4213</v>
      </c>
      <c r="K2323" s="822" t="s">
        <v>4214</v>
      </c>
      <c r="L2323" s="825">
        <v>92.11</v>
      </c>
      <c r="M2323" s="825">
        <v>736.88</v>
      </c>
      <c r="N2323" s="822">
        <v>8</v>
      </c>
      <c r="O2323" s="826">
        <v>3</v>
      </c>
      <c r="P2323" s="825">
        <v>736.88</v>
      </c>
      <c r="Q2323" s="827">
        <v>1</v>
      </c>
      <c r="R2323" s="822">
        <v>8</v>
      </c>
      <c r="S2323" s="827">
        <v>1</v>
      </c>
      <c r="T2323" s="826">
        <v>3</v>
      </c>
      <c r="U2323" s="828">
        <v>1</v>
      </c>
    </row>
    <row r="2324" spans="1:21" ht="14.45" customHeight="1" x14ac:dyDescent="0.2">
      <c r="A2324" s="821">
        <v>7</v>
      </c>
      <c r="B2324" s="822" t="s">
        <v>2929</v>
      </c>
      <c r="C2324" s="822" t="s">
        <v>2935</v>
      </c>
      <c r="D2324" s="823" t="s">
        <v>4682</v>
      </c>
      <c r="E2324" s="824" t="s">
        <v>2955</v>
      </c>
      <c r="F2324" s="822" t="s">
        <v>2930</v>
      </c>
      <c r="G2324" s="822" t="s">
        <v>3977</v>
      </c>
      <c r="H2324" s="822" t="s">
        <v>329</v>
      </c>
      <c r="I2324" s="822" t="s">
        <v>4215</v>
      </c>
      <c r="J2324" s="822" t="s">
        <v>4213</v>
      </c>
      <c r="K2324" s="822" t="s">
        <v>4216</v>
      </c>
      <c r="L2324" s="825">
        <v>127.43</v>
      </c>
      <c r="M2324" s="825">
        <v>1146.8700000000001</v>
      </c>
      <c r="N2324" s="822">
        <v>9</v>
      </c>
      <c r="O2324" s="826">
        <v>3</v>
      </c>
      <c r="P2324" s="825">
        <v>1146.8700000000001</v>
      </c>
      <c r="Q2324" s="827">
        <v>1</v>
      </c>
      <c r="R2324" s="822">
        <v>9</v>
      </c>
      <c r="S2324" s="827">
        <v>1</v>
      </c>
      <c r="T2324" s="826">
        <v>3</v>
      </c>
      <c r="U2324" s="828">
        <v>1</v>
      </c>
    </row>
    <row r="2325" spans="1:21" ht="14.45" customHeight="1" x14ac:dyDescent="0.2">
      <c r="A2325" s="821">
        <v>7</v>
      </c>
      <c r="B2325" s="822" t="s">
        <v>2929</v>
      </c>
      <c r="C2325" s="822" t="s">
        <v>2935</v>
      </c>
      <c r="D2325" s="823" t="s">
        <v>4682</v>
      </c>
      <c r="E2325" s="824" t="s">
        <v>2955</v>
      </c>
      <c r="F2325" s="822" t="s">
        <v>2930</v>
      </c>
      <c r="G2325" s="822" t="s">
        <v>4468</v>
      </c>
      <c r="H2325" s="822" t="s">
        <v>329</v>
      </c>
      <c r="I2325" s="822" t="s">
        <v>4469</v>
      </c>
      <c r="J2325" s="822" t="s">
        <v>4470</v>
      </c>
      <c r="K2325" s="822" t="s">
        <v>4471</v>
      </c>
      <c r="L2325" s="825">
        <v>57.85</v>
      </c>
      <c r="M2325" s="825">
        <v>57.85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7</v>
      </c>
      <c r="B2326" s="822" t="s">
        <v>2929</v>
      </c>
      <c r="C2326" s="822" t="s">
        <v>2935</v>
      </c>
      <c r="D2326" s="823" t="s">
        <v>4682</v>
      </c>
      <c r="E2326" s="824" t="s">
        <v>2955</v>
      </c>
      <c r="F2326" s="822" t="s">
        <v>2930</v>
      </c>
      <c r="G2326" s="822" t="s">
        <v>4318</v>
      </c>
      <c r="H2326" s="822" t="s">
        <v>329</v>
      </c>
      <c r="I2326" s="822" t="s">
        <v>4319</v>
      </c>
      <c r="J2326" s="822" t="s">
        <v>4320</v>
      </c>
      <c r="K2326" s="822" t="s">
        <v>4321</v>
      </c>
      <c r="L2326" s="825">
        <v>77.13</v>
      </c>
      <c r="M2326" s="825">
        <v>231.39</v>
      </c>
      <c r="N2326" s="822">
        <v>3</v>
      </c>
      <c r="O2326" s="826">
        <v>1</v>
      </c>
      <c r="P2326" s="825">
        <v>231.39</v>
      </c>
      <c r="Q2326" s="827">
        <v>1</v>
      </c>
      <c r="R2326" s="822">
        <v>3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7</v>
      </c>
      <c r="B2327" s="822" t="s">
        <v>2929</v>
      </c>
      <c r="C2327" s="822" t="s">
        <v>2935</v>
      </c>
      <c r="D2327" s="823" t="s">
        <v>4682</v>
      </c>
      <c r="E2327" s="824" t="s">
        <v>2955</v>
      </c>
      <c r="F2327" s="822" t="s">
        <v>2930</v>
      </c>
      <c r="G2327" s="822" t="s">
        <v>3989</v>
      </c>
      <c r="H2327" s="822" t="s">
        <v>329</v>
      </c>
      <c r="I2327" s="822" t="s">
        <v>4631</v>
      </c>
      <c r="J2327" s="822" t="s">
        <v>4094</v>
      </c>
      <c r="K2327" s="822" t="s">
        <v>4101</v>
      </c>
      <c r="L2327" s="825">
        <v>33.4</v>
      </c>
      <c r="M2327" s="825">
        <v>33.4</v>
      </c>
      <c r="N2327" s="822">
        <v>1</v>
      </c>
      <c r="O2327" s="826">
        <v>0.5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7</v>
      </c>
      <c r="B2328" s="822" t="s">
        <v>2929</v>
      </c>
      <c r="C2328" s="822" t="s">
        <v>2935</v>
      </c>
      <c r="D2328" s="823" t="s">
        <v>4682</v>
      </c>
      <c r="E2328" s="824" t="s">
        <v>2955</v>
      </c>
      <c r="F2328" s="822" t="s">
        <v>2930</v>
      </c>
      <c r="G2328" s="822" t="s">
        <v>3989</v>
      </c>
      <c r="H2328" s="822" t="s">
        <v>329</v>
      </c>
      <c r="I2328" s="822" t="s">
        <v>3990</v>
      </c>
      <c r="J2328" s="822" t="s">
        <v>3991</v>
      </c>
      <c r="K2328" s="822" t="s">
        <v>3992</v>
      </c>
      <c r="L2328" s="825">
        <v>150.26</v>
      </c>
      <c r="M2328" s="825">
        <v>1352.34</v>
      </c>
      <c r="N2328" s="822">
        <v>9</v>
      </c>
      <c r="O2328" s="826">
        <v>1.5</v>
      </c>
      <c r="P2328" s="825">
        <v>901.56</v>
      </c>
      <c r="Q2328" s="827">
        <v>0.66666666666666663</v>
      </c>
      <c r="R2328" s="822">
        <v>6</v>
      </c>
      <c r="S2328" s="827">
        <v>0.66666666666666663</v>
      </c>
      <c r="T2328" s="826">
        <v>1</v>
      </c>
      <c r="U2328" s="828">
        <v>0.66666666666666663</v>
      </c>
    </row>
    <row r="2329" spans="1:21" ht="14.45" customHeight="1" x14ac:dyDescent="0.2">
      <c r="A2329" s="821">
        <v>7</v>
      </c>
      <c r="B2329" s="822" t="s">
        <v>2929</v>
      </c>
      <c r="C2329" s="822" t="s">
        <v>2935</v>
      </c>
      <c r="D2329" s="823" t="s">
        <v>4682</v>
      </c>
      <c r="E2329" s="824" t="s">
        <v>2955</v>
      </c>
      <c r="F2329" s="822" t="s">
        <v>2930</v>
      </c>
      <c r="G2329" s="822" t="s">
        <v>3989</v>
      </c>
      <c r="H2329" s="822" t="s">
        <v>329</v>
      </c>
      <c r="I2329" s="822" t="s">
        <v>3993</v>
      </c>
      <c r="J2329" s="822" t="s">
        <v>3994</v>
      </c>
      <c r="K2329" s="822" t="s">
        <v>1900</v>
      </c>
      <c r="L2329" s="825">
        <v>200.34</v>
      </c>
      <c r="M2329" s="825">
        <v>3606.12</v>
      </c>
      <c r="N2329" s="822">
        <v>18</v>
      </c>
      <c r="O2329" s="826">
        <v>2</v>
      </c>
      <c r="P2329" s="825">
        <v>2404.08</v>
      </c>
      <c r="Q2329" s="827">
        <v>0.66666666666666663</v>
      </c>
      <c r="R2329" s="822">
        <v>12</v>
      </c>
      <c r="S2329" s="827">
        <v>0.66666666666666663</v>
      </c>
      <c r="T2329" s="826">
        <v>1.5</v>
      </c>
      <c r="U2329" s="828">
        <v>0.75</v>
      </c>
    </row>
    <row r="2330" spans="1:21" ht="14.45" customHeight="1" x14ac:dyDescent="0.2">
      <c r="A2330" s="821">
        <v>7</v>
      </c>
      <c r="B2330" s="822" t="s">
        <v>2929</v>
      </c>
      <c r="C2330" s="822" t="s">
        <v>2935</v>
      </c>
      <c r="D2330" s="823" t="s">
        <v>4682</v>
      </c>
      <c r="E2330" s="824" t="s">
        <v>2955</v>
      </c>
      <c r="F2330" s="822" t="s">
        <v>2930</v>
      </c>
      <c r="G2330" s="822" t="s">
        <v>3989</v>
      </c>
      <c r="H2330" s="822" t="s">
        <v>329</v>
      </c>
      <c r="I2330" s="822" t="s">
        <v>3995</v>
      </c>
      <c r="J2330" s="822" t="s">
        <v>1543</v>
      </c>
      <c r="K2330" s="822" t="s">
        <v>3542</v>
      </c>
      <c r="L2330" s="825">
        <v>166.96</v>
      </c>
      <c r="M2330" s="825">
        <v>1335.68</v>
      </c>
      <c r="N2330" s="822">
        <v>8</v>
      </c>
      <c r="O2330" s="826">
        <v>2.5</v>
      </c>
      <c r="P2330" s="825">
        <v>333.92</v>
      </c>
      <c r="Q2330" s="827">
        <v>0.25</v>
      </c>
      <c r="R2330" s="822">
        <v>2</v>
      </c>
      <c r="S2330" s="827">
        <v>0.25</v>
      </c>
      <c r="T2330" s="826">
        <v>1</v>
      </c>
      <c r="U2330" s="828">
        <v>0.4</v>
      </c>
    </row>
    <row r="2331" spans="1:21" ht="14.45" customHeight="1" x14ac:dyDescent="0.2">
      <c r="A2331" s="821">
        <v>7</v>
      </c>
      <c r="B2331" s="822" t="s">
        <v>2929</v>
      </c>
      <c r="C2331" s="822" t="s">
        <v>2935</v>
      </c>
      <c r="D2331" s="823" t="s">
        <v>4682</v>
      </c>
      <c r="E2331" s="824" t="s">
        <v>2955</v>
      </c>
      <c r="F2331" s="822" t="s">
        <v>2930</v>
      </c>
      <c r="G2331" s="822" t="s">
        <v>3989</v>
      </c>
      <c r="H2331" s="822" t="s">
        <v>329</v>
      </c>
      <c r="I2331" s="822" t="s">
        <v>4093</v>
      </c>
      <c r="J2331" s="822" t="s">
        <v>4094</v>
      </c>
      <c r="K2331" s="822" t="s">
        <v>4095</v>
      </c>
      <c r="L2331" s="825">
        <v>320.55</v>
      </c>
      <c r="M2331" s="825">
        <v>2564.4</v>
      </c>
      <c r="N2331" s="822">
        <v>8</v>
      </c>
      <c r="O2331" s="826">
        <v>5</v>
      </c>
      <c r="P2331" s="825">
        <v>320.55</v>
      </c>
      <c r="Q2331" s="827">
        <v>0.125</v>
      </c>
      <c r="R2331" s="822">
        <v>1</v>
      </c>
      <c r="S2331" s="827">
        <v>0.125</v>
      </c>
      <c r="T2331" s="826">
        <v>1</v>
      </c>
      <c r="U2331" s="828">
        <v>0.2</v>
      </c>
    </row>
    <row r="2332" spans="1:21" ht="14.45" customHeight="1" x14ac:dyDescent="0.2">
      <c r="A2332" s="821">
        <v>7</v>
      </c>
      <c r="B2332" s="822" t="s">
        <v>2929</v>
      </c>
      <c r="C2332" s="822" t="s">
        <v>2935</v>
      </c>
      <c r="D2332" s="823" t="s">
        <v>4682</v>
      </c>
      <c r="E2332" s="824" t="s">
        <v>2955</v>
      </c>
      <c r="F2332" s="822" t="s">
        <v>2930</v>
      </c>
      <c r="G2332" s="822" t="s">
        <v>3989</v>
      </c>
      <c r="H2332" s="822" t="s">
        <v>329</v>
      </c>
      <c r="I2332" s="822" t="s">
        <v>3996</v>
      </c>
      <c r="J2332" s="822" t="s">
        <v>3997</v>
      </c>
      <c r="K2332" s="822" t="s">
        <v>3998</v>
      </c>
      <c r="L2332" s="825">
        <v>100.17</v>
      </c>
      <c r="M2332" s="825">
        <v>2103.5700000000002</v>
      </c>
      <c r="N2332" s="822">
        <v>21</v>
      </c>
      <c r="O2332" s="826">
        <v>5.5</v>
      </c>
      <c r="P2332" s="825">
        <v>1302.21</v>
      </c>
      <c r="Q2332" s="827">
        <v>0.61904761904761907</v>
      </c>
      <c r="R2332" s="822">
        <v>13</v>
      </c>
      <c r="S2332" s="827">
        <v>0.61904761904761907</v>
      </c>
      <c r="T2332" s="826">
        <v>3.5</v>
      </c>
      <c r="U2332" s="828">
        <v>0.63636363636363635</v>
      </c>
    </row>
    <row r="2333" spans="1:21" ht="14.45" customHeight="1" x14ac:dyDescent="0.2">
      <c r="A2333" s="821">
        <v>7</v>
      </c>
      <c r="B2333" s="822" t="s">
        <v>2929</v>
      </c>
      <c r="C2333" s="822" t="s">
        <v>2935</v>
      </c>
      <c r="D2333" s="823" t="s">
        <v>4682</v>
      </c>
      <c r="E2333" s="824" t="s">
        <v>2955</v>
      </c>
      <c r="F2333" s="822" t="s">
        <v>2930</v>
      </c>
      <c r="G2333" s="822" t="s">
        <v>3989</v>
      </c>
      <c r="H2333" s="822" t="s">
        <v>329</v>
      </c>
      <c r="I2333" s="822" t="s">
        <v>4323</v>
      </c>
      <c r="J2333" s="822" t="s">
        <v>2177</v>
      </c>
      <c r="K2333" s="822" t="s">
        <v>4095</v>
      </c>
      <c r="L2333" s="825">
        <v>320.55</v>
      </c>
      <c r="M2333" s="825">
        <v>1602.75</v>
      </c>
      <c r="N2333" s="822">
        <v>5</v>
      </c>
      <c r="O2333" s="826">
        <v>1.5</v>
      </c>
      <c r="P2333" s="825">
        <v>1602.75</v>
      </c>
      <c r="Q2333" s="827">
        <v>1</v>
      </c>
      <c r="R2333" s="822">
        <v>5</v>
      </c>
      <c r="S2333" s="827">
        <v>1</v>
      </c>
      <c r="T2333" s="826">
        <v>1.5</v>
      </c>
      <c r="U2333" s="828">
        <v>1</v>
      </c>
    </row>
    <row r="2334" spans="1:21" ht="14.45" customHeight="1" x14ac:dyDescent="0.2">
      <c r="A2334" s="821">
        <v>7</v>
      </c>
      <c r="B2334" s="822" t="s">
        <v>2929</v>
      </c>
      <c r="C2334" s="822" t="s">
        <v>2935</v>
      </c>
      <c r="D2334" s="823" t="s">
        <v>4682</v>
      </c>
      <c r="E2334" s="824" t="s">
        <v>2955</v>
      </c>
      <c r="F2334" s="822" t="s">
        <v>2930</v>
      </c>
      <c r="G2334" s="822" t="s">
        <v>3989</v>
      </c>
      <c r="H2334" s="822" t="s">
        <v>329</v>
      </c>
      <c r="I2334" s="822" t="s">
        <v>3999</v>
      </c>
      <c r="J2334" s="822" t="s">
        <v>3997</v>
      </c>
      <c r="K2334" s="822" t="s">
        <v>4000</v>
      </c>
      <c r="L2334" s="825">
        <v>200.34</v>
      </c>
      <c r="M2334" s="825">
        <v>1202.04</v>
      </c>
      <c r="N2334" s="822">
        <v>6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7</v>
      </c>
      <c r="B2335" s="822" t="s">
        <v>2929</v>
      </c>
      <c r="C2335" s="822" t="s">
        <v>2935</v>
      </c>
      <c r="D2335" s="823" t="s">
        <v>4682</v>
      </c>
      <c r="E2335" s="824" t="s">
        <v>2955</v>
      </c>
      <c r="F2335" s="822" t="s">
        <v>2930</v>
      </c>
      <c r="G2335" s="822" t="s">
        <v>3989</v>
      </c>
      <c r="H2335" s="822" t="s">
        <v>329</v>
      </c>
      <c r="I2335" s="822" t="s">
        <v>4423</v>
      </c>
      <c r="J2335" s="822" t="s">
        <v>4424</v>
      </c>
      <c r="K2335" s="822" t="s">
        <v>4425</v>
      </c>
      <c r="L2335" s="825">
        <v>320.55</v>
      </c>
      <c r="M2335" s="825">
        <v>961.65000000000009</v>
      </c>
      <c r="N2335" s="822">
        <v>3</v>
      </c>
      <c r="O2335" s="826">
        <v>3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7</v>
      </c>
      <c r="B2336" s="822" t="s">
        <v>2929</v>
      </c>
      <c r="C2336" s="822" t="s">
        <v>2935</v>
      </c>
      <c r="D2336" s="823" t="s">
        <v>4682</v>
      </c>
      <c r="E2336" s="824" t="s">
        <v>2955</v>
      </c>
      <c r="F2336" s="822" t="s">
        <v>2930</v>
      </c>
      <c r="G2336" s="822" t="s">
        <v>3989</v>
      </c>
      <c r="H2336" s="822" t="s">
        <v>329</v>
      </c>
      <c r="I2336" s="822" t="s">
        <v>4102</v>
      </c>
      <c r="J2336" s="822" t="s">
        <v>4002</v>
      </c>
      <c r="K2336" s="822" t="s">
        <v>4103</v>
      </c>
      <c r="L2336" s="825">
        <v>400.68</v>
      </c>
      <c r="M2336" s="825">
        <v>2003.4</v>
      </c>
      <c r="N2336" s="822">
        <v>5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7</v>
      </c>
      <c r="B2337" s="822" t="s">
        <v>2929</v>
      </c>
      <c r="C2337" s="822" t="s">
        <v>2935</v>
      </c>
      <c r="D2337" s="823" t="s">
        <v>4682</v>
      </c>
      <c r="E2337" s="824" t="s">
        <v>2955</v>
      </c>
      <c r="F2337" s="822" t="s">
        <v>2930</v>
      </c>
      <c r="G2337" s="822" t="s">
        <v>3989</v>
      </c>
      <c r="H2337" s="822" t="s">
        <v>329</v>
      </c>
      <c r="I2337" s="822" t="s">
        <v>4221</v>
      </c>
      <c r="J2337" s="822" t="s">
        <v>2177</v>
      </c>
      <c r="K2337" s="822" t="s">
        <v>2190</v>
      </c>
      <c r="L2337" s="825">
        <v>47.35</v>
      </c>
      <c r="M2337" s="825">
        <v>189.4</v>
      </c>
      <c r="N2337" s="822">
        <v>4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7</v>
      </c>
      <c r="B2338" s="822" t="s">
        <v>2929</v>
      </c>
      <c r="C2338" s="822" t="s">
        <v>2935</v>
      </c>
      <c r="D2338" s="823" t="s">
        <v>4682</v>
      </c>
      <c r="E2338" s="824" t="s">
        <v>2955</v>
      </c>
      <c r="F2338" s="822" t="s">
        <v>2930</v>
      </c>
      <c r="G2338" s="822" t="s">
        <v>3989</v>
      </c>
      <c r="H2338" s="822" t="s">
        <v>329</v>
      </c>
      <c r="I2338" s="822" t="s">
        <v>4008</v>
      </c>
      <c r="J2338" s="822" t="s">
        <v>3997</v>
      </c>
      <c r="K2338" s="822" t="s">
        <v>4009</v>
      </c>
      <c r="L2338" s="825">
        <v>100.17</v>
      </c>
      <c r="M2338" s="825">
        <v>801.36</v>
      </c>
      <c r="N2338" s="822">
        <v>8</v>
      </c>
      <c r="O2338" s="826">
        <v>1</v>
      </c>
      <c r="P2338" s="825">
        <v>601.02</v>
      </c>
      <c r="Q2338" s="827">
        <v>0.75</v>
      </c>
      <c r="R2338" s="822">
        <v>6</v>
      </c>
      <c r="S2338" s="827">
        <v>0.75</v>
      </c>
      <c r="T2338" s="826">
        <v>0.5</v>
      </c>
      <c r="U2338" s="828">
        <v>0.5</v>
      </c>
    </row>
    <row r="2339" spans="1:21" ht="14.45" customHeight="1" x14ac:dyDescent="0.2">
      <c r="A2339" s="821">
        <v>7</v>
      </c>
      <c r="B2339" s="822" t="s">
        <v>2929</v>
      </c>
      <c r="C2339" s="822" t="s">
        <v>2935</v>
      </c>
      <c r="D2339" s="823" t="s">
        <v>4682</v>
      </c>
      <c r="E2339" s="824" t="s">
        <v>2955</v>
      </c>
      <c r="F2339" s="822" t="s">
        <v>2930</v>
      </c>
      <c r="G2339" s="822" t="s">
        <v>3989</v>
      </c>
      <c r="H2339" s="822" t="s">
        <v>329</v>
      </c>
      <c r="I2339" s="822" t="s">
        <v>4010</v>
      </c>
      <c r="J2339" s="822" t="s">
        <v>4011</v>
      </c>
      <c r="K2339" s="822" t="s">
        <v>3992</v>
      </c>
      <c r="L2339" s="825">
        <v>150.26</v>
      </c>
      <c r="M2339" s="825">
        <v>2854.9399999999996</v>
      </c>
      <c r="N2339" s="822">
        <v>19</v>
      </c>
      <c r="O2339" s="826">
        <v>3</v>
      </c>
      <c r="P2339" s="825">
        <v>1803.12</v>
      </c>
      <c r="Q2339" s="827">
        <v>0.63157894736842113</v>
      </c>
      <c r="R2339" s="822">
        <v>12</v>
      </c>
      <c r="S2339" s="827">
        <v>0.63157894736842102</v>
      </c>
      <c r="T2339" s="826">
        <v>1</v>
      </c>
      <c r="U2339" s="828">
        <v>0.33333333333333331</v>
      </c>
    </row>
    <row r="2340" spans="1:21" ht="14.45" customHeight="1" x14ac:dyDescent="0.2">
      <c r="A2340" s="821">
        <v>7</v>
      </c>
      <c r="B2340" s="822" t="s">
        <v>2929</v>
      </c>
      <c r="C2340" s="822" t="s">
        <v>2935</v>
      </c>
      <c r="D2340" s="823" t="s">
        <v>4682</v>
      </c>
      <c r="E2340" s="824" t="s">
        <v>2955</v>
      </c>
      <c r="F2340" s="822" t="s">
        <v>2930</v>
      </c>
      <c r="G2340" s="822" t="s">
        <v>3989</v>
      </c>
      <c r="H2340" s="822" t="s">
        <v>329</v>
      </c>
      <c r="I2340" s="822" t="s">
        <v>4012</v>
      </c>
      <c r="J2340" s="822" t="s">
        <v>4011</v>
      </c>
      <c r="K2340" s="822" t="s">
        <v>3542</v>
      </c>
      <c r="L2340" s="825">
        <v>166.96</v>
      </c>
      <c r="M2340" s="825">
        <v>2504.4</v>
      </c>
      <c r="N2340" s="822">
        <v>15</v>
      </c>
      <c r="O2340" s="826">
        <v>3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7</v>
      </c>
      <c r="B2341" s="822" t="s">
        <v>2929</v>
      </c>
      <c r="C2341" s="822" t="s">
        <v>2935</v>
      </c>
      <c r="D2341" s="823" t="s">
        <v>4682</v>
      </c>
      <c r="E2341" s="824" t="s">
        <v>2955</v>
      </c>
      <c r="F2341" s="822" t="s">
        <v>2930</v>
      </c>
      <c r="G2341" s="822" t="s">
        <v>3989</v>
      </c>
      <c r="H2341" s="822" t="s">
        <v>329</v>
      </c>
      <c r="I2341" s="822" t="s">
        <v>4013</v>
      </c>
      <c r="J2341" s="822" t="s">
        <v>4011</v>
      </c>
      <c r="K2341" s="822" t="s">
        <v>1900</v>
      </c>
      <c r="L2341" s="825">
        <v>200.34</v>
      </c>
      <c r="M2341" s="825">
        <v>2404.08</v>
      </c>
      <c r="N2341" s="822">
        <v>12</v>
      </c>
      <c r="O2341" s="826">
        <v>1.5</v>
      </c>
      <c r="P2341" s="825">
        <v>1202.04</v>
      </c>
      <c r="Q2341" s="827">
        <v>0.5</v>
      </c>
      <c r="R2341" s="822">
        <v>6</v>
      </c>
      <c r="S2341" s="827">
        <v>0.5</v>
      </c>
      <c r="T2341" s="826">
        <v>1</v>
      </c>
      <c r="U2341" s="828">
        <v>0.66666666666666663</v>
      </c>
    </row>
    <row r="2342" spans="1:21" ht="14.45" customHeight="1" x14ac:dyDescent="0.2">
      <c r="A2342" s="821">
        <v>7</v>
      </c>
      <c r="B2342" s="822" t="s">
        <v>2929</v>
      </c>
      <c r="C2342" s="822" t="s">
        <v>2935</v>
      </c>
      <c r="D2342" s="823" t="s">
        <v>4682</v>
      </c>
      <c r="E2342" s="824" t="s">
        <v>2955</v>
      </c>
      <c r="F2342" s="822" t="s">
        <v>2930</v>
      </c>
      <c r="G2342" s="822" t="s">
        <v>3989</v>
      </c>
      <c r="H2342" s="822" t="s">
        <v>329</v>
      </c>
      <c r="I2342" s="822" t="s">
        <v>4014</v>
      </c>
      <c r="J2342" s="822" t="s">
        <v>4011</v>
      </c>
      <c r="K2342" s="822" t="s">
        <v>2833</v>
      </c>
      <c r="L2342" s="825">
        <v>100.17</v>
      </c>
      <c r="M2342" s="825">
        <v>400.68</v>
      </c>
      <c r="N2342" s="822">
        <v>4</v>
      </c>
      <c r="O2342" s="826">
        <v>0.5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7</v>
      </c>
      <c r="B2343" s="822" t="s">
        <v>2929</v>
      </c>
      <c r="C2343" s="822" t="s">
        <v>2935</v>
      </c>
      <c r="D2343" s="823" t="s">
        <v>4682</v>
      </c>
      <c r="E2343" s="824" t="s">
        <v>2955</v>
      </c>
      <c r="F2343" s="822" t="s">
        <v>2930</v>
      </c>
      <c r="G2343" s="822" t="s">
        <v>3177</v>
      </c>
      <c r="H2343" s="822" t="s">
        <v>329</v>
      </c>
      <c r="I2343" s="822" t="s">
        <v>4015</v>
      </c>
      <c r="J2343" s="822" t="s">
        <v>3179</v>
      </c>
      <c r="K2343" s="822" t="s">
        <v>4016</v>
      </c>
      <c r="L2343" s="825">
        <v>65.989999999999995</v>
      </c>
      <c r="M2343" s="825">
        <v>197.96999999999997</v>
      </c>
      <c r="N2343" s="822">
        <v>3</v>
      </c>
      <c r="O2343" s="826">
        <v>1</v>
      </c>
      <c r="P2343" s="825">
        <v>197.96999999999997</v>
      </c>
      <c r="Q2343" s="827">
        <v>1</v>
      </c>
      <c r="R2343" s="822">
        <v>3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7</v>
      </c>
      <c r="B2344" s="822" t="s">
        <v>2929</v>
      </c>
      <c r="C2344" s="822" t="s">
        <v>2935</v>
      </c>
      <c r="D2344" s="823" t="s">
        <v>4682</v>
      </c>
      <c r="E2344" s="824" t="s">
        <v>2955</v>
      </c>
      <c r="F2344" s="822" t="s">
        <v>2930</v>
      </c>
      <c r="G2344" s="822" t="s">
        <v>3075</v>
      </c>
      <c r="H2344" s="822" t="s">
        <v>329</v>
      </c>
      <c r="I2344" s="822" t="s">
        <v>4017</v>
      </c>
      <c r="J2344" s="822" t="s">
        <v>3182</v>
      </c>
      <c r="K2344" s="822" t="s">
        <v>4018</v>
      </c>
      <c r="L2344" s="825">
        <v>477.11</v>
      </c>
      <c r="M2344" s="825">
        <v>2862.66</v>
      </c>
      <c r="N2344" s="822">
        <v>6</v>
      </c>
      <c r="O2344" s="826">
        <v>2.5</v>
      </c>
      <c r="P2344" s="825">
        <v>954.22</v>
      </c>
      <c r="Q2344" s="827">
        <v>0.33333333333333337</v>
      </c>
      <c r="R2344" s="822">
        <v>2</v>
      </c>
      <c r="S2344" s="827">
        <v>0.33333333333333331</v>
      </c>
      <c r="T2344" s="826">
        <v>1</v>
      </c>
      <c r="U2344" s="828">
        <v>0.4</v>
      </c>
    </row>
    <row r="2345" spans="1:21" ht="14.45" customHeight="1" x14ac:dyDescent="0.2">
      <c r="A2345" s="821">
        <v>7</v>
      </c>
      <c r="B2345" s="822" t="s">
        <v>2929</v>
      </c>
      <c r="C2345" s="822" t="s">
        <v>2935</v>
      </c>
      <c r="D2345" s="823" t="s">
        <v>4682</v>
      </c>
      <c r="E2345" s="824" t="s">
        <v>2955</v>
      </c>
      <c r="F2345" s="822" t="s">
        <v>2930</v>
      </c>
      <c r="G2345" s="822" t="s">
        <v>4019</v>
      </c>
      <c r="H2345" s="822" t="s">
        <v>687</v>
      </c>
      <c r="I2345" s="822" t="s">
        <v>4020</v>
      </c>
      <c r="J2345" s="822" t="s">
        <v>2899</v>
      </c>
      <c r="K2345" s="822" t="s">
        <v>4021</v>
      </c>
      <c r="L2345" s="825">
        <v>80.53</v>
      </c>
      <c r="M2345" s="825">
        <v>1288.48</v>
      </c>
      <c r="N2345" s="822">
        <v>16</v>
      </c>
      <c r="O2345" s="826">
        <v>5</v>
      </c>
      <c r="P2345" s="825">
        <v>805.30000000000007</v>
      </c>
      <c r="Q2345" s="827">
        <v>0.625</v>
      </c>
      <c r="R2345" s="822">
        <v>10</v>
      </c>
      <c r="S2345" s="827">
        <v>0.625</v>
      </c>
      <c r="T2345" s="826">
        <v>4</v>
      </c>
      <c r="U2345" s="828">
        <v>0.8</v>
      </c>
    </row>
    <row r="2346" spans="1:21" ht="14.45" customHeight="1" x14ac:dyDescent="0.2">
      <c r="A2346" s="821">
        <v>7</v>
      </c>
      <c r="B2346" s="822" t="s">
        <v>2929</v>
      </c>
      <c r="C2346" s="822" t="s">
        <v>2935</v>
      </c>
      <c r="D2346" s="823" t="s">
        <v>4682</v>
      </c>
      <c r="E2346" s="824" t="s">
        <v>2955</v>
      </c>
      <c r="F2346" s="822" t="s">
        <v>2930</v>
      </c>
      <c r="G2346" s="822" t="s">
        <v>4019</v>
      </c>
      <c r="H2346" s="822" t="s">
        <v>329</v>
      </c>
      <c r="I2346" s="822" t="s">
        <v>4022</v>
      </c>
      <c r="J2346" s="822" t="s">
        <v>2899</v>
      </c>
      <c r="K2346" s="822" t="s">
        <v>2100</v>
      </c>
      <c r="L2346" s="825">
        <v>400.17</v>
      </c>
      <c r="M2346" s="825">
        <v>800.34</v>
      </c>
      <c r="N2346" s="822">
        <v>2</v>
      </c>
      <c r="O2346" s="826">
        <v>1.5</v>
      </c>
      <c r="P2346" s="825">
        <v>400.17</v>
      </c>
      <c r="Q2346" s="827">
        <v>0.5</v>
      </c>
      <c r="R2346" s="822">
        <v>1</v>
      </c>
      <c r="S2346" s="827">
        <v>0.5</v>
      </c>
      <c r="T2346" s="826">
        <v>0.5</v>
      </c>
      <c r="U2346" s="828">
        <v>0.33333333333333331</v>
      </c>
    </row>
    <row r="2347" spans="1:21" ht="14.45" customHeight="1" x14ac:dyDescent="0.2">
      <c r="A2347" s="821">
        <v>7</v>
      </c>
      <c r="B2347" s="822" t="s">
        <v>2929</v>
      </c>
      <c r="C2347" s="822" t="s">
        <v>2935</v>
      </c>
      <c r="D2347" s="823" t="s">
        <v>4682</v>
      </c>
      <c r="E2347" s="824" t="s">
        <v>2955</v>
      </c>
      <c r="F2347" s="822" t="s">
        <v>2930</v>
      </c>
      <c r="G2347" s="822" t="s">
        <v>4019</v>
      </c>
      <c r="H2347" s="822" t="s">
        <v>687</v>
      </c>
      <c r="I2347" s="822" t="s">
        <v>4025</v>
      </c>
      <c r="J2347" s="822" t="s">
        <v>2899</v>
      </c>
      <c r="K2347" s="822" t="s">
        <v>4024</v>
      </c>
      <c r="L2347" s="825">
        <v>533.42999999999995</v>
      </c>
      <c r="M2347" s="825">
        <v>1600.29</v>
      </c>
      <c r="N2347" s="822">
        <v>3</v>
      </c>
      <c r="O2347" s="826">
        <v>2.5</v>
      </c>
      <c r="P2347" s="825">
        <v>1066.8599999999999</v>
      </c>
      <c r="Q2347" s="827">
        <v>0.66666666666666663</v>
      </c>
      <c r="R2347" s="822">
        <v>2</v>
      </c>
      <c r="S2347" s="827">
        <v>0.66666666666666663</v>
      </c>
      <c r="T2347" s="826">
        <v>1.5</v>
      </c>
      <c r="U2347" s="828">
        <v>0.6</v>
      </c>
    </row>
    <row r="2348" spans="1:21" ht="14.45" customHeight="1" x14ac:dyDescent="0.2">
      <c r="A2348" s="821">
        <v>7</v>
      </c>
      <c r="B2348" s="822" t="s">
        <v>2929</v>
      </c>
      <c r="C2348" s="822" t="s">
        <v>2935</v>
      </c>
      <c r="D2348" s="823" t="s">
        <v>4682</v>
      </c>
      <c r="E2348" s="824" t="s">
        <v>2955</v>
      </c>
      <c r="F2348" s="822" t="s">
        <v>2930</v>
      </c>
      <c r="G2348" s="822" t="s">
        <v>4019</v>
      </c>
      <c r="H2348" s="822" t="s">
        <v>687</v>
      </c>
      <c r="I2348" s="822" t="s">
        <v>2900</v>
      </c>
      <c r="J2348" s="822" t="s">
        <v>2899</v>
      </c>
      <c r="K2348" s="822" t="s">
        <v>2100</v>
      </c>
      <c r="L2348" s="825">
        <v>400.17</v>
      </c>
      <c r="M2348" s="825">
        <v>5202.21</v>
      </c>
      <c r="N2348" s="822">
        <v>13</v>
      </c>
      <c r="O2348" s="826">
        <v>11.5</v>
      </c>
      <c r="P2348" s="825">
        <v>3601.53</v>
      </c>
      <c r="Q2348" s="827">
        <v>0.69230769230769229</v>
      </c>
      <c r="R2348" s="822">
        <v>9</v>
      </c>
      <c r="S2348" s="827">
        <v>0.69230769230769229</v>
      </c>
      <c r="T2348" s="826">
        <v>7.5</v>
      </c>
      <c r="U2348" s="828">
        <v>0.65217391304347827</v>
      </c>
    </row>
    <row r="2349" spans="1:21" ht="14.45" customHeight="1" x14ac:dyDescent="0.2">
      <c r="A2349" s="821">
        <v>7</v>
      </c>
      <c r="B2349" s="822" t="s">
        <v>2929</v>
      </c>
      <c r="C2349" s="822" t="s">
        <v>2935</v>
      </c>
      <c r="D2349" s="823" t="s">
        <v>4682</v>
      </c>
      <c r="E2349" s="824" t="s">
        <v>2955</v>
      </c>
      <c r="F2349" s="822" t="s">
        <v>2930</v>
      </c>
      <c r="G2349" s="822" t="s">
        <v>4019</v>
      </c>
      <c r="H2349" s="822" t="s">
        <v>687</v>
      </c>
      <c r="I2349" s="822" t="s">
        <v>4164</v>
      </c>
      <c r="J2349" s="822" t="s">
        <v>2899</v>
      </c>
      <c r="K2349" s="822" t="s">
        <v>4021</v>
      </c>
      <c r="L2349" s="825">
        <v>80.53</v>
      </c>
      <c r="M2349" s="825">
        <v>80.53</v>
      </c>
      <c r="N2349" s="822">
        <v>1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7</v>
      </c>
      <c r="B2350" s="822" t="s">
        <v>2929</v>
      </c>
      <c r="C2350" s="822" t="s">
        <v>2935</v>
      </c>
      <c r="D2350" s="823" t="s">
        <v>4682</v>
      </c>
      <c r="E2350" s="824" t="s">
        <v>2955</v>
      </c>
      <c r="F2350" s="822" t="s">
        <v>2930</v>
      </c>
      <c r="G2350" s="822" t="s">
        <v>4019</v>
      </c>
      <c r="H2350" s="822" t="s">
        <v>329</v>
      </c>
      <c r="I2350" s="822" t="s">
        <v>4335</v>
      </c>
      <c r="J2350" s="822" t="s">
        <v>4336</v>
      </c>
      <c r="K2350" s="822" t="s">
        <v>4021</v>
      </c>
      <c r="L2350" s="825">
        <v>133.4</v>
      </c>
      <c r="M2350" s="825">
        <v>400.20000000000005</v>
      </c>
      <c r="N2350" s="822">
        <v>3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7</v>
      </c>
      <c r="B2351" s="822" t="s">
        <v>2929</v>
      </c>
      <c r="C2351" s="822" t="s">
        <v>2935</v>
      </c>
      <c r="D2351" s="823" t="s">
        <v>4682</v>
      </c>
      <c r="E2351" s="824" t="s">
        <v>2955</v>
      </c>
      <c r="F2351" s="822" t="s">
        <v>2930</v>
      </c>
      <c r="G2351" s="822" t="s">
        <v>3079</v>
      </c>
      <c r="H2351" s="822" t="s">
        <v>687</v>
      </c>
      <c r="I2351" s="822" t="s">
        <v>2747</v>
      </c>
      <c r="J2351" s="822" t="s">
        <v>1625</v>
      </c>
      <c r="K2351" s="822" t="s">
        <v>2748</v>
      </c>
      <c r="L2351" s="825">
        <v>0</v>
      </c>
      <c r="M2351" s="825">
        <v>0</v>
      </c>
      <c r="N2351" s="822">
        <v>25</v>
      </c>
      <c r="O2351" s="826">
        <v>11</v>
      </c>
      <c r="P2351" s="825">
        <v>0</v>
      </c>
      <c r="Q2351" s="827"/>
      <c r="R2351" s="822">
        <v>21</v>
      </c>
      <c r="S2351" s="827">
        <v>0.84</v>
      </c>
      <c r="T2351" s="826">
        <v>9</v>
      </c>
      <c r="U2351" s="828">
        <v>0.81818181818181823</v>
      </c>
    </row>
    <row r="2352" spans="1:21" ht="14.45" customHeight="1" x14ac:dyDescent="0.2">
      <c r="A2352" s="821">
        <v>7</v>
      </c>
      <c r="B2352" s="822" t="s">
        <v>2929</v>
      </c>
      <c r="C2352" s="822" t="s">
        <v>2935</v>
      </c>
      <c r="D2352" s="823" t="s">
        <v>4682</v>
      </c>
      <c r="E2352" s="824" t="s">
        <v>2955</v>
      </c>
      <c r="F2352" s="822" t="s">
        <v>2930</v>
      </c>
      <c r="G2352" s="822" t="s">
        <v>3184</v>
      </c>
      <c r="H2352" s="822" t="s">
        <v>687</v>
      </c>
      <c r="I2352" s="822" t="s">
        <v>3185</v>
      </c>
      <c r="J2352" s="822" t="s">
        <v>1222</v>
      </c>
      <c r="K2352" s="822" t="s">
        <v>3186</v>
      </c>
      <c r="L2352" s="825">
        <v>414.07</v>
      </c>
      <c r="M2352" s="825">
        <v>1656.28</v>
      </c>
      <c r="N2352" s="822">
        <v>4</v>
      </c>
      <c r="O2352" s="826">
        <v>2</v>
      </c>
      <c r="P2352" s="825">
        <v>1656.28</v>
      </c>
      <c r="Q2352" s="827">
        <v>1</v>
      </c>
      <c r="R2352" s="822">
        <v>4</v>
      </c>
      <c r="S2352" s="827">
        <v>1</v>
      </c>
      <c r="T2352" s="826">
        <v>2</v>
      </c>
      <c r="U2352" s="828">
        <v>1</v>
      </c>
    </row>
    <row r="2353" spans="1:21" ht="14.45" customHeight="1" x14ac:dyDescent="0.2">
      <c r="A2353" s="821">
        <v>7</v>
      </c>
      <c r="B2353" s="822" t="s">
        <v>2929</v>
      </c>
      <c r="C2353" s="822" t="s">
        <v>2935</v>
      </c>
      <c r="D2353" s="823" t="s">
        <v>4682</v>
      </c>
      <c r="E2353" s="824" t="s">
        <v>2955</v>
      </c>
      <c r="F2353" s="822" t="s">
        <v>2930</v>
      </c>
      <c r="G2353" s="822" t="s">
        <v>4428</v>
      </c>
      <c r="H2353" s="822" t="s">
        <v>329</v>
      </c>
      <c r="I2353" s="822" t="s">
        <v>4429</v>
      </c>
      <c r="J2353" s="822" t="s">
        <v>4430</v>
      </c>
      <c r="K2353" s="822" t="s">
        <v>4431</v>
      </c>
      <c r="L2353" s="825">
        <v>0</v>
      </c>
      <c r="M2353" s="825">
        <v>0</v>
      </c>
      <c r="N2353" s="822">
        <v>3</v>
      </c>
      <c r="O2353" s="826">
        <v>1</v>
      </c>
      <c r="P2353" s="825"/>
      <c r="Q2353" s="827"/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7</v>
      </c>
      <c r="B2354" s="822" t="s">
        <v>2929</v>
      </c>
      <c r="C2354" s="822" t="s">
        <v>2935</v>
      </c>
      <c r="D2354" s="823" t="s">
        <v>4682</v>
      </c>
      <c r="E2354" s="824" t="s">
        <v>2955</v>
      </c>
      <c r="F2354" s="822" t="s">
        <v>2930</v>
      </c>
      <c r="G2354" s="822" t="s">
        <v>3193</v>
      </c>
      <c r="H2354" s="822" t="s">
        <v>329</v>
      </c>
      <c r="I2354" s="822" t="s">
        <v>3394</v>
      </c>
      <c r="J2354" s="822" t="s">
        <v>3195</v>
      </c>
      <c r="K2354" s="822" t="s">
        <v>3395</v>
      </c>
      <c r="L2354" s="825">
        <v>99.94</v>
      </c>
      <c r="M2354" s="825">
        <v>599.64</v>
      </c>
      <c r="N2354" s="822">
        <v>6</v>
      </c>
      <c r="O2354" s="826">
        <v>1</v>
      </c>
      <c r="P2354" s="825">
        <v>599.64</v>
      </c>
      <c r="Q2354" s="827">
        <v>1</v>
      </c>
      <c r="R2354" s="822">
        <v>6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7</v>
      </c>
      <c r="B2355" s="822" t="s">
        <v>2929</v>
      </c>
      <c r="C2355" s="822" t="s">
        <v>2935</v>
      </c>
      <c r="D2355" s="823" t="s">
        <v>4682</v>
      </c>
      <c r="E2355" s="824" t="s">
        <v>2955</v>
      </c>
      <c r="F2355" s="822" t="s">
        <v>2930</v>
      </c>
      <c r="G2355" s="822" t="s">
        <v>3193</v>
      </c>
      <c r="H2355" s="822" t="s">
        <v>329</v>
      </c>
      <c r="I2355" s="822" t="s">
        <v>3194</v>
      </c>
      <c r="J2355" s="822" t="s">
        <v>3195</v>
      </c>
      <c r="K2355" s="822" t="s">
        <v>3196</v>
      </c>
      <c r="L2355" s="825">
        <v>299.83999999999997</v>
      </c>
      <c r="M2355" s="825">
        <v>28484.80000000001</v>
      </c>
      <c r="N2355" s="822">
        <v>95</v>
      </c>
      <c r="O2355" s="826">
        <v>37.5</v>
      </c>
      <c r="P2355" s="825">
        <v>11993.600000000004</v>
      </c>
      <c r="Q2355" s="827">
        <v>0.42105263157894735</v>
      </c>
      <c r="R2355" s="822">
        <v>40</v>
      </c>
      <c r="S2355" s="827">
        <v>0.42105263157894735</v>
      </c>
      <c r="T2355" s="826">
        <v>19.5</v>
      </c>
      <c r="U2355" s="828">
        <v>0.52</v>
      </c>
    </row>
    <row r="2356" spans="1:21" ht="14.45" customHeight="1" x14ac:dyDescent="0.2">
      <c r="A2356" s="821">
        <v>7</v>
      </c>
      <c r="B2356" s="822" t="s">
        <v>2929</v>
      </c>
      <c r="C2356" s="822" t="s">
        <v>2935</v>
      </c>
      <c r="D2356" s="823" t="s">
        <v>4682</v>
      </c>
      <c r="E2356" s="824" t="s">
        <v>2955</v>
      </c>
      <c r="F2356" s="822" t="s">
        <v>2930</v>
      </c>
      <c r="G2356" s="822" t="s">
        <v>3193</v>
      </c>
      <c r="H2356" s="822" t="s">
        <v>329</v>
      </c>
      <c r="I2356" s="822" t="s">
        <v>4027</v>
      </c>
      <c r="J2356" s="822" t="s">
        <v>4028</v>
      </c>
      <c r="K2356" s="822" t="s">
        <v>4029</v>
      </c>
      <c r="L2356" s="825">
        <v>50.32</v>
      </c>
      <c r="M2356" s="825">
        <v>150.96</v>
      </c>
      <c r="N2356" s="822">
        <v>3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7</v>
      </c>
      <c r="B2357" s="822" t="s">
        <v>2929</v>
      </c>
      <c r="C2357" s="822" t="s">
        <v>2935</v>
      </c>
      <c r="D2357" s="823" t="s">
        <v>4682</v>
      </c>
      <c r="E2357" s="824" t="s">
        <v>2955</v>
      </c>
      <c r="F2357" s="822" t="s">
        <v>2930</v>
      </c>
      <c r="G2357" s="822" t="s">
        <v>3193</v>
      </c>
      <c r="H2357" s="822" t="s">
        <v>687</v>
      </c>
      <c r="I2357" s="822" t="s">
        <v>4030</v>
      </c>
      <c r="J2357" s="822" t="s">
        <v>3195</v>
      </c>
      <c r="K2357" s="822" t="s">
        <v>4031</v>
      </c>
      <c r="L2357" s="825">
        <v>150.94</v>
      </c>
      <c r="M2357" s="825">
        <v>150.94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7</v>
      </c>
      <c r="B2358" s="822" t="s">
        <v>2929</v>
      </c>
      <c r="C2358" s="822" t="s">
        <v>2935</v>
      </c>
      <c r="D2358" s="823" t="s">
        <v>4682</v>
      </c>
      <c r="E2358" s="824" t="s">
        <v>2955</v>
      </c>
      <c r="F2358" s="822" t="s">
        <v>2930</v>
      </c>
      <c r="G2358" s="822" t="s">
        <v>3193</v>
      </c>
      <c r="H2358" s="822" t="s">
        <v>329</v>
      </c>
      <c r="I2358" s="822" t="s">
        <v>4032</v>
      </c>
      <c r="J2358" s="822" t="s">
        <v>1613</v>
      </c>
      <c r="K2358" s="822" t="s">
        <v>1614</v>
      </c>
      <c r="L2358" s="825">
        <v>50.32</v>
      </c>
      <c r="M2358" s="825">
        <v>553.52</v>
      </c>
      <c r="N2358" s="822">
        <v>11</v>
      </c>
      <c r="O2358" s="826">
        <v>2</v>
      </c>
      <c r="P2358" s="825">
        <v>150.96</v>
      </c>
      <c r="Q2358" s="827">
        <v>0.27272727272727276</v>
      </c>
      <c r="R2358" s="822">
        <v>3</v>
      </c>
      <c r="S2358" s="827">
        <v>0.27272727272727271</v>
      </c>
      <c r="T2358" s="826">
        <v>1</v>
      </c>
      <c r="U2358" s="828">
        <v>0.5</v>
      </c>
    </row>
    <row r="2359" spans="1:21" ht="14.45" customHeight="1" x14ac:dyDescent="0.2">
      <c r="A2359" s="821">
        <v>7</v>
      </c>
      <c r="B2359" s="822" t="s">
        <v>2929</v>
      </c>
      <c r="C2359" s="822" t="s">
        <v>2935</v>
      </c>
      <c r="D2359" s="823" t="s">
        <v>4682</v>
      </c>
      <c r="E2359" s="824" t="s">
        <v>2955</v>
      </c>
      <c r="F2359" s="822" t="s">
        <v>2930</v>
      </c>
      <c r="G2359" s="822" t="s">
        <v>3193</v>
      </c>
      <c r="H2359" s="822" t="s">
        <v>329</v>
      </c>
      <c r="I2359" s="822" t="s">
        <v>4033</v>
      </c>
      <c r="J2359" s="822" t="s">
        <v>4034</v>
      </c>
      <c r="K2359" s="822" t="s">
        <v>4035</v>
      </c>
      <c r="L2359" s="825">
        <v>99.94</v>
      </c>
      <c r="M2359" s="825">
        <v>3697.7800000000007</v>
      </c>
      <c r="N2359" s="822">
        <v>37</v>
      </c>
      <c r="O2359" s="826">
        <v>7.5</v>
      </c>
      <c r="P2359" s="825">
        <v>2798.3200000000006</v>
      </c>
      <c r="Q2359" s="827">
        <v>0.7567567567567568</v>
      </c>
      <c r="R2359" s="822">
        <v>28</v>
      </c>
      <c r="S2359" s="827">
        <v>0.7567567567567568</v>
      </c>
      <c r="T2359" s="826">
        <v>5</v>
      </c>
      <c r="U2359" s="828">
        <v>0.66666666666666663</v>
      </c>
    </row>
    <row r="2360" spans="1:21" ht="14.45" customHeight="1" x14ac:dyDescent="0.2">
      <c r="A2360" s="821">
        <v>7</v>
      </c>
      <c r="B2360" s="822" t="s">
        <v>2929</v>
      </c>
      <c r="C2360" s="822" t="s">
        <v>2935</v>
      </c>
      <c r="D2360" s="823" t="s">
        <v>4682</v>
      </c>
      <c r="E2360" s="824" t="s">
        <v>2955</v>
      </c>
      <c r="F2360" s="822" t="s">
        <v>2930</v>
      </c>
      <c r="G2360" s="822" t="s">
        <v>3193</v>
      </c>
      <c r="H2360" s="822" t="s">
        <v>329</v>
      </c>
      <c r="I2360" s="822" t="s">
        <v>3261</v>
      </c>
      <c r="J2360" s="822" t="s">
        <v>3208</v>
      </c>
      <c r="K2360" s="822"/>
      <c r="L2360" s="825">
        <v>50.32</v>
      </c>
      <c r="M2360" s="825">
        <v>855.44</v>
      </c>
      <c r="N2360" s="822">
        <v>17</v>
      </c>
      <c r="O2360" s="826">
        <v>3</v>
      </c>
      <c r="P2360" s="825">
        <v>452.88</v>
      </c>
      <c r="Q2360" s="827">
        <v>0.52941176470588236</v>
      </c>
      <c r="R2360" s="822">
        <v>9</v>
      </c>
      <c r="S2360" s="827">
        <v>0.52941176470588236</v>
      </c>
      <c r="T2360" s="826">
        <v>1.5</v>
      </c>
      <c r="U2360" s="828">
        <v>0.5</v>
      </c>
    </row>
    <row r="2361" spans="1:21" ht="14.45" customHeight="1" x14ac:dyDescent="0.2">
      <c r="A2361" s="821">
        <v>7</v>
      </c>
      <c r="B2361" s="822" t="s">
        <v>2929</v>
      </c>
      <c r="C2361" s="822" t="s">
        <v>2935</v>
      </c>
      <c r="D2361" s="823" t="s">
        <v>4682</v>
      </c>
      <c r="E2361" s="824" t="s">
        <v>2955</v>
      </c>
      <c r="F2361" s="822" t="s">
        <v>2930</v>
      </c>
      <c r="G2361" s="822" t="s">
        <v>3193</v>
      </c>
      <c r="H2361" s="822" t="s">
        <v>329</v>
      </c>
      <c r="I2361" s="822" t="s">
        <v>3261</v>
      </c>
      <c r="J2361" s="822" t="s">
        <v>1613</v>
      </c>
      <c r="K2361" s="822" t="s">
        <v>3566</v>
      </c>
      <c r="L2361" s="825">
        <v>50.32</v>
      </c>
      <c r="M2361" s="825">
        <v>6994.4800000000023</v>
      </c>
      <c r="N2361" s="822">
        <v>139</v>
      </c>
      <c r="O2361" s="826">
        <v>30.5</v>
      </c>
      <c r="P2361" s="825">
        <v>3069.5200000000004</v>
      </c>
      <c r="Q2361" s="827">
        <v>0.43884892086330929</v>
      </c>
      <c r="R2361" s="822">
        <v>61</v>
      </c>
      <c r="S2361" s="827">
        <v>0.43884892086330934</v>
      </c>
      <c r="T2361" s="826">
        <v>14</v>
      </c>
      <c r="U2361" s="828">
        <v>0.45901639344262296</v>
      </c>
    </row>
    <row r="2362" spans="1:21" ht="14.45" customHeight="1" x14ac:dyDescent="0.2">
      <c r="A2362" s="821">
        <v>7</v>
      </c>
      <c r="B2362" s="822" t="s">
        <v>2929</v>
      </c>
      <c r="C2362" s="822" t="s">
        <v>2935</v>
      </c>
      <c r="D2362" s="823" t="s">
        <v>4682</v>
      </c>
      <c r="E2362" s="824" t="s">
        <v>2955</v>
      </c>
      <c r="F2362" s="822" t="s">
        <v>2930</v>
      </c>
      <c r="G2362" s="822" t="s">
        <v>3193</v>
      </c>
      <c r="H2362" s="822" t="s">
        <v>329</v>
      </c>
      <c r="I2362" s="822" t="s">
        <v>4343</v>
      </c>
      <c r="J2362" s="822" t="s">
        <v>4344</v>
      </c>
      <c r="K2362" s="822" t="s">
        <v>4345</v>
      </c>
      <c r="L2362" s="825">
        <v>16.77</v>
      </c>
      <c r="M2362" s="825">
        <v>570.18000000000006</v>
      </c>
      <c r="N2362" s="822">
        <v>34</v>
      </c>
      <c r="O2362" s="826">
        <v>2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7</v>
      </c>
      <c r="B2363" s="822" t="s">
        <v>2929</v>
      </c>
      <c r="C2363" s="822" t="s">
        <v>2935</v>
      </c>
      <c r="D2363" s="823" t="s">
        <v>4682</v>
      </c>
      <c r="E2363" s="824" t="s">
        <v>2955</v>
      </c>
      <c r="F2363" s="822" t="s">
        <v>2930</v>
      </c>
      <c r="G2363" s="822" t="s">
        <v>3193</v>
      </c>
      <c r="H2363" s="822" t="s">
        <v>329</v>
      </c>
      <c r="I2363" s="822" t="s">
        <v>4036</v>
      </c>
      <c r="J2363" s="822" t="s">
        <v>4028</v>
      </c>
      <c r="K2363" s="822" t="s">
        <v>4037</v>
      </c>
      <c r="L2363" s="825">
        <v>50.32</v>
      </c>
      <c r="M2363" s="825">
        <v>150.96</v>
      </c>
      <c r="N2363" s="822">
        <v>3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7</v>
      </c>
      <c r="B2364" s="822" t="s">
        <v>2929</v>
      </c>
      <c r="C2364" s="822" t="s">
        <v>2935</v>
      </c>
      <c r="D2364" s="823" t="s">
        <v>4682</v>
      </c>
      <c r="E2364" s="824" t="s">
        <v>2955</v>
      </c>
      <c r="F2364" s="822" t="s">
        <v>2930</v>
      </c>
      <c r="G2364" s="822" t="s">
        <v>3526</v>
      </c>
      <c r="H2364" s="822" t="s">
        <v>329</v>
      </c>
      <c r="I2364" s="822" t="s">
        <v>4039</v>
      </c>
      <c r="J2364" s="822" t="s">
        <v>2091</v>
      </c>
      <c r="K2364" s="822" t="s">
        <v>4040</v>
      </c>
      <c r="L2364" s="825">
        <v>65.36</v>
      </c>
      <c r="M2364" s="825">
        <v>2222.2399999999998</v>
      </c>
      <c r="N2364" s="822">
        <v>34</v>
      </c>
      <c r="O2364" s="826">
        <v>10</v>
      </c>
      <c r="P2364" s="825">
        <v>653.6</v>
      </c>
      <c r="Q2364" s="827">
        <v>0.29411764705882359</v>
      </c>
      <c r="R2364" s="822">
        <v>10</v>
      </c>
      <c r="S2364" s="827">
        <v>0.29411764705882354</v>
      </c>
      <c r="T2364" s="826">
        <v>3.5</v>
      </c>
      <c r="U2364" s="828">
        <v>0.35</v>
      </c>
    </row>
    <row r="2365" spans="1:21" ht="14.45" customHeight="1" x14ac:dyDescent="0.2">
      <c r="A2365" s="821">
        <v>7</v>
      </c>
      <c r="B2365" s="822" t="s">
        <v>2929</v>
      </c>
      <c r="C2365" s="822" t="s">
        <v>2935</v>
      </c>
      <c r="D2365" s="823" t="s">
        <v>4682</v>
      </c>
      <c r="E2365" s="824" t="s">
        <v>2955</v>
      </c>
      <c r="F2365" s="822" t="s">
        <v>2930</v>
      </c>
      <c r="G2365" s="822" t="s">
        <v>3197</v>
      </c>
      <c r="H2365" s="822" t="s">
        <v>687</v>
      </c>
      <c r="I2365" s="822" t="s">
        <v>2543</v>
      </c>
      <c r="J2365" s="822" t="s">
        <v>1746</v>
      </c>
      <c r="K2365" s="822" t="s">
        <v>2544</v>
      </c>
      <c r="L2365" s="825">
        <v>154.36000000000001</v>
      </c>
      <c r="M2365" s="825">
        <v>463.08000000000004</v>
      </c>
      <c r="N2365" s="822">
        <v>3</v>
      </c>
      <c r="O2365" s="826">
        <v>1.5</v>
      </c>
      <c r="P2365" s="825">
        <v>463.08000000000004</v>
      </c>
      <c r="Q2365" s="827">
        <v>1</v>
      </c>
      <c r="R2365" s="822">
        <v>3</v>
      </c>
      <c r="S2365" s="827">
        <v>1</v>
      </c>
      <c r="T2365" s="826">
        <v>1.5</v>
      </c>
      <c r="U2365" s="828">
        <v>1</v>
      </c>
    </row>
    <row r="2366" spans="1:21" ht="14.45" customHeight="1" x14ac:dyDescent="0.2">
      <c r="A2366" s="821">
        <v>7</v>
      </c>
      <c r="B2366" s="822" t="s">
        <v>2929</v>
      </c>
      <c r="C2366" s="822" t="s">
        <v>2935</v>
      </c>
      <c r="D2366" s="823" t="s">
        <v>4682</v>
      </c>
      <c r="E2366" s="824" t="s">
        <v>2955</v>
      </c>
      <c r="F2366" s="822" t="s">
        <v>2930</v>
      </c>
      <c r="G2366" s="822" t="s">
        <v>4041</v>
      </c>
      <c r="H2366" s="822" t="s">
        <v>329</v>
      </c>
      <c r="I2366" s="822" t="s">
        <v>4042</v>
      </c>
      <c r="J2366" s="822" t="s">
        <v>4043</v>
      </c>
      <c r="K2366" s="822" t="s">
        <v>4044</v>
      </c>
      <c r="L2366" s="825">
        <v>775.17</v>
      </c>
      <c r="M2366" s="825">
        <v>1550.34</v>
      </c>
      <c r="N2366" s="822">
        <v>2</v>
      </c>
      <c r="O2366" s="826">
        <v>1</v>
      </c>
      <c r="P2366" s="825">
        <v>1550.34</v>
      </c>
      <c r="Q2366" s="827">
        <v>1</v>
      </c>
      <c r="R2366" s="822">
        <v>2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7</v>
      </c>
      <c r="B2367" s="822" t="s">
        <v>2929</v>
      </c>
      <c r="C2367" s="822" t="s">
        <v>2935</v>
      </c>
      <c r="D2367" s="823" t="s">
        <v>4682</v>
      </c>
      <c r="E2367" s="824" t="s">
        <v>2955</v>
      </c>
      <c r="F2367" s="822" t="s">
        <v>2930</v>
      </c>
      <c r="G2367" s="822" t="s">
        <v>4041</v>
      </c>
      <c r="H2367" s="822" t="s">
        <v>329</v>
      </c>
      <c r="I2367" s="822" t="s">
        <v>4045</v>
      </c>
      <c r="J2367" s="822" t="s">
        <v>4043</v>
      </c>
      <c r="K2367" s="822" t="s">
        <v>4046</v>
      </c>
      <c r="L2367" s="825">
        <v>1391.97</v>
      </c>
      <c r="M2367" s="825">
        <v>22271.52</v>
      </c>
      <c r="N2367" s="822">
        <v>16</v>
      </c>
      <c r="O2367" s="826">
        <v>5</v>
      </c>
      <c r="P2367" s="825">
        <v>18095.61</v>
      </c>
      <c r="Q2367" s="827">
        <v>0.8125</v>
      </c>
      <c r="R2367" s="822">
        <v>13</v>
      </c>
      <c r="S2367" s="827">
        <v>0.8125</v>
      </c>
      <c r="T2367" s="826">
        <v>4</v>
      </c>
      <c r="U2367" s="828">
        <v>0.8</v>
      </c>
    </row>
    <row r="2368" spans="1:21" ht="14.45" customHeight="1" x14ac:dyDescent="0.2">
      <c r="A2368" s="821">
        <v>7</v>
      </c>
      <c r="B2368" s="822" t="s">
        <v>2929</v>
      </c>
      <c r="C2368" s="822" t="s">
        <v>2935</v>
      </c>
      <c r="D2368" s="823" t="s">
        <v>4682</v>
      </c>
      <c r="E2368" s="824" t="s">
        <v>2955</v>
      </c>
      <c r="F2368" s="822" t="s">
        <v>2930</v>
      </c>
      <c r="G2368" s="822" t="s">
        <v>4041</v>
      </c>
      <c r="H2368" s="822" t="s">
        <v>329</v>
      </c>
      <c r="I2368" s="822" t="s">
        <v>4047</v>
      </c>
      <c r="J2368" s="822" t="s">
        <v>4043</v>
      </c>
      <c r="K2368" s="822" t="s">
        <v>4048</v>
      </c>
      <c r="L2368" s="825">
        <v>2620.2600000000002</v>
      </c>
      <c r="M2368" s="825">
        <v>13101.300000000001</v>
      </c>
      <c r="N2368" s="822">
        <v>5</v>
      </c>
      <c r="O2368" s="826">
        <v>2</v>
      </c>
      <c r="P2368" s="825">
        <v>13101.300000000001</v>
      </c>
      <c r="Q2368" s="827">
        <v>1</v>
      </c>
      <c r="R2368" s="822">
        <v>5</v>
      </c>
      <c r="S2368" s="827">
        <v>1</v>
      </c>
      <c r="T2368" s="826">
        <v>2</v>
      </c>
      <c r="U2368" s="828">
        <v>1</v>
      </c>
    </row>
    <row r="2369" spans="1:21" ht="14.45" customHeight="1" x14ac:dyDescent="0.2">
      <c r="A2369" s="821">
        <v>7</v>
      </c>
      <c r="B2369" s="822" t="s">
        <v>2929</v>
      </c>
      <c r="C2369" s="822" t="s">
        <v>2935</v>
      </c>
      <c r="D2369" s="823" t="s">
        <v>4682</v>
      </c>
      <c r="E2369" s="824" t="s">
        <v>2955</v>
      </c>
      <c r="F2369" s="822" t="s">
        <v>2930</v>
      </c>
      <c r="G2369" s="822" t="s">
        <v>3289</v>
      </c>
      <c r="H2369" s="822" t="s">
        <v>329</v>
      </c>
      <c r="I2369" s="822" t="s">
        <v>3669</v>
      </c>
      <c r="J2369" s="822" t="s">
        <v>1033</v>
      </c>
      <c r="K2369" s="822" t="s">
        <v>1949</v>
      </c>
      <c r="L2369" s="825">
        <v>94.28</v>
      </c>
      <c r="M2369" s="825">
        <v>94.28</v>
      </c>
      <c r="N2369" s="822">
        <v>1</v>
      </c>
      <c r="O2369" s="826">
        <v>1</v>
      </c>
      <c r="P2369" s="825">
        <v>94.28</v>
      </c>
      <c r="Q2369" s="827">
        <v>1</v>
      </c>
      <c r="R2369" s="822">
        <v>1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7</v>
      </c>
      <c r="B2370" s="822" t="s">
        <v>2929</v>
      </c>
      <c r="C2370" s="822" t="s">
        <v>2935</v>
      </c>
      <c r="D2370" s="823" t="s">
        <v>4682</v>
      </c>
      <c r="E2370" s="824" t="s">
        <v>2955</v>
      </c>
      <c r="F2370" s="822" t="s">
        <v>2930</v>
      </c>
      <c r="G2370" s="822" t="s">
        <v>3289</v>
      </c>
      <c r="H2370" s="822" t="s">
        <v>687</v>
      </c>
      <c r="I2370" s="822" t="s">
        <v>2516</v>
      </c>
      <c r="J2370" s="822" t="s">
        <v>2517</v>
      </c>
      <c r="K2370" s="822" t="s">
        <v>2518</v>
      </c>
      <c r="L2370" s="825">
        <v>126.27</v>
      </c>
      <c r="M2370" s="825">
        <v>126.27</v>
      </c>
      <c r="N2370" s="822">
        <v>1</v>
      </c>
      <c r="O2370" s="826">
        <v>1</v>
      </c>
      <c r="P2370" s="825">
        <v>126.27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7</v>
      </c>
      <c r="B2371" s="822" t="s">
        <v>2929</v>
      </c>
      <c r="C2371" s="822" t="s">
        <v>2935</v>
      </c>
      <c r="D2371" s="823" t="s">
        <v>4682</v>
      </c>
      <c r="E2371" s="824" t="s">
        <v>2955</v>
      </c>
      <c r="F2371" s="822" t="s">
        <v>2930</v>
      </c>
      <c r="G2371" s="822" t="s">
        <v>3443</v>
      </c>
      <c r="H2371" s="822" t="s">
        <v>329</v>
      </c>
      <c r="I2371" s="822" t="s">
        <v>3444</v>
      </c>
      <c r="J2371" s="822" t="s">
        <v>3445</v>
      </c>
      <c r="K2371" s="822" t="s">
        <v>3446</v>
      </c>
      <c r="L2371" s="825">
        <v>0</v>
      </c>
      <c r="M2371" s="825">
        <v>0</v>
      </c>
      <c r="N2371" s="822">
        <v>6</v>
      </c>
      <c r="O2371" s="826">
        <v>1.5</v>
      </c>
      <c r="P2371" s="825"/>
      <c r="Q2371" s="827"/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7</v>
      </c>
      <c r="B2372" s="822" t="s">
        <v>2929</v>
      </c>
      <c r="C2372" s="822" t="s">
        <v>2935</v>
      </c>
      <c r="D2372" s="823" t="s">
        <v>4682</v>
      </c>
      <c r="E2372" s="824" t="s">
        <v>2955</v>
      </c>
      <c r="F2372" s="822" t="s">
        <v>2930</v>
      </c>
      <c r="G2372" s="822" t="s">
        <v>3268</v>
      </c>
      <c r="H2372" s="822" t="s">
        <v>329</v>
      </c>
      <c r="I2372" s="822" t="s">
        <v>4107</v>
      </c>
      <c r="J2372" s="822" t="s">
        <v>4108</v>
      </c>
      <c r="K2372" s="822" t="s">
        <v>4109</v>
      </c>
      <c r="L2372" s="825">
        <v>79.069999999999993</v>
      </c>
      <c r="M2372" s="825">
        <v>316.27999999999997</v>
      </c>
      <c r="N2372" s="822">
        <v>4</v>
      </c>
      <c r="O2372" s="826">
        <v>2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7</v>
      </c>
      <c r="B2373" s="822" t="s">
        <v>2929</v>
      </c>
      <c r="C2373" s="822" t="s">
        <v>2935</v>
      </c>
      <c r="D2373" s="823" t="s">
        <v>4682</v>
      </c>
      <c r="E2373" s="824" t="s">
        <v>2955</v>
      </c>
      <c r="F2373" s="822" t="s">
        <v>2930</v>
      </c>
      <c r="G2373" s="822" t="s">
        <v>3088</v>
      </c>
      <c r="H2373" s="822" t="s">
        <v>329</v>
      </c>
      <c r="I2373" s="822" t="s">
        <v>3089</v>
      </c>
      <c r="J2373" s="822" t="s">
        <v>1269</v>
      </c>
      <c r="K2373" s="822" t="s">
        <v>1270</v>
      </c>
      <c r="L2373" s="825">
        <v>121.92</v>
      </c>
      <c r="M2373" s="825">
        <v>1341.1200000000001</v>
      </c>
      <c r="N2373" s="822">
        <v>11</v>
      </c>
      <c r="O2373" s="826">
        <v>4</v>
      </c>
      <c r="P2373" s="825">
        <v>487.68</v>
      </c>
      <c r="Q2373" s="827">
        <v>0.36363636363636359</v>
      </c>
      <c r="R2373" s="822">
        <v>4</v>
      </c>
      <c r="S2373" s="827">
        <v>0.36363636363636365</v>
      </c>
      <c r="T2373" s="826">
        <v>1</v>
      </c>
      <c r="U2373" s="828">
        <v>0.25</v>
      </c>
    </row>
    <row r="2374" spans="1:21" ht="14.45" customHeight="1" x14ac:dyDescent="0.2">
      <c r="A2374" s="821">
        <v>7</v>
      </c>
      <c r="B2374" s="822" t="s">
        <v>2929</v>
      </c>
      <c r="C2374" s="822" t="s">
        <v>2935</v>
      </c>
      <c r="D2374" s="823" t="s">
        <v>4682</v>
      </c>
      <c r="E2374" s="824" t="s">
        <v>2955</v>
      </c>
      <c r="F2374" s="822" t="s">
        <v>2930</v>
      </c>
      <c r="G2374" s="822" t="s">
        <v>3088</v>
      </c>
      <c r="H2374" s="822" t="s">
        <v>329</v>
      </c>
      <c r="I2374" s="822" t="s">
        <v>3089</v>
      </c>
      <c r="J2374" s="822" t="s">
        <v>1269</v>
      </c>
      <c r="K2374" s="822" t="s">
        <v>1270</v>
      </c>
      <c r="L2374" s="825">
        <v>107.27</v>
      </c>
      <c r="M2374" s="825">
        <v>536.35</v>
      </c>
      <c r="N2374" s="822">
        <v>5</v>
      </c>
      <c r="O2374" s="826">
        <v>3</v>
      </c>
      <c r="P2374" s="825">
        <v>536.35</v>
      </c>
      <c r="Q2374" s="827">
        <v>1</v>
      </c>
      <c r="R2374" s="822">
        <v>5</v>
      </c>
      <c r="S2374" s="827">
        <v>1</v>
      </c>
      <c r="T2374" s="826">
        <v>3</v>
      </c>
      <c r="U2374" s="828">
        <v>1</v>
      </c>
    </row>
    <row r="2375" spans="1:21" ht="14.45" customHeight="1" x14ac:dyDescent="0.2">
      <c r="A2375" s="821">
        <v>7</v>
      </c>
      <c r="B2375" s="822" t="s">
        <v>2929</v>
      </c>
      <c r="C2375" s="822" t="s">
        <v>2935</v>
      </c>
      <c r="D2375" s="823" t="s">
        <v>4682</v>
      </c>
      <c r="E2375" s="824" t="s">
        <v>2955</v>
      </c>
      <c r="F2375" s="822" t="s">
        <v>2930</v>
      </c>
      <c r="G2375" s="822" t="s">
        <v>3088</v>
      </c>
      <c r="H2375" s="822" t="s">
        <v>329</v>
      </c>
      <c r="I2375" s="822" t="s">
        <v>3630</v>
      </c>
      <c r="J2375" s="822" t="s">
        <v>1269</v>
      </c>
      <c r="K2375" s="822" t="s">
        <v>1270</v>
      </c>
      <c r="L2375" s="825">
        <v>121.92</v>
      </c>
      <c r="M2375" s="825">
        <v>853.44</v>
      </c>
      <c r="N2375" s="822">
        <v>7</v>
      </c>
      <c r="O2375" s="826">
        <v>3</v>
      </c>
      <c r="P2375" s="825">
        <v>609.6</v>
      </c>
      <c r="Q2375" s="827">
        <v>0.7142857142857143</v>
      </c>
      <c r="R2375" s="822">
        <v>5</v>
      </c>
      <c r="S2375" s="827">
        <v>0.7142857142857143</v>
      </c>
      <c r="T2375" s="826">
        <v>2.5</v>
      </c>
      <c r="U2375" s="828">
        <v>0.83333333333333337</v>
      </c>
    </row>
    <row r="2376" spans="1:21" ht="14.45" customHeight="1" x14ac:dyDescent="0.2">
      <c r="A2376" s="821">
        <v>7</v>
      </c>
      <c r="B2376" s="822" t="s">
        <v>2929</v>
      </c>
      <c r="C2376" s="822" t="s">
        <v>2935</v>
      </c>
      <c r="D2376" s="823" t="s">
        <v>4682</v>
      </c>
      <c r="E2376" s="824" t="s">
        <v>2955</v>
      </c>
      <c r="F2376" s="822" t="s">
        <v>2930</v>
      </c>
      <c r="G2376" s="822" t="s">
        <v>4049</v>
      </c>
      <c r="H2376" s="822" t="s">
        <v>329</v>
      </c>
      <c r="I2376" s="822" t="s">
        <v>4050</v>
      </c>
      <c r="J2376" s="822" t="s">
        <v>1095</v>
      </c>
      <c r="K2376" s="822" t="s">
        <v>4051</v>
      </c>
      <c r="L2376" s="825">
        <v>0</v>
      </c>
      <c r="M2376" s="825">
        <v>0</v>
      </c>
      <c r="N2376" s="822">
        <v>6</v>
      </c>
      <c r="O2376" s="826">
        <v>1.5</v>
      </c>
      <c r="P2376" s="825"/>
      <c r="Q2376" s="827"/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7</v>
      </c>
      <c r="B2377" s="822" t="s">
        <v>2929</v>
      </c>
      <c r="C2377" s="822" t="s">
        <v>2935</v>
      </c>
      <c r="D2377" s="823" t="s">
        <v>4682</v>
      </c>
      <c r="E2377" s="824" t="s">
        <v>2955</v>
      </c>
      <c r="F2377" s="822" t="s">
        <v>2930</v>
      </c>
      <c r="G2377" s="822" t="s">
        <v>4052</v>
      </c>
      <c r="H2377" s="822" t="s">
        <v>329</v>
      </c>
      <c r="I2377" s="822" t="s">
        <v>4053</v>
      </c>
      <c r="J2377" s="822" t="s">
        <v>1291</v>
      </c>
      <c r="K2377" s="822" t="s">
        <v>2398</v>
      </c>
      <c r="L2377" s="825">
        <v>1933.92</v>
      </c>
      <c r="M2377" s="825">
        <v>7735.68</v>
      </c>
      <c r="N2377" s="822">
        <v>4</v>
      </c>
      <c r="O2377" s="826">
        <v>3</v>
      </c>
      <c r="P2377" s="825">
        <v>7735.68</v>
      </c>
      <c r="Q2377" s="827">
        <v>1</v>
      </c>
      <c r="R2377" s="822">
        <v>4</v>
      </c>
      <c r="S2377" s="827">
        <v>1</v>
      </c>
      <c r="T2377" s="826">
        <v>3</v>
      </c>
      <c r="U2377" s="828">
        <v>1</v>
      </c>
    </row>
    <row r="2378" spans="1:21" ht="14.45" customHeight="1" x14ac:dyDescent="0.2">
      <c r="A2378" s="821">
        <v>7</v>
      </c>
      <c r="B2378" s="822" t="s">
        <v>2929</v>
      </c>
      <c r="C2378" s="822" t="s">
        <v>2935</v>
      </c>
      <c r="D2378" s="823" t="s">
        <v>4682</v>
      </c>
      <c r="E2378" s="824" t="s">
        <v>2955</v>
      </c>
      <c r="F2378" s="822" t="s">
        <v>2930</v>
      </c>
      <c r="G2378" s="822" t="s">
        <v>4052</v>
      </c>
      <c r="H2378" s="822" t="s">
        <v>329</v>
      </c>
      <c r="I2378" s="822" t="s">
        <v>4441</v>
      </c>
      <c r="J2378" s="822" t="s">
        <v>1291</v>
      </c>
      <c r="K2378" s="822" t="s">
        <v>1292</v>
      </c>
      <c r="L2378" s="825">
        <v>1933.92</v>
      </c>
      <c r="M2378" s="825">
        <v>3867.84</v>
      </c>
      <c r="N2378" s="822">
        <v>2</v>
      </c>
      <c r="O2378" s="826">
        <v>0.5</v>
      </c>
      <c r="P2378" s="825">
        <v>3867.84</v>
      </c>
      <c r="Q2378" s="827">
        <v>1</v>
      </c>
      <c r="R2378" s="822">
        <v>2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7</v>
      </c>
      <c r="B2379" s="822" t="s">
        <v>2929</v>
      </c>
      <c r="C2379" s="822" t="s">
        <v>2935</v>
      </c>
      <c r="D2379" s="823" t="s">
        <v>4682</v>
      </c>
      <c r="E2379" s="824" t="s">
        <v>2955</v>
      </c>
      <c r="F2379" s="822" t="s">
        <v>2931</v>
      </c>
      <c r="G2379" s="822" t="s">
        <v>3206</v>
      </c>
      <c r="H2379" s="822" t="s">
        <v>329</v>
      </c>
      <c r="I2379" s="822" t="s">
        <v>4356</v>
      </c>
      <c r="J2379" s="822" t="s">
        <v>3208</v>
      </c>
      <c r="K2379" s="822"/>
      <c r="L2379" s="825">
        <v>0</v>
      </c>
      <c r="M2379" s="825">
        <v>0</v>
      </c>
      <c r="N2379" s="822">
        <v>1</v>
      </c>
      <c r="O2379" s="826">
        <v>1</v>
      </c>
      <c r="P2379" s="825"/>
      <c r="Q2379" s="827"/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7</v>
      </c>
      <c r="B2380" s="822" t="s">
        <v>2929</v>
      </c>
      <c r="C2380" s="822" t="s">
        <v>2935</v>
      </c>
      <c r="D2380" s="823" t="s">
        <v>4682</v>
      </c>
      <c r="E2380" s="824" t="s">
        <v>2955</v>
      </c>
      <c r="F2380" s="822" t="s">
        <v>2931</v>
      </c>
      <c r="G2380" s="822" t="s">
        <v>3206</v>
      </c>
      <c r="H2380" s="822" t="s">
        <v>329</v>
      </c>
      <c r="I2380" s="822" t="s">
        <v>3684</v>
      </c>
      <c r="J2380" s="822" t="s">
        <v>3208</v>
      </c>
      <c r="K2380" s="822"/>
      <c r="L2380" s="825">
        <v>0</v>
      </c>
      <c r="M2380" s="825">
        <v>0</v>
      </c>
      <c r="N2380" s="822">
        <v>1</v>
      </c>
      <c r="O2380" s="826">
        <v>1</v>
      </c>
      <c r="P2380" s="825"/>
      <c r="Q2380" s="827"/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7</v>
      </c>
      <c r="B2381" s="822" t="s">
        <v>2929</v>
      </c>
      <c r="C2381" s="822" t="s">
        <v>2935</v>
      </c>
      <c r="D2381" s="823" t="s">
        <v>4682</v>
      </c>
      <c r="E2381" s="824" t="s">
        <v>2955</v>
      </c>
      <c r="F2381" s="822" t="s">
        <v>2931</v>
      </c>
      <c r="G2381" s="822" t="s">
        <v>3206</v>
      </c>
      <c r="H2381" s="822" t="s">
        <v>329</v>
      </c>
      <c r="I2381" s="822" t="s">
        <v>4111</v>
      </c>
      <c r="J2381" s="822" t="s">
        <v>3208</v>
      </c>
      <c r="K2381" s="822"/>
      <c r="L2381" s="825">
        <v>0</v>
      </c>
      <c r="M2381" s="825">
        <v>0</v>
      </c>
      <c r="N2381" s="822">
        <v>1</v>
      </c>
      <c r="O2381" s="826">
        <v>1</v>
      </c>
      <c r="P2381" s="825">
        <v>0</v>
      </c>
      <c r="Q2381" s="827"/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7</v>
      </c>
      <c r="B2382" s="822" t="s">
        <v>2929</v>
      </c>
      <c r="C2382" s="822" t="s">
        <v>2935</v>
      </c>
      <c r="D2382" s="823" t="s">
        <v>4682</v>
      </c>
      <c r="E2382" s="824" t="s">
        <v>2955</v>
      </c>
      <c r="F2382" s="822" t="s">
        <v>2931</v>
      </c>
      <c r="G2382" s="822" t="s">
        <v>3206</v>
      </c>
      <c r="H2382" s="822" t="s">
        <v>329</v>
      </c>
      <c r="I2382" s="822" t="s">
        <v>4548</v>
      </c>
      <c r="J2382" s="822" t="s">
        <v>3208</v>
      </c>
      <c r="K2382" s="822"/>
      <c r="L2382" s="825">
        <v>0</v>
      </c>
      <c r="M2382" s="825">
        <v>0</v>
      </c>
      <c r="N2382" s="822">
        <v>2</v>
      </c>
      <c r="O2382" s="826">
        <v>2</v>
      </c>
      <c r="P2382" s="825">
        <v>0</v>
      </c>
      <c r="Q2382" s="827"/>
      <c r="R2382" s="822">
        <v>1</v>
      </c>
      <c r="S2382" s="827">
        <v>0.5</v>
      </c>
      <c r="T2382" s="826">
        <v>1</v>
      </c>
      <c r="U2382" s="828">
        <v>0.5</v>
      </c>
    </row>
    <row r="2383" spans="1:21" ht="14.45" customHeight="1" x14ac:dyDescent="0.2">
      <c r="A2383" s="821">
        <v>7</v>
      </c>
      <c r="B2383" s="822" t="s">
        <v>2929</v>
      </c>
      <c r="C2383" s="822" t="s">
        <v>2935</v>
      </c>
      <c r="D2383" s="823" t="s">
        <v>4682</v>
      </c>
      <c r="E2383" s="824" t="s">
        <v>2982</v>
      </c>
      <c r="F2383" s="822" t="s">
        <v>2930</v>
      </c>
      <c r="G2383" s="822" t="s">
        <v>3005</v>
      </c>
      <c r="H2383" s="822" t="s">
        <v>329</v>
      </c>
      <c r="I2383" s="822" t="s">
        <v>3006</v>
      </c>
      <c r="J2383" s="822" t="s">
        <v>3007</v>
      </c>
      <c r="K2383" s="822" t="s">
        <v>2891</v>
      </c>
      <c r="L2383" s="825">
        <v>70.48</v>
      </c>
      <c r="M2383" s="825">
        <v>70.48</v>
      </c>
      <c r="N2383" s="822">
        <v>1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7</v>
      </c>
      <c r="B2384" s="822" t="s">
        <v>2929</v>
      </c>
      <c r="C2384" s="822" t="s">
        <v>2935</v>
      </c>
      <c r="D2384" s="823" t="s">
        <v>4682</v>
      </c>
      <c r="E2384" s="824" t="s">
        <v>2982</v>
      </c>
      <c r="F2384" s="822" t="s">
        <v>2930</v>
      </c>
      <c r="G2384" s="822" t="s">
        <v>3136</v>
      </c>
      <c r="H2384" s="822" t="s">
        <v>329</v>
      </c>
      <c r="I2384" s="822" t="s">
        <v>3137</v>
      </c>
      <c r="J2384" s="822" t="s">
        <v>1792</v>
      </c>
      <c r="K2384" s="822" t="s">
        <v>3138</v>
      </c>
      <c r="L2384" s="825">
        <v>42.14</v>
      </c>
      <c r="M2384" s="825">
        <v>84.28</v>
      </c>
      <c r="N2384" s="822">
        <v>2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7</v>
      </c>
      <c r="B2385" s="822" t="s">
        <v>2929</v>
      </c>
      <c r="C2385" s="822" t="s">
        <v>2935</v>
      </c>
      <c r="D2385" s="823" t="s">
        <v>4682</v>
      </c>
      <c r="E2385" s="824" t="s">
        <v>2967</v>
      </c>
      <c r="F2385" s="822" t="s">
        <v>2930</v>
      </c>
      <c r="G2385" s="822" t="s">
        <v>3005</v>
      </c>
      <c r="H2385" s="822" t="s">
        <v>329</v>
      </c>
      <c r="I2385" s="822" t="s">
        <v>4054</v>
      </c>
      <c r="J2385" s="822" t="s">
        <v>3007</v>
      </c>
      <c r="K2385" s="822" t="s">
        <v>4055</v>
      </c>
      <c r="L2385" s="825">
        <v>23.49</v>
      </c>
      <c r="M2385" s="825">
        <v>93.96</v>
      </c>
      <c r="N2385" s="822">
        <v>4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7</v>
      </c>
      <c r="B2386" s="822" t="s">
        <v>2929</v>
      </c>
      <c r="C2386" s="822" t="s">
        <v>2935</v>
      </c>
      <c r="D2386" s="823" t="s">
        <v>4682</v>
      </c>
      <c r="E2386" s="824" t="s">
        <v>2967</v>
      </c>
      <c r="F2386" s="822" t="s">
        <v>2930</v>
      </c>
      <c r="G2386" s="822" t="s">
        <v>3005</v>
      </c>
      <c r="H2386" s="822" t="s">
        <v>329</v>
      </c>
      <c r="I2386" s="822" t="s">
        <v>3006</v>
      </c>
      <c r="J2386" s="822" t="s">
        <v>3007</v>
      </c>
      <c r="K2386" s="822" t="s">
        <v>2891</v>
      </c>
      <c r="L2386" s="825">
        <v>70.48</v>
      </c>
      <c r="M2386" s="825">
        <v>7329.9199999999983</v>
      </c>
      <c r="N2386" s="822">
        <v>104</v>
      </c>
      <c r="O2386" s="826">
        <v>31</v>
      </c>
      <c r="P2386" s="825">
        <v>1832.4800000000002</v>
      </c>
      <c r="Q2386" s="827">
        <v>0.25000000000000011</v>
      </c>
      <c r="R2386" s="822">
        <v>26</v>
      </c>
      <c r="S2386" s="827">
        <v>0.25</v>
      </c>
      <c r="T2386" s="826">
        <v>9.5</v>
      </c>
      <c r="U2386" s="828">
        <v>0.30645161290322581</v>
      </c>
    </row>
    <row r="2387" spans="1:21" ht="14.45" customHeight="1" x14ac:dyDescent="0.2">
      <c r="A2387" s="821">
        <v>7</v>
      </c>
      <c r="B2387" s="822" t="s">
        <v>2929</v>
      </c>
      <c r="C2387" s="822" t="s">
        <v>2935</v>
      </c>
      <c r="D2387" s="823" t="s">
        <v>4682</v>
      </c>
      <c r="E2387" s="824" t="s">
        <v>2967</v>
      </c>
      <c r="F2387" s="822" t="s">
        <v>2930</v>
      </c>
      <c r="G2387" s="822" t="s">
        <v>3005</v>
      </c>
      <c r="H2387" s="822" t="s">
        <v>329</v>
      </c>
      <c r="I2387" s="822" t="s">
        <v>3739</v>
      </c>
      <c r="J2387" s="822" t="s">
        <v>3007</v>
      </c>
      <c r="K2387" s="822" t="s">
        <v>3740</v>
      </c>
      <c r="L2387" s="825">
        <v>0</v>
      </c>
      <c r="M2387" s="825">
        <v>0</v>
      </c>
      <c r="N2387" s="822">
        <v>2</v>
      </c>
      <c r="O2387" s="826">
        <v>1</v>
      </c>
      <c r="P2387" s="825">
        <v>0</v>
      </c>
      <c r="Q2387" s="827"/>
      <c r="R2387" s="822">
        <v>2</v>
      </c>
      <c r="S2387" s="827">
        <v>1</v>
      </c>
      <c r="T2387" s="826">
        <v>1</v>
      </c>
      <c r="U2387" s="828">
        <v>1</v>
      </c>
    </row>
    <row r="2388" spans="1:21" ht="14.45" customHeight="1" x14ac:dyDescent="0.2">
      <c r="A2388" s="821">
        <v>7</v>
      </c>
      <c r="B2388" s="822" t="s">
        <v>2929</v>
      </c>
      <c r="C2388" s="822" t="s">
        <v>2935</v>
      </c>
      <c r="D2388" s="823" t="s">
        <v>4682</v>
      </c>
      <c r="E2388" s="824" t="s">
        <v>2967</v>
      </c>
      <c r="F2388" s="822" t="s">
        <v>2930</v>
      </c>
      <c r="G2388" s="822" t="s">
        <v>3798</v>
      </c>
      <c r="H2388" s="822" t="s">
        <v>329</v>
      </c>
      <c r="I2388" s="822" t="s">
        <v>3799</v>
      </c>
      <c r="J2388" s="822" t="s">
        <v>3800</v>
      </c>
      <c r="K2388" s="822" t="s">
        <v>3801</v>
      </c>
      <c r="L2388" s="825">
        <v>51.43</v>
      </c>
      <c r="M2388" s="825">
        <v>102.86</v>
      </c>
      <c r="N2388" s="822">
        <v>2</v>
      </c>
      <c r="O2388" s="826">
        <v>0.5</v>
      </c>
      <c r="P2388" s="825">
        <v>102.86</v>
      </c>
      <c r="Q2388" s="827">
        <v>1</v>
      </c>
      <c r="R2388" s="822">
        <v>2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7</v>
      </c>
      <c r="B2389" s="822" t="s">
        <v>2929</v>
      </c>
      <c r="C2389" s="822" t="s">
        <v>2935</v>
      </c>
      <c r="D2389" s="823" t="s">
        <v>4682</v>
      </c>
      <c r="E2389" s="824" t="s">
        <v>2967</v>
      </c>
      <c r="F2389" s="822" t="s">
        <v>2930</v>
      </c>
      <c r="G2389" s="822" t="s">
        <v>3798</v>
      </c>
      <c r="H2389" s="822" t="s">
        <v>329</v>
      </c>
      <c r="I2389" s="822" t="s">
        <v>3799</v>
      </c>
      <c r="J2389" s="822" t="s">
        <v>3800</v>
      </c>
      <c r="K2389" s="822" t="s">
        <v>3801</v>
      </c>
      <c r="L2389" s="825">
        <v>55.77</v>
      </c>
      <c r="M2389" s="825">
        <v>334.62</v>
      </c>
      <c r="N2389" s="822">
        <v>6</v>
      </c>
      <c r="O2389" s="826">
        <v>1.5</v>
      </c>
      <c r="P2389" s="825">
        <v>334.62</v>
      </c>
      <c r="Q2389" s="827">
        <v>1</v>
      </c>
      <c r="R2389" s="822">
        <v>6</v>
      </c>
      <c r="S2389" s="827">
        <v>1</v>
      </c>
      <c r="T2389" s="826">
        <v>1.5</v>
      </c>
      <c r="U2389" s="828">
        <v>1</v>
      </c>
    </row>
    <row r="2390" spans="1:21" ht="14.45" customHeight="1" x14ac:dyDescent="0.2">
      <c r="A2390" s="821">
        <v>7</v>
      </c>
      <c r="B2390" s="822" t="s">
        <v>2929</v>
      </c>
      <c r="C2390" s="822" t="s">
        <v>2935</v>
      </c>
      <c r="D2390" s="823" t="s">
        <v>4682</v>
      </c>
      <c r="E2390" s="824" t="s">
        <v>2967</v>
      </c>
      <c r="F2390" s="822" t="s">
        <v>2930</v>
      </c>
      <c r="G2390" s="822" t="s">
        <v>3798</v>
      </c>
      <c r="H2390" s="822" t="s">
        <v>329</v>
      </c>
      <c r="I2390" s="822" t="s">
        <v>3802</v>
      </c>
      <c r="J2390" s="822" t="s">
        <v>3800</v>
      </c>
      <c r="K2390" s="822" t="s">
        <v>3801</v>
      </c>
      <c r="L2390" s="825">
        <v>51.43</v>
      </c>
      <c r="M2390" s="825">
        <v>308.58</v>
      </c>
      <c r="N2390" s="822">
        <v>6</v>
      </c>
      <c r="O2390" s="826">
        <v>2.5</v>
      </c>
      <c r="P2390" s="825">
        <v>308.58</v>
      </c>
      <c r="Q2390" s="827">
        <v>1</v>
      </c>
      <c r="R2390" s="822">
        <v>6</v>
      </c>
      <c r="S2390" s="827">
        <v>1</v>
      </c>
      <c r="T2390" s="826">
        <v>2.5</v>
      </c>
      <c r="U2390" s="828">
        <v>1</v>
      </c>
    </row>
    <row r="2391" spans="1:21" ht="14.45" customHeight="1" x14ac:dyDescent="0.2">
      <c r="A2391" s="821">
        <v>7</v>
      </c>
      <c r="B2391" s="822" t="s">
        <v>2929</v>
      </c>
      <c r="C2391" s="822" t="s">
        <v>2935</v>
      </c>
      <c r="D2391" s="823" t="s">
        <v>4682</v>
      </c>
      <c r="E2391" s="824" t="s">
        <v>2967</v>
      </c>
      <c r="F2391" s="822" t="s">
        <v>2930</v>
      </c>
      <c r="G2391" s="822" t="s">
        <v>3798</v>
      </c>
      <c r="H2391" s="822" t="s">
        <v>329</v>
      </c>
      <c r="I2391" s="822" t="s">
        <v>3802</v>
      </c>
      <c r="J2391" s="822" t="s">
        <v>3800</v>
      </c>
      <c r="K2391" s="822" t="s">
        <v>3801</v>
      </c>
      <c r="L2391" s="825">
        <v>55.77</v>
      </c>
      <c r="M2391" s="825">
        <v>111.54</v>
      </c>
      <c r="N2391" s="822">
        <v>2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7</v>
      </c>
      <c r="B2392" s="822" t="s">
        <v>2929</v>
      </c>
      <c r="C2392" s="822" t="s">
        <v>2935</v>
      </c>
      <c r="D2392" s="823" t="s">
        <v>4682</v>
      </c>
      <c r="E2392" s="824" t="s">
        <v>2967</v>
      </c>
      <c r="F2392" s="822" t="s">
        <v>2930</v>
      </c>
      <c r="G2392" s="822" t="s">
        <v>3804</v>
      </c>
      <c r="H2392" s="822" t="s">
        <v>329</v>
      </c>
      <c r="I2392" s="822" t="s">
        <v>3805</v>
      </c>
      <c r="J2392" s="822" t="s">
        <v>3806</v>
      </c>
      <c r="K2392" s="822" t="s">
        <v>3807</v>
      </c>
      <c r="L2392" s="825">
        <v>0</v>
      </c>
      <c r="M2392" s="825">
        <v>0</v>
      </c>
      <c r="N2392" s="822">
        <v>1</v>
      </c>
      <c r="O2392" s="826">
        <v>0.5</v>
      </c>
      <c r="P2392" s="825">
        <v>0</v>
      </c>
      <c r="Q2392" s="827"/>
      <c r="R2392" s="822">
        <v>1</v>
      </c>
      <c r="S2392" s="827">
        <v>1</v>
      </c>
      <c r="T2392" s="826">
        <v>0.5</v>
      </c>
      <c r="U2392" s="828">
        <v>1</v>
      </c>
    </row>
    <row r="2393" spans="1:21" ht="14.45" customHeight="1" x14ac:dyDescent="0.2">
      <c r="A2393" s="821">
        <v>7</v>
      </c>
      <c r="B2393" s="822" t="s">
        <v>2929</v>
      </c>
      <c r="C2393" s="822" t="s">
        <v>2935</v>
      </c>
      <c r="D2393" s="823" t="s">
        <v>4682</v>
      </c>
      <c r="E2393" s="824" t="s">
        <v>2967</v>
      </c>
      <c r="F2393" s="822" t="s">
        <v>2930</v>
      </c>
      <c r="G2393" s="822" t="s">
        <v>3809</v>
      </c>
      <c r="H2393" s="822" t="s">
        <v>687</v>
      </c>
      <c r="I2393" s="822" t="s">
        <v>2679</v>
      </c>
      <c r="J2393" s="822" t="s">
        <v>2680</v>
      </c>
      <c r="K2393" s="822" t="s">
        <v>2681</v>
      </c>
      <c r="L2393" s="825">
        <v>754.04</v>
      </c>
      <c r="M2393" s="825">
        <v>19605.04</v>
      </c>
      <c r="N2393" s="822">
        <v>26</v>
      </c>
      <c r="O2393" s="826">
        <v>5</v>
      </c>
      <c r="P2393" s="825">
        <v>19605.04</v>
      </c>
      <c r="Q2393" s="827">
        <v>1</v>
      </c>
      <c r="R2393" s="822">
        <v>26</v>
      </c>
      <c r="S2393" s="827">
        <v>1</v>
      </c>
      <c r="T2393" s="826">
        <v>5</v>
      </c>
      <c r="U2393" s="828">
        <v>1</v>
      </c>
    </row>
    <row r="2394" spans="1:21" ht="14.45" customHeight="1" x14ac:dyDescent="0.2">
      <c r="A2394" s="821">
        <v>7</v>
      </c>
      <c r="B2394" s="822" t="s">
        <v>2929</v>
      </c>
      <c r="C2394" s="822" t="s">
        <v>2935</v>
      </c>
      <c r="D2394" s="823" t="s">
        <v>4682</v>
      </c>
      <c r="E2394" s="824" t="s">
        <v>2967</v>
      </c>
      <c r="F2394" s="822" t="s">
        <v>2930</v>
      </c>
      <c r="G2394" s="822" t="s">
        <v>3809</v>
      </c>
      <c r="H2394" s="822" t="s">
        <v>687</v>
      </c>
      <c r="I2394" s="822" t="s">
        <v>2679</v>
      </c>
      <c r="J2394" s="822" t="s">
        <v>2680</v>
      </c>
      <c r="K2394" s="822" t="s">
        <v>2681</v>
      </c>
      <c r="L2394" s="825">
        <v>505.86</v>
      </c>
      <c r="M2394" s="825">
        <v>15175.8</v>
      </c>
      <c r="N2394" s="822">
        <v>30</v>
      </c>
      <c r="O2394" s="826">
        <v>6</v>
      </c>
      <c r="P2394" s="825">
        <v>15175.8</v>
      </c>
      <c r="Q2394" s="827">
        <v>1</v>
      </c>
      <c r="R2394" s="822">
        <v>30</v>
      </c>
      <c r="S2394" s="827">
        <v>1</v>
      </c>
      <c r="T2394" s="826">
        <v>6</v>
      </c>
      <c r="U2394" s="828">
        <v>1</v>
      </c>
    </row>
    <row r="2395" spans="1:21" ht="14.45" customHeight="1" x14ac:dyDescent="0.2">
      <c r="A2395" s="821">
        <v>7</v>
      </c>
      <c r="B2395" s="822" t="s">
        <v>2929</v>
      </c>
      <c r="C2395" s="822" t="s">
        <v>2935</v>
      </c>
      <c r="D2395" s="823" t="s">
        <v>4682</v>
      </c>
      <c r="E2395" s="824" t="s">
        <v>2967</v>
      </c>
      <c r="F2395" s="822" t="s">
        <v>2930</v>
      </c>
      <c r="G2395" s="822" t="s">
        <v>3809</v>
      </c>
      <c r="H2395" s="822" t="s">
        <v>687</v>
      </c>
      <c r="I2395" s="822" t="s">
        <v>2865</v>
      </c>
      <c r="J2395" s="822" t="s">
        <v>2680</v>
      </c>
      <c r="K2395" s="822" t="s">
        <v>2866</v>
      </c>
      <c r="L2395" s="825">
        <v>1131.06</v>
      </c>
      <c r="M2395" s="825">
        <v>20359.079999999998</v>
      </c>
      <c r="N2395" s="822">
        <v>18</v>
      </c>
      <c r="O2395" s="826">
        <v>3</v>
      </c>
      <c r="P2395" s="825">
        <v>20359.079999999998</v>
      </c>
      <c r="Q2395" s="827">
        <v>1</v>
      </c>
      <c r="R2395" s="822">
        <v>18</v>
      </c>
      <c r="S2395" s="827">
        <v>1</v>
      </c>
      <c r="T2395" s="826">
        <v>3</v>
      </c>
      <c r="U2395" s="828">
        <v>1</v>
      </c>
    </row>
    <row r="2396" spans="1:21" ht="14.45" customHeight="1" x14ac:dyDescent="0.2">
      <c r="A2396" s="821">
        <v>7</v>
      </c>
      <c r="B2396" s="822" t="s">
        <v>2929</v>
      </c>
      <c r="C2396" s="822" t="s">
        <v>2935</v>
      </c>
      <c r="D2396" s="823" t="s">
        <v>4682</v>
      </c>
      <c r="E2396" s="824" t="s">
        <v>2967</v>
      </c>
      <c r="F2396" s="822" t="s">
        <v>2930</v>
      </c>
      <c r="G2396" s="822" t="s">
        <v>3809</v>
      </c>
      <c r="H2396" s="822" t="s">
        <v>687</v>
      </c>
      <c r="I2396" s="822" t="s">
        <v>2865</v>
      </c>
      <c r="J2396" s="822" t="s">
        <v>2680</v>
      </c>
      <c r="K2396" s="822" t="s">
        <v>2866</v>
      </c>
      <c r="L2396" s="825">
        <v>758.79</v>
      </c>
      <c r="M2396" s="825">
        <v>8346.6899999999987</v>
      </c>
      <c r="N2396" s="822">
        <v>11</v>
      </c>
      <c r="O2396" s="826">
        <v>2</v>
      </c>
      <c r="P2396" s="825">
        <v>8346.6899999999987</v>
      </c>
      <c r="Q2396" s="827">
        <v>1</v>
      </c>
      <c r="R2396" s="822">
        <v>11</v>
      </c>
      <c r="S2396" s="827">
        <v>1</v>
      </c>
      <c r="T2396" s="826">
        <v>2</v>
      </c>
      <c r="U2396" s="828">
        <v>1</v>
      </c>
    </row>
    <row r="2397" spans="1:21" ht="14.45" customHeight="1" x14ac:dyDescent="0.2">
      <c r="A2397" s="821">
        <v>7</v>
      </c>
      <c r="B2397" s="822" t="s">
        <v>2929</v>
      </c>
      <c r="C2397" s="822" t="s">
        <v>2935</v>
      </c>
      <c r="D2397" s="823" t="s">
        <v>4682</v>
      </c>
      <c r="E2397" s="824" t="s">
        <v>2967</v>
      </c>
      <c r="F2397" s="822" t="s">
        <v>2930</v>
      </c>
      <c r="G2397" s="822" t="s">
        <v>3809</v>
      </c>
      <c r="H2397" s="822" t="s">
        <v>687</v>
      </c>
      <c r="I2397" s="822" t="s">
        <v>3810</v>
      </c>
      <c r="J2397" s="822" t="s">
        <v>2680</v>
      </c>
      <c r="K2397" s="822" t="s">
        <v>3811</v>
      </c>
      <c r="L2397" s="825">
        <v>1011.73</v>
      </c>
      <c r="M2397" s="825">
        <v>22258.06</v>
      </c>
      <c r="N2397" s="822">
        <v>22</v>
      </c>
      <c r="O2397" s="826">
        <v>5</v>
      </c>
      <c r="P2397" s="825">
        <v>22258.06</v>
      </c>
      <c r="Q2397" s="827">
        <v>1</v>
      </c>
      <c r="R2397" s="822">
        <v>22</v>
      </c>
      <c r="S2397" s="827">
        <v>1</v>
      </c>
      <c r="T2397" s="826">
        <v>5</v>
      </c>
      <c r="U2397" s="828">
        <v>1</v>
      </c>
    </row>
    <row r="2398" spans="1:21" ht="14.45" customHeight="1" x14ac:dyDescent="0.2">
      <c r="A2398" s="821">
        <v>7</v>
      </c>
      <c r="B2398" s="822" t="s">
        <v>2929</v>
      </c>
      <c r="C2398" s="822" t="s">
        <v>2935</v>
      </c>
      <c r="D2398" s="823" t="s">
        <v>4682</v>
      </c>
      <c r="E2398" s="824" t="s">
        <v>2967</v>
      </c>
      <c r="F2398" s="822" t="s">
        <v>2930</v>
      </c>
      <c r="G2398" s="822" t="s">
        <v>3809</v>
      </c>
      <c r="H2398" s="822" t="s">
        <v>687</v>
      </c>
      <c r="I2398" s="822" t="s">
        <v>3810</v>
      </c>
      <c r="J2398" s="822" t="s">
        <v>2680</v>
      </c>
      <c r="K2398" s="822" t="s">
        <v>3811</v>
      </c>
      <c r="L2398" s="825">
        <v>1508.08</v>
      </c>
      <c r="M2398" s="825">
        <v>30161.599999999999</v>
      </c>
      <c r="N2398" s="822">
        <v>20</v>
      </c>
      <c r="O2398" s="826">
        <v>3</v>
      </c>
      <c r="P2398" s="825">
        <v>30161.599999999999</v>
      </c>
      <c r="Q2398" s="827">
        <v>1</v>
      </c>
      <c r="R2398" s="822">
        <v>20</v>
      </c>
      <c r="S2398" s="827">
        <v>1</v>
      </c>
      <c r="T2398" s="826">
        <v>3</v>
      </c>
      <c r="U2398" s="828">
        <v>1</v>
      </c>
    </row>
    <row r="2399" spans="1:21" ht="14.45" customHeight="1" x14ac:dyDescent="0.2">
      <c r="A2399" s="821">
        <v>7</v>
      </c>
      <c r="B2399" s="822" t="s">
        <v>2929</v>
      </c>
      <c r="C2399" s="822" t="s">
        <v>2935</v>
      </c>
      <c r="D2399" s="823" t="s">
        <v>4682</v>
      </c>
      <c r="E2399" s="824" t="s">
        <v>2967</v>
      </c>
      <c r="F2399" s="822" t="s">
        <v>2930</v>
      </c>
      <c r="G2399" s="822" t="s">
        <v>3809</v>
      </c>
      <c r="H2399" s="822" t="s">
        <v>329</v>
      </c>
      <c r="I2399" s="822" t="s">
        <v>4632</v>
      </c>
      <c r="J2399" s="822" t="s">
        <v>3813</v>
      </c>
      <c r="K2399" s="822" t="s">
        <v>2681</v>
      </c>
      <c r="L2399" s="825">
        <v>754.04</v>
      </c>
      <c r="M2399" s="825">
        <v>4524.24</v>
      </c>
      <c r="N2399" s="822">
        <v>6</v>
      </c>
      <c r="O2399" s="826">
        <v>1</v>
      </c>
      <c r="P2399" s="825">
        <v>4524.24</v>
      </c>
      <c r="Q2399" s="827">
        <v>1</v>
      </c>
      <c r="R2399" s="822">
        <v>6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7</v>
      </c>
      <c r="B2400" s="822" t="s">
        <v>2929</v>
      </c>
      <c r="C2400" s="822" t="s">
        <v>2935</v>
      </c>
      <c r="D2400" s="823" t="s">
        <v>4682</v>
      </c>
      <c r="E2400" s="824" t="s">
        <v>2967</v>
      </c>
      <c r="F2400" s="822" t="s">
        <v>2930</v>
      </c>
      <c r="G2400" s="822" t="s">
        <v>3809</v>
      </c>
      <c r="H2400" s="822" t="s">
        <v>329</v>
      </c>
      <c r="I2400" s="822" t="s">
        <v>3812</v>
      </c>
      <c r="J2400" s="822" t="s">
        <v>3813</v>
      </c>
      <c r="K2400" s="822" t="s">
        <v>2681</v>
      </c>
      <c r="L2400" s="825">
        <v>754.04</v>
      </c>
      <c r="M2400" s="825">
        <v>9048.48</v>
      </c>
      <c r="N2400" s="822">
        <v>12</v>
      </c>
      <c r="O2400" s="826">
        <v>2</v>
      </c>
      <c r="P2400" s="825">
        <v>9048.48</v>
      </c>
      <c r="Q2400" s="827">
        <v>1</v>
      </c>
      <c r="R2400" s="822">
        <v>12</v>
      </c>
      <c r="S2400" s="827">
        <v>1</v>
      </c>
      <c r="T2400" s="826">
        <v>2</v>
      </c>
      <c r="U2400" s="828">
        <v>1</v>
      </c>
    </row>
    <row r="2401" spans="1:21" ht="14.45" customHeight="1" x14ac:dyDescent="0.2">
      <c r="A2401" s="821">
        <v>7</v>
      </c>
      <c r="B2401" s="822" t="s">
        <v>2929</v>
      </c>
      <c r="C2401" s="822" t="s">
        <v>2935</v>
      </c>
      <c r="D2401" s="823" t="s">
        <v>4682</v>
      </c>
      <c r="E2401" s="824" t="s">
        <v>2967</v>
      </c>
      <c r="F2401" s="822" t="s">
        <v>2930</v>
      </c>
      <c r="G2401" s="822" t="s">
        <v>3809</v>
      </c>
      <c r="H2401" s="822" t="s">
        <v>329</v>
      </c>
      <c r="I2401" s="822" t="s">
        <v>3812</v>
      </c>
      <c r="J2401" s="822" t="s">
        <v>3813</v>
      </c>
      <c r="K2401" s="822" t="s">
        <v>2681</v>
      </c>
      <c r="L2401" s="825">
        <v>505.86</v>
      </c>
      <c r="M2401" s="825">
        <v>3035.16</v>
      </c>
      <c r="N2401" s="822">
        <v>6</v>
      </c>
      <c r="O2401" s="826">
        <v>1</v>
      </c>
      <c r="P2401" s="825">
        <v>3035.16</v>
      </c>
      <c r="Q2401" s="827">
        <v>1</v>
      </c>
      <c r="R2401" s="822">
        <v>6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7</v>
      </c>
      <c r="B2402" s="822" t="s">
        <v>2929</v>
      </c>
      <c r="C2402" s="822" t="s">
        <v>2935</v>
      </c>
      <c r="D2402" s="823" t="s">
        <v>4682</v>
      </c>
      <c r="E2402" s="824" t="s">
        <v>2967</v>
      </c>
      <c r="F2402" s="822" t="s">
        <v>2930</v>
      </c>
      <c r="G2402" s="822" t="s">
        <v>3809</v>
      </c>
      <c r="H2402" s="822" t="s">
        <v>329</v>
      </c>
      <c r="I2402" s="822" t="s">
        <v>4633</v>
      </c>
      <c r="J2402" s="822" t="s">
        <v>3813</v>
      </c>
      <c r="K2402" s="822" t="s">
        <v>4634</v>
      </c>
      <c r="L2402" s="825">
        <v>1508.08</v>
      </c>
      <c r="M2402" s="825">
        <v>9048.48</v>
      </c>
      <c r="N2402" s="822">
        <v>6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7</v>
      </c>
      <c r="B2403" s="822" t="s">
        <v>2929</v>
      </c>
      <c r="C2403" s="822" t="s">
        <v>2935</v>
      </c>
      <c r="D2403" s="823" t="s">
        <v>4682</v>
      </c>
      <c r="E2403" s="824" t="s">
        <v>2967</v>
      </c>
      <c r="F2403" s="822" t="s">
        <v>2930</v>
      </c>
      <c r="G2403" s="822" t="s">
        <v>3815</v>
      </c>
      <c r="H2403" s="822" t="s">
        <v>329</v>
      </c>
      <c r="I2403" s="822" t="s">
        <v>4635</v>
      </c>
      <c r="J2403" s="822" t="s">
        <v>3817</v>
      </c>
      <c r="K2403" s="822" t="s">
        <v>4636</v>
      </c>
      <c r="L2403" s="825">
        <v>220.75</v>
      </c>
      <c r="M2403" s="825">
        <v>441.5</v>
      </c>
      <c r="N2403" s="822">
        <v>2</v>
      </c>
      <c r="O2403" s="826">
        <v>0.5</v>
      </c>
      <c r="P2403" s="825">
        <v>441.5</v>
      </c>
      <c r="Q2403" s="827">
        <v>1</v>
      </c>
      <c r="R2403" s="822">
        <v>2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7</v>
      </c>
      <c r="B2404" s="822" t="s">
        <v>2929</v>
      </c>
      <c r="C2404" s="822" t="s">
        <v>2935</v>
      </c>
      <c r="D2404" s="823" t="s">
        <v>4682</v>
      </c>
      <c r="E2404" s="824" t="s">
        <v>2967</v>
      </c>
      <c r="F2404" s="822" t="s">
        <v>2930</v>
      </c>
      <c r="G2404" s="822" t="s">
        <v>3108</v>
      </c>
      <c r="H2404" s="822" t="s">
        <v>687</v>
      </c>
      <c r="I2404" s="822" t="s">
        <v>4174</v>
      </c>
      <c r="J2404" s="822" t="s">
        <v>891</v>
      </c>
      <c r="K2404" s="822" t="s">
        <v>1919</v>
      </c>
      <c r="L2404" s="825">
        <v>132</v>
      </c>
      <c r="M2404" s="825">
        <v>396</v>
      </c>
      <c r="N2404" s="822">
        <v>3</v>
      </c>
      <c r="O2404" s="826">
        <v>1</v>
      </c>
      <c r="P2404" s="825">
        <v>396</v>
      </c>
      <c r="Q2404" s="827">
        <v>1</v>
      </c>
      <c r="R2404" s="822">
        <v>3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7</v>
      </c>
      <c r="B2405" s="822" t="s">
        <v>2929</v>
      </c>
      <c r="C2405" s="822" t="s">
        <v>2935</v>
      </c>
      <c r="D2405" s="823" t="s">
        <v>4682</v>
      </c>
      <c r="E2405" s="824" t="s">
        <v>2967</v>
      </c>
      <c r="F2405" s="822" t="s">
        <v>2930</v>
      </c>
      <c r="G2405" s="822" t="s">
        <v>3108</v>
      </c>
      <c r="H2405" s="822" t="s">
        <v>687</v>
      </c>
      <c r="I2405" s="822" t="s">
        <v>3210</v>
      </c>
      <c r="J2405" s="822" t="s">
        <v>893</v>
      </c>
      <c r="K2405" s="822" t="s">
        <v>836</v>
      </c>
      <c r="L2405" s="825">
        <v>65.989999999999995</v>
      </c>
      <c r="M2405" s="825">
        <v>197.96999999999997</v>
      </c>
      <c r="N2405" s="822">
        <v>3</v>
      </c>
      <c r="O2405" s="826">
        <v>0.5</v>
      </c>
      <c r="P2405" s="825">
        <v>197.96999999999997</v>
      </c>
      <c r="Q2405" s="827">
        <v>1</v>
      </c>
      <c r="R2405" s="822">
        <v>3</v>
      </c>
      <c r="S2405" s="827">
        <v>1</v>
      </c>
      <c r="T2405" s="826">
        <v>0.5</v>
      </c>
      <c r="U2405" s="828">
        <v>1</v>
      </c>
    </row>
    <row r="2406" spans="1:21" ht="14.45" customHeight="1" x14ac:dyDescent="0.2">
      <c r="A2406" s="821">
        <v>7</v>
      </c>
      <c r="B2406" s="822" t="s">
        <v>2929</v>
      </c>
      <c r="C2406" s="822" t="s">
        <v>2935</v>
      </c>
      <c r="D2406" s="823" t="s">
        <v>4682</v>
      </c>
      <c r="E2406" s="824" t="s">
        <v>2967</v>
      </c>
      <c r="F2406" s="822" t="s">
        <v>2930</v>
      </c>
      <c r="G2406" s="822" t="s">
        <v>3108</v>
      </c>
      <c r="H2406" s="822" t="s">
        <v>329</v>
      </c>
      <c r="I2406" s="822" t="s">
        <v>3539</v>
      </c>
      <c r="J2406" s="822" t="s">
        <v>891</v>
      </c>
      <c r="K2406" s="822" t="s">
        <v>836</v>
      </c>
      <c r="L2406" s="825">
        <v>65.989999999999995</v>
      </c>
      <c r="M2406" s="825">
        <v>593.90999999999985</v>
      </c>
      <c r="N2406" s="822">
        <v>9</v>
      </c>
      <c r="O2406" s="826">
        <v>1.5</v>
      </c>
      <c r="P2406" s="825">
        <v>593.90999999999985</v>
      </c>
      <c r="Q2406" s="827">
        <v>1</v>
      </c>
      <c r="R2406" s="822">
        <v>9</v>
      </c>
      <c r="S2406" s="827">
        <v>1</v>
      </c>
      <c r="T2406" s="826">
        <v>1.5</v>
      </c>
      <c r="U2406" s="828">
        <v>1</v>
      </c>
    </row>
    <row r="2407" spans="1:21" ht="14.45" customHeight="1" x14ac:dyDescent="0.2">
      <c r="A2407" s="821">
        <v>7</v>
      </c>
      <c r="B2407" s="822" t="s">
        <v>2929</v>
      </c>
      <c r="C2407" s="822" t="s">
        <v>2935</v>
      </c>
      <c r="D2407" s="823" t="s">
        <v>4682</v>
      </c>
      <c r="E2407" s="824" t="s">
        <v>2967</v>
      </c>
      <c r="F2407" s="822" t="s">
        <v>2930</v>
      </c>
      <c r="G2407" s="822" t="s">
        <v>3108</v>
      </c>
      <c r="H2407" s="822" t="s">
        <v>329</v>
      </c>
      <c r="I2407" s="822" t="s">
        <v>3110</v>
      </c>
      <c r="J2407" s="822" t="s">
        <v>891</v>
      </c>
      <c r="K2407" s="822" t="s">
        <v>1919</v>
      </c>
      <c r="L2407" s="825">
        <v>132</v>
      </c>
      <c r="M2407" s="825">
        <v>792</v>
      </c>
      <c r="N2407" s="822">
        <v>6</v>
      </c>
      <c r="O2407" s="826">
        <v>1</v>
      </c>
      <c r="P2407" s="825">
        <v>396</v>
      </c>
      <c r="Q2407" s="827">
        <v>0.5</v>
      </c>
      <c r="R2407" s="822">
        <v>3</v>
      </c>
      <c r="S2407" s="827">
        <v>0.5</v>
      </c>
      <c r="T2407" s="826">
        <v>0.5</v>
      </c>
      <c r="U2407" s="828">
        <v>0.5</v>
      </c>
    </row>
    <row r="2408" spans="1:21" ht="14.45" customHeight="1" x14ac:dyDescent="0.2">
      <c r="A2408" s="821">
        <v>7</v>
      </c>
      <c r="B2408" s="822" t="s">
        <v>2929</v>
      </c>
      <c r="C2408" s="822" t="s">
        <v>2935</v>
      </c>
      <c r="D2408" s="823" t="s">
        <v>4682</v>
      </c>
      <c r="E2408" s="824" t="s">
        <v>2967</v>
      </c>
      <c r="F2408" s="822" t="s">
        <v>2930</v>
      </c>
      <c r="G2408" s="822" t="s">
        <v>3310</v>
      </c>
      <c r="H2408" s="822" t="s">
        <v>329</v>
      </c>
      <c r="I2408" s="822" t="s">
        <v>4637</v>
      </c>
      <c r="J2408" s="822" t="s">
        <v>1357</v>
      </c>
      <c r="K2408" s="822" t="s">
        <v>1358</v>
      </c>
      <c r="L2408" s="825">
        <v>147.85</v>
      </c>
      <c r="M2408" s="825">
        <v>147.85</v>
      </c>
      <c r="N2408" s="822">
        <v>1</v>
      </c>
      <c r="O2408" s="826">
        <v>0.5</v>
      </c>
      <c r="P2408" s="825">
        <v>147.85</v>
      </c>
      <c r="Q2408" s="827">
        <v>1</v>
      </c>
      <c r="R2408" s="822">
        <v>1</v>
      </c>
      <c r="S2408" s="827">
        <v>1</v>
      </c>
      <c r="T2408" s="826">
        <v>0.5</v>
      </c>
      <c r="U2408" s="828">
        <v>1</v>
      </c>
    </row>
    <row r="2409" spans="1:21" ht="14.45" customHeight="1" x14ac:dyDescent="0.2">
      <c r="A2409" s="821">
        <v>7</v>
      </c>
      <c r="B2409" s="822" t="s">
        <v>2929</v>
      </c>
      <c r="C2409" s="822" t="s">
        <v>2935</v>
      </c>
      <c r="D2409" s="823" t="s">
        <v>4682</v>
      </c>
      <c r="E2409" s="824" t="s">
        <v>2967</v>
      </c>
      <c r="F2409" s="822" t="s">
        <v>2930</v>
      </c>
      <c r="G2409" s="822" t="s">
        <v>3294</v>
      </c>
      <c r="H2409" s="822" t="s">
        <v>329</v>
      </c>
      <c r="I2409" s="822" t="s">
        <v>3820</v>
      </c>
      <c r="J2409" s="822" t="s">
        <v>3296</v>
      </c>
      <c r="K2409" s="822" t="s">
        <v>3821</v>
      </c>
      <c r="L2409" s="825">
        <v>150.26</v>
      </c>
      <c r="M2409" s="825">
        <v>1502.6</v>
      </c>
      <c r="N2409" s="822">
        <v>10</v>
      </c>
      <c r="O2409" s="826">
        <v>3.5</v>
      </c>
      <c r="P2409" s="825">
        <v>901.56</v>
      </c>
      <c r="Q2409" s="827">
        <v>0.6</v>
      </c>
      <c r="R2409" s="822">
        <v>6</v>
      </c>
      <c r="S2409" s="827">
        <v>0.6</v>
      </c>
      <c r="T2409" s="826">
        <v>1.5</v>
      </c>
      <c r="U2409" s="828">
        <v>0.42857142857142855</v>
      </c>
    </row>
    <row r="2410" spans="1:21" ht="14.45" customHeight="1" x14ac:dyDescent="0.2">
      <c r="A2410" s="821">
        <v>7</v>
      </c>
      <c r="B2410" s="822" t="s">
        <v>2929</v>
      </c>
      <c r="C2410" s="822" t="s">
        <v>2935</v>
      </c>
      <c r="D2410" s="823" t="s">
        <v>4682</v>
      </c>
      <c r="E2410" s="824" t="s">
        <v>2967</v>
      </c>
      <c r="F2410" s="822" t="s">
        <v>2930</v>
      </c>
      <c r="G2410" s="822" t="s">
        <v>3294</v>
      </c>
      <c r="H2410" s="822" t="s">
        <v>329</v>
      </c>
      <c r="I2410" s="822" t="s">
        <v>3822</v>
      </c>
      <c r="J2410" s="822" t="s">
        <v>3296</v>
      </c>
      <c r="K2410" s="822" t="s">
        <v>3823</v>
      </c>
      <c r="L2410" s="825">
        <v>225.39</v>
      </c>
      <c r="M2410" s="825">
        <v>2479.29</v>
      </c>
      <c r="N2410" s="822">
        <v>11</v>
      </c>
      <c r="O2410" s="826">
        <v>3.5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7</v>
      </c>
      <c r="B2411" s="822" t="s">
        <v>2929</v>
      </c>
      <c r="C2411" s="822" t="s">
        <v>2935</v>
      </c>
      <c r="D2411" s="823" t="s">
        <v>4682</v>
      </c>
      <c r="E2411" s="824" t="s">
        <v>2967</v>
      </c>
      <c r="F2411" s="822" t="s">
        <v>2930</v>
      </c>
      <c r="G2411" s="822" t="s">
        <v>3294</v>
      </c>
      <c r="H2411" s="822" t="s">
        <v>329</v>
      </c>
      <c r="I2411" s="822" t="s">
        <v>3295</v>
      </c>
      <c r="J2411" s="822" t="s">
        <v>3296</v>
      </c>
      <c r="K2411" s="822" t="s">
        <v>3297</v>
      </c>
      <c r="L2411" s="825">
        <v>300.51</v>
      </c>
      <c r="M2411" s="825">
        <v>901.53</v>
      </c>
      <c r="N2411" s="822">
        <v>3</v>
      </c>
      <c r="O2411" s="826">
        <v>0.5</v>
      </c>
      <c r="P2411" s="825">
        <v>901.53</v>
      </c>
      <c r="Q2411" s="827">
        <v>1</v>
      </c>
      <c r="R2411" s="822">
        <v>3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7</v>
      </c>
      <c r="B2412" s="822" t="s">
        <v>2929</v>
      </c>
      <c r="C2412" s="822" t="s">
        <v>2935</v>
      </c>
      <c r="D2412" s="823" t="s">
        <v>4682</v>
      </c>
      <c r="E2412" s="824" t="s">
        <v>2967</v>
      </c>
      <c r="F2412" s="822" t="s">
        <v>2930</v>
      </c>
      <c r="G2412" s="822" t="s">
        <v>3016</v>
      </c>
      <c r="H2412" s="822" t="s">
        <v>329</v>
      </c>
      <c r="I2412" s="822" t="s">
        <v>4176</v>
      </c>
      <c r="J2412" s="822" t="s">
        <v>4177</v>
      </c>
      <c r="K2412" s="822" t="s">
        <v>4178</v>
      </c>
      <c r="L2412" s="825">
        <v>35.25</v>
      </c>
      <c r="M2412" s="825">
        <v>70.5</v>
      </c>
      <c r="N2412" s="822">
        <v>2</v>
      </c>
      <c r="O2412" s="826">
        <v>0.5</v>
      </c>
      <c r="P2412" s="825">
        <v>70.5</v>
      </c>
      <c r="Q2412" s="827">
        <v>1</v>
      </c>
      <c r="R2412" s="822">
        <v>2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7</v>
      </c>
      <c r="B2413" s="822" t="s">
        <v>2929</v>
      </c>
      <c r="C2413" s="822" t="s">
        <v>2935</v>
      </c>
      <c r="D2413" s="823" t="s">
        <v>4682</v>
      </c>
      <c r="E2413" s="824" t="s">
        <v>2967</v>
      </c>
      <c r="F2413" s="822" t="s">
        <v>2930</v>
      </c>
      <c r="G2413" s="822" t="s">
        <v>3117</v>
      </c>
      <c r="H2413" s="822" t="s">
        <v>329</v>
      </c>
      <c r="I2413" s="822" t="s">
        <v>3118</v>
      </c>
      <c r="J2413" s="822" t="s">
        <v>1416</v>
      </c>
      <c r="K2413" s="822" t="s">
        <v>3119</v>
      </c>
      <c r="L2413" s="825">
        <v>29.13</v>
      </c>
      <c r="M2413" s="825">
        <v>436.95</v>
      </c>
      <c r="N2413" s="822">
        <v>15</v>
      </c>
      <c r="O2413" s="826">
        <v>2.5</v>
      </c>
      <c r="P2413" s="825">
        <v>349.56</v>
      </c>
      <c r="Q2413" s="827">
        <v>0.8</v>
      </c>
      <c r="R2413" s="822">
        <v>12</v>
      </c>
      <c r="S2413" s="827">
        <v>0.8</v>
      </c>
      <c r="T2413" s="826">
        <v>2</v>
      </c>
      <c r="U2413" s="828">
        <v>0.8</v>
      </c>
    </row>
    <row r="2414" spans="1:21" ht="14.45" customHeight="1" x14ac:dyDescent="0.2">
      <c r="A2414" s="821">
        <v>7</v>
      </c>
      <c r="B2414" s="822" t="s">
        <v>2929</v>
      </c>
      <c r="C2414" s="822" t="s">
        <v>2935</v>
      </c>
      <c r="D2414" s="823" t="s">
        <v>4682</v>
      </c>
      <c r="E2414" s="824" t="s">
        <v>2967</v>
      </c>
      <c r="F2414" s="822" t="s">
        <v>2930</v>
      </c>
      <c r="G2414" s="822" t="s">
        <v>3117</v>
      </c>
      <c r="H2414" s="822" t="s">
        <v>329</v>
      </c>
      <c r="I2414" s="822" t="s">
        <v>3118</v>
      </c>
      <c r="J2414" s="822" t="s">
        <v>1416</v>
      </c>
      <c r="K2414" s="822" t="s">
        <v>3119</v>
      </c>
      <c r="L2414" s="825">
        <v>24.68</v>
      </c>
      <c r="M2414" s="825">
        <v>888.47999999999979</v>
      </c>
      <c r="N2414" s="822">
        <v>36</v>
      </c>
      <c r="O2414" s="826">
        <v>6</v>
      </c>
      <c r="P2414" s="825">
        <v>222.11999999999998</v>
      </c>
      <c r="Q2414" s="827">
        <v>0.25000000000000006</v>
      </c>
      <c r="R2414" s="822">
        <v>9</v>
      </c>
      <c r="S2414" s="827">
        <v>0.25</v>
      </c>
      <c r="T2414" s="826">
        <v>2</v>
      </c>
      <c r="U2414" s="828">
        <v>0.33333333333333331</v>
      </c>
    </row>
    <row r="2415" spans="1:21" ht="14.45" customHeight="1" x14ac:dyDescent="0.2">
      <c r="A2415" s="821">
        <v>7</v>
      </c>
      <c r="B2415" s="822" t="s">
        <v>2929</v>
      </c>
      <c r="C2415" s="822" t="s">
        <v>2935</v>
      </c>
      <c r="D2415" s="823" t="s">
        <v>4682</v>
      </c>
      <c r="E2415" s="824" t="s">
        <v>2967</v>
      </c>
      <c r="F2415" s="822" t="s">
        <v>2930</v>
      </c>
      <c r="G2415" s="822" t="s">
        <v>3117</v>
      </c>
      <c r="H2415" s="822" t="s">
        <v>329</v>
      </c>
      <c r="I2415" s="822" t="s">
        <v>3824</v>
      </c>
      <c r="J2415" s="822" t="s">
        <v>1416</v>
      </c>
      <c r="K2415" s="822" t="s">
        <v>3825</v>
      </c>
      <c r="L2415" s="825">
        <v>74.06</v>
      </c>
      <c r="M2415" s="825">
        <v>444.36</v>
      </c>
      <c r="N2415" s="822">
        <v>6</v>
      </c>
      <c r="O2415" s="826">
        <v>1</v>
      </c>
      <c r="P2415" s="825">
        <v>222.18</v>
      </c>
      <c r="Q2415" s="827">
        <v>0.5</v>
      </c>
      <c r="R2415" s="822">
        <v>3</v>
      </c>
      <c r="S2415" s="827">
        <v>0.5</v>
      </c>
      <c r="T2415" s="826">
        <v>0.5</v>
      </c>
      <c r="U2415" s="828">
        <v>0.5</v>
      </c>
    </row>
    <row r="2416" spans="1:21" ht="14.45" customHeight="1" x14ac:dyDescent="0.2">
      <c r="A2416" s="821">
        <v>7</v>
      </c>
      <c r="B2416" s="822" t="s">
        <v>2929</v>
      </c>
      <c r="C2416" s="822" t="s">
        <v>2935</v>
      </c>
      <c r="D2416" s="823" t="s">
        <v>4682</v>
      </c>
      <c r="E2416" s="824" t="s">
        <v>2967</v>
      </c>
      <c r="F2416" s="822" t="s">
        <v>2930</v>
      </c>
      <c r="G2416" s="822" t="s">
        <v>3117</v>
      </c>
      <c r="H2416" s="822" t="s">
        <v>329</v>
      </c>
      <c r="I2416" s="822" t="s">
        <v>3824</v>
      </c>
      <c r="J2416" s="822" t="s">
        <v>1416</v>
      </c>
      <c r="K2416" s="822" t="s">
        <v>3825</v>
      </c>
      <c r="L2416" s="825">
        <v>80.319999999999993</v>
      </c>
      <c r="M2416" s="825">
        <v>160.63999999999999</v>
      </c>
      <c r="N2416" s="822">
        <v>2</v>
      </c>
      <c r="O2416" s="826">
        <v>0.5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7</v>
      </c>
      <c r="B2417" s="822" t="s">
        <v>2929</v>
      </c>
      <c r="C2417" s="822" t="s">
        <v>2935</v>
      </c>
      <c r="D2417" s="823" t="s">
        <v>4682</v>
      </c>
      <c r="E2417" s="824" t="s">
        <v>2967</v>
      </c>
      <c r="F2417" s="822" t="s">
        <v>2930</v>
      </c>
      <c r="G2417" s="822" t="s">
        <v>3826</v>
      </c>
      <c r="H2417" s="822" t="s">
        <v>329</v>
      </c>
      <c r="I2417" s="822" t="s">
        <v>3827</v>
      </c>
      <c r="J2417" s="822" t="s">
        <v>3828</v>
      </c>
      <c r="K2417" s="822" t="s">
        <v>3829</v>
      </c>
      <c r="L2417" s="825">
        <v>561.76</v>
      </c>
      <c r="M2417" s="825">
        <v>10673.439999999999</v>
      </c>
      <c r="N2417" s="822">
        <v>19</v>
      </c>
      <c r="O2417" s="826">
        <v>4</v>
      </c>
      <c r="P2417" s="825">
        <v>6741.12</v>
      </c>
      <c r="Q2417" s="827">
        <v>0.63157894736842113</v>
      </c>
      <c r="R2417" s="822">
        <v>12</v>
      </c>
      <c r="S2417" s="827">
        <v>0.63157894736842102</v>
      </c>
      <c r="T2417" s="826">
        <v>2</v>
      </c>
      <c r="U2417" s="828">
        <v>0.5</v>
      </c>
    </row>
    <row r="2418" spans="1:21" ht="14.45" customHeight="1" x14ac:dyDescent="0.2">
      <c r="A2418" s="821">
        <v>7</v>
      </c>
      <c r="B2418" s="822" t="s">
        <v>2929</v>
      </c>
      <c r="C2418" s="822" t="s">
        <v>2935</v>
      </c>
      <c r="D2418" s="823" t="s">
        <v>4682</v>
      </c>
      <c r="E2418" s="824" t="s">
        <v>2967</v>
      </c>
      <c r="F2418" s="822" t="s">
        <v>2930</v>
      </c>
      <c r="G2418" s="822" t="s">
        <v>3319</v>
      </c>
      <c r="H2418" s="822" t="s">
        <v>329</v>
      </c>
      <c r="I2418" s="822" t="s">
        <v>4385</v>
      </c>
      <c r="J2418" s="822" t="s">
        <v>4386</v>
      </c>
      <c r="K2418" s="822" t="s">
        <v>836</v>
      </c>
      <c r="L2418" s="825">
        <v>132</v>
      </c>
      <c r="M2418" s="825">
        <v>792</v>
      </c>
      <c r="N2418" s="822">
        <v>6</v>
      </c>
      <c r="O2418" s="826">
        <v>1</v>
      </c>
      <c r="P2418" s="825">
        <v>792</v>
      </c>
      <c r="Q2418" s="827">
        <v>1</v>
      </c>
      <c r="R2418" s="822">
        <v>6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7</v>
      </c>
      <c r="B2419" s="822" t="s">
        <v>2929</v>
      </c>
      <c r="C2419" s="822" t="s">
        <v>2935</v>
      </c>
      <c r="D2419" s="823" t="s">
        <v>4682</v>
      </c>
      <c r="E2419" s="824" t="s">
        <v>2967</v>
      </c>
      <c r="F2419" s="822" t="s">
        <v>2930</v>
      </c>
      <c r="G2419" s="822" t="s">
        <v>3320</v>
      </c>
      <c r="H2419" s="822" t="s">
        <v>329</v>
      </c>
      <c r="I2419" s="822" t="s">
        <v>4638</v>
      </c>
      <c r="J2419" s="822" t="s">
        <v>4168</v>
      </c>
      <c r="K2419" s="822" t="s">
        <v>3515</v>
      </c>
      <c r="L2419" s="825">
        <v>138.76</v>
      </c>
      <c r="M2419" s="825">
        <v>138.76</v>
      </c>
      <c r="N2419" s="822">
        <v>1</v>
      </c>
      <c r="O2419" s="826">
        <v>1</v>
      </c>
      <c r="P2419" s="825">
        <v>138.76</v>
      </c>
      <c r="Q2419" s="827">
        <v>1</v>
      </c>
      <c r="R2419" s="822">
        <v>1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7</v>
      </c>
      <c r="B2420" s="822" t="s">
        <v>2929</v>
      </c>
      <c r="C2420" s="822" t="s">
        <v>2935</v>
      </c>
      <c r="D2420" s="823" t="s">
        <v>4682</v>
      </c>
      <c r="E2420" s="824" t="s">
        <v>2967</v>
      </c>
      <c r="F2420" s="822" t="s">
        <v>2930</v>
      </c>
      <c r="G2420" s="822" t="s">
        <v>3834</v>
      </c>
      <c r="H2420" s="822" t="s">
        <v>687</v>
      </c>
      <c r="I2420" s="822" t="s">
        <v>4181</v>
      </c>
      <c r="J2420" s="822" t="s">
        <v>2676</v>
      </c>
      <c r="K2420" s="822" t="s">
        <v>4182</v>
      </c>
      <c r="L2420" s="825">
        <v>232.68</v>
      </c>
      <c r="M2420" s="825">
        <v>2792.16</v>
      </c>
      <c r="N2420" s="822">
        <v>12</v>
      </c>
      <c r="O2420" s="826">
        <v>2</v>
      </c>
      <c r="P2420" s="825">
        <v>2792.16</v>
      </c>
      <c r="Q2420" s="827">
        <v>1</v>
      </c>
      <c r="R2420" s="822">
        <v>12</v>
      </c>
      <c r="S2420" s="827">
        <v>1</v>
      </c>
      <c r="T2420" s="826">
        <v>2</v>
      </c>
      <c r="U2420" s="828">
        <v>1</v>
      </c>
    </row>
    <row r="2421" spans="1:21" ht="14.45" customHeight="1" x14ac:dyDescent="0.2">
      <c r="A2421" s="821">
        <v>7</v>
      </c>
      <c r="B2421" s="822" t="s">
        <v>2929</v>
      </c>
      <c r="C2421" s="822" t="s">
        <v>2935</v>
      </c>
      <c r="D2421" s="823" t="s">
        <v>4682</v>
      </c>
      <c r="E2421" s="824" t="s">
        <v>2967</v>
      </c>
      <c r="F2421" s="822" t="s">
        <v>2930</v>
      </c>
      <c r="G2421" s="822" t="s">
        <v>3834</v>
      </c>
      <c r="H2421" s="822" t="s">
        <v>687</v>
      </c>
      <c r="I2421" s="822" t="s">
        <v>4181</v>
      </c>
      <c r="J2421" s="822" t="s">
        <v>2676</v>
      </c>
      <c r="K2421" s="822" t="s">
        <v>4182</v>
      </c>
      <c r="L2421" s="825">
        <v>162.61000000000001</v>
      </c>
      <c r="M2421" s="825">
        <v>975.66000000000008</v>
      </c>
      <c r="N2421" s="822">
        <v>6</v>
      </c>
      <c r="O2421" s="826">
        <v>1</v>
      </c>
      <c r="P2421" s="825">
        <v>975.66000000000008</v>
      </c>
      <c r="Q2421" s="827">
        <v>1</v>
      </c>
      <c r="R2421" s="822">
        <v>6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7</v>
      </c>
      <c r="B2422" s="822" t="s">
        <v>2929</v>
      </c>
      <c r="C2422" s="822" t="s">
        <v>2935</v>
      </c>
      <c r="D2422" s="823" t="s">
        <v>4682</v>
      </c>
      <c r="E2422" s="824" t="s">
        <v>2967</v>
      </c>
      <c r="F2422" s="822" t="s">
        <v>2930</v>
      </c>
      <c r="G2422" s="822" t="s">
        <v>3834</v>
      </c>
      <c r="H2422" s="822" t="s">
        <v>687</v>
      </c>
      <c r="I2422" s="822" t="s">
        <v>3837</v>
      </c>
      <c r="J2422" s="822" t="s">
        <v>3836</v>
      </c>
      <c r="K2422" s="822" t="s">
        <v>3838</v>
      </c>
      <c r="L2422" s="825">
        <v>975.59</v>
      </c>
      <c r="M2422" s="825">
        <v>5853.54</v>
      </c>
      <c r="N2422" s="822">
        <v>6</v>
      </c>
      <c r="O2422" s="826">
        <v>1</v>
      </c>
      <c r="P2422" s="825">
        <v>5853.54</v>
      </c>
      <c r="Q2422" s="827">
        <v>1</v>
      </c>
      <c r="R2422" s="822">
        <v>6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7</v>
      </c>
      <c r="B2423" s="822" t="s">
        <v>2929</v>
      </c>
      <c r="C2423" s="822" t="s">
        <v>2935</v>
      </c>
      <c r="D2423" s="823" t="s">
        <v>4682</v>
      </c>
      <c r="E2423" s="824" t="s">
        <v>2967</v>
      </c>
      <c r="F2423" s="822" t="s">
        <v>2930</v>
      </c>
      <c r="G2423" s="822" t="s">
        <v>3834</v>
      </c>
      <c r="H2423" s="822" t="s">
        <v>687</v>
      </c>
      <c r="I2423" s="822" t="s">
        <v>2675</v>
      </c>
      <c r="J2423" s="822" t="s">
        <v>2676</v>
      </c>
      <c r="K2423" s="822" t="s">
        <v>2677</v>
      </c>
      <c r="L2423" s="825">
        <v>1454.23</v>
      </c>
      <c r="M2423" s="825">
        <v>26176.140000000003</v>
      </c>
      <c r="N2423" s="822">
        <v>18</v>
      </c>
      <c r="O2423" s="826">
        <v>3</v>
      </c>
      <c r="P2423" s="825">
        <v>26176.140000000003</v>
      </c>
      <c r="Q2423" s="827">
        <v>1</v>
      </c>
      <c r="R2423" s="822">
        <v>18</v>
      </c>
      <c r="S2423" s="827">
        <v>1</v>
      </c>
      <c r="T2423" s="826">
        <v>3</v>
      </c>
      <c r="U2423" s="828">
        <v>1</v>
      </c>
    </row>
    <row r="2424" spans="1:21" ht="14.45" customHeight="1" x14ac:dyDescent="0.2">
      <c r="A2424" s="821">
        <v>7</v>
      </c>
      <c r="B2424" s="822" t="s">
        <v>2929</v>
      </c>
      <c r="C2424" s="822" t="s">
        <v>2935</v>
      </c>
      <c r="D2424" s="823" t="s">
        <v>4682</v>
      </c>
      <c r="E2424" s="824" t="s">
        <v>2967</v>
      </c>
      <c r="F2424" s="822" t="s">
        <v>2930</v>
      </c>
      <c r="G2424" s="822" t="s">
        <v>3834</v>
      </c>
      <c r="H2424" s="822" t="s">
        <v>687</v>
      </c>
      <c r="I2424" s="822" t="s">
        <v>2675</v>
      </c>
      <c r="J2424" s="822" t="s">
        <v>2676</v>
      </c>
      <c r="K2424" s="822" t="s">
        <v>2677</v>
      </c>
      <c r="L2424" s="825">
        <v>975.59</v>
      </c>
      <c r="M2424" s="825">
        <v>5853.54</v>
      </c>
      <c r="N2424" s="822">
        <v>6</v>
      </c>
      <c r="O2424" s="826">
        <v>1</v>
      </c>
      <c r="P2424" s="825">
        <v>5853.54</v>
      </c>
      <c r="Q2424" s="827">
        <v>1</v>
      </c>
      <c r="R2424" s="822">
        <v>6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7</v>
      </c>
      <c r="B2425" s="822" t="s">
        <v>2929</v>
      </c>
      <c r="C2425" s="822" t="s">
        <v>2935</v>
      </c>
      <c r="D2425" s="823" t="s">
        <v>4682</v>
      </c>
      <c r="E2425" s="824" t="s">
        <v>2967</v>
      </c>
      <c r="F2425" s="822" t="s">
        <v>2930</v>
      </c>
      <c r="G2425" s="822" t="s">
        <v>3834</v>
      </c>
      <c r="H2425" s="822" t="s">
        <v>687</v>
      </c>
      <c r="I2425" s="822" t="s">
        <v>2861</v>
      </c>
      <c r="J2425" s="822" t="s">
        <v>2676</v>
      </c>
      <c r="K2425" s="822" t="s">
        <v>2862</v>
      </c>
      <c r="L2425" s="825">
        <v>484.75</v>
      </c>
      <c r="M2425" s="825">
        <v>8725.5</v>
      </c>
      <c r="N2425" s="822">
        <v>18</v>
      </c>
      <c r="O2425" s="826">
        <v>3</v>
      </c>
      <c r="P2425" s="825">
        <v>8725.5</v>
      </c>
      <c r="Q2425" s="827">
        <v>1</v>
      </c>
      <c r="R2425" s="822">
        <v>18</v>
      </c>
      <c r="S2425" s="827">
        <v>1</v>
      </c>
      <c r="T2425" s="826">
        <v>3</v>
      </c>
      <c r="U2425" s="828">
        <v>1</v>
      </c>
    </row>
    <row r="2426" spans="1:21" ht="14.45" customHeight="1" x14ac:dyDescent="0.2">
      <c r="A2426" s="821">
        <v>7</v>
      </c>
      <c r="B2426" s="822" t="s">
        <v>2929</v>
      </c>
      <c r="C2426" s="822" t="s">
        <v>2935</v>
      </c>
      <c r="D2426" s="823" t="s">
        <v>4682</v>
      </c>
      <c r="E2426" s="824" t="s">
        <v>2967</v>
      </c>
      <c r="F2426" s="822" t="s">
        <v>2930</v>
      </c>
      <c r="G2426" s="822" t="s">
        <v>3834</v>
      </c>
      <c r="H2426" s="822" t="s">
        <v>687</v>
      </c>
      <c r="I2426" s="822" t="s">
        <v>2861</v>
      </c>
      <c r="J2426" s="822" t="s">
        <v>2676</v>
      </c>
      <c r="K2426" s="822" t="s">
        <v>2862</v>
      </c>
      <c r="L2426" s="825">
        <v>325.2</v>
      </c>
      <c r="M2426" s="825">
        <v>3902.3999999999996</v>
      </c>
      <c r="N2426" s="822">
        <v>12</v>
      </c>
      <c r="O2426" s="826">
        <v>2</v>
      </c>
      <c r="P2426" s="825">
        <v>3902.3999999999996</v>
      </c>
      <c r="Q2426" s="827">
        <v>1</v>
      </c>
      <c r="R2426" s="822">
        <v>12</v>
      </c>
      <c r="S2426" s="827">
        <v>1</v>
      </c>
      <c r="T2426" s="826">
        <v>2</v>
      </c>
      <c r="U2426" s="828">
        <v>1</v>
      </c>
    </row>
    <row r="2427" spans="1:21" ht="14.45" customHeight="1" x14ac:dyDescent="0.2">
      <c r="A2427" s="821">
        <v>7</v>
      </c>
      <c r="B2427" s="822" t="s">
        <v>2929</v>
      </c>
      <c r="C2427" s="822" t="s">
        <v>2935</v>
      </c>
      <c r="D2427" s="823" t="s">
        <v>4682</v>
      </c>
      <c r="E2427" s="824" t="s">
        <v>2967</v>
      </c>
      <c r="F2427" s="822" t="s">
        <v>2930</v>
      </c>
      <c r="G2427" s="822" t="s">
        <v>3834</v>
      </c>
      <c r="H2427" s="822" t="s">
        <v>687</v>
      </c>
      <c r="I2427" s="822" t="s">
        <v>2863</v>
      </c>
      <c r="J2427" s="822" t="s">
        <v>2676</v>
      </c>
      <c r="K2427" s="822" t="s">
        <v>2864</v>
      </c>
      <c r="L2427" s="825">
        <v>969.48</v>
      </c>
      <c r="M2427" s="825">
        <v>12603.240000000002</v>
      </c>
      <c r="N2427" s="822">
        <v>13</v>
      </c>
      <c r="O2427" s="826">
        <v>3</v>
      </c>
      <c r="P2427" s="825">
        <v>12603.240000000002</v>
      </c>
      <c r="Q2427" s="827">
        <v>1</v>
      </c>
      <c r="R2427" s="822">
        <v>13</v>
      </c>
      <c r="S2427" s="827">
        <v>1</v>
      </c>
      <c r="T2427" s="826">
        <v>3</v>
      </c>
      <c r="U2427" s="828">
        <v>1</v>
      </c>
    </row>
    <row r="2428" spans="1:21" ht="14.45" customHeight="1" x14ac:dyDescent="0.2">
      <c r="A2428" s="821">
        <v>7</v>
      </c>
      <c r="B2428" s="822" t="s">
        <v>2929</v>
      </c>
      <c r="C2428" s="822" t="s">
        <v>2935</v>
      </c>
      <c r="D2428" s="823" t="s">
        <v>4682</v>
      </c>
      <c r="E2428" s="824" t="s">
        <v>2967</v>
      </c>
      <c r="F2428" s="822" t="s">
        <v>2930</v>
      </c>
      <c r="G2428" s="822" t="s">
        <v>3834</v>
      </c>
      <c r="H2428" s="822" t="s">
        <v>687</v>
      </c>
      <c r="I2428" s="822" t="s">
        <v>2863</v>
      </c>
      <c r="J2428" s="822" t="s">
        <v>2676</v>
      </c>
      <c r="K2428" s="822" t="s">
        <v>2864</v>
      </c>
      <c r="L2428" s="825">
        <v>650.4</v>
      </c>
      <c r="M2428" s="825">
        <v>3902.3999999999996</v>
      </c>
      <c r="N2428" s="822">
        <v>6</v>
      </c>
      <c r="O2428" s="826">
        <v>1</v>
      </c>
      <c r="P2428" s="825">
        <v>3902.3999999999996</v>
      </c>
      <c r="Q2428" s="827">
        <v>1</v>
      </c>
      <c r="R2428" s="822">
        <v>6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7</v>
      </c>
      <c r="B2429" s="822" t="s">
        <v>2929</v>
      </c>
      <c r="C2429" s="822" t="s">
        <v>2935</v>
      </c>
      <c r="D2429" s="823" t="s">
        <v>4682</v>
      </c>
      <c r="E2429" s="824" t="s">
        <v>2967</v>
      </c>
      <c r="F2429" s="822" t="s">
        <v>2930</v>
      </c>
      <c r="G2429" s="822" t="s">
        <v>3834</v>
      </c>
      <c r="H2429" s="822" t="s">
        <v>687</v>
      </c>
      <c r="I2429" s="822" t="s">
        <v>2856</v>
      </c>
      <c r="J2429" s="822" t="s">
        <v>2857</v>
      </c>
      <c r="K2429" s="822" t="s">
        <v>2858</v>
      </c>
      <c r="L2429" s="825">
        <v>484.75</v>
      </c>
      <c r="M2429" s="825">
        <v>8725.5</v>
      </c>
      <c r="N2429" s="822">
        <v>18</v>
      </c>
      <c r="O2429" s="826">
        <v>3</v>
      </c>
      <c r="P2429" s="825">
        <v>8725.5</v>
      </c>
      <c r="Q2429" s="827">
        <v>1</v>
      </c>
      <c r="R2429" s="822">
        <v>18</v>
      </c>
      <c r="S2429" s="827">
        <v>1</v>
      </c>
      <c r="T2429" s="826">
        <v>3</v>
      </c>
      <c r="U2429" s="828">
        <v>1</v>
      </c>
    </row>
    <row r="2430" spans="1:21" ht="14.45" customHeight="1" x14ac:dyDescent="0.2">
      <c r="A2430" s="821">
        <v>7</v>
      </c>
      <c r="B2430" s="822" t="s">
        <v>2929</v>
      </c>
      <c r="C2430" s="822" t="s">
        <v>2935</v>
      </c>
      <c r="D2430" s="823" t="s">
        <v>4682</v>
      </c>
      <c r="E2430" s="824" t="s">
        <v>2967</v>
      </c>
      <c r="F2430" s="822" t="s">
        <v>2930</v>
      </c>
      <c r="G2430" s="822" t="s">
        <v>3834</v>
      </c>
      <c r="H2430" s="822" t="s">
        <v>687</v>
      </c>
      <c r="I2430" s="822" t="s">
        <v>2856</v>
      </c>
      <c r="J2430" s="822" t="s">
        <v>2857</v>
      </c>
      <c r="K2430" s="822" t="s">
        <v>2858</v>
      </c>
      <c r="L2430" s="825">
        <v>325.2</v>
      </c>
      <c r="M2430" s="825">
        <v>1951.1999999999998</v>
      </c>
      <c r="N2430" s="822">
        <v>6</v>
      </c>
      <c r="O2430" s="826">
        <v>1</v>
      </c>
      <c r="P2430" s="825">
        <v>1951.1999999999998</v>
      </c>
      <c r="Q2430" s="827">
        <v>1</v>
      </c>
      <c r="R2430" s="822">
        <v>6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7</v>
      </c>
      <c r="B2431" s="822" t="s">
        <v>2929</v>
      </c>
      <c r="C2431" s="822" t="s">
        <v>2935</v>
      </c>
      <c r="D2431" s="823" t="s">
        <v>4682</v>
      </c>
      <c r="E2431" s="824" t="s">
        <v>2967</v>
      </c>
      <c r="F2431" s="822" t="s">
        <v>2930</v>
      </c>
      <c r="G2431" s="822" t="s">
        <v>3834</v>
      </c>
      <c r="H2431" s="822" t="s">
        <v>687</v>
      </c>
      <c r="I2431" s="822" t="s">
        <v>2859</v>
      </c>
      <c r="J2431" s="822" t="s">
        <v>2857</v>
      </c>
      <c r="K2431" s="822" t="s">
        <v>2860</v>
      </c>
      <c r="L2431" s="825">
        <v>969.48</v>
      </c>
      <c r="M2431" s="825">
        <v>5816.88</v>
      </c>
      <c r="N2431" s="822">
        <v>6</v>
      </c>
      <c r="O2431" s="826">
        <v>1</v>
      </c>
      <c r="P2431" s="825">
        <v>5816.88</v>
      </c>
      <c r="Q2431" s="827">
        <v>1</v>
      </c>
      <c r="R2431" s="822">
        <v>6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7</v>
      </c>
      <c r="B2432" s="822" t="s">
        <v>2929</v>
      </c>
      <c r="C2432" s="822" t="s">
        <v>2935</v>
      </c>
      <c r="D2432" s="823" t="s">
        <v>4682</v>
      </c>
      <c r="E2432" s="824" t="s">
        <v>2967</v>
      </c>
      <c r="F2432" s="822" t="s">
        <v>2930</v>
      </c>
      <c r="G2432" s="822" t="s">
        <v>3834</v>
      </c>
      <c r="H2432" s="822" t="s">
        <v>687</v>
      </c>
      <c r="I2432" s="822" t="s">
        <v>4063</v>
      </c>
      <c r="J2432" s="822" t="s">
        <v>2857</v>
      </c>
      <c r="K2432" s="822" t="s">
        <v>3840</v>
      </c>
      <c r="L2432" s="825">
        <v>1300.79</v>
      </c>
      <c r="M2432" s="825">
        <v>15609.48</v>
      </c>
      <c r="N2432" s="822">
        <v>12</v>
      </c>
      <c r="O2432" s="826">
        <v>2</v>
      </c>
      <c r="P2432" s="825">
        <v>15609.48</v>
      </c>
      <c r="Q2432" s="827">
        <v>1</v>
      </c>
      <c r="R2432" s="822">
        <v>12</v>
      </c>
      <c r="S2432" s="827">
        <v>1</v>
      </c>
      <c r="T2432" s="826">
        <v>2</v>
      </c>
      <c r="U2432" s="828">
        <v>1</v>
      </c>
    </row>
    <row r="2433" spans="1:21" ht="14.45" customHeight="1" x14ac:dyDescent="0.2">
      <c r="A2433" s="821">
        <v>7</v>
      </c>
      <c r="B2433" s="822" t="s">
        <v>2929</v>
      </c>
      <c r="C2433" s="822" t="s">
        <v>2935</v>
      </c>
      <c r="D2433" s="823" t="s">
        <v>4682</v>
      </c>
      <c r="E2433" s="824" t="s">
        <v>2967</v>
      </c>
      <c r="F2433" s="822" t="s">
        <v>2930</v>
      </c>
      <c r="G2433" s="822" t="s">
        <v>3834</v>
      </c>
      <c r="H2433" s="822" t="s">
        <v>687</v>
      </c>
      <c r="I2433" s="822" t="s">
        <v>3845</v>
      </c>
      <c r="J2433" s="822" t="s">
        <v>2857</v>
      </c>
      <c r="K2433" s="822" t="s">
        <v>3846</v>
      </c>
      <c r="L2433" s="825">
        <v>242.37</v>
      </c>
      <c r="M2433" s="825">
        <v>1454.22</v>
      </c>
      <c r="N2433" s="822">
        <v>6</v>
      </c>
      <c r="O2433" s="826">
        <v>1</v>
      </c>
      <c r="P2433" s="825">
        <v>1454.22</v>
      </c>
      <c r="Q2433" s="827">
        <v>1</v>
      </c>
      <c r="R2433" s="822">
        <v>6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7</v>
      </c>
      <c r="B2434" s="822" t="s">
        <v>2929</v>
      </c>
      <c r="C2434" s="822" t="s">
        <v>2935</v>
      </c>
      <c r="D2434" s="823" t="s">
        <v>4682</v>
      </c>
      <c r="E2434" s="824" t="s">
        <v>2967</v>
      </c>
      <c r="F2434" s="822" t="s">
        <v>2930</v>
      </c>
      <c r="G2434" s="822" t="s">
        <v>3834</v>
      </c>
      <c r="H2434" s="822" t="s">
        <v>687</v>
      </c>
      <c r="I2434" s="822" t="s">
        <v>4249</v>
      </c>
      <c r="J2434" s="822" t="s">
        <v>2857</v>
      </c>
      <c r="K2434" s="822" t="s">
        <v>3838</v>
      </c>
      <c r="L2434" s="825">
        <v>975.59</v>
      </c>
      <c r="M2434" s="825">
        <v>15609.44</v>
      </c>
      <c r="N2434" s="822">
        <v>16</v>
      </c>
      <c r="O2434" s="826">
        <v>4</v>
      </c>
      <c r="P2434" s="825">
        <v>15609.44</v>
      </c>
      <c r="Q2434" s="827">
        <v>1</v>
      </c>
      <c r="R2434" s="822">
        <v>16</v>
      </c>
      <c r="S2434" s="827">
        <v>1</v>
      </c>
      <c r="T2434" s="826">
        <v>4</v>
      </c>
      <c r="U2434" s="828">
        <v>1</v>
      </c>
    </row>
    <row r="2435" spans="1:21" ht="14.45" customHeight="1" x14ac:dyDescent="0.2">
      <c r="A2435" s="821">
        <v>7</v>
      </c>
      <c r="B2435" s="822" t="s">
        <v>2929</v>
      </c>
      <c r="C2435" s="822" t="s">
        <v>2935</v>
      </c>
      <c r="D2435" s="823" t="s">
        <v>4682</v>
      </c>
      <c r="E2435" s="824" t="s">
        <v>2967</v>
      </c>
      <c r="F2435" s="822" t="s">
        <v>2930</v>
      </c>
      <c r="G2435" s="822" t="s">
        <v>3834</v>
      </c>
      <c r="H2435" s="822" t="s">
        <v>329</v>
      </c>
      <c r="I2435" s="822" t="s">
        <v>4639</v>
      </c>
      <c r="J2435" s="822" t="s">
        <v>4640</v>
      </c>
      <c r="K2435" s="822" t="s">
        <v>2858</v>
      </c>
      <c r="L2435" s="825">
        <v>484.75</v>
      </c>
      <c r="M2435" s="825">
        <v>2908.5</v>
      </c>
      <c r="N2435" s="822">
        <v>6</v>
      </c>
      <c r="O2435" s="826">
        <v>1</v>
      </c>
      <c r="P2435" s="825">
        <v>2908.5</v>
      </c>
      <c r="Q2435" s="827">
        <v>1</v>
      </c>
      <c r="R2435" s="822">
        <v>6</v>
      </c>
      <c r="S2435" s="827">
        <v>1</v>
      </c>
      <c r="T2435" s="826">
        <v>1</v>
      </c>
      <c r="U2435" s="828">
        <v>1</v>
      </c>
    </row>
    <row r="2436" spans="1:21" ht="14.45" customHeight="1" x14ac:dyDescent="0.2">
      <c r="A2436" s="821">
        <v>7</v>
      </c>
      <c r="B2436" s="822" t="s">
        <v>2929</v>
      </c>
      <c r="C2436" s="822" t="s">
        <v>2935</v>
      </c>
      <c r="D2436" s="823" t="s">
        <v>4682</v>
      </c>
      <c r="E2436" s="824" t="s">
        <v>2967</v>
      </c>
      <c r="F2436" s="822" t="s">
        <v>2930</v>
      </c>
      <c r="G2436" s="822" t="s">
        <v>3124</v>
      </c>
      <c r="H2436" s="822" t="s">
        <v>687</v>
      </c>
      <c r="I2436" s="822" t="s">
        <v>3847</v>
      </c>
      <c r="J2436" s="822" t="s">
        <v>2707</v>
      </c>
      <c r="K2436" s="822" t="s">
        <v>3848</v>
      </c>
      <c r="L2436" s="825">
        <v>339.47</v>
      </c>
      <c r="M2436" s="825">
        <v>4073.6400000000003</v>
      </c>
      <c r="N2436" s="822">
        <v>12</v>
      </c>
      <c r="O2436" s="826">
        <v>1.5</v>
      </c>
      <c r="P2436" s="825">
        <v>4073.6400000000003</v>
      </c>
      <c r="Q2436" s="827">
        <v>1</v>
      </c>
      <c r="R2436" s="822">
        <v>12</v>
      </c>
      <c r="S2436" s="827">
        <v>1</v>
      </c>
      <c r="T2436" s="826">
        <v>1.5</v>
      </c>
      <c r="U2436" s="828">
        <v>1</v>
      </c>
    </row>
    <row r="2437" spans="1:21" ht="14.45" customHeight="1" x14ac:dyDescent="0.2">
      <c r="A2437" s="821">
        <v>7</v>
      </c>
      <c r="B2437" s="822" t="s">
        <v>2929</v>
      </c>
      <c r="C2437" s="822" t="s">
        <v>2935</v>
      </c>
      <c r="D2437" s="823" t="s">
        <v>4682</v>
      </c>
      <c r="E2437" s="824" t="s">
        <v>2967</v>
      </c>
      <c r="F2437" s="822" t="s">
        <v>2930</v>
      </c>
      <c r="G2437" s="822" t="s">
        <v>3124</v>
      </c>
      <c r="H2437" s="822" t="s">
        <v>687</v>
      </c>
      <c r="I2437" s="822" t="s">
        <v>2706</v>
      </c>
      <c r="J2437" s="822" t="s">
        <v>2707</v>
      </c>
      <c r="K2437" s="822" t="s">
        <v>2708</v>
      </c>
      <c r="L2437" s="825">
        <v>113.16</v>
      </c>
      <c r="M2437" s="825">
        <v>1357.92</v>
      </c>
      <c r="N2437" s="822">
        <v>12</v>
      </c>
      <c r="O2437" s="826">
        <v>4</v>
      </c>
      <c r="P2437" s="825">
        <v>565.79999999999995</v>
      </c>
      <c r="Q2437" s="827">
        <v>0.41666666666666663</v>
      </c>
      <c r="R2437" s="822">
        <v>5</v>
      </c>
      <c r="S2437" s="827">
        <v>0.41666666666666669</v>
      </c>
      <c r="T2437" s="826">
        <v>1.5</v>
      </c>
      <c r="U2437" s="828">
        <v>0.375</v>
      </c>
    </row>
    <row r="2438" spans="1:21" ht="14.45" customHeight="1" x14ac:dyDescent="0.2">
      <c r="A2438" s="821">
        <v>7</v>
      </c>
      <c r="B2438" s="822" t="s">
        <v>2929</v>
      </c>
      <c r="C2438" s="822" t="s">
        <v>2935</v>
      </c>
      <c r="D2438" s="823" t="s">
        <v>4682</v>
      </c>
      <c r="E2438" s="824" t="s">
        <v>2967</v>
      </c>
      <c r="F2438" s="822" t="s">
        <v>2930</v>
      </c>
      <c r="G2438" s="822" t="s">
        <v>3124</v>
      </c>
      <c r="H2438" s="822" t="s">
        <v>687</v>
      </c>
      <c r="I2438" s="822" t="s">
        <v>2711</v>
      </c>
      <c r="J2438" s="822" t="s">
        <v>2707</v>
      </c>
      <c r="K2438" s="822" t="s">
        <v>2712</v>
      </c>
      <c r="L2438" s="825">
        <v>339.47</v>
      </c>
      <c r="M2438" s="825">
        <v>40736.400000000001</v>
      </c>
      <c r="N2438" s="822">
        <v>120</v>
      </c>
      <c r="O2438" s="826">
        <v>27</v>
      </c>
      <c r="P2438" s="825">
        <v>24781.31</v>
      </c>
      <c r="Q2438" s="827">
        <v>0.60833333333333339</v>
      </c>
      <c r="R2438" s="822">
        <v>73</v>
      </c>
      <c r="S2438" s="827">
        <v>0.60833333333333328</v>
      </c>
      <c r="T2438" s="826">
        <v>17</v>
      </c>
      <c r="U2438" s="828">
        <v>0.62962962962962965</v>
      </c>
    </row>
    <row r="2439" spans="1:21" ht="14.45" customHeight="1" x14ac:dyDescent="0.2">
      <c r="A2439" s="821">
        <v>7</v>
      </c>
      <c r="B2439" s="822" t="s">
        <v>2929</v>
      </c>
      <c r="C2439" s="822" t="s">
        <v>2935</v>
      </c>
      <c r="D2439" s="823" t="s">
        <v>4682</v>
      </c>
      <c r="E2439" s="824" t="s">
        <v>2967</v>
      </c>
      <c r="F2439" s="822" t="s">
        <v>2930</v>
      </c>
      <c r="G2439" s="822" t="s">
        <v>3124</v>
      </c>
      <c r="H2439" s="822" t="s">
        <v>329</v>
      </c>
      <c r="I2439" s="822" t="s">
        <v>4192</v>
      </c>
      <c r="J2439" s="822" t="s">
        <v>3857</v>
      </c>
      <c r="K2439" s="822" t="s">
        <v>3855</v>
      </c>
      <c r="L2439" s="825">
        <v>305.51</v>
      </c>
      <c r="M2439" s="825">
        <v>611.02</v>
      </c>
      <c r="N2439" s="822">
        <v>2</v>
      </c>
      <c r="O2439" s="826">
        <v>2</v>
      </c>
      <c r="P2439" s="825">
        <v>305.51</v>
      </c>
      <c r="Q2439" s="827">
        <v>0.5</v>
      </c>
      <c r="R2439" s="822">
        <v>1</v>
      </c>
      <c r="S2439" s="827">
        <v>0.5</v>
      </c>
      <c r="T2439" s="826">
        <v>1</v>
      </c>
      <c r="U2439" s="828">
        <v>0.5</v>
      </c>
    </row>
    <row r="2440" spans="1:21" ht="14.45" customHeight="1" x14ac:dyDescent="0.2">
      <c r="A2440" s="821">
        <v>7</v>
      </c>
      <c r="B2440" s="822" t="s">
        <v>2929</v>
      </c>
      <c r="C2440" s="822" t="s">
        <v>2935</v>
      </c>
      <c r="D2440" s="823" t="s">
        <v>4682</v>
      </c>
      <c r="E2440" s="824" t="s">
        <v>2967</v>
      </c>
      <c r="F2440" s="822" t="s">
        <v>2930</v>
      </c>
      <c r="G2440" s="822" t="s">
        <v>3124</v>
      </c>
      <c r="H2440" s="822" t="s">
        <v>687</v>
      </c>
      <c r="I2440" s="822" t="s">
        <v>3854</v>
      </c>
      <c r="J2440" s="822" t="s">
        <v>3852</v>
      </c>
      <c r="K2440" s="822" t="s">
        <v>3855</v>
      </c>
      <c r="L2440" s="825">
        <v>763.63</v>
      </c>
      <c r="M2440" s="825">
        <v>9927.1899999999987</v>
      </c>
      <c r="N2440" s="822">
        <v>13</v>
      </c>
      <c r="O2440" s="826">
        <v>2.5</v>
      </c>
      <c r="P2440" s="825">
        <v>9927.1899999999987</v>
      </c>
      <c r="Q2440" s="827">
        <v>1</v>
      </c>
      <c r="R2440" s="822">
        <v>13</v>
      </c>
      <c r="S2440" s="827">
        <v>1</v>
      </c>
      <c r="T2440" s="826">
        <v>2.5</v>
      </c>
      <c r="U2440" s="828">
        <v>1</v>
      </c>
    </row>
    <row r="2441" spans="1:21" ht="14.45" customHeight="1" x14ac:dyDescent="0.2">
      <c r="A2441" s="821">
        <v>7</v>
      </c>
      <c r="B2441" s="822" t="s">
        <v>2929</v>
      </c>
      <c r="C2441" s="822" t="s">
        <v>2935</v>
      </c>
      <c r="D2441" s="823" t="s">
        <v>4682</v>
      </c>
      <c r="E2441" s="824" t="s">
        <v>2967</v>
      </c>
      <c r="F2441" s="822" t="s">
        <v>2930</v>
      </c>
      <c r="G2441" s="822" t="s">
        <v>3124</v>
      </c>
      <c r="H2441" s="822" t="s">
        <v>329</v>
      </c>
      <c r="I2441" s="822" t="s">
        <v>4067</v>
      </c>
      <c r="J2441" s="822" t="s">
        <v>2707</v>
      </c>
      <c r="K2441" s="822" t="s">
        <v>2712</v>
      </c>
      <c r="L2441" s="825">
        <v>339.47</v>
      </c>
      <c r="M2441" s="825">
        <v>2036.8200000000002</v>
      </c>
      <c r="N2441" s="822">
        <v>6</v>
      </c>
      <c r="O2441" s="826">
        <v>0.5</v>
      </c>
      <c r="P2441" s="825">
        <v>2036.8200000000002</v>
      </c>
      <c r="Q2441" s="827">
        <v>1</v>
      </c>
      <c r="R2441" s="822">
        <v>6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7</v>
      </c>
      <c r="B2442" s="822" t="s">
        <v>2929</v>
      </c>
      <c r="C2442" s="822" t="s">
        <v>2935</v>
      </c>
      <c r="D2442" s="823" t="s">
        <v>4682</v>
      </c>
      <c r="E2442" s="824" t="s">
        <v>2967</v>
      </c>
      <c r="F2442" s="822" t="s">
        <v>2930</v>
      </c>
      <c r="G2442" s="822" t="s">
        <v>3124</v>
      </c>
      <c r="H2442" s="822" t="s">
        <v>329</v>
      </c>
      <c r="I2442" s="822" t="s">
        <v>4561</v>
      </c>
      <c r="J2442" s="822" t="s">
        <v>3857</v>
      </c>
      <c r="K2442" s="822" t="s">
        <v>4066</v>
      </c>
      <c r="L2442" s="825">
        <v>101.84</v>
      </c>
      <c r="M2442" s="825">
        <v>101.84</v>
      </c>
      <c r="N2442" s="822">
        <v>1</v>
      </c>
      <c r="O2442" s="826">
        <v>0.5</v>
      </c>
      <c r="P2442" s="825">
        <v>101.84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7</v>
      </c>
      <c r="B2443" s="822" t="s">
        <v>2929</v>
      </c>
      <c r="C2443" s="822" t="s">
        <v>2935</v>
      </c>
      <c r="D2443" s="823" t="s">
        <v>4682</v>
      </c>
      <c r="E2443" s="824" t="s">
        <v>2967</v>
      </c>
      <c r="F2443" s="822" t="s">
        <v>2930</v>
      </c>
      <c r="G2443" s="822" t="s">
        <v>3124</v>
      </c>
      <c r="H2443" s="822" t="s">
        <v>329</v>
      </c>
      <c r="I2443" s="822" t="s">
        <v>4641</v>
      </c>
      <c r="J2443" s="822" t="s">
        <v>3859</v>
      </c>
      <c r="K2443" s="822" t="s">
        <v>3855</v>
      </c>
      <c r="L2443" s="825">
        <v>763.63</v>
      </c>
      <c r="M2443" s="825">
        <v>3054.52</v>
      </c>
      <c r="N2443" s="822">
        <v>4</v>
      </c>
      <c r="O2443" s="826">
        <v>0.5</v>
      </c>
      <c r="P2443" s="825">
        <v>3054.52</v>
      </c>
      <c r="Q2443" s="827">
        <v>1</v>
      </c>
      <c r="R2443" s="822">
        <v>4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7</v>
      </c>
      <c r="B2444" s="822" t="s">
        <v>2929</v>
      </c>
      <c r="C2444" s="822" t="s">
        <v>2935</v>
      </c>
      <c r="D2444" s="823" t="s">
        <v>4682</v>
      </c>
      <c r="E2444" s="824" t="s">
        <v>2967</v>
      </c>
      <c r="F2444" s="822" t="s">
        <v>2930</v>
      </c>
      <c r="G2444" s="822" t="s">
        <v>3860</v>
      </c>
      <c r="H2444" s="822" t="s">
        <v>329</v>
      </c>
      <c r="I2444" s="822" t="s">
        <v>3861</v>
      </c>
      <c r="J2444" s="822" t="s">
        <v>3862</v>
      </c>
      <c r="K2444" s="822" t="s">
        <v>3863</v>
      </c>
      <c r="L2444" s="825">
        <v>0</v>
      </c>
      <c r="M2444" s="825">
        <v>0</v>
      </c>
      <c r="N2444" s="822">
        <v>10</v>
      </c>
      <c r="O2444" s="826">
        <v>1.5</v>
      </c>
      <c r="P2444" s="825">
        <v>0</v>
      </c>
      <c r="Q2444" s="827"/>
      <c r="R2444" s="822">
        <v>4</v>
      </c>
      <c r="S2444" s="827">
        <v>0.4</v>
      </c>
      <c r="T2444" s="826">
        <v>0.5</v>
      </c>
      <c r="U2444" s="828">
        <v>0.33333333333333331</v>
      </c>
    </row>
    <row r="2445" spans="1:21" ht="14.45" customHeight="1" x14ac:dyDescent="0.2">
      <c r="A2445" s="821">
        <v>7</v>
      </c>
      <c r="B2445" s="822" t="s">
        <v>2929</v>
      </c>
      <c r="C2445" s="822" t="s">
        <v>2935</v>
      </c>
      <c r="D2445" s="823" t="s">
        <v>4682</v>
      </c>
      <c r="E2445" s="824" t="s">
        <v>2967</v>
      </c>
      <c r="F2445" s="822" t="s">
        <v>2930</v>
      </c>
      <c r="G2445" s="822" t="s">
        <v>3219</v>
      </c>
      <c r="H2445" s="822" t="s">
        <v>329</v>
      </c>
      <c r="I2445" s="822" t="s">
        <v>3223</v>
      </c>
      <c r="J2445" s="822" t="s">
        <v>3224</v>
      </c>
      <c r="K2445" s="822" t="s">
        <v>3225</v>
      </c>
      <c r="L2445" s="825">
        <v>79.64</v>
      </c>
      <c r="M2445" s="825">
        <v>318.56</v>
      </c>
      <c r="N2445" s="822">
        <v>4</v>
      </c>
      <c r="O2445" s="826">
        <v>2</v>
      </c>
      <c r="P2445" s="825">
        <v>318.56</v>
      </c>
      <c r="Q2445" s="827">
        <v>1</v>
      </c>
      <c r="R2445" s="822">
        <v>4</v>
      </c>
      <c r="S2445" s="827">
        <v>1</v>
      </c>
      <c r="T2445" s="826">
        <v>2</v>
      </c>
      <c r="U2445" s="828">
        <v>1</v>
      </c>
    </row>
    <row r="2446" spans="1:21" ht="14.45" customHeight="1" x14ac:dyDescent="0.2">
      <c r="A2446" s="821">
        <v>7</v>
      </c>
      <c r="B2446" s="822" t="s">
        <v>2929</v>
      </c>
      <c r="C2446" s="822" t="s">
        <v>2935</v>
      </c>
      <c r="D2446" s="823" t="s">
        <v>4682</v>
      </c>
      <c r="E2446" s="824" t="s">
        <v>2967</v>
      </c>
      <c r="F2446" s="822" t="s">
        <v>2930</v>
      </c>
      <c r="G2446" s="822" t="s">
        <v>3864</v>
      </c>
      <c r="H2446" s="822" t="s">
        <v>329</v>
      </c>
      <c r="I2446" s="822" t="s">
        <v>3868</v>
      </c>
      <c r="J2446" s="822" t="s">
        <v>3866</v>
      </c>
      <c r="K2446" s="822" t="s">
        <v>3869</v>
      </c>
      <c r="L2446" s="825">
        <v>1019.46</v>
      </c>
      <c r="M2446" s="825">
        <v>7136.22</v>
      </c>
      <c r="N2446" s="822">
        <v>7</v>
      </c>
      <c r="O2446" s="826">
        <v>3</v>
      </c>
      <c r="P2446" s="825">
        <v>4077.84</v>
      </c>
      <c r="Q2446" s="827">
        <v>0.5714285714285714</v>
      </c>
      <c r="R2446" s="822">
        <v>4</v>
      </c>
      <c r="S2446" s="827">
        <v>0.5714285714285714</v>
      </c>
      <c r="T2446" s="826">
        <v>2</v>
      </c>
      <c r="U2446" s="828">
        <v>0.66666666666666663</v>
      </c>
    </row>
    <row r="2447" spans="1:21" ht="14.45" customHeight="1" x14ac:dyDescent="0.2">
      <c r="A2447" s="821">
        <v>7</v>
      </c>
      <c r="B2447" s="822" t="s">
        <v>2929</v>
      </c>
      <c r="C2447" s="822" t="s">
        <v>2935</v>
      </c>
      <c r="D2447" s="823" t="s">
        <v>4682</v>
      </c>
      <c r="E2447" s="824" t="s">
        <v>2967</v>
      </c>
      <c r="F2447" s="822" t="s">
        <v>2930</v>
      </c>
      <c r="G2447" s="822" t="s">
        <v>3864</v>
      </c>
      <c r="H2447" s="822" t="s">
        <v>329</v>
      </c>
      <c r="I2447" s="822" t="s">
        <v>3870</v>
      </c>
      <c r="J2447" s="822" t="s">
        <v>3866</v>
      </c>
      <c r="K2447" s="822" t="s">
        <v>3871</v>
      </c>
      <c r="L2447" s="825">
        <v>2038.93</v>
      </c>
      <c r="M2447" s="825">
        <v>18350.37</v>
      </c>
      <c r="N2447" s="822">
        <v>9</v>
      </c>
      <c r="O2447" s="826">
        <v>3</v>
      </c>
      <c r="P2447" s="825">
        <v>12233.58</v>
      </c>
      <c r="Q2447" s="827">
        <v>0.66666666666666674</v>
      </c>
      <c r="R2447" s="822">
        <v>6</v>
      </c>
      <c r="S2447" s="827">
        <v>0.66666666666666663</v>
      </c>
      <c r="T2447" s="826">
        <v>2</v>
      </c>
      <c r="U2447" s="828">
        <v>0.66666666666666663</v>
      </c>
    </row>
    <row r="2448" spans="1:21" ht="14.45" customHeight="1" x14ac:dyDescent="0.2">
      <c r="A2448" s="821">
        <v>7</v>
      </c>
      <c r="B2448" s="822" t="s">
        <v>2929</v>
      </c>
      <c r="C2448" s="822" t="s">
        <v>2935</v>
      </c>
      <c r="D2448" s="823" t="s">
        <v>4682</v>
      </c>
      <c r="E2448" s="824" t="s">
        <v>2967</v>
      </c>
      <c r="F2448" s="822" t="s">
        <v>2930</v>
      </c>
      <c r="G2448" s="822" t="s">
        <v>3132</v>
      </c>
      <c r="H2448" s="822" t="s">
        <v>329</v>
      </c>
      <c r="I2448" s="822" t="s">
        <v>3133</v>
      </c>
      <c r="J2448" s="822" t="s">
        <v>3134</v>
      </c>
      <c r="K2448" s="822" t="s">
        <v>3135</v>
      </c>
      <c r="L2448" s="825">
        <v>45.89</v>
      </c>
      <c r="M2448" s="825">
        <v>91.78</v>
      </c>
      <c r="N2448" s="822">
        <v>2</v>
      </c>
      <c r="O2448" s="826">
        <v>0.5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7</v>
      </c>
      <c r="B2449" s="822" t="s">
        <v>2929</v>
      </c>
      <c r="C2449" s="822" t="s">
        <v>2935</v>
      </c>
      <c r="D2449" s="823" t="s">
        <v>4682</v>
      </c>
      <c r="E2449" s="824" t="s">
        <v>2967</v>
      </c>
      <c r="F2449" s="822" t="s">
        <v>2930</v>
      </c>
      <c r="G2449" s="822" t="s">
        <v>3132</v>
      </c>
      <c r="H2449" s="822" t="s">
        <v>329</v>
      </c>
      <c r="I2449" s="822" t="s">
        <v>4074</v>
      </c>
      <c r="J2449" s="822" t="s">
        <v>3134</v>
      </c>
      <c r="K2449" s="822" t="s">
        <v>4075</v>
      </c>
      <c r="L2449" s="825">
        <v>91.78</v>
      </c>
      <c r="M2449" s="825">
        <v>367.12</v>
      </c>
      <c r="N2449" s="822">
        <v>4</v>
      </c>
      <c r="O2449" s="826">
        <v>1.5</v>
      </c>
      <c r="P2449" s="825">
        <v>367.12</v>
      </c>
      <c r="Q2449" s="827">
        <v>1</v>
      </c>
      <c r="R2449" s="822">
        <v>4</v>
      </c>
      <c r="S2449" s="827">
        <v>1</v>
      </c>
      <c r="T2449" s="826">
        <v>1.5</v>
      </c>
      <c r="U2449" s="828">
        <v>1</v>
      </c>
    </row>
    <row r="2450" spans="1:21" ht="14.45" customHeight="1" x14ac:dyDescent="0.2">
      <c r="A2450" s="821">
        <v>7</v>
      </c>
      <c r="B2450" s="822" t="s">
        <v>2929</v>
      </c>
      <c r="C2450" s="822" t="s">
        <v>2935</v>
      </c>
      <c r="D2450" s="823" t="s">
        <v>4682</v>
      </c>
      <c r="E2450" s="824" t="s">
        <v>2967</v>
      </c>
      <c r="F2450" s="822" t="s">
        <v>2930</v>
      </c>
      <c r="G2450" s="822" t="s">
        <v>2988</v>
      </c>
      <c r="H2450" s="822" t="s">
        <v>687</v>
      </c>
      <c r="I2450" s="822" t="s">
        <v>2635</v>
      </c>
      <c r="J2450" s="822" t="s">
        <v>1196</v>
      </c>
      <c r="K2450" s="822" t="s">
        <v>2636</v>
      </c>
      <c r="L2450" s="825">
        <v>773.45</v>
      </c>
      <c r="M2450" s="825">
        <v>773.45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7</v>
      </c>
      <c r="B2451" s="822" t="s">
        <v>2929</v>
      </c>
      <c r="C2451" s="822" t="s">
        <v>2935</v>
      </c>
      <c r="D2451" s="823" t="s">
        <v>4682</v>
      </c>
      <c r="E2451" s="824" t="s">
        <v>2967</v>
      </c>
      <c r="F2451" s="822" t="s">
        <v>2930</v>
      </c>
      <c r="G2451" s="822" t="s">
        <v>3874</v>
      </c>
      <c r="H2451" s="822" t="s">
        <v>329</v>
      </c>
      <c r="I2451" s="822" t="s">
        <v>4195</v>
      </c>
      <c r="J2451" s="822" t="s">
        <v>4196</v>
      </c>
      <c r="K2451" s="822" t="s">
        <v>841</v>
      </c>
      <c r="L2451" s="825">
        <v>68.599999999999994</v>
      </c>
      <c r="M2451" s="825">
        <v>137.19999999999999</v>
      </c>
      <c r="N2451" s="822">
        <v>2</v>
      </c>
      <c r="O2451" s="826">
        <v>1.5</v>
      </c>
      <c r="P2451" s="825">
        <v>68.599999999999994</v>
      </c>
      <c r="Q2451" s="827">
        <v>0.5</v>
      </c>
      <c r="R2451" s="822">
        <v>1</v>
      </c>
      <c r="S2451" s="827">
        <v>0.5</v>
      </c>
      <c r="T2451" s="826">
        <v>0.5</v>
      </c>
      <c r="U2451" s="828">
        <v>0.33333333333333331</v>
      </c>
    </row>
    <row r="2452" spans="1:21" ht="14.45" customHeight="1" x14ac:dyDescent="0.2">
      <c r="A2452" s="821">
        <v>7</v>
      </c>
      <c r="B2452" s="822" t="s">
        <v>2929</v>
      </c>
      <c r="C2452" s="822" t="s">
        <v>2935</v>
      </c>
      <c r="D2452" s="823" t="s">
        <v>4682</v>
      </c>
      <c r="E2452" s="824" t="s">
        <v>2967</v>
      </c>
      <c r="F2452" s="822" t="s">
        <v>2930</v>
      </c>
      <c r="G2452" s="822" t="s">
        <v>3874</v>
      </c>
      <c r="H2452" s="822" t="s">
        <v>329</v>
      </c>
      <c r="I2452" s="822" t="s">
        <v>3878</v>
      </c>
      <c r="J2452" s="822" t="s">
        <v>3879</v>
      </c>
      <c r="K2452" s="822" t="s">
        <v>3880</v>
      </c>
      <c r="L2452" s="825">
        <v>74.64</v>
      </c>
      <c r="M2452" s="825">
        <v>597.12</v>
      </c>
      <c r="N2452" s="822">
        <v>8</v>
      </c>
      <c r="O2452" s="826">
        <v>1.5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7</v>
      </c>
      <c r="B2453" s="822" t="s">
        <v>2929</v>
      </c>
      <c r="C2453" s="822" t="s">
        <v>2935</v>
      </c>
      <c r="D2453" s="823" t="s">
        <v>4682</v>
      </c>
      <c r="E2453" s="824" t="s">
        <v>2967</v>
      </c>
      <c r="F2453" s="822" t="s">
        <v>2930</v>
      </c>
      <c r="G2453" s="822" t="s">
        <v>3757</v>
      </c>
      <c r="H2453" s="822" t="s">
        <v>329</v>
      </c>
      <c r="I2453" s="822" t="s">
        <v>4076</v>
      </c>
      <c r="J2453" s="822" t="s">
        <v>4077</v>
      </c>
      <c r="K2453" s="822" t="s">
        <v>3360</v>
      </c>
      <c r="L2453" s="825">
        <v>46.99</v>
      </c>
      <c r="M2453" s="825">
        <v>422.91</v>
      </c>
      <c r="N2453" s="822">
        <v>9</v>
      </c>
      <c r="O2453" s="826">
        <v>1.5</v>
      </c>
      <c r="P2453" s="825">
        <v>234.95000000000002</v>
      </c>
      <c r="Q2453" s="827">
        <v>0.55555555555555558</v>
      </c>
      <c r="R2453" s="822">
        <v>5</v>
      </c>
      <c r="S2453" s="827">
        <v>0.55555555555555558</v>
      </c>
      <c r="T2453" s="826">
        <v>0.5</v>
      </c>
      <c r="U2453" s="828">
        <v>0.33333333333333331</v>
      </c>
    </row>
    <row r="2454" spans="1:21" ht="14.45" customHeight="1" x14ac:dyDescent="0.2">
      <c r="A2454" s="821">
        <v>7</v>
      </c>
      <c r="B2454" s="822" t="s">
        <v>2929</v>
      </c>
      <c r="C2454" s="822" t="s">
        <v>2935</v>
      </c>
      <c r="D2454" s="823" t="s">
        <v>4682</v>
      </c>
      <c r="E2454" s="824" t="s">
        <v>2967</v>
      </c>
      <c r="F2454" s="822" t="s">
        <v>2930</v>
      </c>
      <c r="G2454" s="822" t="s">
        <v>3881</v>
      </c>
      <c r="H2454" s="822" t="s">
        <v>329</v>
      </c>
      <c r="I2454" s="822" t="s">
        <v>4082</v>
      </c>
      <c r="J2454" s="822" t="s">
        <v>1440</v>
      </c>
      <c r="K2454" s="822" t="s">
        <v>2355</v>
      </c>
      <c r="L2454" s="825">
        <v>38.590000000000003</v>
      </c>
      <c r="M2454" s="825">
        <v>231.54000000000002</v>
      </c>
      <c r="N2454" s="822">
        <v>6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7</v>
      </c>
      <c r="B2455" s="822" t="s">
        <v>2929</v>
      </c>
      <c r="C2455" s="822" t="s">
        <v>2935</v>
      </c>
      <c r="D2455" s="823" t="s">
        <v>4682</v>
      </c>
      <c r="E2455" s="824" t="s">
        <v>2967</v>
      </c>
      <c r="F2455" s="822" t="s">
        <v>2930</v>
      </c>
      <c r="G2455" s="822" t="s">
        <v>3888</v>
      </c>
      <c r="H2455" s="822" t="s">
        <v>329</v>
      </c>
      <c r="I2455" s="822" t="s">
        <v>3889</v>
      </c>
      <c r="J2455" s="822" t="s">
        <v>3890</v>
      </c>
      <c r="K2455" s="822" t="s">
        <v>3891</v>
      </c>
      <c r="L2455" s="825">
        <v>1561.8</v>
      </c>
      <c r="M2455" s="825">
        <v>15618</v>
      </c>
      <c r="N2455" s="822">
        <v>10</v>
      </c>
      <c r="O2455" s="826">
        <v>2</v>
      </c>
      <c r="P2455" s="825">
        <v>15618</v>
      </c>
      <c r="Q2455" s="827">
        <v>1</v>
      </c>
      <c r="R2455" s="822">
        <v>10</v>
      </c>
      <c r="S2455" s="827">
        <v>1</v>
      </c>
      <c r="T2455" s="826">
        <v>2</v>
      </c>
      <c r="U2455" s="828">
        <v>1</v>
      </c>
    </row>
    <row r="2456" spans="1:21" ht="14.45" customHeight="1" x14ac:dyDescent="0.2">
      <c r="A2456" s="821">
        <v>7</v>
      </c>
      <c r="B2456" s="822" t="s">
        <v>2929</v>
      </c>
      <c r="C2456" s="822" t="s">
        <v>2935</v>
      </c>
      <c r="D2456" s="823" t="s">
        <v>4682</v>
      </c>
      <c r="E2456" s="824" t="s">
        <v>2967</v>
      </c>
      <c r="F2456" s="822" t="s">
        <v>2930</v>
      </c>
      <c r="G2456" s="822" t="s">
        <v>4510</v>
      </c>
      <c r="H2456" s="822" t="s">
        <v>687</v>
      </c>
      <c r="I2456" s="822" t="s">
        <v>4573</v>
      </c>
      <c r="J2456" s="822" t="s">
        <v>4512</v>
      </c>
      <c r="K2456" s="822" t="s">
        <v>4574</v>
      </c>
      <c r="L2456" s="825">
        <v>12.79</v>
      </c>
      <c r="M2456" s="825">
        <v>25.58</v>
      </c>
      <c r="N2456" s="822">
        <v>2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7</v>
      </c>
      <c r="B2457" s="822" t="s">
        <v>2929</v>
      </c>
      <c r="C2457" s="822" t="s">
        <v>2935</v>
      </c>
      <c r="D2457" s="823" t="s">
        <v>4682</v>
      </c>
      <c r="E2457" s="824" t="s">
        <v>2967</v>
      </c>
      <c r="F2457" s="822" t="s">
        <v>2930</v>
      </c>
      <c r="G2457" s="822" t="s">
        <v>3043</v>
      </c>
      <c r="H2457" s="822" t="s">
        <v>329</v>
      </c>
      <c r="I2457" s="822" t="s">
        <v>3044</v>
      </c>
      <c r="J2457" s="822" t="s">
        <v>3045</v>
      </c>
      <c r="K2457" s="822" t="s">
        <v>3046</v>
      </c>
      <c r="L2457" s="825">
        <v>248.55</v>
      </c>
      <c r="M2457" s="825">
        <v>248.55</v>
      </c>
      <c r="N2457" s="822">
        <v>1</v>
      </c>
      <c r="O2457" s="826">
        <v>1</v>
      </c>
      <c r="P2457" s="825">
        <v>248.55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7</v>
      </c>
      <c r="B2458" s="822" t="s">
        <v>2929</v>
      </c>
      <c r="C2458" s="822" t="s">
        <v>2935</v>
      </c>
      <c r="D2458" s="823" t="s">
        <v>4682</v>
      </c>
      <c r="E2458" s="824" t="s">
        <v>2967</v>
      </c>
      <c r="F2458" s="822" t="s">
        <v>2930</v>
      </c>
      <c r="G2458" s="822" t="s">
        <v>3047</v>
      </c>
      <c r="H2458" s="822" t="s">
        <v>329</v>
      </c>
      <c r="I2458" s="822" t="s">
        <v>3048</v>
      </c>
      <c r="J2458" s="822" t="s">
        <v>1584</v>
      </c>
      <c r="K2458" s="822" t="s">
        <v>3049</v>
      </c>
      <c r="L2458" s="825">
        <v>90.95</v>
      </c>
      <c r="M2458" s="825">
        <v>90.95</v>
      </c>
      <c r="N2458" s="822">
        <v>1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7</v>
      </c>
      <c r="B2459" s="822" t="s">
        <v>2929</v>
      </c>
      <c r="C2459" s="822" t="s">
        <v>2935</v>
      </c>
      <c r="D2459" s="823" t="s">
        <v>4682</v>
      </c>
      <c r="E2459" s="824" t="s">
        <v>2967</v>
      </c>
      <c r="F2459" s="822" t="s">
        <v>2930</v>
      </c>
      <c r="G2459" s="822" t="s">
        <v>3151</v>
      </c>
      <c r="H2459" s="822" t="s">
        <v>329</v>
      </c>
      <c r="I2459" s="822" t="s">
        <v>3152</v>
      </c>
      <c r="J2459" s="822" t="s">
        <v>3153</v>
      </c>
      <c r="K2459" s="822" t="s">
        <v>2371</v>
      </c>
      <c r="L2459" s="825">
        <v>38.56</v>
      </c>
      <c r="M2459" s="825">
        <v>308.48</v>
      </c>
      <c r="N2459" s="822">
        <v>8</v>
      </c>
      <c r="O2459" s="826">
        <v>2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7</v>
      </c>
      <c r="B2460" s="822" t="s">
        <v>2929</v>
      </c>
      <c r="C2460" s="822" t="s">
        <v>2935</v>
      </c>
      <c r="D2460" s="823" t="s">
        <v>4682</v>
      </c>
      <c r="E2460" s="824" t="s">
        <v>2967</v>
      </c>
      <c r="F2460" s="822" t="s">
        <v>2930</v>
      </c>
      <c r="G2460" s="822" t="s">
        <v>3154</v>
      </c>
      <c r="H2460" s="822" t="s">
        <v>687</v>
      </c>
      <c r="I2460" s="822" t="s">
        <v>2653</v>
      </c>
      <c r="J2460" s="822" t="s">
        <v>2654</v>
      </c>
      <c r="K2460" s="822" t="s">
        <v>2655</v>
      </c>
      <c r="L2460" s="825">
        <v>70.48</v>
      </c>
      <c r="M2460" s="825">
        <v>634.31999999999994</v>
      </c>
      <c r="N2460" s="822">
        <v>9</v>
      </c>
      <c r="O2460" s="826">
        <v>2.5</v>
      </c>
      <c r="P2460" s="825">
        <v>422.88</v>
      </c>
      <c r="Q2460" s="827">
        <v>0.66666666666666674</v>
      </c>
      <c r="R2460" s="822">
        <v>6</v>
      </c>
      <c r="S2460" s="827">
        <v>0.66666666666666663</v>
      </c>
      <c r="T2460" s="826">
        <v>2</v>
      </c>
      <c r="U2460" s="828">
        <v>0.8</v>
      </c>
    </row>
    <row r="2461" spans="1:21" ht="14.45" customHeight="1" x14ac:dyDescent="0.2">
      <c r="A2461" s="821">
        <v>7</v>
      </c>
      <c r="B2461" s="822" t="s">
        <v>2929</v>
      </c>
      <c r="C2461" s="822" t="s">
        <v>2935</v>
      </c>
      <c r="D2461" s="823" t="s">
        <v>4682</v>
      </c>
      <c r="E2461" s="824" t="s">
        <v>2967</v>
      </c>
      <c r="F2461" s="822" t="s">
        <v>2930</v>
      </c>
      <c r="G2461" s="822" t="s">
        <v>3154</v>
      </c>
      <c r="H2461" s="822" t="s">
        <v>687</v>
      </c>
      <c r="I2461" s="822" t="s">
        <v>3155</v>
      </c>
      <c r="J2461" s="822" t="s">
        <v>2654</v>
      </c>
      <c r="K2461" s="822" t="s">
        <v>3156</v>
      </c>
      <c r="L2461" s="825">
        <v>140.96</v>
      </c>
      <c r="M2461" s="825">
        <v>140.96</v>
      </c>
      <c r="N2461" s="822">
        <v>1</v>
      </c>
      <c r="O2461" s="826">
        <v>1</v>
      </c>
      <c r="P2461" s="825">
        <v>140.96</v>
      </c>
      <c r="Q2461" s="827">
        <v>1</v>
      </c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7</v>
      </c>
      <c r="B2462" s="822" t="s">
        <v>2929</v>
      </c>
      <c r="C2462" s="822" t="s">
        <v>2935</v>
      </c>
      <c r="D2462" s="823" t="s">
        <v>4682</v>
      </c>
      <c r="E2462" s="824" t="s">
        <v>2967</v>
      </c>
      <c r="F2462" s="822" t="s">
        <v>2930</v>
      </c>
      <c r="G2462" s="822" t="s">
        <v>3551</v>
      </c>
      <c r="H2462" s="822" t="s">
        <v>329</v>
      </c>
      <c r="I2462" s="822" t="s">
        <v>3552</v>
      </c>
      <c r="J2462" s="822" t="s">
        <v>927</v>
      </c>
      <c r="K2462" s="822" t="s">
        <v>3553</v>
      </c>
      <c r="L2462" s="825">
        <v>53.57</v>
      </c>
      <c r="M2462" s="825">
        <v>160.71</v>
      </c>
      <c r="N2462" s="822">
        <v>3</v>
      </c>
      <c r="O2462" s="826">
        <v>1</v>
      </c>
      <c r="P2462" s="825">
        <v>53.57</v>
      </c>
      <c r="Q2462" s="827">
        <v>0.33333333333333331</v>
      </c>
      <c r="R2462" s="822">
        <v>1</v>
      </c>
      <c r="S2462" s="827">
        <v>0.33333333333333331</v>
      </c>
      <c r="T2462" s="826">
        <v>0.5</v>
      </c>
      <c r="U2462" s="828">
        <v>0.5</v>
      </c>
    </row>
    <row r="2463" spans="1:21" ht="14.45" customHeight="1" x14ac:dyDescent="0.2">
      <c r="A2463" s="821">
        <v>7</v>
      </c>
      <c r="B2463" s="822" t="s">
        <v>2929</v>
      </c>
      <c r="C2463" s="822" t="s">
        <v>2935</v>
      </c>
      <c r="D2463" s="823" t="s">
        <v>4682</v>
      </c>
      <c r="E2463" s="824" t="s">
        <v>2967</v>
      </c>
      <c r="F2463" s="822" t="s">
        <v>2930</v>
      </c>
      <c r="G2463" s="822" t="s">
        <v>3698</v>
      </c>
      <c r="H2463" s="822" t="s">
        <v>329</v>
      </c>
      <c r="I2463" s="822" t="s">
        <v>4642</v>
      </c>
      <c r="J2463" s="822" t="s">
        <v>1284</v>
      </c>
      <c r="K2463" s="822" t="s">
        <v>2021</v>
      </c>
      <c r="L2463" s="825">
        <v>161.06</v>
      </c>
      <c r="M2463" s="825">
        <v>483.18</v>
      </c>
      <c r="N2463" s="822">
        <v>3</v>
      </c>
      <c r="O2463" s="826">
        <v>0.5</v>
      </c>
      <c r="P2463" s="825">
        <v>483.18</v>
      </c>
      <c r="Q2463" s="827">
        <v>1</v>
      </c>
      <c r="R2463" s="822">
        <v>3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7</v>
      </c>
      <c r="B2464" s="822" t="s">
        <v>2929</v>
      </c>
      <c r="C2464" s="822" t="s">
        <v>2935</v>
      </c>
      <c r="D2464" s="823" t="s">
        <v>4682</v>
      </c>
      <c r="E2464" s="824" t="s">
        <v>2967</v>
      </c>
      <c r="F2464" s="822" t="s">
        <v>2930</v>
      </c>
      <c r="G2464" s="822" t="s">
        <v>3901</v>
      </c>
      <c r="H2464" s="822" t="s">
        <v>329</v>
      </c>
      <c r="I2464" s="822" t="s">
        <v>4159</v>
      </c>
      <c r="J2464" s="822" t="s">
        <v>4160</v>
      </c>
      <c r="K2464" s="822" t="s">
        <v>4161</v>
      </c>
      <c r="L2464" s="825">
        <v>127</v>
      </c>
      <c r="M2464" s="825">
        <v>762</v>
      </c>
      <c r="N2464" s="822">
        <v>6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7</v>
      </c>
      <c r="B2465" s="822" t="s">
        <v>2929</v>
      </c>
      <c r="C2465" s="822" t="s">
        <v>2935</v>
      </c>
      <c r="D2465" s="823" t="s">
        <v>4682</v>
      </c>
      <c r="E2465" s="824" t="s">
        <v>2967</v>
      </c>
      <c r="F2465" s="822" t="s">
        <v>2930</v>
      </c>
      <c r="G2465" s="822" t="s">
        <v>3901</v>
      </c>
      <c r="H2465" s="822" t="s">
        <v>329</v>
      </c>
      <c r="I2465" s="822" t="s">
        <v>4201</v>
      </c>
      <c r="J2465" s="822" t="s">
        <v>4160</v>
      </c>
      <c r="K2465" s="822" t="s">
        <v>2833</v>
      </c>
      <c r="L2465" s="825">
        <v>389.92</v>
      </c>
      <c r="M2465" s="825">
        <v>779.84</v>
      </c>
      <c r="N2465" s="822">
        <v>2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7</v>
      </c>
      <c r="B2466" s="822" t="s">
        <v>2929</v>
      </c>
      <c r="C2466" s="822" t="s">
        <v>2935</v>
      </c>
      <c r="D2466" s="823" t="s">
        <v>4682</v>
      </c>
      <c r="E2466" s="824" t="s">
        <v>2967</v>
      </c>
      <c r="F2466" s="822" t="s">
        <v>2930</v>
      </c>
      <c r="G2466" s="822" t="s">
        <v>3901</v>
      </c>
      <c r="H2466" s="822" t="s">
        <v>329</v>
      </c>
      <c r="I2466" s="822" t="s">
        <v>4202</v>
      </c>
      <c r="J2466" s="822" t="s">
        <v>4160</v>
      </c>
      <c r="K2466" s="822" t="s">
        <v>1900</v>
      </c>
      <c r="L2466" s="825">
        <v>701.65</v>
      </c>
      <c r="M2466" s="825">
        <v>6314.8499999999995</v>
      </c>
      <c r="N2466" s="822">
        <v>9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7</v>
      </c>
      <c r="B2467" s="822" t="s">
        <v>2929</v>
      </c>
      <c r="C2467" s="822" t="s">
        <v>2935</v>
      </c>
      <c r="D2467" s="823" t="s">
        <v>4682</v>
      </c>
      <c r="E2467" s="824" t="s">
        <v>2967</v>
      </c>
      <c r="F2467" s="822" t="s">
        <v>2930</v>
      </c>
      <c r="G2467" s="822" t="s">
        <v>3901</v>
      </c>
      <c r="H2467" s="822" t="s">
        <v>329</v>
      </c>
      <c r="I2467" s="822" t="s">
        <v>3902</v>
      </c>
      <c r="J2467" s="822" t="s">
        <v>3903</v>
      </c>
      <c r="K2467" s="822" t="s">
        <v>836</v>
      </c>
      <c r="L2467" s="825">
        <v>208.18</v>
      </c>
      <c r="M2467" s="825">
        <v>416.36</v>
      </c>
      <c r="N2467" s="822">
        <v>2</v>
      </c>
      <c r="O2467" s="826">
        <v>1</v>
      </c>
      <c r="P2467" s="825">
        <v>416.36</v>
      </c>
      <c r="Q2467" s="827">
        <v>1</v>
      </c>
      <c r="R2467" s="822">
        <v>2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7</v>
      </c>
      <c r="B2468" s="822" t="s">
        <v>2929</v>
      </c>
      <c r="C2468" s="822" t="s">
        <v>2935</v>
      </c>
      <c r="D2468" s="823" t="s">
        <v>4682</v>
      </c>
      <c r="E2468" s="824" t="s">
        <v>2967</v>
      </c>
      <c r="F2468" s="822" t="s">
        <v>2930</v>
      </c>
      <c r="G2468" s="822" t="s">
        <v>3901</v>
      </c>
      <c r="H2468" s="822" t="s">
        <v>329</v>
      </c>
      <c r="I2468" s="822" t="s">
        <v>3904</v>
      </c>
      <c r="J2468" s="822" t="s">
        <v>3903</v>
      </c>
      <c r="K2468" s="822" t="s">
        <v>1919</v>
      </c>
      <c r="L2468" s="825">
        <v>383.18</v>
      </c>
      <c r="M2468" s="825">
        <v>766.36</v>
      </c>
      <c r="N2468" s="822">
        <v>2</v>
      </c>
      <c r="O2468" s="826">
        <v>1</v>
      </c>
      <c r="P2468" s="825">
        <v>766.36</v>
      </c>
      <c r="Q2468" s="827">
        <v>1</v>
      </c>
      <c r="R2468" s="822">
        <v>2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7</v>
      </c>
      <c r="B2469" s="822" t="s">
        <v>2929</v>
      </c>
      <c r="C2469" s="822" t="s">
        <v>2935</v>
      </c>
      <c r="D2469" s="823" t="s">
        <v>4682</v>
      </c>
      <c r="E2469" s="824" t="s">
        <v>2967</v>
      </c>
      <c r="F2469" s="822" t="s">
        <v>2930</v>
      </c>
      <c r="G2469" s="822" t="s">
        <v>3905</v>
      </c>
      <c r="H2469" s="822" t="s">
        <v>329</v>
      </c>
      <c r="I2469" s="822" t="s">
        <v>3906</v>
      </c>
      <c r="J2469" s="822" t="s">
        <v>3907</v>
      </c>
      <c r="K2469" s="822" t="s">
        <v>1901</v>
      </c>
      <c r="L2469" s="825">
        <v>88.07</v>
      </c>
      <c r="M2469" s="825">
        <v>1937.54</v>
      </c>
      <c r="N2469" s="822">
        <v>22</v>
      </c>
      <c r="O2469" s="826">
        <v>2.5</v>
      </c>
      <c r="P2469" s="825">
        <v>528.41999999999996</v>
      </c>
      <c r="Q2469" s="827">
        <v>0.27272727272727271</v>
      </c>
      <c r="R2469" s="822">
        <v>6</v>
      </c>
      <c r="S2469" s="827">
        <v>0.27272727272727271</v>
      </c>
      <c r="T2469" s="826">
        <v>0.5</v>
      </c>
      <c r="U2469" s="828">
        <v>0.2</v>
      </c>
    </row>
    <row r="2470" spans="1:21" ht="14.45" customHeight="1" x14ac:dyDescent="0.2">
      <c r="A2470" s="821">
        <v>7</v>
      </c>
      <c r="B2470" s="822" t="s">
        <v>2929</v>
      </c>
      <c r="C2470" s="822" t="s">
        <v>2935</v>
      </c>
      <c r="D2470" s="823" t="s">
        <v>4682</v>
      </c>
      <c r="E2470" s="824" t="s">
        <v>2967</v>
      </c>
      <c r="F2470" s="822" t="s">
        <v>2930</v>
      </c>
      <c r="G2470" s="822" t="s">
        <v>3908</v>
      </c>
      <c r="H2470" s="822" t="s">
        <v>329</v>
      </c>
      <c r="I2470" s="822" t="s">
        <v>3909</v>
      </c>
      <c r="J2470" s="822" t="s">
        <v>3910</v>
      </c>
      <c r="K2470" s="822" t="s">
        <v>3911</v>
      </c>
      <c r="L2470" s="825">
        <v>70.48</v>
      </c>
      <c r="M2470" s="825">
        <v>211.44</v>
      </c>
      <c r="N2470" s="822">
        <v>3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7</v>
      </c>
      <c r="B2471" s="822" t="s">
        <v>2929</v>
      </c>
      <c r="C2471" s="822" t="s">
        <v>2935</v>
      </c>
      <c r="D2471" s="823" t="s">
        <v>4682</v>
      </c>
      <c r="E2471" s="824" t="s">
        <v>2967</v>
      </c>
      <c r="F2471" s="822" t="s">
        <v>2930</v>
      </c>
      <c r="G2471" s="822" t="s">
        <v>3908</v>
      </c>
      <c r="H2471" s="822" t="s">
        <v>329</v>
      </c>
      <c r="I2471" s="822" t="s">
        <v>4519</v>
      </c>
      <c r="J2471" s="822" t="s">
        <v>4520</v>
      </c>
      <c r="K2471" s="822" t="s">
        <v>4521</v>
      </c>
      <c r="L2471" s="825">
        <v>0</v>
      </c>
      <c r="M2471" s="825">
        <v>0</v>
      </c>
      <c r="N2471" s="822">
        <v>4</v>
      </c>
      <c r="O2471" s="826">
        <v>2</v>
      </c>
      <c r="P2471" s="825">
        <v>0</v>
      </c>
      <c r="Q2471" s="827"/>
      <c r="R2471" s="822">
        <v>4</v>
      </c>
      <c r="S2471" s="827">
        <v>1</v>
      </c>
      <c r="T2471" s="826">
        <v>2</v>
      </c>
      <c r="U2471" s="828">
        <v>1</v>
      </c>
    </row>
    <row r="2472" spans="1:21" ht="14.45" customHeight="1" x14ac:dyDescent="0.2">
      <c r="A2472" s="821">
        <v>7</v>
      </c>
      <c r="B2472" s="822" t="s">
        <v>2929</v>
      </c>
      <c r="C2472" s="822" t="s">
        <v>2935</v>
      </c>
      <c r="D2472" s="823" t="s">
        <v>4682</v>
      </c>
      <c r="E2472" s="824" t="s">
        <v>2967</v>
      </c>
      <c r="F2472" s="822" t="s">
        <v>2930</v>
      </c>
      <c r="G2472" s="822" t="s">
        <v>3050</v>
      </c>
      <c r="H2472" s="822" t="s">
        <v>329</v>
      </c>
      <c r="I2472" s="822" t="s">
        <v>4522</v>
      </c>
      <c r="J2472" s="822" t="s">
        <v>3248</v>
      </c>
      <c r="K2472" s="822" t="s">
        <v>871</v>
      </c>
      <c r="L2472" s="825">
        <v>35.25</v>
      </c>
      <c r="M2472" s="825">
        <v>70.5</v>
      </c>
      <c r="N2472" s="822">
        <v>2</v>
      </c>
      <c r="O2472" s="826">
        <v>1</v>
      </c>
      <c r="P2472" s="825">
        <v>70.5</v>
      </c>
      <c r="Q2472" s="827">
        <v>1</v>
      </c>
      <c r="R2472" s="822">
        <v>2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7</v>
      </c>
      <c r="B2473" s="822" t="s">
        <v>2929</v>
      </c>
      <c r="C2473" s="822" t="s">
        <v>2935</v>
      </c>
      <c r="D2473" s="823" t="s">
        <v>4682</v>
      </c>
      <c r="E2473" s="824" t="s">
        <v>2967</v>
      </c>
      <c r="F2473" s="822" t="s">
        <v>2930</v>
      </c>
      <c r="G2473" s="822" t="s">
        <v>3161</v>
      </c>
      <c r="H2473" s="822" t="s">
        <v>329</v>
      </c>
      <c r="I2473" s="822" t="s">
        <v>3162</v>
      </c>
      <c r="J2473" s="822" t="s">
        <v>3163</v>
      </c>
      <c r="K2473" s="822" t="s">
        <v>3164</v>
      </c>
      <c r="L2473" s="825">
        <v>87.98</v>
      </c>
      <c r="M2473" s="825">
        <v>175.96</v>
      </c>
      <c r="N2473" s="822">
        <v>2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7</v>
      </c>
      <c r="B2474" s="822" t="s">
        <v>2929</v>
      </c>
      <c r="C2474" s="822" t="s">
        <v>2935</v>
      </c>
      <c r="D2474" s="823" t="s">
        <v>4682</v>
      </c>
      <c r="E2474" s="824" t="s">
        <v>2967</v>
      </c>
      <c r="F2474" s="822" t="s">
        <v>2930</v>
      </c>
      <c r="G2474" s="822" t="s">
        <v>3161</v>
      </c>
      <c r="H2474" s="822" t="s">
        <v>329</v>
      </c>
      <c r="I2474" s="822" t="s">
        <v>3513</v>
      </c>
      <c r="J2474" s="822" t="s">
        <v>3163</v>
      </c>
      <c r="K2474" s="822" t="s">
        <v>3164</v>
      </c>
      <c r="L2474" s="825">
        <v>301.2</v>
      </c>
      <c r="M2474" s="825">
        <v>301.2</v>
      </c>
      <c r="N2474" s="822">
        <v>1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7</v>
      </c>
      <c r="B2475" s="822" t="s">
        <v>2929</v>
      </c>
      <c r="C2475" s="822" t="s">
        <v>2935</v>
      </c>
      <c r="D2475" s="823" t="s">
        <v>4682</v>
      </c>
      <c r="E2475" s="824" t="s">
        <v>2967</v>
      </c>
      <c r="F2475" s="822" t="s">
        <v>2930</v>
      </c>
      <c r="G2475" s="822" t="s">
        <v>3161</v>
      </c>
      <c r="H2475" s="822" t="s">
        <v>329</v>
      </c>
      <c r="I2475" s="822" t="s">
        <v>3513</v>
      </c>
      <c r="J2475" s="822" t="s">
        <v>3163</v>
      </c>
      <c r="K2475" s="822" t="s">
        <v>3164</v>
      </c>
      <c r="L2475" s="825">
        <v>87.98</v>
      </c>
      <c r="M2475" s="825">
        <v>175.96</v>
      </c>
      <c r="N2475" s="822">
        <v>2</v>
      </c>
      <c r="O2475" s="826">
        <v>1.5</v>
      </c>
      <c r="P2475" s="825">
        <v>87.98</v>
      </c>
      <c r="Q2475" s="827">
        <v>0.5</v>
      </c>
      <c r="R2475" s="822">
        <v>1</v>
      </c>
      <c r="S2475" s="827">
        <v>0.5</v>
      </c>
      <c r="T2475" s="826">
        <v>1</v>
      </c>
      <c r="U2475" s="828">
        <v>0.66666666666666663</v>
      </c>
    </row>
    <row r="2476" spans="1:21" ht="14.45" customHeight="1" x14ac:dyDescent="0.2">
      <c r="A2476" s="821">
        <v>7</v>
      </c>
      <c r="B2476" s="822" t="s">
        <v>2929</v>
      </c>
      <c r="C2476" s="822" t="s">
        <v>2935</v>
      </c>
      <c r="D2476" s="823" t="s">
        <v>4682</v>
      </c>
      <c r="E2476" s="824" t="s">
        <v>2967</v>
      </c>
      <c r="F2476" s="822" t="s">
        <v>2930</v>
      </c>
      <c r="G2476" s="822" t="s">
        <v>3912</v>
      </c>
      <c r="H2476" s="822" t="s">
        <v>329</v>
      </c>
      <c r="I2476" s="822" t="s">
        <v>3913</v>
      </c>
      <c r="J2476" s="822" t="s">
        <v>3914</v>
      </c>
      <c r="K2476" s="822" t="s">
        <v>3915</v>
      </c>
      <c r="L2476" s="825">
        <v>2038.93</v>
      </c>
      <c r="M2476" s="825">
        <v>16311.439999999999</v>
      </c>
      <c r="N2476" s="822">
        <v>8</v>
      </c>
      <c r="O2476" s="826">
        <v>2</v>
      </c>
      <c r="P2476" s="825">
        <v>16311.439999999999</v>
      </c>
      <c r="Q2476" s="827">
        <v>1</v>
      </c>
      <c r="R2476" s="822">
        <v>8</v>
      </c>
      <c r="S2476" s="827">
        <v>1</v>
      </c>
      <c r="T2476" s="826">
        <v>2</v>
      </c>
      <c r="U2476" s="828">
        <v>1</v>
      </c>
    </row>
    <row r="2477" spans="1:21" ht="14.45" customHeight="1" x14ac:dyDescent="0.2">
      <c r="A2477" s="821">
        <v>7</v>
      </c>
      <c r="B2477" s="822" t="s">
        <v>2929</v>
      </c>
      <c r="C2477" s="822" t="s">
        <v>2935</v>
      </c>
      <c r="D2477" s="823" t="s">
        <v>4682</v>
      </c>
      <c r="E2477" s="824" t="s">
        <v>2967</v>
      </c>
      <c r="F2477" s="822" t="s">
        <v>2930</v>
      </c>
      <c r="G2477" s="822" t="s">
        <v>3912</v>
      </c>
      <c r="H2477" s="822" t="s">
        <v>329</v>
      </c>
      <c r="I2477" s="822" t="s">
        <v>3920</v>
      </c>
      <c r="J2477" s="822" t="s">
        <v>3914</v>
      </c>
      <c r="K2477" s="822" t="s">
        <v>3921</v>
      </c>
      <c r="L2477" s="825">
        <v>1019.46</v>
      </c>
      <c r="M2477" s="825">
        <v>5097.3</v>
      </c>
      <c r="N2477" s="822">
        <v>5</v>
      </c>
      <c r="O2477" s="826">
        <v>1</v>
      </c>
      <c r="P2477" s="825">
        <v>5097.3</v>
      </c>
      <c r="Q2477" s="827">
        <v>1</v>
      </c>
      <c r="R2477" s="822">
        <v>5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7</v>
      </c>
      <c r="B2478" s="822" t="s">
        <v>2929</v>
      </c>
      <c r="C2478" s="822" t="s">
        <v>2935</v>
      </c>
      <c r="D2478" s="823" t="s">
        <v>4682</v>
      </c>
      <c r="E2478" s="824" t="s">
        <v>2967</v>
      </c>
      <c r="F2478" s="822" t="s">
        <v>2930</v>
      </c>
      <c r="G2478" s="822" t="s">
        <v>3912</v>
      </c>
      <c r="H2478" s="822" t="s">
        <v>687</v>
      </c>
      <c r="I2478" s="822" t="s">
        <v>3924</v>
      </c>
      <c r="J2478" s="822" t="s">
        <v>3925</v>
      </c>
      <c r="K2478" s="822" t="s">
        <v>3915</v>
      </c>
      <c r="L2478" s="825">
        <v>2038.93</v>
      </c>
      <c r="M2478" s="825">
        <v>53012.18</v>
      </c>
      <c r="N2478" s="822">
        <v>26</v>
      </c>
      <c r="O2478" s="826">
        <v>8</v>
      </c>
      <c r="P2478" s="825">
        <v>53012.18</v>
      </c>
      <c r="Q2478" s="827">
        <v>1</v>
      </c>
      <c r="R2478" s="822">
        <v>26</v>
      </c>
      <c r="S2478" s="827">
        <v>1</v>
      </c>
      <c r="T2478" s="826">
        <v>8</v>
      </c>
      <c r="U2478" s="828">
        <v>1</v>
      </c>
    </row>
    <row r="2479" spans="1:21" ht="14.45" customHeight="1" x14ac:dyDescent="0.2">
      <c r="A2479" s="821">
        <v>7</v>
      </c>
      <c r="B2479" s="822" t="s">
        <v>2929</v>
      </c>
      <c r="C2479" s="822" t="s">
        <v>2935</v>
      </c>
      <c r="D2479" s="823" t="s">
        <v>4682</v>
      </c>
      <c r="E2479" s="824" t="s">
        <v>2967</v>
      </c>
      <c r="F2479" s="822" t="s">
        <v>2930</v>
      </c>
      <c r="G2479" s="822" t="s">
        <v>3912</v>
      </c>
      <c r="H2479" s="822" t="s">
        <v>687</v>
      </c>
      <c r="I2479" s="822" t="s">
        <v>3926</v>
      </c>
      <c r="J2479" s="822" t="s">
        <v>3925</v>
      </c>
      <c r="K2479" s="822" t="s">
        <v>3919</v>
      </c>
      <c r="L2479" s="825">
        <v>355.79</v>
      </c>
      <c r="M2479" s="825">
        <v>11029.490000000002</v>
      </c>
      <c r="N2479" s="822">
        <v>31</v>
      </c>
      <c r="O2479" s="826">
        <v>10</v>
      </c>
      <c r="P2479" s="825">
        <v>8538.9600000000009</v>
      </c>
      <c r="Q2479" s="827">
        <v>0.77419354838709675</v>
      </c>
      <c r="R2479" s="822">
        <v>24</v>
      </c>
      <c r="S2479" s="827">
        <v>0.77419354838709675</v>
      </c>
      <c r="T2479" s="826">
        <v>7</v>
      </c>
      <c r="U2479" s="828">
        <v>0.7</v>
      </c>
    </row>
    <row r="2480" spans="1:21" ht="14.45" customHeight="1" x14ac:dyDescent="0.2">
      <c r="A2480" s="821">
        <v>7</v>
      </c>
      <c r="B2480" s="822" t="s">
        <v>2929</v>
      </c>
      <c r="C2480" s="822" t="s">
        <v>2935</v>
      </c>
      <c r="D2480" s="823" t="s">
        <v>4682</v>
      </c>
      <c r="E2480" s="824" t="s">
        <v>2967</v>
      </c>
      <c r="F2480" s="822" t="s">
        <v>2930</v>
      </c>
      <c r="G2480" s="822" t="s">
        <v>3912</v>
      </c>
      <c r="H2480" s="822" t="s">
        <v>687</v>
      </c>
      <c r="I2480" s="822" t="s">
        <v>3927</v>
      </c>
      <c r="J2480" s="822" t="s">
        <v>3925</v>
      </c>
      <c r="K2480" s="822" t="s">
        <v>3917</v>
      </c>
      <c r="L2480" s="825">
        <v>552.64</v>
      </c>
      <c r="M2480" s="825">
        <v>45316.479999999996</v>
      </c>
      <c r="N2480" s="822">
        <v>82</v>
      </c>
      <c r="O2480" s="826">
        <v>24</v>
      </c>
      <c r="P2480" s="825">
        <v>42000.639999999992</v>
      </c>
      <c r="Q2480" s="827">
        <v>0.92682926829268286</v>
      </c>
      <c r="R2480" s="822">
        <v>76</v>
      </c>
      <c r="S2480" s="827">
        <v>0.92682926829268297</v>
      </c>
      <c r="T2480" s="826">
        <v>22</v>
      </c>
      <c r="U2480" s="828">
        <v>0.91666666666666663</v>
      </c>
    </row>
    <row r="2481" spans="1:21" ht="14.45" customHeight="1" x14ac:dyDescent="0.2">
      <c r="A2481" s="821">
        <v>7</v>
      </c>
      <c r="B2481" s="822" t="s">
        <v>2929</v>
      </c>
      <c r="C2481" s="822" t="s">
        <v>2935</v>
      </c>
      <c r="D2481" s="823" t="s">
        <v>4682</v>
      </c>
      <c r="E2481" s="824" t="s">
        <v>2967</v>
      </c>
      <c r="F2481" s="822" t="s">
        <v>2930</v>
      </c>
      <c r="G2481" s="822" t="s">
        <v>3912</v>
      </c>
      <c r="H2481" s="822" t="s">
        <v>687</v>
      </c>
      <c r="I2481" s="822" t="s">
        <v>3928</v>
      </c>
      <c r="J2481" s="822" t="s">
        <v>3925</v>
      </c>
      <c r="K2481" s="822" t="s">
        <v>3921</v>
      </c>
      <c r="L2481" s="825">
        <v>1019.46</v>
      </c>
      <c r="M2481" s="825">
        <v>78498.42</v>
      </c>
      <c r="N2481" s="822">
        <v>77</v>
      </c>
      <c r="O2481" s="826">
        <v>19</v>
      </c>
      <c r="P2481" s="825">
        <v>72381.66</v>
      </c>
      <c r="Q2481" s="827">
        <v>0.92207792207792216</v>
      </c>
      <c r="R2481" s="822">
        <v>71</v>
      </c>
      <c r="S2481" s="827">
        <v>0.92207792207792205</v>
      </c>
      <c r="T2481" s="826">
        <v>17</v>
      </c>
      <c r="U2481" s="828">
        <v>0.89473684210526316</v>
      </c>
    </row>
    <row r="2482" spans="1:21" ht="14.45" customHeight="1" x14ac:dyDescent="0.2">
      <c r="A2482" s="821">
        <v>7</v>
      </c>
      <c r="B2482" s="822" t="s">
        <v>2929</v>
      </c>
      <c r="C2482" s="822" t="s">
        <v>2935</v>
      </c>
      <c r="D2482" s="823" t="s">
        <v>4682</v>
      </c>
      <c r="E2482" s="824" t="s">
        <v>2967</v>
      </c>
      <c r="F2482" s="822" t="s">
        <v>2930</v>
      </c>
      <c r="G2482" s="822" t="s">
        <v>3912</v>
      </c>
      <c r="H2482" s="822" t="s">
        <v>329</v>
      </c>
      <c r="I2482" s="822" t="s">
        <v>4409</v>
      </c>
      <c r="J2482" s="822" t="s">
        <v>3923</v>
      </c>
      <c r="K2482" s="822" t="s">
        <v>3919</v>
      </c>
      <c r="L2482" s="825">
        <v>355.79</v>
      </c>
      <c r="M2482" s="825">
        <v>1067.3700000000001</v>
      </c>
      <c r="N2482" s="822">
        <v>3</v>
      </c>
      <c r="O2482" s="826">
        <v>1</v>
      </c>
      <c r="P2482" s="825">
        <v>1067.3700000000001</v>
      </c>
      <c r="Q2482" s="827">
        <v>1</v>
      </c>
      <c r="R2482" s="822">
        <v>3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7</v>
      </c>
      <c r="B2483" s="822" t="s">
        <v>2929</v>
      </c>
      <c r="C2483" s="822" t="s">
        <v>2935</v>
      </c>
      <c r="D2483" s="823" t="s">
        <v>4682</v>
      </c>
      <c r="E2483" s="824" t="s">
        <v>2967</v>
      </c>
      <c r="F2483" s="822" t="s">
        <v>2930</v>
      </c>
      <c r="G2483" s="822" t="s">
        <v>3912</v>
      </c>
      <c r="H2483" s="822" t="s">
        <v>329</v>
      </c>
      <c r="I2483" s="822" t="s">
        <v>4643</v>
      </c>
      <c r="J2483" s="822" t="s">
        <v>3923</v>
      </c>
      <c r="K2483" s="822" t="s">
        <v>3915</v>
      </c>
      <c r="L2483" s="825">
        <v>2038.93</v>
      </c>
      <c r="M2483" s="825">
        <v>10194.65</v>
      </c>
      <c r="N2483" s="822">
        <v>5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7</v>
      </c>
      <c r="B2484" s="822" t="s">
        <v>2929</v>
      </c>
      <c r="C2484" s="822" t="s">
        <v>2935</v>
      </c>
      <c r="D2484" s="823" t="s">
        <v>4682</v>
      </c>
      <c r="E2484" s="824" t="s">
        <v>2967</v>
      </c>
      <c r="F2484" s="822" t="s">
        <v>2930</v>
      </c>
      <c r="G2484" s="822" t="s">
        <v>3912</v>
      </c>
      <c r="H2484" s="822" t="s">
        <v>329</v>
      </c>
      <c r="I2484" s="822" t="s">
        <v>3929</v>
      </c>
      <c r="J2484" s="822" t="s">
        <v>3930</v>
      </c>
      <c r="K2484" s="822" t="s">
        <v>3931</v>
      </c>
      <c r="L2484" s="825">
        <v>254.86</v>
      </c>
      <c r="M2484" s="825">
        <v>1274.3000000000002</v>
      </c>
      <c r="N2484" s="822">
        <v>5</v>
      </c>
      <c r="O2484" s="826">
        <v>4</v>
      </c>
      <c r="P2484" s="825">
        <v>764.58</v>
      </c>
      <c r="Q2484" s="827">
        <v>0.6</v>
      </c>
      <c r="R2484" s="822">
        <v>3</v>
      </c>
      <c r="S2484" s="827">
        <v>0.6</v>
      </c>
      <c r="T2484" s="826">
        <v>2</v>
      </c>
      <c r="U2484" s="828">
        <v>0.5</v>
      </c>
    </row>
    <row r="2485" spans="1:21" ht="14.45" customHeight="1" x14ac:dyDescent="0.2">
      <c r="A2485" s="821">
        <v>7</v>
      </c>
      <c r="B2485" s="822" t="s">
        <v>2929</v>
      </c>
      <c r="C2485" s="822" t="s">
        <v>2935</v>
      </c>
      <c r="D2485" s="823" t="s">
        <v>4682</v>
      </c>
      <c r="E2485" s="824" t="s">
        <v>2967</v>
      </c>
      <c r="F2485" s="822" t="s">
        <v>2930</v>
      </c>
      <c r="G2485" s="822" t="s">
        <v>3912</v>
      </c>
      <c r="H2485" s="822" t="s">
        <v>329</v>
      </c>
      <c r="I2485" s="822" t="s">
        <v>3932</v>
      </c>
      <c r="J2485" s="822" t="s">
        <v>3930</v>
      </c>
      <c r="K2485" s="822" t="s">
        <v>3933</v>
      </c>
      <c r="L2485" s="825">
        <v>0</v>
      </c>
      <c r="M2485" s="825">
        <v>0</v>
      </c>
      <c r="N2485" s="822">
        <v>3</v>
      </c>
      <c r="O2485" s="826">
        <v>1</v>
      </c>
      <c r="P2485" s="825"/>
      <c r="Q2485" s="827"/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7</v>
      </c>
      <c r="B2486" s="822" t="s">
        <v>2929</v>
      </c>
      <c r="C2486" s="822" t="s">
        <v>2935</v>
      </c>
      <c r="D2486" s="823" t="s">
        <v>4682</v>
      </c>
      <c r="E2486" s="824" t="s">
        <v>2967</v>
      </c>
      <c r="F2486" s="822" t="s">
        <v>2930</v>
      </c>
      <c r="G2486" s="822" t="s">
        <v>3000</v>
      </c>
      <c r="H2486" s="822" t="s">
        <v>687</v>
      </c>
      <c r="I2486" s="822" t="s">
        <v>2331</v>
      </c>
      <c r="J2486" s="822" t="s">
        <v>908</v>
      </c>
      <c r="K2486" s="822" t="s">
        <v>2332</v>
      </c>
      <c r="L2486" s="825">
        <v>48.89</v>
      </c>
      <c r="M2486" s="825">
        <v>48.89</v>
      </c>
      <c r="N2486" s="822">
        <v>1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7</v>
      </c>
      <c r="B2487" s="822" t="s">
        <v>2929</v>
      </c>
      <c r="C2487" s="822" t="s">
        <v>2935</v>
      </c>
      <c r="D2487" s="823" t="s">
        <v>4682</v>
      </c>
      <c r="E2487" s="824" t="s">
        <v>2967</v>
      </c>
      <c r="F2487" s="822" t="s">
        <v>2930</v>
      </c>
      <c r="G2487" s="822" t="s">
        <v>3061</v>
      </c>
      <c r="H2487" s="822" t="s">
        <v>329</v>
      </c>
      <c r="I2487" s="822" t="s">
        <v>3062</v>
      </c>
      <c r="J2487" s="822" t="s">
        <v>757</v>
      </c>
      <c r="K2487" s="822" t="s">
        <v>3063</v>
      </c>
      <c r="L2487" s="825">
        <v>127.91</v>
      </c>
      <c r="M2487" s="825">
        <v>1279.0999999999999</v>
      </c>
      <c r="N2487" s="822">
        <v>10</v>
      </c>
      <c r="O2487" s="826">
        <v>5.5</v>
      </c>
      <c r="P2487" s="825">
        <v>895.36999999999989</v>
      </c>
      <c r="Q2487" s="827">
        <v>0.7</v>
      </c>
      <c r="R2487" s="822">
        <v>7</v>
      </c>
      <c r="S2487" s="827">
        <v>0.7</v>
      </c>
      <c r="T2487" s="826">
        <v>4.5</v>
      </c>
      <c r="U2487" s="828">
        <v>0.81818181818181823</v>
      </c>
    </row>
    <row r="2488" spans="1:21" ht="14.45" customHeight="1" x14ac:dyDescent="0.2">
      <c r="A2488" s="821">
        <v>7</v>
      </c>
      <c r="B2488" s="822" t="s">
        <v>2929</v>
      </c>
      <c r="C2488" s="822" t="s">
        <v>2935</v>
      </c>
      <c r="D2488" s="823" t="s">
        <v>4682</v>
      </c>
      <c r="E2488" s="824" t="s">
        <v>2967</v>
      </c>
      <c r="F2488" s="822" t="s">
        <v>2930</v>
      </c>
      <c r="G2488" s="822" t="s">
        <v>3061</v>
      </c>
      <c r="H2488" s="822" t="s">
        <v>329</v>
      </c>
      <c r="I2488" s="822" t="s">
        <v>4644</v>
      </c>
      <c r="J2488" s="822" t="s">
        <v>4645</v>
      </c>
      <c r="K2488" s="822" t="s">
        <v>4646</v>
      </c>
      <c r="L2488" s="825">
        <v>107.37</v>
      </c>
      <c r="M2488" s="825">
        <v>214.74</v>
      </c>
      <c r="N2488" s="822">
        <v>2</v>
      </c>
      <c r="O2488" s="826">
        <v>1</v>
      </c>
      <c r="P2488" s="825">
        <v>214.74</v>
      </c>
      <c r="Q2488" s="827">
        <v>1</v>
      </c>
      <c r="R2488" s="822">
        <v>2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7</v>
      </c>
      <c r="B2489" s="822" t="s">
        <v>2929</v>
      </c>
      <c r="C2489" s="822" t="s">
        <v>2935</v>
      </c>
      <c r="D2489" s="823" t="s">
        <v>4682</v>
      </c>
      <c r="E2489" s="824" t="s">
        <v>2967</v>
      </c>
      <c r="F2489" s="822" t="s">
        <v>2930</v>
      </c>
      <c r="G2489" s="822" t="s">
        <v>3169</v>
      </c>
      <c r="H2489" s="822" t="s">
        <v>329</v>
      </c>
      <c r="I2489" s="822" t="s">
        <v>3170</v>
      </c>
      <c r="J2489" s="822" t="s">
        <v>3171</v>
      </c>
      <c r="K2489" s="822" t="s">
        <v>3172</v>
      </c>
      <c r="L2489" s="825">
        <v>87.67</v>
      </c>
      <c r="M2489" s="825">
        <v>526.02</v>
      </c>
      <c r="N2489" s="822">
        <v>6</v>
      </c>
      <c r="O2489" s="826">
        <v>2</v>
      </c>
      <c r="P2489" s="825">
        <v>263.01</v>
      </c>
      <c r="Q2489" s="827">
        <v>0.5</v>
      </c>
      <c r="R2489" s="822">
        <v>3</v>
      </c>
      <c r="S2489" s="827">
        <v>0.5</v>
      </c>
      <c r="T2489" s="826">
        <v>1</v>
      </c>
      <c r="U2489" s="828">
        <v>0.5</v>
      </c>
    </row>
    <row r="2490" spans="1:21" ht="14.45" customHeight="1" x14ac:dyDescent="0.2">
      <c r="A2490" s="821">
        <v>7</v>
      </c>
      <c r="B2490" s="822" t="s">
        <v>2929</v>
      </c>
      <c r="C2490" s="822" t="s">
        <v>2935</v>
      </c>
      <c r="D2490" s="823" t="s">
        <v>4682</v>
      </c>
      <c r="E2490" s="824" t="s">
        <v>2967</v>
      </c>
      <c r="F2490" s="822" t="s">
        <v>2930</v>
      </c>
      <c r="G2490" s="822" t="s">
        <v>3064</v>
      </c>
      <c r="H2490" s="822" t="s">
        <v>329</v>
      </c>
      <c r="I2490" s="822" t="s">
        <v>4087</v>
      </c>
      <c r="J2490" s="822" t="s">
        <v>2883</v>
      </c>
      <c r="K2490" s="822" t="s">
        <v>3945</v>
      </c>
      <c r="L2490" s="825">
        <v>169.29</v>
      </c>
      <c r="M2490" s="825">
        <v>1523.61</v>
      </c>
      <c r="N2490" s="822">
        <v>9</v>
      </c>
      <c r="O2490" s="826">
        <v>3</v>
      </c>
      <c r="P2490" s="825">
        <v>338.58</v>
      </c>
      <c r="Q2490" s="827">
        <v>0.22222222222222224</v>
      </c>
      <c r="R2490" s="822">
        <v>2</v>
      </c>
      <c r="S2490" s="827">
        <v>0.22222222222222221</v>
      </c>
      <c r="T2490" s="826">
        <v>0.5</v>
      </c>
      <c r="U2490" s="828">
        <v>0.16666666666666666</v>
      </c>
    </row>
    <row r="2491" spans="1:21" ht="14.45" customHeight="1" x14ac:dyDescent="0.2">
      <c r="A2491" s="821">
        <v>7</v>
      </c>
      <c r="B2491" s="822" t="s">
        <v>2929</v>
      </c>
      <c r="C2491" s="822" t="s">
        <v>2935</v>
      </c>
      <c r="D2491" s="823" t="s">
        <v>4682</v>
      </c>
      <c r="E2491" s="824" t="s">
        <v>2967</v>
      </c>
      <c r="F2491" s="822" t="s">
        <v>2930</v>
      </c>
      <c r="G2491" s="822" t="s">
        <v>3064</v>
      </c>
      <c r="H2491" s="822" t="s">
        <v>329</v>
      </c>
      <c r="I2491" s="822" t="s">
        <v>4204</v>
      </c>
      <c r="J2491" s="822" t="s">
        <v>2883</v>
      </c>
      <c r="K2491" s="822" t="s">
        <v>2052</v>
      </c>
      <c r="L2491" s="825">
        <v>338.58</v>
      </c>
      <c r="M2491" s="825">
        <v>2031.48</v>
      </c>
      <c r="N2491" s="822">
        <v>6</v>
      </c>
      <c r="O2491" s="826">
        <v>1</v>
      </c>
      <c r="P2491" s="825">
        <v>2031.48</v>
      </c>
      <c r="Q2491" s="827">
        <v>1</v>
      </c>
      <c r="R2491" s="822">
        <v>6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7</v>
      </c>
      <c r="B2492" s="822" t="s">
        <v>2929</v>
      </c>
      <c r="C2492" s="822" t="s">
        <v>2935</v>
      </c>
      <c r="D2492" s="823" t="s">
        <v>4682</v>
      </c>
      <c r="E2492" s="824" t="s">
        <v>2967</v>
      </c>
      <c r="F2492" s="822" t="s">
        <v>2930</v>
      </c>
      <c r="G2492" s="822" t="s">
        <v>3064</v>
      </c>
      <c r="H2492" s="822" t="s">
        <v>329</v>
      </c>
      <c r="I2492" s="822" t="s">
        <v>3941</v>
      </c>
      <c r="J2492" s="822" t="s">
        <v>2883</v>
      </c>
      <c r="K2492" s="822" t="s">
        <v>3942</v>
      </c>
      <c r="L2492" s="825">
        <v>677.18</v>
      </c>
      <c r="M2492" s="825">
        <v>2708.72</v>
      </c>
      <c r="N2492" s="822">
        <v>4</v>
      </c>
      <c r="O2492" s="826">
        <v>0.5</v>
      </c>
      <c r="P2492" s="825">
        <v>2708.72</v>
      </c>
      <c r="Q2492" s="827">
        <v>1</v>
      </c>
      <c r="R2492" s="822">
        <v>4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7</v>
      </c>
      <c r="B2493" s="822" t="s">
        <v>2929</v>
      </c>
      <c r="C2493" s="822" t="s">
        <v>2935</v>
      </c>
      <c r="D2493" s="823" t="s">
        <v>4682</v>
      </c>
      <c r="E2493" s="824" t="s">
        <v>2967</v>
      </c>
      <c r="F2493" s="822" t="s">
        <v>2930</v>
      </c>
      <c r="G2493" s="822" t="s">
        <v>3064</v>
      </c>
      <c r="H2493" s="822" t="s">
        <v>329</v>
      </c>
      <c r="I2493" s="822" t="s">
        <v>4647</v>
      </c>
      <c r="J2493" s="822" t="s">
        <v>2883</v>
      </c>
      <c r="K2493" s="822" t="s">
        <v>4648</v>
      </c>
      <c r="L2493" s="825">
        <v>338.58</v>
      </c>
      <c r="M2493" s="825">
        <v>2031.48</v>
      </c>
      <c r="N2493" s="822">
        <v>6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7</v>
      </c>
      <c r="B2494" s="822" t="s">
        <v>2929</v>
      </c>
      <c r="C2494" s="822" t="s">
        <v>2935</v>
      </c>
      <c r="D2494" s="823" t="s">
        <v>4682</v>
      </c>
      <c r="E2494" s="824" t="s">
        <v>2967</v>
      </c>
      <c r="F2494" s="822" t="s">
        <v>2930</v>
      </c>
      <c r="G2494" s="822" t="s">
        <v>3064</v>
      </c>
      <c r="H2494" s="822" t="s">
        <v>329</v>
      </c>
      <c r="I2494" s="822" t="s">
        <v>3943</v>
      </c>
      <c r="J2494" s="822" t="s">
        <v>2883</v>
      </c>
      <c r="K2494" s="822" t="s">
        <v>2047</v>
      </c>
      <c r="L2494" s="825">
        <v>131.22</v>
      </c>
      <c r="M2494" s="825">
        <v>393.65999999999997</v>
      </c>
      <c r="N2494" s="822">
        <v>3</v>
      </c>
      <c r="O2494" s="826">
        <v>0.5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7</v>
      </c>
      <c r="B2495" s="822" t="s">
        <v>2929</v>
      </c>
      <c r="C2495" s="822" t="s">
        <v>2935</v>
      </c>
      <c r="D2495" s="823" t="s">
        <v>4682</v>
      </c>
      <c r="E2495" s="824" t="s">
        <v>2967</v>
      </c>
      <c r="F2495" s="822" t="s">
        <v>2930</v>
      </c>
      <c r="G2495" s="822" t="s">
        <v>3064</v>
      </c>
      <c r="H2495" s="822" t="s">
        <v>329</v>
      </c>
      <c r="I2495" s="822" t="s">
        <v>3947</v>
      </c>
      <c r="J2495" s="822" t="s">
        <v>3948</v>
      </c>
      <c r="K2495" s="822" t="s">
        <v>3945</v>
      </c>
      <c r="L2495" s="825">
        <v>169.29</v>
      </c>
      <c r="M2495" s="825">
        <v>507.87</v>
      </c>
      <c r="N2495" s="822">
        <v>3</v>
      </c>
      <c r="O2495" s="826">
        <v>0.5</v>
      </c>
      <c r="P2495" s="825">
        <v>507.87</v>
      </c>
      <c r="Q2495" s="827">
        <v>1</v>
      </c>
      <c r="R2495" s="822">
        <v>3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7</v>
      </c>
      <c r="B2496" s="822" t="s">
        <v>2929</v>
      </c>
      <c r="C2496" s="822" t="s">
        <v>2935</v>
      </c>
      <c r="D2496" s="823" t="s">
        <v>4682</v>
      </c>
      <c r="E2496" s="824" t="s">
        <v>2967</v>
      </c>
      <c r="F2496" s="822" t="s">
        <v>2930</v>
      </c>
      <c r="G2496" s="822" t="s">
        <v>3064</v>
      </c>
      <c r="H2496" s="822" t="s">
        <v>329</v>
      </c>
      <c r="I2496" s="822" t="s">
        <v>3949</v>
      </c>
      <c r="J2496" s="822" t="s">
        <v>3948</v>
      </c>
      <c r="K2496" s="822" t="s">
        <v>2052</v>
      </c>
      <c r="L2496" s="825">
        <v>338.58</v>
      </c>
      <c r="M2496" s="825">
        <v>1015.74</v>
      </c>
      <c r="N2496" s="822">
        <v>3</v>
      </c>
      <c r="O2496" s="826">
        <v>0.5</v>
      </c>
      <c r="P2496" s="825">
        <v>1015.74</v>
      </c>
      <c r="Q2496" s="827">
        <v>1</v>
      </c>
      <c r="R2496" s="822">
        <v>3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7</v>
      </c>
      <c r="B2497" s="822" t="s">
        <v>2929</v>
      </c>
      <c r="C2497" s="822" t="s">
        <v>2935</v>
      </c>
      <c r="D2497" s="823" t="s">
        <v>4682</v>
      </c>
      <c r="E2497" s="824" t="s">
        <v>2967</v>
      </c>
      <c r="F2497" s="822" t="s">
        <v>2930</v>
      </c>
      <c r="G2497" s="822" t="s">
        <v>3064</v>
      </c>
      <c r="H2497" s="822" t="s">
        <v>329</v>
      </c>
      <c r="I2497" s="822" t="s">
        <v>2882</v>
      </c>
      <c r="J2497" s="822" t="s">
        <v>2883</v>
      </c>
      <c r="K2497" s="822" t="s">
        <v>2879</v>
      </c>
      <c r="L2497" s="825">
        <v>677.17</v>
      </c>
      <c r="M2497" s="825">
        <v>6094.5299999999988</v>
      </c>
      <c r="N2497" s="822">
        <v>9</v>
      </c>
      <c r="O2497" s="826">
        <v>2.5</v>
      </c>
      <c r="P2497" s="825">
        <v>2031.5099999999998</v>
      </c>
      <c r="Q2497" s="827">
        <v>0.33333333333333337</v>
      </c>
      <c r="R2497" s="822">
        <v>3</v>
      </c>
      <c r="S2497" s="827">
        <v>0.33333333333333331</v>
      </c>
      <c r="T2497" s="826">
        <v>0.5</v>
      </c>
      <c r="U2497" s="828">
        <v>0.2</v>
      </c>
    </row>
    <row r="2498" spans="1:21" ht="14.45" customHeight="1" x14ac:dyDescent="0.2">
      <c r="A2498" s="821">
        <v>7</v>
      </c>
      <c r="B2498" s="822" t="s">
        <v>2929</v>
      </c>
      <c r="C2498" s="822" t="s">
        <v>2935</v>
      </c>
      <c r="D2498" s="823" t="s">
        <v>4682</v>
      </c>
      <c r="E2498" s="824" t="s">
        <v>2967</v>
      </c>
      <c r="F2498" s="822" t="s">
        <v>2930</v>
      </c>
      <c r="G2498" s="822" t="s">
        <v>3064</v>
      </c>
      <c r="H2498" s="822" t="s">
        <v>329</v>
      </c>
      <c r="I2498" s="822" t="s">
        <v>4205</v>
      </c>
      <c r="J2498" s="822" t="s">
        <v>3951</v>
      </c>
      <c r="K2498" s="822" t="s">
        <v>3945</v>
      </c>
      <c r="L2498" s="825">
        <v>169.29</v>
      </c>
      <c r="M2498" s="825">
        <v>677.16</v>
      </c>
      <c r="N2498" s="822">
        <v>4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7</v>
      </c>
      <c r="B2499" s="822" t="s">
        <v>2929</v>
      </c>
      <c r="C2499" s="822" t="s">
        <v>2935</v>
      </c>
      <c r="D2499" s="823" t="s">
        <v>4682</v>
      </c>
      <c r="E2499" s="824" t="s">
        <v>2967</v>
      </c>
      <c r="F2499" s="822" t="s">
        <v>2930</v>
      </c>
      <c r="G2499" s="822" t="s">
        <v>3064</v>
      </c>
      <c r="H2499" s="822" t="s">
        <v>687</v>
      </c>
      <c r="I2499" s="822" t="s">
        <v>2876</v>
      </c>
      <c r="J2499" s="822" t="s">
        <v>2046</v>
      </c>
      <c r="K2499" s="822" t="s">
        <v>2049</v>
      </c>
      <c r="L2499" s="825">
        <v>1286.6199999999999</v>
      </c>
      <c r="M2499" s="825">
        <v>24445.779999999995</v>
      </c>
      <c r="N2499" s="822">
        <v>19</v>
      </c>
      <c r="O2499" s="826">
        <v>6</v>
      </c>
      <c r="P2499" s="825">
        <v>18012.679999999997</v>
      </c>
      <c r="Q2499" s="827">
        <v>0.73684210526315785</v>
      </c>
      <c r="R2499" s="822">
        <v>14</v>
      </c>
      <c r="S2499" s="827">
        <v>0.73684210526315785</v>
      </c>
      <c r="T2499" s="826">
        <v>4.5</v>
      </c>
      <c r="U2499" s="828">
        <v>0.75</v>
      </c>
    </row>
    <row r="2500" spans="1:21" ht="14.45" customHeight="1" x14ac:dyDescent="0.2">
      <c r="A2500" s="821">
        <v>7</v>
      </c>
      <c r="B2500" s="822" t="s">
        <v>2929</v>
      </c>
      <c r="C2500" s="822" t="s">
        <v>2935</v>
      </c>
      <c r="D2500" s="823" t="s">
        <v>4682</v>
      </c>
      <c r="E2500" s="824" t="s">
        <v>2967</v>
      </c>
      <c r="F2500" s="822" t="s">
        <v>2930</v>
      </c>
      <c r="G2500" s="822" t="s">
        <v>3064</v>
      </c>
      <c r="H2500" s="822" t="s">
        <v>687</v>
      </c>
      <c r="I2500" s="822" t="s">
        <v>2878</v>
      </c>
      <c r="J2500" s="822" t="s">
        <v>2046</v>
      </c>
      <c r="K2500" s="822" t="s">
        <v>2879</v>
      </c>
      <c r="L2500" s="825">
        <v>677.17</v>
      </c>
      <c r="M2500" s="825">
        <v>8803.2099999999991</v>
      </c>
      <c r="N2500" s="822">
        <v>13</v>
      </c>
      <c r="O2500" s="826">
        <v>2.5</v>
      </c>
      <c r="P2500" s="825">
        <v>4063.0199999999995</v>
      </c>
      <c r="Q2500" s="827">
        <v>0.46153846153846151</v>
      </c>
      <c r="R2500" s="822">
        <v>6</v>
      </c>
      <c r="S2500" s="827">
        <v>0.46153846153846156</v>
      </c>
      <c r="T2500" s="826">
        <v>1.5</v>
      </c>
      <c r="U2500" s="828">
        <v>0.6</v>
      </c>
    </row>
    <row r="2501" spans="1:21" ht="14.45" customHeight="1" x14ac:dyDescent="0.2">
      <c r="A2501" s="821">
        <v>7</v>
      </c>
      <c r="B2501" s="822" t="s">
        <v>2929</v>
      </c>
      <c r="C2501" s="822" t="s">
        <v>2935</v>
      </c>
      <c r="D2501" s="823" t="s">
        <v>4682</v>
      </c>
      <c r="E2501" s="824" t="s">
        <v>2967</v>
      </c>
      <c r="F2501" s="822" t="s">
        <v>2930</v>
      </c>
      <c r="G2501" s="822" t="s">
        <v>3064</v>
      </c>
      <c r="H2501" s="822" t="s">
        <v>687</v>
      </c>
      <c r="I2501" s="822" t="s">
        <v>2877</v>
      </c>
      <c r="J2501" s="822" t="s">
        <v>2046</v>
      </c>
      <c r="K2501" s="822" t="s">
        <v>2048</v>
      </c>
      <c r="L2501" s="825">
        <v>2573.2199999999998</v>
      </c>
      <c r="M2501" s="825">
        <v>87489.48</v>
      </c>
      <c r="N2501" s="822">
        <v>34</v>
      </c>
      <c r="O2501" s="826">
        <v>11.5</v>
      </c>
      <c r="P2501" s="825">
        <v>43744.74</v>
      </c>
      <c r="Q2501" s="827">
        <v>0.5</v>
      </c>
      <c r="R2501" s="822">
        <v>17</v>
      </c>
      <c r="S2501" s="827">
        <v>0.5</v>
      </c>
      <c r="T2501" s="826">
        <v>6</v>
      </c>
      <c r="U2501" s="828">
        <v>0.52173913043478259</v>
      </c>
    </row>
    <row r="2502" spans="1:21" ht="14.45" customHeight="1" x14ac:dyDescent="0.2">
      <c r="A2502" s="821">
        <v>7</v>
      </c>
      <c r="B2502" s="822" t="s">
        <v>2929</v>
      </c>
      <c r="C2502" s="822" t="s">
        <v>2935</v>
      </c>
      <c r="D2502" s="823" t="s">
        <v>4682</v>
      </c>
      <c r="E2502" s="824" t="s">
        <v>2967</v>
      </c>
      <c r="F2502" s="822" t="s">
        <v>2930</v>
      </c>
      <c r="G2502" s="822" t="s">
        <v>3064</v>
      </c>
      <c r="H2502" s="822" t="s">
        <v>329</v>
      </c>
      <c r="I2502" s="822" t="s">
        <v>4207</v>
      </c>
      <c r="J2502" s="822" t="s">
        <v>4208</v>
      </c>
      <c r="K2502" s="822" t="s">
        <v>3945</v>
      </c>
      <c r="L2502" s="825">
        <v>1286.19</v>
      </c>
      <c r="M2502" s="825">
        <v>2572.38</v>
      </c>
      <c r="N2502" s="822">
        <v>2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7</v>
      </c>
      <c r="B2503" s="822" t="s">
        <v>2929</v>
      </c>
      <c r="C2503" s="822" t="s">
        <v>2935</v>
      </c>
      <c r="D2503" s="823" t="s">
        <v>4682</v>
      </c>
      <c r="E2503" s="824" t="s">
        <v>2967</v>
      </c>
      <c r="F2503" s="822" t="s">
        <v>2930</v>
      </c>
      <c r="G2503" s="822" t="s">
        <v>3064</v>
      </c>
      <c r="H2503" s="822" t="s">
        <v>329</v>
      </c>
      <c r="I2503" s="822" t="s">
        <v>3955</v>
      </c>
      <c r="J2503" s="822" t="s">
        <v>2883</v>
      </c>
      <c r="K2503" s="822" t="s">
        <v>3956</v>
      </c>
      <c r="L2503" s="825">
        <v>1929.92</v>
      </c>
      <c r="M2503" s="825">
        <v>1929.92</v>
      </c>
      <c r="N2503" s="822">
        <v>1</v>
      </c>
      <c r="O2503" s="826">
        <v>0.5</v>
      </c>
      <c r="P2503" s="825">
        <v>1929.92</v>
      </c>
      <c r="Q2503" s="827">
        <v>1</v>
      </c>
      <c r="R2503" s="822">
        <v>1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7</v>
      </c>
      <c r="B2504" s="822" t="s">
        <v>2929</v>
      </c>
      <c r="C2504" s="822" t="s">
        <v>2935</v>
      </c>
      <c r="D2504" s="823" t="s">
        <v>4682</v>
      </c>
      <c r="E2504" s="824" t="s">
        <v>2967</v>
      </c>
      <c r="F2504" s="822" t="s">
        <v>2930</v>
      </c>
      <c r="G2504" s="822" t="s">
        <v>3064</v>
      </c>
      <c r="H2504" s="822" t="s">
        <v>329</v>
      </c>
      <c r="I2504" s="822" t="s">
        <v>3957</v>
      </c>
      <c r="J2504" s="822" t="s">
        <v>3958</v>
      </c>
      <c r="K2504" s="822" t="s">
        <v>3945</v>
      </c>
      <c r="L2504" s="825">
        <v>1286.19</v>
      </c>
      <c r="M2504" s="825">
        <v>12861.9</v>
      </c>
      <c r="N2504" s="822">
        <v>10</v>
      </c>
      <c r="O2504" s="826">
        <v>3</v>
      </c>
      <c r="P2504" s="825">
        <v>3858.57</v>
      </c>
      <c r="Q2504" s="827">
        <v>0.30000000000000004</v>
      </c>
      <c r="R2504" s="822">
        <v>3</v>
      </c>
      <c r="S2504" s="827">
        <v>0.3</v>
      </c>
      <c r="T2504" s="826">
        <v>1</v>
      </c>
      <c r="U2504" s="828">
        <v>0.33333333333333331</v>
      </c>
    </row>
    <row r="2505" spans="1:21" ht="14.45" customHeight="1" x14ac:dyDescent="0.2">
      <c r="A2505" s="821">
        <v>7</v>
      </c>
      <c r="B2505" s="822" t="s">
        <v>2929</v>
      </c>
      <c r="C2505" s="822" t="s">
        <v>2935</v>
      </c>
      <c r="D2505" s="823" t="s">
        <v>4682</v>
      </c>
      <c r="E2505" s="824" t="s">
        <v>2967</v>
      </c>
      <c r="F2505" s="822" t="s">
        <v>2930</v>
      </c>
      <c r="G2505" s="822" t="s">
        <v>3064</v>
      </c>
      <c r="H2505" s="822" t="s">
        <v>329</v>
      </c>
      <c r="I2505" s="822" t="s">
        <v>3961</v>
      </c>
      <c r="J2505" s="822" t="s">
        <v>2044</v>
      </c>
      <c r="K2505" s="822" t="s">
        <v>2049</v>
      </c>
      <c r="L2505" s="825">
        <v>1286.6199999999999</v>
      </c>
      <c r="M2505" s="825">
        <v>1286.6199999999999</v>
      </c>
      <c r="N2505" s="822">
        <v>1</v>
      </c>
      <c r="O2505" s="826">
        <v>0.5</v>
      </c>
      <c r="P2505" s="825">
        <v>1286.6199999999999</v>
      </c>
      <c r="Q2505" s="827">
        <v>1</v>
      </c>
      <c r="R2505" s="822">
        <v>1</v>
      </c>
      <c r="S2505" s="827">
        <v>1</v>
      </c>
      <c r="T2505" s="826">
        <v>0.5</v>
      </c>
      <c r="U2505" s="828">
        <v>1</v>
      </c>
    </row>
    <row r="2506" spans="1:21" ht="14.45" customHeight="1" x14ac:dyDescent="0.2">
      <c r="A2506" s="821">
        <v>7</v>
      </c>
      <c r="B2506" s="822" t="s">
        <v>2929</v>
      </c>
      <c r="C2506" s="822" t="s">
        <v>2935</v>
      </c>
      <c r="D2506" s="823" t="s">
        <v>4682</v>
      </c>
      <c r="E2506" s="824" t="s">
        <v>2967</v>
      </c>
      <c r="F2506" s="822" t="s">
        <v>2930</v>
      </c>
      <c r="G2506" s="822" t="s">
        <v>3064</v>
      </c>
      <c r="H2506" s="822" t="s">
        <v>329</v>
      </c>
      <c r="I2506" s="822" t="s">
        <v>4298</v>
      </c>
      <c r="J2506" s="822" t="s">
        <v>3948</v>
      </c>
      <c r="K2506" s="822" t="s">
        <v>2048</v>
      </c>
      <c r="L2506" s="825">
        <v>2573.2199999999998</v>
      </c>
      <c r="M2506" s="825">
        <v>2573.2199999999998</v>
      </c>
      <c r="N2506" s="822">
        <v>1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7</v>
      </c>
      <c r="B2507" s="822" t="s">
        <v>2929</v>
      </c>
      <c r="C2507" s="822" t="s">
        <v>2935</v>
      </c>
      <c r="D2507" s="823" t="s">
        <v>4682</v>
      </c>
      <c r="E2507" s="824" t="s">
        <v>2967</v>
      </c>
      <c r="F2507" s="822" t="s">
        <v>2930</v>
      </c>
      <c r="G2507" s="822" t="s">
        <v>4649</v>
      </c>
      <c r="H2507" s="822" t="s">
        <v>329</v>
      </c>
      <c r="I2507" s="822" t="s">
        <v>4650</v>
      </c>
      <c r="J2507" s="822" t="s">
        <v>1414</v>
      </c>
      <c r="K2507" s="822" t="s">
        <v>1415</v>
      </c>
      <c r="L2507" s="825">
        <v>51.06</v>
      </c>
      <c r="M2507" s="825">
        <v>102.12</v>
      </c>
      <c r="N2507" s="822">
        <v>2</v>
      </c>
      <c r="O2507" s="826">
        <v>0.5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7</v>
      </c>
      <c r="B2508" s="822" t="s">
        <v>2929</v>
      </c>
      <c r="C2508" s="822" t="s">
        <v>2935</v>
      </c>
      <c r="D2508" s="823" t="s">
        <v>4682</v>
      </c>
      <c r="E2508" s="824" t="s">
        <v>2967</v>
      </c>
      <c r="F2508" s="822" t="s">
        <v>2930</v>
      </c>
      <c r="G2508" s="822" t="s">
        <v>3068</v>
      </c>
      <c r="H2508" s="822" t="s">
        <v>329</v>
      </c>
      <c r="I2508" s="822" t="s">
        <v>3069</v>
      </c>
      <c r="J2508" s="822" t="s">
        <v>3070</v>
      </c>
      <c r="K2508" s="822" t="s">
        <v>2332</v>
      </c>
      <c r="L2508" s="825">
        <v>97.76</v>
      </c>
      <c r="M2508" s="825">
        <v>97.76</v>
      </c>
      <c r="N2508" s="822">
        <v>1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7</v>
      </c>
      <c r="B2509" s="822" t="s">
        <v>2929</v>
      </c>
      <c r="C2509" s="822" t="s">
        <v>2935</v>
      </c>
      <c r="D2509" s="823" t="s">
        <v>4682</v>
      </c>
      <c r="E2509" s="824" t="s">
        <v>2967</v>
      </c>
      <c r="F2509" s="822" t="s">
        <v>2930</v>
      </c>
      <c r="G2509" s="822" t="s">
        <v>3965</v>
      </c>
      <c r="H2509" s="822" t="s">
        <v>687</v>
      </c>
      <c r="I2509" s="822" t="s">
        <v>2758</v>
      </c>
      <c r="J2509" s="822" t="s">
        <v>2759</v>
      </c>
      <c r="K2509" s="822" t="s">
        <v>2760</v>
      </c>
      <c r="L2509" s="825">
        <v>122.96</v>
      </c>
      <c r="M2509" s="825">
        <v>368.88</v>
      </c>
      <c r="N2509" s="822">
        <v>3</v>
      </c>
      <c r="O2509" s="826">
        <v>0.5</v>
      </c>
      <c r="P2509" s="825">
        <v>368.88</v>
      </c>
      <c r="Q2509" s="827">
        <v>1</v>
      </c>
      <c r="R2509" s="822">
        <v>3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7</v>
      </c>
      <c r="B2510" s="822" t="s">
        <v>2929</v>
      </c>
      <c r="C2510" s="822" t="s">
        <v>2935</v>
      </c>
      <c r="D2510" s="823" t="s">
        <v>4682</v>
      </c>
      <c r="E2510" s="824" t="s">
        <v>2967</v>
      </c>
      <c r="F2510" s="822" t="s">
        <v>2930</v>
      </c>
      <c r="G2510" s="822" t="s">
        <v>3332</v>
      </c>
      <c r="H2510" s="822" t="s">
        <v>687</v>
      </c>
      <c r="I2510" s="822" t="s">
        <v>2682</v>
      </c>
      <c r="J2510" s="822" t="s">
        <v>718</v>
      </c>
      <c r="K2510" s="822" t="s">
        <v>1339</v>
      </c>
      <c r="L2510" s="825">
        <v>0</v>
      </c>
      <c r="M2510" s="825">
        <v>0</v>
      </c>
      <c r="N2510" s="822">
        <v>46</v>
      </c>
      <c r="O2510" s="826">
        <v>12.5</v>
      </c>
      <c r="P2510" s="825">
        <v>0</v>
      </c>
      <c r="Q2510" s="827"/>
      <c r="R2510" s="822">
        <v>17</v>
      </c>
      <c r="S2510" s="827">
        <v>0.36956521739130432</v>
      </c>
      <c r="T2510" s="826">
        <v>6.5</v>
      </c>
      <c r="U2510" s="828">
        <v>0.52</v>
      </c>
    </row>
    <row r="2511" spans="1:21" ht="14.45" customHeight="1" x14ac:dyDescent="0.2">
      <c r="A2511" s="821">
        <v>7</v>
      </c>
      <c r="B2511" s="822" t="s">
        <v>2929</v>
      </c>
      <c r="C2511" s="822" t="s">
        <v>2935</v>
      </c>
      <c r="D2511" s="823" t="s">
        <v>4682</v>
      </c>
      <c r="E2511" s="824" t="s">
        <v>2967</v>
      </c>
      <c r="F2511" s="822" t="s">
        <v>2930</v>
      </c>
      <c r="G2511" s="822" t="s">
        <v>3977</v>
      </c>
      <c r="H2511" s="822" t="s">
        <v>329</v>
      </c>
      <c r="I2511" s="822" t="s">
        <v>3978</v>
      </c>
      <c r="J2511" s="822" t="s">
        <v>3979</v>
      </c>
      <c r="K2511" s="822" t="s">
        <v>3980</v>
      </c>
      <c r="L2511" s="825">
        <v>355.79</v>
      </c>
      <c r="M2511" s="825">
        <v>355.79</v>
      </c>
      <c r="N2511" s="822">
        <v>1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7</v>
      </c>
      <c r="B2512" s="822" t="s">
        <v>2929</v>
      </c>
      <c r="C2512" s="822" t="s">
        <v>2935</v>
      </c>
      <c r="D2512" s="823" t="s">
        <v>4682</v>
      </c>
      <c r="E2512" s="824" t="s">
        <v>2967</v>
      </c>
      <c r="F2512" s="822" t="s">
        <v>2930</v>
      </c>
      <c r="G2512" s="822" t="s">
        <v>3977</v>
      </c>
      <c r="H2512" s="822" t="s">
        <v>329</v>
      </c>
      <c r="I2512" s="822" t="s">
        <v>3981</v>
      </c>
      <c r="J2512" s="822" t="s">
        <v>3979</v>
      </c>
      <c r="K2512" s="822" t="s">
        <v>3982</v>
      </c>
      <c r="L2512" s="825">
        <v>552.64</v>
      </c>
      <c r="M2512" s="825">
        <v>3868.48</v>
      </c>
      <c r="N2512" s="822">
        <v>7</v>
      </c>
      <c r="O2512" s="826">
        <v>3</v>
      </c>
      <c r="P2512" s="825">
        <v>3315.84</v>
      </c>
      <c r="Q2512" s="827">
        <v>0.85714285714285721</v>
      </c>
      <c r="R2512" s="822">
        <v>6</v>
      </c>
      <c r="S2512" s="827">
        <v>0.8571428571428571</v>
      </c>
      <c r="T2512" s="826">
        <v>2</v>
      </c>
      <c r="U2512" s="828">
        <v>0.66666666666666663</v>
      </c>
    </row>
    <row r="2513" spans="1:21" ht="14.45" customHeight="1" x14ac:dyDescent="0.2">
      <c r="A2513" s="821">
        <v>7</v>
      </c>
      <c r="B2513" s="822" t="s">
        <v>2929</v>
      </c>
      <c r="C2513" s="822" t="s">
        <v>2935</v>
      </c>
      <c r="D2513" s="823" t="s">
        <v>4682</v>
      </c>
      <c r="E2513" s="824" t="s">
        <v>2967</v>
      </c>
      <c r="F2513" s="822" t="s">
        <v>2930</v>
      </c>
      <c r="G2513" s="822" t="s">
        <v>3977</v>
      </c>
      <c r="H2513" s="822" t="s">
        <v>329</v>
      </c>
      <c r="I2513" s="822" t="s">
        <v>3983</v>
      </c>
      <c r="J2513" s="822" t="s">
        <v>3979</v>
      </c>
      <c r="K2513" s="822" t="s">
        <v>3984</v>
      </c>
      <c r="L2513" s="825">
        <v>1019.46</v>
      </c>
      <c r="M2513" s="825">
        <v>9175.14</v>
      </c>
      <c r="N2513" s="822">
        <v>9</v>
      </c>
      <c r="O2513" s="826">
        <v>3</v>
      </c>
      <c r="P2513" s="825">
        <v>9175.14</v>
      </c>
      <c r="Q2513" s="827">
        <v>1</v>
      </c>
      <c r="R2513" s="822">
        <v>9</v>
      </c>
      <c r="S2513" s="827">
        <v>1</v>
      </c>
      <c r="T2513" s="826">
        <v>3</v>
      </c>
      <c r="U2513" s="828">
        <v>1</v>
      </c>
    </row>
    <row r="2514" spans="1:21" ht="14.45" customHeight="1" x14ac:dyDescent="0.2">
      <c r="A2514" s="821">
        <v>7</v>
      </c>
      <c r="B2514" s="822" t="s">
        <v>2929</v>
      </c>
      <c r="C2514" s="822" t="s">
        <v>2935</v>
      </c>
      <c r="D2514" s="823" t="s">
        <v>4682</v>
      </c>
      <c r="E2514" s="824" t="s">
        <v>2967</v>
      </c>
      <c r="F2514" s="822" t="s">
        <v>2930</v>
      </c>
      <c r="G2514" s="822" t="s">
        <v>3977</v>
      </c>
      <c r="H2514" s="822" t="s">
        <v>329</v>
      </c>
      <c r="I2514" s="822" t="s">
        <v>3985</v>
      </c>
      <c r="J2514" s="822" t="s">
        <v>3979</v>
      </c>
      <c r="K2514" s="822" t="s">
        <v>3986</v>
      </c>
      <c r="L2514" s="825">
        <v>764.6</v>
      </c>
      <c r="M2514" s="825">
        <v>13762.8</v>
      </c>
      <c r="N2514" s="822">
        <v>18</v>
      </c>
      <c r="O2514" s="826">
        <v>6</v>
      </c>
      <c r="P2514" s="825">
        <v>13762.8</v>
      </c>
      <c r="Q2514" s="827">
        <v>1</v>
      </c>
      <c r="R2514" s="822">
        <v>18</v>
      </c>
      <c r="S2514" s="827">
        <v>1</v>
      </c>
      <c r="T2514" s="826">
        <v>6</v>
      </c>
      <c r="U2514" s="828">
        <v>1</v>
      </c>
    </row>
    <row r="2515" spans="1:21" ht="14.45" customHeight="1" x14ac:dyDescent="0.2">
      <c r="A2515" s="821">
        <v>7</v>
      </c>
      <c r="B2515" s="822" t="s">
        <v>2929</v>
      </c>
      <c r="C2515" s="822" t="s">
        <v>2935</v>
      </c>
      <c r="D2515" s="823" t="s">
        <v>4682</v>
      </c>
      <c r="E2515" s="824" t="s">
        <v>2967</v>
      </c>
      <c r="F2515" s="822" t="s">
        <v>2930</v>
      </c>
      <c r="G2515" s="822" t="s">
        <v>3977</v>
      </c>
      <c r="H2515" s="822" t="s">
        <v>329</v>
      </c>
      <c r="I2515" s="822" t="s">
        <v>4212</v>
      </c>
      <c r="J2515" s="822" t="s">
        <v>4213</v>
      </c>
      <c r="K2515" s="822" t="s">
        <v>4214</v>
      </c>
      <c r="L2515" s="825">
        <v>92.11</v>
      </c>
      <c r="M2515" s="825">
        <v>644.77</v>
      </c>
      <c r="N2515" s="822">
        <v>7</v>
      </c>
      <c r="O2515" s="826">
        <v>3</v>
      </c>
      <c r="P2515" s="825">
        <v>644.77</v>
      </c>
      <c r="Q2515" s="827">
        <v>1</v>
      </c>
      <c r="R2515" s="822">
        <v>7</v>
      </c>
      <c r="S2515" s="827">
        <v>1</v>
      </c>
      <c r="T2515" s="826">
        <v>3</v>
      </c>
      <c r="U2515" s="828">
        <v>1</v>
      </c>
    </row>
    <row r="2516" spans="1:21" ht="14.45" customHeight="1" x14ac:dyDescent="0.2">
      <c r="A2516" s="821">
        <v>7</v>
      </c>
      <c r="B2516" s="822" t="s">
        <v>2929</v>
      </c>
      <c r="C2516" s="822" t="s">
        <v>2935</v>
      </c>
      <c r="D2516" s="823" t="s">
        <v>4682</v>
      </c>
      <c r="E2516" s="824" t="s">
        <v>2967</v>
      </c>
      <c r="F2516" s="822" t="s">
        <v>2930</v>
      </c>
      <c r="G2516" s="822" t="s">
        <v>3977</v>
      </c>
      <c r="H2516" s="822" t="s">
        <v>329</v>
      </c>
      <c r="I2516" s="822" t="s">
        <v>4215</v>
      </c>
      <c r="J2516" s="822" t="s">
        <v>4213</v>
      </c>
      <c r="K2516" s="822" t="s">
        <v>4216</v>
      </c>
      <c r="L2516" s="825">
        <v>127.43</v>
      </c>
      <c r="M2516" s="825">
        <v>637.15000000000009</v>
      </c>
      <c r="N2516" s="822">
        <v>5</v>
      </c>
      <c r="O2516" s="826">
        <v>1</v>
      </c>
      <c r="P2516" s="825">
        <v>637.15000000000009</v>
      </c>
      <c r="Q2516" s="827">
        <v>1</v>
      </c>
      <c r="R2516" s="822">
        <v>5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7</v>
      </c>
      <c r="B2517" s="822" t="s">
        <v>2929</v>
      </c>
      <c r="C2517" s="822" t="s">
        <v>2935</v>
      </c>
      <c r="D2517" s="823" t="s">
        <v>4682</v>
      </c>
      <c r="E2517" s="824" t="s">
        <v>2967</v>
      </c>
      <c r="F2517" s="822" t="s">
        <v>2930</v>
      </c>
      <c r="G2517" s="822" t="s">
        <v>3679</v>
      </c>
      <c r="H2517" s="822" t="s">
        <v>329</v>
      </c>
      <c r="I2517" s="822" t="s">
        <v>3680</v>
      </c>
      <c r="J2517" s="822" t="s">
        <v>3681</v>
      </c>
      <c r="K2517" s="822" t="s">
        <v>2355</v>
      </c>
      <c r="L2517" s="825">
        <v>38.56</v>
      </c>
      <c r="M2517" s="825">
        <v>38.56</v>
      </c>
      <c r="N2517" s="822">
        <v>1</v>
      </c>
      <c r="O2517" s="826">
        <v>1</v>
      </c>
      <c r="P2517" s="825">
        <v>38.56</v>
      </c>
      <c r="Q2517" s="827">
        <v>1</v>
      </c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7</v>
      </c>
      <c r="B2518" s="822" t="s">
        <v>2929</v>
      </c>
      <c r="C2518" s="822" t="s">
        <v>2935</v>
      </c>
      <c r="D2518" s="823" t="s">
        <v>4682</v>
      </c>
      <c r="E2518" s="824" t="s">
        <v>2967</v>
      </c>
      <c r="F2518" s="822" t="s">
        <v>2930</v>
      </c>
      <c r="G2518" s="822" t="s">
        <v>3989</v>
      </c>
      <c r="H2518" s="822" t="s">
        <v>329</v>
      </c>
      <c r="I2518" s="822" t="s">
        <v>3990</v>
      </c>
      <c r="J2518" s="822" t="s">
        <v>3991</v>
      </c>
      <c r="K2518" s="822" t="s">
        <v>3992</v>
      </c>
      <c r="L2518" s="825">
        <v>150.26</v>
      </c>
      <c r="M2518" s="825">
        <v>2253.8999999999996</v>
      </c>
      <c r="N2518" s="822">
        <v>15</v>
      </c>
      <c r="O2518" s="826">
        <v>1</v>
      </c>
      <c r="P2518" s="825">
        <v>901.56</v>
      </c>
      <c r="Q2518" s="827">
        <v>0.4</v>
      </c>
      <c r="R2518" s="822">
        <v>6</v>
      </c>
      <c r="S2518" s="827">
        <v>0.4</v>
      </c>
      <c r="T2518" s="826">
        <v>0.5</v>
      </c>
      <c r="U2518" s="828">
        <v>0.5</v>
      </c>
    </row>
    <row r="2519" spans="1:21" ht="14.45" customHeight="1" x14ac:dyDescent="0.2">
      <c r="A2519" s="821">
        <v>7</v>
      </c>
      <c r="B2519" s="822" t="s">
        <v>2929</v>
      </c>
      <c r="C2519" s="822" t="s">
        <v>2935</v>
      </c>
      <c r="D2519" s="823" t="s">
        <v>4682</v>
      </c>
      <c r="E2519" s="824" t="s">
        <v>2967</v>
      </c>
      <c r="F2519" s="822" t="s">
        <v>2930</v>
      </c>
      <c r="G2519" s="822" t="s">
        <v>3989</v>
      </c>
      <c r="H2519" s="822" t="s">
        <v>329</v>
      </c>
      <c r="I2519" s="822" t="s">
        <v>3993</v>
      </c>
      <c r="J2519" s="822" t="s">
        <v>3994</v>
      </c>
      <c r="K2519" s="822" t="s">
        <v>1900</v>
      </c>
      <c r="L2519" s="825">
        <v>200.34</v>
      </c>
      <c r="M2519" s="825">
        <v>2203.7399999999998</v>
      </c>
      <c r="N2519" s="822">
        <v>11</v>
      </c>
      <c r="O2519" s="826">
        <v>1.5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7</v>
      </c>
      <c r="B2520" s="822" t="s">
        <v>2929</v>
      </c>
      <c r="C2520" s="822" t="s">
        <v>2935</v>
      </c>
      <c r="D2520" s="823" t="s">
        <v>4682</v>
      </c>
      <c r="E2520" s="824" t="s">
        <v>2967</v>
      </c>
      <c r="F2520" s="822" t="s">
        <v>2930</v>
      </c>
      <c r="G2520" s="822" t="s">
        <v>3989</v>
      </c>
      <c r="H2520" s="822" t="s">
        <v>329</v>
      </c>
      <c r="I2520" s="822" t="s">
        <v>4093</v>
      </c>
      <c r="J2520" s="822" t="s">
        <v>4094</v>
      </c>
      <c r="K2520" s="822" t="s">
        <v>4095</v>
      </c>
      <c r="L2520" s="825">
        <v>320.55</v>
      </c>
      <c r="M2520" s="825">
        <v>320.55</v>
      </c>
      <c r="N2520" s="822">
        <v>1</v>
      </c>
      <c r="O2520" s="826">
        <v>1</v>
      </c>
      <c r="P2520" s="825">
        <v>320.55</v>
      </c>
      <c r="Q2520" s="827">
        <v>1</v>
      </c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7</v>
      </c>
      <c r="B2521" s="822" t="s">
        <v>2929</v>
      </c>
      <c r="C2521" s="822" t="s">
        <v>2935</v>
      </c>
      <c r="D2521" s="823" t="s">
        <v>4682</v>
      </c>
      <c r="E2521" s="824" t="s">
        <v>2967</v>
      </c>
      <c r="F2521" s="822" t="s">
        <v>2930</v>
      </c>
      <c r="G2521" s="822" t="s">
        <v>3989</v>
      </c>
      <c r="H2521" s="822" t="s">
        <v>329</v>
      </c>
      <c r="I2521" s="822" t="s">
        <v>3996</v>
      </c>
      <c r="J2521" s="822" t="s">
        <v>3997</v>
      </c>
      <c r="K2521" s="822" t="s">
        <v>3998</v>
      </c>
      <c r="L2521" s="825">
        <v>100.17</v>
      </c>
      <c r="M2521" s="825">
        <v>1402.38</v>
      </c>
      <c r="N2521" s="822">
        <v>14</v>
      </c>
      <c r="O2521" s="826">
        <v>1.5</v>
      </c>
      <c r="P2521" s="825">
        <v>601.02</v>
      </c>
      <c r="Q2521" s="827">
        <v>0.42857142857142855</v>
      </c>
      <c r="R2521" s="822">
        <v>6</v>
      </c>
      <c r="S2521" s="827">
        <v>0.42857142857142855</v>
      </c>
      <c r="T2521" s="826">
        <v>0.5</v>
      </c>
      <c r="U2521" s="828">
        <v>0.33333333333333331</v>
      </c>
    </row>
    <row r="2522" spans="1:21" ht="14.45" customHeight="1" x14ac:dyDescent="0.2">
      <c r="A2522" s="821">
        <v>7</v>
      </c>
      <c r="B2522" s="822" t="s">
        <v>2929</v>
      </c>
      <c r="C2522" s="822" t="s">
        <v>2935</v>
      </c>
      <c r="D2522" s="823" t="s">
        <v>4682</v>
      </c>
      <c r="E2522" s="824" t="s">
        <v>2967</v>
      </c>
      <c r="F2522" s="822" t="s">
        <v>2930</v>
      </c>
      <c r="G2522" s="822" t="s">
        <v>3989</v>
      </c>
      <c r="H2522" s="822" t="s">
        <v>329</v>
      </c>
      <c r="I2522" s="822" t="s">
        <v>4323</v>
      </c>
      <c r="J2522" s="822" t="s">
        <v>2177</v>
      </c>
      <c r="K2522" s="822" t="s">
        <v>4095</v>
      </c>
      <c r="L2522" s="825">
        <v>320.55</v>
      </c>
      <c r="M2522" s="825">
        <v>961.65000000000009</v>
      </c>
      <c r="N2522" s="822">
        <v>3</v>
      </c>
      <c r="O2522" s="826">
        <v>0.5</v>
      </c>
      <c r="P2522" s="825">
        <v>961.65000000000009</v>
      </c>
      <c r="Q2522" s="827">
        <v>1</v>
      </c>
      <c r="R2522" s="822">
        <v>3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7</v>
      </c>
      <c r="B2523" s="822" t="s">
        <v>2929</v>
      </c>
      <c r="C2523" s="822" t="s">
        <v>2935</v>
      </c>
      <c r="D2523" s="823" t="s">
        <v>4682</v>
      </c>
      <c r="E2523" s="824" t="s">
        <v>2967</v>
      </c>
      <c r="F2523" s="822" t="s">
        <v>2930</v>
      </c>
      <c r="G2523" s="822" t="s">
        <v>3989</v>
      </c>
      <c r="H2523" s="822" t="s">
        <v>329</v>
      </c>
      <c r="I2523" s="822" t="s">
        <v>4219</v>
      </c>
      <c r="J2523" s="822" t="s">
        <v>4220</v>
      </c>
      <c r="K2523" s="822" t="s">
        <v>3542</v>
      </c>
      <c r="L2523" s="825">
        <v>166.96</v>
      </c>
      <c r="M2523" s="825">
        <v>500.88</v>
      </c>
      <c r="N2523" s="822">
        <v>3</v>
      </c>
      <c r="O2523" s="826">
        <v>1.5</v>
      </c>
      <c r="P2523" s="825">
        <v>166.96</v>
      </c>
      <c r="Q2523" s="827">
        <v>0.33333333333333337</v>
      </c>
      <c r="R2523" s="822">
        <v>1</v>
      </c>
      <c r="S2523" s="827">
        <v>0.33333333333333331</v>
      </c>
      <c r="T2523" s="826">
        <v>1</v>
      </c>
      <c r="U2523" s="828">
        <v>0.66666666666666663</v>
      </c>
    </row>
    <row r="2524" spans="1:21" ht="14.45" customHeight="1" x14ac:dyDescent="0.2">
      <c r="A2524" s="821">
        <v>7</v>
      </c>
      <c r="B2524" s="822" t="s">
        <v>2929</v>
      </c>
      <c r="C2524" s="822" t="s">
        <v>2935</v>
      </c>
      <c r="D2524" s="823" t="s">
        <v>4682</v>
      </c>
      <c r="E2524" s="824" t="s">
        <v>2967</v>
      </c>
      <c r="F2524" s="822" t="s">
        <v>2930</v>
      </c>
      <c r="G2524" s="822" t="s">
        <v>3989</v>
      </c>
      <c r="H2524" s="822" t="s">
        <v>329</v>
      </c>
      <c r="I2524" s="822" t="s">
        <v>4001</v>
      </c>
      <c r="J2524" s="822" t="s">
        <v>4002</v>
      </c>
      <c r="K2524" s="822" t="s">
        <v>4003</v>
      </c>
      <c r="L2524" s="825">
        <v>200.34</v>
      </c>
      <c r="M2524" s="825">
        <v>1803.06</v>
      </c>
      <c r="N2524" s="822">
        <v>9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7</v>
      </c>
      <c r="B2525" s="822" t="s">
        <v>2929</v>
      </c>
      <c r="C2525" s="822" t="s">
        <v>2935</v>
      </c>
      <c r="D2525" s="823" t="s">
        <v>4682</v>
      </c>
      <c r="E2525" s="824" t="s">
        <v>2967</v>
      </c>
      <c r="F2525" s="822" t="s">
        <v>2930</v>
      </c>
      <c r="G2525" s="822" t="s">
        <v>3989</v>
      </c>
      <c r="H2525" s="822" t="s">
        <v>329</v>
      </c>
      <c r="I2525" s="822" t="s">
        <v>4102</v>
      </c>
      <c r="J2525" s="822" t="s">
        <v>4002</v>
      </c>
      <c r="K2525" s="822" t="s">
        <v>4103</v>
      </c>
      <c r="L2525" s="825">
        <v>400.68</v>
      </c>
      <c r="M2525" s="825">
        <v>3205.44</v>
      </c>
      <c r="N2525" s="822">
        <v>8</v>
      </c>
      <c r="O2525" s="826">
        <v>1.5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7</v>
      </c>
      <c r="B2526" s="822" t="s">
        <v>2929</v>
      </c>
      <c r="C2526" s="822" t="s">
        <v>2935</v>
      </c>
      <c r="D2526" s="823" t="s">
        <v>4682</v>
      </c>
      <c r="E2526" s="824" t="s">
        <v>2967</v>
      </c>
      <c r="F2526" s="822" t="s">
        <v>2930</v>
      </c>
      <c r="G2526" s="822" t="s">
        <v>3989</v>
      </c>
      <c r="H2526" s="822" t="s">
        <v>329</v>
      </c>
      <c r="I2526" s="822" t="s">
        <v>4651</v>
      </c>
      <c r="J2526" s="822" t="s">
        <v>3997</v>
      </c>
      <c r="K2526" s="822" t="s">
        <v>2080</v>
      </c>
      <c r="L2526" s="825">
        <v>200.34</v>
      </c>
      <c r="M2526" s="825">
        <v>1202.04</v>
      </c>
      <c r="N2526" s="822">
        <v>6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7</v>
      </c>
      <c r="B2527" s="822" t="s">
        <v>2929</v>
      </c>
      <c r="C2527" s="822" t="s">
        <v>2935</v>
      </c>
      <c r="D2527" s="823" t="s">
        <v>4682</v>
      </c>
      <c r="E2527" s="824" t="s">
        <v>2967</v>
      </c>
      <c r="F2527" s="822" t="s">
        <v>2930</v>
      </c>
      <c r="G2527" s="822" t="s">
        <v>3989</v>
      </c>
      <c r="H2527" s="822" t="s">
        <v>329</v>
      </c>
      <c r="I2527" s="822" t="s">
        <v>4221</v>
      </c>
      <c r="J2527" s="822" t="s">
        <v>2177</v>
      </c>
      <c r="K2527" s="822" t="s">
        <v>2190</v>
      </c>
      <c r="L2527" s="825">
        <v>47.35</v>
      </c>
      <c r="M2527" s="825">
        <v>331.45</v>
      </c>
      <c r="N2527" s="822">
        <v>7</v>
      </c>
      <c r="O2527" s="826">
        <v>1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7</v>
      </c>
      <c r="B2528" s="822" t="s">
        <v>2929</v>
      </c>
      <c r="C2528" s="822" t="s">
        <v>2935</v>
      </c>
      <c r="D2528" s="823" t="s">
        <v>4682</v>
      </c>
      <c r="E2528" s="824" t="s">
        <v>2967</v>
      </c>
      <c r="F2528" s="822" t="s">
        <v>2930</v>
      </c>
      <c r="G2528" s="822" t="s">
        <v>3989</v>
      </c>
      <c r="H2528" s="822" t="s">
        <v>329</v>
      </c>
      <c r="I2528" s="822" t="s">
        <v>4006</v>
      </c>
      <c r="J2528" s="822" t="s">
        <v>3997</v>
      </c>
      <c r="K2528" s="822" t="s">
        <v>4007</v>
      </c>
      <c r="L2528" s="825">
        <v>150.26</v>
      </c>
      <c r="M2528" s="825">
        <v>300.52</v>
      </c>
      <c r="N2528" s="822">
        <v>2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7</v>
      </c>
      <c r="B2529" s="822" t="s">
        <v>2929</v>
      </c>
      <c r="C2529" s="822" t="s">
        <v>2935</v>
      </c>
      <c r="D2529" s="823" t="s">
        <v>4682</v>
      </c>
      <c r="E2529" s="824" t="s">
        <v>2967</v>
      </c>
      <c r="F2529" s="822" t="s">
        <v>2930</v>
      </c>
      <c r="G2529" s="822" t="s">
        <v>3989</v>
      </c>
      <c r="H2529" s="822" t="s">
        <v>329</v>
      </c>
      <c r="I2529" s="822" t="s">
        <v>4012</v>
      </c>
      <c r="J2529" s="822" t="s">
        <v>4011</v>
      </c>
      <c r="K2529" s="822" t="s">
        <v>3542</v>
      </c>
      <c r="L2529" s="825">
        <v>166.96</v>
      </c>
      <c r="M2529" s="825">
        <v>667.84</v>
      </c>
      <c r="N2529" s="822">
        <v>4</v>
      </c>
      <c r="O2529" s="826">
        <v>0.5</v>
      </c>
      <c r="P2529" s="825">
        <v>667.84</v>
      </c>
      <c r="Q2529" s="827">
        <v>1</v>
      </c>
      <c r="R2529" s="822">
        <v>4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7</v>
      </c>
      <c r="B2530" s="822" t="s">
        <v>2929</v>
      </c>
      <c r="C2530" s="822" t="s">
        <v>2935</v>
      </c>
      <c r="D2530" s="823" t="s">
        <v>4682</v>
      </c>
      <c r="E2530" s="824" t="s">
        <v>2967</v>
      </c>
      <c r="F2530" s="822" t="s">
        <v>2930</v>
      </c>
      <c r="G2530" s="822" t="s">
        <v>3989</v>
      </c>
      <c r="H2530" s="822" t="s">
        <v>329</v>
      </c>
      <c r="I2530" s="822" t="s">
        <v>4652</v>
      </c>
      <c r="J2530" s="822" t="s">
        <v>4602</v>
      </c>
      <c r="K2530" s="822" t="s">
        <v>4098</v>
      </c>
      <c r="L2530" s="825">
        <v>31.32</v>
      </c>
      <c r="M2530" s="825">
        <v>156.6</v>
      </c>
      <c r="N2530" s="822">
        <v>5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7</v>
      </c>
      <c r="B2531" s="822" t="s">
        <v>2929</v>
      </c>
      <c r="C2531" s="822" t="s">
        <v>2935</v>
      </c>
      <c r="D2531" s="823" t="s">
        <v>4682</v>
      </c>
      <c r="E2531" s="824" t="s">
        <v>2967</v>
      </c>
      <c r="F2531" s="822" t="s">
        <v>2930</v>
      </c>
      <c r="G2531" s="822" t="s">
        <v>4019</v>
      </c>
      <c r="H2531" s="822" t="s">
        <v>687</v>
      </c>
      <c r="I2531" s="822" t="s">
        <v>4020</v>
      </c>
      <c r="J2531" s="822" t="s">
        <v>2899</v>
      </c>
      <c r="K2531" s="822" t="s">
        <v>4021</v>
      </c>
      <c r="L2531" s="825">
        <v>80.53</v>
      </c>
      <c r="M2531" s="825">
        <v>966.36</v>
      </c>
      <c r="N2531" s="822">
        <v>12</v>
      </c>
      <c r="O2531" s="826">
        <v>2</v>
      </c>
      <c r="P2531" s="825">
        <v>241.59</v>
      </c>
      <c r="Q2531" s="827">
        <v>0.25</v>
      </c>
      <c r="R2531" s="822">
        <v>3</v>
      </c>
      <c r="S2531" s="827">
        <v>0.25</v>
      </c>
      <c r="T2531" s="826">
        <v>0.5</v>
      </c>
      <c r="U2531" s="828">
        <v>0.25</v>
      </c>
    </row>
    <row r="2532" spans="1:21" ht="14.45" customHeight="1" x14ac:dyDescent="0.2">
      <c r="A2532" s="821">
        <v>7</v>
      </c>
      <c r="B2532" s="822" t="s">
        <v>2929</v>
      </c>
      <c r="C2532" s="822" t="s">
        <v>2935</v>
      </c>
      <c r="D2532" s="823" t="s">
        <v>4682</v>
      </c>
      <c r="E2532" s="824" t="s">
        <v>2967</v>
      </c>
      <c r="F2532" s="822" t="s">
        <v>2930</v>
      </c>
      <c r="G2532" s="822" t="s">
        <v>4019</v>
      </c>
      <c r="H2532" s="822" t="s">
        <v>329</v>
      </c>
      <c r="I2532" s="822" t="s">
        <v>4022</v>
      </c>
      <c r="J2532" s="822" t="s">
        <v>2899</v>
      </c>
      <c r="K2532" s="822" t="s">
        <v>2100</v>
      </c>
      <c r="L2532" s="825">
        <v>400.17</v>
      </c>
      <c r="M2532" s="825">
        <v>800.34</v>
      </c>
      <c r="N2532" s="822">
        <v>2</v>
      </c>
      <c r="O2532" s="826">
        <v>1</v>
      </c>
      <c r="P2532" s="825">
        <v>800.34</v>
      </c>
      <c r="Q2532" s="827">
        <v>1</v>
      </c>
      <c r="R2532" s="822">
        <v>2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7</v>
      </c>
      <c r="B2533" s="822" t="s">
        <v>2929</v>
      </c>
      <c r="C2533" s="822" t="s">
        <v>2935</v>
      </c>
      <c r="D2533" s="823" t="s">
        <v>4682</v>
      </c>
      <c r="E2533" s="824" t="s">
        <v>2967</v>
      </c>
      <c r="F2533" s="822" t="s">
        <v>2930</v>
      </c>
      <c r="G2533" s="822" t="s">
        <v>4019</v>
      </c>
      <c r="H2533" s="822" t="s">
        <v>687</v>
      </c>
      <c r="I2533" s="822" t="s">
        <v>2900</v>
      </c>
      <c r="J2533" s="822" t="s">
        <v>2899</v>
      </c>
      <c r="K2533" s="822" t="s">
        <v>2100</v>
      </c>
      <c r="L2533" s="825">
        <v>400.17</v>
      </c>
      <c r="M2533" s="825">
        <v>400.17</v>
      </c>
      <c r="N2533" s="822">
        <v>1</v>
      </c>
      <c r="O2533" s="826">
        <v>1</v>
      </c>
      <c r="P2533" s="825">
        <v>400.17</v>
      </c>
      <c r="Q2533" s="827">
        <v>1</v>
      </c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7</v>
      </c>
      <c r="B2534" s="822" t="s">
        <v>2929</v>
      </c>
      <c r="C2534" s="822" t="s">
        <v>2935</v>
      </c>
      <c r="D2534" s="823" t="s">
        <v>4682</v>
      </c>
      <c r="E2534" s="824" t="s">
        <v>2967</v>
      </c>
      <c r="F2534" s="822" t="s">
        <v>2930</v>
      </c>
      <c r="G2534" s="822" t="s">
        <v>3079</v>
      </c>
      <c r="H2534" s="822" t="s">
        <v>329</v>
      </c>
      <c r="I2534" s="822" t="s">
        <v>4540</v>
      </c>
      <c r="J2534" s="822" t="s">
        <v>4541</v>
      </c>
      <c r="K2534" s="822" t="s">
        <v>2726</v>
      </c>
      <c r="L2534" s="825">
        <v>0</v>
      </c>
      <c r="M2534" s="825">
        <v>0</v>
      </c>
      <c r="N2534" s="822">
        <v>2</v>
      </c>
      <c r="O2534" s="826">
        <v>1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7</v>
      </c>
      <c r="B2535" s="822" t="s">
        <v>2929</v>
      </c>
      <c r="C2535" s="822" t="s">
        <v>2935</v>
      </c>
      <c r="D2535" s="823" t="s">
        <v>4682</v>
      </c>
      <c r="E2535" s="824" t="s">
        <v>2967</v>
      </c>
      <c r="F2535" s="822" t="s">
        <v>2930</v>
      </c>
      <c r="G2535" s="822" t="s">
        <v>3079</v>
      </c>
      <c r="H2535" s="822" t="s">
        <v>687</v>
      </c>
      <c r="I2535" s="822" t="s">
        <v>2747</v>
      </c>
      <c r="J2535" s="822" t="s">
        <v>1625</v>
      </c>
      <c r="K2535" s="822" t="s">
        <v>2748</v>
      </c>
      <c r="L2535" s="825">
        <v>0</v>
      </c>
      <c r="M2535" s="825">
        <v>0</v>
      </c>
      <c r="N2535" s="822">
        <v>12</v>
      </c>
      <c r="O2535" s="826">
        <v>7</v>
      </c>
      <c r="P2535" s="825">
        <v>0</v>
      </c>
      <c r="Q2535" s="827"/>
      <c r="R2535" s="822">
        <v>9</v>
      </c>
      <c r="S2535" s="827">
        <v>0.75</v>
      </c>
      <c r="T2535" s="826">
        <v>5</v>
      </c>
      <c r="U2535" s="828">
        <v>0.7142857142857143</v>
      </c>
    </row>
    <row r="2536" spans="1:21" ht="14.45" customHeight="1" x14ac:dyDescent="0.2">
      <c r="A2536" s="821">
        <v>7</v>
      </c>
      <c r="B2536" s="822" t="s">
        <v>2929</v>
      </c>
      <c r="C2536" s="822" t="s">
        <v>2935</v>
      </c>
      <c r="D2536" s="823" t="s">
        <v>4682</v>
      </c>
      <c r="E2536" s="824" t="s">
        <v>2967</v>
      </c>
      <c r="F2536" s="822" t="s">
        <v>2930</v>
      </c>
      <c r="G2536" s="822" t="s">
        <v>3193</v>
      </c>
      <c r="H2536" s="822" t="s">
        <v>329</v>
      </c>
      <c r="I2536" s="822" t="s">
        <v>3394</v>
      </c>
      <c r="J2536" s="822" t="s">
        <v>3195</v>
      </c>
      <c r="K2536" s="822" t="s">
        <v>3395</v>
      </c>
      <c r="L2536" s="825">
        <v>99.94</v>
      </c>
      <c r="M2536" s="825">
        <v>899.46</v>
      </c>
      <c r="N2536" s="822">
        <v>9</v>
      </c>
      <c r="O2536" s="826">
        <v>1.5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7</v>
      </c>
      <c r="B2537" s="822" t="s">
        <v>2929</v>
      </c>
      <c r="C2537" s="822" t="s">
        <v>2935</v>
      </c>
      <c r="D2537" s="823" t="s">
        <v>4682</v>
      </c>
      <c r="E2537" s="824" t="s">
        <v>2967</v>
      </c>
      <c r="F2537" s="822" t="s">
        <v>2930</v>
      </c>
      <c r="G2537" s="822" t="s">
        <v>3193</v>
      </c>
      <c r="H2537" s="822" t="s">
        <v>329</v>
      </c>
      <c r="I2537" s="822" t="s">
        <v>3194</v>
      </c>
      <c r="J2537" s="822" t="s">
        <v>3195</v>
      </c>
      <c r="K2537" s="822" t="s">
        <v>3196</v>
      </c>
      <c r="L2537" s="825">
        <v>299.83999999999997</v>
      </c>
      <c r="M2537" s="825">
        <v>18889.920000000006</v>
      </c>
      <c r="N2537" s="822">
        <v>63</v>
      </c>
      <c r="O2537" s="826">
        <v>26</v>
      </c>
      <c r="P2537" s="825">
        <v>11693.760000000002</v>
      </c>
      <c r="Q2537" s="827">
        <v>0.61904761904761896</v>
      </c>
      <c r="R2537" s="822">
        <v>39</v>
      </c>
      <c r="S2537" s="827">
        <v>0.61904761904761907</v>
      </c>
      <c r="T2537" s="826">
        <v>17.5</v>
      </c>
      <c r="U2537" s="828">
        <v>0.67307692307692313</v>
      </c>
    </row>
    <row r="2538" spans="1:21" ht="14.45" customHeight="1" x14ac:dyDescent="0.2">
      <c r="A2538" s="821">
        <v>7</v>
      </c>
      <c r="B2538" s="822" t="s">
        <v>2929</v>
      </c>
      <c r="C2538" s="822" t="s">
        <v>2935</v>
      </c>
      <c r="D2538" s="823" t="s">
        <v>4682</v>
      </c>
      <c r="E2538" s="824" t="s">
        <v>2967</v>
      </c>
      <c r="F2538" s="822" t="s">
        <v>2930</v>
      </c>
      <c r="G2538" s="822" t="s">
        <v>3193</v>
      </c>
      <c r="H2538" s="822" t="s">
        <v>687</v>
      </c>
      <c r="I2538" s="822" t="s">
        <v>4030</v>
      </c>
      <c r="J2538" s="822" t="s">
        <v>3195</v>
      </c>
      <c r="K2538" s="822" t="s">
        <v>4031</v>
      </c>
      <c r="L2538" s="825">
        <v>150.94</v>
      </c>
      <c r="M2538" s="825">
        <v>1358.46</v>
      </c>
      <c r="N2538" s="822">
        <v>9</v>
      </c>
      <c r="O2538" s="826">
        <v>3</v>
      </c>
      <c r="P2538" s="825">
        <v>754.7</v>
      </c>
      <c r="Q2538" s="827">
        <v>0.55555555555555558</v>
      </c>
      <c r="R2538" s="822">
        <v>5</v>
      </c>
      <c r="S2538" s="827">
        <v>0.55555555555555558</v>
      </c>
      <c r="T2538" s="826">
        <v>1.5</v>
      </c>
      <c r="U2538" s="828">
        <v>0.5</v>
      </c>
    </row>
    <row r="2539" spans="1:21" ht="14.45" customHeight="1" x14ac:dyDescent="0.2">
      <c r="A2539" s="821">
        <v>7</v>
      </c>
      <c r="B2539" s="822" t="s">
        <v>2929</v>
      </c>
      <c r="C2539" s="822" t="s">
        <v>2935</v>
      </c>
      <c r="D2539" s="823" t="s">
        <v>4682</v>
      </c>
      <c r="E2539" s="824" t="s">
        <v>2967</v>
      </c>
      <c r="F2539" s="822" t="s">
        <v>2930</v>
      </c>
      <c r="G2539" s="822" t="s">
        <v>3193</v>
      </c>
      <c r="H2539" s="822" t="s">
        <v>329</v>
      </c>
      <c r="I2539" s="822" t="s">
        <v>4032</v>
      </c>
      <c r="J2539" s="822" t="s">
        <v>1613</v>
      </c>
      <c r="K2539" s="822" t="s">
        <v>1614</v>
      </c>
      <c r="L2539" s="825">
        <v>50.32</v>
      </c>
      <c r="M2539" s="825">
        <v>1610.2400000000002</v>
      </c>
      <c r="N2539" s="822">
        <v>32</v>
      </c>
      <c r="O2539" s="826">
        <v>4</v>
      </c>
      <c r="P2539" s="825">
        <v>452.88</v>
      </c>
      <c r="Q2539" s="827">
        <v>0.28124999999999994</v>
      </c>
      <c r="R2539" s="822">
        <v>9</v>
      </c>
      <c r="S2539" s="827">
        <v>0.28125</v>
      </c>
      <c r="T2539" s="826">
        <v>1.5</v>
      </c>
      <c r="U2539" s="828">
        <v>0.375</v>
      </c>
    </row>
    <row r="2540" spans="1:21" ht="14.45" customHeight="1" x14ac:dyDescent="0.2">
      <c r="A2540" s="821">
        <v>7</v>
      </c>
      <c r="B2540" s="822" t="s">
        <v>2929</v>
      </c>
      <c r="C2540" s="822" t="s">
        <v>2935</v>
      </c>
      <c r="D2540" s="823" t="s">
        <v>4682</v>
      </c>
      <c r="E2540" s="824" t="s">
        <v>2967</v>
      </c>
      <c r="F2540" s="822" t="s">
        <v>2930</v>
      </c>
      <c r="G2540" s="822" t="s">
        <v>3193</v>
      </c>
      <c r="H2540" s="822" t="s">
        <v>329</v>
      </c>
      <c r="I2540" s="822" t="s">
        <v>4033</v>
      </c>
      <c r="J2540" s="822" t="s">
        <v>4034</v>
      </c>
      <c r="K2540" s="822" t="s">
        <v>4035</v>
      </c>
      <c r="L2540" s="825">
        <v>99.94</v>
      </c>
      <c r="M2540" s="825">
        <v>2498.5</v>
      </c>
      <c r="N2540" s="822">
        <v>25</v>
      </c>
      <c r="O2540" s="826">
        <v>7.5</v>
      </c>
      <c r="P2540" s="825">
        <v>1499.1</v>
      </c>
      <c r="Q2540" s="827">
        <v>0.6</v>
      </c>
      <c r="R2540" s="822">
        <v>15</v>
      </c>
      <c r="S2540" s="827">
        <v>0.6</v>
      </c>
      <c r="T2540" s="826">
        <v>4.5</v>
      </c>
      <c r="U2540" s="828">
        <v>0.6</v>
      </c>
    </row>
    <row r="2541" spans="1:21" ht="14.45" customHeight="1" x14ac:dyDescent="0.2">
      <c r="A2541" s="821">
        <v>7</v>
      </c>
      <c r="B2541" s="822" t="s">
        <v>2929</v>
      </c>
      <c r="C2541" s="822" t="s">
        <v>2935</v>
      </c>
      <c r="D2541" s="823" t="s">
        <v>4682</v>
      </c>
      <c r="E2541" s="824" t="s">
        <v>2967</v>
      </c>
      <c r="F2541" s="822" t="s">
        <v>2930</v>
      </c>
      <c r="G2541" s="822" t="s">
        <v>3193</v>
      </c>
      <c r="H2541" s="822" t="s">
        <v>329</v>
      </c>
      <c r="I2541" s="822" t="s">
        <v>3261</v>
      </c>
      <c r="J2541" s="822" t="s">
        <v>1613</v>
      </c>
      <c r="K2541" s="822" t="s">
        <v>3566</v>
      </c>
      <c r="L2541" s="825">
        <v>50.32</v>
      </c>
      <c r="M2541" s="825">
        <v>1408.96</v>
      </c>
      <c r="N2541" s="822">
        <v>28</v>
      </c>
      <c r="O2541" s="826">
        <v>4</v>
      </c>
      <c r="P2541" s="825">
        <v>754.80000000000007</v>
      </c>
      <c r="Q2541" s="827">
        <v>0.5357142857142857</v>
      </c>
      <c r="R2541" s="822">
        <v>15</v>
      </c>
      <c r="S2541" s="827">
        <v>0.5357142857142857</v>
      </c>
      <c r="T2541" s="826">
        <v>2.5</v>
      </c>
      <c r="U2541" s="828">
        <v>0.625</v>
      </c>
    </row>
    <row r="2542" spans="1:21" ht="14.45" customHeight="1" x14ac:dyDescent="0.2">
      <c r="A2542" s="821">
        <v>7</v>
      </c>
      <c r="B2542" s="822" t="s">
        <v>2929</v>
      </c>
      <c r="C2542" s="822" t="s">
        <v>2935</v>
      </c>
      <c r="D2542" s="823" t="s">
        <v>4682</v>
      </c>
      <c r="E2542" s="824" t="s">
        <v>2967</v>
      </c>
      <c r="F2542" s="822" t="s">
        <v>2930</v>
      </c>
      <c r="G2542" s="822" t="s">
        <v>3193</v>
      </c>
      <c r="H2542" s="822" t="s">
        <v>329</v>
      </c>
      <c r="I2542" s="822" t="s">
        <v>4343</v>
      </c>
      <c r="J2542" s="822" t="s">
        <v>4344</v>
      </c>
      <c r="K2542" s="822" t="s">
        <v>4345</v>
      </c>
      <c r="L2542" s="825">
        <v>16.77</v>
      </c>
      <c r="M2542" s="825">
        <v>50.31</v>
      </c>
      <c r="N2542" s="822">
        <v>3</v>
      </c>
      <c r="O2542" s="826">
        <v>0.5</v>
      </c>
      <c r="P2542" s="825">
        <v>50.31</v>
      </c>
      <c r="Q2542" s="827">
        <v>1</v>
      </c>
      <c r="R2542" s="822">
        <v>3</v>
      </c>
      <c r="S2542" s="827">
        <v>1</v>
      </c>
      <c r="T2542" s="826">
        <v>0.5</v>
      </c>
      <c r="U2542" s="828">
        <v>1</v>
      </c>
    </row>
    <row r="2543" spans="1:21" ht="14.45" customHeight="1" x14ac:dyDescent="0.2">
      <c r="A2543" s="821">
        <v>7</v>
      </c>
      <c r="B2543" s="822" t="s">
        <v>2929</v>
      </c>
      <c r="C2543" s="822" t="s">
        <v>2935</v>
      </c>
      <c r="D2543" s="823" t="s">
        <v>4682</v>
      </c>
      <c r="E2543" s="824" t="s">
        <v>2967</v>
      </c>
      <c r="F2543" s="822" t="s">
        <v>2930</v>
      </c>
      <c r="G2543" s="822" t="s">
        <v>3193</v>
      </c>
      <c r="H2543" s="822" t="s">
        <v>329</v>
      </c>
      <c r="I2543" s="822" t="s">
        <v>4038</v>
      </c>
      <c r="J2543" s="822" t="s">
        <v>4028</v>
      </c>
      <c r="K2543" s="822" t="s">
        <v>4029</v>
      </c>
      <c r="L2543" s="825">
        <v>50.32</v>
      </c>
      <c r="M2543" s="825">
        <v>452.88</v>
      </c>
      <c r="N2543" s="822">
        <v>9</v>
      </c>
      <c r="O2543" s="826">
        <v>1</v>
      </c>
      <c r="P2543" s="825">
        <v>452.88</v>
      </c>
      <c r="Q2543" s="827">
        <v>1</v>
      </c>
      <c r="R2543" s="822">
        <v>9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7</v>
      </c>
      <c r="B2544" s="822" t="s">
        <v>2929</v>
      </c>
      <c r="C2544" s="822" t="s">
        <v>2935</v>
      </c>
      <c r="D2544" s="823" t="s">
        <v>4682</v>
      </c>
      <c r="E2544" s="824" t="s">
        <v>2967</v>
      </c>
      <c r="F2544" s="822" t="s">
        <v>2930</v>
      </c>
      <c r="G2544" s="822" t="s">
        <v>3526</v>
      </c>
      <c r="H2544" s="822" t="s">
        <v>329</v>
      </c>
      <c r="I2544" s="822" t="s">
        <v>4039</v>
      </c>
      <c r="J2544" s="822" t="s">
        <v>2091</v>
      </c>
      <c r="K2544" s="822" t="s">
        <v>4040</v>
      </c>
      <c r="L2544" s="825">
        <v>65.36</v>
      </c>
      <c r="M2544" s="825">
        <v>2418.3200000000002</v>
      </c>
      <c r="N2544" s="822">
        <v>37</v>
      </c>
      <c r="O2544" s="826">
        <v>5.5</v>
      </c>
      <c r="P2544" s="825">
        <v>2156.88</v>
      </c>
      <c r="Q2544" s="827">
        <v>0.89189189189189189</v>
      </c>
      <c r="R2544" s="822">
        <v>33</v>
      </c>
      <c r="S2544" s="827">
        <v>0.89189189189189189</v>
      </c>
      <c r="T2544" s="826">
        <v>4.5</v>
      </c>
      <c r="U2544" s="828">
        <v>0.81818181818181823</v>
      </c>
    </row>
    <row r="2545" spans="1:21" ht="14.45" customHeight="1" x14ac:dyDescent="0.2">
      <c r="A2545" s="821">
        <v>7</v>
      </c>
      <c r="B2545" s="822" t="s">
        <v>2929</v>
      </c>
      <c r="C2545" s="822" t="s">
        <v>2935</v>
      </c>
      <c r="D2545" s="823" t="s">
        <v>4682</v>
      </c>
      <c r="E2545" s="824" t="s">
        <v>2967</v>
      </c>
      <c r="F2545" s="822" t="s">
        <v>2930</v>
      </c>
      <c r="G2545" s="822" t="s">
        <v>4041</v>
      </c>
      <c r="H2545" s="822" t="s">
        <v>329</v>
      </c>
      <c r="I2545" s="822" t="s">
        <v>4042</v>
      </c>
      <c r="J2545" s="822" t="s">
        <v>4043</v>
      </c>
      <c r="K2545" s="822" t="s">
        <v>4044</v>
      </c>
      <c r="L2545" s="825">
        <v>775.17</v>
      </c>
      <c r="M2545" s="825">
        <v>10077.209999999999</v>
      </c>
      <c r="N2545" s="822">
        <v>13</v>
      </c>
      <c r="O2545" s="826">
        <v>5</v>
      </c>
      <c r="P2545" s="825">
        <v>9302.0399999999991</v>
      </c>
      <c r="Q2545" s="827">
        <v>0.92307692307692302</v>
      </c>
      <c r="R2545" s="822">
        <v>12</v>
      </c>
      <c r="S2545" s="827">
        <v>0.92307692307692313</v>
      </c>
      <c r="T2545" s="826">
        <v>4</v>
      </c>
      <c r="U2545" s="828">
        <v>0.8</v>
      </c>
    </row>
    <row r="2546" spans="1:21" ht="14.45" customHeight="1" x14ac:dyDescent="0.2">
      <c r="A2546" s="821">
        <v>7</v>
      </c>
      <c r="B2546" s="822" t="s">
        <v>2929</v>
      </c>
      <c r="C2546" s="822" t="s">
        <v>2935</v>
      </c>
      <c r="D2546" s="823" t="s">
        <v>4682</v>
      </c>
      <c r="E2546" s="824" t="s">
        <v>2967</v>
      </c>
      <c r="F2546" s="822" t="s">
        <v>2930</v>
      </c>
      <c r="G2546" s="822" t="s">
        <v>4041</v>
      </c>
      <c r="H2546" s="822" t="s">
        <v>329</v>
      </c>
      <c r="I2546" s="822" t="s">
        <v>4045</v>
      </c>
      <c r="J2546" s="822" t="s">
        <v>4043</v>
      </c>
      <c r="K2546" s="822" t="s">
        <v>4046</v>
      </c>
      <c r="L2546" s="825">
        <v>1391.97</v>
      </c>
      <c r="M2546" s="825">
        <v>2783.94</v>
      </c>
      <c r="N2546" s="822">
        <v>2</v>
      </c>
      <c r="O2546" s="826">
        <v>2</v>
      </c>
      <c r="P2546" s="825">
        <v>1391.97</v>
      </c>
      <c r="Q2546" s="827">
        <v>0.5</v>
      </c>
      <c r="R2546" s="822">
        <v>1</v>
      </c>
      <c r="S2546" s="827">
        <v>0.5</v>
      </c>
      <c r="T2546" s="826">
        <v>1</v>
      </c>
      <c r="U2546" s="828">
        <v>0.5</v>
      </c>
    </row>
    <row r="2547" spans="1:21" ht="14.45" customHeight="1" x14ac:dyDescent="0.2">
      <c r="A2547" s="821">
        <v>7</v>
      </c>
      <c r="B2547" s="822" t="s">
        <v>2929</v>
      </c>
      <c r="C2547" s="822" t="s">
        <v>2935</v>
      </c>
      <c r="D2547" s="823" t="s">
        <v>4682</v>
      </c>
      <c r="E2547" s="824" t="s">
        <v>2967</v>
      </c>
      <c r="F2547" s="822" t="s">
        <v>2930</v>
      </c>
      <c r="G2547" s="822" t="s">
        <v>4041</v>
      </c>
      <c r="H2547" s="822" t="s">
        <v>329</v>
      </c>
      <c r="I2547" s="822" t="s">
        <v>4047</v>
      </c>
      <c r="J2547" s="822" t="s">
        <v>4043</v>
      </c>
      <c r="K2547" s="822" t="s">
        <v>4048</v>
      </c>
      <c r="L2547" s="825">
        <v>2620.2600000000002</v>
      </c>
      <c r="M2547" s="825">
        <v>55025.460000000006</v>
      </c>
      <c r="N2547" s="822">
        <v>21</v>
      </c>
      <c r="O2547" s="826">
        <v>4</v>
      </c>
      <c r="P2547" s="825">
        <v>7860.7800000000007</v>
      </c>
      <c r="Q2547" s="827">
        <v>0.14285714285714285</v>
      </c>
      <c r="R2547" s="822">
        <v>3</v>
      </c>
      <c r="S2547" s="827">
        <v>0.14285714285714285</v>
      </c>
      <c r="T2547" s="826">
        <v>1</v>
      </c>
      <c r="U2547" s="828">
        <v>0.25</v>
      </c>
    </row>
    <row r="2548" spans="1:21" ht="14.45" customHeight="1" x14ac:dyDescent="0.2">
      <c r="A2548" s="821">
        <v>7</v>
      </c>
      <c r="B2548" s="822" t="s">
        <v>2929</v>
      </c>
      <c r="C2548" s="822" t="s">
        <v>2935</v>
      </c>
      <c r="D2548" s="823" t="s">
        <v>4682</v>
      </c>
      <c r="E2548" s="824" t="s">
        <v>2967</v>
      </c>
      <c r="F2548" s="822" t="s">
        <v>2930</v>
      </c>
      <c r="G2548" s="822" t="s">
        <v>3088</v>
      </c>
      <c r="H2548" s="822" t="s">
        <v>329</v>
      </c>
      <c r="I2548" s="822" t="s">
        <v>3089</v>
      </c>
      <c r="J2548" s="822" t="s">
        <v>1269</v>
      </c>
      <c r="K2548" s="822" t="s">
        <v>1270</v>
      </c>
      <c r="L2548" s="825">
        <v>121.92</v>
      </c>
      <c r="M2548" s="825">
        <v>365.76</v>
      </c>
      <c r="N2548" s="822">
        <v>3</v>
      </c>
      <c r="O2548" s="826">
        <v>1.5</v>
      </c>
      <c r="P2548" s="825">
        <v>365.76</v>
      </c>
      <c r="Q2548" s="827">
        <v>1</v>
      </c>
      <c r="R2548" s="822">
        <v>3</v>
      </c>
      <c r="S2548" s="827">
        <v>1</v>
      </c>
      <c r="T2548" s="826">
        <v>1.5</v>
      </c>
      <c r="U2548" s="828">
        <v>1</v>
      </c>
    </row>
    <row r="2549" spans="1:21" ht="14.45" customHeight="1" x14ac:dyDescent="0.2">
      <c r="A2549" s="821">
        <v>7</v>
      </c>
      <c r="B2549" s="822" t="s">
        <v>2929</v>
      </c>
      <c r="C2549" s="822" t="s">
        <v>2935</v>
      </c>
      <c r="D2549" s="823" t="s">
        <v>4682</v>
      </c>
      <c r="E2549" s="824" t="s">
        <v>2967</v>
      </c>
      <c r="F2549" s="822" t="s">
        <v>2930</v>
      </c>
      <c r="G2549" s="822" t="s">
        <v>3088</v>
      </c>
      <c r="H2549" s="822" t="s">
        <v>329</v>
      </c>
      <c r="I2549" s="822" t="s">
        <v>3630</v>
      </c>
      <c r="J2549" s="822" t="s">
        <v>1269</v>
      </c>
      <c r="K2549" s="822" t="s">
        <v>1270</v>
      </c>
      <c r="L2549" s="825">
        <v>121.92</v>
      </c>
      <c r="M2549" s="825">
        <v>121.92</v>
      </c>
      <c r="N2549" s="822">
        <v>1</v>
      </c>
      <c r="O2549" s="826">
        <v>1</v>
      </c>
      <c r="P2549" s="825">
        <v>121.92</v>
      </c>
      <c r="Q2549" s="827">
        <v>1</v>
      </c>
      <c r="R2549" s="822">
        <v>1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7</v>
      </c>
      <c r="B2550" s="822" t="s">
        <v>2929</v>
      </c>
      <c r="C2550" s="822" t="s">
        <v>2935</v>
      </c>
      <c r="D2550" s="823" t="s">
        <v>4682</v>
      </c>
      <c r="E2550" s="824" t="s">
        <v>2967</v>
      </c>
      <c r="F2550" s="822" t="s">
        <v>2930</v>
      </c>
      <c r="G2550" s="822" t="s">
        <v>3088</v>
      </c>
      <c r="H2550" s="822" t="s">
        <v>329</v>
      </c>
      <c r="I2550" s="822" t="s">
        <v>3630</v>
      </c>
      <c r="J2550" s="822" t="s">
        <v>1269</v>
      </c>
      <c r="K2550" s="822" t="s">
        <v>1270</v>
      </c>
      <c r="L2550" s="825">
        <v>107.27</v>
      </c>
      <c r="M2550" s="825">
        <v>107.27</v>
      </c>
      <c r="N2550" s="822">
        <v>1</v>
      </c>
      <c r="O2550" s="826">
        <v>1</v>
      </c>
      <c r="P2550" s="825">
        <v>107.27</v>
      </c>
      <c r="Q2550" s="827">
        <v>1</v>
      </c>
      <c r="R2550" s="822">
        <v>1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7</v>
      </c>
      <c r="B2551" s="822" t="s">
        <v>2929</v>
      </c>
      <c r="C2551" s="822" t="s">
        <v>2935</v>
      </c>
      <c r="D2551" s="823" t="s">
        <v>4682</v>
      </c>
      <c r="E2551" s="824" t="s">
        <v>2967</v>
      </c>
      <c r="F2551" s="822" t="s">
        <v>2930</v>
      </c>
      <c r="G2551" s="822" t="s">
        <v>4052</v>
      </c>
      <c r="H2551" s="822" t="s">
        <v>329</v>
      </c>
      <c r="I2551" s="822" t="s">
        <v>4053</v>
      </c>
      <c r="J2551" s="822" t="s">
        <v>1291</v>
      </c>
      <c r="K2551" s="822" t="s">
        <v>2398</v>
      </c>
      <c r="L2551" s="825">
        <v>1933.92</v>
      </c>
      <c r="M2551" s="825">
        <v>13537.44</v>
      </c>
      <c r="N2551" s="822">
        <v>7</v>
      </c>
      <c r="O2551" s="826">
        <v>3.5</v>
      </c>
      <c r="P2551" s="825">
        <v>9669.6</v>
      </c>
      <c r="Q2551" s="827">
        <v>0.7142857142857143</v>
      </c>
      <c r="R2551" s="822">
        <v>5</v>
      </c>
      <c r="S2551" s="827">
        <v>0.7142857142857143</v>
      </c>
      <c r="T2551" s="826">
        <v>3</v>
      </c>
      <c r="U2551" s="828">
        <v>0.8571428571428571</v>
      </c>
    </row>
    <row r="2552" spans="1:21" ht="14.45" customHeight="1" x14ac:dyDescent="0.2">
      <c r="A2552" s="821">
        <v>7</v>
      </c>
      <c r="B2552" s="822" t="s">
        <v>2929</v>
      </c>
      <c r="C2552" s="822" t="s">
        <v>2935</v>
      </c>
      <c r="D2552" s="823" t="s">
        <v>4682</v>
      </c>
      <c r="E2552" s="824" t="s">
        <v>2960</v>
      </c>
      <c r="F2552" s="822" t="s">
        <v>2930</v>
      </c>
      <c r="G2552" s="822" t="s">
        <v>3417</v>
      </c>
      <c r="H2552" s="822" t="s">
        <v>329</v>
      </c>
      <c r="I2552" s="822" t="s">
        <v>2627</v>
      </c>
      <c r="J2552" s="822" t="s">
        <v>2496</v>
      </c>
      <c r="K2552" s="822" t="s">
        <v>2628</v>
      </c>
      <c r="L2552" s="825">
        <v>247.17</v>
      </c>
      <c r="M2552" s="825">
        <v>247.17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7</v>
      </c>
      <c r="B2553" s="822" t="s">
        <v>2929</v>
      </c>
      <c r="C2553" s="822" t="s">
        <v>2935</v>
      </c>
      <c r="D2553" s="823" t="s">
        <v>4682</v>
      </c>
      <c r="E2553" s="824" t="s">
        <v>2960</v>
      </c>
      <c r="F2553" s="822" t="s">
        <v>2930</v>
      </c>
      <c r="G2553" s="822" t="s">
        <v>4653</v>
      </c>
      <c r="H2553" s="822" t="s">
        <v>329</v>
      </c>
      <c r="I2553" s="822" t="s">
        <v>4654</v>
      </c>
      <c r="J2553" s="822" t="s">
        <v>4655</v>
      </c>
      <c r="K2553" s="822" t="s">
        <v>4656</v>
      </c>
      <c r="L2553" s="825">
        <v>159.71</v>
      </c>
      <c r="M2553" s="825">
        <v>479.13</v>
      </c>
      <c r="N2553" s="822">
        <v>3</v>
      </c>
      <c r="O2553" s="826">
        <v>2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7</v>
      </c>
      <c r="B2554" s="822" t="s">
        <v>2929</v>
      </c>
      <c r="C2554" s="822" t="s">
        <v>2935</v>
      </c>
      <c r="D2554" s="823" t="s">
        <v>4682</v>
      </c>
      <c r="E2554" s="824" t="s">
        <v>2960</v>
      </c>
      <c r="F2554" s="822" t="s">
        <v>2930</v>
      </c>
      <c r="G2554" s="822" t="s">
        <v>4371</v>
      </c>
      <c r="H2554" s="822" t="s">
        <v>329</v>
      </c>
      <c r="I2554" s="822" t="s">
        <v>4657</v>
      </c>
      <c r="J2554" s="822" t="s">
        <v>4658</v>
      </c>
      <c r="K2554" s="822" t="s">
        <v>4659</v>
      </c>
      <c r="L2554" s="825">
        <v>0</v>
      </c>
      <c r="M2554" s="825">
        <v>0</v>
      </c>
      <c r="N2554" s="822">
        <v>1</v>
      </c>
      <c r="O2554" s="826">
        <v>1</v>
      </c>
      <c r="P2554" s="825">
        <v>0</v>
      </c>
      <c r="Q2554" s="827"/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7</v>
      </c>
      <c r="B2555" s="822" t="s">
        <v>2929</v>
      </c>
      <c r="C2555" s="822" t="s">
        <v>2935</v>
      </c>
      <c r="D2555" s="823" t="s">
        <v>4682</v>
      </c>
      <c r="E2555" s="824" t="s">
        <v>2960</v>
      </c>
      <c r="F2555" s="822" t="s">
        <v>2930</v>
      </c>
      <c r="G2555" s="822" t="s">
        <v>3319</v>
      </c>
      <c r="H2555" s="822" t="s">
        <v>687</v>
      </c>
      <c r="I2555" s="822" t="s">
        <v>4660</v>
      </c>
      <c r="J2555" s="822" t="s">
        <v>2768</v>
      </c>
      <c r="K2555" s="822" t="s">
        <v>4661</v>
      </c>
      <c r="L2555" s="825">
        <v>431.18</v>
      </c>
      <c r="M2555" s="825">
        <v>431.18</v>
      </c>
      <c r="N2555" s="822">
        <v>1</v>
      </c>
      <c r="O2555" s="826">
        <v>1</v>
      </c>
      <c r="P2555" s="825">
        <v>431.18</v>
      </c>
      <c r="Q2555" s="827">
        <v>1</v>
      </c>
      <c r="R2555" s="822">
        <v>1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7</v>
      </c>
      <c r="B2556" s="822" t="s">
        <v>2929</v>
      </c>
      <c r="C2556" s="822" t="s">
        <v>2935</v>
      </c>
      <c r="D2556" s="823" t="s">
        <v>4682</v>
      </c>
      <c r="E2556" s="824" t="s">
        <v>2960</v>
      </c>
      <c r="F2556" s="822" t="s">
        <v>2930</v>
      </c>
      <c r="G2556" s="822" t="s">
        <v>3320</v>
      </c>
      <c r="H2556" s="822" t="s">
        <v>329</v>
      </c>
      <c r="I2556" s="822" t="s">
        <v>4638</v>
      </c>
      <c r="J2556" s="822" t="s">
        <v>4168</v>
      </c>
      <c r="K2556" s="822" t="s">
        <v>3515</v>
      </c>
      <c r="L2556" s="825">
        <v>138.76</v>
      </c>
      <c r="M2556" s="825">
        <v>416.28</v>
      </c>
      <c r="N2556" s="822">
        <v>3</v>
      </c>
      <c r="O2556" s="826">
        <v>1</v>
      </c>
      <c r="P2556" s="825">
        <v>416.28</v>
      </c>
      <c r="Q2556" s="827">
        <v>1</v>
      </c>
      <c r="R2556" s="822">
        <v>3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7</v>
      </c>
      <c r="B2557" s="822" t="s">
        <v>2929</v>
      </c>
      <c r="C2557" s="822" t="s">
        <v>2935</v>
      </c>
      <c r="D2557" s="823" t="s">
        <v>4682</v>
      </c>
      <c r="E2557" s="824" t="s">
        <v>2960</v>
      </c>
      <c r="F2557" s="822" t="s">
        <v>2930</v>
      </c>
      <c r="G2557" s="822" t="s">
        <v>3206</v>
      </c>
      <c r="H2557" s="822" t="s">
        <v>329</v>
      </c>
      <c r="I2557" s="822" t="s">
        <v>4406</v>
      </c>
      <c r="J2557" s="822" t="s">
        <v>3208</v>
      </c>
      <c r="K2557" s="822"/>
      <c r="L2557" s="825">
        <v>0</v>
      </c>
      <c r="M2557" s="825">
        <v>0</v>
      </c>
      <c r="N2557" s="822">
        <v>1</v>
      </c>
      <c r="O2557" s="826">
        <v>1</v>
      </c>
      <c r="P2557" s="825"/>
      <c r="Q2557" s="827"/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7</v>
      </c>
      <c r="B2558" s="822" t="s">
        <v>2929</v>
      </c>
      <c r="C2558" s="822" t="s">
        <v>2935</v>
      </c>
      <c r="D2558" s="823" t="s">
        <v>4682</v>
      </c>
      <c r="E2558" s="824" t="s">
        <v>2960</v>
      </c>
      <c r="F2558" s="822" t="s">
        <v>2930</v>
      </c>
      <c r="G2558" s="822" t="s">
        <v>3136</v>
      </c>
      <c r="H2558" s="822" t="s">
        <v>329</v>
      </c>
      <c r="I2558" s="822" t="s">
        <v>3137</v>
      </c>
      <c r="J2558" s="822" t="s">
        <v>1792</v>
      </c>
      <c r="K2558" s="822" t="s">
        <v>3138</v>
      </c>
      <c r="L2558" s="825">
        <v>42.14</v>
      </c>
      <c r="M2558" s="825">
        <v>42.14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7</v>
      </c>
      <c r="B2559" s="822" t="s">
        <v>2929</v>
      </c>
      <c r="C2559" s="822" t="s">
        <v>2935</v>
      </c>
      <c r="D2559" s="823" t="s">
        <v>4682</v>
      </c>
      <c r="E2559" s="824" t="s">
        <v>2960</v>
      </c>
      <c r="F2559" s="822" t="s">
        <v>2930</v>
      </c>
      <c r="G2559" s="822" t="s">
        <v>2996</v>
      </c>
      <c r="H2559" s="822" t="s">
        <v>329</v>
      </c>
      <c r="I2559" s="822" t="s">
        <v>3232</v>
      </c>
      <c r="J2559" s="822" t="s">
        <v>3233</v>
      </c>
      <c r="K2559" s="822" t="s">
        <v>3234</v>
      </c>
      <c r="L2559" s="825">
        <v>97.96</v>
      </c>
      <c r="M2559" s="825">
        <v>97.96</v>
      </c>
      <c r="N2559" s="822">
        <v>1</v>
      </c>
      <c r="O2559" s="826">
        <v>1</v>
      </c>
      <c r="P2559" s="825">
        <v>97.96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7</v>
      </c>
      <c r="B2560" s="822" t="s">
        <v>2929</v>
      </c>
      <c r="C2560" s="822" t="s">
        <v>2935</v>
      </c>
      <c r="D2560" s="823" t="s">
        <v>4682</v>
      </c>
      <c r="E2560" s="824" t="s">
        <v>2960</v>
      </c>
      <c r="F2560" s="822" t="s">
        <v>2930</v>
      </c>
      <c r="G2560" s="822" t="s">
        <v>3047</v>
      </c>
      <c r="H2560" s="822" t="s">
        <v>329</v>
      </c>
      <c r="I2560" s="822" t="s">
        <v>3048</v>
      </c>
      <c r="J2560" s="822" t="s">
        <v>1584</v>
      </c>
      <c r="K2560" s="822" t="s">
        <v>3049</v>
      </c>
      <c r="L2560" s="825">
        <v>90.95</v>
      </c>
      <c r="M2560" s="825">
        <v>727.6</v>
      </c>
      <c r="N2560" s="822">
        <v>8</v>
      </c>
      <c r="O2560" s="826">
        <v>2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7</v>
      </c>
      <c r="B2561" s="822" t="s">
        <v>2929</v>
      </c>
      <c r="C2561" s="822" t="s">
        <v>2935</v>
      </c>
      <c r="D2561" s="823" t="s">
        <v>4682</v>
      </c>
      <c r="E2561" s="824" t="s">
        <v>2960</v>
      </c>
      <c r="F2561" s="822" t="s">
        <v>2930</v>
      </c>
      <c r="G2561" s="822" t="s">
        <v>4662</v>
      </c>
      <c r="H2561" s="822" t="s">
        <v>329</v>
      </c>
      <c r="I2561" s="822" t="s">
        <v>4663</v>
      </c>
      <c r="J2561" s="822" t="s">
        <v>4664</v>
      </c>
      <c r="K2561" s="822" t="s">
        <v>4665</v>
      </c>
      <c r="L2561" s="825">
        <v>168.9</v>
      </c>
      <c r="M2561" s="825">
        <v>168.9</v>
      </c>
      <c r="N2561" s="822">
        <v>1</v>
      </c>
      <c r="O2561" s="826">
        <v>1</v>
      </c>
      <c r="P2561" s="825">
        <v>168.9</v>
      </c>
      <c r="Q2561" s="827">
        <v>1</v>
      </c>
      <c r="R2561" s="822">
        <v>1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7</v>
      </c>
      <c r="B2562" s="822" t="s">
        <v>2929</v>
      </c>
      <c r="C2562" s="822" t="s">
        <v>2935</v>
      </c>
      <c r="D2562" s="823" t="s">
        <v>4682</v>
      </c>
      <c r="E2562" s="824" t="s">
        <v>2960</v>
      </c>
      <c r="F2562" s="822" t="s">
        <v>2930</v>
      </c>
      <c r="G2562" s="822" t="s">
        <v>3061</v>
      </c>
      <c r="H2562" s="822" t="s">
        <v>329</v>
      </c>
      <c r="I2562" s="822" t="s">
        <v>3062</v>
      </c>
      <c r="J2562" s="822" t="s">
        <v>757</v>
      </c>
      <c r="K2562" s="822" t="s">
        <v>3063</v>
      </c>
      <c r="L2562" s="825">
        <v>127.91</v>
      </c>
      <c r="M2562" s="825">
        <v>255.82</v>
      </c>
      <c r="N2562" s="822">
        <v>2</v>
      </c>
      <c r="O2562" s="826">
        <v>2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7</v>
      </c>
      <c r="B2563" s="822" t="s">
        <v>2929</v>
      </c>
      <c r="C2563" s="822" t="s">
        <v>2935</v>
      </c>
      <c r="D2563" s="823" t="s">
        <v>4682</v>
      </c>
      <c r="E2563" s="824" t="s">
        <v>2960</v>
      </c>
      <c r="F2563" s="822" t="s">
        <v>2930</v>
      </c>
      <c r="G2563" s="822" t="s">
        <v>3256</v>
      </c>
      <c r="H2563" s="822" t="s">
        <v>687</v>
      </c>
      <c r="I2563" s="822" t="s">
        <v>2926</v>
      </c>
      <c r="J2563" s="822" t="s">
        <v>1582</v>
      </c>
      <c r="K2563" s="822" t="s">
        <v>1583</v>
      </c>
      <c r="L2563" s="825">
        <v>63.75</v>
      </c>
      <c r="M2563" s="825">
        <v>63.75</v>
      </c>
      <c r="N2563" s="822">
        <v>1</v>
      </c>
      <c r="O2563" s="826">
        <v>1</v>
      </c>
      <c r="P2563" s="825">
        <v>63.75</v>
      </c>
      <c r="Q2563" s="827">
        <v>1</v>
      </c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7</v>
      </c>
      <c r="B2564" s="822" t="s">
        <v>2929</v>
      </c>
      <c r="C2564" s="822" t="s">
        <v>2935</v>
      </c>
      <c r="D2564" s="823" t="s">
        <v>4682</v>
      </c>
      <c r="E2564" s="824" t="s">
        <v>2960</v>
      </c>
      <c r="F2564" s="822" t="s">
        <v>2930</v>
      </c>
      <c r="G2564" s="822" t="s">
        <v>3256</v>
      </c>
      <c r="H2564" s="822" t="s">
        <v>687</v>
      </c>
      <c r="I2564" s="822" t="s">
        <v>2776</v>
      </c>
      <c r="J2564" s="822" t="s">
        <v>1580</v>
      </c>
      <c r="K2564" s="822" t="s">
        <v>1581</v>
      </c>
      <c r="L2564" s="825">
        <v>25.5</v>
      </c>
      <c r="M2564" s="825">
        <v>25.5</v>
      </c>
      <c r="N2564" s="822">
        <v>1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7</v>
      </c>
      <c r="B2565" s="822" t="s">
        <v>2929</v>
      </c>
      <c r="C2565" s="822" t="s">
        <v>2935</v>
      </c>
      <c r="D2565" s="823" t="s">
        <v>4682</v>
      </c>
      <c r="E2565" s="824" t="s">
        <v>2960</v>
      </c>
      <c r="F2565" s="822" t="s">
        <v>2930</v>
      </c>
      <c r="G2565" s="822" t="s">
        <v>4666</v>
      </c>
      <c r="H2565" s="822" t="s">
        <v>329</v>
      </c>
      <c r="I2565" s="822" t="s">
        <v>4667</v>
      </c>
      <c r="J2565" s="822" t="s">
        <v>1512</v>
      </c>
      <c r="K2565" s="822" t="s">
        <v>4668</v>
      </c>
      <c r="L2565" s="825">
        <v>73.09</v>
      </c>
      <c r="M2565" s="825">
        <v>219.27</v>
      </c>
      <c r="N2565" s="822">
        <v>3</v>
      </c>
      <c r="O2565" s="826">
        <v>2</v>
      </c>
      <c r="P2565" s="825">
        <v>219.27</v>
      </c>
      <c r="Q2565" s="827">
        <v>1</v>
      </c>
      <c r="R2565" s="822">
        <v>3</v>
      </c>
      <c r="S2565" s="827">
        <v>1</v>
      </c>
      <c r="T2565" s="826">
        <v>2</v>
      </c>
      <c r="U2565" s="828">
        <v>1</v>
      </c>
    </row>
    <row r="2566" spans="1:21" ht="14.45" customHeight="1" x14ac:dyDescent="0.2">
      <c r="A2566" s="821">
        <v>7</v>
      </c>
      <c r="B2566" s="822" t="s">
        <v>2929</v>
      </c>
      <c r="C2566" s="822" t="s">
        <v>2935</v>
      </c>
      <c r="D2566" s="823" t="s">
        <v>4682</v>
      </c>
      <c r="E2566" s="824" t="s">
        <v>2960</v>
      </c>
      <c r="F2566" s="822" t="s">
        <v>2930</v>
      </c>
      <c r="G2566" s="822" t="s">
        <v>4666</v>
      </c>
      <c r="H2566" s="822" t="s">
        <v>329</v>
      </c>
      <c r="I2566" s="822" t="s">
        <v>4669</v>
      </c>
      <c r="J2566" s="822" t="s">
        <v>1512</v>
      </c>
      <c r="K2566" s="822" t="s">
        <v>4670</v>
      </c>
      <c r="L2566" s="825">
        <v>243.64</v>
      </c>
      <c r="M2566" s="825">
        <v>243.64</v>
      </c>
      <c r="N2566" s="822">
        <v>1</v>
      </c>
      <c r="O2566" s="826">
        <v>1</v>
      </c>
      <c r="P2566" s="825">
        <v>243.64</v>
      </c>
      <c r="Q2566" s="827">
        <v>1</v>
      </c>
      <c r="R2566" s="822">
        <v>1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7</v>
      </c>
      <c r="B2567" s="822" t="s">
        <v>2929</v>
      </c>
      <c r="C2567" s="822" t="s">
        <v>2935</v>
      </c>
      <c r="D2567" s="823" t="s">
        <v>4682</v>
      </c>
      <c r="E2567" s="824" t="s">
        <v>2960</v>
      </c>
      <c r="F2567" s="822" t="s">
        <v>2930</v>
      </c>
      <c r="G2567" s="822" t="s">
        <v>3332</v>
      </c>
      <c r="H2567" s="822" t="s">
        <v>687</v>
      </c>
      <c r="I2567" s="822" t="s">
        <v>2682</v>
      </c>
      <c r="J2567" s="822" t="s">
        <v>718</v>
      </c>
      <c r="K2567" s="822" t="s">
        <v>1339</v>
      </c>
      <c r="L2567" s="825">
        <v>0</v>
      </c>
      <c r="M2567" s="825">
        <v>0</v>
      </c>
      <c r="N2567" s="822">
        <v>4</v>
      </c>
      <c r="O2567" s="826">
        <v>3</v>
      </c>
      <c r="P2567" s="825">
        <v>0</v>
      </c>
      <c r="Q2567" s="827"/>
      <c r="R2567" s="822">
        <v>2</v>
      </c>
      <c r="S2567" s="827">
        <v>0.5</v>
      </c>
      <c r="T2567" s="826">
        <v>2</v>
      </c>
      <c r="U2567" s="828">
        <v>0.66666666666666663</v>
      </c>
    </row>
    <row r="2568" spans="1:21" ht="14.45" customHeight="1" x14ac:dyDescent="0.2">
      <c r="A2568" s="821">
        <v>7</v>
      </c>
      <c r="B2568" s="822" t="s">
        <v>2929</v>
      </c>
      <c r="C2568" s="822" t="s">
        <v>2935</v>
      </c>
      <c r="D2568" s="823" t="s">
        <v>4682</v>
      </c>
      <c r="E2568" s="824" t="s">
        <v>2960</v>
      </c>
      <c r="F2568" s="822" t="s">
        <v>2930</v>
      </c>
      <c r="G2568" s="822" t="s">
        <v>3175</v>
      </c>
      <c r="H2568" s="822" t="s">
        <v>329</v>
      </c>
      <c r="I2568" s="822" t="s">
        <v>3176</v>
      </c>
      <c r="J2568" s="822" t="s">
        <v>1909</v>
      </c>
      <c r="K2568" s="822" t="s">
        <v>1910</v>
      </c>
      <c r="L2568" s="825">
        <v>59.56</v>
      </c>
      <c r="M2568" s="825">
        <v>59.56</v>
      </c>
      <c r="N2568" s="822">
        <v>1</v>
      </c>
      <c r="O2568" s="826">
        <v>1</v>
      </c>
      <c r="P2568" s="825">
        <v>59.56</v>
      </c>
      <c r="Q2568" s="827">
        <v>1</v>
      </c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7</v>
      </c>
      <c r="B2569" s="822" t="s">
        <v>2929</v>
      </c>
      <c r="C2569" s="822" t="s">
        <v>2935</v>
      </c>
      <c r="D2569" s="823" t="s">
        <v>4682</v>
      </c>
      <c r="E2569" s="824" t="s">
        <v>2960</v>
      </c>
      <c r="F2569" s="822" t="s">
        <v>2930</v>
      </c>
      <c r="G2569" s="822" t="s">
        <v>3177</v>
      </c>
      <c r="H2569" s="822" t="s">
        <v>329</v>
      </c>
      <c r="I2569" s="822" t="s">
        <v>4671</v>
      </c>
      <c r="J2569" s="822" t="s">
        <v>4672</v>
      </c>
      <c r="K2569" s="822" t="s">
        <v>4673</v>
      </c>
      <c r="L2569" s="825">
        <v>264</v>
      </c>
      <c r="M2569" s="825">
        <v>264</v>
      </c>
      <c r="N2569" s="822">
        <v>1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7</v>
      </c>
      <c r="B2570" s="822" t="s">
        <v>2929</v>
      </c>
      <c r="C2570" s="822" t="s">
        <v>2935</v>
      </c>
      <c r="D2570" s="823" t="s">
        <v>4682</v>
      </c>
      <c r="E2570" s="824" t="s">
        <v>2960</v>
      </c>
      <c r="F2570" s="822" t="s">
        <v>2930</v>
      </c>
      <c r="G2570" s="822" t="s">
        <v>3088</v>
      </c>
      <c r="H2570" s="822" t="s">
        <v>329</v>
      </c>
      <c r="I2570" s="822" t="s">
        <v>3089</v>
      </c>
      <c r="J2570" s="822" t="s">
        <v>1269</v>
      </c>
      <c r="K2570" s="822" t="s">
        <v>1270</v>
      </c>
      <c r="L2570" s="825">
        <v>121.92</v>
      </c>
      <c r="M2570" s="825">
        <v>487.68</v>
      </c>
      <c r="N2570" s="822">
        <v>4</v>
      </c>
      <c r="O2570" s="826">
        <v>4</v>
      </c>
      <c r="P2570" s="825">
        <v>243.84</v>
      </c>
      <c r="Q2570" s="827">
        <v>0.5</v>
      </c>
      <c r="R2570" s="822">
        <v>2</v>
      </c>
      <c r="S2570" s="827">
        <v>0.5</v>
      </c>
      <c r="T2570" s="826">
        <v>2</v>
      </c>
      <c r="U2570" s="828">
        <v>0.5</v>
      </c>
    </row>
    <row r="2571" spans="1:21" ht="14.45" customHeight="1" x14ac:dyDescent="0.2">
      <c r="A2571" s="821">
        <v>7</v>
      </c>
      <c r="B2571" s="822" t="s">
        <v>2929</v>
      </c>
      <c r="C2571" s="822" t="s">
        <v>2935</v>
      </c>
      <c r="D2571" s="823" t="s">
        <v>4682</v>
      </c>
      <c r="E2571" s="824" t="s">
        <v>2960</v>
      </c>
      <c r="F2571" s="822" t="s">
        <v>2930</v>
      </c>
      <c r="G2571" s="822" t="s">
        <v>3088</v>
      </c>
      <c r="H2571" s="822" t="s">
        <v>329</v>
      </c>
      <c r="I2571" s="822" t="s">
        <v>3089</v>
      </c>
      <c r="J2571" s="822" t="s">
        <v>1269</v>
      </c>
      <c r="K2571" s="822" t="s">
        <v>1270</v>
      </c>
      <c r="L2571" s="825">
        <v>107.27</v>
      </c>
      <c r="M2571" s="825">
        <v>107.27</v>
      </c>
      <c r="N2571" s="822">
        <v>1</v>
      </c>
      <c r="O2571" s="826">
        <v>1</v>
      </c>
      <c r="P2571" s="825">
        <v>107.27</v>
      </c>
      <c r="Q2571" s="827">
        <v>1</v>
      </c>
      <c r="R2571" s="822">
        <v>1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7</v>
      </c>
      <c r="B2572" s="822" t="s">
        <v>2929</v>
      </c>
      <c r="C2572" s="822" t="s">
        <v>2935</v>
      </c>
      <c r="D2572" s="823" t="s">
        <v>4682</v>
      </c>
      <c r="E2572" s="824" t="s">
        <v>2943</v>
      </c>
      <c r="F2572" s="822" t="s">
        <v>2930</v>
      </c>
      <c r="G2572" s="822" t="s">
        <v>3777</v>
      </c>
      <c r="H2572" s="822" t="s">
        <v>329</v>
      </c>
      <c r="I2572" s="822" t="s">
        <v>4674</v>
      </c>
      <c r="J2572" s="822" t="s">
        <v>4675</v>
      </c>
      <c r="K2572" s="822" t="s">
        <v>4676</v>
      </c>
      <c r="L2572" s="825">
        <v>100.91</v>
      </c>
      <c r="M2572" s="825">
        <v>201.82</v>
      </c>
      <c r="N2572" s="822">
        <v>2</v>
      </c>
      <c r="O2572" s="826">
        <v>0.5</v>
      </c>
      <c r="P2572" s="825">
        <v>201.82</v>
      </c>
      <c r="Q2572" s="827">
        <v>1</v>
      </c>
      <c r="R2572" s="822">
        <v>2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7</v>
      </c>
      <c r="B2573" s="822" t="s">
        <v>2929</v>
      </c>
      <c r="C2573" s="822" t="s">
        <v>2935</v>
      </c>
      <c r="D2573" s="823" t="s">
        <v>4682</v>
      </c>
      <c r="E2573" s="824" t="s">
        <v>2943</v>
      </c>
      <c r="F2573" s="822" t="s">
        <v>2930</v>
      </c>
      <c r="G2573" s="822" t="s">
        <v>2992</v>
      </c>
      <c r="H2573" s="822" t="s">
        <v>687</v>
      </c>
      <c r="I2573" s="822" t="s">
        <v>3454</v>
      </c>
      <c r="J2573" s="822" t="s">
        <v>3455</v>
      </c>
      <c r="K2573" s="822" t="s">
        <v>2999</v>
      </c>
      <c r="L2573" s="825">
        <v>176.32</v>
      </c>
      <c r="M2573" s="825">
        <v>352.64</v>
      </c>
      <c r="N2573" s="822">
        <v>2</v>
      </c>
      <c r="O2573" s="826">
        <v>1.5</v>
      </c>
      <c r="P2573" s="825">
        <v>352.64</v>
      </c>
      <c r="Q2573" s="827">
        <v>1</v>
      </c>
      <c r="R2573" s="822">
        <v>2</v>
      </c>
      <c r="S2573" s="827">
        <v>1</v>
      </c>
      <c r="T2573" s="826">
        <v>1.5</v>
      </c>
      <c r="U2573" s="828">
        <v>1</v>
      </c>
    </row>
    <row r="2574" spans="1:21" ht="14.45" customHeight="1" x14ac:dyDescent="0.2">
      <c r="A2574" s="821">
        <v>7</v>
      </c>
      <c r="B2574" s="822" t="s">
        <v>2929</v>
      </c>
      <c r="C2574" s="822" t="s">
        <v>2935</v>
      </c>
      <c r="D2574" s="823" t="s">
        <v>4682</v>
      </c>
      <c r="E2574" s="824" t="s">
        <v>2943</v>
      </c>
      <c r="F2574" s="822" t="s">
        <v>2930</v>
      </c>
      <c r="G2574" s="822" t="s">
        <v>4677</v>
      </c>
      <c r="H2574" s="822" t="s">
        <v>329</v>
      </c>
      <c r="I2574" s="822" t="s">
        <v>4678</v>
      </c>
      <c r="J2574" s="822" t="s">
        <v>4679</v>
      </c>
      <c r="K2574" s="822" t="s">
        <v>4680</v>
      </c>
      <c r="L2574" s="825">
        <v>0</v>
      </c>
      <c r="M2574" s="825">
        <v>0</v>
      </c>
      <c r="N2574" s="822">
        <v>3</v>
      </c>
      <c r="O2574" s="826">
        <v>1.5</v>
      </c>
      <c r="P2574" s="825">
        <v>0</v>
      </c>
      <c r="Q2574" s="827"/>
      <c r="R2574" s="822">
        <v>3</v>
      </c>
      <c r="S2574" s="827">
        <v>1</v>
      </c>
      <c r="T2574" s="826">
        <v>1.5</v>
      </c>
      <c r="U2574" s="828">
        <v>1</v>
      </c>
    </row>
    <row r="2575" spans="1:21" ht="14.45" customHeight="1" x14ac:dyDescent="0.2">
      <c r="A2575" s="821">
        <v>7</v>
      </c>
      <c r="B2575" s="822" t="s">
        <v>2929</v>
      </c>
      <c r="C2575" s="822" t="s">
        <v>2935</v>
      </c>
      <c r="D2575" s="823" t="s">
        <v>4682</v>
      </c>
      <c r="E2575" s="824" t="s">
        <v>2943</v>
      </c>
      <c r="F2575" s="822" t="s">
        <v>2930</v>
      </c>
      <c r="G2575" s="822" t="s">
        <v>3000</v>
      </c>
      <c r="H2575" s="822" t="s">
        <v>687</v>
      </c>
      <c r="I2575" s="822" t="s">
        <v>2331</v>
      </c>
      <c r="J2575" s="822" t="s">
        <v>908</v>
      </c>
      <c r="K2575" s="822" t="s">
        <v>2332</v>
      </c>
      <c r="L2575" s="825">
        <v>48.89</v>
      </c>
      <c r="M2575" s="825">
        <v>48.89</v>
      </c>
      <c r="N2575" s="822">
        <v>1</v>
      </c>
      <c r="O2575" s="826">
        <v>0.5</v>
      </c>
      <c r="P2575" s="825">
        <v>48.89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7</v>
      </c>
      <c r="B2576" s="822" t="s">
        <v>2929</v>
      </c>
      <c r="C2576" s="822" t="s">
        <v>2935</v>
      </c>
      <c r="D2576" s="823" t="s">
        <v>4682</v>
      </c>
      <c r="E2576" s="824" t="s">
        <v>2943</v>
      </c>
      <c r="F2576" s="822" t="s">
        <v>2930</v>
      </c>
      <c r="G2576" s="822" t="s">
        <v>3332</v>
      </c>
      <c r="H2576" s="822" t="s">
        <v>687</v>
      </c>
      <c r="I2576" s="822" t="s">
        <v>2682</v>
      </c>
      <c r="J2576" s="822" t="s">
        <v>718</v>
      </c>
      <c r="K2576" s="822" t="s">
        <v>1339</v>
      </c>
      <c r="L2576" s="825">
        <v>0</v>
      </c>
      <c r="M2576" s="825">
        <v>0</v>
      </c>
      <c r="N2576" s="822">
        <v>2</v>
      </c>
      <c r="O2576" s="826">
        <v>0.5</v>
      </c>
      <c r="P2576" s="825">
        <v>0</v>
      </c>
      <c r="Q2576" s="827"/>
      <c r="R2576" s="822">
        <v>2</v>
      </c>
      <c r="S2576" s="827">
        <v>1</v>
      </c>
      <c r="T2576" s="826">
        <v>0.5</v>
      </c>
      <c r="U2576" s="828">
        <v>1</v>
      </c>
    </row>
    <row r="2577" spans="1:21" ht="14.45" customHeight="1" x14ac:dyDescent="0.2">
      <c r="A2577" s="821">
        <v>7</v>
      </c>
      <c r="B2577" s="822" t="s">
        <v>2929</v>
      </c>
      <c r="C2577" s="822" t="s">
        <v>2935</v>
      </c>
      <c r="D2577" s="823" t="s">
        <v>4682</v>
      </c>
      <c r="E2577" s="824" t="s">
        <v>2943</v>
      </c>
      <c r="F2577" s="822" t="s">
        <v>2930</v>
      </c>
      <c r="G2577" s="822" t="s">
        <v>3079</v>
      </c>
      <c r="H2577" s="822" t="s">
        <v>329</v>
      </c>
      <c r="I2577" s="822" t="s">
        <v>3775</v>
      </c>
      <c r="J2577" s="822" t="s">
        <v>3776</v>
      </c>
      <c r="K2577" s="822" t="s">
        <v>2746</v>
      </c>
      <c r="L2577" s="825">
        <v>0</v>
      </c>
      <c r="M2577" s="825">
        <v>0</v>
      </c>
      <c r="N2577" s="822">
        <v>1</v>
      </c>
      <c r="O2577" s="826">
        <v>1</v>
      </c>
      <c r="P2577" s="825">
        <v>0</v>
      </c>
      <c r="Q2577" s="827"/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thickBot="1" x14ac:dyDescent="0.25">
      <c r="A2578" s="813">
        <v>7</v>
      </c>
      <c r="B2578" s="814" t="s">
        <v>2929</v>
      </c>
      <c r="C2578" s="814" t="s">
        <v>2935</v>
      </c>
      <c r="D2578" s="815" t="s">
        <v>4682</v>
      </c>
      <c r="E2578" s="816" t="s">
        <v>2943</v>
      </c>
      <c r="F2578" s="814" t="s">
        <v>2930</v>
      </c>
      <c r="G2578" s="814" t="s">
        <v>3079</v>
      </c>
      <c r="H2578" s="814" t="s">
        <v>687</v>
      </c>
      <c r="I2578" s="814" t="s">
        <v>2747</v>
      </c>
      <c r="J2578" s="814" t="s">
        <v>1625</v>
      </c>
      <c r="K2578" s="814" t="s">
        <v>2748</v>
      </c>
      <c r="L2578" s="817">
        <v>0</v>
      </c>
      <c r="M2578" s="817">
        <v>0</v>
      </c>
      <c r="N2578" s="814">
        <v>1</v>
      </c>
      <c r="O2578" s="818">
        <v>0.5</v>
      </c>
      <c r="P2578" s="817">
        <v>0</v>
      </c>
      <c r="Q2578" s="819"/>
      <c r="R2578" s="814">
        <v>1</v>
      </c>
      <c r="S2578" s="819">
        <v>1</v>
      </c>
      <c r="T2578" s="818">
        <v>0.5</v>
      </c>
      <c r="U2578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E86A867F-1682-4C5B-A280-C6BC1055EDB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4684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2957</v>
      </c>
      <c r="B5" s="225">
        <v>330133.95999999985</v>
      </c>
      <c r="C5" s="812">
        <v>0.21542557420850225</v>
      </c>
      <c r="D5" s="225">
        <v>1202339.4299999992</v>
      </c>
      <c r="E5" s="812">
        <v>0.78457442579149772</v>
      </c>
      <c r="F5" s="830">
        <v>1532473.3899999992</v>
      </c>
    </row>
    <row r="6" spans="1:6" ht="14.45" customHeight="1" x14ac:dyDescent="0.2">
      <c r="A6" s="836" t="s">
        <v>2965</v>
      </c>
      <c r="B6" s="831">
        <v>231845.78000000012</v>
      </c>
      <c r="C6" s="827">
        <v>0.15141529541625945</v>
      </c>
      <c r="D6" s="831">
        <v>1299345.4999999979</v>
      </c>
      <c r="E6" s="827">
        <v>0.84858470458374058</v>
      </c>
      <c r="F6" s="832">
        <v>1531191.2799999979</v>
      </c>
    </row>
    <row r="7" spans="1:6" ht="14.45" customHeight="1" x14ac:dyDescent="0.2">
      <c r="A7" s="836" t="s">
        <v>2974</v>
      </c>
      <c r="B7" s="831">
        <v>218697.34000000017</v>
      </c>
      <c r="C7" s="827">
        <v>0.17334437836590527</v>
      </c>
      <c r="D7" s="831">
        <v>1042937.6899999995</v>
      </c>
      <c r="E7" s="827">
        <v>0.82665562163409478</v>
      </c>
      <c r="F7" s="832">
        <v>1261635.0299999996</v>
      </c>
    </row>
    <row r="8" spans="1:6" ht="14.45" customHeight="1" x14ac:dyDescent="0.2">
      <c r="A8" s="836" t="s">
        <v>2955</v>
      </c>
      <c r="B8" s="831">
        <v>196546.43000000017</v>
      </c>
      <c r="C8" s="827">
        <v>0.1818613109982061</v>
      </c>
      <c r="D8" s="831">
        <v>884202.56999999937</v>
      </c>
      <c r="E8" s="827">
        <v>0.81813868900179387</v>
      </c>
      <c r="F8" s="832">
        <v>1080748.9999999995</v>
      </c>
    </row>
    <row r="9" spans="1:6" ht="14.45" customHeight="1" x14ac:dyDescent="0.2">
      <c r="A9" s="836" t="s">
        <v>2942</v>
      </c>
      <c r="B9" s="831">
        <v>148313.19</v>
      </c>
      <c r="C9" s="827">
        <v>0.20425489140073586</v>
      </c>
      <c r="D9" s="831">
        <v>577804.99000000022</v>
      </c>
      <c r="E9" s="827">
        <v>0.79574510859926417</v>
      </c>
      <c r="F9" s="832">
        <v>726118.18000000017</v>
      </c>
    </row>
    <row r="10" spans="1:6" ht="14.45" customHeight="1" x14ac:dyDescent="0.2">
      <c r="A10" s="836" t="s">
        <v>2954</v>
      </c>
      <c r="B10" s="831">
        <v>137712.17000000004</v>
      </c>
      <c r="C10" s="827">
        <v>0.10964123018531322</v>
      </c>
      <c r="D10" s="831">
        <v>1118313.2299999993</v>
      </c>
      <c r="E10" s="827">
        <v>0.89035876981468665</v>
      </c>
      <c r="F10" s="832">
        <v>1256025.3999999994</v>
      </c>
    </row>
    <row r="11" spans="1:6" ht="14.45" customHeight="1" x14ac:dyDescent="0.2">
      <c r="A11" s="836" t="s">
        <v>2967</v>
      </c>
      <c r="B11" s="831">
        <v>105872.78000000003</v>
      </c>
      <c r="C11" s="827">
        <v>0.1487538040675391</v>
      </c>
      <c r="D11" s="831">
        <v>605858.79999999993</v>
      </c>
      <c r="E11" s="827">
        <v>0.85124619593246087</v>
      </c>
      <c r="F11" s="832">
        <v>711731.58</v>
      </c>
    </row>
    <row r="12" spans="1:6" ht="14.45" customHeight="1" x14ac:dyDescent="0.2">
      <c r="A12" s="836" t="s">
        <v>2963</v>
      </c>
      <c r="B12" s="831">
        <v>96550.629999999976</v>
      </c>
      <c r="C12" s="827">
        <v>0.17948290485283841</v>
      </c>
      <c r="D12" s="831">
        <v>441387.12</v>
      </c>
      <c r="E12" s="827">
        <v>0.82051709514716153</v>
      </c>
      <c r="F12" s="832">
        <v>537937.75</v>
      </c>
    </row>
    <row r="13" spans="1:6" ht="14.45" customHeight="1" x14ac:dyDescent="0.2">
      <c r="A13" s="836" t="s">
        <v>2945</v>
      </c>
      <c r="B13" s="831">
        <v>58918.879999999997</v>
      </c>
      <c r="C13" s="827">
        <v>0.17311467425674748</v>
      </c>
      <c r="D13" s="831">
        <v>281427.07999999996</v>
      </c>
      <c r="E13" s="827">
        <v>0.82688532574325246</v>
      </c>
      <c r="F13" s="832">
        <v>340345.95999999996</v>
      </c>
    </row>
    <row r="14" spans="1:6" ht="14.45" customHeight="1" x14ac:dyDescent="0.2">
      <c r="A14" s="836" t="s">
        <v>2952</v>
      </c>
      <c r="B14" s="831">
        <v>4295.7300000000005</v>
      </c>
      <c r="C14" s="827">
        <v>0.11261359391282121</v>
      </c>
      <c r="D14" s="831">
        <v>33850.020000000004</v>
      </c>
      <c r="E14" s="827">
        <v>0.88738640608717867</v>
      </c>
      <c r="F14" s="832">
        <v>38145.750000000007</v>
      </c>
    </row>
    <row r="15" spans="1:6" ht="14.45" customHeight="1" x14ac:dyDescent="0.2">
      <c r="A15" s="836" t="s">
        <v>2949</v>
      </c>
      <c r="B15" s="831">
        <v>2801.4699999999993</v>
      </c>
      <c r="C15" s="827">
        <v>0.50847897544427723</v>
      </c>
      <c r="D15" s="831">
        <v>2708.04</v>
      </c>
      <c r="E15" s="827">
        <v>0.49152102455572277</v>
      </c>
      <c r="F15" s="832">
        <v>5509.5099999999993</v>
      </c>
    </row>
    <row r="16" spans="1:6" ht="14.45" customHeight="1" x14ac:dyDescent="0.2">
      <c r="A16" s="836" t="s">
        <v>2987</v>
      </c>
      <c r="B16" s="831">
        <v>2410.35</v>
      </c>
      <c r="C16" s="827">
        <v>0.5268870089841956</v>
      </c>
      <c r="D16" s="831">
        <v>2164.3500000000004</v>
      </c>
      <c r="E16" s="827">
        <v>0.47311299101580434</v>
      </c>
      <c r="F16" s="832">
        <v>4574.7000000000007</v>
      </c>
    </row>
    <row r="17" spans="1:6" ht="14.45" customHeight="1" x14ac:dyDescent="0.2">
      <c r="A17" s="836" t="s">
        <v>2948</v>
      </c>
      <c r="B17" s="831">
        <v>1230.67</v>
      </c>
      <c r="C17" s="827">
        <v>0.86549876223697542</v>
      </c>
      <c r="D17" s="831">
        <v>191.25</v>
      </c>
      <c r="E17" s="827">
        <v>0.13450123776302464</v>
      </c>
      <c r="F17" s="832">
        <v>1421.92</v>
      </c>
    </row>
    <row r="18" spans="1:6" ht="14.45" customHeight="1" x14ac:dyDescent="0.2">
      <c r="A18" s="836" t="s">
        <v>2956</v>
      </c>
      <c r="B18" s="831">
        <v>1168.78</v>
      </c>
      <c r="C18" s="827">
        <v>0.75727123706597732</v>
      </c>
      <c r="D18" s="831">
        <v>374.63</v>
      </c>
      <c r="E18" s="827">
        <v>0.24272876293402273</v>
      </c>
      <c r="F18" s="832">
        <v>1543.4099999999999</v>
      </c>
    </row>
    <row r="19" spans="1:6" ht="14.45" customHeight="1" x14ac:dyDescent="0.2">
      <c r="A19" s="836" t="s">
        <v>2977</v>
      </c>
      <c r="B19" s="831">
        <v>847.5</v>
      </c>
      <c r="C19" s="827">
        <v>0.73241554535791131</v>
      </c>
      <c r="D19" s="831">
        <v>309.63</v>
      </c>
      <c r="E19" s="827">
        <v>0.26758445464208858</v>
      </c>
      <c r="F19" s="832">
        <v>1157.1300000000001</v>
      </c>
    </row>
    <row r="20" spans="1:6" ht="14.45" customHeight="1" x14ac:dyDescent="0.2">
      <c r="A20" s="836" t="s">
        <v>2986</v>
      </c>
      <c r="B20" s="831">
        <v>810.43000000000006</v>
      </c>
      <c r="C20" s="827">
        <v>1</v>
      </c>
      <c r="D20" s="831"/>
      <c r="E20" s="827">
        <v>0</v>
      </c>
      <c r="F20" s="832">
        <v>810.43000000000006</v>
      </c>
    </row>
    <row r="21" spans="1:6" ht="14.45" customHeight="1" x14ac:dyDescent="0.2">
      <c r="A21" s="836" t="s">
        <v>2975</v>
      </c>
      <c r="B21" s="831">
        <v>739.17</v>
      </c>
      <c r="C21" s="827">
        <v>0.13680049303477337</v>
      </c>
      <c r="D21" s="831">
        <v>4664.1000000000004</v>
      </c>
      <c r="E21" s="827">
        <v>0.86319950696522663</v>
      </c>
      <c r="F21" s="832">
        <v>5403.27</v>
      </c>
    </row>
    <row r="22" spans="1:6" ht="14.45" customHeight="1" x14ac:dyDescent="0.2">
      <c r="A22" s="836" t="s">
        <v>2966</v>
      </c>
      <c r="B22" s="831">
        <v>453.95</v>
      </c>
      <c r="C22" s="827">
        <v>8.7465438675927973E-2</v>
      </c>
      <c r="D22" s="831">
        <v>4736.1000000000004</v>
      </c>
      <c r="E22" s="827">
        <v>0.91253456132407207</v>
      </c>
      <c r="F22" s="832">
        <v>5190.05</v>
      </c>
    </row>
    <row r="23" spans="1:6" ht="14.45" customHeight="1" x14ac:dyDescent="0.2">
      <c r="A23" s="836" t="s">
        <v>2982</v>
      </c>
      <c r="B23" s="831">
        <v>405.38</v>
      </c>
      <c r="C23" s="827">
        <v>0.15973426220723133</v>
      </c>
      <c r="D23" s="831">
        <v>2132.46</v>
      </c>
      <c r="E23" s="827">
        <v>0.84026573779276859</v>
      </c>
      <c r="F23" s="832">
        <v>2537.84</v>
      </c>
    </row>
    <row r="24" spans="1:6" ht="14.45" customHeight="1" x14ac:dyDescent="0.2">
      <c r="A24" s="836" t="s">
        <v>2941</v>
      </c>
      <c r="B24" s="831">
        <v>361.47999999999996</v>
      </c>
      <c r="C24" s="827">
        <v>0.16160369809060143</v>
      </c>
      <c r="D24" s="831">
        <v>1875.35</v>
      </c>
      <c r="E24" s="827">
        <v>0.83839630190939851</v>
      </c>
      <c r="F24" s="832">
        <v>2236.83</v>
      </c>
    </row>
    <row r="25" spans="1:6" ht="14.45" customHeight="1" x14ac:dyDescent="0.2">
      <c r="A25" s="836" t="s">
        <v>2960</v>
      </c>
      <c r="B25" s="831">
        <v>247.17</v>
      </c>
      <c r="C25" s="827">
        <v>0.32200364773319434</v>
      </c>
      <c r="D25" s="831">
        <v>520.43000000000006</v>
      </c>
      <c r="E25" s="827">
        <v>0.67799635226680566</v>
      </c>
      <c r="F25" s="832">
        <v>767.6</v>
      </c>
    </row>
    <row r="26" spans="1:6" ht="14.45" customHeight="1" x14ac:dyDescent="0.2">
      <c r="A26" s="836" t="s">
        <v>2943</v>
      </c>
      <c r="B26" s="831">
        <v>201.82</v>
      </c>
      <c r="C26" s="827">
        <v>0.33449904698765232</v>
      </c>
      <c r="D26" s="831">
        <v>401.53</v>
      </c>
      <c r="E26" s="827">
        <v>0.6655009530123478</v>
      </c>
      <c r="F26" s="832">
        <v>603.34999999999991</v>
      </c>
    </row>
    <row r="27" spans="1:6" ht="14.45" customHeight="1" x14ac:dyDescent="0.2">
      <c r="A27" s="836" t="s">
        <v>2958</v>
      </c>
      <c r="B27" s="831">
        <v>154.36000000000001</v>
      </c>
      <c r="C27" s="827">
        <v>0.14537030061026143</v>
      </c>
      <c r="D27" s="831">
        <v>907.48</v>
      </c>
      <c r="E27" s="827">
        <v>0.85462969938973843</v>
      </c>
      <c r="F27" s="832">
        <v>1061.8400000000001</v>
      </c>
    </row>
    <row r="28" spans="1:6" ht="14.45" customHeight="1" x14ac:dyDescent="0.2">
      <c r="A28" s="836" t="s">
        <v>2951</v>
      </c>
      <c r="B28" s="831">
        <v>148.16</v>
      </c>
      <c r="C28" s="827">
        <v>4.9303344015280845E-2</v>
      </c>
      <c r="D28" s="831">
        <v>2856.91</v>
      </c>
      <c r="E28" s="827">
        <v>0.9506966559847192</v>
      </c>
      <c r="F28" s="832">
        <v>3005.0699999999997</v>
      </c>
    </row>
    <row r="29" spans="1:6" ht="14.45" customHeight="1" x14ac:dyDescent="0.2">
      <c r="A29" s="836" t="s">
        <v>2972</v>
      </c>
      <c r="B29" s="831">
        <v>123.2</v>
      </c>
      <c r="C29" s="827">
        <v>2.57959689610841E-2</v>
      </c>
      <c r="D29" s="831">
        <v>4652.7400000000007</v>
      </c>
      <c r="E29" s="827">
        <v>0.97420403103891595</v>
      </c>
      <c r="F29" s="832">
        <v>4775.9400000000005</v>
      </c>
    </row>
    <row r="30" spans="1:6" ht="14.45" customHeight="1" x14ac:dyDescent="0.2">
      <c r="A30" s="836" t="s">
        <v>2973</v>
      </c>
      <c r="B30" s="831">
        <v>96.04</v>
      </c>
      <c r="C30" s="827">
        <v>2.2469859645264462E-2</v>
      </c>
      <c r="D30" s="831">
        <v>4178.13</v>
      </c>
      <c r="E30" s="827">
        <v>0.97753014035473551</v>
      </c>
      <c r="F30" s="832">
        <v>4274.17</v>
      </c>
    </row>
    <row r="31" spans="1:6" ht="14.45" customHeight="1" x14ac:dyDescent="0.2">
      <c r="A31" s="836" t="s">
        <v>2968</v>
      </c>
      <c r="B31" s="831">
        <v>49.08</v>
      </c>
      <c r="C31" s="827">
        <v>1</v>
      </c>
      <c r="D31" s="831"/>
      <c r="E31" s="827">
        <v>0</v>
      </c>
      <c r="F31" s="832">
        <v>49.08</v>
      </c>
    </row>
    <row r="32" spans="1:6" ht="14.45" customHeight="1" x14ac:dyDescent="0.2">
      <c r="A32" s="836" t="s">
        <v>2962</v>
      </c>
      <c r="B32" s="831"/>
      <c r="C32" s="827">
        <v>0</v>
      </c>
      <c r="D32" s="831">
        <v>408.43</v>
      </c>
      <c r="E32" s="827">
        <v>1</v>
      </c>
      <c r="F32" s="832">
        <v>408.43</v>
      </c>
    </row>
    <row r="33" spans="1:6" ht="14.45" customHeight="1" x14ac:dyDescent="0.2">
      <c r="A33" s="836" t="s">
        <v>2961</v>
      </c>
      <c r="B33" s="831"/>
      <c r="C33" s="827">
        <v>0</v>
      </c>
      <c r="D33" s="831">
        <v>868.80000000000007</v>
      </c>
      <c r="E33" s="827">
        <v>1</v>
      </c>
      <c r="F33" s="832">
        <v>868.80000000000007</v>
      </c>
    </row>
    <row r="34" spans="1:6" ht="14.45" customHeight="1" x14ac:dyDescent="0.2">
      <c r="A34" s="836" t="s">
        <v>2979</v>
      </c>
      <c r="B34" s="831"/>
      <c r="C34" s="827">
        <v>0</v>
      </c>
      <c r="D34" s="831">
        <v>396.35</v>
      </c>
      <c r="E34" s="827">
        <v>1</v>
      </c>
      <c r="F34" s="832">
        <v>396.35</v>
      </c>
    </row>
    <row r="35" spans="1:6" ht="14.45" customHeight="1" x14ac:dyDescent="0.2">
      <c r="A35" s="836" t="s">
        <v>2940</v>
      </c>
      <c r="B35" s="831"/>
      <c r="C35" s="827">
        <v>0</v>
      </c>
      <c r="D35" s="831">
        <v>1546.9</v>
      </c>
      <c r="E35" s="827">
        <v>1</v>
      </c>
      <c r="F35" s="832">
        <v>1546.9</v>
      </c>
    </row>
    <row r="36" spans="1:6" ht="14.45" customHeight="1" x14ac:dyDescent="0.2">
      <c r="A36" s="836" t="s">
        <v>2980</v>
      </c>
      <c r="B36" s="831"/>
      <c r="C36" s="827">
        <v>0</v>
      </c>
      <c r="D36" s="831">
        <v>391.65000000000003</v>
      </c>
      <c r="E36" s="827">
        <v>1</v>
      </c>
      <c r="F36" s="832">
        <v>391.65000000000003</v>
      </c>
    </row>
    <row r="37" spans="1:6" ht="14.45" customHeight="1" x14ac:dyDescent="0.2">
      <c r="A37" s="836" t="s">
        <v>2983</v>
      </c>
      <c r="B37" s="831"/>
      <c r="C37" s="827">
        <v>0</v>
      </c>
      <c r="D37" s="831">
        <v>239.4</v>
      </c>
      <c r="E37" s="827">
        <v>1</v>
      </c>
      <c r="F37" s="832">
        <v>239.4</v>
      </c>
    </row>
    <row r="38" spans="1:6" ht="14.45" customHeight="1" x14ac:dyDescent="0.2">
      <c r="A38" s="836" t="s">
        <v>2950</v>
      </c>
      <c r="B38" s="831">
        <v>0</v>
      </c>
      <c r="C38" s="827">
        <v>0</v>
      </c>
      <c r="D38" s="831">
        <v>4253.1499999999996</v>
      </c>
      <c r="E38" s="827">
        <v>1</v>
      </c>
      <c r="F38" s="832">
        <v>4253.1499999999996</v>
      </c>
    </row>
    <row r="39" spans="1:6" ht="14.45" customHeight="1" x14ac:dyDescent="0.2">
      <c r="A39" s="836" t="s">
        <v>2985</v>
      </c>
      <c r="B39" s="831"/>
      <c r="C39" s="827">
        <v>0</v>
      </c>
      <c r="D39" s="831">
        <v>1302.94</v>
      </c>
      <c r="E39" s="827">
        <v>1</v>
      </c>
      <c r="F39" s="832">
        <v>1302.94</v>
      </c>
    </row>
    <row r="40" spans="1:6" ht="14.45" customHeight="1" x14ac:dyDescent="0.2">
      <c r="A40" s="836" t="s">
        <v>2947</v>
      </c>
      <c r="B40" s="831"/>
      <c r="C40" s="827">
        <v>0</v>
      </c>
      <c r="D40" s="831">
        <v>93.27</v>
      </c>
      <c r="E40" s="827">
        <v>1</v>
      </c>
      <c r="F40" s="832">
        <v>93.27</v>
      </c>
    </row>
    <row r="41" spans="1:6" ht="14.45" customHeight="1" x14ac:dyDescent="0.2">
      <c r="A41" s="836" t="s">
        <v>2969</v>
      </c>
      <c r="B41" s="831"/>
      <c r="C41" s="827">
        <v>0</v>
      </c>
      <c r="D41" s="831">
        <v>119.7</v>
      </c>
      <c r="E41" s="827">
        <v>1</v>
      </c>
      <c r="F41" s="832">
        <v>119.7</v>
      </c>
    </row>
    <row r="42" spans="1:6" ht="14.45" customHeight="1" x14ac:dyDescent="0.2">
      <c r="A42" s="836" t="s">
        <v>2971</v>
      </c>
      <c r="B42" s="831"/>
      <c r="C42" s="827">
        <v>0</v>
      </c>
      <c r="D42" s="831">
        <v>280.81</v>
      </c>
      <c r="E42" s="827">
        <v>1</v>
      </c>
      <c r="F42" s="832">
        <v>280.81</v>
      </c>
    </row>
    <row r="43" spans="1:6" ht="14.45" customHeight="1" x14ac:dyDescent="0.2">
      <c r="A43" s="836" t="s">
        <v>2970</v>
      </c>
      <c r="B43" s="831"/>
      <c r="C43" s="827">
        <v>0</v>
      </c>
      <c r="D43" s="831">
        <v>2413.1600000000003</v>
      </c>
      <c r="E43" s="827">
        <v>1</v>
      </c>
      <c r="F43" s="832">
        <v>2413.1600000000003</v>
      </c>
    </row>
    <row r="44" spans="1:6" ht="14.45" customHeight="1" x14ac:dyDescent="0.2">
      <c r="A44" s="836" t="s">
        <v>2953</v>
      </c>
      <c r="B44" s="831"/>
      <c r="C44" s="827">
        <v>0</v>
      </c>
      <c r="D44" s="831">
        <v>678.94</v>
      </c>
      <c r="E44" s="827">
        <v>1</v>
      </c>
      <c r="F44" s="832">
        <v>678.94</v>
      </c>
    </row>
    <row r="45" spans="1:6" ht="14.45" customHeight="1" x14ac:dyDescent="0.2">
      <c r="A45" s="836" t="s">
        <v>2964</v>
      </c>
      <c r="B45" s="831"/>
      <c r="C45" s="827">
        <v>0</v>
      </c>
      <c r="D45" s="831">
        <v>149.52000000000001</v>
      </c>
      <c r="E45" s="827">
        <v>1</v>
      </c>
      <c r="F45" s="832">
        <v>149.52000000000001</v>
      </c>
    </row>
    <row r="46" spans="1:6" ht="14.45" customHeight="1" x14ac:dyDescent="0.2">
      <c r="A46" s="836" t="s">
        <v>2981</v>
      </c>
      <c r="B46" s="831"/>
      <c r="C46" s="827">
        <v>0</v>
      </c>
      <c r="D46" s="831">
        <v>1252.25</v>
      </c>
      <c r="E46" s="827">
        <v>1</v>
      </c>
      <c r="F46" s="832">
        <v>1252.25</v>
      </c>
    </row>
    <row r="47" spans="1:6" ht="14.45" customHeight="1" thickBot="1" x14ac:dyDescent="0.25">
      <c r="A47" s="759" t="s">
        <v>2976</v>
      </c>
      <c r="B47" s="750"/>
      <c r="C47" s="751">
        <v>0</v>
      </c>
      <c r="D47" s="750">
        <v>4031.1500000000005</v>
      </c>
      <c r="E47" s="751">
        <v>1</v>
      </c>
      <c r="F47" s="752">
        <v>4031.1500000000005</v>
      </c>
    </row>
    <row r="48" spans="1:6" ht="14.45" customHeight="1" thickBot="1" x14ac:dyDescent="0.25">
      <c r="A48" s="753" t="s">
        <v>3</v>
      </c>
      <c r="B48" s="754">
        <v>1541135.9000000001</v>
      </c>
      <c r="C48" s="755">
        <v>0.16973419616283711</v>
      </c>
      <c r="D48" s="754">
        <v>7538565.9799999958</v>
      </c>
      <c r="E48" s="755">
        <v>0.83026580383716297</v>
      </c>
      <c r="F48" s="756">
        <v>9079701.8799999952</v>
      </c>
    </row>
    <row r="49" spans="1:6" ht="14.45" customHeight="1" thickBot="1" x14ac:dyDescent="0.25"/>
    <row r="50" spans="1:6" ht="14.45" customHeight="1" x14ac:dyDescent="0.2">
      <c r="A50" s="835" t="s">
        <v>4685</v>
      </c>
      <c r="B50" s="225">
        <v>490775.03000000014</v>
      </c>
      <c r="C50" s="812">
        <v>0.23600048479697247</v>
      </c>
      <c r="D50" s="225">
        <v>1588775.9100000013</v>
      </c>
      <c r="E50" s="812">
        <v>0.76399951520302756</v>
      </c>
      <c r="F50" s="830">
        <v>2079550.9400000013</v>
      </c>
    </row>
    <row r="51" spans="1:6" ht="14.45" customHeight="1" x14ac:dyDescent="0.2">
      <c r="A51" s="836" t="s">
        <v>2272</v>
      </c>
      <c r="B51" s="831">
        <v>478516.13000000006</v>
      </c>
      <c r="C51" s="827">
        <v>0.16548383031075015</v>
      </c>
      <c r="D51" s="831">
        <v>2413102.5199999982</v>
      </c>
      <c r="E51" s="827">
        <v>0.83451616968924991</v>
      </c>
      <c r="F51" s="832">
        <v>2891618.649999998</v>
      </c>
    </row>
    <row r="52" spans="1:6" ht="14.45" customHeight="1" x14ac:dyDescent="0.2">
      <c r="A52" s="836" t="s">
        <v>2264</v>
      </c>
      <c r="B52" s="831">
        <v>248899.89</v>
      </c>
      <c r="C52" s="827">
        <v>0.12938430328588235</v>
      </c>
      <c r="D52" s="831">
        <v>1674825.6599999939</v>
      </c>
      <c r="E52" s="827">
        <v>0.87061569671411776</v>
      </c>
      <c r="F52" s="832">
        <v>1923725.5499999938</v>
      </c>
    </row>
    <row r="53" spans="1:6" ht="14.45" customHeight="1" x14ac:dyDescent="0.2">
      <c r="A53" s="836" t="s">
        <v>2265</v>
      </c>
      <c r="B53" s="831">
        <v>199453.65000000008</v>
      </c>
      <c r="C53" s="827">
        <v>0.16936022186097247</v>
      </c>
      <c r="D53" s="831">
        <v>978235.2299999994</v>
      </c>
      <c r="E53" s="827">
        <v>0.83063977813902756</v>
      </c>
      <c r="F53" s="832">
        <v>1177688.8799999994</v>
      </c>
    </row>
    <row r="54" spans="1:6" ht="14.45" customHeight="1" x14ac:dyDescent="0.2">
      <c r="A54" s="836" t="s">
        <v>4686</v>
      </c>
      <c r="B54" s="831">
        <v>49091.979999999974</v>
      </c>
      <c r="C54" s="827">
        <v>0.92597584751005724</v>
      </c>
      <c r="D54" s="831">
        <v>3924.5000000000005</v>
      </c>
      <c r="E54" s="827">
        <v>7.4024152489942791E-2</v>
      </c>
      <c r="F54" s="832">
        <v>53016.479999999974</v>
      </c>
    </row>
    <row r="55" spans="1:6" ht="14.45" customHeight="1" x14ac:dyDescent="0.2">
      <c r="A55" s="836" t="s">
        <v>2270</v>
      </c>
      <c r="B55" s="831">
        <v>30834.289999999997</v>
      </c>
      <c r="C55" s="827">
        <v>4.2292558829090068E-2</v>
      </c>
      <c r="D55" s="831">
        <v>698236.99</v>
      </c>
      <c r="E55" s="827">
        <v>0.95770744117090989</v>
      </c>
      <c r="F55" s="832">
        <v>729071.28</v>
      </c>
    </row>
    <row r="56" spans="1:6" ht="14.45" customHeight="1" x14ac:dyDescent="0.2">
      <c r="A56" s="836" t="s">
        <v>2282</v>
      </c>
      <c r="B56" s="831">
        <v>16433.210000000003</v>
      </c>
      <c r="C56" s="827">
        <v>0.21650468437530207</v>
      </c>
      <c r="D56" s="831">
        <v>59469.119999999908</v>
      </c>
      <c r="E56" s="827">
        <v>0.78349531562469787</v>
      </c>
      <c r="F56" s="832">
        <v>75902.329999999914</v>
      </c>
    </row>
    <row r="57" spans="1:6" ht="14.45" customHeight="1" x14ac:dyDescent="0.2">
      <c r="A57" s="836" t="s">
        <v>2281</v>
      </c>
      <c r="B57" s="831">
        <v>8456.6099999999988</v>
      </c>
      <c r="C57" s="827">
        <v>0.8461373753423177</v>
      </c>
      <c r="D57" s="831">
        <v>1537.7600000000002</v>
      </c>
      <c r="E57" s="827">
        <v>0.1538626246576823</v>
      </c>
      <c r="F57" s="832">
        <v>9994.369999999999</v>
      </c>
    </row>
    <row r="58" spans="1:6" ht="14.45" customHeight="1" x14ac:dyDescent="0.2">
      <c r="A58" s="836" t="s">
        <v>2295</v>
      </c>
      <c r="B58" s="831">
        <v>1593.3600000000001</v>
      </c>
      <c r="C58" s="827">
        <v>1</v>
      </c>
      <c r="D58" s="831"/>
      <c r="E58" s="827">
        <v>0</v>
      </c>
      <c r="F58" s="832">
        <v>1593.3600000000001</v>
      </c>
    </row>
    <row r="59" spans="1:6" ht="14.45" customHeight="1" x14ac:dyDescent="0.2">
      <c r="A59" s="836" t="s">
        <v>2250</v>
      </c>
      <c r="B59" s="831">
        <v>1392.47</v>
      </c>
      <c r="C59" s="827">
        <v>0.24835378469001926</v>
      </c>
      <c r="D59" s="831">
        <v>4214.33</v>
      </c>
      <c r="E59" s="827">
        <v>0.75164621530998066</v>
      </c>
      <c r="F59" s="832">
        <v>5606.8</v>
      </c>
    </row>
    <row r="60" spans="1:6" ht="14.45" customHeight="1" x14ac:dyDescent="0.2">
      <c r="A60" s="836" t="s">
        <v>2238</v>
      </c>
      <c r="B60" s="831">
        <v>1335.8899999999999</v>
      </c>
      <c r="C60" s="827">
        <v>0.63466325871308582</v>
      </c>
      <c r="D60" s="831">
        <v>768.9899999999999</v>
      </c>
      <c r="E60" s="827">
        <v>0.36533674128691423</v>
      </c>
      <c r="F60" s="832">
        <v>2104.8799999999997</v>
      </c>
    </row>
    <row r="61" spans="1:6" ht="14.45" customHeight="1" x14ac:dyDescent="0.2">
      <c r="A61" s="836" t="s">
        <v>2299</v>
      </c>
      <c r="B61" s="831">
        <v>1210.3600000000004</v>
      </c>
      <c r="C61" s="827">
        <v>0.60546456834712326</v>
      </c>
      <c r="D61" s="831">
        <v>788.69999999999993</v>
      </c>
      <c r="E61" s="827">
        <v>0.39453543165287674</v>
      </c>
      <c r="F61" s="832">
        <v>1999.0600000000004</v>
      </c>
    </row>
    <row r="62" spans="1:6" ht="14.45" customHeight="1" x14ac:dyDescent="0.2">
      <c r="A62" s="836" t="s">
        <v>2253</v>
      </c>
      <c r="B62" s="831">
        <v>1071.07</v>
      </c>
      <c r="C62" s="827">
        <v>1</v>
      </c>
      <c r="D62" s="831"/>
      <c r="E62" s="827">
        <v>0</v>
      </c>
      <c r="F62" s="832">
        <v>1071.07</v>
      </c>
    </row>
    <row r="63" spans="1:6" ht="14.45" customHeight="1" x14ac:dyDescent="0.2">
      <c r="A63" s="836" t="s">
        <v>2212</v>
      </c>
      <c r="B63" s="831">
        <v>922.12999999999988</v>
      </c>
      <c r="C63" s="827">
        <v>0.94373202607690021</v>
      </c>
      <c r="D63" s="831">
        <v>54.98</v>
      </c>
      <c r="E63" s="827">
        <v>5.6267973923099755E-2</v>
      </c>
      <c r="F63" s="832">
        <v>977.1099999999999</v>
      </c>
    </row>
    <row r="64" spans="1:6" ht="14.45" customHeight="1" x14ac:dyDescent="0.2">
      <c r="A64" s="836" t="s">
        <v>2214</v>
      </c>
      <c r="B64" s="831">
        <v>917.52</v>
      </c>
      <c r="C64" s="827">
        <v>1</v>
      </c>
      <c r="D64" s="831"/>
      <c r="E64" s="827">
        <v>0</v>
      </c>
      <c r="F64" s="832">
        <v>917.52</v>
      </c>
    </row>
    <row r="65" spans="1:6" ht="14.45" customHeight="1" x14ac:dyDescent="0.2">
      <c r="A65" s="836" t="s">
        <v>4687</v>
      </c>
      <c r="B65" s="831">
        <v>847.5</v>
      </c>
      <c r="C65" s="827">
        <v>0.5</v>
      </c>
      <c r="D65" s="831">
        <v>847.5</v>
      </c>
      <c r="E65" s="827">
        <v>0.5</v>
      </c>
      <c r="F65" s="832">
        <v>1695</v>
      </c>
    </row>
    <row r="66" spans="1:6" ht="14.45" customHeight="1" x14ac:dyDescent="0.2">
      <c r="A66" s="836" t="s">
        <v>4688</v>
      </c>
      <c r="B66" s="831">
        <v>841.5</v>
      </c>
      <c r="C66" s="827">
        <v>1</v>
      </c>
      <c r="D66" s="831"/>
      <c r="E66" s="827">
        <v>0</v>
      </c>
      <c r="F66" s="832">
        <v>841.5</v>
      </c>
    </row>
    <row r="67" spans="1:6" ht="14.45" customHeight="1" x14ac:dyDescent="0.2">
      <c r="A67" s="836" t="s">
        <v>2291</v>
      </c>
      <c r="B67" s="831">
        <v>828.14</v>
      </c>
      <c r="C67" s="827">
        <v>8.0645051344100438E-2</v>
      </c>
      <c r="D67" s="831">
        <v>9440.8099999999977</v>
      </c>
      <c r="E67" s="827">
        <v>0.91935494865589962</v>
      </c>
      <c r="F67" s="832">
        <v>10268.949999999997</v>
      </c>
    </row>
    <row r="68" spans="1:6" ht="14.45" customHeight="1" x14ac:dyDescent="0.2">
      <c r="A68" s="836" t="s">
        <v>2200</v>
      </c>
      <c r="B68" s="831">
        <v>810.43000000000006</v>
      </c>
      <c r="C68" s="827">
        <v>1</v>
      </c>
      <c r="D68" s="831"/>
      <c r="E68" s="827">
        <v>0</v>
      </c>
      <c r="F68" s="832">
        <v>810.43000000000006</v>
      </c>
    </row>
    <row r="69" spans="1:6" ht="14.45" customHeight="1" x14ac:dyDescent="0.2">
      <c r="A69" s="836" t="s">
        <v>4689</v>
      </c>
      <c r="B69" s="831">
        <v>792</v>
      </c>
      <c r="C69" s="827">
        <v>0.10084328927381374</v>
      </c>
      <c r="D69" s="831">
        <v>7061.7699999999986</v>
      </c>
      <c r="E69" s="827">
        <v>0.8991567107261863</v>
      </c>
      <c r="F69" s="832">
        <v>7853.7699999999986</v>
      </c>
    </row>
    <row r="70" spans="1:6" ht="14.45" customHeight="1" x14ac:dyDescent="0.2">
      <c r="A70" s="836" t="s">
        <v>4690</v>
      </c>
      <c r="B70" s="831">
        <v>736.33</v>
      </c>
      <c r="C70" s="827">
        <v>1</v>
      </c>
      <c r="D70" s="831"/>
      <c r="E70" s="827">
        <v>0</v>
      </c>
      <c r="F70" s="832">
        <v>736.33</v>
      </c>
    </row>
    <row r="71" spans="1:6" ht="14.45" customHeight="1" x14ac:dyDescent="0.2">
      <c r="A71" s="836" t="s">
        <v>2276</v>
      </c>
      <c r="B71" s="831">
        <v>725.54000000000019</v>
      </c>
      <c r="C71" s="827">
        <v>0.49999655431434309</v>
      </c>
      <c r="D71" s="831">
        <v>725.55</v>
      </c>
      <c r="E71" s="827">
        <v>0.50000344568565691</v>
      </c>
      <c r="F71" s="832">
        <v>1451.0900000000001</v>
      </c>
    </row>
    <row r="72" spans="1:6" ht="14.45" customHeight="1" x14ac:dyDescent="0.2">
      <c r="A72" s="836" t="s">
        <v>2268</v>
      </c>
      <c r="B72" s="831">
        <v>659.34</v>
      </c>
      <c r="C72" s="827">
        <v>1</v>
      </c>
      <c r="D72" s="831"/>
      <c r="E72" s="827">
        <v>0</v>
      </c>
      <c r="F72" s="832">
        <v>659.34</v>
      </c>
    </row>
    <row r="73" spans="1:6" ht="14.45" customHeight="1" x14ac:dyDescent="0.2">
      <c r="A73" s="836" t="s">
        <v>4691</v>
      </c>
      <c r="B73" s="831">
        <v>602.4</v>
      </c>
      <c r="C73" s="827">
        <v>1</v>
      </c>
      <c r="D73" s="831"/>
      <c r="E73" s="827">
        <v>0</v>
      </c>
      <c r="F73" s="832">
        <v>602.4</v>
      </c>
    </row>
    <row r="74" spans="1:6" ht="14.45" customHeight="1" x14ac:dyDescent="0.2">
      <c r="A74" s="836" t="s">
        <v>4692</v>
      </c>
      <c r="B74" s="831">
        <v>568.14</v>
      </c>
      <c r="C74" s="827">
        <v>0.33720909527964249</v>
      </c>
      <c r="D74" s="831">
        <v>1116.6899999999998</v>
      </c>
      <c r="E74" s="827">
        <v>0.66279090472035751</v>
      </c>
      <c r="F74" s="832">
        <v>1684.83</v>
      </c>
    </row>
    <row r="75" spans="1:6" ht="14.45" customHeight="1" x14ac:dyDescent="0.2">
      <c r="A75" s="836" t="s">
        <v>2228</v>
      </c>
      <c r="B75" s="831">
        <v>495.69</v>
      </c>
      <c r="C75" s="827">
        <v>0.66642914762032812</v>
      </c>
      <c r="D75" s="831">
        <v>248.11</v>
      </c>
      <c r="E75" s="827">
        <v>0.33357085237967199</v>
      </c>
      <c r="F75" s="832">
        <v>743.8</v>
      </c>
    </row>
    <row r="76" spans="1:6" ht="14.45" customHeight="1" x14ac:dyDescent="0.2">
      <c r="A76" s="836" t="s">
        <v>2243</v>
      </c>
      <c r="B76" s="831">
        <v>343.94</v>
      </c>
      <c r="C76" s="827">
        <v>9.2050186808834075E-2</v>
      </c>
      <c r="D76" s="831">
        <v>3392.5</v>
      </c>
      <c r="E76" s="827">
        <v>0.90794981319116586</v>
      </c>
      <c r="F76" s="832">
        <v>3736.44</v>
      </c>
    </row>
    <row r="77" spans="1:6" ht="14.45" customHeight="1" x14ac:dyDescent="0.2">
      <c r="A77" s="836" t="s">
        <v>2198</v>
      </c>
      <c r="B77" s="831">
        <v>328.48</v>
      </c>
      <c r="C77" s="827">
        <v>0.13470686657261899</v>
      </c>
      <c r="D77" s="831">
        <v>2110.0000000000005</v>
      </c>
      <c r="E77" s="827">
        <v>0.86529313342738101</v>
      </c>
      <c r="F77" s="832">
        <v>2438.4800000000005</v>
      </c>
    </row>
    <row r="78" spans="1:6" ht="14.45" customHeight="1" x14ac:dyDescent="0.2">
      <c r="A78" s="836" t="s">
        <v>4693</v>
      </c>
      <c r="B78" s="831">
        <v>301.95</v>
      </c>
      <c r="C78" s="827">
        <v>1</v>
      </c>
      <c r="D78" s="831"/>
      <c r="E78" s="827">
        <v>0</v>
      </c>
      <c r="F78" s="832">
        <v>301.95</v>
      </c>
    </row>
    <row r="79" spans="1:6" ht="14.45" customHeight="1" x14ac:dyDescent="0.2">
      <c r="A79" s="836" t="s">
        <v>4694</v>
      </c>
      <c r="B79" s="831">
        <v>201.82</v>
      </c>
      <c r="C79" s="827">
        <v>1</v>
      </c>
      <c r="D79" s="831"/>
      <c r="E79" s="827">
        <v>0</v>
      </c>
      <c r="F79" s="832">
        <v>201.82</v>
      </c>
    </row>
    <row r="80" spans="1:6" ht="14.45" customHeight="1" x14ac:dyDescent="0.2">
      <c r="A80" s="836" t="s">
        <v>2226</v>
      </c>
      <c r="B80" s="831">
        <v>193.6</v>
      </c>
      <c r="C80" s="827">
        <v>1</v>
      </c>
      <c r="D80" s="831"/>
      <c r="E80" s="827">
        <v>0</v>
      </c>
      <c r="F80" s="832">
        <v>193.6</v>
      </c>
    </row>
    <row r="81" spans="1:6" ht="14.45" customHeight="1" x14ac:dyDescent="0.2">
      <c r="A81" s="836" t="s">
        <v>2202</v>
      </c>
      <c r="B81" s="831">
        <v>172.82</v>
      </c>
      <c r="C81" s="827">
        <v>1</v>
      </c>
      <c r="D81" s="831"/>
      <c r="E81" s="827">
        <v>0</v>
      </c>
      <c r="F81" s="832">
        <v>172.82</v>
      </c>
    </row>
    <row r="82" spans="1:6" ht="14.45" customHeight="1" x14ac:dyDescent="0.2">
      <c r="A82" s="836" t="s">
        <v>4695</v>
      </c>
      <c r="B82" s="831">
        <v>155.69999999999999</v>
      </c>
      <c r="C82" s="827">
        <v>0.3</v>
      </c>
      <c r="D82" s="831">
        <v>363.3</v>
      </c>
      <c r="E82" s="827">
        <v>0.70000000000000007</v>
      </c>
      <c r="F82" s="832">
        <v>519</v>
      </c>
    </row>
    <row r="83" spans="1:6" ht="14.45" customHeight="1" x14ac:dyDescent="0.2">
      <c r="A83" s="836" t="s">
        <v>2294</v>
      </c>
      <c r="B83" s="831">
        <v>154.36000000000001</v>
      </c>
      <c r="C83" s="827">
        <v>3.229072530709242E-2</v>
      </c>
      <c r="D83" s="831">
        <v>4625.96</v>
      </c>
      <c r="E83" s="827">
        <v>0.96770927469290768</v>
      </c>
      <c r="F83" s="832">
        <v>4780.32</v>
      </c>
    </row>
    <row r="84" spans="1:6" ht="14.45" customHeight="1" x14ac:dyDescent="0.2">
      <c r="A84" s="836" t="s">
        <v>2258</v>
      </c>
      <c r="B84" s="831">
        <v>140.96</v>
      </c>
      <c r="C84" s="827">
        <v>8.3449218581185796E-3</v>
      </c>
      <c r="D84" s="831">
        <v>16750.749999999978</v>
      </c>
      <c r="E84" s="827">
        <v>0.99165507814188147</v>
      </c>
      <c r="F84" s="832">
        <v>16891.709999999977</v>
      </c>
    </row>
    <row r="85" spans="1:6" ht="14.45" customHeight="1" x14ac:dyDescent="0.2">
      <c r="A85" s="836" t="s">
        <v>2260</v>
      </c>
      <c r="B85" s="831">
        <v>121.75</v>
      </c>
      <c r="C85" s="827">
        <v>1</v>
      </c>
      <c r="D85" s="831"/>
      <c r="E85" s="827">
        <v>0</v>
      </c>
      <c r="F85" s="832">
        <v>121.75</v>
      </c>
    </row>
    <row r="86" spans="1:6" ht="14.45" customHeight="1" x14ac:dyDescent="0.2">
      <c r="A86" s="836" t="s">
        <v>2215</v>
      </c>
      <c r="B86" s="831">
        <v>105.32</v>
      </c>
      <c r="C86" s="827">
        <v>0.74992879521503841</v>
      </c>
      <c r="D86" s="831">
        <v>35.119999999999997</v>
      </c>
      <c r="E86" s="827">
        <v>0.25007120478496153</v>
      </c>
      <c r="F86" s="832">
        <v>140.44</v>
      </c>
    </row>
    <row r="87" spans="1:6" ht="14.45" customHeight="1" x14ac:dyDescent="0.2">
      <c r="A87" s="836" t="s">
        <v>4696</v>
      </c>
      <c r="B87" s="831">
        <v>79.099999999999994</v>
      </c>
      <c r="C87" s="827">
        <v>1</v>
      </c>
      <c r="D87" s="831"/>
      <c r="E87" s="827">
        <v>0</v>
      </c>
      <c r="F87" s="832">
        <v>79.099999999999994</v>
      </c>
    </row>
    <row r="88" spans="1:6" ht="14.45" customHeight="1" x14ac:dyDescent="0.2">
      <c r="A88" s="836" t="s">
        <v>2285</v>
      </c>
      <c r="B88" s="831">
        <v>25.5</v>
      </c>
      <c r="C88" s="827">
        <v>3.125E-2</v>
      </c>
      <c r="D88" s="831">
        <v>790.5</v>
      </c>
      <c r="E88" s="827">
        <v>0.96875</v>
      </c>
      <c r="F88" s="832">
        <v>816</v>
      </c>
    </row>
    <row r="89" spans="1:6" ht="14.45" customHeight="1" x14ac:dyDescent="0.2">
      <c r="A89" s="836" t="s">
        <v>4697</v>
      </c>
      <c r="B89" s="831"/>
      <c r="C89" s="827">
        <v>0</v>
      </c>
      <c r="D89" s="831">
        <v>705.28</v>
      </c>
      <c r="E89" s="827">
        <v>1</v>
      </c>
      <c r="F89" s="832">
        <v>705.28</v>
      </c>
    </row>
    <row r="90" spans="1:6" ht="14.45" customHeight="1" x14ac:dyDescent="0.2">
      <c r="A90" s="836" t="s">
        <v>2210</v>
      </c>
      <c r="B90" s="831"/>
      <c r="C90" s="827">
        <v>0</v>
      </c>
      <c r="D90" s="831">
        <v>42.51</v>
      </c>
      <c r="E90" s="827">
        <v>1</v>
      </c>
      <c r="F90" s="832">
        <v>42.51</v>
      </c>
    </row>
    <row r="91" spans="1:6" ht="14.45" customHeight="1" x14ac:dyDescent="0.2">
      <c r="A91" s="836" t="s">
        <v>4698</v>
      </c>
      <c r="B91" s="831"/>
      <c r="C91" s="827">
        <v>0</v>
      </c>
      <c r="D91" s="831">
        <v>2061</v>
      </c>
      <c r="E91" s="827">
        <v>1</v>
      </c>
      <c r="F91" s="832">
        <v>2061</v>
      </c>
    </row>
    <row r="92" spans="1:6" ht="14.45" customHeight="1" x14ac:dyDescent="0.2">
      <c r="A92" s="836" t="s">
        <v>2199</v>
      </c>
      <c r="B92" s="831"/>
      <c r="C92" s="827">
        <v>0</v>
      </c>
      <c r="D92" s="831">
        <v>745.58999999999992</v>
      </c>
      <c r="E92" s="827">
        <v>1</v>
      </c>
      <c r="F92" s="832">
        <v>745.58999999999992</v>
      </c>
    </row>
    <row r="93" spans="1:6" ht="14.45" customHeight="1" x14ac:dyDescent="0.2">
      <c r="A93" s="836" t="s">
        <v>4699</v>
      </c>
      <c r="B93" s="831"/>
      <c r="C93" s="827">
        <v>0</v>
      </c>
      <c r="D93" s="831">
        <v>1707.1599999999999</v>
      </c>
      <c r="E93" s="827">
        <v>1</v>
      </c>
      <c r="F93" s="832">
        <v>1707.1599999999999</v>
      </c>
    </row>
    <row r="94" spans="1:6" ht="14.45" customHeight="1" x14ac:dyDescent="0.2">
      <c r="A94" s="836" t="s">
        <v>4700</v>
      </c>
      <c r="B94" s="831"/>
      <c r="C94" s="827">
        <v>0</v>
      </c>
      <c r="D94" s="831">
        <v>1161.2</v>
      </c>
      <c r="E94" s="827">
        <v>1</v>
      </c>
      <c r="F94" s="832">
        <v>1161.2</v>
      </c>
    </row>
    <row r="95" spans="1:6" ht="14.45" customHeight="1" x14ac:dyDescent="0.2">
      <c r="A95" s="836" t="s">
        <v>2232</v>
      </c>
      <c r="B95" s="831"/>
      <c r="C95" s="827">
        <v>0</v>
      </c>
      <c r="D95" s="831">
        <v>569.53</v>
      </c>
      <c r="E95" s="827">
        <v>1</v>
      </c>
      <c r="F95" s="832">
        <v>569.53</v>
      </c>
    </row>
    <row r="96" spans="1:6" ht="14.45" customHeight="1" x14ac:dyDescent="0.2">
      <c r="A96" s="836" t="s">
        <v>2221</v>
      </c>
      <c r="B96" s="831"/>
      <c r="C96" s="827">
        <v>0</v>
      </c>
      <c r="D96" s="831">
        <v>241.27</v>
      </c>
      <c r="E96" s="827">
        <v>1</v>
      </c>
      <c r="F96" s="832">
        <v>241.27</v>
      </c>
    </row>
    <row r="97" spans="1:6" ht="14.45" customHeight="1" x14ac:dyDescent="0.2">
      <c r="A97" s="836" t="s">
        <v>4701</v>
      </c>
      <c r="B97" s="831"/>
      <c r="C97" s="827">
        <v>0</v>
      </c>
      <c r="D97" s="831">
        <v>2818.5499999999997</v>
      </c>
      <c r="E97" s="827">
        <v>1</v>
      </c>
      <c r="F97" s="832">
        <v>2818.5499999999997</v>
      </c>
    </row>
    <row r="98" spans="1:6" ht="14.45" customHeight="1" x14ac:dyDescent="0.2">
      <c r="A98" s="836" t="s">
        <v>2217</v>
      </c>
      <c r="B98" s="831"/>
      <c r="C98" s="827">
        <v>0</v>
      </c>
      <c r="D98" s="831">
        <v>528.54</v>
      </c>
      <c r="E98" s="827">
        <v>1</v>
      </c>
      <c r="F98" s="832">
        <v>528.54</v>
      </c>
    </row>
    <row r="99" spans="1:6" ht="14.45" customHeight="1" x14ac:dyDescent="0.2">
      <c r="A99" s="836" t="s">
        <v>2207</v>
      </c>
      <c r="B99" s="831"/>
      <c r="C99" s="827">
        <v>0</v>
      </c>
      <c r="D99" s="831">
        <v>800.15000000000009</v>
      </c>
      <c r="E99" s="827">
        <v>1</v>
      </c>
      <c r="F99" s="832">
        <v>800.15000000000009</v>
      </c>
    </row>
    <row r="100" spans="1:6" ht="14.45" customHeight="1" x14ac:dyDescent="0.2">
      <c r="A100" s="836" t="s">
        <v>4702</v>
      </c>
      <c r="B100" s="831"/>
      <c r="C100" s="827">
        <v>0</v>
      </c>
      <c r="D100" s="831">
        <v>120.15</v>
      </c>
      <c r="E100" s="827">
        <v>1</v>
      </c>
      <c r="F100" s="832">
        <v>120.15</v>
      </c>
    </row>
    <row r="101" spans="1:6" ht="14.45" customHeight="1" x14ac:dyDescent="0.2">
      <c r="A101" s="836" t="s">
        <v>2289</v>
      </c>
      <c r="B101" s="831"/>
      <c r="C101" s="827">
        <v>0</v>
      </c>
      <c r="D101" s="831">
        <v>22430.07</v>
      </c>
      <c r="E101" s="827">
        <v>1</v>
      </c>
      <c r="F101" s="832">
        <v>22430.07</v>
      </c>
    </row>
    <row r="102" spans="1:6" ht="14.45" customHeight="1" x14ac:dyDescent="0.2">
      <c r="A102" s="836" t="s">
        <v>2286</v>
      </c>
      <c r="B102" s="831">
        <v>0</v>
      </c>
      <c r="C102" s="827"/>
      <c r="D102" s="831"/>
      <c r="E102" s="827"/>
      <c r="F102" s="832">
        <v>0</v>
      </c>
    </row>
    <row r="103" spans="1:6" ht="14.45" customHeight="1" x14ac:dyDescent="0.2">
      <c r="A103" s="836" t="s">
        <v>2224</v>
      </c>
      <c r="B103" s="831"/>
      <c r="C103" s="827">
        <v>0</v>
      </c>
      <c r="D103" s="831">
        <v>1228.96</v>
      </c>
      <c r="E103" s="827">
        <v>1</v>
      </c>
      <c r="F103" s="832">
        <v>1228.96</v>
      </c>
    </row>
    <row r="104" spans="1:6" ht="14.45" customHeight="1" x14ac:dyDescent="0.2">
      <c r="A104" s="836" t="s">
        <v>2219</v>
      </c>
      <c r="B104" s="831"/>
      <c r="C104" s="827">
        <v>0</v>
      </c>
      <c r="D104" s="831">
        <v>238.37</v>
      </c>
      <c r="E104" s="827">
        <v>1</v>
      </c>
      <c r="F104" s="832">
        <v>238.37</v>
      </c>
    </row>
    <row r="105" spans="1:6" ht="14.45" customHeight="1" x14ac:dyDescent="0.2">
      <c r="A105" s="836" t="s">
        <v>4703</v>
      </c>
      <c r="B105" s="831"/>
      <c r="C105" s="827">
        <v>0</v>
      </c>
      <c r="D105" s="831">
        <v>1437.8</v>
      </c>
      <c r="E105" s="827">
        <v>1</v>
      </c>
      <c r="F105" s="832">
        <v>1437.8</v>
      </c>
    </row>
    <row r="106" spans="1:6" ht="14.45" customHeight="1" x14ac:dyDescent="0.2">
      <c r="A106" s="836" t="s">
        <v>2287</v>
      </c>
      <c r="B106" s="831"/>
      <c r="C106" s="827">
        <v>0</v>
      </c>
      <c r="D106" s="831">
        <v>2527.2599999999998</v>
      </c>
      <c r="E106" s="827">
        <v>1</v>
      </c>
      <c r="F106" s="832">
        <v>2527.2599999999998</v>
      </c>
    </row>
    <row r="107" spans="1:6" ht="14.45" customHeight="1" x14ac:dyDescent="0.2">
      <c r="A107" s="836" t="s">
        <v>2227</v>
      </c>
      <c r="B107" s="831"/>
      <c r="C107" s="827">
        <v>0</v>
      </c>
      <c r="D107" s="831">
        <v>2468.3999999999996</v>
      </c>
      <c r="E107" s="827">
        <v>1</v>
      </c>
      <c r="F107" s="832">
        <v>2468.3999999999996</v>
      </c>
    </row>
    <row r="108" spans="1:6" ht="14.45" customHeight="1" x14ac:dyDescent="0.2">
      <c r="A108" s="836" t="s">
        <v>4704</v>
      </c>
      <c r="B108" s="831"/>
      <c r="C108" s="827">
        <v>0</v>
      </c>
      <c r="D108" s="831">
        <v>127.64</v>
      </c>
      <c r="E108" s="827">
        <v>1</v>
      </c>
      <c r="F108" s="832">
        <v>127.64</v>
      </c>
    </row>
    <row r="109" spans="1:6" ht="14.45" customHeight="1" x14ac:dyDescent="0.2">
      <c r="A109" s="836" t="s">
        <v>4705</v>
      </c>
      <c r="B109" s="831"/>
      <c r="C109" s="827">
        <v>0</v>
      </c>
      <c r="D109" s="831">
        <v>3519.84</v>
      </c>
      <c r="E109" s="827">
        <v>1</v>
      </c>
      <c r="F109" s="832">
        <v>3519.84</v>
      </c>
    </row>
    <row r="110" spans="1:6" ht="14.45" customHeight="1" x14ac:dyDescent="0.2">
      <c r="A110" s="836" t="s">
        <v>4706</v>
      </c>
      <c r="B110" s="831"/>
      <c r="C110" s="827">
        <v>0</v>
      </c>
      <c r="D110" s="831">
        <v>9129.4599999999991</v>
      </c>
      <c r="E110" s="827">
        <v>1</v>
      </c>
      <c r="F110" s="832">
        <v>9129.4599999999991</v>
      </c>
    </row>
    <row r="111" spans="1:6" ht="14.45" customHeight="1" x14ac:dyDescent="0.2">
      <c r="A111" s="836" t="s">
        <v>2280</v>
      </c>
      <c r="B111" s="831"/>
      <c r="C111" s="827">
        <v>0</v>
      </c>
      <c r="D111" s="831">
        <v>1352.55</v>
      </c>
      <c r="E111" s="827">
        <v>1</v>
      </c>
      <c r="F111" s="832">
        <v>1352.55</v>
      </c>
    </row>
    <row r="112" spans="1:6" ht="14.45" customHeight="1" x14ac:dyDescent="0.2">
      <c r="A112" s="836" t="s">
        <v>4707</v>
      </c>
      <c r="B112" s="831"/>
      <c r="C112" s="827">
        <v>0</v>
      </c>
      <c r="D112" s="831">
        <v>640.41999999999996</v>
      </c>
      <c r="E112" s="827">
        <v>1</v>
      </c>
      <c r="F112" s="832">
        <v>640.41999999999996</v>
      </c>
    </row>
    <row r="113" spans="1:6" ht="14.45" customHeight="1" x14ac:dyDescent="0.2">
      <c r="A113" s="836" t="s">
        <v>2204</v>
      </c>
      <c r="B113" s="831"/>
      <c r="C113" s="827">
        <v>0</v>
      </c>
      <c r="D113" s="831">
        <v>9455.0500000000011</v>
      </c>
      <c r="E113" s="827">
        <v>1</v>
      </c>
      <c r="F113" s="832">
        <v>9455.0500000000011</v>
      </c>
    </row>
    <row r="114" spans="1:6" ht="14.45" customHeight="1" x14ac:dyDescent="0.2">
      <c r="A114" s="836" t="s">
        <v>4708</v>
      </c>
      <c r="B114" s="831">
        <v>0</v>
      </c>
      <c r="C114" s="827"/>
      <c r="D114" s="831"/>
      <c r="E114" s="827"/>
      <c r="F114" s="832">
        <v>0</v>
      </c>
    </row>
    <row r="115" spans="1:6" ht="14.45" customHeight="1" x14ac:dyDescent="0.2">
      <c r="A115" s="836" t="s">
        <v>4709</v>
      </c>
      <c r="B115" s="831"/>
      <c r="C115" s="827">
        <v>0</v>
      </c>
      <c r="D115" s="831">
        <v>90.71</v>
      </c>
      <c r="E115" s="827">
        <v>1</v>
      </c>
      <c r="F115" s="832">
        <v>90.71</v>
      </c>
    </row>
    <row r="116" spans="1:6" ht="14.45" customHeight="1" x14ac:dyDescent="0.2">
      <c r="A116" s="836" t="s">
        <v>2278</v>
      </c>
      <c r="B116" s="831">
        <v>0</v>
      </c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2225</v>
      </c>
      <c r="B117" s="831"/>
      <c r="C117" s="827">
        <v>0</v>
      </c>
      <c r="D117" s="831">
        <v>77.790000000000006</v>
      </c>
      <c r="E117" s="827">
        <v>1</v>
      </c>
      <c r="F117" s="832">
        <v>77.790000000000006</v>
      </c>
    </row>
    <row r="118" spans="1:6" ht="14.45" customHeight="1" x14ac:dyDescent="0.2">
      <c r="A118" s="836" t="s">
        <v>2277</v>
      </c>
      <c r="B118" s="831"/>
      <c r="C118" s="827">
        <v>0</v>
      </c>
      <c r="D118" s="831">
        <v>98.11</v>
      </c>
      <c r="E118" s="827">
        <v>1</v>
      </c>
      <c r="F118" s="832">
        <v>98.11</v>
      </c>
    </row>
    <row r="119" spans="1:6" ht="14.45" customHeight="1" thickBot="1" x14ac:dyDescent="0.25">
      <c r="A119" s="759" t="s">
        <v>2266</v>
      </c>
      <c r="B119" s="750"/>
      <c r="C119" s="751">
        <v>0</v>
      </c>
      <c r="D119" s="750">
        <v>799.37</v>
      </c>
      <c r="E119" s="751">
        <v>1</v>
      </c>
      <c r="F119" s="752">
        <v>799.37</v>
      </c>
    </row>
    <row r="120" spans="1:6" ht="14.45" customHeight="1" thickBot="1" x14ac:dyDescent="0.25">
      <c r="A120" s="753" t="s">
        <v>3</v>
      </c>
      <c r="B120" s="754">
        <v>1541135.9000000004</v>
      </c>
      <c r="C120" s="755">
        <v>0.16973419616283716</v>
      </c>
      <c r="D120" s="754">
        <v>7538565.979999993</v>
      </c>
      <c r="E120" s="755">
        <v>0.83026580383716286</v>
      </c>
      <c r="F120" s="756">
        <v>9079701.8799999934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{F1175E30-898C-45B9-9812-464A549C4ACA}</x14:id>
        </ext>
      </extLst>
    </cfRule>
  </conditionalFormatting>
  <conditionalFormatting sqref="F50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{B46009D3-0157-40F0-B22D-90F1894A7BB8}</x14:id>
        </ext>
      </extLst>
    </cfRule>
  </conditionalFormatting>
  <hyperlinks>
    <hyperlink ref="A2" location="Obsah!A1" display="Zpět na Obsah  KL 01  1.-4.měsíc" xr:uid="{C1B5D2D7-5496-42EF-9ACE-E58850B18E6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75E30-898C-45B9-9812-464A549C4AC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B46009D3-0157-40F0-B22D-90F1894A7BB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9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4735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3101</v>
      </c>
      <c r="G3" s="47">
        <f>SUBTOTAL(9,G6:G1048576)</f>
        <v>1541135.9</v>
      </c>
      <c r="H3" s="48">
        <f>IF(M3=0,0,G3/M3)</f>
        <v>0.16973419616283678</v>
      </c>
      <c r="I3" s="47">
        <f>SUBTOTAL(9,I6:I1048576)</f>
        <v>10127</v>
      </c>
      <c r="J3" s="47">
        <f>SUBTOTAL(9,J6:J1048576)</f>
        <v>7538565.9800000051</v>
      </c>
      <c r="K3" s="48">
        <f>IF(M3=0,0,J3/M3)</f>
        <v>0.83026580383716242</v>
      </c>
      <c r="L3" s="47">
        <f>SUBTOTAL(9,L6:L1048576)</f>
        <v>13228</v>
      </c>
      <c r="M3" s="49">
        <f>SUBTOTAL(9,M6:M1048576)</f>
        <v>9079701.880000012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2940</v>
      </c>
      <c r="B6" s="807" t="s">
        <v>2632</v>
      </c>
      <c r="C6" s="807" t="s">
        <v>2635</v>
      </c>
      <c r="D6" s="807" t="s">
        <v>1196</v>
      </c>
      <c r="E6" s="807" t="s">
        <v>2636</v>
      </c>
      <c r="F6" s="225"/>
      <c r="G6" s="225"/>
      <c r="H6" s="812">
        <v>0</v>
      </c>
      <c r="I6" s="225">
        <v>2</v>
      </c>
      <c r="J6" s="225">
        <v>1546.9</v>
      </c>
      <c r="K6" s="812">
        <v>1</v>
      </c>
      <c r="L6" s="225">
        <v>2</v>
      </c>
      <c r="M6" s="830">
        <v>1546.9</v>
      </c>
    </row>
    <row r="7" spans="1:13" ht="14.45" customHeight="1" x14ac:dyDescent="0.2">
      <c r="A7" s="821" t="s">
        <v>2941</v>
      </c>
      <c r="B7" s="822" t="s">
        <v>2326</v>
      </c>
      <c r="C7" s="822" t="s">
        <v>3431</v>
      </c>
      <c r="D7" s="822" t="s">
        <v>3432</v>
      </c>
      <c r="E7" s="822" t="s">
        <v>3433</v>
      </c>
      <c r="F7" s="831">
        <v>2</v>
      </c>
      <c r="G7" s="831">
        <v>164.24</v>
      </c>
      <c r="H7" s="827">
        <v>1</v>
      </c>
      <c r="I7" s="831"/>
      <c r="J7" s="831"/>
      <c r="K7" s="827">
        <v>0</v>
      </c>
      <c r="L7" s="831">
        <v>2</v>
      </c>
      <c r="M7" s="832">
        <v>164.24</v>
      </c>
    </row>
    <row r="8" spans="1:13" ht="14.45" customHeight="1" x14ac:dyDescent="0.2">
      <c r="A8" s="821" t="s">
        <v>2941</v>
      </c>
      <c r="B8" s="822" t="s">
        <v>2367</v>
      </c>
      <c r="C8" s="822" t="s">
        <v>2372</v>
      </c>
      <c r="D8" s="822" t="s">
        <v>917</v>
      </c>
      <c r="E8" s="822" t="s">
        <v>2373</v>
      </c>
      <c r="F8" s="831"/>
      <c r="G8" s="831"/>
      <c r="H8" s="827">
        <v>0</v>
      </c>
      <c r="I8" s="831">
        <v>2</v>
      </c>
      <c r="J8" s="831">
        <v>320.06</v>
      </c>
      <c r="K8" s="827">
        <v>1</v>
      </c>
      <c r="L8" s="831">
        <v>2</v>
      </c>
      <c r="M8" s="832">
        <v>320.06</v>
      </c>
    </row>
    <row r="9" spans="1:13" ht="14.45" customHeight="1" x14ac:dyDescent="0.2">
      <c r="A9" s="821" t="s">
        <v>2941</v>
      </c>
      <c r="B9" s="822" t="s">
        <v>2515</v>
      </c>
      <c r="C9" s="822" t="s">
        <v>3441</v>
      </c>
      <c r="D9" s="822" t="s">
        <v>1033</v>
      </c>
      <c r="E9" s="822" t="s">
        <v>1951</v>
      </c>
      <c r="F9" s="831">
        <v>2</v>
      </c>
      <c r="G9" s="831">
        <v>148.16</v>
      </c>
      <c r="H9" s="827">
        <v>1</v>
      </c>
      <c r="I9" s="831"/>
      <c r="J9" s="831"/>
      <c r="K9" s="827">
        <v>0</v>
      </c>
      <c r="L9" s="831">
        <v>2</v>
      </c>
      <c r="M9" s="832">
        <v>148.16</v>
      </c>
    </row>
    <row r="10" spans="1:13" ht="14.45" customHeight="1" x14ac:dyDescent="0.2">
      <c r="A10" s="821" t="s">
        <v>2941</v>
      </c>
      <c r="B10" s="822" t="s">
        <v>2515</v>
      </c>
      <c r="C10" s="822" t="s">
        <v>3442</v>
      </c>
      <c r="D10" s="822" t="s">
        <v>1033</v>
      </c>
      <c r="E10" s="822" t="s">
        <v>2526</v>
      </c>
      <c r="F10" s="831">
        <v>1</v>
      </c>
      <c r="G10" s="831">
        <v>49.08</v>
      </c>
      <c r="H10" s="827">
        <v>1</v>
      </c>
      <c r="I10" s="831"/>
      <c r="J10" s="831"/>
      <c r="K10" s="827">
        <v>0</v>
      </c>
      <c r="L10" s="831">
        <v>1</v>
      </c>
      <c r="M10" s="832">
        <v>49.08</v>
      </c>
    </row>
    <row r="11" spans="1:13" ht="14.45" customHeight="1" x14ac:dyDescent="0.2">
      <c r="A11" s="821" t="s">
        <v>2941</v>
      </c>
      <c r="B11" s="822" t="s">
        <v>2515</v>
      </c>
      <c r="C11" s="822" t="s">
        <v>2848</v>
      </c>
      <c r="D11" s="822" t="s">
        <v>2517</v>
      </c>
      <c r="E11" s="822" t="s">
        <v>2849</v>
      </c>
      <c r="F11" s="831"/>
      <c r="G11" s="831"/>
      <c r="H11" s="827">
        <v>0</v>
      </c>
      <c r="I11" s="831">
        <v>1</v>
      </c>
      <c r="J11" s="831">
        <v>49.08</v>
      </c>
      <c r="K11" s="827">
        <v>1</v>
      </c>
      <c r="L11" s="831">
        <v>1</v>
      </c>
      <c r="M11" s="832">
        <v>49.08</v>
      </c>
    </row>
    <row r="12" spans="1:13" ht="14.45" customHeight="1" x14ac:dyDescent="0.2">
      <c r="A12" s="821" t="s">
        <v>2941</v>
      </c>
      <c r="B12" s="822" t="s">
        <v>4710</v>
      </c>
      <c r="C12" s="822" t="s">
        <v>3426</v>
      </c>
      <c r="D12" s="822" t="s">
        <v>891</v>
      </c>
      <c r="E12" s="822" t="s">
        <v>892</v>
      </c>
      <c r="F12" s="831"/>
      <c r="G12" s="831"/>
      <c r="H12" s="827">
        <v>0</v>
      </c>
      <c r="I12" s="831">
        <v>1</v>
      </c>
      <c r="J12" s="831">
        <v>264</v>
      </c>
      <c r="K12" s="827">
        <v>1</v>
      </c>
      <c r="L12" s="831">
        <v>1</v>
      </c>
      <c r="M12" s="832">
        <v>264</v>
      </c>
    </row>
    <row r="13" spans="1:13" ht="14.45" customHeight="1" x14ac:dyDescent="0.2">
      <c r="A13" s="821" t="s">
        <v>2941</v>
      </c>
      <c r="B13" s="822" t="s">
        <v>2333</v>
      </c>
      <c r="C13" s="822" t="s">
        <v>3185</v>
      </c>
      <c r="D13" s="822" t="s">
        <v>1222</v>
      </c>
      <c r="E13" s="822" t="s">
        <v>3186</v>
      </c>
      <c r="F13" s="831"/>
      <c r="G13" s="831"/>
      <c r="H13" s="827">
        <v>0</v>
      </c>
      <c r="I13" s="831">
        <v>3</v>
      </c>
      <c r="J13" s="831">
        <v>1242.21</v>
      </c>
      <c r="K13" s="827">
        <v>1</v>
      </c>
      <c r="L13" s="831">
        <v>3</v>
      </c>
      <c r="M13" s="832">
        <v>1242.21</v>
      </c>
    </row>
    <row r="14" spans="1:13" ht="14.45" customHeight="1" x14ac:dyDescent="0.2">
      <c r="A14" s="821" t="s">
        <v>2942</v>
      </c>
      <c r="B14" s="822" t="s">
        <v>2326</v>
      </c>
      <c r="C14" s="822" t="s">
        <v>2331</v>
      </c>
      <c r="D14" s="822" t="s">
        <v>908</v>
      </c>
      <c r="E14" s="822" t="s">
        <v>2332</v>
      </c>
      <c r="F14" s="831"/>
      <c r="G14" s="831"/>
      <c r="H14" s="827">
        <v>0</v>
      </c>
      <c r="I14" s="831">
        <v>6</v>
      </c>
      <c r="J14" s="831">
        <v>455.46</v>
      </c>
      <c r="K14" s="827">
        <v>1</v>
      </c>
      <c r="L14" s="831">
        <v>6</v>
      </c>
      <c r="M14" s="832">
        <v>455.46</v>
      </c>
    </row>
    <row r="15" spans="1:13" ht="14.45" customHeight="1" x14ac:dyDescent="0.2">
      <c r="A15" s="821" t="s">
        <v>2942</v>
      </c>
      <c r="B15" s="822" t="s">
        <v>2812</v>
      </c>
      <c r="C15" s="822" t="s">
        <v>3885</v>
      </c>
      <c r="D15" s="822" t="s">
        <v>3886</v>
      </c>
      <c r="E15" s="822" t="s">
        <v>3887</v>
      </c>
      <c r="F15" s="831"/>
      <c r="G15" s="831"/>
      <c r="H15" s="827">
        <v>0</v>
      </c>
      <c r="I15" s="831">
        <v>6</v>
      </c>
      <c r="J15" s="831">
        <v>255.03000000000003</v>
      </c>
      <c r="K15" s="827">
        <v>1</v>
      </c>
      <c r="L15" s="831">
        <v>6</v>
      </c>
      <c r="M15" s="832">
        <v>255.03000000000003</v>
      </c>
    </row>
    <row r="16" spans="1:13" ht="14.45" customHeight="1" x14ac:dyDescent="0.2">
      <c r="A16" s="821" t="s">
        <v>2942</v>
      </c>
      <c r="B16" s="822" t="s">
        <v>2404</v>
      </c>
      <c r="C16" s="822" t="s">
        <v>3893</v>
      </c>
      <c r="D16" s="822" t="s">
        <v>3894</v>
      </c>
      <c r="E16" s="822" t="s">
        <v>3895</v>
      </c>
      <c r="F16" s="831"/>
      <c r="G16" s="831"/>
      <c r="H16" s="827">
        <v>0</v>
      </c>
      <c r="I16" s="831">
        <v>1</v>
      </c>
      <c r="J16" s="831">
        <v>27.49</v>
      </c>
      <c r="K16" s="827">
        <v>1</v>
      </c>
      <c r="L16" s="831">
        <v>1</v>
      </c>
      <c r="M16" s="832">
        <v>27.49</v>
      </c>
    </row>
    <row r="17" spans="1:13" ht="14.45" customHeight="1" x14ac:dyDescent="0.2">
      <c r="A17" s="821" t="s">
        <v>2942</v>
      </c>
      <c r="B17" s="822" t="s">
        <v>2404</v>
      </c>
      <c r="C17" s="822" t="s">
        <v>3896</v>
      </c>
      <c r="D17" s="822" t="s">
        <v>823</v>
      </c>
      <c r="E17" s="822" t="s">
        <v>824</v>
      </c>
      <c r="F17" s="831">
        <v>1</v>
      </c>
      <c r="G17" s="831">
        <v>234.07</v>
      </c>
      <c r="H17" s="827">
        <v>1</v>
      </c>
      <c r="I17" s="831"/>
      <c r="J17" s="831"/>
      <c r="K17" s="827">
        <v>0</v>
      </c>
      <c r="L17" s="831">
        <v>1</v>
      </c>
      <c r="M17" s="832">
        <v>234.07</v>
      </c>
    </row>
    <row r="18" spans="1:13" ht="14.45" customHeight="1" x14ac:dyDescent="0.2">
      <c r="A18" s="821" t="s">
        <v>2942</v>
      </c>
      <c r="B18" s="822" t="s">
        <v>2404</v>
      </c>
      <c r="C18" s="822" t="s">
        <v>3897</v>
      </c>
      <c r="D18" s="822" t="s">
        <v>3894</v>
      </c>
      <c r="E18" s="822" t="s">
        <v>3895</v>
      </c>
      <c r="F18" s="831">
        <v>4</v>
      </c>
      <c r="G18" s="831">
        <v>109.96</v>
      </c>
      <c r="H18" s="827">
        <v>1</v>
      </c>
      <c r="I18" s="831"/>
      <c r="J18" s="831"/>
      <c r="K18" s="827">
        <v>0</v>
      </c>
      <c r="L18" s="831">
        <v>4</v>
      </c>
      <c r="M18" s="832">
        <v>109.96</v>
      </c>
    </row>
    <row r="19" spans="1:13" ht="14.45" customHeight="1" x14ac:dyDescent="0.2">
      <c r="A19" s="821" t="s">
        <v>2942</v>
      </c>
      <c r="B19" s="822" t="s">
        <v>2572</v>
      </c>
      <c r="C19" s="822" t="s">
        <v>2990</v>
      </c>
      <c r="D19" s="822" t="s">
        <v>2574</v>
      </c>
      <c r="E19" s="822" t="s">
        <v>2991</v>
      </c>
      <c r="F19" s="831"/>
      <c r="G19" s="831"/>
      <c r="H19" s="827">
        <v>0</v>
      </c>
      <c r="I19" s="831">
        <v>2</v>
      </c>
      <c r="J19" s="831">
        <v>239.4</v>
      </c>
      <c r="K19" s="827">
        <v>1</v>
      </c>
      <c r="L19" s="831">
        <v>2</v>
      </c>
      <c r="M19" s="832">
        <v>239.4</v>
      </c>
    </row>
    <row r="20" spans="1:13" ht="14.45" customHeight="1" x14ac:dyDescent="0.2">
      <c r="A20" s="821" t="s">
        <v>2942</v>
      </c>
      <c r="B20" s="822" t="s">
        <v>2652</v>
      </c>
      <c r="C20" s="822" t="s">
        <v>2653</v>
      </c>
      <c r="D20" s="822" t="s">
        <v>2654</v>
      </c>
      <c r="E20" s="822" t="s">
        <v>2655</v>
      </c>
      <c r="F20" s="831"/>
      <c r="G20" s="831"/>
      <c r="H20" s="827">
        <v>0</v>
      </c>
      <c r="I20" s="831">
        <v>15</v>
      </c>
      <c r="J20" s="831">
        <v>1057.2</v>
      </c>
      <c r="K20" s="827">
        <v>1</v>
      </c>
      <c r="L20" s="831">
        <v>15</v>
      </c>
      <c r="M20" s="832">
        <v>1057.2</v>
      </c>
    </row>
    <row r="21" spans="1:13" ht="14.45" customHeight="1" x14ac:dyDescent="0.2">
      <c r="A21" s="821" t="s">
        <v>2942</v>
      </c>
      <c r="B21" s="822" t="s">
        <v>2652</v>
      </c>
      <c r="C21" s="822" t="s">
        <v>3155</v>
      </c>
      <c r="D21" s="822" t="s">
        <v>2654</v>
      </c>
      <c r="E21" s="822" t="s">
        <v>3156</v>
      </c>
      <c r="F21" s="831"/>
      <c r="G21" s="831"/>
      <c r="H21" s="827">
        <v>0</v>
      </c>
      <c r="I21" s="831">
        <v>5</v>
      </c>
      <c r="J21" s="831">
        <v>704.8</v>
      </c>
      <c r="K21" s="827">
        <v>1</v>
      </c>
      <c r="L21" s="831">
        <v>5</v>
      </c>
      <c r="M21" s="832">
        <v>704.8</v>
      </c>
    </row>
    <row r="22" spans="1:13" ht="14.45" customHeight="1" x14ac:dyDescent="0.2">
      <c r="A22" s="821" t="s">
        <v>2942</v>
      </c>
      <c r="B22" s="822" t="s">
        <v>4711</v>
      </c>
      <c r="C22" s="822" t="s">
        <v>3913</v>
      </c>
      <c r="D22" s="822" t="s">
        <v>3914</v>
      </c>
      <c r="E22" s="822" t="s">
        <v>3915</v>
      </c>
      <c r="F22" s="831">
        <v>13</v>
      </c>
      <c r="G22" s="831">
        <v>26506.089999999997</v>
      </c>
      <c r="H22" s="827">
        <v>1</v>
      </c>
      <c r="I22" s="831"/>
      <c r="J22" s="831"/>
      <c r="K22" s="827">
        <v>0</v>
      </c>
      <c r="L22" s="831">
        <v>13</v>
      </c>
      <c r="M22" s="832">
        <v>26506.089999999997</v>
      </c>
    </row>
    <row r="23" spans="1:13" ht="14.45" customHeight="1" x14ac:dyDescent="0.2">
      <c r="A23" s="821" t="s">
        <v>2942</v>
      </c>
      <c r="B23" s="822" t="s">
        <v>4711</v>
      </c>
      <c r="C23" s="822" t="s">
        <v>3916</v>
      </c>
      <c r="D23" s="822" t="s">
        <v>3914</v>
      </c>
      <c r="E23" s="822" t="s">
        <v>3917</v>
      </c>
      <c r="F23" s="831">
        <v>20</v>
      </c>
      <c r="G23" s="831">
        <v>11052.800000000001</v>
      </c>
      <c r="H23" s="827">
        <v>1</v>
      </c>
      <c r="I23" s="831"/>
      <c r="J23" s="831"/>
      <c r="K23" s="827">
        <v>0</v>
      </c>
      <c r="L23" s="831">
        <v>20</v>
      </c>
      <c r="M23" s="832">
        <v>11052.800000000001</v>
      </c>
    </row>
    <row r="24" spans="1:13" ht="14.45" customHeight="1" x14ac:dyDescent="0.2">
      <c r="A24" s="821" t="s">
        <v>2942</v>
      </c>
      <c r="B24" s="822" t="s">
        <v>4711</v>
      </c>
      <c r="C24" s="822" t="s">
        <v>3918</v>
      </c>
      <c r="D24" s="822" t="s">
        <v>3914</v>
      </c>
      <c r="E24" s="822" t="s">
        <v>3919</v>
      </c>
      <c r="F24" s="831">
        <v>9</v>
      </c>
      <c r="G24" s="831">
        <v>3202.11</v>
      </c>
      <c r="H24" s="827">
        <v>1</v>
      </c>
      <c r="I24" s="831"/>
      <c r="J24" s="831"/>
      <c r="K24" s="827">
        <v>0</v>
      </c>
      <c r="L24" s="831">
        <v>9</v>
      </c>
      <c r="M24" s="832">
        <v>3202.11</v>
      </c>
    </row>
    <row r="25" spans="1:13" ht="14.45" customHeight="1" x14ac:dyDescent="0.2">
      <c r="A25" s="821" t="s">
        <v>2942</v>
      </c>
      <c r="B25" s="822" t="s">
        <v>4711</v>
      </c>
      <c r="C25" s="822" t="s">
        <v>3920</v>
      </c>
      <c r="D25" s="822" t="s">
        <v>3914</v>
      </c>
      <c r="E25" s="822" t="s">
        <v>3921</v>
      </c>
      <c r="F25" s="831">
        <v>26</v>
      </c>
      <c r="G25" s="831">
        <v>26505.96</v>
      </c>
      <c r="H25" s="827">
        <v>1</v>
      </c>
      <c r="I25" s="831"/>
      <c r="J25" s="831"/>
      <c r="K25" s="827">
        <v>0</v>
      </c>
      <c r="L25" s="831">
        <v>26</v>
      </c>
      <c r="M25" s="832">
        <v>26505.96</v>
      </c>
    </row>
    <row r="26" spans="1:13" ht="14.45" customHeight="1" x14ac:dyDescent="0.2">
      <c r="A26" s="821" t="s">
        <v>2942</v>
      </c>
      <c r="B26" s="822" t="s">
        <v>4711</v>
      </c>
      <c r="C26" s="822" t="s">
        <v>3922</v>
      </c>
      <c r="D26" s="822" t="s">
        <v>3923</v>
      </c>
      <c r="E26" s="822" t="s">
        <v>3917</v>
      </c>
      <c r="F26" s="831">
        <v>6</v>
      </c>
      <c r="G26" s="831">
        <v>3315.84</v>
      </c>
      <c r="H26" s="827">
        <v>1</v>
      </c>
      <c r="I26" s="831"/>
      <c r="J26" s="831"/>
      <c r="K26" s="827">
        <v>0</v>
      </c>
      <c r="L26" s="831">
        <v>6</v>
      </c>
      <c r="M26" s="832">
        <v>3315.84</v>
      </c>
    </row>
    <row r="27" spans="1:13" ht="14.45" customHeight="1" x14ac:dyDescent="0.2">
      <c r="A27" s="821" t="s">
        <v>2942</v>
      </c>
      <c r="B27" s="822" t="s">
        <v>4711</v>
      </c>
      <c r="C27" s="822" t="s">
        <v>3924</v>
      </c>
      <c r="D27" s="822" t="s">
        <v>3925</v>
      </c>
      <c r="E27" s="822" t="s">
        <v>3915</v>
      </c>
      <c r="F27" s="831"/>
      <c r="G27" s="831"/>
      <c r="H27" s="827">
        <v>0</v>
      </c>
      <c r="I27" s="831">
        <v>16</v>
      </c>
      <c r="J27" s="831">
        <v>32622.879999999997</v>
      </c>
      <c r="K27" s="827">
        <v>1</v>
      </c>
      <c r="L27" s="831">
        <v>16</v>
      </c>
      <c r="M27" s="832">
        <v>32622.879999999997</v>
      </c>
    </row>
    <row r="28" spans="1:13" ht="14.45" customHeight="1" x14ac:dyDescent="0.2">
      <c r="A28" s="821" t="s">
        <v>2942</v>
      </c>
      <c r="B28" s="822" t="s">
        <v>4711</v>
      </c>
      <c r="C28" s="822" t="s">
        <v>3926</v>
      </c>
      <c r="D28" s="822" t="s">
        <v>3925</v>
      </c>
      <c r="E28" s="822" t="s">
        <v>3919</v>
      </c>
      <c r="F28" s="831"/>
      <c r="G28" s="831"/>
      <c r="H28" s="827">
        <v>0</v>
      </c>
      <c r="I28" s="831">
        <v>37</v>
      </c>
      <c r="J28" s="831">
        <v>13164.230000000001</v>
      </c>
      <c r="K28" s="827">
        <v>1</v>
      </c>
      <c r="L28" s="831">
        <v>37</v>
      </c>
      <c r="M28" s="832">
        <v>13164.230000000001</v>
      </c>
    </row>
    <row r="29" spans="1:13" ht="14.45" customHeight="1" x14ac:dyDescent="0.2">
      <c r="A29" s="821" t="s">
        <v>2942</v>
      </c>
      <c r="B29" s="822" t="s">
        <v>4711</v>
      </c>
      <c r="C29" s="822" t="s">
        <v>3927</v>
      </c>
      <c r="D29" s="822" t="s">
        <v>3925</v>
      </c>
      <c r="E29" s="822" t="s">
        <v>3917</v>
      </c>
      <c r="F29" s="831"/>
      <c r="G29" s="831"/>
      <c r="H29" s="827">
        <v>0</v>
      </c>
      <c r="I29" s="831">
        <v>53</v>
      </c>
      <c r="J29" s="831">
        <v>29289.919999999998</v>
      </c>
      <c r="K29" s="827">
        <v>1</v>
      </c>
      <c r="L29" s="831">
        <v>53</v>
      </c>
      <c r="M29" s="832">
        <v>29289.919999999998</v>
      </c>
    </row>
    <row r="30" spans="1:13" ht="14.45" customHeight="1" x14ac:dyDescent="0.2">
      <c r="A30" s="821" t="s">
        <v>2942</v>
      </c>
      <c r="B30" s="822" t="s">
        <v>4711</v>
      </c>
      <c r="C30" s="822" t="s">
        <v>3928</v>
      </c>
      <c r="D30" s="822" t="s">
        <v>3925</v>
      </c>
      <c r="E30" s="822" t="s">
        <v>3921</v>
      </c>
      <c r="F30" s="831"/>
      <c r="G30" s="831"/>
      <c r="H30" s="827">
        <v>0</v>
      </c>
      <c r="I30" s="831">
        <v>29</v>
      </c>
      <c r="J30" s="831">
        <v>29564.340000000004</v>
      </c>
      <c r="K30" s="827">
        <v>1</v>
      </c>
      <c r="L30" s="831">
        <v>29</v>
      </c>
      <c r="M30" s="832">
        <v>29564.340000000004</v>
      </c>
    </row>
    <row r="31" spans="1:13" ht="14.45" customHeight="1" x14ac:dyDescent="0.2">
      <c r="A31" s="821" t="s">
        <v>2942</v>
      </c>
      <c r="B31" s="822" t="s">
        <v>4711</v>
      </c>
      <c r="C31" s="822" t="s">
        <v>3929</v>
      </c>
      <c r="D31" s="822" t="s">
        <v>3930</v>
      </c>
      <c r="E31" s="822" t="s">
        <v>3931</v>
      </c>
      <c r="F31" s="831">
        <v>3</v>
      </c>
      <c r="G31" s="831">
        <v>764.58</v>
      </c>
      <c r="H31" s="827">
        <v>1</v>
      </c>
      <c r="I31" s="831"/>
      <c r="J31" s="831"/>
      <c r="K31" s="827">
        <v>0</v>
      </c>
      <c r="L31" s="831">
        <v>3</v>
      </c>
      <c r="M31" s="832">
        <v>764.58</v>
      </c>
    </row>
    <row r="32" spans="1:13" ht="14.45" customHeight="1" x14ac:dyDescent="0.2">
      <c r="A32" s="821" t="s">
        <v>2942</v>
      </c>
      <c r="B32" s="822" t="s">
        <v>4711</v>
      </c>
      <c r="C32" s="822" t="s">
        <v>3932</v>
      </c>
      <c r="D32" s="822" t="s">
        <v>3930</v>
      </c>
      <c r="E32" s="822" t="s">
        <v>3933</v>
      </c>
      <c r="F32" s="831">
        <v>5</v>
      </c>
      <c r="G32" s="831">
        <v>0</v>
      </c>
      <c r="H32" s="827"/>
      <c r="I32" s="831"/>
      <c r="J32" s="831"/>
      <c r="K32" s="827"/>
      <c r="L32" s="831">
        <v>5</v>
      </c>
      <c r="M32" s="832">
        <v>0</v>
      </c>
    </row>
    <row r="33" spans="1:13" ht="14.45" customHeight="1" x14ac:dyDescent="0.2">
      <c r="A33" s="821" t="s">
        <v>2942</v>
      </c>
      <c r="B33" s="822" t="s">
        <v>2674</v>
      </c>
      <c r="C33" s="822" t="s">
        <v>3835</v>
      </c>
      <c r="D33" s="822" t="s">
        <v>3836</v>
      </c>
      <c r="E33" s="822" t="s">
        <v>2860</v>
      </c>
      <c r="F33" s="831"/>
      <c r="G33" s="831"/>
      <c r="H33" s="827">
        <v>0</v>
      </c>
      <c r="I33" s="831">
        <v>4</v>
      </c>
      <c r="J33" s="831">
        <v>2601.6</v>
      </c>
      <c r="K33" s="827">
        <v>1</v>
      </c>
      <c r="L33" s="831">
        <v>4</v>
      </c>
      <c r="M33" s="832">
        <v>2601.6</v>
      </c>
    </row>
    <row r="34" spans="1:13" ht="14.45" customHeight="1" x14ac:dyDescent="0.2">
      <c r="A34" s="821" t="s">
        <v>2942</v>
      </c>
      <c r="B34" s="822" t="s">
        <v>2674</v>
      </c>
      <c r="C34" s="822" t="s">
        <v>3837</v>
      </c>
      <c r="D34" s="822" t="s">
        <v>3836</v>
      </c>
      <c r="E34" s="822" t="s">
        <v>3838</v>
      </c>
      <c r="F34" s="831"/>
      <c r="G34" s="831"/>
      <c r="H34" s="827">
        <v>0</v>
      </c>
      <c r="I34" s="831">
        <v>9</v>
      </c>
      <c r="J34" s="831">
        <v>13088.070000000002</v>
      </c>
      <c r="K34" s="827">
        <v>1</v>
      </c>
      <c r="L34" s="831">
        <v>9</v>
      </c>
      <c r="M34" s="832">
        <v>13088.070000000002</v>
      </c>
    </row>
    <row r="35" spans="1:13" ht="14.45" customHeight="1" x14ac:dyDescent="0.2">
      <c r="A35" s="821" t="s">
        <v>2942</v>
      </c>
      <c r="B35" s="822" t="s">
        <v>2674</v>
      </c>
      <c r="C35" s="822" t="s">
        <v>3839</v>
      </c>
      <c r="D35" s="822" t="s">
        <v>3836</v>
      </c>
      <c r="E35" s="822" t="s">
        <v>3840</v>
      </c>
      <c r="F35" s="831"/>
      <c r="G35" s="831"/>
      <c r="H35" s="827">
        <v>0</v>
      </c>
      <c r="I35" s="831">
        <v>6</v>
      </c>
      <c r="J35" s="831">
        <v>11633.82</v>
      </c>
      <c r="K35" s="827">
        <v>1</v>
      </c>
      <c r="L35" s="831">
        <v>6</v>
      </c>
      <c r="M35" s="832">
        <v>11633.82</v>
      </c>
    </row>
    <row r="36" spans="1:13" ht="14.45" customHeight="1" x14ac:dyDescent="0.2">
      <c r="A36" s="821" t="s">
        <v>2942</v>
      </c>
      <c r="B36" s="822" t="s">
        <v>2674</v>
      </c>
      <c r="C36" s="822" t="s">
        <v>3841</v>
      </c>
      <c r="D36" s="822" t="s">
        <v>3842</v>
      </c>
      <c r="E36" s="822" t="s">
        <v>3843</v>
      </c>
      <c r="F36" s="831"/>
      <c r="G36" s="831"/>
      <c r="H36" s="827">
        <v>0</v>
      </c>
      <c r="I36" s="831">
        <v>1</v>
      </c>
      <c r="J36" s="831">
        <v>5322.08</v>
      </c>
      <c r="K36" s="827">
        <v>1</v>
      </c>
      <c r="L36" s="831">
        <v>1</v>
      </c>
      <c r="M36" s="832">
        <v>5322.08</v>
      </c>
    </row>
    <row r="37" spans="1:13" ht="14.45" customHeight="1" x14ac:dyDescent="0.2">
      <c r="A37" s="821" t="s">
        <v>2942</v>
      </c>
      <c r="B37" s="822" t="s">
        <v>2674</v>
      </c>
      <c r="C37" s="822" t="s">
        <v>2675</v>
      </c>
      <c r="D37" s="822" t="s">
        <v>2676</v>
      </c>
      <c r="E37" s="822" t="s">
        <v>2677</v>
      </c>
      <c r="F37" s="831"/>
      <c r="G37" s="831"/>
      <c r="H37" s="827">
        <v>0</v>
      </c>
      <c r="I37" s="831">
        <v>6</v>
      </c>
      <c r="J37" s="831">
        <v>8725.380000000001</v>
      </c>
      <c r="K37" s="827">
        <v>1</v>
      </c>
      <c r="L37" s="831">
        <v>6</v>
      </c>
      <c r="M37" s="832">
        <v>8725.380000000001</v>
      </c>
    </row>
    <row r="38" spans="1:13" ht="14.45" customHeight="1" x14ac:dyDescent="0.2">
      <c r="A38" s="821" t="s">
        <v>2942</v>
      </c>
      <c r="B38" s="822" t="s">
        <v>2674</v>
      </c>
      <c r="C38" s="822" t="s">
        <v>2861</v>
      </c>
      <c r="D38" s="822" t="s">
        <v>2676</v>
      </c>
      <c r="E38" s="822" t="s">
        <v>2862</v>
      </c>
      <c r="F38" s="831"/>
      <c r="G38" s="831"/>
      <c r="H38" s="827">
        <v>0</v>
      </c>
      <c r="I38" s="831">
        <v>6</v>
      </c>
      <c r="J38" s="831">
        <v>2908.5</v>
      </c>
      <c r="K38" s="827">
        <v>1</v>
      </c>
      <c r="L38" s="831">
        <v>6</v>
      </c>
      <c r="M38" s="832">
        <v>2908.5</v>
      </c>
    </row>
    <row r="39" spans="1:13" ht="14.45" customHeight="1" x14ac:dyDescent="0.2">
      <c r="A39" s="821" t="s">
        <v>2942</v>
      </c>
      <c r="B39" s="822" t="s">
        <v>2674</v>
      </c>
      <c r="C39" s="822" t="s">
        <v>2863</v>
      </c>
      <c r="D39" s="822" t="s">
        <v>2676</v>
      </c>
      <c r="E39" s="822" t="s">
        <v>2864</v>
      </c>
      <c r="F39" s="831"/>
      <c r="G39" s="831"/>
      <c r="H39" s="827">
        <v>0</v>
      </c>
      <c r="I39" s="831">
        <v>9</v>
      </c>
      <c r="J39" s="831">
        <v>7768.08</v>
      </c>
      <c r="K39" s="827">
        <v>1</v>
      </c>
      <c r="L39" s="831">
        <v>9</v>
      </c>
      <c r="M39" s="832">
        <v>7768.08</v>
      </c>
    </row>
    <row r="40" spans="1:13" ht="14.45" customHeight="1" x14ac:dyDescent="0.2">
      <c r="A40" s="821" t="s">
        <v>2942</v>
      </c>
      <c r="B40" s="822" t="s">
        <v>2674</v>
      </c>
      <c r="C40" s="822" t="s">
        <v>3844</v>
      </c>
      <c r="D40" s="822" t="s">
        <v>3836</v>
      </c>
      <c r="E40" s="822" t="s">
        <v>2858</v>
      </c>
      <c r="F40" s="831"/>
      <c r="G40" s="831"/>
      <c r="H40" s="827">
        <v>0</v>
      </c>
      <c r="I40" s="831">
        <v>22</v>
      </c>
      <c r="J40" s="831">
        <v>7792.5999999999995</v>
      </c>
      <c r="K40" s="827">
        <v>1</v>
      </c>
      <c r="L40" s="831">
        <v>22</v>
      </c>
      <c r="M40" s="832">
        <v>7792.5999999999995</v>
      </c>
    </row>
    <row r="41" spans="1:13" ht="14.45" customHeight="1" x14ac:dyDescent="0.2">
      <c r="A41" s="821" t="s">
        <v>2942</v>
      </c>
      <c r="B41" s="822" t="s">
        <v>2674</v>
      </c>
      <c r="C41" s="822" t="s">
        <v>2856</v>
      </c>
      <c r="D41" s="822" t="s">
        <v>2857</v>
      </c>
      <c r="E41" s="822" t="s">
        <v>2858</v>
      </c>
      <c r="F41" s="831"/>
      <c r="G41" s="831"/>
      <c r="H41" s="827">
        <v>0</v>
      </c>
      <c r="I41" s="831">
        <v>21</v>
      </c>
      <c r="J41" s="831">
        <v>7786.4999999999991</v>
      </c>
      <c r="K41" s="827">
        <v>1</v>
      </c>
      <c r="L41" s="831">
        <v>21</v>
      </c>
      <c r="M41" s="832">
        <v>7786.4999999999991</v>
      </c>
    </row>
    <row r="42" spans="1:13" ht="14.45" customHeight="1" x14ac:dyDescent="0.2">
      <c r="A42" s="821" t="s">
        <v>2942</v>
      </c>
      <c r="B42" s="822" t="s">
        <v>2674</v>
      </c>
      <c r="C42" s="822" t="s">
        <v>3845</v>
      </c>
      <c r="D42" s="822" t="s">
        <v>2857</v>
      </c>
      <c r="E42" s="822" t="s">
        <v>3846</v>
      </c>
      <c r="F42" s="831"/>
      <c r="G42" s="831"/>
      <c r="H42" s="827">
        <v>0</v>
      </c>
      <c r="I42" s="831">
        <v>8</v>
      </c>
      <c r="J42" s="831">
        <v>1779.44</v>
      </c>
      <c r="K42" s="827">
        <v>1</v>
      </c>
      <c r="L42" s="831">
        <v>8</v>
      </c>
      <c r="M42" s="832">
        <v>1779.44</v>
      </c>
    </row>
    <row r="43" spans="1:13" ht="14.45" customHeight="1" x14ac:dyDescent="0.2">
      <c r="A43" s="821" t="s">
        <v>2942</v>
      </c>
      <c r="B43" s="822" t="s">
        <v>2678</v>
      </c>
      <c r="C43" s="822" t="s">
        <v>2679</v>
      </c>
      <c r="D43" s="822" t="s">
        <v>2680</v>
      </c>
      <c r="E43" s="822" t="s">
        <v>2681</v>
      </c>
      <c r="F43" s="831"/>
      <c r="G43" s="831"/>
      <c r="H43" s="827">
        <v>0</v>
      </c>
      <c r="I43" s="831">
        <v>25</v>
      </c>
      <c r="J43" s="831">
        <v>14135.58</v>
      </c>
      <c r="K43" s="827">
        <v>1</v>
      </c>
      <c r="L43" s="831">
        <v>25</v>
      </c>
      <c r="M43" s="832">
        <v>14135.58</v>
      </c>
    </row>
    <row r="44" spans="1:13" ht="14.45" customHeight="1" x14ac:dyDescent="0.2">
      <c r="A44" s="821" t="s">
        <v>2942</v>
      </c>
      <c r="B44" s="822" t="s">
        <v>2678</v>
      </c>
      <c r="C44" s="822" t="s">
        <v>2865</v>
      </c>
      <c r="D44" s="822" t="s">
        <v>2680</v>
      </c>
      <c r="E44" s="822" t="s">
        <v>2866</v>
      </c>
      <c r="F44" s="831"/>
      <c r="G44" s="831"/>
      <c r="H44" s="827">
        <v>0</v>
      </c>
      <c r="I44" s="831">
        <v>11</v>
      </c>
      <c r="J44" s="831">
        <v>8346.6899999999987</v>
      </c>
      <c r="K44" s="827">
        <v>1</v>
      </c>
      <c r="L44" s="831">
        <v>11</v>
      </c>
      <c r="M44" s="832">
        <v>8346.6899999999987</v>
      </c>
    </row>
    <row r="45" spans="1:13" ht="14.45" customHeight="1" x14ac:dyDescent="0.2">
      <c r="A45" s="821" t="s">
        <v>2942</v>
      </c>
      <c r="B45" s="822" t="s">
        <v>2678</v>
      </c>
      <c r="C45" s="822" t="s">
        <v>3810</v>
      </c>
      <c r="D45" s="822" t="s">
        <v>2680</v>
      </c>
      <c r="E45" s="822" t="s">
        <v>3811</v>
      </c>
      <c r="F45" s="831"/>
      <c r="G45" s="831"/>
      <c r="H45" s="827">
        <v>0</v>
      </c>
      <c r="I45" s="831">
        <v>29</v>
      </c>
      <c r="J45" s="831">
        <v>32814.620000000003</v>
      </c>
      <c r="K45" s="827">
        <v>1</v>
      </c>
      <c r="L45" s="831">
        <v>29</v>
      </c>
      <c r="M45" s="832">
        <v>32814.620000000003</v>
      </c>
    </row>
    <row r="46" spans="1:13" ht="14.45" customHeight="1" x14ac:dyDescent="0.2">
      <c r="A46" s="821" t="s">
        <v>2942</v>
      </c>
      <c r="B46" s="822" t="s">
        <v>2678</v>
      </c>
      <c r="C46" s="822" t="s">
        <v>3812</v>
      </c>
      <c r="D46" s="822" t="s">
        <v>3813</v>
      </c>
      <c r="E46" s="822" t="s">
        <v>2681</v>
      </c>
      <c r="F46" s="831">
        <v>2</v>
      </c>
      <c r="G46" s="831">
        <v>1011.72</v>
      </c>
      <c r="H46" s="827">
        <v>1</v>
      </c>
      <c r="I46" s="831"/>
      <c r="J46" s="831"/>
      <c r="K46" s="827">
        <v>0</v>
      </c>
      <c r="L46" s="831">
        <v>2</v>
      </c>
      <c r="M46" s="832">
        <v>1011.72</v>
      </c>
    </row>
    <row r="47" spans="1:13" ht="14.45" customHeight="1" x14ac:dyDescent="0.2">
      <c r="A47" s="821" t="s">
        <v>2942</v>
      </c>
      <c r="B47" s="822" t="s">
        <v>2678</v>
      </c>
      <c r="C47" s="822" t="s">
        <v>3814</v>
      </c>
      <c r="D47" s="822" t="s">
        <v>3813</v>
      </c>
      <c r="E47" s="822" t="s">
        <v>2866</v>
      </c>
      <c r="F47" s="831">
        <v>1</v>
      </c>
      <c r="G47" s="831">
        <v>758.79</v>
      </c>
      <c r="H47" s="827">
        <v>1</v>
      </c>
      <c r="I47" s="831"/>
      <c r="J47" s="831"/>
      <c r="K47" s="827">
        <v>0</v>
      </c>
      <c r="L47" s="831">
        <v>1</v>
      </c>
      <c r="M47" s="832">
        <v>758.79</v>
      </c>
    </row>
    <row r="48" spans="1:13" ht="14.45" customHeight="1" x14ac:dyDescent="0.2">
      <c r="A48" s="821" t="s">
        <v>2942</v>
      </c>
      <c r="B48" s="822" t="s">
        <v>2314</v>
      </c>
      <c r="C48" s="822" t="s">
        <v>2682</v>
      </c>
      <c r="D48" s="822" t="s">
        <v>718</v>
      </c>
      <c r="E48" s="822" t="s">
        <v>1339</v>
      </c>
      <c r="F48" s="831"/>
      <c r="G48" s="831"/>
      <c r="H48" s="827"/>
      <c r="I48" s="831">
        <v>107</v>
      </c>
      <c r="J48" s="831">
        <v>0</v>
      </c>
      <c r="K48" s="827"/>
      <c r="L48" s="831">
        <v>107</v>
      </c>
      <c r="M48" s="832">
        <v>0</v>
      </c>
    </row>
    <row r="49" spans="1:13" ht="14.45" customHeight="1" x14ac:dyDescent="0.2">
      <c r="A49" s="821" t="s">
        <v>2942</v>
      </c>
      <c r="B49" s="822" t="s">
        <v>4712</v>
      </c>
      <c r="C49" s="822" t="s">
        <v>3974</v>
      </c>
      <c r="D49" s="822" t="s">
        <v>3975</v>
      </c>
      <c r="E49" s="822" t="s">
        <v>3976</v>
      </c>
      <c r="F49" s="831">
        <v>2</v>
      </c>
      <c r="G49" s="831">
        <v>120.78</v>
      </c>
      <c r="H49" s="827">
        <v>1</v>
      </c>
      <c r="I49" s="831"/>
      <c r="J49" s="831"/>
      <c r="K49" s="827">
        <v>0</v>
      </c>
      <c r="L49" s="831">
        <v>2</v>
      </c>
      <c r="M49" s="832">
        <v>120.78</v>
      </c>
    </row>
    <row r="50" spans="1:13" ht="14.45" customHeight="1" x14ac:dyDescent="0.2">
      <c r="A50" s="821" t="s">
        <v>2942</v>
      </c>
      <c r="B50" s="822" t="s">
        <v>2705</v>
      </c>
      <c r="C50" s="822" t="s">
        <v>3847</v>
      </c>
      <c r="D50" s="822" t="s">
        <v>2707</v>
      </c>
      <c r="E50" s="822" t="s">
        <v>3848</v>
      </c>
      <c r="F50" s="831"/>
      <c r="G50" s="831"/>
      <c r="H50" s="827">
        <v>0</v>
      </c>
      <c r="I50" s="831">
        <v>36</v>
      </c>
      <c r="J50" s="831">
        <v>12220.920000000002</v>
      </c>
      <c r="K50" s="827">
        <v>1</v>
      </c>
      <c r="L50" s="831">
        <v>36</v>
      </c>
      <c r="M50" s="832">
        <v>12220.920000000002</v>
      </c>
    </row>
    <row r="51" spans="1:13" ht="14.45" customHeight="1" x14ac:dyDescent="0.2">
      <c r="A51" s="821" t="s">
        <v>2942</v>
      </c>
      <c r="B51" s="822" t="s">
        <v>2705</v>
      </c>
      <c r="C51" s="822" t="s">
        <v>2706</v>
      </c>
      <c r="D51" s="822" t="s">
        <v>2707</v>
      </c>
      <c r="E51" s="822" t="s">
        <v>2708</v>
      </c>
      <c r="F51" s="831"/>
      <c r="G51" s="831"/>
      <c r="H51" s="827">
        <v>0</v>
      </c>
      <c r="I51" s="831">
        <v>10</v>
      </c>
      <c r="J51" s="831">
        <v>1131.5999999999999</v>
      </c>
      <c r="K51" s="827">
        <v>1</v>
      </c>
      <c r="L51" s="831">
        <v>10</v>
      </c>
      <c r="M51" s="832">
        <v>1131.5999999999999</v>
      </c>
    </row>
    <row r="52" spans="1:13" ht="14.45" customHeight="1" x14ac:dyDescent="0.2">
      <c r="A52" s="821" t="s">
        <v>2942</v>
      </c>
      <c r="B52" s="822" t="s">
        <v>2705</v>
      </c>
      <c r="C52" s="822" t="s">
        <v>2709</v>
      </c>
      <c r="D52" s="822" t="s">
        <v>2707</v>
      </c>
      <c r="E52" s="822" t="s">
        <v>2710</v>
      </c>
      <c r="F52" s="831"/>
      <c r="G52" s="831"/>
      <c r="H52" s="827">
        <v>0</v>
      </c>
      <c r="I52" s="831">
        <v>1</v>
      </c>
      <c r="J52" s="831">
        <v>169.73</v>
      </c>
      <c r="K52" s="827">
        <v>1</v>
      </c>
      <c r="L52" s="831">
        <v>1</v>
      </c>
      <c r="M52" s="832">
        <v>169.73</v>
      </c>
    </row>
    <row r="53" spans="1:13" ht="14.45" customHeight="1" x14ac:dyDescent="0.2">
      <c r="A53" s="821" t="s">
        <v>2942</v>
      </c>
      <c r="B53" s="822" t="s">
        <v>2705</v>
      </c>
      <c r="C53" s="822" t="s">
        <v>2711</v>
      </c>
      <c r="D53" s="822" t="s">
        <v>2707</v>
      </c>
      <c r="E53" s="822" t="s">
        <v>2712</v>
      </c>
      <c r="F53" s="831"/>
      <c r="G53" s="831"/>
      <c r="H53" s="827">
        <v>0</v>
      </c>
      <c r="I53" s="831">
        <v>182</v>
      </c>
      <c r="J53" s="831">
        <v>61783.54</v>
      </c>
      <c r="K53" s="827">
        <v>1</v>
      </c>
      <c r="L53" s="831">
        <v>182</v>
      </c>
      <c r="M53" s="832">
        <v>61783.54</v>
      </c>
    </row>
    <row r="54" spans="1:13" ht="14.45" customHeight="1" x14ac:dyDescent="0.2">
      <c r="A54" s="821" t="s">
        <v>2942</v>
      </c>
      <c r="B54" s="822" t="s">
        <v>2705</v>
      </c>
      <c r="C54" s="822" t="s">
        <v>3849</v>
      </c>
      <c r="D54" s="822" t="s">
        <v>2707</v>
      </c>
      <c r="E54" s="822" t="s">
        <v>3850</v>
      </c>
      <c r="F54" s="831"/>
      <c r="G54" s="831"/>
      <c r="H54" s="827">
        <v>0</v>
      </c>
      <c r="I54" s="831">
        <v>2</v>
      </c>
      <c r="J54" s="831">
        <v>452.62</v>
      </c>
      <c r="K54" s="827">
        <v>1</v>
      </c>
      <c r="L54" s="831">
        <v>2</v>
      </c>
      <c r="M54" s="832">
        <v>452.62</v>
      </c>
    </row>
    <row r="55" spans="1:13" ht="14.45" customHeight="1" x14ac:dyDescent="0.2">
      <c r="A55" s="821" t="s">
        <v>2942</v>
      </c>
      <c r="B55" s="822" t="s">
        <v>2705</v>
      </c>
      <c r="C55" s="822" t="s">
        <v>3854</v>
      </c>
      <c r="D55" s="822" t="s">
        <v>3852</v>
      </c>
      <c r="E55" s="822" t="s">
        <v>3855</v>
      </c>
      <c r="F55" s="831"/>
      <c r="G55" s="831"/>
      <c r="H55" s="827">
        <v>0</v>
      </c>
      <c r="I55" s="831">
        <v>7</v>
      </c>
      <c r="J55" s="831">
        <v>5345.41</v>
      </c>
      <c r="K55" s="827">
        <v>1</v>
      </c>
      <c r="L55" s="831">
        <v>7</v>
      </c>
      <c r="M55" s="832">
        <v>5345.41</v>
      </c>
    </row>
    <row r="56" spans="1:13" ht="14.45" customHeight="1" x14ac:dyDescent="0.2">
      <c r="A56" s="821" t="s">
        <v>2942</v>
      </c>
      <c r="B56" s="822" t="s">
        <v>2705</v>
      </c>
      <c r="C56" s="822" t="s">
        <v>3851</v>
      </c>
      <c r="D56" s="822" t="s">
        <v>3852</v>
      </c>
      <c r="E56" s="822" t="s">
        <v>3853</v>
      </c>
      <c r="F56" s="831"/>
      <c r="G56" s="831"/>
      <c r="H56" s="827">
        <v>0</v>
      </c>
      <c r="I56" s="831">
        <v>3</v>
      </c>
      <c r="J56" s="831">
        <v>2581.56</v>
      </c>
      <c r="K56" s="827">
        <v>1</v>
      </c>
      <c r="L56" s="831">
        <v>3</v>
      </c>
      <c r="M56" s="832">
        <v>2581.56</v>
      </c>
    </row>
    <row r="57" spans="1:13" ht="14.45" customHeight="1" x14ac:dyDescent="0.2">
      <c r="A57" s="821" t="s">
        <v>2942</v>
      </c>
      <c r="B57" s="822" t="s">
        <v>2705</v>
      </c>
      <c r="C57" s="822" t="s">
        <v>3858</v>
      </c>
      <c r="D57" s="822" t="s">
        <v>3859</v>
      </c>
      <c r="E57" s="822" t="s">
        <v>3848</v>
      </c>
      <c r="F57" s="831">
        <v>7</v>
      </c>
      <c r="G57" s="831">
        <v>2376.29</v>
      </c>
      <c r="H57" s="827">
        <v>1</v>
      </c>
      <c r="I57" s="831"/>
      <c r="J57" s="831"/>
      <c r="K57" s="827">
        <v>0</v>
      </c>
      <c r="L57" s="831">
        <v>7</v>
      </c>
      <c r="M57" s="832">
        <v>2376.29</v>
      </c>
    </row>
    <row r="58" spans="1:13" ht="14.45" customHeight="1" x14ac:dyDescent="0.2">
      <c r="A58" s="821" t="s">
        <v>2942</v>
      </c>
      <c r="B58" s="822" t="s">
        <v>2874</v>
      </c>
      <c r="C58" s="822" t="s">
        <v>3941</v>
      </c>
      <c r="D58" s="822" t="s">
        <v>2883</v>
      </c>
      <c r="E58" s="822" t="s">
        <v>3942</v>
      </c>
      <c r="F58" s="831">
        <v>3</v>
      </c>
      <c r="G58" s="831">
        <v>2031.54</v>
      </c>
      <c r="H58" s="827">
        <v>1</v>
      </c>
      <c r="I58" s="831"/>
      <c r="J58" s="831"/>
      <c r="K58" s="827">
        <v>0</v>
      </c>
      <c r="L58" s="831">
        <v>3</v>
      </c>
      <c r="M58" s="832">
        <v>2031.54</v>
      </c>
    </row>
    <row r="59" spans="1:13" ht="14.45" customHeight="1" x14ac:dyDescent="0.2">
      <c r="A59" s="821" t="s">
        <v>2942</v>
      </c>
      <c r="B59" s="822" t="s">
        <v>2874</v>
      </c>
      <c r="C59" s="822" t="s">
        <v>3944</v>
      </c>
      <c r="D59" s="822" t="s">
        <v>2044</v>
      </c>
      <c r="E59" s="822" t="s">
        <v>3945</v>
      </c>
      <c r="F59" s="831">
        <v>4</v>
      </c>
      <c r="G59" s="831">
        <v>677.16</v>
      </c>
      <c r="H59" s="827">
        <v>1</v>
      </c>
      <c r="I59" s="831"/>
      <c r="J59" s="831"/>
      <c r="K59" s="827">
        <v>0</v>
      </c>
      <c r="L59" s="831">
        <v>4</v>
      </c>
      <c r="M59" s="832">
        <v>677.16</v>
      </c>
    </row>
    <row r="60" spans="1:13" ht="14.45" customHeight="1" x14ac:dyDescent="0.2">
      <c r="A60" s="821" t="s">
        <v>2942</v>
      </c>
      <c r="B60" s="822" t="s">
        <v>2874</v>
      </c>
      <c r="C60" s="822" t="s">
        <v>3946</v>
      </c>
      <c r="D60" s="822" t="s">
        <v>2044</v>
      </c>
      <c r="E60" s="822" t="s">
        <v>2052</v>
      </c>
      <c r="F60" s="831">
        <v>4</v>
      </c>
      <c r="G60" s="831">
        <v>1354.32</v>
      </c>
      <c r="H60" s="827">
        <v>1</v>
      </c>
      <c r="I60" s="831"/>
      <c r="J60" s="831"/>
      <c r="K60" s="827">
        <v>0</v>
      </c>
      <c r="L60" s="831">
        <v>4</v>
      </c>
      <c r="M60" s="832">
        <v>1354.32</v>
      </c>
    </row>
    <row r="61" spans="1:13" ht="14.45" customHeight="1" x14ac:dyDescent="0.2">
      <c r="A61" s="821" t="s">
        <v>2942</v>
      </c>
      <c r="B61" s="822" t="s">
        <v>2874</v>
      </c>
      <c r="C61" s="822" t="s">
        <v>3947</v>
      </c>
      <c r="D61" s="822" t="s">
        <v>3948</v>
      </c>
      <c r="E61" s="822" t="s">
        <v>3945</v>
      </c>
      <c r="F61" s="831">
        <v>5</v>
      </c>
      <c r="G61" s="831">
        <v>846.44999999999993</v>
      </c>
      <c r="H61" s="827">
        <v>1</v>
      </c>
      <c r="I61" s="831"/>
      <c r="J61" s="831"/>
      <c r="K61" s="827">
        <v>0</v>
      </c>
      <c r="L61" s="831">
        <v>5</v>
      </c>
      <c r="M61" s="832">
        <v>846.44999999999993</v>
      </c>
    </row>
    <row r="62" spans="1:13" ht="14.45" customHeight="1" x14ac:dyDescent="0.2">
      <c r="A62" s="821" t="s">
        <v>2942</v>
      </c>
      <c r="B62" s="822" t="s">
        <v>2874</v>
      </c>
      <c r="C62" s="822" t="s">
        <v>3949</v>
      </c>
      <c r="D62" s="822" t="s">
        <v>3948</v>
      </c>
      <c r="E62" s="822" t="s">
        <v>2052</v>
      </c>
      <c r="F62" s="831">
        <v>9</v>
      </c>
      <c r="G62" s="831">
        <v>3047.2200000000003</v>
      </c>
      <c r="H62" s="827">
        <v>1</v>
      </c>
      <c r="I62" s="831"/>
      <c r="J62" s="831"/>
      <c r="K62" s="827">
        <v>0</v>
      </c>
      <c r="L62" s="831">
        <v>9</v>
      </c>
      <c r="M62" s="832">
        <v>3047.2200000000003</v>
      </c>
    </row>
    <row r="63" spans="1:13" ht="14.45" customHeight="1" x14ac:dyDescent="0.2">
      <c r="A63" s="821" t="s">
        <v>2942</v>
      </c>
      <c r="B63" s="822" t="s">
        <v>2874</v>
      </c>
      <c r="C63" s="822" t="s">
        <v>3950</v>
      </c>
      <c r="D63" s="822" t="s">
        <v>3951</v>
      </c>
      <c r="E63" s="822" t="s">
        <v>2052</v>
      </c>
      <c r="F63" s="831">
        <v>2</v>
      </c>
      <c r="G63" s="831">
        <v>677.16</v>
      </c>
      <c r="H63" s="827">
        <v>1</v>
      </c>
      <c r="I63" s="831"/>
      <c r="J63" s="831"/>
      <c r="K63" s="827">
        <v>0</v>
      </c>
      <c r="L63" s="831">
        <v>2</v>
      </c>
      <c r="M63" s="832">
        <v>677.16</v>
      </c>
    </row>
    <row r="64" spans="1:13" ht="14.45" customHeight="1" x14ac:dyDescent="0.2">
      <c r="A64" s="821" t="s">
        <v>2942</v>
      </c>
      <c r="B64" s="822" t="s">
        <v>2874</v>
      </c>
      <c r="C64" s="822" t="s">
        <v>3952</v>
      </c>
      <c r="D64" s="822" t="s">
        <v>3948</v>
      </c>
      <c r="E64" s="822" t="s">
        <v>2879</v>
      </c>
      <c r="F64" s="831">
        <v>7</v>
      </c>
      <c r="G64" s="831">
        <v>4740.1899999999996</v>
      </c>
      <c r="H64" s="827">
        <v>1</v>
      </c>
      <c r="I64" s="831"/>
      <c r="J64" s="831"/>
      <c r="K64" s="827">
        <v>0</v>
      </c>
      <c r="L64" s="831">
        <v>7</v>
      </c>
      <c r="M64" s="832">
        <v>4740.1899999999996</v>
      </c>
    </row>
    <row r="65" spans="1:13" ht="14.45" customHeight="1" x14ac:dyDescent="0.2">
      <c r="A65" s="821" t="s">
        <v>2942</v>
      </c>
      <c r="B65" s="822" t="s">
        <v>2874</v>
      </c>
      <c r="C65" s="822" t="s">
        <v>2876</v>
      </c>
      <c r="D65" s="822" t="s">
        <v>2046</v>
      </c>
      <c r="E65" s="822" t="s">
        <v>2049</v>
      </c>
      <c r="F65" s="831"/>
      <c r="G65" s="831"/>
      <c r="H65" s="827">
        <v>0</v>
      </c>
      <c r="I65" s="831">
        <v>54</v>
      </c>
      <c r="J65" s="831">
        <v>69477.48</v>
      </c>
      <c r="K65" s="827">
        <v>1</v>
      </c>
      <c r="L65" s="831">
        <v>54</v>
      </c>
      <c r="M65" s="832">
        <v>69477.48</v>
      </c>
    </row>
    <row r="66" spans="1:13" ht="14.45" customHeight="1" x14ac:dyDescent="0.2">
      <c r="A66" s="821" t="s">
        <v>2942</v>
      </c>
      <c r="B66" s="822" t="s">
        <v>2874</v>
      </c>
      <c r="C66" s="822" t="s">
        <v>3953</v>
      </c>
      <c r="D66" s="822" t="s">
        <v>3954</v>
      </c>
      <c r="E66" s="822" t="s">
        <v>3945</v>
      </c>
      <c r="F66" s="831">
        <v>9</v>
      </c>
      <c r="G66" s="831">
        <v>1523.6100000000001</v>
      </c>
      <c r="H66" s="827">
        <v>1</v>
      </c>
      <c r="I66" s="831"/>
      <c r="J66" s="831"/>
      <c r="K66" s="827">
        <v>0</v>
      </c>
      <c r="L66" s="831">
        <v>9</v>
      </c>
      <c r="M66" s="832">
        <v>1523.6100000000001</v>
      </c>
    </row>
    <row r="67" spans="1:13" ht="14.45" customHeight="1" x14ac:dyDescent="0.2">
      <c r="A67" s="821" t="s">
        <v>2942</v>
      </c>
      <c r="B67" s="822" t="s">
        <v>2874</v>
      </c>
      <c r="C67" s="822" t="s">
        <v>2877</v>
      </c>
      <c r="D67" s="822" t="s">
        <v>2046</v>
      </c>
      <c r="E67" s="822" t="s">
        <v>2048</v>
      </c>
      <c r="F67" s="831"/>
      <c r="G67" s="831"/>
      <c r="H67" s="827">
        <v>0</v>
      </c>
      <c r="I67" s="831">
        <v>64</v>
      </c>
      <c r="J67" s="831">
        <v>164686.08000000002</v>
      </c>
      <c r="K67" s="827">
        <v>1</v>
      </c>
      <c r="L67" s="831">
        <v>64</v>
      </c>
      <c r="M67" s="832">
        <v>164686.08000000002</v>
      </c>
    </row>
    <row r="68" spans="1:13" ht="14.45" customHeight="1" x14ac:dyDescent="0.2">
      <c r="A68" s="821" t="s">
        <v>2942</v>
      </c>
      <c r="B68" s="822" t="s">
        <v>2874</v>
      </c>
      <c r="C68" s="822" t="s">
        <v>2878</v>
      </c>
      <c r="D68" s="822" t="s">
        <v>2046</v>
      </c>
      <c r="E68" s="822" t="s">
        <v>2879</v>
      </c>
      <c r="F68" s="831"/>
      <c r="G68" s="831"/>
      <c r="H68" s="827">
        <v>0</v>
      </c>
      <c r="I68" s="831">
        <v>20</v>
      </c>
      <c r="J68" s="831">
        <v>13543.4</v>
      </c>
      <c r="K68" s="827">
        <v>1</v>
      </c>
      <c r="L68" s="831">
        <v>20</v>
      </c>
      <c r="M68" s="832">
        <v>13543.4</v>
      </c>
    </row>
    <row r="69" spans="1:13" ht="14.45" customHeight="1" x14ac:dyDescent="0.2">
      <c r="A69" s="821" t="s">
        <v>2942</v>
      </c>
      <c r="B69" s="822" t="s">
        <v>2874</v>
      </c>
      <c r="C69" s="822" t="s">
        <v>3961</v>
      </c>
      <c r="D69" s="822" t="s">
        <v>2044</v>
      </c>
      <c r="E69" s="822" t="s">
        <v>2049</v>
      </c>
      <c r="F69" s="831">
        <v>2</v>
      </c>
      <c r="G69" s="831">
        <v>507.88</v>
      </c>
      <c r="H69" s="827">
        <v>1</v>
      </c>
      <c r="I69" s="831"/>
      <c r="J69" s="831"/>
      <c r="K69" s="827">
        <v>0</v>
      </c>
      <c r="L69" s="831">
        <v>2</v>
      </c>
      <c r="M69" s="832">
        <v>507.88</v>
      </c>
    </row>
    <row r="70" spans="1:13" ht="14.45" customHeight="1" x14ac:dyDescent="0.2">
      <c r="A70" s="821" t="s">
        <v>2942</v>
      </c>
      <c r="B70" s="822" t="s">
        <v>2874</v>
      </c>
      <c r="C70" s="822" t="s">
        <v>3957</v>
      </c>
      <c r="D70" s="822" t="s">
        <v>3958</v>
      </c>
      <c r="E70" s="822" t="s">
        <v>3945</v>
      </c>
      <c r="F70" s="831">
        <v>32</v>
      </c>
      <c r="G70" s="831">
        <v>41158.080000000002</v>
      </c>
      <c r="H70" s="827">
        <v>1</v>
      </c>
      <c r="I70" s="831"/>
      <c r="J70" s="831"/>
      <c r="K70" s="827">
        <v>0</v>
      </c>
      <c r="L70" s="831">
        <v>32</v>
      </c>
      <c r="M70" s="832">
        <v>41158.080000000002</v>
      </c>
    </row>
    <row r="71" spans="1:13" ht="14.45" customHeight="1" x14ac:dyDescent="0.2">
      <c r="A71" s="821" t="s">
        <v>2942</v>
      </c>
      <c r="B71" s="822" t="s">
        <v>2874</v>
      </c>
      <c r="C71" s="822" t="s">
        <v>3959</v>
      </c>
      <c r="D71" s="822" t="s">
        <v>3960</v>
      </c>
      <c r="E71" s="822" t="s">
        <v>2052</v>
      </c>
      <c r="F71" s="831">
        <v>6</v>
      </c>
      <c r="G71" s="831">
        <v>6162.18</v>
      </c>
      <c r="H71" s="827">
        <v>1</v>
      </c>
      <c r="I71" s="831"/>
      <c r="J71" s="831"/>
      <c r="K71" s="827">
        <v>0</v>
      </c>
      <c r="L71" s="831">
        <v>6</v>
      </c>
      <c r="M71" s="832">
        <v>6162.18</v>
      </c>
    </row>
    <row r="72" spans="1:13" ht="14.45" customHeight="1" x14ac:dyDescent="0.2">
      <c r="A72" s="821" t="s">
        <v>2942</v>
      </c>
      <c r="B72" s="822" t="s">
        <v>4713</v>
      </c>
      <c r="C72" s="822" t="s">
        <v>3967</v>
      </c>
      <c r="D72" s="822" t="s">
        <v>3968</v>
      </c>
      <c r="E72" s="822" t="s">
        <v>2413</v>
      </c>
      <c r="F72" s="831"/>
      <c r="G72" s="831"/>
      <c r="H72" s="827">
        <v>0</v>
      </c>
      <c r="I72" s="831">
        <v>5</v>
      </c>
      <c r="J72" s="831">
        <v>725.75</v>
      </c>
      <c r="K72" s="827">
        <v>1</v>
      </c>
      <c r="L72" s="831">
        <v>5</v>
      </c>
      <c r="M72" s="832">
        <v>725.75</v>
      </c>
    </row>
    <row r="73" spans="1:13" ht="14.45" customHeight="1" x14ac:dyDescent="0.2">
      <c r="A73" s="821" t="s">
        <v>2942</v>
      </c>
      <c r="B73" s="822" t="s">
        <v>2733</v>
      </c>
      <c r="C73" s="822" t="s">
        <v>2737</v>
      </c>
      <c r="D73" s="822" t="s">
        <v>2735</v>
      </c>
      <c r="E73" s="822" t="s">
        <v>2738</v>
      </c>
      <c r="F73" s="831"/>
      <c r="G73" s="831"/>
      <c r="H73" s="827">
        <v>0</v>
      </c>
      <c r="I73" s="831">
        <v>2</v>
      </c>
      <c r="J73" s="831">
        <v>23.42</v>
      </c>
      <c r="K73" s="827">
        <v>1</v>
      </c>
      <c r="L73" s="831">
        <v>2</v>
      </c>
      <c r="M73" s="832">
        <v>23.42</v>
      </c>
    </row>
    <row r="74" spans="1:13" ht="14.45" customHeight="1" x14ac:dyDescent="0.2">
      <c r="A74" s="821" t="s">
        <v>2942</v>
      </c>
      <c r="B74" s="822" t="s">
        <v>2733</v>
      </c>
      <c r="C74" s="822" t="s">
        <v>3796</v>
      </c>
      <c r="D74" s="822" t="s">
        <v>3797</v>
      </c>
      <c r="E74" s="822" t="s">
        <v>2893</v>
      </c>
      <c r="F74" s="831">
        <v>5</v>
      </c>
      <c r="G74" s="831">
        <v>234.05</v>
      </c>
      <c r="H74" s="827">
        <v>1</v>
      </c>
      <c r="I74" s="831"/>
      <c r="J74" s="831"/>
      <c r="K74" s="827">
        <v>0</v>
      </c>
      <c r="L74" s="831">
        <v>5</v>
      </c>
      <c r="M74" s="832">
        <v>234.05</v>
      </c>
    </row>
    <row r="75" spans="1:13" ht="14.45" customHeight="1" x14ac:dyDescent="0.2">
      <c r="A75" s="821" t="s">
        <v>2942</v>
      </c>
      <c r="B75" s="822" t="s">
        <v>2744</v>
      </c>
      <c r="C75" s="822" t="s">
        <v>4026</v>
      </c>
      <c r="D75" s="822" t="s">
        <v>1625</v>
      </c>
      <c r="E75" s="822" t="s">
        <v>2746</v>
      </c>
      <c r="F75" s="831">
        <v>1</v>
      </c>
      <c r="G75" s="831">
        <v>0</v>
      </c>
      <c r="H75" s="827"/>
      <c r="I75" s="831"/>
      <c r="J75" s="831"/>
      <c r="K75" s="827"/>
      <c r="L75" s="831">
        <v>1</v>
      </c>
      <c r="M75" s="832">
        <v>0</v>
      </c>
    </row>
    <row r="76" spans="1:13" ht="14.45" customHeight="1" x14ac:dyDescent="0.2">
      <c r="A76" s="821" t="s">
        <v>2942</v>
      </c>
      <c r="B76" s="822" t="s">
        <v>2744</v>
      </c>
      <c r="C76" s="822" t="s">
        <v>2747</v>
      </c>
      <c r="D76" s="822" t="s">
        <v>1625</v>
      </c>
      <c r="E76" s="822" t="s">
        <v>2748</v>
      </c>
      <c r="F76" s="831"/>
      <c r="G76" s="831"/>
      <c r="H76" s="827"/>
      <c r="I76" s="831">
        <v>17</v>
      </c>
      <c r="J76" s="831">
        <v>0</v>
      </c>
      <c r="K76" s="827"/>
      <c r="L76" s="831">
        <v>17</v>
      </c>
      <c r="M76" s="832">
        <v>0</v>
      </c>
    </row>
    <row r="77" spans="1:13" ht="14.45" customHeight="1" x14ac:dyDescent="0.2">
      <c r="A77" s="821" t="s">
        <v>2942</v>
      </c>
      <c r="B77" s="822" t="s">
        <v>4710</v>
      </c>
      <c r="C77" s="822" t="s">
        <v>3819</v>
      </c>
      <c r="D77" s="822" t="s">
        <v>1918</v>
      </c>
      <c r="E77" s="822" t="s">
        <v>892</v>
      </c>
      <c r="F77" s="831"/>
      <c r="G77" s="831"/>
      <c r="H77" s="827">
        <v>0</v>
      </c>
      <c r="I77" s="831">
        <v>2</v>
      </c>
      <c r="J77" s="831">
        <v>528</v>
      </c>
      <c r="K77" s="827">
        <v>1</v>
      </c>
      <c r="L77" s="831">
        <v>2</v>
      </c>
      <c r="M77" s="832">
        <v>528</v>
      </c>
    </row>
    <row r="78" spans="1:13" ht="14.45" customHeight="1" x14ac:dyDescent="0.2">
      <c r="A78" s="821" t="s">
        <v>2942</v>
      </c>
      <c r="B78" s="822" t="s">
        <v>4714</v>
      </c>
      <c r="C78" s="822" t="s">
        <v>3935</v>
      </c>
      <c r="D78" s="822" t="s">
        <v>3936</v>
      </c>
      <c r="E78" s="822" t="s">
        <v>3515</v>
      </c>
      <c r="F78" s="831"/>
      <c r="G78" s="831"/>
      <c r="H78" s="827">
        <v>0</v>
      </c>
      <c r="I78" s="831">
        <v>2</v>
      </c>
      <c r="J78" s="831">
        <v>879.96</v>
      </c>
      <c r="K78" s="827">
        <v>1</v>
      </c>
      <c r="L78" s="831">
        <v>2</v>
      </c>
      <c r="M78" s="832">
        <v>879.96</v>
      </c>
    </row>
    <row r="79" spans="1:13" ht="14.45" customHeight="1" x14ac:dyDescent="0.2">
      <c r="A79" s="821" t="s">
        <v>2942</v>
      </c>
      <c r="B79" s="822" t="s">
        <v>2752</v>
      </c>
      <c r="C79" s="822" t="s">
        <v>2758</v>
      </c>
      <c r="D79" s="822" t="s">
        <v>2759</v>
      </c>
      <c r="E79" s="822" t="s">
        <v>2760</v>
      </c>
      <c r="F79" s="831"/>
      <c r="G79" s="831"/>
      <c r="H79" s="827">
        <v>0</v>
      </c>
      <c r="I79" s="831">
        <v>3</v>
      </c>
      <c r="J79" s="831">
        <v>368.88</v>
      </c>
      <c r="K79" s="827">
        <v>1</v>
      </c>
      <c r="L79" s="831">
        <v>3</v>
      </c>
      <c r="M79" s="832">
        <v>368.88</v>
      </c>
    </row>
    <row r="80" spans="1:13" ht="14.45" customHeight="1" x14ac:dyDescent="0.2">
      <c r="A80" s="821" t="s">
        <v>2942</v>
      </c>
      <c r="B80" s="822" t="s">
        <v>2763</v>
      </c>
      <c r="C80" s="822" t="s">
        <v>2895</v>
      </c>
      <c r="D80" s="822" t="s">
        <v>2765</v>
      </c>
      <c r="E80" s="822" t="s">
        <v>2726</v>
      </c>
      <c r="F80" s="831">
        <v>1</v>
      </c>
      <c r="G80" s="831">
        <v>123.2</v>
      </c>
      <c r="H80" s="827">
        <v>1</v>
      </c>
      <c r="I80" s="831"/>
      <c r="J80" s="831"/>
      <c r="K80" s="827">
        <v>0</v>
      </c>
      <c r="L80" s="831">
        <v>1</v>
      </c>
      <c r="M80" s="832">
        <v>123.2</v>
      </c>
    </row>
    <row r="81" spans="1:13" ht="14.45" customHeight="1" x14ac:dyDescent="0.2">
      <c r="A81" s="821" t="s">
        <v>2942</v>
      </c>
      <c r="B81" s="822" t="s">
        <v>2763</v>
      </c>
      <c r="C81" s="822" t="s">
        <v>3830</v>
      </c>
      <c r="D81" s="822" t="s">
        <v>2765</v>
      </c>
      <c r="E81" s="822" t="s">
        <v>3831</v>
      </c>
      <c r="F81" s="831">
        <v>2</v>
      </c>
      <c r="G81" s="831">
        <v>862.36</v>
      </c>
      <c r="H81" s="827">
        <v>1</v>
      </c>
      <c r="I81" s="831"/>
      <c r="J81" s="831"/>
      <c r="K81" s="827">
        <v>0</v>
      </c>
      <c r="L81" s="831">
        <v>2</v>
      </c>
      <c r="M81" s="832">
        <v>862.36</v>
      </c>
    </row>
    <row r="82" spans="1:13" ht="14.45" customHeight="1" x14ac:dyDescent="0.2">
      <c r="A82" s="821" t="s">
        <v>2942</v>
      </c>
      <c r="B82" s="822" t="s">
        <v>2763</v>
      </c>
      <c r="C82" s="822" t="s">
        <v>3832</v>
      </c>
      <c r="D82" s="822" t="s">
        <v>2768</v>
      </c>
      <c r="E82" s="822" t="s">
        <v>3833</v>
      </c>
      <c r="F82" s="831"/>
      <c r="G82" s="831"/>
      <c r="H82" s="827">
        <v>0</v>
      </c>
      <c r="I82" s="831">
        <v>2</v>
      </c>
      <c r="J82" s="831">
        <v>491.8</v>
      </c>
      <c r="K82" s="827">
        <v>1</v>
      </c>
      <c r="L82" s="831">
        <v>2</v>
      </c>
      <c r="M82" s="832">
        <v>491.8</v>
      </c>
    </row>
    <row r="83" spans="1:13" ht="14.45" customHeight="1" x14ac:dyDescent="0.2">
      <c r="A83" s="821" t="s">
        <v>2942</v>
      </c>
      <c r="B83" s="822" t="s">
        <v>4715</v>
      </c>
      <c r="C83" s="822" t="s">
        <v>3898</v>
      </c>
      <c r="D83" s="822" t="s">
        <v>3899</v>
      </c>
      <c r="E83" s="822" t="s">
        <v>3900</v>
      </c>
      <c r="F83" s="831"/>
      <c r="G83" s="831"/>
      <c r="H83" s="827">
        <v>0</v>
      </c>
      <c r="I83" s="831">
        <v>6</v>
      </c>
      <c r="J83" s="831">
        <v>966.3599999999999</v>
      </c>
      <c r="K83" s="827">
        <v>1</v>
      </c>
      <c r="L83" s="831">
        <v>6</v>
      </c>
      <c r="M83" s="832">
        <v>966.3599999999999</v>
      </c>
    </row>
    <row r="84" spans="1:13" ht="14.45" customHeight="1" x14ac:dyDescent="0.2">
      <c r="A84" s="821" t="s">
        <v>2942</v>
      </c>
      <c r="B84" s="822" t="s">
        <v>2897</v>
      </c>
      <c r="C84" s="822" t="s">
        <v>4020</v>
      </c>
      <c r="D84" s="822" t="s">
        <v>2899</v>
      </c>
      <c r="E84" s="822" t="s">
        <v>4021</v>
      </c>
      <c r="F84" s="831"/>
      <c r="G84" s="831"/>
      <c r="H84" s="827">
        <v>0</v>
      </c>
      <c r="I84" s="831">
        <v>15</v>
      </c>
      <c r="J84" s="831">
        <v>1207.95</v>
      </c>
      <c r="K84" s="827">
        <v>1</v>
      </c>
      <c r="L84" s="831">
        <v>15</v>
      </c>
      <c r="M84" s="832">
        <v>1207.95</v>
      </c>
    </row>
    <row r="85" spans="1:13" ht="14.45" customHeight="1" x14ac:dyDescent="0.2">
      <c r="A85" s="821" t="s">
        <v>2942</v>
      </c>
      <c r="B85" s="822" t="s">
        <v>2897</v>
      </c>
      <c r="C85" s="822" t="s">
        <v>4022</v>
      </c>
      <c r="D85" s="822" t="s">
        <v>2899</v>
      </c>
      <c r="E85" s="822" t="s">
        <v>2100</v>
      </c>
      <c r="F85" s="831">
        <v>2</v>
      </c>
      <c r="G85" s="831">
        <v>800.34</v>
      </c>
      <c r="H85" s="827">
        <v>1</v>
      </c>
      <c r="I85" s="831"/>
      <c r="J85" s="831"/>
      <c r="K85" s="827">
        <v>0</v>
      </c>
      <c r="L85" s="831">
        <v>2</v>
      </c>
      <c r="M85" s="832">
        <v>800.34</v>
      </c>
    </row>
    <row r="86" spans="1:13" ht="14.45" customHeight="1" x14ac:dyDescent="0.2">
      <c r="A86" s="821" t="s">
        <v>2942</v>
      </c>
      <c r="B86" s="822" t="s">
        <v>2897</v>
      </c>
      <c r="C86" s="822" t="s">
        <v>4023</v>
      </c>
      <c r="D86" s="822" t="s">
        <v>2899</v>
      </c>
      <c r="E86" s="822" t="s">
        <v>4024</v>
      </c>
      <c r="F86" s="831">
        <v>2</v>
      </c>
      <c r="G86" s="831">
        <v>1066.8599999999999</v>
      </c>
      <c r="H86" s="827">
        <v>1</v>
      </c>
      <c r="I86" s="831"/>
      <c r="J86" s="831"/>
      <c r="K86" s="827">
        <v>0</v>
      </c>
      <c r="L86" s="831">
        <v>2</v>
      </c>
      <c r="M86" s="832">
        <v>1066.8599999999999</v>
      </c>
    </row>
    <row r="87" spans="1:13" ht="14.45" customHeight="1" x14ac:dyDescent="0.2">
      <c r="A87" s="821" t="s">
        <v>2942</v>
      </c>
      <c r="B87" s="822" t="s">
        <v>2897</v>
      </c>
      <c r="C87" s="822" t="s">
        <v>4025</v>
      </c>
      <c r="D87" s="822" t="s">
        <v>2899</v>
      </c>
      <c r="E87" s="822" t="s">
        <v>4024</v>
      </c>
      <c r="F87" s="831"/>
      <c r="G87" s="831"/>
      <c r="H87" s="827">
        <v>0</v>
      </c>
      <c r="I87" s="831">
        <v>8</v>
      </c>
      <c r="J87" s="831">
        <v>4267.4399999999996</v>
      </c>
      <c r="K87" s="827">
        <v>1</v>
      </c>
      <c r="L87" s="831">
        <v>8</v>
      </c>
      <c r="M87" s="832">
        <v>4267.4399999999996</v>
      </c>
    </row>
    <row r="88" spans="1:13" ht="14.45" customHeight="1" x14ac:dyDescent="0.2">
      <c r="A88" s="821" t="s">
        <v>2942</v>
      </c>
      <c r="B88" s="822" t="s">
        <v>2897</v>
      </c>
      <c r="C88" s="822" t="s">
        <v>2900</v>
      </c>
      <c r="D88" s="822" t="s">
        <v>2899</v>
      </c>
      <c r="E88" s="822" t="s">
        <v>2100</v>
      </c>
      <c r="F88" s="831"/>
      <c r="G88" s="831"/>
      <c r="H88" s="827">
        <v>0</v>
      </c>
      <c r="I88" s="831">
        <v>11</v>
      </c>
      <c r="J88" s="831">
        <v>4401.87</v>
      </c>
      <c r="K88" s="827">
        <v>1</v>
      </c>
      <c r="L88" s="831">
        <v>11</v>
      </c>
      <c r="M88" s="832">
        <v>4401.87</v>
      </c>
    </row>
    <row r="89" spans="1:13" ht="14.45" customHeight="1" x14ac:dyDescent="0.2">
      <c r="A89" s="821" t="s">
        <v>2942</v>
      </c>
      <c r="B89" s="822" t="s">
        <v>2333</v>
      </c>
      <c r="C89" s="822" t="s">
        <v>2818</v>
      </c>
      <c r="D89" s="822" t="s">
        <v>1222</v>
      </c>
      <c r="E89" s="822" t="s">
        <v>2819</v>
      </c>
      <c r="F89" s="831"/>
      <c r="G89" s="831"/>
      <c r="H89" s="827">
        <v>0</v>
      </c>
      <c r="I89" s="831">
        <v>1</v>
      </c>
      <c r="J89" s="831">
        <v>165.63</v>
      </c>
      <c r="K89" s="827">
        <v>1</v>
      </c>
      <c r="L89" s="831">
        <v>1</v>
      </c>
      <c r="M89" s="832">
        <v>165.63</v>
      </c>
    </row>
    <row r="90" spans="1:13" ht="14.45" customHeight="1" x14ac:dyDescent="0.2">
      <c r="A90" s="821" t="s">
        <v>2942</v>
      </c>
      <c r="B90" s="822" t="s">
        <v>4716</v>
      </c>
      <c r="C90" s="822" t="s">
        <v>4027</v>
      </c>
      <c r="D90" s="822" t="s">
        <v>4028</v>
      </c>
      <c r="E90" s="822" t="s">
        <v>4029</v>
      </c>
      <c r="F90" s="831">
        <v>12</v>
      </c>
      <c r="G90" s="831">
        <v>603.84</v>
      </c>
      <c r="H90" s="827">
        <v>1</v>
      </c>
      <c r="I90" s="831"/>
      <c r="J90" s="831"/>
      <c r="K90" s="827">
        <v>0</v>
      </c>
      <c r="L90" s="831">
        <v>12</v>
      </c>
      <c r="M90" s="832">
        <v>603.84</v>
      </c>
    </row>
    <row r="91" spans="1:13" ht="14.45" customHeight="1" x14ac:dyDescent="0.2">
      <c r="A91" s="821" t="s">
        <v>2942</v>
      </c>
      <c r="B91" s="822" t="s">
        <v>4716</v>
      </c>
      <c r="C91" s="822" t="s">
        <v>4030</v>
      </c>
      <c r="D91" s="822" t="s">
        <v>3195</v>
      </c>
      <c r="E91" s="822" t="s">
        <v>4031</v>
      </c>
      <c r="F91" s="831"/>
      <c r="G91" s="831"/>
      <c r="H91" s="827">
        <v>0</v>
      </c>
      <c r="I91" s="831">
        <v>2</v>
      </c>
      <c r="J91" s="831">
        <v>301.88</v>
      </c>
      <c r="K91" s="827">
        <v>1</v>
      </c>
      <c r="L91" s="831">
        <v>2</v>
      </c>
      <c r="M91" s="832">
        <v>301.88</v>
      </c>
    </row>
    <row r="92" spans="1:13" ht="14.45" customHeight="1" x14ac:dyDescent="0.2">
      <c r="A92" s="821" t="s">
        <v>2942</v>
      </c>
      <c r="B92" s="822" t="s">
        <v>4716</v>
      </c>
      <c r="C92" s="822" t="s">
        <v>3261</v>
      </c>
      <c r="D92" s="822" t="s">
        <v>3208</v>
      </c>
      <c r="E92" s="822"/>
      <c r="F92" s="831">
        <v>105</v>
      </c>
      <c r="G92" s="831">
        <v>5283.6</v>
      </c>
      <c r="H92" s="827">
        <v>1</v>
      </c>
      <c r="I92" s="831"/>
      <c r="J92" s="831"/>
      <c r="K92" s="827">
        <v>0</v>
      </c>
      <c r="L92" s="831">
        <v>105</v>
      </c>
      <c r="M92" s="832">
        <v>5283.6</v>
      </c>
    </row>
    <row r="93" spans="1:13" ht="14.45" customHeight="1" x14ac:dyDescent="0.2">
      <c r="A93" s="821" t="s">
        <v>2942</v>
      </c>
      <c r="B93" s="822" t="s">
        <v>4716</v>
      </c>
      <c r="C93" s="822" t="s">
        <v>4036</v>
      </c>
      <c r="D93" s="822" t="s">
        <v>4028</v>
      </c>
      <c r="E93" s="822" t="s">
        <v>4037</v>
      </c>
      <c r="F93" s="831">
        <v>4</v>
      </c>
      <c r="G93" s="831">
        <v>201.28</v>
      </c>
      <c r="H93" s="827">
        <v>1</v>
      </c>
      <c r="I93" s="831"/>
      <c r="J93" s="831"/>
      <c r="K93" s="827">
        <v>0</v>
      </c>
      <c r="L93" s="831">
        <v>4</v>
      </c>
      <c r="M93" s="832">
        <v>201.28</v>
      </c>
    </row>
    <row r="94" spans="1:13" ht="14.45" customHeight="1" x14ac:dyDescent="0.2">
      <c r="A94" s="821" t="s">
        <v>2942</v>
      </c>
      <c r="B94" s="822" t="s">
        <v>4716</v>
      </c>
      <c r="C94" s="822" t="s">
        <v>4038</v>
      </c>
      <c r="D94" s="822" t="s">
        <v>4028</v>
      </c>
      <c r="E94" s="822" t="s">
        <v>4029</v>
      </c>
      <c r="F94" s="831">
        <v>9</v>
      </c>
      <c r="G94" s="831">
        <v>452.88</v>
      </c>
      <c r="H94" s="827">
        <v>1</v>
      </c>
      <c r="I94" s="831"/>
      <c r="J94" s="831"/>
      <c r="K94" s="827">
        <v>0</v>
      </c>
      <c r="L94" s="831">
        <v>9</v>
      </c>
      <c r="M94" s="832">
        <v>452.88</v>
      </c>
    </row>
    <row r="95" spans="1:13" ht="14.45" customHeight="1" x14ac:dyDescent="0.2">
      <c r="A95" s="821" t="s">
        <v>2943</v>
      </c>
      <c r="B95" s="822" t="s">
        <v>2326</v>
      </c>
      <c r="C95" s="822" t="s">
        <v>2331</v>
      </c>
      <c r="D95" s="822" t="s">
        <v>908</v>
      </c>
      <c r="E95" s="822" t="s">
        <v>2332</v>
      </c>
      <c r="F95" s="831"/>
      <c r="G95" s="831"/>
      <c r="H95" s="827">
        <v>0</v>
      </c>
      <c r="I95" s="831">
        <v>1</v>
      </c>
      <c r="J95" s="831">
        <v>48.89</v>
      </c>
      <c r="K95" s="827">
        <v>1</v>
      </c>
      <c r="L95" s="831">
        <v>1</v>
      </c>
      <c r="M95" s="832">
        <v>48.89</v>
      </c>
    </row>
    <row r="96" spans="1:13" ht="14.45" customHeight="1" x14ac:dyDescent="0.2">
      <c r="A96" s="821" t="s">
        <v>2943</v>
      </c>
      <c r="B96" s="822" t="s">
        <v>2314</v>
      </c>
      <c r="C96" s="822" t="s">
        <v>2682</v>
      </c>
      <c r="D96" s="822" t="s">
        <v>718</v>
      </c>
      <c r="E96" s="822" t="s">
        <v>1339</v>
      </c>
      <c r="F96" s="831"/>
      <c r="G96" s="831"/>
      <c r="H96" s="827"/>
      <c r="I96" s="831">
        <v>4</v>
      </c>
      <c r="J96" s="831">
        <v>0</v>
      </c>
      <c r="K96" s="827"/>
      <c r="L96" s="831">
        <v>4</v>
      </c>
      <c r="M96" s="832">
        <v>0</v>
      </c>
    </row>
    <row r="97" spans="1:13" ht="14.45" customHeight="1" x14ac:dyDescent="0.2">
      <c r="A97" s="821" t="s">
        <v>2943</v>
      </c>
      <c r="B97" s="822" t="s">
        <v>2744</v>
      </c>
      <c r="C97" s="822" t="s">
        <v>2747</v>
      </c>
      <c r="D97" s="822" t="s">
        <v>1625</v>
      </c>
      <c r="E97" s="822" t="s">
        <v>2748</v>
      </c>
      <c r="F97" s="831"/>
      <c r="G97" s="831"/>
      <c r="H97" s="827"/>
      <c r="I97" s="831">
        <v>1</v>
      </c>
      <c r="J97" s="831">
        <v>0</v>
      </c>
      <c r="K97" s="827"/>
      <c r="L97" s="831">
        <v>1</v>
      </c>
      <c r="M97" s="832">
        <v>0</v>
      </c>
    </row>
    <row r="98" spans="1:13" ht="14.45" customHeight="1" x14ac:dyDescent="0.2">
      <c r="A98" s="821" t="s">
        <v>2943</v>
      </c>
      <c r="B98" s="822" t="s">
        <v>4717</v>
      </c>
      <c r="C98" s="822" t="s">
        <v>3778</v>
      </c>
      <c r="D98" s="822" t="s">
        <v>3779</v>
      </c>
      <c r="E98" s="822" t="s">
        <v>3780</v>
      </c>
      <c r="F98" s="831">
        <v>2</v>
      </c>
      <c r="G98" s="831">
        <v>201.82</v>
      </c>
      <c r="H98" s="827">
        <v>1</v>
      </c>
      <c r="I98" s="831"/>
      <c r="J98" s="831"/>
      <c r="K98" s="827">
        <v>0</v>
      </c>
      <c r="L98" s="831">
        <v>2</v>
      </c>
      <c r="M98" s="832">
        <v>201.82</v>
      </c>
    </row>
    <row r="99" spans="1:13" ht="14.45" customHeight="1" x14ac:dyDescent="0.2">
      <c r="A99" s="821" t="s">
        <v>2943</v>
      </c>
      <c r="B99" s="822" t="s">
        <v>4718</v>
      </c>
      <c r="C99" s="822" t="s">
        <v>3454</v>
      </c>
      <c r="D99" s="822" t="s">
        <v>3455</v>
      </c>
      <c r="E99" s="822" t="s">
        <v>2999</v>
      </c>
      <c r="F99" s="831"/>
      <c r="G99" s="831"/>
      <c r="H99" s="827">
        <v>0</v>
      </c>
      <c r="I99" s="831">
        <v>2</v>
      </c>
      <c r="J99" s="831">
        <v>352.64</v>
      </c>
      <c r="K99" s="827">
        <v>1</v>
      </c>
      <c r="L99" s="831">
        <v>2</v>
      </c>
      <c r="M99" s="832">
        <v>352.64</v>
      </c>
    </row>
    <row r="100" spans="1:13" ht="14.45" customHeight="1" x14ac:dyDescent="0.2">
      <c r="A100" s="821" t="s">
        <v>2945</v>
      </c>
      <c r="B100" s="822" t="s">
        <v>2326</v>
      </c>
      <c r="C100" s="822" t="s">
        <v>2331</v>
      </c>
      <c r="D100" s="822" t="s">
        <v>908</v>
      </c>
      <c r="E100" s="822" t="s">
        <v>2332</v>
      </c>
      <c r="F100" s="831"/>
      <c r="G100" s="831"/>
      <c r="H100" s="827">
        <v>0</v>
      </c>
      <c r="I100" s="831">
        <v>2</v>
      </c>
      <c r="J100" s="831">
        <v>97.78</v>
      </c>
      <c r="K100" s="827">
        <v>1</v>
      </c>
      <c r="L100" s="831">
        <v>2</v>
      </c>
      <c r="M100" s="832">
        <v>97.78</v>
      </c>
    </row>
    <row r="101" spans="1:13" ht="14.45" customHeight="1" x14ac:dyDescent="0.2">
      <c r="A101" s="821" t="s">
        <v>2945</v>
      </c>
      <c r="B101" s="822" t="s">
        <v>2812</v>
      </c>
      <c r="C101" s="822" t="s">
        <v>4083</v>
      </c>
      <c r="D101" s="822" t="s">
        <v>3886</v>
      </c>
      <c r="E101" s="822" t="s">
        <v>4084</v>
      </c>
      <c r="F101" s="831"/>
      <c r="G101" s="831"/>
      <c r="H101" s="827">
        <v>0</v>
      </c>
      <c r="I101" s="831">
        <v>1</v>
      </c>
      <c r="J101" s="831">
        <v>13.68</v>
      </c>
      <c r="K101" s="827">
        <v>1</v>
      </c>
      <c r="L101" s="831">
        <v>1</v>
      </c>
      <c r="M101" s="832">
        <v>13.68</v>
      </c>
    </row>
    <row r="102" spans="1:13" ht="14.45" customHeight="1" x14ac:dyDescent="0.2">
      <c r="A102" s="821" t="s">
        <v>2945</v>
      </c>
      <c r="B102" s="822" t="s">
        <v>2572</v>
      </c>
      <c r="C102" s="822" t="s">
        <v>2573</v>
      </c>
      <c r="D102" s="822" t="s">
        <v>2574</v>
      </c>
      <c r="E102" s="822" t="s">
        <v>2575</v>
      </c>
      <c r="F102" s="831"/>
      <c r="G102" s="831"/>
      <c r="H102" s="827">
        <v>0</v>
      </c>
      <c r="I102" s="831">
        <v>3</v>
      </c>
      <c r="J102" s="831">
        <v>359.1</v>
      </c>
      <c r="K102" s="827">
        <v>1</v>
      </c>
      <c r="L102" s="831">
        <v>3</v>
      </c>
      <c r="M102" s="832">
        <v>359.1</v>
      </c>
    </row>
    <row r="103" spans="1:13" ht="14.45" customHeight="1" x14ac:dyDescent="0.2">
      <c r="A103" s="821" t="s">
        <v>2945</v>
      </c>
      <c r="B103" s="822" t="s">
        <v>2632</v>
      </c>
      <c r="C103" s="822" t="s">
        <v>2633</v>
      </c>
      <c r="D103" s="822" t="s">
        <v>1196</v>
      </c>
      <c r="E103" s="822" t="s">
        <v>2634</v>
      </c>
      <c r="F103" s="831"/>
      <c r="G103" s="831"/>
      <c r="H103" s="827">
        <v>0</v>
      </c>
      <c r="I103" s="831">
        <v>1</v>
      </c>
      <c r="J103" s="831">
        <v>386.73</v>
      </c>
      <c r="K103" s="827">
        <v>1</v>
      </c>
      <c r="L103" s="831">
        <v>1</v>
      </c>
      <c r="M103" s="832">
        <v>386.73</v>
      </c>
    </row>
    <row r="104" spans="1:13" ht="14.45" customHeight="1" x14ac:dyDescent="0.2">
      <c r="A104" s="821" t="s">
        <v>2945</v>
      </c>
      <c r="B104" s="822" t="s">
        <v>2652</v>
      </c>
      <c r="C104" s="822" t="s">
        <v>3155</v>
      </c>
      <c r="D104" s="822" t="s">
        <v>2654</v>
      </c>
      <c r="E104" s="822" t="s">
        <v>3156</v>
      </c>
      <c r="F104" s="831"/>
      <c r="G104" s="831"/>
      <c r="H104" s="827">
        <v>0</v>
      </c>
      <c r="I104" s="831">
        <v>1</v>
      </c>
      <c r="J104" s="831">
        <v>140.96</v>
      </c>
      <c r="K104" s="827">
        <v>1</v>
      </c>
      <c r="L104" s="831">
        <v>1</v>
      </c>
      <c r="M104" s="832">
        <v>140.96</v>
      </c>
    </row>
    <row r="105" spans="1:13" ht="14.45" customHeight="1" x14ac:dyDescent="0.2">
      <c r="A105" s="821" t="s">
        <v>2945</v>
      </c>
      <c r="B105" s="822" t="s">
        <v>4711</v>
      </c>
      <c r="C105" s="822" t="s">
        <v>3913</v>
      </c>
      <c r="D105" s="822" t="s">
        <v>3914</v>
      </c>
      <c r="E105" s="822" t="s">
        <v>3915</v>
      </c>
      <c r="F105" s="831">
        <v>3</v>
      </c>
      <c r="G105" s="831">
        <v>6116.79</v>
      </c>
      <c r="H105" s="827">
        <v>1</v>
      </c>
      <c r="I105" s="831"/>
      <c r="J105" s="831"/>
      <c r="K105" s="827">
        <v>0</v>
      </c>
      <c r="L105" s="831">
        <v>3</v>
      </c>
      <c r="M105" s="832">
        <v>6116.79</v>
      </c>
    </row>
    <row r="106" spans="1:13" ht="14.45" customHeight="1" x14ac:dyDescent="0.2">
      <c r="A106" s="821" t="s">
        <v>2945</v>
      </c>
      <c r="B106" s="822" t="s">
        <v>4711</v>
      </c>
      <c r="C106" s="822" t="s">
        <v>3916</v>
      </c>
      <c r="D106" s="822" t="s">
        <v>3914</v>
      </c>
      <c r="E106" s="822" t="s">
        <v>3917</v>
      </c>
      <c r="F106" s="831">
        <v>3</v>
      </c>
      <c r="G106" s="831">
        <v>1657.92</v>
      </c>
      <c r="H106" s="827">
        <v>1</v>
      </c>
      <c r="I106" s="831"/>
      <c r="J106" s="831"/>
      <c r="K106" s="827">
        <v>0</v>
      </c>
      <c r="L106" s="831">
        <v>3</v>
      </c>
      <c r="M106" s="832">
        <v>1657.92</v>
      </c>
    </row>
    <row r="107" spans="1:13" ht="14.45" customHeight="1" x14ac:dyDescent="0.2">
      <c r="A107" s="821" t="s">
        <v>2945</v>
      </c>
      <c r="B107" s="822" t="s">
        <v>4711</v>
      </c>
      <c r="C107" s="822" t="s">
        <v>3924</v>
      </c>
      <c r="D107" s="822" t="s">
        <v>3925</v>
      </c>
      <c r="E107" s="822" t="s">
        <v>3915</v>
      </c>
      <c r="F107" s="831"/>
      <c r="G107" s="831"/>
      <c r="H107" s="827">
        <v>0</v>
      </c>
      <c r="I107" s="831">
        <v>9</v>
      </c>
      <c r="J107" s="831">
        <v>18350.37</v>
      </c>
      <c r="K107" s="827">
        <v>1</v>
      </c>
      <c r="L107" s="831">
        <v>9</v>
      </c>
      <c r="M107" s="832">
        <v>18350.37</v>
      </c>
    </row>
    <row r="108" spans="1:13" ht="14.45" customHeight="1" x14ac:dyDescent="0.2">
      <c r="A108" s="821" t="s">
        <v>2945</v>
      </c>
      <c r="B108" s="822" t="s">
        <v>4711</v>
      </c>
      <c r="C108" s="822" t="s">
        <v>3926</v>
      </c>
      <c r="D108" s="822" t="s">
        <v>3925</v>
      </c>
      <c r="E108" s="822" t="s">
        <v>3919</v>
      </c>
      <c r="F108" s="831"/>
      <c r="G108" s="831"/>
      <c r="H108" s="827">
        <v>0</v>
      </c>
      <c r="I108" s="831">
        <v>14</v>
      </c>
      <c r="J108" s="831">
        <v>4981.0600000000004</v>
      </c>
      <c r="K108" s="827">
        <v>1</v>
      </c>
      <c r="L108" s="831">
        <v>14</v>
      </c>
      <c r="M108" s="832">
        <v>4981.0600000000004</v>
      </c>
    </row>
    <row r="109" spans="1:13" ht="14.45" customHeight="1" x14ac:dyDescent="0.2">
      <c r="A109" s="821" t="s">
        <v>2945</v>
      </c>
      <c r="B109" s="822" t="s">
        <v>4711</v>
      </c>
      <c r="C109" s="822" t="s">
        <v>3927</v>
      </c>
      <c r="D109" s="822" t="s">
        <v>3925</v>
      </c>
      <c r="E109" s="822" t="s">
        <v>3917</v>
      </c>
      <c r="F109" s="831"/>
      <c r="G109" s="831"/>
      <c r="H109" s="827">
        <v>0</v>
      </c>
      <c r="I109" s="831">
        <v>29</v>
      </c>
      <c r="J109" s="831">
        <v>16026.56</v>
      </c>
      <c r="K109" s="827">
        <v>1</v>
      </c>
      <c r="L109" s="831">
        <v>29</v>
      </c>
      <c r="M109" s="832">
        <v>16026.56</v>
      </c>
    </row>
    <row r="110" spans="1:13" ht="14.45" customHeight="1" x14ac:dyDescent="0.2">
      <c r="A110" s="821" t="s">
        <v>2945</v>
      </c>
      <c r="B110" s="822" t="s">
        <v>4711</v>
      </c>
      <c r="C110" s="822" t="s">
        <v>3928</v>
      </c>
      <c r="D110" s="822" t="s">
        <v>3925</v>
      </c>
      <c r="E110" s="822" t="s">
        <v>3921</v>
      </c>
      <c r="F110" s="831"/>
      <c r="G110" s="831"/>
      <c r="H110" s="827">
        <v>0</v>
      </c>
      <c r="I110" s="831">
        <v>36</v>
      </c>
      <c r="J110" s="831">
        <v>36700.559999999998</v>
      </c>
      <c r="K110" s="827">
        <v>1</v>
      </c>
      <c r="L110" s="831">
        <v>36</v>
      </c>
      <c r="M110" s="832">
        <v>36700.559999999998</v>
      </c>
    </row>
    <row r="111" spans="1:13" ht="14.45" customHeight="1" x14ac:dyDescent="0.2">
      <c r="A111" s="821" t="s">
        <v>2945</v>
      </c>
      <c r="B111" s="822" t="s">
        <v>4711</v>
      </c>
      <c r="C111" s="822" t="s">
        <v>4085</v>
      </c>
      <c r="D111" s="822" t="s">
        <v>3930</v>
      </c>
      <c r="E111" s="822" t="s">
        <v>4086</v>
      </c>
      <c r="F111" s="831">
        <v>7</v>
      </c>
      <c r="G111" s="831">
        <v>622.65000000000009</v>
      </c>
      <c r="H111" s="827">
        <v>1</v>
      </c>
      <c r="I111" s="831"/>
      <c r="J111" s="831"/>
      <c r="K111" s="827">
        <v>0</v>
      </c>
      <c r="L111" s="831">
        <v>7</v>
      </c>
      <c r="M111" s="832">
        <v>622.65000000000009</v>
      </c>
    </row>
    <row r="112" spans="1:13" ht="14.45" customHeight="1" x14ac:dyDescent="0.2">
      <c r="A112" s="821" t="s">
        <v>2945</v>
      </c>
      <c r="B112" s="822" t="s">
        <v>2674</v>
      </c>
      <c r="C112" s="822" t="s">
        <v>3839</v>
      </c>
      <c r="D112" s="822" t="s">
        <v>3836</v>
      </c>
      <c r="E112" s="822" t="s">
        <v>3840</v>
      </c>
      <c r="F112" s="831"/>
      <c r="G112" s="831"/>
      <c r="H112" s="827">
        <v>0</v>
      </c>
      <c r="I112" s="831">
        <v>4</v>
      </c>
      <c r="J112" s="831">
        <v>7755.88</v>
      </c>
      <c r="K112" s="827">
        <v>1</v>
      </c>
      <c r="L112" s="831">
        <v>4</v>
      </c>
      <c r="M112" s="832">
        <v>7755.88</v>
      </c>
    </row>
    <row r="113" spans="1:13" ht="14.45" customHeight="1" x14ac:dyDescent="0.2">
      <c r="A113" s="821" t="s">
        <v>2945</v>
      </c>
      <c r="B113" s="822" t="s">
        <v>2674</v>
      </c>
      <c r="C113" s="822" t="s">
        <v>4061</v>
      </c>
      <c r="D113" s="822" t="s">
        <v>3842</v>
      </c>
      <c r="E113" s="822" t="s">
        <v>4062</v>
      </c>
      <c r="F113" s="831"/>
      <c r="G113" s="831"/>
      <c r="H113" s="827">
        <v>0</v>
      </c>
      <c r="I113" s="831">
        <v>1</v>
      </c>
      <c r="J113" s="831">
        <v>5322.08</v>
      </c>
      <c r="K113" s="827">
        <v>1</v>
      </c>
      <c r="L113" s="831">
        <v>1</v>
      </c>
      <c r="M113" s="832">
        <v>5322.08</v>
      </c>
    </row>
    <row r="114" spans="1:13" ht="14.45" customHeight="1" x14ac:dyDescent="0.2">
      <c r="A114" s="821" t="s">
        <v>2945</v>
      </c>
      <c r="B114" s="822" t="s">
        <v>2674</v>
      </c>
      <c r="C114" s="822" t="s">
        <v>2675</v>
      </c>
      <c r="D114" s="822" t="s">
        <v>2676</v>
      </c>
      <c r="E114" s="822" t="s">
        <v>2677</v>
      </c>
      <c r="F114" s="831"/>
      <c r="G114" s="831"/>
      <c r="H114" s="827">
        <v>0</v>
      </c>
      <c r="I114" s="831">
        <v>9</v>
      </c>
      <c r="J114" s="831">
        <v>8780.31</v>
      </c>
      <c r="K114" s="827">
        <v>1</v>
      </c>
      <c r="L114" s="831">
        <v>9</v>
      </c>
      <c r="M114" s="832">
        <v>8780.31</v>
      </c>
    </row>
    <row r="115" spans="1:13" ht="14.45" customHeight="1" x14ac:dyDescent="0.2">
      <c r="A115" s="821" t="s">
        <v>2945</v>
      </c>
      <c r="B115" s="822" t="s">
        <v>2674</v>
      </c>
      <c r="C115" s="822" t="s">
        <v>2863</v>
      </c>
      <c r="D115" s="822" t="s">
        <v>2676</v>
      </c>
      <c r="E115" s="822" t="s">
        <v>2864</v>
      </c>
      <c r="F115" s="831"/>
      <c r="G115" s="831"/>
      <c r="H115" s="827">
        <v>0</v>
      </c>
      <c r="I115" s="831">
        <v>12</v>
      </c>
      <c r="J115" s="831">
        <v>7804.7999999999993</v>
      </c>
      <c r="K115" s="827">
        <v>1</v>
      </c>
      <c r="L115" s="831">
        <v>12</v>
      </c>
      <c r="M115" s="832">
        <v>7804.7999999999993</v>
      </c>
    </row>
    <row r="116" spans="1:13" ht="14.45" customHeight="1" x14ac:dyDescent="0.2">
      <c r="A116" s="821" t="s">
        <v>2945</v>
      </c>
      <c r="B116" s="822" t="s">
        <v>2674</v>
      </c>
      <c r="C116" s="822" t="s">
        <v>2856</v>
      </c>
      <c r="D116" s="822" t="s">
        <v>2857</v>
      </c>
      <c r="E116" s="822" t="s">
        <v>2858</v>
      </c>
      <c r="F116" s="831"/>
      <c r="G116" s="831"/>
      <c r="H116" s="827">
        <v>0</v>
      </c>
      <c r="I116" s="831">
        <v>12</v>
      </c>
      <c r="J116" s="831">
        <v>4859.7</v>
      </c>
      <c r="K116" s="827">
        <v>1</v>
      </c>
      <c r="L116" s="831">
        <v>12</v>
      </c>
      <c r="M116" s="832">
        <v>4859.7</v>
      </c>
    </row>
    <row r="117" spans="1:13" ht="14.45" customHeight="1" x14ac:dyDescent="0.2">
      <c r="A117" s="821" t="s">
        <v>2945</v>
      </c>
      <c r="B117" s="822" t="s">
        <v>2674</v>
      </c>
      <c r="C117" s="822" t="s">
        <v>2859</v>
      </c>
      <c r="D117" s="822" t="s">
        <v>2857</v>
      </c>
      <c r="E117" s="822" t="s">
        <v>2860</v>
      </c>
      <c r="F117" s="831"/>
      <c r="G117" s="831"/>
      <c r="H117" s="827">
        <v>0</v>
      </c>
      <c r="I117" s="831">
        <v>2</v>
      </c>
      <c r="J117" s="831">
        <v>1938.96</v>
      </c>
      <c r="K117" s="827">
        <v>1</v>
      </c>
      <c r="L117" s="831">
        <v>2</v>
      </c>
      <c r="M117" s="832">
        <v>1938.96</v>
      </c>
    </row>
    <row r="118" spans="1:13" ht="14.45" customHeight="1" x14ac:dyDescent="0.2">
      <c r="A118" s="821" t="s">
        <v>2945</v>
      </c>
      <c r="B118" s="822" t="s">
        <v>2674</v>
      </c>
      <c r="C118" s="822" t="s">
        <v>4063</v>
      </c>
      <c r="D118" s="822" t="s">
        <v>2857</v>
      </c>
      <c r="E118" s="822" t="s">
        <v>3840</v>
      </c>
      <c r="F118" s="831"/>
      <c r="G118" s="831"/>
      <c r="H118" s="827">
        <v>0</v>
      </c>
      <c r="I118" s="831">
        <v>6</v>
      </c>
      <c r="J118" s="831">
        <v>7804.74</v>
      </c>
      <c r="K118" s="827">
        <v>1</v>
      </c>
      <c r="L118" s="831">
        <v>6</v>
      </c>
      <c r="M118" s="832">
        <v>7804.74</v>
      </c>
    </row>
    <row r="119" spans="1:13" ht="14.45" customHeight="1" x14ac:dyDescent="0.2">
      <c r="A119" s="821" t="s">
        <v>2945</v>
      </c>
      <c r="B119" s="822" t="s">
        <v>2674</v>
      </c>
      <c r="C119" s="822" t="s">
        <v>3845</v>
      </c>
      <c r="D119" s="822" t="s">
        <v>2857</v>
      </c>
      <c r="E119" s="822" t="s">
        <v>3846</v>
      </c>
      <c r="F119" s="831"/>
      <c r="G119" s="831"/>
      <c r="H119" s="827">
        <v>0</v>
      </c>
      <c r="I119" s="831">
        <v>6</v>
      </c>
      <c r="J119" s="831">
        <v>975.66000000000008</v>
      </c>
      <c r="K119" s="827">
        <v>1</v>
      </c>
      <c r="L119" s="831">
        <v>6</v>
      </c>
      <c r="M119" s="832">
        <v>975.66000000000008</v>
      </c>
    </row>
    <row r="120" spans="1:13" ht="14.45" customHeight="1" x14ac:dyDescent="0.2">
      <c r="A120" s="821" t="s">
        <v>2945</v>
      </c>
      <c r="B120" s="822" t="s">
        <v>2678</v>
      </c>
      <c r="C120" s="822" t="s">
        <v>2679</v>
      </c>
      <c r="D120" s="822" t="s">
        <v>2680</v>
      </c>
      <c r="E120" s="822" t="s">
        <v>2681</v>
      </c>
      <c r="F120" s="831"/>
      <c r="G120" s="831"/>
      <c r="H120" s="827">
        <v>0</v>
      </c>
      <c r="I120" s="831">
        <v>17</v>
      </c>
      <c r="J120" s="831">
        <v>11329.599999999999</v>
      </c>
      <c r="K120" s="827">
        <v>1</v>
      </c>
      <c r="L120" s="831">
        <v>17</v>
      </c>
      <c r="M120" s="832">
        <v>11329.599999999999</v>
      </c>
    </row>
    <row r="121" spans="1:13" ht="14.45" customHeight="1" x14ac:dyDescent="0.2">
      <c r="A121" s="821" t="s">
        <v>2945</v>
      </c>
      <c r="B121" s="822" t="s">
        <v>2678</v>
      </c>
      <c r="C121" s="822" t="s">
        <v>2865</v>
      </c>
      <c r="D121" s="822" t="s">
        <v>2680</v>
      </c>
      <c r="E121" s="822" t="s">
        <v>2866</v>
      </c>
      <c r="F121" s="831"/>
      <c r="G121" s="831"/>
      <c r="H121" s="827">
        <v>0</v>
      </c>
      <c r="I121" s="831">
        <v>30</v>
      </c>
      <c r="J121" s="831">
        <v>29464.559999999998</v>
      </c>
      <c r="K121" s="827">
        <v>1</v>
      </c>
      <c r="L121" s="831">
        <v>30</v>
      </c>
      <c r="M121" s="832">
        <v>29464.559999999998</v>
      </c>
    </row>
    <row r="122" spans="1:13" ht="14.45" customHeight="1" x14ac:dyDescent="0.2">
      <c r="A122" s="821" t="s">
        <v>2945</v>
      </c>
      <c r="B122" s="822" t="s">
        <v>2678</v>
      </c>
      <c r="C122" s="822" t="s">
        <v>3810</v>
      </c>
      <c r="D122" s="822" t="s">
        <v>2680</v>
      </c>
      <c r="E122" s="822" t="s">
        <v>3811</v>
      </c>
      <c r="F122" s="831"/>
      <c r="G122" s="831"/>
      <c r="H122" s="827">
        <v>0</v>
      </c>
      <c r="I122" s="831">
        <v>13</v>
      </c>
      <c r="J122" s="831">
        <v>17123.29</v>
      </c>
      <c r="K122" s="827">
        <v>1</v>
      </c>
      <c r="L122" s="831">
        <v>13</v>
      </c>
      <c r="M122" s="832">
        <v>17123.29</v>
      </c>
    </row>
    <row r="123" spans="1:13" ht="14.45" customHeight="1" x14ac:dyDescent="0.2">
      <c r="A123" s="821" t="s">
        <v>2945</v>
      </c>
      <c r="B123" s="822" t="s">
        <v>2678</v>
      </c>
      <c r="C123" s="822" t="s">
        <v>4059</v>
      </c>
      <c r="D123" s="822" t="s">
        <v>4060</v>
      </c>
      <c r="E123" s="822" t="s">
        <v>2681</v>
      </c>
      <c r="F123" s="831">
        <v>6</v>
      </c>
      <c r="G123" s="831">
        <v>2601.6000000000004</v>
      </c>
      <c r="H123" s="827">
        <v>1</v>
      </c>
      <c r="I123" s="831"/>
      <c r="J123" s="831"/>
      <c r="K123" s="827">
        <v>0</v>
      </c>
      <c r="L123" s="831">
        <v>6</v>
      </c>
      <c r="M123" s="832">
        <v>2601.6000000000004</v>
      </c>
    </row>
    <row r="124" spans="1:13" ht="14.45" customHeight="1" x14ac:dyDescent="0.2">
      <c r="A124" s="821" t="s">
        <v>2945</v>
      </c>
      <c r="B124" s="822" t="s">
        <v>2678</v>
      </c>
      <c r="C124" s="822" t="s">
        <v>3812</v>
      </c>
      <c r="D124" s="822" t="s">
        <v>3813</v>
      </c>
      <c r="E124" s="822" t="s">
        <v>2681</v>
      </c>
      <c r="F124" s="831">
        <v>6</v>
      </c>
      <c r="G124" s="831">
        <v>4524.24</v>
      </c>
      <c r="H124" s="827">
        <v>1</v>
      </c>
      <c r="I124" s="831"/>
      <c r="J124" s="831"/>
      <c r="K124" s="827">
        <v>0</v>
      </c>
      <c r="L124" s="831">
        <v>6</v>
      </c>
      <c r="M124" s="832">
        <v>4524.24</v>
      </c>
    </row>
    <row r="125" spans="1:13" ht="14.45" customHeight="1" x14ac:dyDescent="0.2">
      <c r="A125" s="821" t="s">
        <v>2945</v>
      </c>
      <c r="B125" s="822" t="s">
        <v>2314</v>
      </c>
      <c r="C125" s="822" t="s">
        <v>2682</v>
      </c>
      <c r="D125" s="822" t="s">
        <v>718</v>
      </c>
      <c r="E125" s="822" t="s">
        <v>1339</v>
      </c>
      <c r="F125" s="831"/>
      <c r="G125" s="831"/>
      <c r="H125" s="827"/>
      <c r="I125" s="831">
        <v>45</v>
      </c>
      <c r="J125" s="831">
        <v>0</v>
      </c>
      <c r="K125" s="827"/>
      <c r="L125" s="831">
        <v>45</v>
      </c>
      <c r="M125" s="832">
        <v>0</v>
      </c>
    </row>
    <row r="126" spans="1:13" ht="14.45" customHeight="1" x14ac:dyDescent="0.2">
      <c r="A126" s="821" t="s">
        <v>2945</v>
      </c>
      <c r="B126" s="822" t="s">
        <v>2705</v>
      </c>
      <c r="C126" s="822" t="s">
        <v>4064</v>
      </c>
      <c r="D126" s="822" t="s">
        <v>3857</v>
      </c>
      <c r="E126" s="822" t="s">
        <v>2712</v>
      </c>
      <c r="F126" s="831">
        <v>1</v>
      </c>
      <c r="G126" s="831">
        <v>339.47</v>
      </c>
      <c r="H126" s="827">
        <v>1</v>
      </c>
      <c r="I126" s="831"/>
      <c r="J126" s="831"/>
      <c r="K126" s="827">
        <v>0</v>
      </c>
      <c r="L126" s="831">
        <v>1</v>
      </c>
      <c r="M126" s="832">
        <v>339.47</v>
      </c>
    </row>
    <row r="127" spans="1:13" ht="14.45" customHeight="1" x14ac:dyDescent="0.2">
      <c r="A127" s="821" t="s">
        <v>2945</v>
      </c>
      <c r="B127" s="822" t="s">
        <v>2705</v>
      </c>
      <c r="C127" s="822" t="s">
        <v>3847</v>
      </c>
      <c r="D127" s="822" t="s">
        <v>2707</v>
      </c>
      <c r="E127" s="822" t="s">
        <v>3848</v>
      </c>
      <c r="F127" s="831"/>
      <c r="G127" s="831"/>
      <c r="H127" s="827">
        <v>0</v>
      </c>
      <c r="I127" s="831">
        <v>2</v>
      </c>
      <c r="J127" s="831">
        <v>678.94</v>
      </c>
      <c r="K127" s="827">
        <v>1</v>
      </c>
      <c r="L127" s="831">
        <v>2</v>
      </c>
      <c r="M127" s="832">
        <v>678.94</v>
      </c>
    </row>
    <row r="128" spans="1:13" ht="14.45" customHeight="1" x14ac:dyDescent="0.2">
      <c r="A128" s="821" t="s">
        <v>2945</v>
      </c>
      <c r="B128" s="822" t="s">
        <v>2705</v>
      </c>
      <c r="C128" s="822" t="s">
        <v>2706</v>
      </c>
      <c r="D128" s="822" t="s">
        <v>2707</v>
      </c>
      <c r="E128" s="822" t="s">
        <v>2708</v>
      </c>
      <c r="F128" s="831"/>
      <c r="G128" s="831"/>
      <c r="H128" s="827">
        <v>0</v>
      </c>
      <c r="I128" s="831">
        <v>1</v>
      </c>
      <c r="J128" s="831">
        <v>113.16</v>
      </c>
      <c r="K128" s="827">
        <v>1</v>
      </c>
      <c r="L128" s="831">
        <v>1</v>
      </c>
      <c r="M128" s="832">
        <v>113.16</v>
      </c>
    </row>
    <row r="129" spans="1:13" ht="14.45" customHeight="1" x14ac:dyDescent="0.2">
      <c r="A129" s="821" t="s">
        <v>2945</v>
      </c>
      <c r="B129" s="822" t="s">
        <v>2705</v>
      </c>
      <c r="C129" s="822" t="s">
        <v>2709</v>
      </c>
      <c r="D129" s="822" t="s">
        <v>2707</v>
      </c>
      <c r="E129" s="822" t="s">
        <v>2710</v>
      </c>
      <c r="F129" s="831"/>
      <c r="G129" s="831"/>
      <c r="H129" s="827">
        <v>0</v>
      </c>
      <c r="I129" s="831">
        <v>1</v>
      </c>
      <c r="J129" s="831">
        <v>169.73</v>
      </c>
      <c r="K129" s="827">
        <v>1</v>
      </c>
      <c r="L129" s="831">
        <v>1</v>
      </c>
      <c r="M129" s="832">
        <v>169.73</v>
      </c>
    </row>
    <row r="130" spans="1:13" ht="14.45" customHeight="1" x14ac:dyDescent="0.2">
      <c r="A130" s="821" t="s">
        <v>2945</v>
      </c>
      <c r="B130" s="822" t="s">
        <v>2705</v>
      </c>
      <c r="C130" s="822" t="s">
        <v>2711</v>
      </c>
      <c r="D130" s="822" t="s">
        <v>2707</v>
      </c>
      <c r="E130" s="822" t="s">
        <v>2712</v>
      </c>
      <c r="F130" s="831"/>
      <c r="G130" s="831"/>
      <c r="H130" s="827">
        <v>0</v>
      </c>
      <c r="I130" s="831">
        <v>33</v>
      </c>
      <c r="J130" s="831">
        <v>11202.51</v>
      </c>
      <c r="K130" s="827">
        <v>1</v>
      </c>
      <c r="L130" s="831">
        <v>33</v>
      </c>
      <c r="M130" s="832">
        <v>11202.51</v>
      </c>
    </row>
    <row r="131" spans="1:13" ht="14.45" customHeight="1" x14ac:dyDescent="0.2">
      <c r="A131" s="821" t="s">
        <v>2945</v>
      </c>
      <c r="B131" s="822" t="s">
        <v>2705</v>
      </c>
      <c r="C131" s="822" t="s">
        <v>4065</v>
      </c>
      <c r="D131" s="822" t="s">
        <v>3852</v>
      </c>
      <c r="E131" s="822" t="s">
        <v>4066</v>
      </c>
      <c r="F131" s="831"/>
      <c r="G131" s="831"/>
      <c r="H131" s="827">
        <v>0</v>
      </c>
      <c r="I131" s="831">
        <v>1</v>
      </c>
      <c r="J131" s="831">
        <v>483.4</v>
      </c>
      <c r="K131" s="827">
        <v>1</v>
      </c>
      <c r="L131" s="831">
        <v>1</v>
      </c>
      <c r="M131" s="832">
        <v>483.4</v>
      </c>
    </row>
    <row r="132" spans="1:13" ht="14.45" customHeight="1" x14ac:dyDescent="0.2">
      <c r="A132" s="821" t="s">
        <v>2945</v>
      </c>
      <c r="B132" s="822" t="s">
        <v>2705</v>
      </c>
      <c r="C132" s="822" t="s">
        <v>3854</v>
      </c>
      <c r="D132" s="822" t="s">
        <v>3852</v>
      </c>
      <c r="E132" s="822" t="s">
        <v>3855</v>
      </c>
      <c r="F132" s="831"/>
      <c r="G132" s="831"/>
      <c r="H132" s="827">
        <v>0</v>
      </c>
      <c r="I132" s="831">
        <v>7</v>
      </c>
      <c r="J132" s="831">
        <v>5345.41</v>
      </c>
      <c r="K132" s="827">
        <v>1</v>
      </c>
      <c r="L132" s="831">
        <v>7</v>
      </c>
      <c r="M132" s="832">
        <v>5345.41</v>
      </c>
    </row>
    <row r="133" spans="1:13" ht="14.45" customHeight="1" x14ac:dyDescent="0.2">
      <c r="A133" s="821" t="s">
        <v>2945</v>
      </c>
      <c r="B133" s="822" t="s">
        <v>2705</v>
      </c>
      <c r="C133" s="822" t="s">
        <v>4067</v>
      </c>
      <c r="D133" s="822" t="s">
        <v>2707</v>
      </c>
      <c r="E133" s="822" t="s">
        <v>2712</v>
      </c>
      <c r="F133" s="831">
        <v>4</v>
      </c>
      <c r="G133" s="831">
        <v>1357.88</v>
      </c>
      <c r="H133" s="827">
        <v>1</v>
      </c>
      <c r="I133" s="831"/>
      <c r="J133" s="831"/>
      <c r="K133" s="827">
        <v>0</v>
      </c>
      <c r="L133" s="831">
        <v>4</v>
      </c>
      <c r="M133" s="832">
        <v>1357.88</v>
      </c>
    </row>
    <row r="134" spans="1:13" ht="14.45" customHeight="1" x14ac:dyDescent="0.2">
      <c r="A134" s="821" t="s">
        <v>2945</v>
      </c>
      <c r="B134" s="822" t="s">
        <v>2874</v>
      </c>
      <c r="C134" s="822" t="s">
        <v>4087</v>
      </c>
      <c r="D134" s="822" t="s">
        <v>2883</v>
      </c>
      <c r="E134" s="822" t="s">
        <v>3945</v>
      </c>
      <c r="F134" s="831">
        <v>1</v>
      </c>
      <c r="G134" s="831">
        <v>169.29</v>
      </c>
      <c r="H134" s="827">
        <v>1</v>
      </c>
      <c r="I134" s="831"/>
      <c r="J134" s="831"/>
      <c r="K134" s="827">
        <v>0</v>
      </c>
      <c r="L134" s="831">
        <v>1</v>
      </c>
      <c r="M134" s="832">
        <v>169.29</v>
      </c>
    </row>
    <row r="135" spans="1:13" ht="14.45" customHeight="1" x14ac:dyDescent="0.2">
      <c r="A135" s="821" t="s">
        <v>2945</v>
      </c>
      <c r="B135" s="822" t="s">
        <v>2874</v>
      </c>
      <c r="C135" s="822" t="s">
        <v>3949</v>
      </c>
      <c r="D135" s="822" t="s">
        <v>3948</v>
      </c>
      <c r="E135" s="822" t="s">
        <v>2052</v>
      </c>
      <c r="F135" s="831">
        <v>3</v>
      </c>
      <c r="G135" s="831">
        <v>1015.74</v>
      </c>
      <c r="H135" s="827">
        <v>1</v>
      </c>
      <c r="I135" s="831"/>
      <c r="J135" s="831"/>
      <c r="K135" s="827">
        <v>0</v>
      </c>
      <c r="L135" s="831">
        <v>3</v>
      </c>
      <c r="M135" s="832">
        <v>1015.74</v>
      </c>
    </row>
    <row r="136" spans="1:13" ht="14.45" customHeight="1" x14ac:dyDescent="0.2">
      <c r="A136" s="821" t="s">
        <v>2945</v>
      </c>
      <c r="B136" s="822" t="s">
        <v>2874</v>
      </c>
      <c r="C136" s="822" t="s">
        <v>2882</v>
      </c>
      <c r="D136" s="822" t="s">
        <v>2883</v>
      </c>
      <c r="E136" s="822" t="s">
        <v>2879</v>
      </c>
      <c r="F136" s="831">
        <v>3</v>
      </c>
      <c r="G136" s="831">
        <v>2031.5099999999998</v>
      </c>
      <c r="H136" s="827">
        <v>1</v>
      </c>
      <c r="I136" s="831"/>
      <c r="J136" s="831"/>
      <c r="K136" s="827">
        <v>0</v>
      </c>
      <c r="L136" s="831">
        <v>3</v>
      </c>
      <c r="M136" s="832">
        <v>2031.5099999999998</v>
      </c>
    </row>
    <row r="137" spans="1:13" ht="14.45" customHeight="1" x14ac:dyDescent="0.2">
      <c r="A137" s="821" t="s">
        <v>2945</v>
      </c>
      <c r="B137" s="822" t="s">
        <v>2874</v>
      </c>
      <c r="C137" s="822" t="s">
        <v>2876</v>
      </c>
      <c r="D137" s="822" t="s">
        <v>2046</v>
      </c>
      <c r="E137" s="822" t="s">
        <v>2049</v>
      </c>
      <c r="F137" s="831"/>
      <c r="G137" s="831"/>
      <c r="H137" s="827">
        <v>0</v>
      </c>
      <c r="I137" s="831">
        <v>5</v>
      </c>
      <c r="J137" s="831">
        <v>6433.0999999999995</v>
      </c>
      <c r="K137" s="827">
        <v>1</v>
      </c>
      <c r="L137" s="831">
        <v>5</v>
      </c>
      <c r="M137" s="832">
        <v>6433.0999999999995</v>
      </c>
    </row>
    <row r="138" spans="1:13" ht="14.45" customHeight="1" x14ac:dyDescent="0.2">
      <c r="A138" s="821" t="s">
        <v>2945</v>
      </c>
      <c r="B138" s="822" t="s">
        <v>2874</v>
      </c>
      <c r="C138" s="822" t="s">
        <v>2877</v>
      </c>
      <c r="D138" s="822" t="s">
        <v>2046</v>
      </c>
      <c r="E138" s="822" t="s">
        <v>2048</v>
      </c>
      <c r="F138" s="831"/>
      <c r="G138" s="831"/>
      <c r="H138" s="827">
        <v>0</v>
      </c>
      <c r="I138" s="831">
        <v>26</v>
      </c>
      <c r="J138" s="831">
        <v>66903.719999999987</v>
      </c>
      <c r="K138" s="827">
        <v>1</v>
      </c>
      <c r="L138" s="831">
        <v>26</v>
      </c>
      <c r="M138" s="832">
        <v>66903.719999999987</v>
      </c>
    </row>
    <row r="139" spans="1:13" ht="14.45" customHeight="1" x14ac:dyDescent="0.2">
      <c r="A139" s="821" t="s">
        <v>2945</v>
      </c>
      <c r="B139" s="822" t="s">
        <v>2874</v>
      </c>
      <c r="C139" s="822" t="s">
        <v>2878</v>
      </c>
      <c r="D139" s="822" t="s">
        <v>2046</v>
      </c>
      <c r="E139" s="822" t="s">
        <v>2879</v>
      </c>
      <c r="F139" s="831"/>
      <c r="G139" s="831"/>
      <c r="H139" s="827">
        <v>0</v>
      </c>
      <c r="I139" s="831">
        <v>8</v>
      </c>
      <c r="J139" s="831">
        <v>5417.36</v>
      </c>
      <c r="K139" s="827">
        <v>1</v>
      </c>
      <c r="L139" s="831">
        <v>8</v>
      </c>
      <c r="M139" s="832">
        <v>5417.36</v>
      </c>
    </row>
    <row r="140" spans="1:13" ht="14.45" customHeight="1" x14ac:dyDescent="0.2">
      <c r="A140" s="821" t="s">
        <v>2945</v>
      </c>
      <c r="B140" s="822" t="s">
        <v>2874</v>
      </c>
      <c r="C140" s="822" t="s">
        <v>4090</v>
      </c>
      <c r="D140" s="822" t="s">
        <v>3958</v>
      </c>
      <c r="E140" s="822" t="s">
        <v>2052</v>
      </c>
      <c r="F140" s="831">
        <v>2</v>
      </c>
      <c r="G140" s="831">
        <v>3430.96</v>
      </c>
      <c r="H140" s="827">
        <v>1</v>
      </c>
      <c r="I140" s="831"/>
      <c r="J140" s="831"/>
      <c r="K140" s="827">
        <v>0</v>
      </c>
      <c r="L140" s="831">
        <v>2</v>
      </c>
      <c r="M140" s="832">
        <v>3430.96</v>
      </c>
    </row>
    <row r="141" spans="1:13" ht="14.45" customHeight="1" x14ac:dyDescent="0.2">
      <c r="A141" s="821" t="s">
        <v>2945</v>
      </c>
      <c r="B141" s="822" t="s">
        <v>2874</v>
      </c>
      <c r="C141" s="822" t="s">
        <v>3957</v>
      </c>
      <c r="D141" s="822" t="s">
        <v>3958</v>
      </c>
      <c r="E141" s="822" t="s">
        <v>3945</v>
      </c>
      <c r="F141" s="831">
        <v>25</v>
      </c>
      <c r="G141" s="831">
        <v>32154.75</v>
      </c>
      <c r="H141" s="827">
        <v>1</v>
      </c>
      <c r="I141" s="831"/>
      <c r="J141" s="831"/>
      <c r="K141" s="827">
        <v>0</v>
      </c>
      <c r="L141" s="831">
        <v>25</v>
      </c>
      <c r="M141" s="832">
        <v>32154.75</v>
      </c>
    </row>
    <row r="142" spans="1:13" ht="14.45" customHeight="1" x14ac:dyDescent="0.2">
      <c r="A142" s="821" t="s">
        <v>2945</v>
      </c>
      <c r="B142" s="822" t="s">
        <v>2874</v>
      </c>
      <c r="C142" s="822" t="s">
        <v>4091</v>
      </c>
      <c r="D142" s="822" t="s">
        <v>2046</v>
      </c>
      <c r="E142" s="822" t="s">
        <v>4092</v>
      </c>
      <c r="F142" s="831"/>
      <c r="G142" s="831"/>
      <c r="H142" s="827">
        <v>0</v>
      </c>
      <c r="I142" s="831">
        <v>1</v>
      </c>
      <c r="J142" s="831">
        <v>84.96</v>
      </c>
      <c r="K142" s="827">
        <v>1</v>
      </c>
      <c r="L142" s="831">
        <v>1</v>
      </c>
      <c r="M142" s="832">
        <v>84.96</v>
      </c>
    </row>
    <row r="143" spans="1:13" ht="14.45" customHeight="1" x14ac:dyDescent="0.2">
      <c r="A143" s="821" t="s">
        <v>2945</v>
      </c>
      <c r="B143" s="822" t="s">
        <v>2733</v>
      </c>
      <c r="C143" s="822" t="s">
        <v>2734</v>
      </c>
      <c r="D143" s="822" t="s">
        <v>2735</v>
      </c>
      <c r="E143" s="822" t="s">
        <v>2736</v>
      </c>
      <c r="F143" s="831"/>
      <c r="G143" s="831"/>
      <c r="H143" s="827">
        <v>0</v>
      </c>
      <c r="I143" s="831">
        <v>1</v>
      </c>
      <c r="J143" s="831">
        <v>23.4</v>
      </c>
      <c r="K143" s="827">
        <v>1</v>
      </c>
      <c r="L143" s="831">
        <v>1</v>
      </c>
      <c r="M143" s="832">
        <v>23.4</v>
      </c>
    </row>
    <row r="144" spans="1:13" ht="14.45" customHeight="1" x14ac:dyDescent="0.2">
      <c r="A144" s="821" t="s">
        <v>2945</v>
      </c>
      <c r="B144" s="822" t="s">
        <v>2744</v>
      </c>
      <c r="C144" s="822" t="s">
        <v>2747</v>
      </c>
      <c r="D144" s="822" t="s">
        <v>1625</v>
      </c>
      <c r="E144" s="822" t="s">
        <v>2748</v>
      </c>
      <c r="F144" s="831"/>
      <c r="G144" s="831"/>
      <c r="H144" s="827"/>
      <c r="I144" s="831">
        <v>6</v>
      </c>
      <c r="J144" s="831">
        <v>0</v>
      </c>
      <c r="K144" s="827"/>
      <c r="L144" s="831">
        <v>6</v>
      </c>
      <c r="M144" s="832">
        <v>0</v>
      </c>
    </row>
    <row r="145" spans="1:13" ht="14.45" customHeight="1" x14ac:dyDescent="0.2">
      <c r="A145" s="821" t="s">
        <v>2945</v>
      </c>
      <c r="B145" s="822" t="s">
        <v>2744</v>
      </c>
      <c r="C145" s="822" t="s">
        <v>2745</v>
      </c>
      <c r="D145" s="822" t="s">
        <v>1625</v>
      </c>
      <c r="E145" s="822" t="s">
        <v>2746</v>
      </c>
      <c r="F145" s="831"/>
      <c r="G145" s="831"/>
      <c r="H145" s="827"/>
      <c r="I145" s="831">
        <v>4</v>
      </c>
      <c r="J145" s="831">
        <v>0</v>
      </c>
      <c r="K145" s="827"/>
      <c r="L145" s="831">
        <v>4</v>
      </c>
      <c r="M145" s="832">
        <v>0</v>
      </c>
    </row>
    <row r="146" spans="1:13" ht="14.45" customHeight="1" x14ac:dyDescent="0.2">
      <c r="A146" s="821" t="s">
        <v>2945</v>
      </c>
      <c r="B146" s="822" t="s">
        <v>4710</v>
      </c>
      <c r="C146" s="822" t="s">
        <v>3109</v>
      </c>
      <c r="D146" s="822" t="s">
        <v>1918</v>
      </c>
      <c r="E146" s="822" t="s">
        <v>1919</v>
      </c>
      <c r="F146" s="831"/>
      <c r="G146" s="831"/>
      <c r="H146" s="827">
        <v>0</v>
      </c>
      <c r="I146" s="831">
        <v>6</v>
      </c>
      <c r="J146" s="831">
        <v>792</v>
      </c>
      <c r="K146" s="827">
        <v>1</v>
      </c>
      <c r="L146" s="831">
        <v>6</v>
      </c>
      <c r="M146" s="832">
        <v>792</v>
      </c>
    </row>
    <row r="147" spans="1:13" ht="14.45" customHeight="1" x14ac:dyDescent="0.2">
      <c r="A147" s="821" t="s">
        <v>2945</v>
      </c>
      <c r="B147" s="822" t="s">
        <v>4715</v>
      </c>
      <c r="C147" s="822" t="s">
        <v>3898</v>
      </c>
      <c r="D147" s="822" t="s">
        <v>3899</v>
      </c>
      <c r="E147" s="822" t="s">
        <v>3900</v>
      </c>
      <c r="F147" s="831"/>
      <c r="G147" s="831"/>
      <c r="H147" s="827">
        <v>0</v>
      </c>
      <c r="I147" s="831">
        <v>2</v>
      </c>
      <c r="J147" s="831">
        <v>322.12</v>
      </c>
      <c r="K147" s="827">
        <v>1</v>
      </c>
      <c r="L147" s="831">
        <v>2</v>
      </c>
      <c r="M147" s="832">
        <v>322.12</v>
      </c>
    </row>
    <row r="148" spans="1:13" ht="14.45" customHeight="1" x14ac:dyDescent="0.2">
      <c r="A148" s="821" t="s">
        <v>2945</v>
      </c>
      <c r="B148" s="822" t="s">
        <v>2897</v>
      </c>
      <c r="C148" s="822" t="s">
        <v>4020</v>
      </c>
      <c r="D148" s="822" t="s">
        <v>2899</v>
      </c>
      <c r="E148" s="822" t="s">
        <v>4021</v>
      </c>
      <c r="F148" s="831"/>
      <c r="G148" s="831"/>
      <c r="H148" s="827">
        <v>0</v>
      </c>
      <c r="I148" s="831">
        <v>5</v>
      </c>
      <c r="J148" s="831">
        <v>402.65</v>
      </c>
      <c r="K148" s="827">
        <v>1</v>
      </c>
      <c r="L148" s="831">
        <v>5</v>
      </c>
      <c r="M148" s="832">
        <v>402.65</v>
      </c>
    </row>
    <row r="149" spans="1:13" ht="14.45" customHeight="1" x14ac:dyDescent="0.2">
      <c r="A149" s="821" t="s">
        <v>2945</v>
      </c>
      <c r="B149" s="822" t="s">
        <v>2897</v>
      </c>
      <c r="C149" s="822" t="s">
        <v>4022</v>
      </c>
      <c r="D149" s="822" t="s">
        <v>2899</v>
      </c>
      <c r="E149" s="822" t="s">
        <v>2100</v>
      </c>
      <c r="F149" s="831">
        <v>1</v>
      </c>
      <c r="G149" s="831">
        <v>400.17</v>
      </c>
      <c r="H149" s="827">
        <v>1</v>
      </c>
      <c r="I149" s="831"/>
      <c r="J149" s="831"/>
      <c r="K149" s="827">
        <v>0</v>
      </c>
      <c r="L149" s="831">
        <v>1</v>
      </c>
      <c r="M149" s="832">
        <v>400.17</v>
      </c>
    </row>
    <row r="150" spans="1:13" ht="14.45" customHeight="1" x14ac:dyDescent="0.2">
      <c r="A150" s="821" t="s">
        <v>2945</v>
      </c>
      <c r="B150" s="822" t="s">
        <v>2897</v>
      </c>
      <c r="C150" s="822" t="s">
        <v>4023</v>
      </c>
      <c r="D150" s="822" t="s">
        <v>2899</v>
      </c>
      <c r="E150" s="822" t="s">
        <v>4024</v>
      </c>
      <c r="F150" s="831">
        <v>1</v>
      </c>
      <c r="G150" s="831">
        <v>533.42999999999995</v>
      </c>
      <c r="H150" s="827">
        <v>1</v>
      </c>
      <c r="I150" s="831"/>
      <c r="J150" s="831"/>
      <c r="K150" s="827">
        <v>0</v>
      </c>
      <c r="L150" s="831">
        <v>1</v>
      </c>
      <c r="M150" s="832">
        <v>533.42999999999995</v>
      </c>
    </row>
    <row r="151" spans="1:13" ht="14.45" customHeight="1" x14ac:dyDescent="0.2">
      <c r="A151" s="821" t="s">
        <v>2945</v>
      </c>
      <c r="B151" s="822" t="s">
        <v>2897</v>
      </c>
      <c r="C151" s="822" t="s">
        <v>4025</v>
      </c>
      <c r="D151" s="822" t="s">
        <v>2899</v>
      </c>
      <c r="E151" s="822" t="s">
        <v>4024</v>
      </c>
      <c r="F151" s="831"/>
      <c r="G151" s="831"/>
      <c r="H151" s="827">
        <v>0</v>
      </c>
      <c r="I151" s="831">
        <v>1</v>
      </c>
      <c r="J151" s="831">
        <v>533.42999999999995</v>
      </c>
      <c r="K151" s="827">
        <v>1</v>
      </c>
      <c r="L151" s="831">
        <v>1</v>
      </c>
      <c r="M151" s="832">
        <v>533.42999999999995</v>
      </c>
    </row>
    <row r="152" spans="1:13" ht="14.45" customHeight="1" x14ac:dyDescent="0.2">
      <c r="A152" s="821" t="s">
        <v>2945</v>
      </c>
      <c r="B152" s="822" t="s">
        <v>2897</v>
      </c>
      <c r="C152" s="822" t="s">
        <v>2900</v>
      </c>
      <c r="D152" s="822" t="s">
        <v>2899</v>
      </c>
      <c r="E152" s="822" t="s">
        <v>2100</v>
      </c>
      <c r="F152" s="831"/>
      <c r="G152" s="831"/>
      <c r="H152" s="827">
        <v>0</v>
      </c>
      <c r="I152" s="831">
        <v>5</v>
      </c>
      <c r="J152" s="831">
        <v>2000.8500000000001</v>
      </c>
      <c r="K152" s="827">
        <v>1</v>
      </c>
      <c r="L152" s="831">
        <v>5</v>
      </c>
      <c r="M152" s="832">
        <v>2000.8500000000001</v>
      </c>
    </row>
    <row r="153" spans="1:13" ht="14.45" customHeight="1" x14ac:dyDescent="0.2">
      <c r="A153" s="821" t="s">
        <v>2945</v>
      </c>
      <c r="B153" s="822" t="s">
        <v>2777</v>
      </c>
      <c r="C153" s="822" t="s">
        <v>2781</v>
      </c>
      <c r="D153" s="822" t="s">
        <v>1617</v>
      </c>
      <c r="E153" s="822" t="s">
        <v>2782</v>
      </c>
      <c r="F153" s="831"/>
      <c r="G153" s="831"/>
      <c r="H153" s="827">
        <v>0</v>
      </c>
      <c r="I153" s="831">
        <v>1</v>
      </c>
      <c r="J153" s="831">
        <v>176.32</v>
      </c>
      <c r="K153" s="827">
        <v>1</v>
      </c>
      <c r="L153" s="831">
        <v>1</v>
      </c>
      <c r="M153" s="832">
        <v>176.32</v>
      </c>
    </row>
    <row r="154" spans="1:13" ht="14.45" customHeight="1" x14ac:dyDescent="0.2">
      <c r="A154" s="821" t="s">
        <v>2945</v>
      </c>
      <c r="B154" s="822" t="s">
        <v>4719</v>
      </c>
      <c r="C154" s="822" t="s">
        <v>4079</v>
      </c>
      <c r="D154" s="822" t="s">
        <v>4080</v>
      </c>
      <c r="E154" s="822" t="s">
        <v>4081</v>
      </c>
      <c r="F154" s="831"/>
      <c r="G154" s="831"/>
      <c r="H154" s="827">
        <v>0</v>
      </c>
      <c r="I154" s="831">
        <v>2</v>
      </c>
      <c r="J154" s="831">
        <v>127.64</v>
      </c>
      <c r="K154" s="827">
        <v>1</v>
      </c>
      <c r="L154" s="831">
        <v>2</v>
      </c>
      <c r="M154" s="832">
        <v>127.64</v>
      </c>
    </row>
    <row r="155" spans="1:13" ht="14.45" customHeight="1" x14ac:dyDescent="0.2">
      <c r="A155" s="821" t="s">
        <v>2945</v>
      </c>
      <c r="B155" s="822" t="s">
        <v>4716</v>
      </c>
      <c r="C155" s="822" t="s">
        <v>4027</v>
      </c>
      <c r="D155" s="822" t="s">
        <v>4028</v>
      </c>
      <c r="E155" s="822" t="s">
        <v>4029</v>
      </c>
      <c r="F155" s="831">
        <v>2</v>
      </c>
      <c r="G155" s="831">
        <v>100.64</v>
      </c>
      <c r="H155" s="827">
        <v>1</v>
      </c>
      <c r="I155" s="831"/>
      <c r="J155" s="831"/>
      <c r="K155" s="827">
        <v>0</v>
      </c>
      <c r="L155" s="831">
        <v>2</v>
      </c>
      <c r="M155" s="832">
        <v>100.64</v>
      </c>
    </row>
    <row r="156" spans="1:13" ht="14.45" customHeight="1" x14ac:dyDescent="0.2">
      <c r="A156" s="821" t="s">
        <v>2945</v>
      </c>
      <c r="B156" s="822" t="s">
        <v>4716</v>
      </c>
      <c r="C156" s="822" t="s">
        <v>3261</v>
      </c>
      <c r="D156" s="822" t="s">
        <v>3208</v>
      </c>
      <c r="E156" s="822"/>
      <c r="F156" s="831">
        <v>37</v>
      </c>
      <c r="G156" s="831">
        <v>1861.8400000000001</v>
      </c>
      <c r="H156" s="827">
        <v>1</v>
      </c>
      <c r="I156" s="831"/>
      <c r="J156" s="831"/>
      <c r="K156" s="827">
        <v>0</v>
      </c>
      <c r="L156" s="831">
        <v>37</v>
      </c>
      <c r="M156" s="832">
        <v>1861.8400000000001</v>
      </c>
    </row>
    <row r="157" spans="1:13" ht="14.45" customHeight="1" x14ac:dyDescent="0.2">
      <c r="A157" s="821" t="s">
        <v>2947</v>
      </c>
      <c r="B157" s="822" t="s">
        <v>2432</v>
      </c>
      <c r="C157" s="822" t="s">
        <v>2838</v>
      </c>
      <c r="D157" s="822" t="s">
        <v>2434</v>
      </c>
      <c r="E157" s="822" t="s">
        <v>2839</v>
      </c>
      <c r="F157" s="831"/>
      <c r="G157" s="831"/>
      <c r="H157" s="827">
        <v>0</v>
      </c>
      <c r="I157" s="831">
        <v>1</v>
      </c>
      <c r="J157" s="831">
        <v>93.27</v>
      </c>
      <c r="K157" s="827">
        <v>1</v>
      </c>
      <c r="L157" s="831">
        <v>1</v>
      </c>
      <c r="M157" s="832">
        <v>93.27</v>
      </c>
    </row>
    <row r="158" spans="1:13" ht="14.45" customHeight="1" x14ac:dyDescent="0.2">
      <c r="A158" s="821" t="s">
        <v>2947</v>
      </c>
      <c r="B158" s="822" t="s">
        <v>2744</v>
      </c>
      <c r="C158" s="822" t="s">
        <v>2745</v>
      </c>
      <c r="D158" s="822" t="s">
        <v>1625</v>
      </c>
      <c r="E158" s="822" t="s">
        <v>2746</v>
      </c>
      <c r="F158" s="831"/>
      <c r="G158" s="831"/>
      <c r="H158" s="827"/>
      <c r="I158" s="831">
        <v>1</v>
      </c>
      <c r="J158" s="831">
        <v>0</v>
      </c>
      <c r="K158" s="827"/>
      <c r="L158" s="831">
        <v>1</v>
      </c>
      <c r="M158" s="832">
        <v>0</v>
      </c>
    </row>
    <row r="159" spans="1:13" ht="14.45" customHeight="1" x14ac:dyDescent="0.2">
      <c r="A159" s="821" t="s">
        <v>2948</v>
      </c>
      <c r="B159" s="822" t="s">
        <v>4720</v>
      </c>
      <c r="C159" s="822" t="s">
        <v>3742</v>
      </c>
      <c r="D159" s="822" t="s">
        <v>3743</v>
      </c>
      <c r="E159" s="822" t="s">
        <v>3744</v>
      </c>
      <c r="F159" s="831">
        <v>1</v>
      </c>
      <c r="G159" s="831">
        <v>736.33</v>
      </c>
      <c r="H159" s="827">
        <v>1</v>
      </c>
      <c r="I159" s="831"/>
      <c r="J159" s="831"/>
      <c r="K159" s="827">
        <v>0</v>
      </c>
      <c r="L159" s="831">
        <v>1</v>
      </c>
      <c r="M159" s="832">
        <v>736.33</v>
      </c>
    </row>
    <row r="160" spans="1:13" ht="14.45" customHeight="1" x14ac:dyDescent="0.2">
      <c r="A160" s="821" t="s">
        <v>2948</v>
      </c>
      <c r="B160" s="822" t="s">
        <v>2626</v>
      </c>
      <c r="C160" s="822" t="s">
        <v>2627</v>
      </c>
      <c r="D160" s="822" t="s">
        <v>2496</v>
      </c>
      <c r="E160" s="822" t="s">
        <v>2628</v>
      </c>
      <c r="F160" s="831">
        <v>2</v>
      </c>
      <c r="G160" s="831">
        <v>494.34</v>
      </c>
      <c r="H160" s="827">
        <v>1</v>
      </c>
      <c r="I160" s="831"/>
      <c r="J160" s="831"/>
      <c r="K160" s="827">
        <v>0</v>
      </c>
      <c r="L160" s="831">
        <v>2</v>
      </c>
      <c r="M160" s="832">
        <v>494.34</v>
      </c>
    </row>
    <row r="161" spans="1:13" ht="14.45" customHeight="1" x14ac:dyDescent="0.2">
      <c r="A161" s="821" t="s">
        <v>2948</v>
      </c>
      <c r="B161" s="822" t="s">
        <v>2774</v>
      </c>
      <c r="C161" s="822" t="s">
        <v>2926</v>
      </c>
      <c r="D161" s="822" t="s">
        <v>1582</v>
      </c>
      <c r="E161" s="822" t="s">
        <v>1583</v>
      </c>
      <c r="F161" s="831"/>
      <c r="G161" s="831"/>
      <c r="H161" s="827">
        <v>0</v>
      </c>
      <c r="I161" s="831">
        <v>3</v>
      </c>
      <c r="J161" s="831">
        <v>191.25</v>
      </c>
      <c r="K161" s="827">
        <v>1</v>
      </c>
      <c r="L161" s="831">
        <v>3</v>
      </c>
      <c r="M161" s="832">
        <v>191.25</v>
      </c>
    </row>
    <row r="162" spans="1:13" ht="14.45" customHeight="1" x14ac:dyDescent="0.2">
      <c r="A162" s="821" t="s">
        <v>2949</v>
      </c>
      <c r="B162" s="822" t="s">
        <v>2326</v>
      </c>
      <c r="C162" s="822" t="s">
        <v>2331</v>
      </c>
      <c r="D162" s="822" t="s">
        <v>908</v>
      </c>
      <c r="E162" s="822" t="s">
        <v>2332</v>
      </c>
      <c r="F162" s="831"/>
      <c r="G162" s="831"/>
      <c r="H162" s="827">
        <v>0</v>
      </c>
      <c r="I162" s="831">
        <v>1</v>
      </c>
      <c r="J162" s="831">
        <v>48.89</v>
      </c>
      <c r="K162" s="827">
        <v>1</v>
      </c>
      <c r="L162" s="831">
        <v>1</v>
      </c>
      <c r="M162" s="832">
        <v>48.89</v>
      </c>
    </row>
    <row r="163" spans="1:13" ht="14.45" customHeight="1" x14ac:dyDescent="0.2">
      <c r="A163" s="821" t="s">
        <v>2949</v>
      </c>
      <c r="B163" s="822" t="s">
        <v>2326</v>
      </c>
      <c r="C163" s="822" t="s">
        <v>2329</v>
      </c>
      <c r="D163" s="822" t="s">
        <v>908</v>
      </c>
      <c r="E163" s="822" t="s">
        <v>2330</v>
      </c>
      <c r="F163" s="831"/>
      <c r="G163" s="831"/>
      <c r="H163" s="827">
        <v>0</v>
      </c>
      <c r="I163" s="831">
        <v>2</v>
      </c>
      <c r="J163" s="831">
        <v>42.489999999999995</v>
      </c>
      <c r="K163" s="827">
        <v>1</v>
      </c>
      <c r="L163" s="831">
        <v>2</v>
      </c>
      <c r="M163" s="832">
        <v>42.489999999999995</v>
      </c>
    </row>
    <row r="164" spans="1:13" ht="14.45" customHeight="1" x14ac:dyDescent="0.2">
      <c r="A164" s="821" t="s">
        <v>2949</v>
      </c>
      <c r="B164" s="822" t="s">
        <v>4721</v>
      </c>
      <c r="C164" s="822" t="s">
        <v>3523</v>
      </c>
      <c r="D164" s="822" t="s">
        <v>3524</v>
      </c>
      <c r="E164" s="822" t="s">
        <v>3525</v>
      </c>
      <c r="F164" s="831"/>
      <c r="G164" s="831"/>
      <c r="H164" s="827">
        <v>0</v>
      </c>
      <c r="I164" s="831">
        <v>13</v>
      </c>
      <c r="J164" s="831">
        <v>1707.1599999999999</v>
      </c>
      <c r="K164" s="827">
        <v>1</v>
      </c>
      <c r="L164" s="831">
        <v>13</v>
      </c>
      <c r="M164" s="832">
        <v>1707.1599999999999</v>
      </c>
    </row>
    <row r="165" spans="1:13" ht="14.45" customHeight="1" x14ac:dyDescent="0.2">
      <c r="A165" s="821" t="s">
        <v>2949</v>
      </c>
      <c r="B165" s="822" t="s">
        <v>2418</v>
      </c>
      <c r="C165" s="822" t="s">
        <v>2836</v>
      </c>
      <c r="D165" s="822" t="s">
        <v>2420</v>
      </c>
      <c r="E165" s="822" t="s">
        <v>2837</v>
      </c>
      <c r="F165" s="831">
        <v>4</v>
      </c>
      <c r="G165" s="831">
        <v>917.52</v>
      </c>
      <c r="H165" s="827">
        <v>1</v>
      </c>
      <c r="I165" s="831"/>
      <c r="J165" s="831"/>
      <c r="K165" s="827">
        <v>0</v>
      </c>
      <c r="L165" s="831">
        <v>4</v>
      </c>
      <c r="M165" s="832">
        <v>917.52</v>
      </c>
    </row>
    <row r="166" spans="1:13" ht="14.45" customHeight="1" x14ac:dyDescent="0.2">
      <c r="A166" s="821" t="s">
        <v>2949</v>
      </c>
      <c r="B166" s="822" t="s">
        <v>2422</v>
      </c>
      <c r="C166" s="822" t="s">
        <v>3491</v>
      </c>
      <c r="D166" s="822" t="s">
        <v>3492</v>
      </c>
      <c r="E166" s="822" t="s">
        <v>3236</v>
      </c>
      <c r="F166" s="831">
        <v>2</v>
      </c>
      <c r="G166" s="831">
        <v>105.32</v>
      </c>
      <c r="H166" s="827">
        <v>1</v>
      </c>
      <c r="I166" s="831"/>
      <c r="J166" s="831"/>
      <c r="K166" s="827">
        <v>0</v>
      </c>
      <c r="L166" s="831">
        <v>2</v>
      </c>
      <c r="M166" s="832">
        <v>105.32</v>
      </c>
    </row>
    <row r="167" spans="1:13" ht="14.45" customHeight="1" x14ac:dyDescent="0.2">
      <c r="A167" s="821" t="s">
        <v>2949</v>
      </c>
      <c r="B167" s="822" t="s">
        <v>2479</v>
      </c>
      <c r="C167" s="822" t="s">
        <v>3487</v>
      </c>
      <c r="D167" s="822" t="s">
        <v>2481</v>
      </c>
      <c r="E167" s="822" t="s">
        <v>3469</v>
      </c>
      <c r="F167" s="831">
        <v>1</v>
      </c>
      <c r="G167" s="831">
        <v>91.9</v>
      </c>
      <c r="H167" s="827">
        <v>1</v>
      </c>
      <c r="I167" s="831"/>
      <c r="J167" s="831"/>
      <c r="K167" s="827">
        <v>0</v>
      </c>
      <c r="L167" s="831">
        <v>1</v>
      </c>
      <c r="M167" s="832">
        <v>91.9</v>
      </c>
    </row>
    <row r="168" spans="1:13" ht="14.45" customHeight="1" x14ac:dyDescent="0.2">
      <c r="A168" s="821" t="s">
        <v>2949</v>
      </c>
      <c r="B168" s="822" t="s">
        <v>2515</v>
      </c>
      <c r="C168" s="822" t="s">
        <v>3442</v>
      </c>
      <c r="D168" s="822" t="s">
        <v>1033</v>
      </c>
      <c r="E168" s="822" t="s">
        <v>2526</v>
      </c>
      <c r="F168" s="831">
        <v>3</v>
      </c>
      <c r="G168" s="831">
        <v>147.24</v>
      </c>
      <c r="H168" s="827">
        <v>1</v>
      </c>
      <c r="I168" s="831"/>
      <c r="J168" s="831"/>
      <c r="K168" s="827">
        <v>0</v>
      </c>
      <c r="L168" s="831">
        <v>3</v>
      </c>
      <c r="M168" s="832">
        <v>147.24</v>
      </c>
    </row>
    <row r="169" spans="1:13" ht="14.45" customHeight="1" x14ac:dyDescent="0.2">
      <c r="A169" s="821" t="s">
        <v>2949</v>
      </c>
      <c r="B169" s="822" t="s">
        <v>2515</v>
      </c>
      <c r="C169" s="822" t="s">
        <v>3530</v>
      </c>
      <c r="D169" s="822" t="s">
        <v>1033</v>
      </c>
      <c r="E169" s="822" t="s">
        <v>1034</v>
      </c>
      <c r="F169" s="831">
        <v>4</v>
      </c>
      <c r="G169" s="831">
        <v>336.72</v>
      </c>
      <c r="H169" s="827">
        <v>1</v>
      </c>
      <c r="I169" s="831"/>
      <c r="J169" s="831"/>
      <c r="K169" s="827">
        <v>0</v>
      </c>
      <c r="L169" s="831">
        <v>4</v>
      </c>
      <c r="M169" s="832">
        <v>336.72</v>
      </c>
    </row>
    <row r="170" spans="1:13" ht="14.45" customHeight="1" x14ac:dyDescent="0.2">
      <c r="A170" s="821" t="s">
        <v>2949</v>
      </c>
      <c r="B170" s="822" t="s">
        <v>2551</v>
      </c>
      <c r="C170" s="822" t="s">
        <v>3497</v>
      </c>
      <c r="D170" s="822" t="s">
        <v>3103</v>
      </c>
      <c r="E170" s="822" t="s">
        <v>886</v>
      </c>
      <c r="F170" s="831">
        <v>1</v>
      </c>
      <c r="G170" s="831">
        <v>96.04</v>
      </c>
      <c r="H170" s="827">
        <v>1</v>
      </c>
      <c r="I170" s="831"/>
      <c r="J170" s="831"/>
      <c r="K170" s="827">
        <v>0</v>
      </c>
      <c r="L170" s="831">
        <v>1</v>
      </c>
      <c r="M170" s="832">
        <v>96.04</v>
      </c>
    </row>
    <row r="171" spans="1:13" ht="14.45" customHeight="1" x14ac:dyDescent="0.2">
      <c r="A171" s="821" t="s">
        <v>2949</v>
      </c>
      <c r="B171" s="822" t="s">
        <v>2551</v>
      </c>
      <c r="C171" s="822" t="s">
        <v>3102</v>
      </c>
      <c r="D171" s="822" t="s">
        <v>3103</v>
      </c>
      <c r="E171" s="822" t="s">
        <v>3104</v>
      </c>
      <c r="F171" s="831">
        <v>4</v>
      </c>
      <c r="G171" s="831">
        <v>740.46</v>
      </c>
      <c r="H171" s="827">
        <v>1</v>
      </c>
      <c r="I171" s="831"/>
      <c r="J171" s="831"/>
      <c r="K171" s="827">
        <v>0</v>
      </c>
      <c r="L171" s="831">
        <v>4</v>
      </c>
      <c r="M171" s="832">
        <v>740.46</v>
      </c>
    </row>
    <row r="172" spans="1:13" ht="14.45" customHeight="1" x14ac:dyDescent="0.2">
      <c r="A172" s="821" t="s">
        <v>2949</v>
      </c>
      <c r="B172" s="822" t="s">
        <v>2551</v>
      </c>
      <c r="C172" s="822" t="s">
        <v>3498</v>
      </c>
      <c r="D172" s="822" t="s">
        <v>3103</v>
      </c>
      <c r="E172" s="822" t="s">
        <v>3104</v>
      </c>
      <c r="F172" s="831">
        <v>1</v>
      </c>
      <c r="G172" s="831">
        <v>134.44999999999999</v>
      </c>
      <c r="H172" s="827">
        <v>1</v>
      </c>
      <c r="I172" s="831"/>
      <c r="J172" s="831"/>
      <c r="K172" s="827">
        <v>0</v>
      </c>
      <c r="L172" s="831">
        <v>1</v>
      </c>
      <c r="M172" s="832">
        <v>134.44999999999999</v>
      </c>
    </row>
    <row r="173" spans="1:13" ht="14.45" customHeight="1" x14ac:dyDescent="0.2">
      <c r="A173" s="821" t="s">
        <v>2949</v>
      </c>
      <c r="B173" s="822" t="s">
        <v>2572</v>
      </c>
      <c r="C173" s="822" t="s">
        <v>3488</v>
      </c>
      <c r="D173" s="822" t="s">
        <v>3489</v>
      </c>
      <c r="E173" s="822" t="s">
        <v>2575</v>
      </c>
      <c r="F173" s="831">
        <v>3</v>
      </c>
      <c r="G173" s="831">
        <v>231.82</v>
      </c>
      <c r="H173" s="827">
        <v>1</v>
      </c>
      <c r="I173" s="831"/>
      <c r="J173" s="831"/>
      <c r="K173" s="827">
        <v>0</v>
      </c>
      <c r="L173" s="831">
        <v>3</v>
      </c>
      <c r="M173" s="832">
        <v>231.82</v>
      </c>
    </row>
    <row r="174" spans="1:13" ht="14.45" customHeight="1" x14ac:dyDescent="0.2">
      <c r="A174" s="821" t="s">
        <v>2949</v>
      </c>
      <c r="B174" s="822" t="s">
        <v>2613</v>
      </c>
      <c r="C174" s="822" t="s">
        <v>3507</v>
      </c>
      <c r="D174" s="822" t="s">
        <v>2854</v>
      </c>
      <c r="E174" s="822" t="s">
        <v>3508</v>
      </c>
      <c r="F174" s="831"/>
      <c r="G174" s="831"/>
      <c r="H174" s="827">
        <v>0</v>
      </c>
      <c r="I174" s="831">
        <v>3</v>
      </c>
      <c r="J174" s="831">
        <v>136.05000000000001</v>
      </c>
      <c r="K174" s="827">
        <v>1</v>
      </c>
      <c r="L174" s="831">
        <v>3</v>
      </c>
      <c r="M174" s="832">
        <v>136.05000000000001</v>
      </c>
    </row>
    <row r="175" spans="1:13" ht="14.45" customHeight="1" x14ac:dyDescent="0.2">
      <c r="A175" s="821" t="s">
        <v>2949</v>
      </c>
      <c r="B175" s="822" t="s">
        <v>2632</v>
      </c>
      <c r="C175" s="822" t="s">
        <v>2635</v>
      </c>
      <c r="D175" s="822" t="s">
        <v>1196</v>
      </c>
      <c r="E175" s="822" t="s">
        <v>2636</v>
      </c>
      <c r="F175" s="831"/>
      <c r="G175" s="831"/>
      <c r="H175" s="827">
        <v>0</v>
      </c>
      <c r="I175" s="831">
        <v>1</v>
      </c>
      <c r="J175" s="831">
        <v>773.45</v>
      </c>
      <c r="K175" s="827">
        <v>1</v>
      </c>
      <c r="L175" s="831">
        <v>1</v>
      </c>
      <c r="M175" s="832">
        <v>773.45</v>
      </c>
    </row>
    <row r="176" spans="1:13" ht="14.45" customHeight="1" x14ac:dyDescent="0.2">
      <c r="A176" s="821" t="s">
        <v>2949</v>
      </c>
      <c r="B176" s="822" t="s">
        <v>2314</v>
      </c>
      <c r="C176" s="822" t="s">
        <v>2682</v>
      </c>
      <c r="D176" s="822" t="s">
        <v>718</v>
      </c>
      <c r="E176" s="822" t="s">
        <v>1339</v>
      </c>
      <c r="F176" s="831"/>
      <c r="G176" s="831"/>
      <c r="H176" s="827"/>
      <c r="I176" s="831">
        <v>1</v>
      </c>
      <c r="J176" s="831">
        <v>0</v>
      </c>
      <c r="K176" s="827"/>
      <c r="L176" s="831">
        <v>1</v>
      </c>
      <c r="M176" s="832">
        <v>0</v>
      </c>
    </row>
    <row r="177" spans="1:13" ht="14.45" customHeight="1" x14ac:dyDescent="0.2">
      <c r="A177" s="821" t="s">
        <v>2949</v>
      </c>
      <c r="B177" s="822" t="s">
        <v>4722</v>
      </c>
      <c r="C177" s="822" t="s">
        <v>3527</v>
      </c>
      <c r="D177" s="822" t="s">
        <v>3528</v>
      </c>
      <c r="E177" s="822" t="s">
        <v>3529</v>
      </c>
      <c r="F177" s="831">
        <v>23</v>
      </c>
      <c r="G177" s="831">
        <v>0</v>
      </c>
      <c r="H177" s="827"/>
      <c r="I177" s="831"/>
      <c r="J177" s="831"/>
      <c r="K177" s="827"/>
      <c r="L177" s="831">
        <v>23</v>
      </c>
      <c r="M177" s="832">
        <v>0</v>
      </c>
    </row>
    <row r="178" spans="1:13" ht="14.45" customHeight="1" x14ac:dyDescent="0.2">
      <c r="A178" s="821" t="s">
        <v>2950</v>
      </c>
      <c r="B178" s="822" t="s">
        <v>2447</v>
      </c>
      <c r="C178" s="822" t="s">
        <v>2449</v>
      </c>
      <c r="D178" s="822" t="s">
        <v>1400</v>
      </c>
      <c r="E178" s="822" t="s">
        <v>2450</v>
      </c>
      <c r="F178" s="831"/>
      <c r="G178" s="831"/>
      <c r="H178" s="827">
        <v>0</v>
      </c>
      <c r="I178" s="831">
        <v>1</v>
      </c>
      <c r="J178" s="831">
        <v>103.4</v>
      </c>
      <c r="K178" s="827">
        <v>1</v>
      </c>
      <c r="L178" s="831">
        <v>1</v>
      </c>
      <c r="M178" s="832">
        <v>103.4</v>
      </c>
    </row>
    <row r="179" spans="1:13" ht="14.45" customHeight="1" x14ac:dyDescent="0.2">
      <c r="A179" s="821" t="s">
        <v>2950</v>
      </c>
      <c r="B179" s="822" t="s">
        <v>2632</v>
      </c>
      <c r="C179" s="822" t="s">
        <v>2635</v>
      </c>
      <c r="D179" s="822" t="s">
        <v>1196</v>
      </c>
      <c r="E179" s="822" t="s">
        <v>2636</v>
      </c>
      <c r="F179" s="831"/>
      <c r="G179" s="831"/>
      <c r="H179" s="827">
        <v>0</v>
      </c>
      <c r="I179" s="831">
        <v>5</v>
      </c>
      <c r="J179" s="831">
        <v>3867.2500000000005</v>
      </c>
      <c r="K179" s="827">
        <v>1</v>
      </c>
      <c r="L179" s="831">
        <v>5</v>
      </c>
      <c r="M179" s="832">
        <v>3867.2500000000005</v>
      </c>
    </row>
    <row r="180" spans="1:13" ht="14.45" customHeight="1" x14ac:dyDescent="0.2">
      <c r="A180" s="821" t="s">
        <v>2950</v>
      </c>
      <c r="B180" s="822" t="s">
        <v>2314</v>
      </c>
      <c r="C180" s="822" t="s">
        <v>2682</v>
      </c>
      <c r="D180" s="822" t="s">
        <v>718</v>
      </c>
      <c r="E180" s="822" t="s">
        <v>1339</v>
      </c>
      <c r="F180" s="831"/>
      <c r="G180" s="831"/>
      <c r="H180" s="827"/>
      <c r="I180" s="831">
        <v>2</v>
      </c>
      <c r="J180" s="831">
        <v>0</v>
      </c>
      <c r="K180" s="827"/>
      <c r="L180" s="831">
        <v>2</v>
      </c>
      <c r="M180" s="832">
        <v>0</v>
      </c>
    </row>
    <row r="181" spans="1:13" ht="14.45" customHeight="1" x14ac:dyDescent="0.2">
      <c r="A181" s="821" t="s">
        <v>2950</v>
      </c>
      <c r="B181" s="822" t="s">
        <v>4723</v>
      </c>
      <c r="C181" s="822" t="s">
        <v>3158</v>
      </c>
      <c r="D181" s="822" t="s">
        <v>3159</v>
      </c>
      <c r="E181" s="822" t="s">
        <v>3160</v>
      </c>
      <c r="F181" s="831"/>
      <c r="G181" s="831"/>
      <c r="H181" s="827">
        <v>0</v>
      </c>
      <c r="I181" s="831">
        <v>2</v>
      </c>
      <c r="J181" s="831">
        <v>282.5</v>
      </c>
      <c r="K181" s="827">
        <v>1</v>
      </c>
      <c r="L181" s="831">
        <v>2</v>
      </c>
      <c r="M181" s="832">
        <v>282.5</v>
      </c>
    </row>
    <row r="182" spans="1:13" ht="14.45" customHeight="1" x14ac:dyDescent="0.2">
      <c r="A182" s="821" t="s">
        <v>2950</v>
      </c>
      <c r="B182" s="822" t="s">
        <v>2905</v>
      </c>
      <c r="C182" s="822" t="s">
        <v>4113</v>
      </c>
      <c r="D182" s="822" t="s">
        <v>4114</v>
      </c>
      <c r="E182" s="822" t="s">
        <v>4115</v>
      </c>
      <c r="F182" s="831">
        <v>1</v>
      </c>
      <c r="G182" s="831">
        <v>0</v>
      </c>
      <c r="H182" s="827"/>
      <c r="I182" s="831"/>
      <c r="J182" s="831"/>
      <c r="K182" s="827"/>
      <c r="L182" s="831">
        <v>1</v>
      </c>
      <c r="M182" s="832">
        <v>0</v>
      </c>
    </row>
    <row r="183" spans="1:13" ht="14.45" customHeight="1" x14ac:dyDescent="0.2">
      <c r="A183" s="821" t="s">
        <v>2951</v>
      </c>
      <c r="B183" s="822" t="s">
        <v>2432</v>
      </c>
      <c r="C183" s="822" t="s">
        <v>2838</v>
      </c>
      <c r="D183" s="822" t="s">
        <v>2434</v>
      </c>
      <c r="E183" s="822" t="s">
        <v>2839</v>
      </c>
      <c r="F183" s="831"/>
      <c r="G183" s="831"/>
      <c r="H183" s="827">
        <v>0</v>
      </c>
      <c r="I183" s="831">
        <v>1</v>
      </c>
      <c r="J183" s="831">
        <v>93.27</v>
      </c>
      <c r="K183" s="827">
        <v>1</v>
      </c>
      <c r="L183" s="831">
        <v>1</v>
      </c>
      <c r="M183" s="832">
        <v>93.27</v>
      </c>
    </row>
    <row r="184" spans="1:13" ht="14.45" customHeight="1" x14ac:dyDescent="0.2">
      <c r="A184" s="821" t="s">
        <v>2951</v>
      </c>
      <c r="B184" s="822" t="s">
        <v>2441</v>
      </c>
      <c r="C184" s="822" t="s">
        <v>3465</v>
      </c>
      <c r="D184" s="822" t="s">
        <v>2443</v>
      </c>
      <c r="E184" s="822" t="s">
        <v>3466</v>
      </c>
      <c r="F184" s="831"/>
      <c r="G184" s="831"/>
      <c r="H184" s="827">
        <v>0</v>
      </c>
      <c r="I184" s="831">
        <v>2</v>
      </c>
      <c r="J184" s="831">
        <v>207.28</v>
      </c>
      <c r="K184" s="827">
        <v>1</v>
      </c>
      <c r="L184" s="831">
        <v>2</v>
      </c>
      <c r="M184" s="832">
        <v>207.28</v>
      </c>
    </row>
    <row r="185" spans="1:13" ht="14.45" customHeight="1" x14ac:dyDescent="0.2">
      <c r="A185" s="821" t="s">
        <v>2951</v>
      </c>
      <c r="B185" s="822" t="s">
        <v>2441</v>
      </c>
      <c r="C185" s="822" t="s">
        <v>2442</v>
      </c>
      <c r="D185" s="822" t="s">
        <v>2443</v>
      </c>
      <c r="E185" s="822" t="s">
        <v>2444</v>
      </c>
      <c r="F185" s="831"/>
      <c r="G185" s="831"/>
      <c r="H185" s="827">
        <v>0</v>
      </c>
      <c r="I185" s="831">
        <v>1</v>
      </c>
      <c r="J185" s="831">
        <v>31.09</v>
      </c>
      <c r="K185" s="827">
        <v>1</v>
      </c>
      <c r="L185" s="831">
        <v>1</v>
      </c>
      <c r="M185" s="832">
        <v>31.09</v>
      </c>
    </row>
    <row r="186" spans="1:13" ht="14.45" customHeight="1" x14ac:dyDescent="0.2">
      <c r="A186" s="821" t="s">
        <v>2951</v>
      </c>
      <c r="B186" s="822" t="s">
        <v>2515</v>
      </c>
      <c r="C186" s="822" t="s">
        <v>3441</v>
      </c>
      <c r="D186" s="822" t="s">
        <v>1033</v>
      </c>
      <c r="E186" s="822" t="s">
        <v>1951</v>
      </c>
      <c r="F186" s="831">
        <v>2</v>
      </c>
      <c r="G186" s="831">
        <v>148.16</v>
      </c>
      <c r="H186" s="827">
        <v>1</v>
      </c>
      <c r="I186" s="831"/>
      <c r="J186" s="831"/>
      <c r="K186" s="827">
        <v>0</v>
      </c>
      <c r="L186" s="831">
        <v>2</v>
      </c>
      <c r="M186" s="832">
        <v>148.16</v>
      </c>
    </row>
    <row r="187" spans="1:13" ht="14.45" customHeight="1" x14ac:dyDescent="0.2">
      <c r="A187" s="821" t="s">
        <v>2951</v>
      </c>
      <c r="B187" s="822" t="s">
        <v>2515</v>
      </c>
      <c r="C187" s="822" t="s">
        <v>3472</v>
      </c>
      <c r="D187" s="822" t="s">
        <v>2517</v>
      </c>
      <c r="E187" s="822" t="s">
        <v>3473</v>
      </c>
      <c r="F187" s="831"/>
      <c r="G187" s="831"/>
      <c r="H187" s="827">
        <v>0</v>
      </c>
      <c r="I187" s="831">
        <v>2</v>
      </c>
      <c r="J187" s="831">
        <v>126.28</v>
      </c>
      <c r="K187" s="827">
        <v>1</v>
      </c>
      <c r="L187" s="831">
        <v>2</v>
      </c>
      <c r="M187" s="832">
        <v>126.28</v>
      </c>
    </row>
    <row r="188" spans="1:13" ht="14.45" customHeight="1" x14ac:dyDescent="0.2">
      <c r="A188" s="821" t="s">
        <v>2951</v>
      </c>
      <c r="B188" s="822" t="s">
        <v>2539</v>
      </c>
      <c r="C188" s="822" t="s">
        <v>2543</v>
      </c>
      <c r="D188" s="822" t="s">
        <v>1746</v>
      </c>
      <c r="E188" s="822" t="s">
        <v>2544</v>
      </c>
      <c r="F188" s="831"/>
      <c r="G188" s="831"/>
      <c r="H188" s="827">
        <v>0</v>
      </c>
      <c r="I188" s="831">
        <v>1</v>
      </c>
      <c r="J188" s="831">
        <v>154.36000000000001</v>
      </c>
      <c r="K188" s="827">
        <v>1</v>
      </c>
      <c r="L188" s="831">
        <v>1</v>
      </c>
      <c r="M188" s="832">
        <v>154.36000000000001</v>
      </c>
    </row>
    <row r="189" spans="1:13" ht="14.45" customHeight="1" x14ac:dyDescent="0.2">
      <c r="A189" s="821" t="s">
        <v>2951</v>
      </c>
      <c r="B189" s="822" t="s">
        <v>4724</v>
      </c>
      <c r="C189" s="822" t="s">
        <v>3457</v>
      </c>
      <c r="D189" s="822" t="s">
        <v>3458</v>
      </c>
      <c r="E189" s="822" t="s">
        <v>3459</v>
      </c>
      <c r="F189" s="831"/>
      <c r="G189" s="831"/>
      <c r="H189" s="827">
        <v>0</v>
      </c>
      <c r="I189" s="831">
        <v>1</v>
      </c>
      <c r="J189" s="831">
        <v>120.15</v>
      </c>
      <c r="K189" s="827">
        <v>1</v>
      </c>
      <c r="L189" s="831">
        <v>1</v>
      </c>
      <c r="M189" s="832">
        <v>120.15</v>
      </c>
    </row>
    <row r="190" spans="1:13" ht="14.45" customHeight="1" x14ac:dyDescent="0.2">
      <c r="A190" s="821" t="s">
        <v>2951</v>
      </c>
      <c r="B190" s="822" t="s">
        <v>4718</v>
      </c>
      <c r="C190" s="822" t="s">
        <v>3454</v>
      </c>
      <c r="D190" s="822" t="s">
        <v>3455</v>
      </c>
      <c r="E190" s="822" t="s">
        <v>2999</v>
      </c>
      <c r="F190" s="831"/>
      <c r="G190" s="831"/>
      <c r="H190" s="827">
        <v>0</v>
      </c>
      <c r="I190" s="831">
        <v>2</v>
      </c>
      <c r="J190" s="831">
        <v>352.64</v>
      </c>
      <c r="K190" s="827">
        <v>1</v>
      </c>
      <c r="L190" s="831">
        <v>2</v>
      </c>
      <c r="M190" s="832">
        <v>352.64</v>
      </c>
    </row>
    <row r="191" spans="1:13" ht="14.45" customHeight="1" x14ac:dyDescent="0.2">
      <c r="A191" s="821" t="s">
        <v>2951</v>
      </c>
      <c r="B191" s="822" t="s">
        <v>4725</v>
      </c>
      <c r="C191" s="822" t="s">
        <v>3337</v>
      </c>
      <c r="D191" s="822" t="s">
        <v>3338</v>
      </c>
      <c r="E191" s="822" t="s">
        <v>3339</v>
      </c>
      <c r="F191" s="831"/>
      <c r="G191" s="831"/>
      <c r="H191" s="827">
        <v>0</v>
      </c>
      <c r="I191" s="831">
        <v>1</v>
      </c>
      <c r="J191" s="831">
        <v>1771.84</v>
      </c>
      <c r="K191" s="827">
        <v>1</v>
      </c>
      <c r="L191" s="831">
        <v>1</v>
      </c>
      <c r="M191" s="832">
        <v>1771.84</v>
      </c>
    </row>
    <row r="192" spans="1:13" ht="14.45" customHeight="1" x14ac:dyDescent="0.2">
      <c r="A192" s="821" t="s">
        <v>2952</v>
      </c>
      <c r="B192" s="822" t="s">
        <v>2652</v>
      </c>
      <c r="C192" s="822" t="s">
        <v>2653</v>
      </c>
      <c r="D192" s="822" t="s">
        <v>2654</v>
      </c>
      <c r="E192" s="822" t="s">
        <v>2655</v>
      </c>
      <c r="F192" s="831"/>
      <c r="G192" s="831"/>
      <c r="H192" s="827">
        <v>0</v>
      </c>
      <c r="I192" s="831">
        <v>2</v>
      </c>
      <c r="J192" s="831">
        <v>140.96</v>
      </c>
      <c r="K192" s="827">
        <v>1</v>
      </c>
      <c r="L192" s="831">
        <v>2</v>
      </c>
      <c r="M192" s="832">
        <v>140.96</v>
      </c>
    </row>
    <row r="193" spans="1:13" ht="14.45" customHeight="1" x14ac:dyDescent="0.2">
      <c r="A193" s="821" t="s">
        <v>2952</v>
      </c>
      <c r="B193" s="822" t="s">
        <v>4711</v>
      </c>
      <c r="C193" s="822" t="s">
        <v>3924</v>
      </c>
      <c r="D193" s="822" t="s">
        <v>3925</v>
      </c>
      <c r="E193" s="822" t="s">
        <v>3915</v>
      </c>
      <c r="F193" s="831"/>
      <c r="G193" s="831"/>
      <c r="H193" s="827">
        <v>0</v>
      </c>
      <c r="I193" s="831">
        <v>3</v>
      </c>
      <c r="J193" s="831">
        <v>6116.79</v>
      </c>
      <c r="K193" s="827">
        <v>1</v>
      </c>
      <c r="L193" s="831">
        <v>3</v>
      </c>
      <c r="M193" s="832">
        <v>6116.79</v>
      </c>
    </row>
    <row r="194" spans="1:13" ht="14.45" customHeight="1" x14ac:dyDescent="0.2">
      <c r="A194" s="821" t="s">
        <v>2952</v>
      </c>
      <c r="B194" s="822" t="s">
        <v>4711</v>
      </c>
      <c r="C194" s="822" t="s">
        <v>3926</v>
      </c>
      <c r="D194" s="822" t="s">
        <v>3925</v>
      </c>
      <c r="E194" s="822" t="s">
        <v>3919</v>
      </c>
      <c r="F194" s="831"/>
      <c r="G194" s="831"/>
      <c r="H194" s="827">
        <v>0</v>
      </c>
      <c r="I194" s="831">
        <v>1</v>
      </c>
      <c r="J194" s="831">
        <v>355.79</v>
      </c>
      <c r="K194" s="827">
        <v>1</v>
      </c>
      <c r="L194" s="831">
        <v>1</v>
      </c>
      <c r="M194" s="832">
        <v>355.79</v>
      </c>
    </row>
    <row r="195" spans="1:13" ht="14.45" customHeight="1" x14ac:dyDescent="0.2">
      <c r="A195" s="821" t="s">
        <v>2952</v>
      </c>
      <c r="B195" s="822" t="s">
        <v>4711</v>
      </c>
      <c r="C195" s="822" t="s">
        <v>3928</v>
      </c>
      <c r="D195" s="822" t="s">
        <v>3925</v>
      </c>
      <c r="E195" s="822" t="s">
        <v>3921</v>
      </c>
      <c r="F195" s="831"/>
      <c r="G195" s="831"/>
      <c r="H195" s="827">
        <v>0</v>
      </c>
      <c r="I195" s="831">
        <v>1</v>
      </c>
      <c r="J195" s="831">
        <v>1019.46</v>
      </c>
      <c r="K195" s="827">
        <v>1</v>
      </c>
      <c r="L195" s="831">
        <v>1</v>
      </c>
      <c r="M195" s="832">
        <v>1019.46</v>
      </c>
    </row>
    <row r="196" spans="1:13" ht="14.45" customHeight="1" x14ac:dyDescent="0.2">
      <c r="A196" s="821" t="s">
        <v>2952</v>
      </c>
      <c r="B196" s="822" t="s">
        <v>4711</v>
      </c>
      <c r="C196" s="822" t="s">
        <v>4085</v>
      </c>
      <c r="D196" s="822" t="s">
        <v>3930</v>
      </c>
      <c r="E196" s="822" t="s">
        <v>4086</v>
      </c>
      <c r="F196" s="831">
        <v>3</v>
      </c>
      <c r="G196" s="831">
        <v>266.85000000000002</v>
      </c>
      <c r="H196" s="827">
        <v>1</v>
      </c>
      <c r="I196" s="831"/>
      <c r="J196" s="831"/>
      <c r="K196" s="827">
        <v>0</v>
      </c>
      <c r="L196" s="831">
        <v>3</v>
      </c>
      <c r="M196" s="832">
        <v>266.85000000000002</v>
      </c>
    </row>
    <row r="197" spans="1:13" ht="14.45" customHeight="1" x14ac:dyDescent="0.2">
      <c r="A197" s="821" t="s">
        <v>2952</v>
      </c>
      <c r="B197" s="822" t="s">
        <v>2678</v>
      </c>
      <c r="C197" s="822" t="s">
        <v>2679</v>
      </c>
      <c r="D197" s="822" t="s">
        <v>2680</v>
      </c>
      <c r="E197" s="822" t="s">
        <v>2681</v>
      </c>
      <c r="F197" s="831"/>
      <c r="G197" s="831"/>
      <c r="H197" s="827">
        <v>0</v>
      </c>
      <c r="I197" s="831">
        <v>6</v>
      </c>
      <c r="J197" s="831">
        <v>3035.1600000000003</v>
      </c>
      <c r="K197" s="827">
        <v>1</v>
      </c>
      <c r="L197" s="831">
        <v>6</v>
      </c>
      <c r="M197" s="832">
        <v>3035.1600000000003</v>
      </c>
    </row>
    <row r="198" spans="1:13" ht="14.45" customHeight="1" x14ac:dyDescent="0.2">
      <c r="A198" s="821" t="s">
        <v>2952</v>
      </c>
      <c r="B198" s="822" t="s">
        <v>2678</v>
      </c>
      <c r="C198" s="822" t="s">
        <v>3810</v>
      </c>
      <c r="D198" s="822" t="s">
        <v>2680</v>
      </c>
      <c r="E198" s="822" t="s">
        <v>3811</v>
      </c>
      <c r="F198" s="831"/>
      <c r="G198" s="831"/>
      <c r="H198" s="827">
        <v>0</v>
      </c>
      <c r="I198" s="831">
        <v>5</v>
      </c>
      <c r="J198" s="831">
        <v>5058.6499999999996</v>
      </c>
      <c r="K198" s="827">
        <v>1</v>
      </c>
      <c r="L198" s="831">
        <v>5</v>
      </c>
      <c r="M198" s="832">
        <v>5058.6499999999996</v>
      </c>
    </row>
    <row r="199" spans="1:13" ht="14.45" customHeight="1" x14ac:dyDescent="0.2">
      <c r="A199" s="821" t="s">
        <v>2952</v>
      </c>
      <c r="B199" s="822" t="s">
        <v>2678</v>
      </c>
      <c r="C199" s="822" t="s">
        <v>4059</v>
      </c>
      <c r="D199" s="822" t="s">
        <v>4060</v>
      </c>
      <c r="E199" s="822" t="s">
        <v>2681</v>
      </c>
      <c r="F199" s="831">
        <v>6</v>
      </c>
      <c r="G199" s="831">
        <v>3877.92</v>
      </c>
      <c r="H199" s="827">
        <v>1</v>
      </c>
      <c r="I199" s="831"/>
      <c r="J199" s="831"/>
      <c r="K199" s="827">
        <v>0</v>
      </c>
      <c r="L199" s="831">
        <v>6</v>
      </c>
      <c r="M199" s="832">
        <v>3877.92</v>
      </c>
    </row>
    <row r="200" spans="1:13" ht="14.45" customHeight="1" x14ac:dyDescent="0.2">
      <c r="A200" s="821" t="s">
        <v>2952</v>
      </c>
      <c r="B200" s="822" t="s">
        <v>2314</v>
      </c>
      <c r="C200" s="822" t="s">
        <v>2682</v>
      </c>
      <c r="D200" s="822" t="s">
        <v>718</v>
      </c>
      <c r="E200" s="822" t="s">
        <v>1339</v>
      </c>
      <c r="F200" s="831"/>
      <c r="G200" s="831"/>
      <c r="H200" s="827"/>
      <c r="I200" s="831">
        <v>6</v>
      </c>
      <c r="J200" s="831">
        <v>0</v>
      </c>
      <c r="K200" s="827"/>
      <c r="L200" s="831">
        <v>6</v>
      </c>
      <c r="M200" s="832">
        <v>0</v>
      </c>
    </row>
    <row r="201" spans="1:13" ht="14.45" customHeight="1" x14ac:dyDescent="0.2">
      <c r="A201" s="821" t="s">
        <v>2952</v>
      </c>
      <c r="B201" s="822" t="s">
        <v>2705</v>
      </c>
      <c r="C201" s="822" t="s">
        <v>2711</v>
      </c>
      <c r="D201" s="822" t="s">
        <v>2707</v>
      </c>
      <c r="E201" s="822" t="s">
        <v>2712</v>
      </c>
      <c r="F201" s="831"/>
      <c r="G201" s="831"/>
      <c r="H201" s="827">
        <v>0</v>
      </c>
      <c r="I201" s="831">
        <v>5</v>
      </c>
      <c r="J201" s="831">
        <v>1697.3500000000001</v>
      </c>
      <c r="K201" s="827">
        <v>1</v>
      </c>
      <c r="L201" s="831">
        <v>5</v>
      </c>
      <c r="M201" s="832">
        <v>1697.3500000000001</v>
      </c>
    </row>
    <row r="202" spans="1:13" ht="14.45" customHeight="1" x14ac:dyDescent="0.2">
      <c r="A202" s="821" t="s">
        <v>2952</v>
      </c>
      <c r="B202" s="822" t="s">
        <v>2874</v>
      </c>
      <c r="C202" s="822" t="s">
        <v>2876</v>
      </c>
      <c r="D202" s="822" t="s">
        <v>2046</v>
      </c>
      <c r="E202" s="822" t="s">
        <v>2049</v>
      </c>
      <c r="F202" s="831"/>
      <c r="G202" s="831"/>
      <c r="H202" s="827">
        <v>0</v>
      </c>
      <c r="I202" s="831">
        <v>5</v>
      </c>
      <c r="J202" s="831">
        <v>6433.0999999999995</v>
      </c>
      <c r="K202" s="827">
        <v>1</v>
      </c>
      <c r="L202" s="831">
        <v>5</v>
      </c>
      <c r="M202" s="832">
        <v>6433.0999999999995</v>
      </c>
    </row>
    <row r="203" spans="1:13" ht="14.45" customHeight="1" x14ac:dyDescent="0.2">
      <c r="A203" s="821" t="s">
        <v>2952</v>
      </c>
      <c r="B203" s="822" t="s">
        <v>2874</v>
      </c>
      <c r="C203" s="822" t="s">
        <v>2877</v>
      </c>
      <c r="D203" s="822" t="s">
        <v>2046</v>
      </c>
      <c r="E203" s="822" t="s">
        <v>2048</v>
      </c>
      <c r="F203" s="831"/>
      <c r="G203" s="831"/>
      <c r="H203" s="827">
        <v>0</v>
      </c>
      <c r="I203" s="831">
        <v>3</v>
      </c>
      <c r="J203" s="831">
        <v>7719.66</v>
      </c>
      <c r="K203" s="827">
        <v>1</v>
      </c>
      <c r="L203" s="831">
        <v>3</v>
      </c>
      <c r="M203" s="832">
        <v>7719.66</v>
      </c>
    </row>
    <row r="204" spans="1:13" ht="14.45" customHeight="1" x14ac:dyDescent="0.2">
      <c r="A204" s="821" t="s">
        <v>2952</v>
      </c>
      <c r="B204" s="822" t="s">
        <v>2874</v>
      </c>
      <c r="C204" s="822" t="s">
        <v>2878</v>
      </c>
      <c r="D204" s="822" t="s">
        <v>2046</v>
      </c>
      <c r="E204" s="822" t="s">
        <v>2879</v>
      </c>
      <c r="F204" s="831"/>
      <c r="G204" s="831"/>
      <c r="H204" s="827">
        <v>0</v>
      </c>
      <c r="I204" s="831">
        <v>3</v>
      </c>
      <c r="J204" s="831">
        <v>2031.5099999999998</v>
      </c>
      <c r="K204" s="827">
        <v>1</v>
      </c>
      <c r="L204" s="831">
        <v>3</v>
      </c>
      <c r="M204" s="832">
        <v>2031.5099999999998</v>
      </c>
    </row>
    <row r="205" spans="1:13" ht="14.45" customHeight="1" x14ac:dyDescent="0.2">
      <c r="A205" s="821" t="s">
        <v>2952</v>
      </c>
      <c r="B205" s="822" t="s">
        <v>2744</v>
      </c>
      <c r="C205" s="822" t="s">
        <v>4165</v>
      </c>
      <c r="D205" s="822" t="s">
        <v>4166</v>
      </c>
      <c r="E205" s="822" t="s">
        <v>2746</v>
      </c>
      <c r="F205" s="831">
        <v>2</v>
      </c>
      <c r="G205" s="831">
        <v>0</v>
      </c>
      <c r="H205" s="827"/>
      <c r="I205" s="831"/>
      <c r="J205" s="831"/>
      <c r="K205" s="827"/>
      <c r="L205" s="831">
        <v>2</v>
      </c>
      <c r="M205" s="832">
        <v>0</v>
      </c>
    </row>
    <row r="206" spans="1:13" ht="14.45" customHeight="1" x14ac:dyDescent="0.2">
      <c r="A206" s="821" t="s">
        <v>2952</v>
      </c>
      <c r="B206" s="822" t="s">
        <v>2897</v>
      </c>
      <c r="C206" s="822" t="s">
        <v>4164</v>
      </c>
      <c r="D206" s="822" t="s">
        <v>2899</v>
      </c>
      <c r="E206" s="822" t="s">
        <v>4021</v>
      </c>
      <c r="F206" s="831"/>
      <c r="G206" s="831"/>
      <c r="H206" s="827">
        <v>0</v>
      </c>
      <c r="I206" s="831">
        <v>3</v>
      </c>
      <c r="J206" s="831">
        <v>241.59</v>
      </c>
      <c r="K206" s="827">
        <v>1</v>
      </c>
      <c r="L206" s="831">
        <v>3</v>
      </c>
      <c r="M206" s="832">
        <v>241.59</v>
      </c>
    </row>
    <row r="207" spans="1:13" ht="14.45" customHeight="1" x14ac:dyDescent="0.2">
      <c r="A207" s="821" t="s">
        <v>2952</v>
      </c>
      <c r="B207" s="822" t="s">
        <v>4716</v>
      </c>
      <c r="C207" s="822" t="s">
        <v>3261</v>
      </c>
      <c r="D207" s="822" t="s">
        <v>3208</v>
      </c>
      <c r="E207" s="822"/>
      <c r="F207" s="831">
        <v>3</v>
      </c>
      <c r="G207" s="831">
        <v>150.96</v>
      </c>
      <c r="H207" s="827">
        <v>1</v>
      </c>
      <c r="I207" s="831"/>
      <c r="J207" s="831"/>
      <c r="K207" s="827">
        <v>0</v>
      </c>
      <c r="L207" s="831">
        <v>3</v>
      </c>
      <c r="M207" s="832">
        <v>150.96</v>
      </c>
    </row>
    <row r="208" spans="1:13" ht="14.45" customHeight="1" x14ac:dyDescent="0.2">
      <c r="A208" s="821" t="s">
        <v>2953</v>
      </c>
      <c r="B208" s="822" t="s">
        <v>2705</v>
      </c>
      <c r="C208" s="822" t="s">
        <v>2711</v>
      </c>
      <c r="D208" s="822" t="s">
        <v>2707</v>
      </c>
      <c r="E208" s="822" t="s">
        <v>2712</v>
      </c>
      <c r="F208" s="831"/>
      <c r="G208" s="831"/>
      <c r="H208" s="827">
        <v>0</v>
      </c>
      <c r="I208" s="831">
        <v>2</v>
      </c>
      <c r="J208" s="831">
        <v>678.94</v>
      </c>
      <c r="K208" s="827">
        <v>1</v>
      </c>
      <c r="L208" s="831">
        <v>2</v>
      </c>
      <c r="M208" s="832">
        <v>678.94</v>
      </c>
    </row>
    <row r="209" spans="1:13" ht="14.45" customHeight="1" x14ac:dyDescent="0.2">
      <c r="A209" s="821" t="s">
        <v>2954</v>
      </c>
      <c r="B209" s="822" t="s">
        <v>4726</v>
      </c>
      <c r="C209" s="822" t="s">
        <v>3412</v>
      </c>
      <c r="D209" s="822" t="s">
        <v>3163</v>
      </c>
      <c r="E209" s="822" t="s">
        <v>3413</v>
      </c>
      <c r="F209" s="831">
        <v>1</v>
      </c>
      <c r="G209" s="831">
        <v>301.2</v>
      </c>
      <c r="H209" s="827">
        <v>1</v>
      </c>
      <c r="I209" s="831"/>
      <c r="J209" s="831"/>
      <c r="K209" s="827">
        <v>0</v>
      </c>
      <c r="L209" s="831">
        <v>1</v>
      </c>
      <c r="M209" s="832">
        <v>301.2</v>
      </c>
    </row>
    <row r="210" spans="1:13" ht="14.45" customHeight="1" x14ac:dyDescent="0.2">
      <c r="A210" s="821" t="s">
        <v>2954</v>
      </c>
      <c r="B210" s="822" t="s">
        <v>2460</v>
      </c>
      <c r="C210" s="822" t="s">
        <v>3167</v>
      </c>
      <c r="D210" s="822" t="s">
        <v>2462</v>
      </c>
      <c r="E210" s="822" t="s">
        <v>3168</v>
      </c>
      <c r="F210" s="831"/>
      <c r="G210" s="831"/>
      <c r="H210" s="827">
        <v>0</v>
      </c>
      <c r="I210" s="831">
        <v>2</v>
      </c>
      <c r="J210" s="831">
        <v>1228.96</v>
      </c>
      <c r="K210" s="827">
        <v>1</v>
      </c>
      <c r="L210" s="831">
        <v>2</v>
      </c>
      <c r="M210" s="832">
        <v>1228.96</v>
      </c>
    </row>
    <row r="211" spans="1:13" ht="14.45" customHeight="1" x14ac:dyDescent="0.2">
      <c r="A211" s="821" t="s">
        <v>2954</v>
      </c>
      <c r="B211" s="822" t="s">
        <v>2479</v>
      </c>
      <c r="C211" s="822" t="s">
        <v>3100</v>
      </c>
      <c r="D211" s="822" t="s">
        <v>2481</v>
      </c>
      <c r="E211" s="822" t="s">
        <v>836</v>
      </c>
      <c r="F211" s="831">
        <v>2</v>
      </c>
      <c r="G211" s="831">
        <v>93.2</v>
      </c>
      <c r="H211" s="827">
        <v>1</v>
      </c>
      <c r="I211" s="831"/>
      <c r="J211" s="831"/>
      <c r="K211" s="827">
        <v>0</v>
      </c>
      <c r="L211" s="831">
        <v>2</v>
      </c>
      <c r="M211" s="832">
        <v>93.2</v>
      </c>
    </row>
    <row r="212" spans="1:13" ht="14.45" customHeight="1" x14ac:dyDescent="0.2">
      <c r="A212" s="821" t="s">
        <v>2954</v>
      </c>
      <c r="B212" s="822" t="s">
        <v>2539</v>
      </c>
      <c r="C212" s="822" t="s">
        <v>2543</v>
      </c>
      <c r="D212" s="822" t="s">
        <v>1746</v>
      </c>
      <c r="E212" s="822" t="s">
        <v>2544</v>
      </c>
      <c r="F212" s="831"/>
      <c r="G212" s="831"/>
      <c r="H212" s="827">
        <v>0</v>
      </c>
      <c r="I212" s="831">
        <v>9</v>
      </c>
      <c r="J212" s="831">
        <v>1389.2400000000002</v>
      </c>
      <c r="K212" s="827">
        <v>1</v>
      </c>
      <c r="L212" s="831">
        <v>9</v>
      </c>
      <c r="M212" s="832">
        <v>1389.2400000000002</v>
      </c>
    </row>
    <row r="213" spans="1:13" ht="14.45" customHeight="1" x14ac:dyDescent="0.2">
      <c r="A213" s="821" t="s">
        <v>2954</v>
      </c>
      <c r="B213" s="822" t="s">
        <v>2551</v>
      </c>
      <c r="C213" s="822" t="s">
        <v>3102</v>
      </c>
      <c r="D213" s="822" t="s">
        <v>3103</v>
      </c>
      <c r="E213" s="822" t="s">
        <v>3104</v>
      </c>
      <c r="F213" s="831">
        <v>2</v>
      </c>
      <c r="G213" s="831">
        <v>268.89999999999998</v>
      </c>
      <c r="H213" s="827">
        <v>1</v>
      </c>
      <c r="I213" s="831"/>
      <c r="J213" s="831"/>
      <c r="K213" s="827">
        <v>0</v>
      </c>
      <c r="L213" s="831">
        <v>2</v>
      </c>
      <c r="M213" s="832">
        <v>268.89999999999998</v>
      </c>
    </row>
    <row r="214" spans="1:13" ht="14.45" customHeight="1" x14ac:dyDescent="0.2">
      <c r="A214" s="821" t="s">
        <v>2954</v>
      </c>
      <c r="B214" s="822" t="s">
        <v>2551</v>
      </c>
      <c r="C214" s="822" t="s">
        <v>3105</v>
      </c>
      <c r="D214" s="822" t="s">
        <v>3106</v>
      </c>
      <c r="E214" s="822" t="s">
        <v>886</v>
      </c>
      <c r="F214" s="831"/>
      <c r="G214" s="831"/>
      <c r="H214" s="827">
        <v>0</v>
      </c>
      <c r="I214" s="831">
        <v>2</v>
      </c>
      <c r="J214" s="831">
        <v>336.82</v>
      </c>
      <c r="K214" s="827">
        <v>1</v>
      </c>
      <c r="L214" s="831">
        <v>2</v>
      </c>
      <c r="M214" s="832">
        <v>336.82</v>
      </c>
    </row>
    <row r="215" spans="1:13" ht="14.45" customHeight="1" x14ac:dyDescent="0.2">
      <c r="A215" s="821" t="s">
        <v>2954</v>
      </c>
      <c r="B215" s="822" t="s">
        <v>2572</v>
      </c>
      <c r="C215" s="822" t="s">
        <v>2573</v>
      </c>
      <c r="D215" s="822" t="s">
        <v>2574</v>
      </c>
      <c r="E215" s="822" t="s">
        <v>2575</v>
      </c>
      <c r="F215" s="831"/>
      <c r="G215" s="831"/>
      <c r="H215" s="827">
        <v>0</v>
      </c>
      <c r="I215" s="831">
        <v>6</v>
      </c>
      <c r="J215" s="831">
        <v>718.2</v>
      </c>
      <c r="K215" s="827">
        <v>1</v>
      </c>
      <c r="L215" s="831">
        <v>6</v>
      </c>
      <c r="M215" s="832">
        <v>718.2</v>
      </c>
    </row>
    <row r="216" spans="1:13" ht="14.45" customHeight="1" x14ac:dyDescent="0.2">
      <c r="A216" s="821" t="s">
        <v>2954</v>
      </c>
      <c r="B216" s="822" t="s">
        <v>2652</v>
      </c>
      <c r="C216" s="822" t="s">
        <v>2653</v>
      </c>
      <c r="D216" s="822" t="s">
        <v>2654</v>
      </c>
      <c r="E216" s="822" t="s">
        <v>2655</v>
      </c>
      <c r="F216" s="831"/>
      <c r="G216" s="831"/>
      <c r="H216" s="827">
        <v>0</v>
      </c>
      <c r="I216" s="831">
        <v>10</v>
      </c>
      <c r="J216" s="831">
        <v>704.8</v>
      </c>
      <c r="K216" s="827">
        <v>1</v>
      </c>
      <c r="L216" s="831">
        <v>10</v>
      </c>
      <c r="M216" s="832">
        <v>704.8</v>
      </c>
    </row>
    <row r="217" spans="1:13" ht="14.45" customHeight="1" x14ac:dyDescent="0.2">
      <c r="A217" s="821" t="s">
        <v>2954</v>
      </c>
      <c r="B217" s="822" t="s">
        <v>2652</v>
      </c>
      <c r="C217" s="822" t="s">
        <v>3155</v>
      </c>
      <c r="D217" s="822" t="s">
        <v>2654</v>
      </c>
      <c r="E217" s="822" t="s">
        <v>3156</v>
      </c>
      <c r="F217" s="831"/>
      <c r="G217" s="831"/>
      <c r="H217" s="827">
        <v>0</v>
      </c>
      <c r="I217" s="831">
        <v>9</v>
      </c>
      <c r="J217" s="831">
        <v>1268.6400000000001</v>
      </c>
      <c r="K217" s="827">
        <v>1</v>
      </c>
      <c r="L217" s="831">
        <v>9</v>
      </c>
      <c r="M217" s="832">
        <v>1268.6400000000001</v>
      </c>
    </row>
    <row r="218" spans="1:13" ht="14.45" customHeight="1" x14ac:dyDescent="0.2">
      <c r="A218" s="821" t="s">
        <v>2954</v>
      </c>
      <c r="B218" s="822" t="s">
        <v>4711</v>
      </c>
      <c r="C218" s="822" t="s">
        <v>3913</v>
      </c>
      <c r="D218" s="822" t="s">
        <v>3914</v>
      </c>
      <c r="E218" s="822" t="s">
        <v>3915</v>
      </c>
      <c r="F218" s="831">
        <v>15</v>
      </c>
      <c r="G218" s="831">
        <v>30583.949999999997</v>
      </c>
      <c r="H218" s="827">
        <v>1</v>
      </c>
      <c r="I218" s="831"/>
      <c r="J218" s="831"/>
      <c r="K218" s="827">
        <v>0</v>
      </c>
      <c r="L218" s="831">
        <v>15</v>
      </c>
      <c r="M218" s="832">
        <v>30583.949999999997</v>
      </c>
    </row>
    <row r="219" spans="1:13" ht="14.45" customHeight="1" x14ac:dyDescent="0.2">
      <c r="A219" s="821" t="s">
        <v>2954</v>
      </c>
      <c r="B219" s="822" t="s">
        <v>4711</v>
      </c>
      <c r="C219" s="822" t="s">
        <v>3916</v>
      </c>
      <c r="D219" s="822" t="s">
        <v>3914</v>
      </c>
      <c r="E219" s="822" t="s">
        <v>3917</v>
      </c>
      <c r="F219" s="831">
        <v>13</v>
      </c>
      <c r="G219" s="831">
        <v>7184.32</v>
      </c>
      <c r="H219" s="827">
        <v>1</v>
      </c>
      <c r="I219" s="831"/>
      <c r="J219" s="831"/>
      <c r="K219" s="827">
        <v>0</v>
      </c>
      <c r="L219" s="831">
        <v>13</v>
      </c>
      <c r="M219" s="832">
        <v>7184.32</v>
      </c>
    </row>
    <row r="220" spans="1:13" ht="14.45" customHeight="1" x14ac:dyDescent="0.2">
      <c r="A220" s="821" t="s">
        <v>2954</v>
      </c>
      <c r="B220" s="822" t="s">
        <v>4711</v>
      </c>
      <c r="C220" s="822" t="s">
        <v>3920</v>
      </c>
      <c r="D220" s="822" t="s">
        <v>3914</v>
      </c>
      <c r="E220" s="822" t="s">
        <v>3921</v>
      </c>
      <c r="F220" s="831">
        <v>16</v>
      </c>
      <c r="G220" s="831">
        <v>16311.36</v>
      </c>
      <c r="H220" s="827">
        <v>1</v>
      </c>
      <c r="I220" s="831"/>
      <c r="J220" s="831"/>
      <c r="K220" s="827">
        <v>0</v>
      </c>
      <c r="L220" s="831">
        <v>16</v>
      </c>
      <c r="M220" s="832">
        <v>16311.36</v>
      </c>
    </row>
    <row r="221" spans="1:13" ht="14.45" customHeight="1" x14ac:dyDescent="0.2">
      <c r="A221" s="821" t="s">
        <v>2954</v>
      </c>
      <c r="B221" s="822" t="s">
        <v>4711</v>
      </c>
      <c r="C221" s="822" t="s">
        <v>4203</v>
      </c>
      <c r="D221" s="822" t="s">
        <v>3923</v>
      </c>
      <c r="E221" s="822" t="s">
        <v>3921</v>
      </c>
      <c r="F221" s="831">
        <v>3</v>
      </c>
      <c r="G221" s="831">
        <v>3058.38</v>
      </c>
      <c r="H221" s="827">
        <v>1</v>
      </c>
      <c r="I221" s="831"/>
      <c r="J221" s="831"/>
      <c r="K221" s="827">
        <v>0</v>
      </c>
      <c r="L221" s="831">
        <v>3</v>
      </c>
      <c r="M221" s="832">
        <v>3058.38</v>
      </c>
    </row>
    <row r="222" spans="1:13" ht="14.45" customHeight="1" x14ac:dyDescent="0.2">
      <c r="A222" s="821" t="s">
        <v>2954</v>
      </c>
      <c r="B222" s="822" t="s">
        <v>4711</v>
      </c>
      <c r="C222" s="822" t="s">
        <v>3924</v>
      </c>
      <c r="D222" s="822" t="s">
        <v>3925</v>
      </c>
      <c r="E222" s="822" t="s">
        <v>3915</v>
      </c>
      <c r="F222" s="831"/>
      <c r="G222" s="831"/>
      <c r="H222" s="827">
        <v>0</v>
      </c>
      <c r="I222" s="831">
        <v>54</v>
      </c>
      <c r="J222" s="831">
        <v>110102.21999999997</v>
      </c>
      <c r="K222" s="827">
        <v>1</v>
      </c>
      <c r="L222" s="831">
        <v>54</v>
      </c>
      <c r="M222" s="832">
        <v>110102.21999999997</v>
      </c>
    </row>
    <row r="223" spans="1:13" ht="14.45" customHeight="1" x14ac:dyDescent="0.2">
      <c r="A223" s="821" t="s">
        <v>2954</v>
      </c>
      <c r="B223" s="822" t="s">
        <v>4711</v>
      </c>
      <c r="C223" s="822" t="s">
        <v>3926</v>
      </c>
      <c r="D223" s="822" t="s">
        <v>3925</v>
      </c>
      <c r="E223" s="822" t="s">
        <v>3919</v>
      </c>
      <c r="F223" s="831"/>
      <c r="G223" s="831"/>
      <c r="H223" s="827">
        <v>0</v>
      </c>
      <c r="I223" s="831">
        <v>26</v>
      </c>
      <c r="J223" s="831">
        <v>9250.5400000000009</v>
      </c>
      <c r="K223" s="827">
        <v>1</v>
      </c>
      <c r="L223" s="831">
        <v>26</v>
      </c>
      <c r="M223" s="832">
        <v>9250.5400000000009</v>
      </c>
    </row>
    <row r="224" spans="1:13" ht="14.45" customHeight="1" x14ac:dyDescent="0.2">
      <c r="A224" s="821" t="s">
        <v>2954</v>
      </c>
      <c r="B224" s="822" t="s">
        <v>4711</v>
      </c>
      <c r="C224" s="822" t="s">
        <v>3927</v>
      </c>
      <c r="D224" s="822" t="s">
        <v>3925</v>
      </c>
      <c r="E224" s="822" t="s">
        <v>3917</v>
      </c>
      <c r="F224" s="831"/>
      <c r="G224" s="831"/>
      <c r="H224" s="827">
        <v>0</v>
      </c>
      <c r="I224" s="831">
        <v>111</v>
      </c>
      <c r="J224" s="831">
        <v>61343.040000000008</v>
      </c>
      <c r="K224" s="827">
        <v>1</v>
      </c>
      <c r="L224" s="831">
        <v>111</v>
      </c>
      <c r="M224" s="832">
        <v>61343.040000000008</v>
      </c>
    </row>
    <row r="225" spans="1:13" ht="14.45" customHeight="1" x14ac:dyDescent="0.2">
      <c r="A225" s="821" t="s">
        <v>2954</v>
      </c>
      <c r="B225" s="822" t="s">
        <v>4711</v>
      </c>
      <c r="C225" s="822" t="s">
        <v>3928</v>
      </c>
      <c r="D225" s="822" t="s">
        <v>3925</v>
      </c>
      <c r="E225" s="822" t="s">
        <v>3921</v>
      </c>
      <c r="F225" s="831"/>
      <c r="G225" s="831"/>
      <c r="H225" s="827">
        <v>0</v>
      </c>
      <c r="I225" s="831">
        <v>133</v>
      </c>
      <c r="J225" s="831">
        <v>135588.18</v>
      </c>
      <c r="K225" s="827">
        <v>1</v>
      </c>
      <c r="L225" s="831">
        <v>133</v>
      </c>
      <c r="M225" s="832">
        <v>135588.18</v>
      </c>
    </row>
    <row r="226" spans="1:13" ht="14.45" customHeight="1" x14ac:dyDescent="0.2">
      <c r="A226" s="821" t="s">
        <v>2954</v>
      </c>
      <c r="B226" s="822" t="s">
        <v>2674</v>
      </c>
      <c r="C226" s="822" t="s">
        <v>4181</v>
      </c>
      <c r="D226" s="822" t="s">
        <v>2676</v>
      </c>
      <c r="E226" s="822" t="s">
        <v>4182</v>
      </c>
      <c r="F226" s="831"/>
      <c r="G226" s="831"/>
      <c r="H226" s="827">
        <v>0</v>
      </c>
      <c r="I226" s="831">
        <v>77</v>
      </c>
      <c r="J226" s="831">
        <v>15463.909999999998</v>
      </c>
      <c r="K226" s="827">
        <v>1</v>
      </c>
      <c r="L226" s="831">
        <v>77</v>
      </c>
      <c r="M226" s="832">
        <v>15463.909999999998</v>
      </c>
    </row>
    <row r="227" spans="1:13" ht="14.45" customHeight="1" x14ac:dyDescent="0.2">
      <c r="A227" s="821" t="s">
        <v>2954</v>
      </c>
      <c r="B227" s="822" t="s">
        <v>2674</v>
      </c>
      <c r="C227" s="822" t="s">
        <v>3837</v>
      </c>
      <c r="D227" s="822" t="s">
        <v>3836</v>
      </c>
      <c r="E227" s="822" t="s">
        <v>3838</v>
      </c>
      <c r="F227" s="831"/>
      <c r="G227" s="831"/>
      <c r="H227" s="827">
        <v>0</v>
      </c>
      <c r="I227" s="831">
        <v>8</v>
      </c>
      <c r="J227" s="831">
        <v>11633.84</v>
      </c>
      <c r="K227" s="827">
        <v>1</v>
      </c>
      <c r="L227" s="831">
        <v>8</v>
      </c>
      <c r="M227" s="832">
        <v>11633.84</v>
      </c>
    </row>
    <row r="228" spans="1:13" ht="14.45" customHeight="1" x14ac:dyDescent="0.2">
      <c r="A228" s="821" t="s">
        <v>2954</v>
      </c>
      <c r="B228" s="822" t="s">
        <v>2674</v>
      </c>
      <c r="C228" s="822" t="s">
        <v>3839</v>
      </c>
      <c r="D228" s="822" t="s">
        <v>3836</v>
      </c>
      <c r="E228" s="822" t="s">
        <v>3840</v>
      </c>
      <c r="F228" s="831"/>
      <c r="G228" s="831"/>
      <c r="H228" s="827">
        <v>0</v>
      </c>
      <c r="I228" s="831">
        <v>18</v>
      </c>
      <c r="J228" s="831">
        <v>31072.379999999997</v>
      </c>
      <c r="K228" s="827">
        <v>1</v>
      </c>
      <c r="L228" s="831">
        <v>18</v>
      </c>
      <c r="M228" s="832">
        <v>31072.379999999997</v>
      </c>
    </row>
    <row r="229" spans="1:13" ht="14.45" customHeight="1" x14ac:dyDescent="0.2">
      <c r="A229" s="821" t="s">
        <v>2954</v>
      </c>
      <c r="B229" s="822" t="s">
        <v>2674</v>
      </c>
      <c r="C229" s="822" t="s">
        <v>4061</v>
      </c>
      <c r="D229" s="822" t="s">
        <v>3842</v>
      </c>
      <c r="E229" s="822" t="s">
        <v>4062</v>
      </c>
      <c r="F229" s="831"/>
      <c r="G229" s="831"/>
      <c r="H229" s="827">
        <v>0</v>
      </c>
      <c r="I229" s="831">
        <v>2</v>
      </c>
      <c r="J229" s="831">
        <v>10644.16</v>
      </c>
      <c r="K229" s="827">
        <v>1</v>
      </c>
      <c r="L229" s="831">
        <v>2</v>
      </c>
      <c r="M229" s="832">
        <v>10644.16</v>
      </c>
    </row>
    <row r="230" spans="1:13" ht="14.45" customHeight="1" x14ac:dyDescent="0.2">
      <c r="A230" s="821" t="s">
        <v>2954</v>
      </c>
      <c r="B230" s="822" t="s">
        <v>2674</v>
      </c>
      <c r="C230" s="822" t="s">
        <v>3841</v>
      </c>
      <c r="D230" s="822" t="s">
        <v>3842</v>
      </c>
      <c r="E230" s="822" t="s">
        <v>3843</v>
      </c>
      <c r="F230" s="831"/>
      <c r="G230" s="831"/>
      <c r="H230" s="827">
        <v>0</v>
      </c>
      <c r="I230" s="831">
        <v>1</v>
      </c>
      <c r="J230" s="831">
        <v>5322.08</v>
      </c>
      <c r="K230" s="827">
        <v>1</v>
      </c>
      <c r="L230" s="831">
        <v>1</v>
      </c>
      <c r="M230" s="832">
        <v>5322.08</v>
      </c>
    </row>
    <row r="231" spans="1:13" ht="14.45" customHeight="1" x14ac:dyDescent="0.2">
      <c r="A231" s="821" t="s">
        <v>2954</v>
      </c>
      <c r="B231" s="822" t="s">
        <v>2674</v>
      </c>
      <c r="C231" s="822" t="s">
        <v>4183</v>
      </c>
      <c r="D231" s="822" t="s">
        <v>2676</v>
      </c>
      <c r="E231" s="822" t="s">
        <v>4184</v>
      </c>
      <c r="F231" s="831"/>
      <c r="G231" s="831"/>
      <c r="H231" s="827">
        <v>0</v>
      </c>
      <c r="I231" s="831">
        <v>14</v>
      </c>
      <c r="J231" s="831">
        <v>22040.14</v>
      </c>
      <c r="K231" s="827">
        <v>1</v>
      </c>
      <c r="L231" s="831">
        <v>14</v>
      </c>
      <c r="M231" s="832">
        <v>22040.14</v>
      </c>
    </row>
    <row r="232" spans="1:13" ht="14.45" customHeight="1" x14ac:dyDescent="0.2">
      <c r="A232" s="821" t="s">
        <v>2954</v>
      </c>
      <c r="B232" s="822" t="s">
        <v>2674</v>
      </c>
      <c r="C232" s="822" t="s">
        <v>2675</v>
      </c>
      <c r="D232" s="822" t="s">
        <v>2676</v>
      </c>
      <c r="E232" s="822" t="s">
        <v>2677</v>
      </c>
      <c r="F232" s="831"/>
      <c r="G232" s="831"/>
      <c r="H232" s="827">
        <v>0</v>
      </c>
      <c r="I232" s="831">
        <v>12</v>
      </c>
      <c r="J232" s="831">
        <v>14578.920000000002</v>
      </c>
      <c r="K232" s="827">
        <v>1</v>
      </c>
      <c r="L232" s="831">
        <v>12</v>
      </c>
      <c r="M232" s="832">
        <v>14578.920000000002</v>
      </c>
    </row>
    <row r="233" spans="1:13" ht="14.45" customHeight="1" x14ac:dyDescent="0.2">
      <c r="A233" s="821" t="s">
        <v>2954</v>
      </c>
      <c r="B233" s="822" t="s">
        <v>2674</v>
      </c>
      <c r="C233" s="822" t="s">
        <v>2861</v>
      </c>
      <c r="D233" s="822" t="s">
        <v>2676</v>
      </c>
      <c r="E233" s="822" t="s">
        <v>2862</v>
      </c>
      <c r="F233" s="831"/>
      <c r="G233" s="831"/>
      <c r="H233" s="827">
        <v>0</v>
      </c>
      <c r="I233" s="831">
        <v>67</v>
      </c>
      <c r="J233" s="831">
        <v>25936.7</v>
      </c>
      <c r="K233" s="827">
        <v>1</v>
      </c>
      <c r="L233" s="831">
        <v>67</v>
      </c>
      <c r="M233" s="832">
        <v>25936.7</v>
      </c>
    </row>
    <row r="234" spans="1:13" ht="14.45" customHeight="1" x14ac:dyDescent="0.2">
      <c r="A234" s="821" t="s">
        <v>2954</v>
      </c>
      <c r="B234" s="822" t="s">
        <v>2674</v>
      </c>
      <c r="C234" s="822" t="s">
        <v>2863</v>
      </c>
      <c r="D234" s="822" t="s">
        <v>2676</v>
      </c>
      <c r="E234" s="822" t="s">
        <v>2864</v>
      </c>
      <c r="F234" s="831"/>
      <c r="G234" s="831"/>
      <c r="H234" s="827">
        <v>0</v>
      </c>
      <c r="I234" s="831">
        <v>24</v>
      </c>
      <c r="J234" s="831">
        <v>19438.560000000001</v>
      </c>
      <c r="K234" s="827">
        <v>1</v>
      </c>
      <c r="L234" s="831">
        <v>24</v>
      </c>
      <c r="M234" s="832">
        <v>19438.560000000001</v>
      </c>
    </row>
    <row r="235" spans="1:13" ht="14.45" customHeight="1" x14ac:dyDescent="0.2">
      <c r="A235" s="821" t="s">
        <v>2954</v>
      </c>
      <c r="B235" s="822" t="s">
        <v>2674</v>
      </c>
      <c r="C235" s="822" t="s">
        <v>4185</v>
      </c>
      <c r="D235" s="822" t="s">
        <v>4186</v>
      </c>
      <c r="E235" s="822" t="s">
        <v>4187</v>
      </c>
      <c r="F235" s="831">
        <v>7</v>
      </c>
      <c r="G235" s="831">
        <v>9743.7099999999991</v>
      </c>
      <c r="H235" s="827">
        <v>1</v>
      </c>
      <c r="I235" s="831"/>
      <c r="J235" s="831"/>
      <c r="K235" s="827">
        <v>0</v>
      </c>
      <c r="L235" s="831">
        <v>7</v>
      </c>
      <c r="M235" s="832">
        <v>9743.7099999999991</v>
      </c>
    </row>
    <row r="236" spans="1:13" ht="14.45" customHeight="1" x14ac:dyDescent="0.2">
      <c r="A236" s="821" t="s">
        <v>2954</v>
      </c>
      <c r="B236" s="822" t="s">
        <v>2674</v>
      </c>
      <c r="C236" s="822" t="s">
        <v>4188</v>
      </c>
      <c r="D236" s="822" t="s">
        <v>4186</v>
      </c>
      <c r="E236" s="822" t="s">
        <v>4189</v>
      </c>
      <c r="F236" s="831">
        <v>6</v>
      </c>
      <c r="G236" s="831">
        <v>1951.1999999999998</v>
      </c>
      <c r="H236" s="827">
        <v>1</v>
      </c>
      <c r="I236" s="831"/>
      <c r="J236" s="831"/>
      <c r="K236" s="827">
        <v>0</v>
      </c>
      <c r="L236" s="831">
        <v>6</v>
      </c>
      <c r="M236" s="832">
        <v>1951.1999999999998</v>
      </c>
    </row>
    <row r="237" spans="1:13" ht="14.45" customHeight="1" x14ac:dyDescent="0.2">
      <c r="A237" s="821" t="s">
        <v>2954</v>
      </c>
      <c r="B237" s="822" t="s">
        <v>2674</v>
      </c>
      <c r="C237" s="822" t="s">
        <v>3844</v>
      </c>
      <c r="D237" s="822" t="s">
        <v>3836</v>
      </c>
      <c r="E237" s="822" t="s">
        <v>2858</v>
      </c>
      <c r="F237" s="831"/>
      <c r="G237" s="831"/>
      <c r="H237" s="827">
        <v>0</v>
      </c>
      <c r="I237" s="831">
        <v>12</v>
      </c>
      <c r="J237" s="831">
        <v>4859.7</v>
      </c>
      <c r="K237" s="827">
        <v>1</v>
      </c>
      <c r="L237" s="831">
        <v>12</v>
      </c>
      <c r="M237" s="832">
        <v>4859.7</v>
      </c>
    </row>
    <row r="238" spans="1:13" ht="14.45" customHeight="1" x14ac:dyDescent="0.2">
      <c r="A238" s="821" t="s">
        <v>2954</v>
      </c>
      <c r="B238" s="822" t="s">
        <v>2674</v>
      </c>
      <c r="C238" s="822" t="s">
        <v>4190</v>
      </c>
      <c r="D238" s="822" t="s">
        <v>4186</v>
      </c>
      <c r="E238" s="822" t="s">
        <v>4191</v>
      </c>
      <c r="F238" s="831">
        <v>2</v>
      </c>
      <c r="G238" s="831">
        <v>1300.8</v>
      </c>
      <c r="H238" s="827">
        <v>1</v>
      </c>
      <c r="I238" s="831"/>
      <c r="J238" s="831"/>
      <c r="K238" s="827">
        <v>0</v>
      </c>
      <c r="L238" s="831">
        <v>2</v>
      </c>
      <c r="M238" s="832">
        <v>1300.8</v>
      </c>
    </row>
    <row r="239" spans="1:13" ht="14.45" customHeight="1" x14ac:dyDescent="0.2">
      <c r="A239" s="821" t="s">
        <v>2954</v>
      </c>
      <c r="B239" s="822" t="s">
        <v>2674</v>
      </c>
      <c r="C239" s="822" t="s">
        <v>2856</v>
      </c>
      <c r="D239" s="822" t="s">
        <v>2857</v>
      </c>
      <c r="E239" s="822" t="s">
        <v>2858</v>
      </c>
      <c r="F239" s="831"/>
      <c r="G239" s="831"/>
      <c r="H239" s="827">
        <v>0</v>
      </c>
      <c r="I239" s="831">
        <v>57</v>
      </c>
      <c r="J239" s="831">
        <v>22844.25</v>
      </c>
      <c r="K239" s="827">
        <v>1</v>
      </c>
      <c r="L239" s="831">
        <v>57</v>
      </c>
      <c r="M239" s="832">
        <v>22844.25</v>
      </c>
    </row>
    <row r="240" spans="1:13" ht="14.45" customHeight="1" x14ac:dyDescent="0.2">
      <c r="A240" s="821" t="s">
        <v>2954</v>
      </c>
      <c r="B240" s="822" t="s">
        <v>2674</v>
      </c>
      <c r="C240" s="822" t="s">
        <v>2859</v>
      </c>
      <c r="D240" s="822" t="s">
        <v>2857</v>
      </c>
      <c r="E240" s="822" t="s">
        <v>2860</v>
      </c>
      <c r="F240" s="831"/>
      <c r="G240" s="831"/>
      <c r="H240" s="827">
        <v>0</v>
      </c>
      <c r="I240" s="831">
        <v>13</v>
      </c>
      <c r="J240" s="831">
        <v>8774.2799999999988</v>
      </c>
      <c r="K240" s="827">
        <v>1</v>
      </c>
      <c r="L240" s="831">
        <v>13</v>
      </c>
      <c r="M240" s="832">
        <v>8774.2799999999988</v>
      </c>
    </row>
    <row r="241" spans="1:13" ht="14.45" customHeight="1" x14ac:dyDescent="0.2">
      <c r="A241" s="821" t="s">
        <v>2954</v>
      </c>
      <c r="B241" s="822" t="s">
        <v>2674</v>
      </c>
      <c r="C241" s="822" t="s">
        <v>4063</v>
      </c>
      <c r="D241" s="822" t="s">
        <v>2857</v>
      </c>
      <c r="E241" s="822" t="s">
        <v>3840</v>
      </c>
      <c r="F241" s="831"/>
      <c r="G241" s="831"/>
      <c r="H241" s="827">
        <v>0</v>
      </c>
      <c r="I241" s="831">
        <v>8</v>
      </c>
      <c r="J241" s="831">
        <v>10406.32</v>
      </c>
      <c r="K241" s="827">
        <v>1</v>
      </c>
      <c r="L241" s="831">
        <v>8</v>
      </c>
      <c r="M241" s="832">
        <v>10406.32</v>
      </c>
    </row>
    <row r="242" spans="1:13" ht="14.45" customHeight="1" x14ac:dyDescent="0.2">
      <c r="A242" s="821" t="s">
        <v>2954</v>
      </c>
      <c r="B242" s="822" t="s">
        <v>2674</v>
      </c>
      <c r="C242" s="822" t="s">
        <v>3845</v>
      </c>
      <c r="D242" s="822" t="s">
        <v>2857</v>
      </c>
      <c r="E242" s="822" t="s">
        <v>3846</v>
      </c>
      <c r="F242" s="831"/>
      <c r="G242" s="831"/>
      <c r="H242" s="827">
        <v>0</v>
      </c>
      <c r="I242" s="831">
        <v>6</v>
      </c>
      <c r="J242" s="831">
        <v>975.66000000000008</v>
      </c>
      <c r="K242" s="827">
        <v>1</v>
      </c>
      <c r="L242" s="831">
        <v>6</v>
      </c>
      <c r="M242" s="832">
        <v>975.66000000000008</v>
      </c>
    </row>
    <row r="243" spans="1:13" ht="14.45" customHeight="1" x14ac:dyDescent="0.2">
      <c r="A243" s="821" t="s">
        <v>2954</v>
      </c>
      <c r="B243" s="822" t="s">
        <v>2678</v>
      </c>
      <c r="C243" s="822" t="s">
        <v>4173</v>
      </c>
      <c r="D243" s="822" t="s">
        <v>4060</v>
      </c>
      <c r="E243" s="822" t="s">
        <v>2866</v>
      </c>
      <c r="F243" s="831">
        <v>6</v>
      </c>
      <c r="G243" s="831">
        <v>3902.3999999999996</v>
      </c>
      <c r="H243" s="827">
        <v>1</v>
      </c>
      <c r="I243" s="831"/>
      <c r="J243" s="831"/>
      <c r="K243" s="827">
        <v>0</v>
      </c>
      <c r="L243" s="831">
        <v>6</v>
      </c>
      <c r="M243" s="832">
        <v>3902.3999999999996</v>
      </c>
    </row>
    <row r="244" spans="1:13" ht="14.45" customHeight="1" x14ac:dyDescent="0.2">
      <c r="A244" s="821" t="s">
        <v>2954</v>
      </c>
      <c r="B244" s="822" t="s">
        <v>2678</v>
      </c>
      <c r="C244" s="822" t="s">
        <v>2679</v>
      </c>
      <c r="D244" s="822" t="s">
        <v>2680</v>
      </c>
      <c r="E244" s="822" t="s">
        <v>2681</v>
      </c>
      <c r="F244" s="831"/>
      <c r="G244" s="831"/>
      <c r="H244" s="827">
        <v>0</v>
      </c>
      <c r="I244" s="831">
        <v>79</v>
      </c>
      <c r="J244" s="831">
        <v>48897.42</v>
      </c>
      <c r="K244" s="827">
        <v>1</v>
      </c>
      <c r="L244" s="831">
        <v>79</v>
      </c>
      <c r="M244" s="832">
        <v>48897.42</v>
      </c>
    </row>
    <row r="245" spans="1:13" ht="14.45" customHeight="1" x14ac:dyDescent="0.2">
      <c r="A245" s="821" t="s">
        <v>2954</v>
      </c>
      <c r="B245" s="822" t="s">
        <v>2678</v>
      </c>
      <c r="C245" s="822" t="s">
        <v>2865</v>
      </c>
      <c r="D245" s="822" t="s">
        <v>2680</v>
      </c>
      <c r="E245" s="822" t="s">
        <v>2866</v>
      </c>
      <c r="F245" s="831"/>
      <c r="G245" s="831"/>
      <c r="H245" s="827">
        <v>0</v>
      </c>
      <c r="I245" s="831">
        <v>32</v>
      </c>
      <c r="J245" s="831">
        <v>26514.9</v>
      </c>
      <c r="K245" s="827">
        <v>1</v>
      </c>
      <c r="L245" s="831">
        <v>32</v>
      </c>
      <c r="M245" s="832">
        <v>26514.9</v>
      </c>
    </row>
    <row r="246" spans="1:13" ht="14.45" customHeight="1" x14ac:dyDescent="0.2">
      <c r="A246" s="821" t="s">
        <v>2954</v>
      </c>
      <c r="B246" s="822" t="s">
        <v>2678</v>
      </c>
      <c r="C246" s="822" t="s">
        <v>3810</v>
      </c>
      <c r="D246" s="822" t="s">
        <v>2680</v>
      </c>
      <c r="E246" s="822" t="s">
        <v>3811</v>
      </c>
      <c r="F246" s="831"/>
      <c r="G246" s="831"/>
      <c r="H246" s="827">
        <v>0</v>
      </c>
      <c r="I246" s="831">
        <v>59</v>
      </c>
      <c r="J246" s="831">
        <v>76071.62000000001</v>
      </c>
      <c r="K246" s="827">
        <v>1</v>
      </c>
      <c r="L246" s="831">
        <v>59</v>
      </c>
      <c r="M246" s="832">
        <v>76071.62000000001</v>
      </c>
    </row>
    <row r="247" spans="1:13" ht="14.45" customHeight="1" x14ac:dyDescent="0.2">
      <c r="A247" s="821" t="s">
        <v>2954</v>
      </c>
      <c r="B247" s="822" t="s">
        <v>2678</v>
      </c>
      <c r="C247" s="822" t="s">
        <v>4170</v>
      </c>
      <c r="D247" s="822" t="s">
        <v>4060</v>
      </c>
      <c r="E247" s="822" t="s">
        <v>3811</v>
      </c>
      <c r="F247" s="831">
        <v>6</v>
      </c>
      <c r="G247" s="831">
        <v>5203.1400000000003</v>
      </c>
      <c r="H247" s="827">
        <v>1</v>
      </c>
      <c r="I247" s="831"/>
      <c r="J247" s="831"/>
      <c r="K247" s="827">
        <v>0</v>
      </c>
      <c r="L247" s="831">
        <v>6</v>
      </c>
      <c r="M247" s="832">
        <v>5203.1400000000003</v>
      </c>
    </row>
    <row r="248" spans="1:13" ht="14.45" customHeight="1" x14ac:dyDescent="0.2">
      <c r="A248" s="821" t="s">
        <v>2954</v>
      </c>
      <c r="B248" s="822" t="s">
        <v>2678</v>
      </c>
      <c r="C248" s="822" t="s">
        <v>4059</v>
      </c>
      <c r="D248" s="822" t="s">
        <v>4060</v>
      </c>
      <c r="E248" s="822" t="s">
        <v>2681</v>
      </c>
      <c r="F248" s="831">
        <v>18</v>
      </c>
      <c r="G248" s="831">
        <v>10357.44</v>
      </c>
      <c r="H248" s="827">
        <v>1</v>
      </c>
      <c r="I248" s="831"/>
      <c r="J248" s="831"/>
      <c r="K248" s="827">
        <v>0</v>
      </c>
      <c r="L248" s="831">
        <v>18</v>
      </c>
      <c r="M248" s="832">
        <v>10357.44</v>
      </c>
    </row>
    <row r="249" spans="1:13" ht="14.45" customHeight="1" x14ac:dyDescent="0.2">
      <c r="A249" s="821" t="s">
        <v>2954</v>
      </c>
      <c r="B249" s="822" t="s">
        <v>2678</v>
      </c>
      <c r="C249" s="822" t="s">
        <v>4171</v>
      </c>
      <c r="D249" s="822" t="s">
        <v>4172</v>
      </c>
      <c r="E249" s="822" t="s">
        <v>3811</v>
      </c>
      <c r="F249" s="831">
        <v>6</v>
      </c>
      <c r="G249" s="831">
        <v>9048.48</v>
      </c>
      <c r="H249" s="827">
        <v>1</v>
      </c>
      <c r="I249" s="831"/>
      <c r="J249" s="831"/>
      <c r="K249" s="827">
        <v>0</v>
      </c>
      <c r="L249" s="831">
        <v>6</v>
      </c>
      <c r="M249" s="832">
        <v>9048.48</v>
      </c>
    </row>
    <row r="250" spans="1:13" ht="14.45" customHeight="1" x14ac:dyDescent="0.2">
      <c r="A250" s="821" t="s">
        <v>2954</v>
      </c>
      <c r="B250" s="822" t="s">
        <v>2314</v>
      </c>
      <c r="C250" s="822" t="s">
        <v>2682</v>
      </c>
      <c r="D250" s="822" t="s">
        <v>718</v>
      </c>
      <c r="E250" s="822" t="s">
        <v>1339</v>
      </c>
      <c r="F250" s="831"/>
      <c r="G250" s="831"/>
      <c r="H250" s="827"/>
      <c r="I250" s="831">
        <v>68</v>
      </c>
      <c r="J250" s="831">
        <v>0</v>
      </c>
      <c r="K250" s="827"/>
      <c r="L250" s="831">
        <v>68</v>
      </c>
      <c r="M250" s="832">
        <v>0</v>
      </c>
    </row>
    <row r="251" spans="1:13" ht="14.45" customHeight="1" x14ac:dyDescent="0.2">
      <c r="A251" s="821" t="s">
        <v>2954</v>
      </c>
      <c r="B251" s="822" t="s">
        <v>2314</v>
      </c>
      <c r="C251" s="822" t="s">
        <v>2315</v>
      </c>
      <c r="D251" s="822" t="s">
        <v>718</v>
      </c>
      <c r="E251" s="822" t="s">
        <v>2316</v>
      </c>
      <c r="F251" s="831"/>
      <c r="G251" s="831"/>
      <c r="H251" s="827">
        <v>0</v>
      </c>
      <c r="I251" s="831">
        <v>12</v>
      </c>
      <c r="J251" s="831">
        <v>737.88</v>
      </c>
      <c r="K251" s="827">
        <v>1</v>
      </c>
      <c r="L251" s="831">
        <v>12</v>
      </c>
      <c r="M251" s="832">
        <v>737.88</v>
      </c>
    </row>
    <row r="252" spans="1:13" ht="14.45" customHeight="1" x14ac:dyDescent="0.2">
      <c r="A252" s="821" t="s">
        <v>2954</v>
      </c>
      <c r="B252" s="822" t="s">
        <v>2705</v>
      </c>
      <c r="C252" s="822" t="s">
        <v>3847</v>
      </c>
      <c r="D252" s="822" t="s">
        <v>2707</v>
      </c>
      <c r="E252" s="822" t="s">
        <v>3848</v>
      </c>
      <c r="F252" s="831"/>
      <c r="G252" s="831"/>
      <c r="H252" s="827">
        <v>0</v>
      </c>
      <c r="I252" s="831">
        <v>6</v>
      </c>
      <c r="J252" s="831">
        <v>2036.8200000000002</v>
      </c>
      <c r="K252" s="827">
        <v>1</v>
      </c>
      <c r="L252" s="831">
        <v>6</v>
      </c>
      <c r="M252" s="832">
        <v>2036.8200000000002</v>
      </c>
    </row>
    <row r="253" spans="1:13" ht="14.45" customHeight="1" x14ac:dyDescent="0.2">
      <c r="A253" s="821" t="s">
        <v>2954</v>
      </c>
      <c r="B253" s="822" t="s">
        <v>2705</v>
      </c>
      <c r="C253" s="822" t="s">
        <v>2706</v>
      </c>
      <c r="D253" s="822" t="s">
        <v>2707</v>
      </c>
      <c r="E253" s="822" t="s">
        <v>2708</v>
      </c>
      <c r="F253" s="831"/>
      <c r="G253" s="831"/>
      <c r="H253" s="827">
        <v>0</v>
      </c>
      <c r="I253" s="831">
        <v>4</v>
      </c>
      <c r="J253" s="831">
        <v>452.64</v>
      </c>
      <c r="K253" s="827">
        <v>1</v>
      </c>
      <c r="L253" s="831">
        <v>4</v>
      </c>
      <c r="M253" s="832">
        <v>452.64</v>
      </c>
    </row>
    <row r="254" spans="1:13" ht="14.45" customHeight="1" x14ac:dyDescent="0.2">
      <c r="A254" s="821" t="s">
        <v>2954</v>
      </c>
      <c r="B254" s="822" t="s">
        <v>2705</v>
      </c>
      <c r="C254" s="822" t="s">
        <v>2711</v>
      </c>
      <c r="D254" s="822" t="s">
        <v>2707</v>
      </c>
      <c r="E254" s="822" t="s">
        <v>2712</v>
      </c>
      <c r="F254" s="831"/>
      <c r="G254" s="831"/>
      <c r="H254" s="827">
        <v>0</v>
      </c>
      <c r="I254" s="831">
        <v>227</v>
      </c>
      <c r="J254" s="831">
        <v>77059.690000000017</v>
      </c>
      <c r="K254" s="827">
        <v>1</v>
      </c>
      <c r="L254" s="831">
        <v>227</v>
      </c>
      <c r="M254" s="832">
        <v>77059.690000000017</v>
      </c>
    </row>
    <row r="255" spans="1:13" ht="14.45" customHeight="1" x14ac:dyDescent="0.2">
      <c r="A255" s="821" t="s">
        <v>2954</v>
      </c>
      <c r="B255" s="822" t="s">
        <v>2705</v>
      </c>
      <c r="C255" s="822" t="s">
        <v>3849</v>
      </c>
      <c r="D255" s="822" t="s">
        <v>2707</v>
      </c>
      <c r="E255" s="822" t="s">
        <v>3850</v>
      </c>
      <c r="F255" s="831"/>
      <c r="G255" s="831"/>
      <c r="H255" s="827">
        <v>0</v>
      </c>
      <c r="I255" s="831">
        <v>19</v>
      </c>
      <c r="J255" s="831">
        <v>4299.8900000000003</v>
      </c>
      <c r="K255" s="827">
        <v>1</v>
      </c>
      <c r="L255" s="831">
        <v>19</v>
      </c>
      <c r="M255" s="832">
        <v>4299.8900000000003</v>
      </c>
    </row>
    <row r="256" spans="1:13" ht="14.45" customHeight="1" x14ac:dyDescent="0.2">
      <c r="A256" s="821" t="s">
        <v>2954</v>
      </c>
      <c r="B256" s="822" t="s">
        <v>2705</v>
      </c>
      <c r="C256" s="822" t="s">
        <v>3854</v>
      </c>
      <c r="D256" s="822" t="s">
        <v>3852</v>
      </c>
      <c r="E256" s="822" t="s">
        <v>3855</v>
      </c>
      <c r="F256" s="831"/>
      <c r="G256" s="831"/>
      <c r="H256" s="827">
        <v>0</v>
      </c>
      <c r="I256" s="831">
        <v>6</v>
      </c>
      <c r="J256" s="831">
        <v>4581.78</v>
      </c>
      <c r="K256" s="827">
        <v>1</v>
      </c>
      <c r="L256" s="831">
        <v>6</v>
      </c>
      <c r="M256" s="832">
        <v>4581.78</v>
      </c>
    </row>
    <row r="257" spans="1:13" ht="14.45" customHeight="1" x14ac:dyDescent="0.2">
      <c r="A257" s="821" t="s">
        <v>2954</v>
      </c>
      <c r="B257" s="822" t="s">
        <v>2705</v>
      </c>
      <c r="C257" s="822" t="s">
        <v>4067</v>
      </c>
      <c r="D257" s="822" t="s">
        <v>2707</v>
      </c>
      <c r="E257" s="822" t="s">
        <v>2712</v>
      </c>
      <c r="F257" s="831">
        <v>10</v>
      </c>
      <c r="G257" s="831">
        <v>3394.7000000000003</v>
      </c>
      <c r="H257" s="827">
        <v>1</v>
      </c>
      <c r="I257" s="831"/>
      <c r="J257" s="831"/>
      <c r="K257" s="827">
        <v>0</v>
      </c>
      <c r="L257" s="831">
        <v>10</v>
      </c>
      <c r="M257" s="832">
        <v>3394.7000000000003</v>
      </c>
    </row>
    <row r="258" spans="1:13" ht="14.45" customHeight="1" x14ac:dyDescent="0.2">
      <c r="A258" s="821" t="s">
        <v>2954</v>
      </c>
      <c r="B258" s="822" t="s">
        <v>2705</v>
      </c>
      <c r="C258" s="822" t="s">
        <v>4193</v>
      </c>
      <c r="D258" s="822" t="s">
        <v>4194</v>
      </c>
      <c r="E258" s="822" t="s">
        <v>2708</v>
      </c>
      <c r="F258" s="831">
        <v>1</v>
      </c>
      <c r="G258" s="831">
        <v>113.16</v>
      </c>
      <c r="H258" s="827">
        <v>1</v>
      </c>
      <c r="I258" s="831"/>
      <c r="J258" s="831"/>
      <c r="K258" s="827">
        <v>0</v>
      </c>
      <c r="L258" s="831">
        <v>1</v>
      </c>
      <c r="M258" s="832">
        <v>113.16</v>
      </c>
    </row>
    <row r="259" spans="1:13" ht="14.45" customHeight="1" x14ac:dyDescent="0.2">
      <c r="A259" s="821" t="s">
        <v>2954</v>
      </c>
      <c r="B259" s="822" t="s">
        <v>2874</v>
      </c>
      <c r="C259" s="822" t="s">
        <v>4087</v>
      </c>
      <c r="D259" s="822" t="s">
        <v>2883</v>
      </c>
      <c r="E259" s="822" t="s">
        <v>3945</v>
      </c>
      <c r="F259" s="831">
        <v>2</v>
      </c>
      <c r="G259" s="831">
        <v>338.58</v>
      </c>
      <c r="H259" s="827">
        <v>1</v>
      </c>
      <c r="I259" s="831"/>
      <c r="J259" s="831"/>
      <c r="K259" s="827">
        <v>0</v>
      </c>
      <c r="L259" s="831">
        <v>2</v>
      </c>
      <c r="M259" s="832">
        <v>338.58</v>
      </c>
    </row>
    <row r="260" spans="1:13" ht="14.45" customHeight="1" x14ac:dyDescent="0.2">
      <c r="A260" s="821" t="s">
        <v>2954</v>
      </c>
      <c r="B260" s="822" t="s">
        <v>2874</v>
      </c>
      <c r="C260" s="822" t="s">
        <v>4204</v>
      </c>
      <c r="D260" s="822" t="s">
        <v>2883</v>
      </c>
      <c r="E260" s="822" t="s">
        <v>2052</v>
      </c>
      <c r="F260" s="831">
        <v>32</v>
      </c>
      <c r="G260" s="831">
        <v>10834.56</v>
      </c>
      <c r="H260" s="827">
        <v>1</v>
      </c>
      <c r="I260" s="831"/>
      <c r="J260" s="831"/>
      <c r="K260" s="827">
        <v>0</v>
      </c>
      <c r="L260" s="831">
        <v>32</v>
      </c>
      <c r="M260" s="832">
        <v>10834.56</v>
      </c>
    </row>
    <row r="261" spans="1:13" ht="14.45" customHeight="1" x14ac:dyDescent="0.2">
      <c r="A261" s="821" t="s">
        <v>2954</v>
      </c>
      <c r="B261" s="822" t="s">
        <v>2874</v>
      </c>
      <c r="C261" s="822" t="s">
        <v>3946</v>
      </c>
      <c r="D261" s="822" t="s">
        <v>2044</v>
      </c>
      <c r="E261" s="822" t="s">
        <v>2052</v>
      </c>
      <c r="F261" s="831">
        <v>2</v>
      </c>
      <c r="G261" s="831">
        <v>677.16</v>
      </c>
      <c r="H261" s="827">
        <v>1</v>
      </c>
      <c r="I261" s="831"/>
      <c r="J261" s="831"/>
      <c r="K261" s="827">
        <v>0</v>
      </c>
      <c r="L261" s="831">
        <v>2</v>
      </c>
      <c r="M261" s="832">
        <v>677.16</v>
      </c>
    </row>
    <row r="262" spans="1:13" ht="14.45" customHeight="1" x14ac:dyDescent="0.2">
      <c r="A262" s="821" t="s">
        <v>2954</v>
      </c>
      <c r="B262" s="822" t="s">
        <v>2874</v>
      </c>
      <c r="C262" s="822" t="s">
        <v>3947</v>
      </c>
      <c r="D262" s="822" t="s">
        <v>3948</v>
      </c>
      <c r="E262" s="822" t="s">
        <v>3945</v>
      </c>
      <c r="F262" s="831">
        <v>8</v>
      </c>
      <c r="G262" s="831">
        <v>1354.32</v>
      </c>
      <c r="H262" s="827">
        <v>1</v>
      </c>
      <c r="I262" s="831"/>
      <c r="J262" s="831"/>
      <c r="K262" s="827">
        <v>0</v>
      </c>
      <c r="L262" s="831">
        <v>8</v>
      </c>
      <c r="M262" s="832">
        <v>1354.32</v>
      </c>
    </row>
    <row r="263" spans="1:13" ht="14.45" customHeight="1" x14ac:dyDescent="0.2">
      <c r="A263" s="821" t="s">
        <v>2954</v>
      </c>
      <c r="B263" s="822" t="s">
        <v>2874</v>
      </c>
      <c r="C263" s="822" t="s">
        <v>3949</v>
      </c>
      <c r="D263" s="822" t="s">
        <v>3948</v>
      </c>
      <c r="E263" s="822" t="s">
        <v>2052</v>
      </c>
      <c r="F263" s="831">
        <v>3</v>
      </c>
      <c r="G263" s="831">
        <v>1015.74</v>
      </c>
      <c r="H263" s="827">
        <v>1</v>
      </c>
      <c r="I263" s="831"/>
      <c r="J263" s="831"/>
      <c r="K263" s="827">
        <v>0</v>
      </c>
      <c r="L263" s="831">
        <v>3</v>
      </c>
      <c r="M263" s="832">
        <v>1015.74</v>
      </c>
    </row>
    <row r="264" spans="1:13" ht="14.45" customHeight="1" x14ac:dyDescent="0.2">
      <c r="A264" s="821" t="s">
        <v>2954</v>
      </c>
      <c r="B264" s="822" t="s">
        <v>2874</v>
      </c>
      <c r="C264" s="822" t="s">
        <v>2882</v>
      </c>
      <c r="D264" s="822" t="s">
        <v>2883</v>
      </c>
      <c r="E264" s="822" t="s">
        <v>2879</v>
      </c>
      <c r="F264" s="831">
        <v>5</v>
      </c>
      <c r="G264" s="831">
        <v>3385.8499999999995</v>
      </c>
      <c r="H264" s="827">
        <v>1</v>
      </c>
      <c r="I264" s="831"/>
      <c r="J264" s="831"/>
      <c r="K264" s="827">
        <v>0</v>
      </c>
      <c r="L264" s="831">
        <v>5</v>
      </c>
      <c r="M264" s="832">
        <v>3385.8499999999995</v>
      </c>
    </row>
    <row r="265" spans="1:13" ht="14.45" customHeight="1" x14ac:dyDescent="0.2">
      <c r="A265" s="821" t="s">
        <v>2954</v>
      </c>
      <c r="B265" s="822" t="s">
        <v>2874</v>
      </c>
      <c r="C265" s="822" t="s">
        <v>4205</v>
      </c>
      <c r="D265" s="822" t="s">
        <v>3951</v>
      </c>
      <c r="E265" s="822" t="s">
        <v>3945</v>
      </c>
      <c r="F265" s="831">
        <v>3</v>
      </c>
      <c r="G265" s="831">
        <v>507.87</v>
      </c>
      <c r="H265" s="827">
        <v>1</v>
      </c>
      <c r="I265" s="831"/>
      <c r="J265" s="831"/>
      <c r="K265" s="827">
        <v>0</v>
      </c>
      <c r="L265" s="831">
        <v>3</v>
      </c>
      <c r="M265" s="832">
        <v>507.87</v>
      </c>
    </row>
    <row r="266" spans="1:13" ht="14.45" customHeight="1" x14ac:dyDescent="0.2">
      <c r="A266" s="821" t="s">
        <v>2954</v>
      </c>
      <c r="B266" s="822" t="s">
        <v>2874</v>
      </c>
      <c r="C266" s="822" t="s">
        <v>3952</v>
      </c>
      <c r="D266" s="822" t="s">
        <v>3948</v>
      </c>
      <c r="E266" s="822" t="s">
        <v>2879</v>
      </c>
      <c r="F266" s="831">
        <v>4</v>
      </c>
      <c r="G266" s="831">
        <v>2708.68</v>
      </c>
      <c r="H266" s="827">
        <v>1</v>
      </c>
      <c r="I266" s="831"/>
      <c r="J266" s="831"/>
      <c r="K266" s="827">
        <v>0</v>
      </c>
      <c r="L266" s="831">
        <v>4</v>
      </c>
      <c r="M266" s="832">
        <v>2708.68</v>
      </c>
    </row>
    <row r="267" spans="1:13" ht="14.45" customHeight="1" x14ac:dyDescent="0.2">
      <c r="A267" s="821" t="s">
        <v>2954</v>
      </c>
      <c r="B267" s="822" t="s">
        <v>2874</v>
      </c>
      <c r="C267" s="822" t="s">
        <v>2876</v>
      </c>
      <c r="D267" s="822" t="s">
        <v>2046</v>
      </c>
      <c r="E267" s="822" t="s">
        <v>2049</v>
      </c>
      <c r="F267" s="831"/>
      <c r="G267" s="831"/>
      <c r="H267" s="827">
        <v>0</v>
      </c>
      <c r="I267" s="831">
        <v>77</v>
      </c>
      <c r="J267" s="831">
        <v>99069.739999999976</v>
      </c>
      <c r="K267" s="827">
        <v>1</v>
      </c>
      <c r="L267" s="831">
        <v>77</v>
      </c>
      <c r="M267" s="832">
        <v>99069.739999999976</v>
      </c>
    </row>
    <row r="268" spans="1:13" ht="14.45" customHeight="1" x14ac:dyDescent="0.2">
      <c r="A268" s="821" t="s">
        <v>2954</v>
      </c>
      <c r="B268" s="822" t="s">
        <v>2874</v>
      </c>
      <c r="C268" s="822" t="s">
        <v>2877</v>
      </c>
      <c r="D268" s="822" t="s">
        <v>2046</v>
      </c>
      <c r="E268" s="822" t="s">
        <v>2048</v>
      </c>
      <c r="F268" s="831"/>
      <c r="G268" s="831"/>
      <c r="H268" s="827">
        <v>0</v>
      </c>
      <c r="I268" s="831">
        <v>90</v>
      </c>
      <c r="J268" s="831">
        <v>231589.79999999993</v>
      </c>
      <c r="K268" s="827">
        <v>1</v>
      </c>
      <c r="L268" s="831">
        <v>90</v>
      </c>
      <c r="M268" s="832">
        <v>231589.79999999993</v>
      </c>
    </row>
    <row r="269" spans="1:13" ht="14.45" customHeight="1" x14ac:dyDescent="0.2">
      <c r="A269" s="821" t="s">
        <v>2954</v>
      </c>
      <c r="B269" s="822" t="s">
        <v>2874</v>
      </c>
      <c r="C269" s="822" t="s">
        <v>2878</v>
      </c>
      <c r="D269" s="822" t="s">
        <v>2046</v>
      </c>
      <c r="E269" s="822" t="s">
        <v>2879</v>
      </c>
      <c r="F269" s="831"/>
      <c r="G269" s="831"/>
      <c r="H269" s="827">
        <v>0</v>
      </c>
      <c r="I269" s="831">
        <v>13</v>
      </c>
      <c r="J269" s="831">
        <v>8803.2099999999991</v>
      </c>
      <c r="K269" s="827">
        <v>1</v>
      </c>
      <c r="L269" s="831">
        <v>13</v>
      </c>
      <c r="M269" s="832">
        <v>8803.2099999999991</v>
      </c>
    </row>
    <row r="270" spans="1:13" ht="14.45" customHeight="1" x14ac:dyDescent="0.2">
      <c r="A270" s="821" t="s">
        <v>2954</v>
      </c>
      <c r="B270" s="822" t="s">
        <v>2874</v>
      </c>
      <c r="C270" s="822" t="s">
        <v>4206</v>
      </c>
      <c r="D270" s="822" t="s">
        <v>2044</v>
      </c>
      <c r="E270" s="822" t="s">
        <v>4092</v>
      </c>
      <c r="F270" s="831">
        <v>7</v>
      </c>
      <c r="G270" s="831">
        <v>594.72</v>
      </c>
      <c r="H270" s="827">
        <v>1</v>
      </c>
      <c r="I270" s="831"/>
      <c r="J270" s="831"/>
      <c r="K270" s="827">
        <v>0</v>
      </c>
      <c r="L270" s="831">
        <v>7</v>
      </c>
      <c r="M270" s="832">
        <v>594.72</v>
      </c>
    </row>
    <row r="271" spans="1:13" ht="14.45" customHeight="1" x14ac:dyDescent="0.2">
      <c r="A271" s="821" t="s">
        <v>2954</v>
      </c>
      <c r="B271" s="822" t="s">
        <v>2874</v>
      </c>
      <c r="C271" s="822" t="s">
        <v>3961</v>
      </c>
      <c r="D271" s="822" t="s">
        <v>2044</v>
      </c>
      <c r="E271" s="822" t="s">
        <v>2049</v>
      </c>
      <c r="F271" s="831">
        <v>3</v>
      </c>
      <c r="G271" s="831">
        <v>761.81999999999994</v>
      </c>
      <c r="H271" s="827">
        <v>1</v>
      </c>
      <c r="I271" s="831"/>
      <c r="J271" s="831"/>
      <c r="K271" s="827">
        <v>0</v>
      </c>
      <c r="L271" s="831">
        <v>3</v>
      </c>
      <c r="M271" s="832">
        <v>761.81999999999994</v>
      </c>
    </row>
    <row r="272" spans="1:13" ht="14.45" customHeight="1" x14ac:dyDescent="0.2">
      <c r="A272" s="821" t="s">
        <v>2954</v>
      </c>
      <c r="B272" s="822" t="s">
        <v>2874</v>
      </c>
      <c r="C272" s="822" t="s">
        <v>4207</v>
      </c>
      <c r="D272" s="822" t="s">
        <v>4208</v>
      </c>
      <c r="E272" s="822" t="s">
        <v>3945</v>
      </c>
      <c r="F272" s="831">
        <v>3</v>
      </c>
      <c r="G272" s="831">
        <v>3858.57</v>
      </c>
      <c r="H272" s="827">
        <v>1</v>
      </c>
      <c r="I272" s="831"/>
      <c r="J272" s="831"/>
      <c r="K272" s="827">
        <v>0</v>
      </c>
      <c r="L272" s="831">
        <v>3</v>
      </c>
      <c r="M272" s="832">
        <v>3858.57</v>
      </c>
    </row>
    <row r="273" spans="1:13" ht="14.45" customHeight="1" x14ac:dyDescent="0.2">
      <c r="A273" s="821" t="s">
        <v>2954</v>
      </c>
      <c r="B273" s="822" t="s">
        <v>2733</v>
      </c>
      <c r="C273" s="822" t="s">
        <v>2737</v>
      </c>
      <c r="D273" s="822" t="s">
        <v>2735</v>
      </c>
      <c r="E273" s="822" t="s">
        <v>2738</v>
      </c>
      <c r="F273" s="831"/>
      <c r="G273" s="831"/>
      <c r="H273" s="827">
        <v>0</v>
      </c>
      <c r="I273" s="831">
        <v>7</v>
      </c>
      <c r="J273" s="831">
        <v>81.97</v>
      </c>
      <c r="K273" s="827">
        <v>1</v>
      </c>
      <c r="L273" s="831">
        <v>7</v>
      </c>
      <c r="M273" s="832">
        <v>81.97</v>
      </c>
    </row>
    <row r="274" spans="1:13" ht="14.45" customHeight="1" x14ac:dyDescent="0.2">
      <c r="A274" s="821" t="s">
        <v>2954</v>
      </c>
      <c r="B274" s="822" t="s">
        <v>2744</v>
      </c>
      <c r="C274" s="822" t="s">
        <v>2747</v>
      </c>
      <c r="D274" s="822" t="s">
        <v>1625</v>
      </c>
      <c r="E274" s="822" t="s">
        <v>2748</v>
      </c>
      <c r="F274" s="831"/>
      <c r="G274" s="831"/>
      <c r="H274" s="827"/>
      <c r="I274" s="831">
        <v>35</v>
      </c>
      <c r="J274" s="831">
        <v>0</v>
      </c>
      <c r="K274" s="827"/>
      <c r="L274" s="831">
        <v>35</v>
      </c>
      <c r="M274" s="832">
        <v>0</v>
      </c>
    </row>
    <row r="275" spans="1:13" ht="14.45" customHeight="1" x14ac:dyDescent="0.2">
      <c r="A275" s="821" t="s">
        <v>2954</v>
      </c>
      <c r="B275" s="822" t="s">
        <v>4710</v>
      </c>
      <c r="C275" s="822" t="s">
        <v>4174</v>
      </c>
      <c r="D275" s="822" t="s">
        <v>891</v>
      </c>
      <c r="E275" s="822" t="s">
        <v>1919</v>
      </c>
      <c r="F275" s="831"/>
      <c r="G275" s="831"/>
      <c r="H275" s="827">
        <v>0</v>
      </c>
      <c r="I275" s="831">
        <v>9</v>
      </c>
      <c r="J275" s="831">
        <v>1188</v>
      </c>
      <c r="K275" s="827">
        <v>1</v>
      </c>
      <c r="L275" s="831">
        <v>9</v>
      </c>
      <c r="M275" s="832">
        <v>1188</v>
      </c>
    </row>
    <row r="276" spans="1:13" ht="14.45" customHeight="1" x14ac:dyDescent="0.2">
      <c r="A276" s="821" t="s">
        <v>2954</v>
      </c>
      <c r="B276" s="822" t="s">
        <v>4710</v>
      </c>
      <c r="C276" s="822" t="s">
        <v>3210</v>
      </c>
      <c r="D276" s="822" t="s">
        <v>893</v>
      </c>
      <c r="E276" s="822" t="s">
        <v>836</v>
      </c>
      <c r="F276" s="831"/>
      <c r="G276" s="831"/>
      <c r="H276" s="827">
        <v>0</v>
      </c>
      <c r="I276" s="831">
        <v>1</v>
      </c>
      <c r="J276" s="831">
        <v>65.989999999999995</v>
      </c>
      <c r="K276" s="827">
        <v>1</v>
      </c>
      <c r="L276" s="831">
        <v>1</v>
      </c>
      <c r="M276" s="832">
        <v>65.989999999999995</v>
      </c>
    </row>
    <row r="277" spans="1:13" ht="14.45" customHeight="1" x14ac:dyDescent="0.2">
      <c r="A277" s="821" t="s">
        <v>2954</v>
      </c>
      <c r="B277" s="822" t="s">
        <v>4710</v>
      </c>
      <c r="C277" s="822" t="s">
        <v>3109</v>
      </c>
      <c r="D277" s="822" t="s">
        <v>1918</v>
      </c>
      <c r="E277" s="822" t="s">
        <v>1919</v>
      </c>
      <c r="F277" s="831"/>
      <c r="G277" s="831"/>
      <c r="H277" s="827">
        <v>0</v>
      </c>
      <c r="I277" s="831">
        <v>7</v>
      </c>
      <c r="J277" s="831">
        <v>924</v>
      </c>
      <c r="K277" s="827">
        <v>1</v>
      </c>
      <c r="L277" s="831">
        <v>7</v>
      </c>
      <c r="M277" s="832">
        <v>924</v>
      </c>
    </row>
    <row r="278" spans="1:13" ht="14.45" customHeight="1" x14ac:dyDescent="0.2">
      <c r="A278" s="821" t="s">
        <v>2954</v>
      </c>
      <c r="B278" s="822" t="s">
        <v>4710</v>
      </c>
      <c r="C278" s="822" t="s">
        <v>4175</v>
      </c>
      <c r="D278" s="822" t="s">
        <v>891</v>
      </c>
      <c r="E278" s="822" t="s">
        <v>1919</v>
      </c>
      <c r="F278" s="831">
        <v>3</v>
      </c>
      <c r="G278" s="831">
        <v>396</v>
      </c>
      <c r="H278" s="827">
        <v>1</v>
      </c>
      <c r="I278" s="831"/>
      <c r="J278" s="831"/>
      <c r="K278" s="827">
        <v>0</v>
      </c>
      <c r="L278" s="831">
        <v>3</v>
      </c>
      <c r="M278" s="832">
        <v>396</v>
      </c>
    </row>
    <row r="279" spans="1:13" ht="14.45" customHeight="1" x14ac:dyDescent="0.2">
      <c r="A279" s="821" t="s">
        <v>2954</v>
      </c>
      <c r="B279" s="822" t="s">
        <v>2897</v>
      </c>
      <c r="C279" s="822" t="s">
        <v>4020</v>
      </c>
      <c r="D279" s="822" t="s">
        <v>2899</v>
      </c>
      <c r="E279" s="822" t="s">
        <v>4021</v>
      </c>
      <c r="F279" s="831"/>
      <c r="G279" s="831"/>
      <c r="H279" s="827">
        <v>0</v>
      </c>
      <c r="I279" s="831">
        <v>27</v>
      </c>
      <c r="J279" s="831">
        <v>2174.31</v>
      </c>
      <c r="K279" s="827">
        <v>1</v>
      </c>
      <c r="L279" s="831">
        <v>27</v>
      </c>
      <c r="M279" s="832">
        <v>2174.31</v>
      </c>
    </row>
    <row r="280" spans="1:13" ht="14.45" customHeight="1" x14ac:dyDescent="0.2">
      <c r="A280" s="821" t="s">
        <v>2954</v>
      </c>
      <c r="B280" s="822" t="s">
        <v>2897</v>
      </c>
      <c r="C280" s="822" t="s">
        <v>4222</v>
      </c>
      <c r="D280" s="822" t="s">
        <v>2899</v>
      </c>
      <c r="E280" s="822" t="s">
        <v>2098</v>
      </c>
      <c r="F280" s="831">
        <v>1</v>
      </c>
      <c r="G280" s="831">
        <v>161.06</v>
      </c>
      <c r="H280" s="827">
        <v>1</v>
      </c>
      <c r="I280" s="831"/>
      <c r="J280" s="831"/>
      <c r="K280" s="827">
        <v>0</v>
      </c>
      <c r="L280" s="831">
        <v>1</v>
      </c>
      <c r="M280" s="832">
        <v>161.06</v>
      </c>
    </row>
    <row r="281" spans="1:13" ht="14.45" customHeight="1" x14ac:dyDescent="0.2">
      <c r="A281" s="821" t="s">
        <v>2954</v>
      </c>
      <c r="B281" s="822" t="s">
        <v>2897</v>
      </c>
      <c r="C281" s="822" t="s">
        <v>4022</v>
      </c>
      <c r="D281" s="822" t="s">
        <v>2899</v>
      </c>
      <c r="E281" s="822" t="s">
        <v>2100</v>
      </c>
      <c r="F281" s="831">
        <v>2</v>
      </c>
      <c r="G281" s="831">
        <v>800.34</v>
      </c>
      <c r="H281" s="827">
        <v>1</v>
      </c>
      <c r="I281" s="831"/>
      <c r="J281" s="831"/>
      <c r="K281" s="827">
        <v>0</v>
      </c>
      <c r="L281" s="831">
        <v>2</v>
      </c>
      <c r="M281" s="832">
        <v>800.34</v>
      </c>
    </row>
    <row r="282" spans="1:13" ht="14.45" customHeight="1" x14ac:dyDescent="0.2">
      <c r="A282" s="821" t="s">
        <v>2954</v>
      </c>
      <c r="B282" s="822" t="s">
        <v>2897</v>
      </c>
      <c r="C282" s="822" t="s">
        <v>4023</v>
      </c>
      <c r="D282" s="822" t="s">
        <v>2899</v>
      </c>
      <c r="E282" s="822" t="s">
        <v>4024</v>
      </c>
      <c r="F282" s="831">
        <v>1</v>
      </c>
      <c r="G282" s="831">
        <v>533.42999999999995</v>
      </c>
      <c r="H282" s="827">
        <v>1</v>
      </c>
      <c r="I282" s="831"/>
      <c r="J282" s="831"/>
      <c r="K282" s="827">
        <v>0</v>
      </c>
      <c r="L282" s="831">
        <v>1</v>
      </c>
      <c r="M282" s="832">
        <v>533.42999999999995</v>
      </c>
    </row>
    <row r="283" spans="1:13" ht="14.45" customHeight="1" x14ac:dyDescent="0.2">
      <c r="A283" s="821" t="s">
        <v>2954</v>
      </c>
      <c r="B283" s="822" t="s">
        <v>2897</v>
      </c>
      <c r="C283" s="822" t="s">
        <v>4025</v>
      </c>
      <c r="D283" s="822" t="s">
        <v>2899</v>
      </c>
      <c r="E283" s="822" t="s">
        <v>4024</v>
      </c>
      <c r="F283" s="831"/>
      <c r="G283" s="831"/>
      <c r="H283" s="827">
        <v>0</v>
      </c>
      <c r="I283" s="831">
        <v>1</v>
      </c>
      <c r="J283" s="831">
        <v>533.42999999999995</v>
      </c>
      <c r="K283" s="827">
        <v>1</v>
      </c>
      <c r="L283" s="831">
        <v>1</v>
      </c>
      <c r="M283" s="832">
        <v>533.42999999999995</v>
      </c>
    </row>
    <row r="284" spans="1:13" ht="14.45" customHeight="1" x14ac:dyDescent="0.2">
      <c r="A284" s="821" t="s">
        <v>2954</v>
      </c>
      <c r="B284" s="822" t="s">
        <v>2897</v>
      </c>
      <c r="C284" s="822" t="s">
        <v>4164</v>
      </c>
      <c r="D284" s="822" t="s">
        <v>2899</v>
      </c>
      <c r="E284" s="822" t="s">
        <v>4021</v>
      </c>
      <c r="F284" s="831"/>
      <c r="G284" s="831"/>
      <c r="H284" s="827">
        <v>0</v>
      </c>
      <c r="I284" s="831">
        <v>15</v>
      </c>
      <c r="J284" s="831">
        <v>1207.95</v>
      </c>
      <c r="K284" s="827">
        <v>1</v>
      </c>
      <c r="L284" s="831">
        <v>15</v>
      </c>
      <c r="M284" s="832">
        <v>1207.95</v>
      </c>
    </row>
    <row r="285" spans="1:13" ht="14.45" customHeight="1" x14ac:dyDescent="0.2">
      <c r="A285" s="821" t="s">
        <v>2954</v>
      </c>
      <c r="B285" s="822" t="s">
        <v>2897</v>
      </c>
      <c r="C285" s="822" t="s">
        <v>2900</v>
      </c>
      <c r="D285" s="822" t="s">
        <v>2899</v>
      </c>
      <c r="E285" s="822" t="s">
        <v>2100</v>
      </c>
      <c r="F285" s="831"/>
      <c r="G285" s="831"/>
      <c r="H285" s="827">
        <v>0</v>
      </c>
      <c r="I285" s="831">
        <v>1</v>
      </c>
      <c r="J285" s="831">
        <v>400.17</v>
      </c>
      <c r="K285" s="827">
        <v>1</v>
      </c>
      <c r="L285" s="831">
        <v>1</v>
      </c>
      <c r="M285" s="832">
        <v>400.17</v>
      </c>
    </row>
    <row r="286" spans="1:13" ht="14.45" customHeight="1" x14ac:dyDescent="0.2">
      <c r="A286" s="821" t="s">
        <v>2954</v>
      </c>
      <c r="B286" s="822" t="s">
        <v>4723</v>
      </c>
      <c r="C286" s="822" t="s">
        <v>3158</v>
      </c>
      <c r="D286" s="822" t="s">
        <v>3159</v>
      </c>
      <c r="E286" s="822" t="s">
        <v>3160</v>
      </c>
      <c r="F286" s="831"/>
      <c r="G286" s="831"/>
      <c r="H286" s="827">
        <v>0</v>
      </c>
      <c r="I286" s="831">
        <v>1</v>
      </c>
      <c r="J286" s="831">
        <v>141.25</v>
      </c>
      <c r="K286" s="827">
        <v>1</v>
      </c>
      <c r="L286" s="831">
        <v>1</v>
      </c>
      <c r="M286" s="832">
        <v>141.25</v>
      </c>
    </row>
    <row r="287" spans="1:13" ht="14.45" customHeight="1" x14ac:dyDescent="0.2">
      <c r="A287" s="821" t="s">
        <v>2954</v>
      </c>
      <c r="B287" s="822" t="s">
        <v>2777</v>
      </c>
      <c r="C287" s="822" t="s">
        <v>2781</v>
      </c>
      <c r="D287" s="822" t="s">
        <v>1617</v>
      </c>
      <c r="E287" s="822" t="s">
        <v>2782</v>
      </c>
      <c r="F287" s="831"/>
      <c r="G287" s="831"/>
      <c r="H287" s="827">
        <v>0</v>
      </c>
      <c r="I287" s="831">
        <v>1</v>
      </c>
      <c r="J287" s="831">
        <v>176.32</v>
      </c>
      <c r="K287" s="827">
        <v>1</v>
      </c>
      <c r="L287" s="831">
        <v>1</v>
      </c>
      <c r="M287" s="832">
        <v>176.32</v>
      </c>
    </row>
    <row r="288" spans="1:13" ht="14.45" customHeight="1" x14ac:dyDescent="0.2">
      <c r="A288" s="821" t="s">
        <v>2954</v>
      </c>
      <c r="B288" s="822" t="s">
        <v>2333</v>
      </c>
      <c r="C288" s="822" t="s">
        <v>3185</v>
      </c>
      <c r="D288" s="822" t="s">
        <v>1222</v>
      </c>
      <c r="E288" s="822" t="s">
        <v>3186</v>
      </c>
      <c r="F288" s="831"/>
      <c r="G288" s="831"/>
      <c r="H288" s="827">
        <v>0</v>
      </c>
      <c r="I288" s="831">
        <v>13</v>
      </c>
      <c r="J288" s="831">
        <v>5382.9100000000008</v>
      </c>
      <c r="K288" s="827">
        <v>1</v>
      </c>
      <c r="L288" s="831">
        <v>13</v>
      </c>
      <c r="M288" s="832">
        <v>5382.9100000000008</v>
      </c>
    </row>
    <row r="289" spans="1:13" ht="14.45" customHeight="1" x14ac:dyDescent="0.2">
      <c r="A289" s="821" t="s">
        <v>2954</v>
      </c>
      <c r="B289" s="822" t="s">
        <v>2333</v>
      </c>
      <c r="C289" s="822" t="s">
        <v>3187</v>
      </c>
      <c r="D289" s="822" t="s">
        <v>1222</v>
      </c>
      <c r="E289" s="822" t="s">
        <v>3188</v>
      </c>
      <c r="F289" s="831">
        <v>2</v>
      </c>
      <c r="G289" s="831">
        <v>828.14</v>
      </c>
      <c r="H289" s="827">
        <v>1</v>
      </c>
      <c r="I289" s="831"/>
      <c r="J289" s="831"/>
      <c r="K289" s="827">
        <v>0</v>
      </c>
      <c r="L289" s="831">
        <v>2</v>
      </c>
      <c r="M289" s="832">
        <v>828.14</v>
      </c>
    </row>
    <row r="290" spans="1:13" ht="14.45" customHeight="1" x14ac:dyDescent="0.2">
      <c r="A290" s="821" t="s">
        <v>2954</v>
      </c>
      <c r="B290" s="822" t="s">
        <v>4716</v>
      </c>
      <c r="C290" s="822" t="s">
        <v>4225</v>
      </c>
      <c r="D290" s="822" t="s">
        <v>3195</v>
      </c>
      <c r="E290" s="822" t="s">
        <v>4226</v>
      </c>
      <c r="F290" s="831">
        <v>1</v>
      </c>
      <c r="G290" s="831">
        <v>16.77</v>
      </c>
      <c r="H290" s="827">
        <v>1</v>
      </c>
      <c r="I290" s="831"/>
      <c r="J290" s="831"/>
      <c r="K290" s="827">
        <v>0</v>
      </c>
      <c r="L290" s="831">
        <v>1</v>
      </c>
      <c r="M290" s="832">
        <v>16.77</v>
      </c>
    </row>
    <row r="291" spans="1:13" ht="14.45" customHeight="1" x14ac:dyDescent="0.2">
      <c r="A291" s="821" t="s">
        <v>2954</v>
      </c>
      <c r="B291" s="822" t="s">
        <v>4716</v>
      </c>
      <c r="C291" s="822" t="s">
        <v>4027</v>
      </c>
      <c r="D291" s="822" t="s">
        <v>4028</v>
      </c>
      <c r="E291" s="822" t="s">
        <v>4029</v>
      </c>
      <c r="F291" s="831">
        <v>18</v>
      </c>
      <c r="G291" s="831">
        <v>905.7600000000001</v>
      </c>
      <c r="H291" s="827">
        <v>1</v>
      </c>
      <c r="I291" s="831"/>
      <c r="J291" s="831"/>
      <c r="K291" s="827">
        <v>0</v>
      </c>
      <c r="L291" s="831">
        <v>18</v>
      </c>
      <c r="M291" s="832">
        <v>905.7600000000001</v>
      </c>
    </row>
    <row r="292" spans="1:13" ht="14.45" customHeight="1" x14ac:dyDescent="0.2">
      <c r="A292" s="821" t="s">
        <v>2954</v>
      </c>
      <c r="B292" s="822" t="s">
        <v>4716</v>
      </c>
      <c r="C292" s="822" t="s">
        <v>3261</v>
      </c>
      <c r="D292" s="822" t="s">
        <v>3208</v>
      </c>
      <c r="E292" s="822"/>
      <c r="F292" s="831">
        <v>99</v>
      </c>
      <c r="G292" s="831">
        <v>4981.68</v>
      </c>
      <c r="H292" s="827">
        <v>1</v>
      </c>
      <c r="I292" s="831"/>
      <c r="J292" s="831"/>
      <c r="K292" s="827">
        <v>0</v>
      </c>
      <c r="L292" s="831">
        <v>99</v>
      </c>
      <c r="M292" s="832">
        <v>4981.68</v>
      </c>
    </row>
    <row r="293" spans="1:13" ht="14.45" customHeight="1" x14ac:dyDescent="0.2">
      <c r="A293" s="821" t="s">
        <v>2954</v>
      </c>
      <c r="B293" s="822" t="s">
        <v>4716</v>
      </c>
      <c r="C293" s="822" t="s">
        <v>4223</v>
      </c>
      <c r="D293" s="822" t="s">
        <v>3208</v>
      </c>
      <c r="E293" s="822"/>
      <c r="F293" s="831">
        <v>14</v>
      </c>
      <c r="G293" s="831">
        <v>234.78</v>
      </c>
      <c r="H293" s="827">
        <v>1</v>
      </c>
      <c r="I293" s="831"/>
      <c r="J293" s="831"/>
      <c r="K293" s="827">
        <v>0</v>
      </c>
      <c r="L293" s="831">
        <v>14</v>
      </c>
      <c r="M293" s="832">
        <v>234.78</v>
      </c>
    </row>
    <row r="294" spans="1:13" ht="14.45" customHeight="1" x14ac:dyDescent="0.2">
      <c r="A294" s="821" t="s">
        <v>2955</v>
      </c>
      <c r="B294" s="822" t="s">
        <v>2812</v>
      </c>
      <c r="C294" s="822" t="s">
        <v>4407</v>
      </c>
      <c r="D294" s="822" t="s">
        <v>3886</v>
      </c>
      <c r="E294" s="822" t="s">
        <v>4408</v>
      </c>
      <c r="F294" s="831"/>
      <c r="G294" s="831"/>
      <c r="H294" s="827">
        <v>0</v>
      </c>
      <c r="I294" s="831">
        <v>2</v>
      </c>
      <c r="J294" s="831">
        <v>230.54</v>
      </c>
      <c r="K294" s="827">
        <v>1</v>
      </c>
      <c r="L294" s="831">
        <v>2</v>
      </c>
      <c r="M294" s="832">
        <v>230.54</v>
      </c>
    </row>
    <row r="295" spans="1:13" ht="14.45" customHeight="1" x14ac:dyDescent="0.2">
      <c r="A295" s="821" t="s">
        <v>2955</v>
      </c>
      <c r="B295" s="822" t="s">
        <v>2404</v>
      </c>
      <c r="C295" s="822" t="s">
        <v>4276</v>
      </c>
      <c r="D295" s="822" t="s">
        <v>3894</v>
      </c>
      <c r="E295" s="822" t="s">
        <v>3895</v>
      </c>
      <c r="F295" s="831">
        <v>2</v>
      </c>
      <c r="G295" s="831">
        <v>54.98</v>
      </c>
      <c r="H295" s="827">
        <v>1</v>
      </c>
      <c r="I295" s="831"/>
      <c r="J295" s="831"/>
      <c r="K295" s="827">
        <v>0</v>
      </c>
      <c r="L295" s="831">
        <v>2</v>
      </c>
      <c r="M295" s="832">
        <v>54.98</v>
      </c>
    </row>
    <row r="296" spans="1:13" ht="14.45" customHeight="1" x14ac:dyDescent="0.2">
      <c r="A296" s="821" t="s">
        <v>2955</v>
      </c>
      <c r="B296" s="822" t="s">
        <v>2515</v>
      </c>
      <c r="C296" s="822" t="s">
        <v>3669</v>
      </c>
      <c r="D296" s="822" t="s">
        <v>1033</v>
      </c>
      <c r="E296" s="822" t="s">
        <v>1949</v>
      </c>
      <c r="F296" s="831">
        <v>1</v>
      </c>
      <c r="G296" s="831">
        <v>94.28</v>
      </c>
      <c r="H296" s="827">
        <v>1</v>
      </c>
      <c r="I296" s="831"/>
      <c r="J296" s="831"/>
      <c r="K296" s="827">
        <v>0</v>
      </c>
      <c r="L296" s="831">
        <v>1</v>
      </c>
      <c r="M296" s="832">
        <v>94.28</v>
      </c>
    </row>
    <row r="297" spans="1:13" ht="14.45" customHeight="1" x14ac:dyDescent="0.2">
      <c r="A297" s="821" t="s">
        <v>2955</v>
      </c>
      <c r="B297" s="822" t="s">
        <v>2515</v>
      </c>
      <c r="C297" s="822" t="s">
        <v>2516</v>
      </c>
      <c r="D297" s="822" t="s">
        <v>2517</v>
      </c>
      <c r="E297" s="822" t="s">
        <v>2518</v>
      </c>
      <c r="F297" s="831"/>
      <c r="G297" s="831"/>
      <c r="H297" s="827">
        <v>0</v>
      </c>
      <c r="I297" s="831">
        <v>1</v>
      </c>
      <c r="J297" s="831">
        <v>126.27</v>
      </c>
      <c r="K297" s="827">
        <v>1</v>
      </c>
      <c r="L297" s="831">
        <v>1</v>
      </c>
      <c r="M297" s="832">
        <v>126.27</v>
      </c>
    </row>
    <row r="298" spans="1:13" ht="14.45" customHeight="1" x14ac:dyDescent="0.2">
      <c r="A298" s="821" t="s">
        <v>2955</v>
      </c>
      <c r="B298" s="822" t="s">
        <v>2539</v>
      </c>
      <c r="C298" s="822" t="s">
        <v>2543</v>
      </c>
      <c r="D298" s="822" t="s">
        <v>1746</v>
      </c>
      <c r="E298" s="822" t="s">
        <v>2544</v>
      </c>
      <c r="F298" s="831"/>
      <c r="G298" s="831"/>
      <c r="H298" s="827">
        <v>0</v>
      </c>
      <c r="I298" s="831">
        <v>3</v>
      </c>
      <c r="J298" s="831">
        <v>463.08000000000004</v>
      </c>
      <c r="K298" s="827">
        <v>1</v>
      </c>
      <c r="L298" s="831">
        <v>3</v>
      </c>
      <c r="M298" s="832">
        <v>463.08000000000004</v>
      </c>
    </row>
    <row r="299" spans="1:13" ht="14.45" customHeight="1" x14ac:dyDescent="0.2">
      <c r="A299" s="821" t="s">
        <v>2955</v>
      </c>
      <c r="B299" s="822" t="s">
        <v>2572</v>
      </c>
      <c r="C299" s="822" t="s">
        <v>2573</v>
      </c>
      <c r="D299" s="822" t="s">
        <v>2574</v>
      </c>
      <c r="E299" s="822" t="s">
        <v>2575</v>
      </c>
      <c r="F299" s="831"/>
      <c r="G299" s="831"/>
      <c r="H299" s="827">
        <v>0</v>
      </c>
      <c r="I299" s="831">
        <v>1</v>
      </c>
      <c r="J299" s="831">
        <v>56.06</v>
      </c>
      <c r="K299" s="827">
        <v>1</v>
      </c>
      <c r="L299" s="831">
        <v>1</v>
      </c>
      <c r="M299" s="832">
        <v>56.06</v>
      </c>
    </row>
    <row r="300" spans="1:13" ht="14.45" customHeight="1" x14ac:dyDescent="0.2">
      <c r="A300" s="821" t="s">
        <v>2955</v>
      </c>
      <c r="B300" s="822" t="s">
        <v>2652</v>
      </c>
      <c r="C300" s="822" t="s">
        <v>2653</v>
      </c>
      <c r="D300" s="822" t="s">
        <v>2654</v>
      </c>
      <c r="E300" s="822" t="s">
        <v>2655</v>
      </c>
      <c r="F300" s="831"/>
      <c r="G300" s="831"/>
      <c r="H300" s="827">
        <v>0</v>
      </c>
      <c r="I300" s="831">
        <v>12</v>
      </c>
      <c r="J300" s="831">
        <v>845.76</v>
      </c>
      <c r="K300" s="827">
        <v>1</v>
      </c>
      <c r="L300" s="831">
        <v>12</v>
      </c>
      <c r="M300" s="832">
        <v>845.76</v>
      </c>
    </row>
    <row r="301" spans="1:13" ht="14.45" customHeight="1" x14ac:dyDescent="0.2">
      <c r="A301" s="821" t="s">
        <v>2955</v>
      </c>
      <c r="B301" s="822" t="s">
        <v>2652</v>
      </c>
      <c r="C301" s="822" t="s">
        <v>3155</v>
      </c>
      <c r="D301" s="822" t="s">
        <v>2654</v>
      </c>
      <c r="E301" s="822" t="s">
        <v>3156</v>
      </c>
      <c r="F301" s="831"/>
      <c r="G301" s="831"/>
      <c r="H301" s="827">
        <v>0</v>
      </c>
      <c r="I301" s="831">
        <v>6</v>
      </c>
      <c r="J301" s="831">
        <v>845.76</v>
      </c>
      <c r="K301" s="827">
        <v>1</v>
      </c>
      <c r="L301" s="831">
        <v>6</v>
      </c>
      <c r="M301" s="832">
        <v>845.76</v>
      </c>
    </row>
    <row r="302" spans="1:13" ht="14.45" customHeight="1" x14ac:dyDescent="0.2">
      <c r="A302" s="821" t="s">
        <v>2955</v>
      </c>
      <c r="B302" s="822" t="s">
        <v>4711</v>
      </c>
      <c r="C302" s="822" t="s">
        <v>3913</v>
      </c>
      <c r="D302" s="822" t="s">
        <v>3914</v>
      </c>
      <c r="E302" s="822" t="s">
        <v>3915</v>
      </c>
      <c r="F302" s="831">
        <v>10</v>
      </c>
      <c r="G302" s="831">
        <v>20389.3</v>
      </c>
      <c r="H302" s="827">
        <v>1</v>
      </c>
      <c r="I302" s="831"/>
      <c r="J302" s="831"/>
      <c r="K302" s="827">
        <v>0</v>
      </c>
      <c r="L302" s="831">
        <v>10</v>
      </c>
      <c r="M302" s="832">
        <v>20389.3</v>
      </c>
    </row>
    <row r="303" spans="1:13" ht="14.45" customHeight="1" x14ac:dyDescent="0.2">
      <c r="A303" s="821" t="s">
        <v>2955</v>
      </c>
      <c r="B303" s="822" t="s">
        <v>4711</v>
      </c>
      <c r="C303" s="822" t="s">
        <v>3916</v>
      </c>
      <c r="D303" s="822" t="s">
        <v>3914</v>
      </c>
      <c r="E303" s="822" t="s">
        <v>3917</v>
      </c>
      <c r="F303" s="831">
        <v>6</v>
      </c>
      <c r="G303" s="831">
        <v>3315.84</v>
      </c>
      <c r="H303" s="827">
        <v>1</v>
      </c>
      <c r="I303" s="831"/>
      <c r="J303" s="831"/>
      <c r="K303" s="827">
        <v>0</v>
      </c>
      <c r="L303" s="831">
        <v>6</v>
      </c>
      <c r="M303" s="832">
        <v>3315.84</v>
      </c>
    </row>
    <row r="304" spans="1:13" ht="14.45" customHeight="1" x14ac:dyDescent="0.2">
      <c r="A304" s="821" t="s">
        <v>2955</v>
      </c>
      <c r="B304" s="822" t="s">
        <v>4711</v>
      </c>
      <c r="C304" s="822" t="s">
        <v>3918</v>
      </c>
      <c r="D304" s="822" t="s">
        <v>3914</v>
      </c>
      <c r="E304" s="822" t="s">
        <v>3919</v>
      </c>
      <c r="F304" s="831">
        <v>5</v>
      </c>
      <c r="G304" s="831">
        <v>1778.9500000000003</v>
      </c>
      <c r="H304" s="827">
        <v>1</v>
      </c>
      <c r="I304" s="831"/>
      <c r="J304" s="831"/>
      <c r="K304" s="827">
        <v>0</v>
      </c>
      <c r="L304" s="831">
        <v>5</v>
      </c>
      <c r="M304" s="832">
        <v>1778.9500000000003</v>
      </c>
    </row>
    <row r="305" spans="1:13" ht="14.45" customHeight="1" x14ac:dyDescent="0.2">
      <c r="A305" s="821" t="s">
        <v>2955</v>
      </c>
      <c r="B305" s="822" t="s">
        <v>4711</v>
      </c>
      <c r="C305" s="822" t="s">
        <v>3920</v>
      </c>
      <c r="D305" s="822" t="s">
        <v>3914</v>
      </c>
      <c r="E305" s="822" t="s">
        <v>3921</v>
      </c>
      <c r="F305" s="831">
        <v>8</v>
      </c>
      <c r="G305" s="831">
        <v>8155.68</v>
      </c>
      <c r="H305" s="827">
        <v>1</v>
      </c>
      <c r="I305" s="831"/>
      <c r="J305" s="831"/>
      <c r="K305" s="827">
        <v>0</v>
      </c>
      <c r="L305" s="831">
        <v>8</v>
      </c>
      <c r="M305" s="832">
        <v>8155.68</v>
      </c>
    </row>
    <row r="306" spans="1:13" ht="14.45" customHeight="1" x14ac:dyDescent="0.2">
      <c r="A306" s="821" t="s">
        <v>2955</v>
      </c>
      <c r="B306" s="822" t="s">
        <v>4711</v>
      </c>
      <c r="C306" s="822" t="s">
        <v>4203</v>
      </c>
      <c r="D306" s="822" t="s">
        <v>3923</v>
      </c>
      <c r="E306" s="822" t="s">
        <v>3921</v>
      </c>
      <c r="F306" s="831">
        <v>11</v>
      </c>
      <c r="G306" s="831">
        <v>11214.060000000001</v>
      </c>
      <c r="H306" s="827">
        <v>1</v>
      </c>
      <c r="I306" s="831"/>
      <c r="J306" s="831"/>
      <c r="K306" s="827">
        <v>0</v>
      </c>
      <c r="L306" s="831">
        <v>11</v>
      </c>
      <c r="M306" s="832">
        <v>11214.060000000001</v>
      </c>
    </row>
    <row r="307" spans="1:13" ht="14.45" customHeight="1" x14ac:dyDescent="0.2">
      <c r="A307" s="821" t="s">
        <v>2955</v>
      </c>
      <c r="B307" s="822" t="s">
        <v>4711</v>
      </c>
      <c r="C307" s="822" t="s">
        <v>3922</v>
      </c>
      <c r="D307" s="822" t="s">
        <v>3923</v>
      </c>
      <c r="E307" s="822" t="s">
        <v>3917</v>
      </c>
      <c r="F307" s="831">
        <v>6</v>
      </c>
      <c r="G307" s="831">
        <v>3315.8399999999997</v>
      </c>
      <c r="H307" s="827">
        <v>1</v>
      </c>
      <c r="I307" s="831"/>
      <c r="J307" s="831"/>
      <c r="K307" s="827">
        <v>0</v>
      </c>
      <c r="L307" s="831">
        <v>6</v>
      </c>
      <c r="M307" s="832">
        <v>3315.8399999999997</v>
      </c>
    </row>
    <row r="308" spans="1:13" ht="14.45" customHeight="1" x14ac:dyDescent="0.2">
      <c r="A308" s="821" t="s">
        <v>2955</v>
      </c>
      <c r="B308" s="822" t="s">
        <v>4711</v>
      </c>
      <c r="C308" s="822" t="s">
        <v>3924</v>
      </c>
      <c r="D308" s="822" t="s">
        <v>3925</v>
      </c>
      <c r="E308" s="822" t="s">
        <v>3915</v>
      </c>
      <c r="F308" s="831"/>
      <c r="G308" s="831"/>
      <c r="H308" s="827">
        <v>0</v>
      </c>
      <c r="I308" s="831">
        <v>22</v>
      </c>
      <c r="J308" s="831">
        <v>44856.46</v>
      </c>
      <c r="K308" s="827">
        <v>1</v>
      </c>
      <c r="L308" s="831">
        <v>22</v>
      </c>
      <c r="M308" s="832">
        <v>44856.46</v>
      </c>
    </row>
    <row r="309" spans="1:13" ht="14.45" customHeight="1" x14ac:dyDescent="0.2">
      <c r="A309" s="821" t="s">
        <v>2955</v>
      </c>
      <c r="B309" s="822" t="s">
        <v>4711</v>
      </c>
      <c r="C309" s="822" t="s">
        <v>3926</v>
      </c>
      <c r="D309" s="822" t="s">
        <v>3925</v>
      </c>
      <c r="E309" s="822" t="s">
        <v>3919</v>
      </c>
      <c r="F309" s="831"/>
      <c r="G309" s="831"/>
      <c r="H309" s="827">
        <v>0</v>
      </c>
      <c r="I309" s="831">
        <v>36</v>
      </c>
      <c r="J309" s="831">
        <v>12808.440000000002</v>
      </c>
      <c r="K309" s="827">
        <v>1</v>
      </c>
      <c r="L309" s="831">
        <v>36</v>
      </c>
      <c r="M309" s="832">
        <v>12808.440000000002</v>
      </c>
    </row>
    <row r="310" spans="1:13" ht="14.45" customHeight="1" x14ac:dyDescent="0.2">
      <c r="A310" s="821" t="s">
        <v>2955</v>
      </c>
      <c r="B310" s="822" t="s">
        <v>4711</v>
      </c>
      <c r="C310" s="822" t="s">
        <v>3927</v>
      </c>
      <c r="D310" s="822" t="s">
        <v>3925</v>
      </c>
      <c r="E310" s="822" t="s">
        <v>3917</v>
      </c>
      <c r="F310" s="831"/>
      <c r="G310" s="831"/>
      <c r="H310" s="827">
        <v>0</v>
      </c>
      <c r="I310" s="831">
        <v>62</v>
      </c>
      <c r="J310" s="831">
        <v>34263.679999999993</v>
      </c>
      <c r="K310" s="827">
        <v>1</v>
      </c>
      <c r="L310" s="831">
        <v>62</v>
      </c>
      <c r="M310" s="832">
        <v>34263.679999999993</v>
      </c>
    </row>
    <row r="311" spans="1:13" ht="14.45" customHeight="1" x14ac:dyDescent="0.2">
      <c r="A311" s="821" t="s">
        <v>2955</v>
      </c>
      <c r="B311" s="822" t="s">
        <v>4711</v>
      </c>
      <c r="C311" s="822" t="s">
        <v>3928</v>
      </c>
      <c r="D311" s="822" t="s">
        <v>3925</v>
      </c>
      <c r="E311" s="822" t="s">
        <v>3921</v>
      </c>
      <c r="F311" s="831"/>
      <c r="G311" s="831"/>
      <c r="H311" s="827">
        <v>0</v>
      </c>
      <c r="I311" s="831">
        <v>57</v>
      </c>
      <c r="J311" s="831">
        <v>58109.22</v>
      </c>
      <c r="K311" s="827">
        <v>1</v>
      </c>
      <c r="L311" s="831">
        <v>57</v>
      </c>
      <c r="M311" s="832">
        <v>58109.22</v>
      </c>
    </row>
    <row r="312" spans="1:13" ht="14.45" customHeight="1" x14ac:dyDescent="0.2">
      <c r="A312" s="821" t="s">
        <v>2955</v>
      </c>
      <c r="B312" s="822" t="s">
        <v>4711</v>
      </c>
      <c r="C312" s="822" t="s">
        <v>4085</v>
      </c>
      <c r="D312" s="822" t="s">
        <v>3930</v>
      </c>
      <c r="E312" s="822" t="s">
        <v>4086</v>
      </c>
      <c r="F312" s="831">
        <v>2</v>
      </c>
      <c r="G312" s="831">
        <v>177.9</v>
      </c>
      <c r="H312" s="827">
        <v>1</v>
      </c>
      <c r="I312" s="831"/>
      <c r="J312" s="831"/>
      <c r="K312" s="827">
        <v>0</v>
      </c>
      <c r="L312" s="831">
        <v>2</v>
      </c>
      <c r="M312" s="832">
        <v>177.9</v>
      </c>
    </row>
    <row r="313" spans="1:13" ht="14.45" customHeight="1" x14ac:dyDescent="0.2">
      <c r="A313" s="821" t="s">
        <v>2955</v>
      </c>
      <c r="B313" s="822" t="s">
        <v>4711</v>
      </c>
      <c r="C313" s="822" t="s">
        <v>3929</v>
      </c>
      <c r="D313" s="822" t="s">
        <v>3930</v>
      </c>
      <c r="E313" s="822" t="s">
        <v>3931</v>
      </c>
      <c r="F313" s="831">
        <v>8</v>
      </c>
      <c r="G313" s="831">
        <v>2038.88</v>
      </c>
      <c r="H313" s="827">
        <v>1</v>
      </c>
      <c r="I313" s="831"/>
      <c r="J313" s="831"/>
      <c r="K313" s="827">
        <v>0</v>
      </c>
      <c r="L313" s="831">
        <v>8</v>
      </c>
      <c r="M313" s="832">
        <v>2038.88</v>
      </c>
    </row>
    <row r="314" spans="1:13" ht="14.45" customHeight="1" x14ac:dyDescent="0.2">
      <c r="A314" s="821" t="s">
        <v>2955</v>
      </c>
      <c r="B314" s="822" t="s">
        <v>4711</v>
      </c>
      <c r="C314" s="822" t="s">
        <v>3932</v>
      </c>
      <c r="D314" s="822" t="s">
        <v>3930</v>
      </c>
      <c r="E314" s="822" t="s">
        <v>3933</v>
      </c>
      <c r="F314" s="831">
        <v>1</v>
      </c>
      <c r="G314" s="831">
        <v>0</v>
      </c>
      <c r="H314" s="827"/>
      <c r="I314" s="831"/>
      <c r="J314" s="831"/>
      <c r="K314" s="827"/>
      <c r="L314" s="831">
        <v>1</v>
      </c>
      <c r="M314" s="832">
        <v>0</v>
      </c>
    </row>
    <row r="315" spans="1:13" ht="14.45" customHeight="1" x14ac:dyDescent="0.2">
      <c r="A315" s="821" t="s">
        <v>2955</v>
      </c>
      <c r="B315" s="822" t="s">
        <v>2674</v>
      </c>
      <c r="C315" s="822" t="s">
        <v>4181</v>
      </c>
      <c r="D315" s="822" t="s">
        <v>2676</v>
      </c>
      <c r="E315" s="822" t="s">
        <v>4182</v>
      </c>
      <c r="F315" s="831"/>
      <c r="G315" s="831"/>
      <c r="H315" s="827">
        <v>0</v>
      </c>
      <c r="I315" s="831">
        <v>12</v>
      </c>
      <c r="J315" s="831">
        <v>1951.3200000000002</v>
      </c>
      <c r="K315" s="827">
        <v>1</v>
      </c>
      <c r="L315" s="831">
        <v>12</v>
      </c>
      <c r="M315" s="832">
        <v>1951.3200000000002</v>
      </c>
    </row>
    <row r="316" spans="1:13" ht="14.45" customHeight="1" x14ac:dyDescent="0.2">
      <c r="A316" s="821" t="s">
        <v>2955</v>
      </c>
      <c r="B316" s="822" t="s">
        <v>2674</v>
      </c>
      <c r="C316" s="822" t="s">
        <v>3835</v>
      </c>
      <c r="D316" s="822" t="s">
        <v>3836</v>
      </c>
      <c r="E316" s="822" t="s">
        <v>2860</v>
      </c>
      <c r="F316" s="831"/>
      <c r="G316" s="831"/>
      <c r="H316" s="827">
        <v>0</v>
      </c>
      <c r="I316" s="831">
        <v>6</v>
      </c>
      <c r="J316" s="831">
        <v>5816.88</v>
      </c>
      <c r="K316" s="827">
        <v>1</v>
      </c>
      <c r="L316" s="831">
        <v>6</v>
      </c>
      <c r="M316" s="832">
        <v>5816.88</v>
      </c>
    </row>
    <row r="317" spans="1:13" ht="14.45" customHeight="1" x14ac:dyDescent="0.2">
      <c r="A317" s="821" t="s">
        <v>2955</v>
      </c>
      <c r="B317" s="822" t="s">
        <v>2674</v>
      </c>
      <c r="C317" s="822" t="s">
        <v>3837</v>
      </c>
      <c r="D317" s="822" t="s">
        <v>3836</v>
      </c>
      <c r="E317" s="822" t="s">
        <v>3838</v>
      </c>
      <c r="F317" s="831"/>
      <c r="G317" s="831"/>
      <c r="H317" s="827">
        <v>0</v>
      </c>
      <c r="I317" s="831">
        <v>24</v>
      </c>
      <c r="J317" s="831">
        <v>29157.840000000004</v>
      </c>
      <c r="K317" s="827">
        <v>1</v>
      </c>
      <c r="L317" s="831">
        <v>24</v>
      </c>
      <c r="M317" s="832">
        <v>29157.840000000004</v>
      </c>
    </row>
    <row r="318" spans="1:13" ht="14.45" customHeight="1" x14ac:dyDescent="0.2">
      <c r="A318" s="821" t="s">
        <v>2955</v>
      </c>
      <c r="B318" s="822" t="s">
        <v>2674</v>
      </c>
      <c r="C318" s="822" t="s">
        <v>3839</v>
      </c>
      <c r="D318" s="822" t="s">
        <v>3836</v>
      </c>
      <c r="E318" s="822" t="s">
        <v>3840</v>
      </c>
      <c r="F318" s="831"/>
      <c r="G318" s="831"/>
      <c r="H318" s="827">
        <v>0</v>
      </c>
      <c r="I318" s="831">
        <v>12</v>
      </c>
      <c r="J318" s="831">
        <v>15609.48</v>
      </c>
      <c r="K318" s="827">
        <v>1</v>
      </c>
      <c r="L318" s="831">
        <v>12</v>
      </c>
      <c r="M318" s="832">
        <v>15609.48</v>
      </c>
    </row>
    <row r="319" spans="1:13" ht="14.45" customHeight="1" x14ac:dyDescent="0.2">
      <c r="A319" s="821" t="s">
        <v>2955</v>
      </c>
      <c r="B319" s="822" t="s">
        <v>2674</v>
      </c>
      <c r="C319" s="822" t="s">
        <v>4061</v>
      </c>
      <c r="D319" s="822" t="s">
        <v>3842</v>
      </c>
      <c r="E319" s="822" t="s">
        <v>4062</v>
      </c>
      <c r="F319" s="831"/>
      <c r="G319" s="831"/>
      <c r="H319" s="827">
        <v>0</v>
      </c>
      <c r="I319" s="831">
        <v>1</v>
      </c>
      <c r="J319" s="831">
        <v>5322.08</v>
      </c>
      <c r="K319" s="827">
        <v>1</v>
      </c>
      <c r="L319" s="831">
        <v>1</v>
      </c>
      <c r="M319" s="832">
        <v>5322.08</v>
      </c>
    </row>
    <row r="320" spans="1:13" ht="14.45" customHeight="1" x14ac:dyDescent="0.2">
      <c r="A320" s="821" t="s">
        <v>2955</v>
      </c>
      <c r="B320" s="822" t="s">
        <v>2674</v>
      </c>
      <c r="C320" s="822" t="s">
        <v>4183</v>
      </c>
      <c r="D320" s="822" t="s">
        <v>2676</v>
      </c>
      <c r="E320" s="822" t="s">
        <v>4184</v>
      </c>
      <c r="F320" s="831"/>
      <c r="G320" s="831"/>
      <c r="H320" s="827">
        <v>0</v>
      </c>
      <c r="I320" s="831">
        <v>12</v>
      </c>
      <c r="J320" s="831">
        <v>19438.559999999998</v>
      </c>
      <c r="K320" s="827">
        <v>1</v>
      </c>
      <c r="L320" s="831">
        <v>12</v>
      </c>
      <c r="M320" s="832">
        <v>19438.559999999998</v>
      </c>
    </row>
    <row r="321" spans="1:13" ht="14.45" customHeight="1" x14ac:dyDescent="0.2">
      <c r="A321" s="821" t="s">
        <v>2955</v>
      </c>
      <c r="B321" s="822" t="s">
        <v>2674</v>
      </c>
      <c r="C321" s="822" t="s">
        <v>2675</v>
      </c>
      <c r="D321" s="822" t="s">
        <v>2676</v>
      </c>
      <c r="E321" s="822" t="s">
        <v>2677</v>
      </c>
      <c r="F321" s="831"/>
      <c r="G321" s="831"/>
      <c r="H321" s="827">
        <v>0</v>
      </c>
      <c r="I321" s="831">
        <v>16</v>
      </c>
      <c r="J321" s="831">
        <v>15609.439999999999</v>
      </c>
      <c r="K321" s="827">
        <v>1</v>
      </c>
      <c r="L321" s="831">
        <v>16</v>
      </c>
      <c r="M321" s="832">
        <v>15609.439999999999</v>
      </c>
    </row>
    <row r="322" spans="1:13" ht="14.45" customHeight="1" x14ac:dyDescent="0.2">
      <c r="A322" s="821" t="s">
        <v>2955</v>
      </c>
      <c r="B322" s="822" t="s">
        <v>2674</v>
      </c>
      <c r="C322" s="822" t="s">
        <v>2861</v>
      </c>
      <c r="D322" s="822" t="s">
        <v>2676</v>
      </c>
      <c r="E322" s="822" t="s">
        <v>2862</v>
      </c>
      <c r="F322" s="831"/>
      <c r="G322" s="831"/>
      <c r="H322" s="827">
        <v>0</v>
      </c>
      <c r="I322" s="831">
        <v>64</v>
      </c>
      <c r="J322" s="831">
        <v>24801.55</v>
      </c>
      <c r="K322" s="827">
        <v>1</v>
      </c>
      <c r="L322" s="831">
        <v>64</v>
      </c>
      <c r="M322" s="832">
        <v>24801.55</v>
      </c>
    </row>
    <row r="323" spans="1:13" ht="14.45" customHeight="1" x14ac:dyDescent="0.2">
      <c r="A323" s="821" t="s">
        <v>2955</v>
      </c>
      <c r="B323" s="822" t="s">
        <v>2674</v>
      </c>
      <c r="C323" s="822" t="s">
        <v>2863</v>
      </c>
      <c r="D323" s="822" t="s">
        <v>2676</v>
      </c>
      <c r="E323" s="822" t="s">
        <v>2864</v>
      </c>
      <c r="F323" s="831"/>
      <c r="G323" s="831"/>
      <c r="H323" s="827">
        <v>0</v>
      </c>
      <c r="I323" s="831">
        <v>12</v>
      </c>
      <c r="J323" s="831">
        <v>7804.7999999999993</v>
      </c>
      <c r="K323" s="827">
        <v>1</v>
      </c>
      <c r="L323" s="831">
        <v>12</v>
      </c>
      <c r="M323" s="832">
        <v>7804.7999999999993</v>
      </c>
    </row>
    <row r="324" spans="1:13" ht="14.45" customHeight="1" x14ac:dyDescent="0.2">
      <c r="A324" s="821" t="s">
        <v>2955</v>
      </c>
      <c r="B324" s="822" t="s">
        <v>2674</v>
      </c>
      <c r="C324" s="822" t="s">
        <v>4185</v>
      </c>
      <c r="D324" s="822" t="s">
        <v>4186</v>
      </c>
      <c r="E324" s="822" t="s">
        <v>4187</v>
      </c>
      <c r="F324" s="831">
        <v>6</v>
      </c>
      <c r="G324" s="831">
        <v>11633.82</v>
      </c>
      <c r="H324" s="827">
        <v>1</v>
      </c>
      <c r="I324" s="831"/>
      <c r="J324" s="831"/>
      <c r="K324" s="827">
        <v>0</v>
      </c>
      <c r="L324" s="831">
        <v>6</v>
      </c>
      <c r="M324" s="832">
        <v>11633.82</v>
      </c>
    </row>
    <row r="325" spans="1:13" ht="14.45" customHeight="1" x14ac:dyDescent="0.2">
      <c r="A325" s="821" t="s">
        <v>2955</v>
      </c>
      <c r="B325" s="822" t="s">
        <v>2674</v>
      </c>
      <c r="C325" s="822" t="s">
        <v>4188</v>
      </c>
      <c r="D325" s="822" t="s">
        <v>4186</v>
      </c>
      <c r="E325" s="822" t="s">
        <v>4189</v>
      </c>
      <c r="F325" s="831">
        <v>6</v>
      </c>
      <c r="G325" s="831">
        <v>2908.5</v>
      </c>
      <c r="H325" s="827">
        <v>1</v>
      </c>
      <c r="I325" s="831"/>
      <c r="J325" s="831"/>
      <c r="K325" s="827">
        <v>0</v>
      </c>
      <c r="L325" s="831">
        <v>6</v>
      </c>
      <c r="M325" s="832">
        <v>2908.5</v>
      </c>
    </row>
    <row r="326" spans="1:13" ht="14.45" customHeight="1" x14ac:dyDescent="0.2">
      <c r="A326" s="821" t="s">
        <v>2955</v>
      </c>
      <c r="B326" s="822" t="s">
        <v>2674</v>
      </c>
      <c r="C326" s="822" t="s">
        <v>3844</v>
      </c>
      <c r="D326" s="822" t="s">
        <v>3836</v>
      </c>
      <c r="E326" s="822" t="s">
        <v>2858</v>
      </c>
      <c r="F326" s="831"/>
      <c r="G326" s="831"/>
      <c r="H326" s="827">
        <v>0</v>
      </c>
      <c r="I326" s="831">
        <v>6</v>
      </c>
      <c r="J326" s="831">
        <v>1951.1999999999998</v>
      </c>
      <c r="K326" s="827">
        <v>1</v>
      </c>
      <c r="L326" s="831">
        <v>6</v>
      </c>
      <c r="M326" s="832">
        <v>1951.1999999999998</v>
      </c>
    </row>
    <row r="327" spans="1:13" ht="14.45" customHeight="1" x14ac:dyDescent="0.2">
      <c r="A327" s="821" t="s">
        <v>2955</v>
      </c>
      <c r="B327" s="822" t="s">
        <v>2674</v>
      </c>
      <c r="C327" s="822" t="s">
        <v>4190</v>
      </c>
      <c r="D327" s="822" t="s">
        <v>4186</v>
      </c>
      <c r="E327" s="822" t="s">
        <v>4191</v>
      </c>
      <c r="F327" s="831">
        <v>6</v>
      </c>
      <c r="G327" s="831">
        <v>5816.88</v>
      </c>
      <c r="H327" s="827">
        <v>1</v>
      </c>
      <c r="I327" s="831"/>
      <c r="J327" s="831"/>
      <c r="K327" s="827">
        <v>0</v>
      </c>
      <c r="L327" s="831">
        <v>6</v>
      </c>
      <c r="M327" s="832">
        <v>5816.88</v>
      </c>
    </row>
    <row r="328" spans="1:13" ht="14.45" customHeight="1" x14ac:dyDescent="0.2">
      <c r="A328" s="821" t="s">
        <v>2955</v>
      </c>
      <c r="B328" s="822" t="s">
        <v>2674</v>
      </c>
      <c r="C328" s="822" t="s">
        <v>2856</v>
      </c>
      <c r="D328" s="822" t="s">
        <v>2857</v>
      </c>
      <c r="E328" s="822" t="s">
        <v>2858</v>
      </c>
      <c r="F328" s="831"/>
      <c r="G328" s="831"/>
      <c r="H328" s="827">
        <v>0</v>
      </c>
      <c r="I328" s="831">
        <v>36</v>
      </c>
      <c r="J328" s="831">
        <v>15536.4</v>
      </c>
      <c r="K328" s="827">
        <v>1</v>
      </c>
      <c r="L328" s="831">
        <v>36</v>
      </c>
      <c r="M328" s="832">
        <v>15536.4</v>
      </c>
    </row>
    <row r="329" spans="1:13" ht="14.45" customHeight="1" x14ac:dyDescent="0.2">
      <c r="A329" s="821" t="s">
        <v>2955</v>
      </c>
      <c r="B329" s="822" t="s">
        <v>2674</v>
      </c>
      <c r="C329" s="822" t="s">
        <v>2859</v>
      </c>
      <c r="D329" s="822" t="s">
        <v>2857</v>
      </c>
      <c r="E329" s="822" t="s">
        <v>2860</v>
      </c>
      <c r="F329" s="831"/>
      <c r="G329" s="831"/>
      <c r="H329" s="827">
        <v>0</v>
      </c>
      <c r="I329" s="831">
        <v>39</v>
      </c>
      <c r="J329" s="831">
        <v>31109.040000000001</v>
      </c>
      <c r="K329" s="827">
        <v>1</v>
      </c>
      <c r="L329" s="831">
        <v>39</v>
      </c>
      <c r="M329" s="832">
        <v>31109.040000000001</v>
      </c>
    </row>
    <row r="330" spans="1:13" ht="14.45" customHeight="1" x14ac:dyDescent="0.2">
      <c r="A330" s="821" t="s">
        <v>2955</v>
      </c>
      <c r="B330" s="822" t="s">
        <v>2674</v>
      </c>
      <c r="C330" s="822" t="s">
        <v>4063</v>
      </c>
      <c r="D330" s="822" t="s">
        <v>2857</v>
      </c>
      <c r="E330" s="822" t="s">
        <v>3840</v>
      </c>
      <c r="F330" s="831"/>
      <c r="G330" s="831"/>
      <c r="H330" s="827">
        <v>0</v>
      </c>
      <c r="I330" s="831">
        <v>18</v>
      </c>
      <c r="J330" s="831">
        <v>27243.299999999996</v>
      </c>
      <c r="K330" s="827">
        <v>1</v>
      </c>
      <c r="L330" s="831">
        <v>18</v>
      </c>
      <c r="M330" s="832">
        <v>27243.299999999996</v>
      </c>
    </row>
    <row r="331" spans="1:13" ht="14.45" customHeight="1" x14ac:dyDescent="0.2">
      <c r="A331" s="821" t="s">
        <v>2955</v>
      </c>
      <c r="B331" s="822" t="s">
        <v>2674</v>
      </c>
      <c r="C331" s="822" t="s">
        <v>3845</v>
      </c>
      <c r="D331" s="822" t="s">
        <v>2857</v>
      </c>
      <c r="E331" s="822" t="s">
        <v>3846</v>
      </c>
      <c r="F331" s="831"/>
      <c r="G331" s="831"/>
      <c r="H331" s="827">
        <v>0</v>
      </c>
      <c r="I331" s="831">
        <v>14</v>
      </c>
      <c r="J331" s="831">
        <v>2755.1000000000004</v>
      </c>
      <c r="K331" s="827">
        <v>1</v>
      </c>
      <c r="L331" s="831">
        <v>14</v>
      </c>
      <c r="M331" s="832">
        <v>2755.1000000000004</v>
      </c>
    </row>
    <row r="332" spans="1:13" ht="14.45" customHeight="1" x14ac:dyDescent="0.2">
      <c r="A332" s="821" t="s">
        <v>2955</v>
      </c>
      <c r="B332" s="822" t="s">
        <v>2674</v>
      </c>
      <c r="C332" s="822" t="s">
        <v>4249</v>
      </c>
      <c r="D332" s="822" t="s">
        <v>2857</v>
      </c>
      <c r="E332" s="822" t="s">
        <v>3838</v>
      </c>
      <c r="F332" s="831"/>
      <c r="G332" s="831"/>
      <c r="H332" s="827">
        <v>0</v>
      </c>
      <c r="I332" s="831">
        <v>6</v>
      </c>
      <c r="J332" s="831">
        <v>8725.380000000001</v>
      </c>
      <c r="K332" s="827">
        <v>1</v>
      </c>
      <c r="L332" s="831">
        <v>6</v>
      </c>
      <c r="M332" s="832">
        <v>8725.380000000001</v>
      </c>
    </row>
    <row r="333" spans="1:13" ht="14.45" customHeight="1" x14ac:dyDescent="0.2">
      <c r="A333" s="821" t="s">
        <v>2955</v>
      </c>
      <c r="B333" s="822" t="s">
        <v>2674</v>
      </c>
      <c r="C333" s="822" t="s">
        <v>4253</v>
      </c>
      <c r="D333" s="822" t="s">
        <v>4186</v>
      </c>
      <c r="E333" s="822" t="s">
        <v>4254</v>
      </c>
      <c r="F333" s="831">
        <v>6</v>
      </c>
      <c r="G333" s="831">
        <v>3902.3999999999996</v>
      </c>
      <c r="H333" s="827">
        <v>1</v>
      </c>
      <c r="I333" s="831"/>
      <c r="J333" s="831"/>
      <c r="K333" s="827">
        <v>0</v>
      </c>
      <c r="L333" s="831">
        <v>6</v>
      </c>
      <c r="M333" s="832">
        <v>3902.3999999999996</v>
      </c>
    </row>
    <row r="334" spans="1:13" ht="14.45" customHeight="1" x14ac:dyDescent="0.2">
      <c r="A334" s="821" t="s">
        <v>2955</v>
      </c>
      <c r="B334" s="822" t="s">
        <v>2678</v>
      </c>
      <c r="C334" s="822" t="s">
        <v>2679</v>
      </c>
      <c r="D334" s="822" t="s">
        <v>2680</v>
      </c>
      <c r="E334" s="822" t="s">
        <v>2681</v>
      </c>
      <c r="F334" s="831"/>
      <c r="G334" s="831"/>
      <c r="H334" s="827">
        <v>0</v>
      </c>
      <c r="I334" s="831">
        <v>32</v>
      </c>
      <c r="J334" s="831">
        <v>19413.86</v>
      </c>
      <c r="K334" s="827">
        <v>1</v>
      </c>
      <c r="L334" s="831">
        <v>32</v>
      </c>
      <c r="M334" s="832">
        <v>19413.86</v>
      </c>
    </row>
    <row r="335" spans="1:13" ht="14.45" customHeight="1" x14ac:dyDescent="0.2">
      <c r="A335" s="821" t="s">
        <v>2955</v>
      </c>
      <c r="B335" s="822" t="s">
        <v>2678</v>
      </c>
      <c r="C335" s="822" t="s">
        <v>2865</v>
      </c>
      <c r="D335" s="822" t="s">
        <v>2680</v>
      </c>
      <c r="E335" s="822" t="s">
        <v>2866</v>
      </c>
      <c r="F335" s="831"/>
      <c r="G335" s="831"/>
      <c r="H335" s="827">
        <v>0</v>
      </c>
      <c r="I335" s="831">
        <v>12</v>
      </c>
      <c r="J335" s="831">
        <v>11339.099999999999</v>
      </c>
      <c r="K335" s="827">
        <v>1</v>
      </c>
      <c r="L335" s="831">
        <v>12</v>
      </c>
      <c r="M335" s="832">
        <v>11339.099999999999</v>
      </c>
    </row>
    <row r="336" spans="1:13" ht="14.45" customHeight="1" x14ac:dyDescent="0.2">
      <c r="A336" s="821" t="s">
        <v>2955</v>
      </c>
      <c r="B336" s="822" t="s">
        <v>2678</v>
      </c>
      <c r="C336" s="822" t="s">
        <v>3810</v>
      </c>
      <c r="D336" s="822" t="s">
        <v>2680</v>
      </c>
      <c r="E336" s="822" t="s">
        <v>3811</v>
      </c>
      <c r="F336" s="831"/>
      <c r="G336" s="831"/>
      <c r="H336" s="827">
        <v>0</v>
      </c>
      <c r="I336" s="831">
        <v>33</v>
      </c>
      <c r="J336" s="831">
        <v>41825.040000000001</v>
      </c>
      <c r="K336" s="827">
        <v>1</v>
      </c>
      <c r="L336" s="831">
        <v>33</v>
      </c>
      <c r="M336" s="832">
        <v>41825.040000000001</v>
      </c>
    </row>
    <row r="337" spans="1:13" ht="14.45" customHeight="1" x14ac:dyDescent="0.2">
      <c r="A337" s="821" t="s">
        <v>2955</v>
      </c>
      <c r="B337" s="822" t="s">
        <v>2678</v>
      </c>
      <c r="C337" s="822" t="s">
        <v>4170</v>
      </c>
      <c r="D337" s="822" t="s">
        <v>4060</v>
      </c>
      <c r="E337" s="822" t="s">
        <v>3811</v>
      </c>
      <c r="F337" s="831">
        <v>6</v>
      </c>
      <c r="G337" s="831">
        <v>7755.9000000000005</v>
      </c>
      <c r="H337" s="827">
        <v>1</v>
      </c>
      <c r="I337" s="831"/>
      <c r="J337" s="831"/>
      <c r="K337" s="827">
        <v>0</v>
      </c>
      <c r="L337" s="831">
        <v>6</v>
      </c>
      <c r="M337" s="832">
        <v>7755.9000000000005</v>
      </c>
    </row>
    <row r="338" spans="1:13" ht="14.45" customHeight="1" x14ac:dyDescent="0.2">
      <c r="A338" s="821" t="s">
        <v>2955</v>
      </c>
      <c r="B338" s="822" t="s">
        <v>2678</v>
      </c>
      <c r="C338" s="822" t="s">
        <v>4059</v>
      </c>
      <c r="D338" s="822" t="s">
        <v>4060</v>
      </c>
      <c r="E338" s="822" t="s">
        <v>2681</v>
      </c>
      <c r="F338" s="831">
        <v>3</v>
      </c>
      <c r="G338" s="831">
        <v>1300.8000000000002</v>
      </c>
      <c r="H338" s="827">
        <v>1</v>
      </c>
      <c r="I338" s="831"/>
      <c r="J338" s="831"/>
      <c r="K338" s="827">
        <v>0</v>
      </c>
      <c r="L338" s="831">
        <v>3</v>
      </c>
      <c r="M338" s="832">
        <v>1300.8000000000002</v>
      </c>
    </row>
    <row r="339" spans="1:13" ht="14.45" customHeight="1" x14ac:dyDescent="0.2">
      <c r="A339" s="821" t="s">
        <v>2955</v>
      </c>
      <c r="B339" s="822" t="s">
        <v>2678</v>
      </c>
      <c r="C339" s="822" t="s">
        <v>4232</v>
      </c>
      <c r="D339" s="822" t="s">
        <v>3813</v>
      </c>
      <c r="E339" s="822" t="s">
        <v>3811</v>
      </c>
      <c r="F339" s="831">
        <v>6</v>
      </c>
      <c r="G339" s="831">
        <v>6070.38</v>
      </c>
      <c r="H339" s="827">
        <v>1</v>
      </c>
      <c r="I339" s="831"/>
      <c r="J339" s="831"/>
      <c r="K339" s="827">
        <v>0</v>
      </c>
      <c r="L339" s="831">
        <v>6</v>
      </c>
      <c r="M339" s="832">
        <v>6070.38</v>
      </c>
    </row>
    <row r="340" spans="1:13" ht="14.45" customHeight="1" x14ac:dyDescent="0.2">
      <c r="A340" s="821" t="s">
        <v>2955</v>
      </c>
      <c r="B340" s="822" t="s">
        <v>2678</v>
      </c>
      <c r="C340" s="822" t="s">
        <v>3812</v>
      </c>
      <c r="D340" s="822" t="s">
        <v>3813</v>
      </c>
      <c r="E340" s="822" t="s">
        <v>2681</v>
      </c>
      <c r="F340" s="831">
        <v>6</v>
      </c>
      <c r="G340" s="831">
        <v>3035.16</v>
      </c>
      <c r="H340" s="827">
        <v>1</v>
      </c>
      <c r="I340" s="831"/>
      <c r="J340" s="831"/>
      <c r="K340" s="827">
        <v>0</v>
      </c>
      <c r="L340" s="831">
        <v>6</v>
      </c>
      <c r="M340" s="832">
        <v>3035.16</v>
      </c>
    </row>
    <row r="341" spans="1:13" ht="14.45" customHeight="1" x14ac:dyDescent="0.2">
      <c r="A341" s="821" t="s">
        <v>2955</v>
      </c>
      <c r="B341" s="822" t="s">
        <v>2314</v>
      </c>
      <c r="C341" s="822" t="s">
        <v>2682</v>
      </c>
      <c r="D341" s="822" t="s">
        <v>718</v>
      </c>
      <c r="E341" s="822" t="s">
        <v>1339</v>
      </c>
      <c r="F341" s="831"/>
      <c r="G341" s="831"/>
      <c r="H341" s="827"/>
      <c r="I341" s="831">
        <v>86</v>
      </c>
      <c r="J341" s="831">
        <v>0</v>
      </c>
      <c r="K341" s="827"/>
      <c r="L341" s="831">
        <v>86</v>
      </c>
      <c r="M341" s="832">
        <v>0</v>
      </c>
    </row>
    <row r="342" spans="1:13" ht="14.45" customHeight="1" x14ac:dyDescent="0.2">
      <c r="A342" s="821" t="s">
        <v>2955</v>
      </c>
      <c r="B342" s="822" t="s">
        <v>2705</v>
      </c>
      <c r="C342" s="822" t="s">
        <v>3847</v>
      </c>
      <c r="D342" s="822" t="s">
        <v>2707</v>
      </c>
      <c r="E342" s="822" t="s">
        <v>3848</v>
      </c>
      <c r="F342" s="831"/>
      <c r="G342" s="831"/>
      <c r="H342" s="827">
        <v>0</v>
      </c>
      <c r="I342" s="831">
        <v>28</v>
      </c>
      <c r="J342" s="831">
        <v>9505.16</v>
      </c>
      <c r="K342" s="827">
        <v>1</v>
      </c>
      <c r="L342" s="831">
        <v>28</v>
      </c>
      <c r="M342" s="832">
        <v>9505.16</v>
      </c>
    </row>
    <row r="343" spans="1:13" ht="14.45" customHeight="1" x14ac:dyDescent="0.2">
      <c r="A343" s="821" t="s">
        <v>2955</v>
      </c>
      <c r="B343" s="822" t="s">
        <v>2705</v>
      </c>
      <c r="C343" s="822" t="s">
        <v>2706</v>
      </c>
      <c r="D343" s="822" t="s">
        <v>2707</v>
      </c>
      <c r="E343" s="822" t="s">
        <v>2708</v>
      </c>
      <c r="F343" s="831"/>
      <c r="G343" s="831"/>
      <c r="H343" s="827">
        <v>0</v>
      </c>
      <c r="I343" s="831">
        <v>19</v>
      </c>
      <c r="J343" s="831">
        <v>2150.04</v>
      </c>
      <c r="K343" s="827">
        <v>1</v>
      </c>
      <c r="L343" s="831">
        <v>19</v>
      </c>
      <c r="M343" s="832">
        <v>2150.04</v>
      </c>
    </row>
    <row r="344" spans="1:13" ht="14.45" customHeight="1" x14ac:dyDescent="0.2">
      <c r="A344" s="821" t="s">
        <v>2955</v>
      </c>
      <c r="B344" s="822" t="s">
        <v>2705</v>
      </c>
      <c r="C344" s="822" t="s">
        <v>2711</v>
      </c>
      <c r="D344" s="822" t="s">
        <v>2707</v>
      </c>
      <c r="E344" s="822" t="s">
        <v>2712</v>
      </c>
      <c r="F344" s="831"/>
      <c r="G344" s="831"/>
      <c r="H344" s="827">
        <v>0</v>
      </c>
      <c r="I344" s="831">
        <v>196</v>
      </c>
      <c r="J344" s="831">
        <v>66536.12000000001</v>
      </c>
      <c r="K344" s="827">
        <v>1</v>
      </c>
      <c r="L344" s="831">
        <v>196</v>
      </c>
      <c r="M344" s="832">
        <v>66536.12000000001</v>
      </c>
    </row>
    <row r="345" spans="1:13" ht="14.45" customHeight="1" x14ac:dyDescent="0.2">
      <c r="A345" s="821" t="s">
        <v>2955</v>
      </c>
      <c r="B345" s="822" t="s">
        <v>2705</v>
      </c>
      <c r="C345" s="822" t="s">
        <v>3849</v>
      </c>
      <c r="D345" s="822" t="s">
        <v>2707</v>
      </c>
      <c r="E345" s="822" t="s">
        <v>3850</v>
      </c>
      <c r="F345" s="831"/>
      <c r="G345" s="831"/>
      <c r="H345" s="827">
        <v>0</v>
      </c>
      <c r="I345" s="831">
        <v>6</v>
      </c>
      <c r="J345" s="831">
        <v>1357.8600000000001</v>
      </c>
      <c r="K345" s="827">
        <v>1</v>
      </c>
      <c r="L345" s="831">
        <v>6</v>
      </c>
      <c r="M345" s="832">
        <v>1357.8600000000001</v>
      </c>
    </row>
    <row r="346" spans="1:13" ht="14.45" customHeight="1" x14ac:dyDescent="0.2">
      <c r="A346" s="821" t="s">
        <v>2955</v>
      </c>
      <c r="B346" s="822" t="s">
        <v>2705</v>
      </c>
      <c r="C346" s="822" t="s">
        <v>3854</v>
      </c>
      <c r="D346" s="822" t="s">
        <v>3852</v>
      </c>
      <c r="E346" s="822" t="s">
        <v>3855</v>
      </c>
      <c r="F346" s="831"/>
      <c r="G346" s="831"/>
      <c r="H346" s="827">
        <v>0</v>
      </c>
      <c r="I346" s="831">
        <v>22</v>
      </c>
      <c r="J346" s="831">
        <v>16799.86</v>
      </c>
      <c r="K346" s="827">
        <v>1</v>
      </c>
      <c r="L346" s="831">
        <v>22</v>
      </c>
      <c r="M346" s="832">
        <v>16799.86</v>
      </c>
    </row>
    <row r="347" spans="1:13" ht="14.45" customHeight="1" x14ac:dyDescent="0.2">
      <c r="A347" s="821" t="s">
        <v>2955</v>
      </c>
      <c r="B347" s="822" t="s">
        <v>2705</v>
      </c>
      <c r="C347" s="822" t="s">
        <v>4619</v>
      </c>
      <c r="D347" s="822" t="s">
        <v>4620</v>
      </c>
      <c r="E347" s="822" t="s">
        <v>2712</v>
      </c>
      <c r="F347" s="831">
        <v>1</v>
      </c>
      <c r="G347" s="831">
        <v>848.49</v>
      </c>
      <c r="H347" s="827">
        <v>1</v>
      </c>
      <c r="I347" s="831"/>
      <c r="J347" s="831"/>
      <c r="K347" s="827">
        <v>0</v>
      </c>
      <c r="L347" s="831">
        <v>1</v>
      </c>
      <c r="M347" s="832">
        <v>848.49</v>
      </c>
    </row>
    <row r="348" spans="1:13" ht="14.45" customHeight="1" x14ac:dyDescent="0.2">
      <c r="A348" s="821" t="s">
        <v>2955</v>
      </c>
      <c r="B348" s="822" t="s">
        <v>2705</v>
      </c>
      <c r="C348" s="822" t="s">
        <v>4261</v>
      </c>
      <c r="D348" s="822" t="s">
        <v>3859</v>
      </c>
      <c r="E348" s="822" t="s">
        <v>2712</v>
      </c>
      <c r="F348" s="831">
        <v>3</v>
      </c>
      <c r="G348" s="831">
        <v>1018.4100000000001</v>
      </c>
      <c r="H348" s="827">
        <v>1</v>
      </c>
      <c r="I348" s="831"/>
      <c r="J348" s="831"/>
      <c r="K348" s="827">
        <v>0</v>
      </c>
      <c r="L348" s="831">
        <v>3</v>
      </c>
      <c r="M348" s="832">
        <v>1018.4100000000001</v>
      </c>
    </row>
    <row r="349" spans="1:13" ht="14.45" customHeight="1" x14ac:dyDescent="0.2">
      <c r="A349" s="821" t="s">
        <v>2955</v>
      </c>
      <c r="B349" s="822" t="s">
        <v>2705</v>
      </c>
      <c r="C349" s="822" t="s">
        <v>4507</v>
      </c>
      <c r="D349" s="822" t="s">
        <v>2707</v>
      </c>
      <c r="E349" s="822" t="s">
        <v>2712</v>
      </c>
      <c r="F349" s="831">
        <v>5</v>
      </c>
      <c r="G349" s="831">
        <v>1697.3500000000001</v>
      </c>
      <c r="H349" s="827">
        <v>1</v>
      </c>
      <c r="I349" s="831"/>
      <c r="J349" s="831"/>
      <c r="K349" s="827">
        <v>0</v>
      </c>
      <c r="L349" s="831">
        <v>5</v>
      </c>
      <c r="M349" s="832">
        <v>1697.3500000000001</v>
      </c>
    </row>
    <row r="350" spans="1:13" ht="14.45" customHeight="1" x14ac:dyDescent="0.2">
      <c r="A350" s="821" t="s">
        <v>2955</v>
      </c>
      <c r="B350" s="822" t="s">
        <v>2874</v>
      </c>
      <c r="C350" s="822" t="s">
        <v>4087</v>
      </c>
      <c r="D350" s="822" t="s">
        <v>2883</v>
      </c>
      <c r="E350" s="822" t="s">
        <v>3945</v>
      </c>
      <c r="F350" s="831">
        <v>7</v>
      </c>
      <c r="G350" s="831">
        <v>1185.03</v>
      </c>
      <c r="H350" s="827">
        <v>1</v>
      </c>
      <c r="I350" s="831"/>
      <c r="J350" s="831"/>
      <c r="K350" s="827">
        <v>0</v>
      </c>
      <c r="L350" s="831">
        <v>7</v>
      </c>
      <c r="M350" s="832">
        <v>1185.03</v>
      </c>
    </row>
    <row r="351" spans="1:13" ht="14.45" customHeight="1" x14ac:dyDescent="0.2">
      <c r="A351" s="821" t="s">
        <v>2955</v>
      </c>
      <c r="B351" s="822" t="s">
        <v>2874</v>
      </c>
      <c r="C351" s="822" t="s">
        <v>4204</v>
      </c>
      <c r="D351" s="822" t="s">
        <v>2883</v>
      </c>
      <c r="E351" s="822" t="s">
        <v>2052</v>
      </c>
      <c r="F351" s="831">
        <v>19</v>
      </c>
      <c r="G351" s="831">
        <v>6433.02</v>
      </c>
      <c r="H351" s="827">
        <v>1</v>
      </c>
      <c r="I351" s="831"/>
      <c r="J351" s="831"/>
      <c r="K351" s="827">
        <v>0</v>
      </c>
      <c r="L351" s="831">
        <v>19</v>
      </c>
      <c r="M351" s="832">
        <v>6433.02</v>
      </c>
    </row>
    <row r="352" spans="1:13" ht="14.45" customHeight="1" x14ac:dyDescent="0.2">
      <c r="A352" s="821" t="s">
        <v>2955</v>
      </c>
      <c r="B352" s="822" t="s">
        <v>2874</v>
      </c>
      <c r="C352" s="822" t="s">
        <v>3944</v>
      </c>
      <c r="D352" s="822" t="s">
        <v>2044</v>
      </c>
      <c r="E352" s="822" t="s">
        <v>3945</v>
      </c>
      <c r="F352" s="831">
        <v>2</v>
      </c>
      <c r="G352" s="831">
        <v>338.58</v>
      </c>
      <c r="H352" s="827">
        <v>1</v>
      </c>
      <c r="I352" s="831"/>
      <c r="J352" s="831"/>
      <c r="K352" s="827">
        <v>0</v>
      </c>
      <c r="L352" s="831">
        <v>2</v>
      </c>
      <c r="M352" s="832">
        <v>338.58</v>
      </c>
    </row>
    <row r="353" spans="1:13" ht="14.45" customHeight="1" x14ac:dyDescent="0.2">
      <c r="A353" s="821" t="s">
        <v>2955</v>
      </c>
      <c r="B353" s="822" t="s">
        <v>2874</v>
      </c>
      <c r="C353" s="822" t="s">
        <v>3947</v>
      </c>
      <c r="D353" s="822" t="s">
        <v>3948</v>
      </c>
      <c r="E353" s="822" t="s">
        <v>3945</v>
      </c>
      <c r="F353" s="831">
        <v>3</v>
      </c>
      <c r="G353" s="831">
        <v>507.87</v>
      </c>
      <c r="H353" s="827">
        <v>1</v>
      </c>
      <c r="I353" s="831"/>
      <c r="J353" s="831"/>
      <c r="K353" s="827">
        <v>0</v>
      </c>
      <c r="L353" s="831">
        <v>3</v>
      </c>
      <c r="M353" s="832">
        <v>507.87</v>
      </c>
    </row>
    <row r="354" spans="1:13" ht="14.45" customHeight="1" x14ac:dyDescent="0.2">
      <c r="A354" s="821" t="s">
        <v>2955</v>
      </c>
      <c r="B354" s="822" t="s">
        <v>2874</v>
      </c>
      <c r="C354" s="822" t="s">
        <v>3949</v>
      </c>
      <c r="D354" s="822" t="s">
        <v>3948</v>
      </c>
      <c r="E354" s="822" t="s">
        <v>2052</v>
      </c>
      <c r="F354" s="831">
        <v>9</v>
      </c>
      <c r="G354" s="831">
        <v>3047.2200000000003</v>
      </c>
      <c r="H354" s="827">
        <v>1</v>
      </c>
      <c r="I354" s="831"/>
      <c r="J354" s="831"/>
      <c r="K354" s="827">
        <v>0</v>
      </c>
      <c r="L354" s="831">
        <v>9</v>
      </c>
      <c r="M354" s="832">
        <v>3047.2200000000003</v>
      </c>
    </row>
    <row r="355" spans="1:13" ht="14.45" customHeight="1" x14ac:dyDescent="0.2">
      <c r="A355" s="821" t="s">
        <v>2955</v>
      </c>
      <c r="B355" s="822" t="s">
        <v>2874</v>
      </c>
      <c r="C355" s="822" t="s">
        <v>2882</v>
      </c>
      <c r="D355" s="822" t="s">
        <v>2883</v>
      </c>
      <c r="E355" s="822" t="s">
        <v>2879</v>
      </c>
      <c r="F355" s="831">
        <v>3</v>
      </c>
      <c r="G355" s="831">
        <v>2031.5099999999998</v>
      </c>
      <c r="H355" s="827">
        <v>1</v>
      </c>
      <c r="I355" s="831"/>
      <c r="J355" s="831"/>
      <c r="K355" s="827">
        <v>0</v>
      </c>
      <c r="L355" s="831">
        <v>3</v>
      </c>
      <c r="M355" s="832">
        <v>2031.5099999999998</v>
      </c>
    </row>
    <row r="356" spans="1:13" ht="14.45" customHeight="1" x14ac:dyDescent="0.2">
      <c r="A356" s="821" t="s">
        <v>2955</v>
      </c>
      <c r="B356" s="822" t="s">
        <v>2874</v>
      </c>
      <c r="C356" s="822" t="s">
        <v>4629</v>
      </c>
      <c r="D356" s="822" t="s">
        <v>2046</v>
      </c>
      <c r="E356" s="822" t="s">
        <v>2052</v>
      </c>
      <c r="F356" s="831">
        <v>3</v>
      </c>
      <c r="G356" s="831">
        <v>0</v>
      </c>
      <c r="H356" s="827"/>
      <c r="I356" s="831"/>
      <c r="J356" s="831"/>
      <c r="K356" s="827"/>
      <c r="L356" s="831">
        <v>3</v>
      </c>
      <c r="M356" s="832">
        <v>0</v>
      </c>
    </row>
    <row r="357" spans="1:13" ht="14.45" customHeight="1" x14ac:dyDescent="0.2">
      <c r="A357" s="821" t="s">
        <v>2955</v>
      </c>
      <c r="B357" s="822" t="s">
        <v>2874</v>
      </c>
      <c r="C357" s="822" t="s">
        <v>2876</v>
      </c>
      <c r="D357" s="822" t="s">
        <v>2046</v>
      </c>
      <c r="E357" s="822" t="s">
        <v>2049</v>
      </c>
      <c r="F357" s="831"/>
      <c r="G357" s="831"/>
      <c r="H357" s="827">
        <v>0</v>
      </c>
      <c r="I357" s="831">
        <v>67</v>
      </c>
      <c r="J357" s="831">
        <v>86203.539999999979</v>
      </c>
      <c r="K357" s="827">
        <v>1</v>
      </c>
      <c r="L357" s="831">
        <v>67</v>
      </c>
      <c r="M357" s="832">
        <v>86203.539999999979</v>
      </c>
    </row>
    <row r="358" spans="1:13" ht="14.45" customHeight="1" x14ac:dyDescent="0.2">
      <c r="A358" s="821" t="s">
        <v>2955</v>
      </c>
      <c r="B358" s="822" t="s">
        <v>2874</v>
      </c>
      <c r="C358" s="822" t="s">
        <v>3953</v>
      </c>
      <c r="D358" s="822" t="s">
        <v>3954</v>
      </c>
      <c r="E358" s="822" t="s">
        <v>3945</v>
      </c>
      <c r="F358" s="831">
        <v>5</v>
      </c>
      <c r="G358" s="831">
        <v>846.45</v>
      </c>
      <c r="H358" s="827">
        <v>1</v>
      </c>
      <c r="I358" s="831"/>
      <c r="J358" s="831"/>
      <c r="K358" s="827">
        <v>0</v>
      </c>
      <c r="L358" s="831">
        <v>5</v>
      </c>
      <c r="M358" s="832">
        <v>846.45</v>
      </c>
    </row>
    <row r="359" spans="1:13" ht="14.45" customHeight="1" x14ac:dyDescent="0.2">
      <c r="A359" s="821" t="s">
        <v>2955</v>
      </c>
      <c r="B359" s="822" t="s">
        <v>2874</v>
      </c>
      <c r="C359" s="822" t="s">
        <v>2877</v>
      </c>
      <c r="D359" s="822" t="s">
        <v>2046</v>
      </c>
      <c r="E359" s="822" t="s">
        <v>2048</v>
      </c>
      <c r="F359" s="831"/>
      <c r="G359" s="831"/>
      <c r="H359" s="827">
        <v>0</v>
      </c>
      <c r="I359" s="831">
        <v>94</v>
      </c>
      <c r="J359" s="831">
        <v>241882.68000000002</v>
      </c>
      <c r="K359" s="827">
        <v>1</v>
      </c>
      <c r="L359" s="831">
        <v>94</v>
      </c>
      <c r="M359" s="832">
        <v>241882.68000000002</v>
      </c>
    </row>
    <row r="360" spans="1:13" ht="14.45" customHeight="1" x14ac:dyDescent="0.2">
      <c r="A360" s="821" t="s">
        <v>2955</v>
      </c>
      <c r="B360" s="822" t="s">
        <v>2874</v>
      </c>
      <c r="C360" s="822" t="s">
        <v>2878</v>
      </c>
      <c r="D360" s="822" t="s">
        <v>2046</v>
      </c>
      <c r="E360" s="822" t="s">
        <v>2879</v>
      </c>
      <c r="F360" s="831"/>
      <c r="G360" s="831"/>
      <c r="H360" s="827">
        <v>0</v>
      </c>
      <c r="I360" s="831">
        <v>15</v>
      </c>
      <c r="J360" s="831">
        <v>10157.549999999999</v>
      </c>
      <c r="K360" s="827">
        <v>1</v>
      </c>
      <c r="L360" s="831">
        <v>15</v>
      </c>
      <c r="M360" s="832">
        <v>10157.549999999999</v>
      </c>
    </row>
    <row r="361" spans="1:13" ht="14.45" customHeight="1" x14ac:dyDescent="0.2">
      <c r="A361" s="821" t="s">
        <v>2955</v>
      </c>
      <c r="B361" s="822" t="s">
        <v>2874</v>
      </c>
      <c r="C361" s="822" t="s">
        <v>4206</v>
      </c>
      <c r="D361" s="822" t="s">
        <v>2044</v>
      </c>
      <c r="E361" s="822" t="s">
        <v>4092</v>
      </c>
      <c r="F361" s="831">
        <v>4</v>
      </c>
      <c r="G361" s="831">
        <v>339.84</v>
      </c>
      <c r="H361" s="827">
        <v>1</v>
      </c>
      <c r="I361" s="831"/>
      <c r="J361" s="831"/>
      <c r="K361" s="827">
        <v>0</v>
      </c>
      <c r="L361" s="831">
        <v>4</v>
      </c>
      <c r="M361" s="832">
        <v>339.84</v>
      </c>
    </row>
    <row r="362" spans="1:13" ht="14.45" customHeight="1" x14ac:dyDescent="0.2">
      <c r="A362" s="821" t="s">
        <v>2955</v>
      </c>
      <c r="B362" s="822" t="s">
        <v>2874</v>
      </c>
      <c r="C362" s="822" t="s">
        <v>3961</v>
      </c>
      <c r="D362" s="822" t="s">
        <v>2044</v>
      </c>
      <c r="E362" s="822" t="s">
        <v>2049</v>
      </c>
      <c r="F362" s="831">
        <v>1</v>
      </c>
      <c r="G362" s="831">
        <v>253.94</v>
      </c>
      <c r="H362" s="827">
        <v>1</v>
      </c>
      <c r="I362" s="831"/>
      <c r="J362" s="831"/>
      <c r="K362" s="827">
        <v>0</v>
      </c>
      <c r="L362" s="831">
        <v>1</v>
      </c>
      <c r="M362" s="832">
        <v>253.94</v>
      </c>
    </row>
    <row r="363" spans="1:13" ht="14.45" customHeight="1" x14ac:dyDescent="0.2">
      <c r="A363" s="821" t="s">
        <v>2955</v>
      </c>
      <c r="B363" s="822" t="s">
        <v>2874</v>
      </c>
      <c r="C363" s="822" t="s">
        <v>4090</v>
      </c>
      <c r="D363" s="822" t="s">
        <v>3958</v>
      </c>
      <c r="E363" s="822" t="s">
        <v>2052</v>
      </c>
      <c r="F363" s="831">
        <v>8</v>
      </c>
      <c r="G363" s="831">
        <v>13723.840000000002</v>
      </c>
      <c r="H363" s="827">
        <v>1</v>
      </c>
      <c r="I363" s="831"/>
      <c r="J363" s="831"/>
      <c r="K363" s="827">
        <v>0</v>
      </c>
      <c r="L363" s="831">
        <v>8</v>
      </c>
      <c r="M363" s="832">
        <v>13723.840000000002</v>
      </c>
    </row>
    <row r="364" spans="1:13" ht="14.45" customHeight="1" x14ac:dyDescent="0.2">
      <c r="A364" s="821" t="s">
        <v>2955</v>
      </c>
      <c r="B364" s="822" t="s">
        <v>2874</v>
      </c>
      <c r="C364" s="822" t="s">
        <v>4414</v>
      </c>
      <c r="D364" s="822" t="s">
        <v>4208</v>
      </c>
      <c r="E364" s="822" t="s">
        <v>2052</v>
      </c>
      <c r="F364" s="831">
        <v>2</v>
      </c>
      <c r="G364" s="831">
        <v>3430.96</v>
      </c>
      <c r="H364" s="827">
        <v>1</v>
      </c>
      <c r="I364" s="831"/>
      <c r="J364" s="831"/>
      <c r="K364" s="827">
        <v>0</v>
      </c>
      <c r="L364" s="831">
        <v>2</v>
      </c>
      <c r="M364" s="832">
        <v>3430.96</v>
      </c>
    </row>
    <row r="365" spans="1:13" ht="14.45" customHeight="1" x14ac:dyDescent="0.2">
      <c r="A365" s="821" t="s">
        <v>2955</v>
      </c>
      <c r="B365" s="822" t="s">
        <v>2874</v>
      </c>
      <c r="C365" s="822" t="s">
        <v>3957</v>
      </c>
      <c r="D365" s="822" t="s">
        <v>3958</v>
      </c>
      <c r="E365" s="822" t="s">
        <v>3945</v>
      </c>
      <c r="F365" s="831">
        <v>22</v>
      </c>
      <c r="G365" s="831">
        <v>28296.18</v>
      </c>
      <c r="H365" s="827">
        <v>1</v>
      </c>
      <c r="I365" s="831"/>
      <c r="J365" s="831"/>
      <c r="K365" s="827">
        <v>0</v>
      </c>
      <c r="L365" s="831">
        <v>22</v>
      </c>
      <c r="M365" s="832">
        <v>28296.18</v>
      </c>
    </row>
    <row r="366" spans="1:13" ht="14.45" customHeight="1" x14ac:dyDescent="0.2">
      <c r="A366" s="821" t="s">
        <v>2955</v>
      </c>
      <c r="B366" s="822" t="s">
        <v>2874</v>
      </c>
      <c r="C366" s="822" t="s">
        <v>3959</v>
      </c>
      <c r="D366" s="822" t="s">
        <v>3960</v>
      </c>
      <c r="E366" s="822" t="s">
        <v>2052</v>
      </c>
      <c r="F366" s="831">
        <v>7</v>
      </c>
      <c r="G366" s="831">
        <v>12008.36</v>
      </c>
      <c r="H366" s="827">
        <v>1</v>
      </c>
      <c r="I366" s="831"/>
      <c r="J366" s="831"/>
      <c r="K366" s="827">
        <v>0</v>
      </c>
      <c r="L366" s="831">
        <v>7</v>
      </c>
      <c r="M366" s="832">
        <v>12008.36</v>
      </c>
    </row>
    <row r="367" spans="1:13" ht="14.45" customHeight="1" x14ac:dyDescent="0.2">
      <c r="A367" s="821" t="s">
        <v>2955</v>
      </c>
      <c r="B367" s="822" t="s">
        <v>2874</v>
      </c>
      <c r="C367" s="822" t="s">
        <v>4298</v>
      </c>
      <c r="D367" s="822" t="s">
        <v>3948</v>
      </c>
      <c r="E367" s="822" t="s">
        <v>2048</v>
      </c>
      <c r="F367" s="831">
        <v>1</v>
      </c>
      <c r="G367" s="831">
        <v>2573.2199999999998</v>
      </c>
      <c r="H367" s="827">
        <v>1</v>
      </c>
      <c r="I367" s="831"/>
      <c r="J367" s="831"/>
      <c r="K367" s="827">
        <v>0</v>
      </c>
      <c r="L367" s="831">
        <v>1</v>
      </c>
      <c r="M367" s="832">
        <v>2573.2199999999998</v>
      </c>
    </row>
    <row r="368" spans="1:13" ht="14.45" customHeight="1" x14ac:dyDescent="0.2">
      <c r="A368" s="821" t="s">
        <v>2955</v>
      </c>
      <c r="B368" s="822" t="s">
        <v>2874</v>
      </c>
      <c r="C368" s="822" t="s">
        <v>4300</v>
      </c>
      <c r="D368" s="822" t="s">
        <v>4301</v>
      </c>
      <c r="E368" s="822" t="s">
        <v>4302</v>
      </c>
      <c r="F368" s="831">
        <v>3</v>
      </c>
      <c r="G368" s="831">
        <v>3859.8599999999997</v>
      </c>
      <c r="H368" s="827">
        <v>1</v>
      </c>
      <c r="I368" s="831"/>
      <c r="J368" s="831"/>
      <c r="K368" s="827">
        <v>0</v>
      </c>
      <c r="L368" s="831">
        <v>3</v>
      </c>
      <c r="M368" s="832">
        <v>3859.8599999999997</v>
      </c>
    </row>
    <row r="369" spans="1:13" ht="14.45" customHeight="1" x14ac:dyDescent="0.2">
      <c r="A369" s="821" t="s">
        <v>2955</v>
      </c>
      <c r="B369" s="822" t="s">
        <v>2874</v>
      </c>
      <c r="C369" s="822" t="s">
        <v>4630</v>
      </c>
      <c r="D369" s="822" t="s">
        <v>3958</v>
      </c>
      <c r="E369" s="822" t="s">
        <v>2879</v>
      </c>
      <c r="F369" s="831">
        <v>3</v>
      </c>
      <c r="G369" s="831">
        <v>10292.43</v>
      </c>
      <c r="H369" s="827">
        <v>1</v>
      </c>
      <c r="I369" s="831"/>
      <c r="J369" s="831"/>
      <c r="K369" s="827">
        <v>0</v>
      </c>
      <c r="L369" s="831">
        <v>3</v>
      </c>
      <c r="M369" s="832">
        <v>10292.43</v>
      </c>
    </row>
    <row r="370" spans="1:13" ht="14.45" customHeight="1" x14ac:dyDescent="0.2">
      <c r="A370" s="821" t="s">
        <v>2955</v>
      </c>
      <c r="B370" s="822" t="s">
        <v>2733</v>
      </c>
      <c r="C370" s="822" t="s">
        <v>2734</v>
      </c>
      <c r="D370" s="822" t="s">
        <v>2735</v>
      </c>
      <c r="E370" s="822" t="s">
        <v>2736</v>
      </c>
      <c r="F370" s="831"/>
      <c r="G370" s="831"/>
      <c r="H370" s="827">
        <v>0</v>
      </c>
      <c r="I370" s="831">
        <v>1</v>
      </c>
      <c r="J370" s="831">
        <v>23.4</v>
      </c>
      <c r="K370" s="827">
        <v>1</v>
      </c>
      <c r="L370" s="831">
        <v>1</v>
      </c>
      <c r="M370" s="832">
        <v>23.4</v>
      </c>
    </row>
    <row r="371" spans="1:13" ht="14.45" customHeight="1" x14ac:dyDescent="0.2">
      <c r="A371" s="821" t="s">
        <v>2955</v>
      </c>
      <c r="B371" s="822" t="s">
        <v>2744</v>
      </c>
      <c r="C371" s="822" t="s">
        <v>2747</v>
      </c>
      <c r="D371" s="822" t="s">
        <v>1625</v>
      </c>
      <c r="E371" s="822" t="s">
        <v>2748</v>
      </c>
      <c r="F371" s="831"/>
      <c r="G371" s="831"/>
      <c r="H371" s="827"/>
      <c r="I371" s="831">
        <v>25</v>
      </c>
      <c r="J371" s="831">
        <v>0</v>
      </c>
      <c r="K371" s="827"/>
      <c r="L371" s="831">
        <v>25</v>
      </c>
      <c r="M371" s="832">
        <v>0</v>
      </c>
    </row>
    <row r="372" spans="1:13" ht="14.45" customHeight="1" x14ac:dyDescent="0.2">
      <c r="A372" s="821" t="s">
        <v>2955</v>
      </c>
      <c r="B372" s="822" t="s">
        <v>4710</v>
      </c>
      <c r="C372" s="822" t="s">
        <v>3210</v>
      </c>
      <c r="D372" s="822" t="s">
        <v>893</v>
      </c>
      <c r="E372" s="822" t="s">
        <v>836</v>
      </c>
      <c r="F372" s="831"/>
      <c r="G372" s="831"/>
      <c r="H372" s="827">
        <v>0</v>
      </c>
      <c r="I372" s="831">
        <v>3</v>
      </c>
      <c r="J372" s="831">
        <v>197.96999999999997</v>
      </c>
      <c r="K372" s="827">
        <v>1</v>
      </c>
      <c r="L372" s="831">
        <v>3</v>
      </c>
      <c r="M372" s="832">
        <v>197.96999999999997</v>
      </c>
    </row>
    <row r="373" spans="1:13" ht="14.45" customHeight="1" x14ac:dyDescent="0.2">
      <c r="A373" s="821" t="s">
        <v>2955</v>
      </c>
      <c r="B373" s="822" t="s">
        <v>4710</v>
      </c>
      <c r="C373" s="822" t="s">
        <v>3819</v>
      </c>
      <c r="D373" s="822" t="s">
        <v>1918</v>
      </c>
      <c r="E373" s="822" t="s">
        <v>892</v>
      </c>
      <c r="F373" s="831"/>
      <c r="G373" s="831"/>
      <c r="H373" s="827">
        <v>0</v>
      </c>
      <c r="I373" s="831">
        <v>2</v>
      </c>
      <c r="J373" s="831">
        <v>528</v>
      </c>
      <c r="K373" s="827">
        <v>1</v>
      </c>
      <c r="L373" s="831">
        <v>2</v>
      </c>
      <c r="M373" s="832">
        <v>528</v>
      </c>
    </row>
    <row r="374" spans="1:13" ht="14.45" customHeight="1" x14ac:dyDescent="0.2">
      <c r="A374" s="821" t="s">
        <v>2955</v>
      </c>
      <c r="B374" s="822" t="s">
        <v>2763</v>
      </c>
      <c r="C374" s="822" t="s">
        <v>2895</v>
      </c>
      <c r="D374" s="822" t="s">
        <v>2765</v>
      </c>
      <c r="E374" s="822" t="s">
        <v>2726</v>
      </c>
      <c r="F374" s="831">
        <v>3</v>
      </c>
      <c r="G374" s="831">
        <v>369.6</v>
      </c>
      <c r="H374" s="827">
        <v>1</v>
      </c>
      <c r="I374" s="831"/>
      <c r="J374" s="831"/>
      <c r="K374" s="827">
        <v>0</v>
      </c>
      <c r="L374" s="831">
        <v>3</v>
      </c>
      <c r="M374" s="832">
        <v>369.6</v>
      </c>
    </row>
    <row r="375" spans="1:13" ht="14.45" customHeight="1" x14ac:dyDescent="0.2">
      <c r="A375" s="821" t="s">
        <v>2955</v>
      </c>
      <c r="B375" s="822" t="s">
        <v>2763</v>
      </c>
      <c r="C375" s="822" t="s">
        <v>3830</v>
      </c>
      <c r="D375" s="822" t="s">
        <v>2765</v>
      </c>
      <c r="E375" s="822" t="s">
        <v>3831</v>
      </c>
      <c r="F375" s="831">
        <v>1</v>
      </c>
      <c r="G375" s="831">
        <v>431.18</v>
      </c>
      <c r="H375" s="827">
        <v>1</v>
      </c>
      <c r="I375" s="831"/>
      <c r="J375" s="831"/>
      <c r="K375" s="827">
        <v>0</v>
      </c>
      <c r="L375" s="831">
        <v>1</v>
      </c>
      <c r="M375" s="832">
        <v>431.18</v>
      </c>
    </row>
    <row r="376" spans="1:13" ht="14.45" customHeight="1" x14ac:dyDescent="0.2">
      <c r="A376" s="821" t="s">
        <v>2955</v>
      </c>
      <c r="B376" s="822" t="s">
        <v>2763</v>
      </c>
      <c r="C376" s="822" t="s">
        <v>2764</v>
      </c>
      <c r="D376" s="822" t="s">
        <v>2765</v>
      </c>
      <c r="E376" s="822" t="s">
        <v>2766</v>
      </c>
      <c r="F376" s="831">
        <v>2</v>
      </c>
      <c r="G376" s="831">
        <v>492.78</v>
      </c>
      <c r="H376" s="827">
        <v>1</v>
      </c>
      <c r="I376" s="831"/>
      <c r="J376" s="831"/>
      <c r="K376" s="827">
        <v>0</v>
      </c>
      <c r="L376" s="831">
        <v>2</v>
      </c>
      <c r="M376" s="832">
        <v>492.78</v>
      </c>
    </row>
    <row r="377" spans="1:13" ht="14.45" customHeight="1" x14ac:dyDescent="0.2">
      <c r="A377" s="821" t="s">
        <v>2955</v>
      </c>
      <c r="B377" s="822" t="s">
        <v>4715</v>
      </c>
      <c r="C377" s="822" t="s">
        <v>4627</v>
      </c>
      <c r="D377" s="822" t="s">
        <v>3899</v>
      </c>
      <c r="E377" s="822" t="s">
        <v>4628</v>
      </c>
      <c r="F377" s="831"/>
      <c r="G377" s="831"/>
      <c r="H377" s="827">
        <v>0</v>
      </c>
      <c r="I377" s="831">
        <v>3</v>
      </c>
      <c r="J377" s="831">
        <v>724.77</v>
      </c>
      <c r="K377" s="827">
        <v>1</v>
      </c>
      <c r="L377" s="831">
        <v>3</v>
      </c>
      <c r="M377" s="832">
        <v>724.77</v>
      </c>
    </row>
    <row r="378" spans="1:13" ht="14.45" customHeight="1" x14ac:dyDescent="0.2">
      <c r="A378" s="821" t="s">
        <v>2955</v>
      </c>
      <c r="B378" s="822" t="s">
        <v>2897</v>
      </c>
      <c r="C378" s="822" t="s">
        <v>4020</v>
      </c>
      <c r="D378" s="822" t="s">
        <v>2899</v>
      </c>
      <c r="E378" s="822" t="s">
        <v>4021</v>
      </c>
      <c r="F378" s="831"/>
      <c r="G378" s="831"/>
      <c r="H378" s="827">
        <v>0</v>
      </c>
      <c r="I378" s="831">
        <v>16</v>
      </c>
      <c r="J378" s="831">
        <v>1288.48</v>
      </c>
      <c r="K378" s="827">
        <v>1</v>
      </c>
      <c r="L378" s="831">
        <v>16</v>
      </c>
      <c r="M378" s="832">
        <v>1288.48</v>
      </c>
    </row>
    <row r="379" spans="1:13" ht="14.45" customHeight="1" x14ac:dyDescent="0.2">
      <c r="A379" s="821" t="s">
        <v>2955</v>
      </c>
      <c r="B379" s="822" t="s">
        <v>2897</v>
      </c>
      <c r="C379" s="822" t="s">
        <v>4022</v>
      </c>
      <c r="D379" s="822" t="s">
        <v>2899</v>
      </c>
      <c r="E379" s="822" t="s">
        <v>2100</v>
      </c>
      <c r="F379" s="831">
        <v>2</v>
      </c>
      <c r="G379" s="831">
        <v>800.34</v>
      </c>
      <c r="H379" s="827">
        <v>1</v>
      </c>
      <c r="I379" s="831"/>
      <c r="J379" s="831"/>
      <c r="K379" s="827">
        <v>0</v>
      </c>
      <c r="L379" s="831">
        <v>2</v>
      </c>
      <c r="M379" s="832">
        <v>800.34</v>
      </c>
    </row>
    <row r="380" spans="1:13" ht="14.45" customHeight="1" x14ac:dyDescent="0.2">
      <c r="A380" s="821" t="s">
        <v>2955</v>
      </c>
      <c r="B380" s="822" t="s">
        <v>2897</v>
      </c>
      <c r="C380" s="822" t="s">
        <v>4025</v>
      </c>
      <c r="D380" s="822" t="s">
        <v>2899</v>
      </c>
      <c r="E380" s="822" t="s">
        <v>4024</v>
      </c>
      <c r="F380" s="831"/>
      <c r="G380" s="831"/>
      <c r="H380" s="827">
        <v>0</v>
      </c>
      <c r="I380" s="831">
        <v>3</v>
      </c>
      <c r="J380" s="831">
        <v>1600.29</v>
      </c>
      <c r="K380" s="827">
        <v>1</v>
      </c>
      <c r="L380" s="831">
        <v>3</v>
      </c>
      <c r="M380" s="832">
        <v>1600.29</v>
      </c>
    </row>
    <row r="381" spans="1:13" ht="14.45" customHeight="1" x14ac:dyDescent="0.2">
      <c r="A381" s="821" t="s">
        <v>2955</v>
      </c>
      <c r="B381" s="822" t="s">
        <v>2897</v>
      </c>
      <c r="C381" s="822" t="s">
        <v>4164</v>
      </c>
      <c r="D381" s="822" t="s">
        <v>2899</v>
      </c>
      <c r="E381" s="822" t="s">
        <v>4021</v>
      </c>
      <c r="F381" s="831"/>
      <c r="G381" s="831"/>
      <c r="H381" s="827">
        <v>0</v>
      </c>
      <c r="I381" s="831">
        <v>1</v>
      </c>
      <c r="J381" s="831">
        <v>80.53</v>
      </c>
      <c r="K381" s="827">
        <v>1</v>
      </c>
      <c r="L381" s="831">
        <v>1</v>
      </c>
      <c r="M381" s="832">
        <v>80.53</v>
      </c>
    </row>
    <row r="382" spans="1:13" ht="14.45" customHeight="1" x14ac:dyDescent="0.2">
      <c r="A382" s="821" t="s">
        <v>2955</v>
      </c>
      <c r="B382" s="822" t="s">
        <v>2897</v>
      </c>
      <c r="C382" s="822" t="s">
        <v>2900</v>
      </c>
      <c r="D382" s="822" t="s">
        <v>2899</v>
      </c>
      <c r="E382" s="822" t="s">
        <v>2100</v>
      </c>
      <c r="F382" s="831"/>
      <c r="G382" s="831"/>
      <c r="H382" s="827">
        <v>0</v>
      </c>
      <c r="I382" s="831">
        <v>13</v>
      </c>
      <c r="J382" s="831">
        <v>5202.21</v>
      </c>
      <c r="K382" s="827">
        <v>1</v>
      </c>
      <c r="L382" s="831">
        <v>13</v>
      </c>
      <c r="M382" s="832">
        <v>5202.21</v>
      </c>
    </row>
    <row r="383" spans="1:13" ht="14.45" customHeight="1" x14ac:dyDescent="0.2">
      <c r="A383" s="821" t="s">
        <v>2955</v>
      </c>
      <c r="B383" s="822" t="s">
        <v>4727</v>
      </c>
      <c r="C383" s="822" t="s">
        <v>4611</v>
      </c>
      <c r="D383" s="822" t="s">
        <v>4612</v>
      </c>
      <c r="E383" s="822" t="s">
        <v>4613</v>
      </c>
      <c r="F383" s="831">
        <v>1</v>
      </c>
      <c r="G383" s="831">
        <v>155.69999999999999</v>
      </c>
      <c r="H383" s="827">
        <v>1</v>
      </c>
      <c r="I383" s="831"/>
      <c r="J383" s="831"/>
      <c r="K383" s="827">
        <v>0</v>
      </c>
      <c r="L383" s="831">
        <v>1</v>
      </c>
      <c r="M383" s="832">
        <v>155.69999999999999</v>
      </c>
    </row>
    <row r="384" spans="1:13" ht="14.45" customHeight="1" x14ac:dyDescent="0.2">
      <c r="A384" s="821" t="s">
        <v>2955</v>
      </c>
      <c r="B384" s="822" t="s">
        <v>4723</v>
      </c>
      <c r="C384" s="822" t="s">
        <v>3158</v>
      </c>
      <c r="D384" s="822" t="s">
        <v>3159</v>
      </c>
      <c r="E384" s="822" t="s">
        <v>3160</v>
      </c>
      <c r="F384" s="831"/>
      <c r="G384" s="831"/>
      <c r="H384" s="827">
        <v>0</v>
      </c>
      <c r="I384" s="831">
        <v>1</v>
      </c>
      <c r="J384" s="831">
        <v>141.25</v>
      </c>
      <c r="K384" s="827">
        <v>1</v>
      </c>
      <c r="L384" s="831">
        <v>1</v>
      </c>
      <c r="M384" s="832">
        <v>141.25</v>
      </c>
    </row>
    <row r="385" spans="1:13" ht="14.45" customHeight="1" x14ac:dyDescent="0.2">
      <c r="A385" s="821" t="s">
        <v>2955</v>
      </c>
      <c r="B385" s="822" t="s">
        <v>2333</v>
      </c>
      <c r="C385" s="822" t="s">
        <v>3185</v>
      </c>
      <c r="D385" s="822" t="s">
        <v>1222</v>
      </c>
      <c r="E385" s="822" t="s">
        <v>3186</v>
      </c>
      <c r="F385" s="831"/>
      <c r="G385" s="831"/>
      <c r="H385" s="827">
        <v>0</v>
      </c>
      <c r="I385" s="831">
        <v>4</v>
      </c>
      <c r="J385" s="831">
        <v>1656.28</v>
      </c>
      <c r="K385" s="827">
        <v>1</v>
      </c>
      <c r="L385" s="831">
        <v>4</v>
      </c>
      <c r="M385" s="832">
        <v>1656.28</v>
      </c>
    </row>
    <row r="386" spans="1:13" ht="14.45" customHeight="1" x14ac:dyDescent="0.2">
      <c r="A386" s="821" t="s">
        <v>2955</v>
      </c>
      <c r="B386" s="822" t="s">
        <v>4716</v>
      </c>
      <c r="C386" s="822" t="s">
        <v>4027</v>
      </c>
      <c r="D386" s="822" t="s">
        <v>4028</v>
      </c>
      <c r="E386" s="822" t="s">
        <v>4029</v>
      </c>
      <c r="F386" s="831">
        <v>3</v>
      </c>
      <c r="G386" s="831">
        <v>150.96</v>
      </c>
      <c r="H386" s="827">
        <v>1</v>
      </c>
      <c r="I386" s="831"/>
      <c r="J386" s="831"/>
      <c r="K386" s="827">
        <v>0</v>
      </c>
      <c r="L386" s="831">
        <v>3</v>
      </c>
      <c r="M386" s="832">
        <v>150.96</v>
      </c>
    </row>
    <row r="387" spans="1:13" ht="14.45" customHeight="1" x14ac:dyDescent="0.2">
      <c r="A387" s="821" t="s">
        <v>2955</v>
      </c>
      <c r="B387" s="822" t="s">
        <v>4716</v>
      </c>
      <c r="C387" s="822" t="s">
        <v>4030</v>
      </c>
      <c r="D387" s="822" t="s">
        <v>3195</v>
      </c>
      <c r="E387" s="822" t="s">
        <v>4031</v>
      </c>
      <c r="F387" s="831"/>
      <c r="G387" s="831"/>
      <c r="H387" s="827">
        <v>0</v>
      </c>
      <c r="I387" s="831">
        <v>1</v>
      </c>
      <c r="J387" s="831">
        <v>150.94</v>
      </c>
      <c r="K387" s="827">
        <v>1</v>
      </c>
      <c r="L387" s="831">
        <v>1</v>
      </c>
      <c r="M387" s="832">
        <v>150.94</v>
      </c>
    </row>
    <row r="388" spans="1:13" ht="14.45" customHeight="1" x14ac:dyDescent="0.2">
      <c r="A388" s="821" t="s">
        <v>2955</v>
      </c>
      <c r="B388" s="822" t="s">
        <v>4716</v>
      </c>
      <c r="C388" s="822" t="s">
        <v>3261</v>
      </c>
      <c r="D388" s="822" t="s">
        <v>3208</v>
      </c>
      <c r="E388" s="822"/>
      <c r="F388" s="831">
        <v>165</v>
      </c>
      <c r="G388" s="831">
        <v>8302.8000000000011</v>
      </c>
      <c r="H388" s="827">
        <v>1</v>
      </c>
      <c r="I388" s="831"/>
      <c r="J388" s="831"/>
      <c r="K388" s="827">
        <v>0</v>
      </c>
      <c r="L388" s="831">
        <v>165</v>
      </c>
      <c r="M388" s="832">
        <v>8302.8000000000011</v>
      </c>
    </row>
    <row r="389" spans="1:13" ht="14.45" customHeight="1" x14ac:dyDescent="0.2">
      <c r="A389" s="821" t="s">
        <v>2955</v>
      </c>
      <c r="B389" s="822" t="s">
        <v>4716</v>
      </c>
      <c r="C389" s="822" t="s">
        <v>4036</v>
      </c>
      <c r="D389" s="822" t="s">
        <v>4028</v>
      </c>
      <c r="E389" s="822" t="s">
        <v>4037</v>
      </c>
      <c r="F389" s="831">
        <v>3</v>
      </c>
      <c r="G389" s="831">
        <v>150.96</v>
      </c>
      <c r="H389" s="827">
        <v>1</v>
      </c>
      <c r="I389" s="831"/>
      <c r="J389" s="831"/>
      <c r="K389" s="827">
        <v>0</v>
      </c>
      <c r="L389" s="831">
        <v>3</v>
      </c>
      <c r="M389" s="832">
        <v>150.96</v>
      </c>
    </row>
    <row r="390" spans="1:13" ht="14.45" customHeight="1" x14ac:dyDescent="0.2">
      <c r="A390" s="821" t="s">
        <v>2956</v>
      </c>
      <c r="B390" s="822" t="s">
        <v>2447</v>
      </c>
      <c r="C390" s="822" t="s">
        <v>2448</v>
      </c>
      <c r="D390" s="822" t="s">
        <v>1400</v>
      </c>
      <c r="E390" s="822" t="s">
        <v>838</v>
      </c>
      <c r="F390" s="831"/>
      <c r="G390" s="831"/>
      <c r="H390" s="827">
        <v>0</v>
      </c>
      <c r="I390" s="831">
        <v>1</v>
      </c>
      <c r="J390" s="831">
        <v>34.47</v>
      </c>
      <c r="K390" s="827">
        <v>1</v>
      </c>
      <c r="L390" s="831">
        <v>1</v>
      </c>
      <c r="M390" s="832">
        <v>34.47</v>
      </c>
    </row>
    <row r="391" spans="1:13" ht="14.45" customHeight="1" x14ac:dyDescent="0.2">
      <c r="A391" s="821" t="s">
        <v>2956</v>
      </c>
      <c r="B391" s="822" t="s">
        <v>2539</v>
      </c>
      <c r="C391" s="822" t="s">
        <v>2543</v>
      </c>
      <c r="D391" s="822" t="s">
        <v>1746</v>
      </c>
      <c r="E391" s="822" t="s">
        <v>2544</v>
      </c>
      <c r="F391" s="831"/>
      <c r="G391" s="831"/>
      <c r="H391" s="827">
        <v>0</v>
      </c>
      <c r="I391" s="831">
        <v>1</v>
      </c>
      <c r="J391" s="831">
        <v>154.36000000000001</v>
      </c>
      <c r="K391" s="827">
        <v>1</v>
      </c>
      <c r="L391" s="831">
        <v>1</v>
      </c>
      <c r="M391" s="832">
        <v>154.36000000000001</v>
      </c>
    </row>
    <row r="392" spans="1:13" ht="14.45" customHeight="1" x14ac:dyDescent="0.2">
      <c r="A392" s="821" t="s">
        <v>2956</v>
      </c>
      <c r="B392" s="822" t="s">
        <v>2572</v>
      </c>
      <c r="C392" s="822" t="s">
        <v>2990</v>
      </c>
      <c r="D392" s="822" t="s">
        <v>2574</v>
      </c>
      <c r="E392" s="822" t="s">
        <v>2991</v>
      </c>
      <c r="F392" s="831"/>
      <c r="G392" s="831"/>
      <c r="H392" s="827">
        <v>0</v>
      </c>
      <c r="I392" s="831">
        <v>1</v>
      </c>
      <c r="J392" s="831">
        <v>56.06</v>
      </c>
      <c r="K392" s="827">
        <v>1</v>
      </c>
      <c r="L392" s="831">
        <v>1</v>
      </c>
      <c r="M392" s="832">
        <v>56.06</v>
      </c>
    </row>
    <row r="393" spans="1:13" ht="14.45" customHeight="1" x14ac:dyDescent="0.2">
      <c r="A393" s="821" t="s">
        <v>2956</v>
      </c>
      <c r="B393" s="822" t="s">
        <v>4710</v>
      </c>
      <c r="C393" s="822" t="s">
        <v>3210</v>
      </c>
      <c r="D393" s="822" t="s">
        <v>893</v>
      </c>
      <c r="E393" s="822" t="s">
        <v>836</v>
      </c>
      <c r="F393" s="831"/>
      <c r="G393" s="831"/>
      <c r="H393" s="827">
        <v>0</v>
      </c>
      <c r="I393" s="831">
        <v>1</v>
      </c>
      <c r="J393" s="831">
        <v>65.989999999999995</v>
      </c>
      <c r="K393" s="827">
        <v>1</v>
      </c>
      <c r="L393" s="831">
        <v>1</v>
      </c>
      <c r="M393" s="832">
        <v>65.989999999999995</v>
      </c>
    </row>
    <row r="394" spans="1:13" ht="14.45" customHeight="1" x14ac:dyDescent="0.2">
      <c r="A394" s="821" t="s">
        <v>2956</v>
      </c>
      <c r="B394" s="822" t="s">
        <v>2774</v>
      </c>
      <c r="C394" s="822" t="s">
        <v>2926</v>
      </c>
      <c r="D394" s="822" t="s">
        <v>1582</v>
      </c>
      <c r="E394" s="822" t="s">
        <v>1583</v>
      </c>
      <c r="F394" s="831"/>
      <c r="G394" s="831"/>
      <c r="H394" s="827">
        <v>0</v>
      </c>
      <c r="I394" s="831">
        <v>1</v>
      </c>
      <c r="J394" s="831">
        <v>63.75</v>
      </c>
      <c r="K394" s="827">
        <v>1</v>
      </c>
      <c r="L394" s="831">
        <v>1</v>
      </c>
      <c r="M394" s="832">
        <v>63.75</v>
      </c>
    </row>
    <row r="395" spans="1:13" ht="14.45" customHeight="1" x14ac:dyDescent="0.2">
      <c r="A395" s="821" t="s">
        <v>2956</v>
      </c>
      <c r="B395" s="822" t="s">
        <v>4728</v>
      </c>
      <c r="C395" s="822" t="s">
        <v>3244</v>
      </c>
      <c r="D395" s="822" t="s">
        <v>3245</v>
      </c>
      <c r="E395" s="822" t="s">
        <v>3246</v>
      </c>
      <c r="F395" s="831">
        <v>2</v>
      </c>
      <c r="G395" s="831">
        <v>841.5</v>
      </c>
      <c r="H395" s="827">
        <v>1</v>
      </c>
      <c r="I395" s="831"/>
      <c r="J395" s="831"/>
      <c r="K395" s="827">
        <v>0</v>
      </c>
      <c r="L395" s="831">
        <v>2</v>
      </c>
      <c r="M395" s="832">
        <v>841.5</v>
      </c>
    </row>
    <row r="396" spans="1:13" ht="14.45" customHeight="1" x14ac:dyDescent="0.2">
      <c r="A396" s="821" t="s">
        <v>2956</v>
      </c>
      <c r="B396" s="822" t="s">
        <v>4718</v>
      </c>
      <c r="C396" s="822" t="s">
        <v>3211</v>
      </c>
      <c r="D396" s="822" t="s">
        <v>3212</v>
      </c>
      <c r="E396" s="822" t="s">
        <v>2999</v>
      </c>
      <c r="F396" s="831">
        <v>1</v>
      </c>
      <c r="G396" s="831">
        <v>176.32</v>
      </c>
      <c r="H396" s="827">
        <v>1</v>
      </c>
      <c r="I396" s="831"/>
      <c r="J396" s="831"/>
      <c r="K396" s="827">
        <v>0</v>
      </c>
      <c r="L396" s="831">
        <v>1</v>
      </c>
      <c r="M396" s="832">
        <v>176.32</v>
      </c>
    </row>
    <row r="397" spans="1:13" ht="14.45" customHeight="1" x14ac:dyDescent="0.2">
      <c r="A397" s="821" t="s">
        <v>2956</v>
      </c>
      <c r="B397" s="822" t="s">
        <v>4716</v>
      </c>
      <c r="C397" s="822" t="s">
        <v>3261</v>
      </c>
      <c r="D397" s="822" t="s">
        <v>3208</v>
      </c>
      <c r="E397" s="822"/>
      <c r="F397" s="831">
        <v>3</v>
      </c>
      <c r="G397" s="831">
        <v>150.96</v>
      </c>
      <c r="H397" s="827">
        <v>1</v>
      </c>
      <c r="I397" s="831"/>
      <c r="J397" s="831"/>
      <c r="K397" s="827">
        <v>0</v>
      </c>
      <c r="L397" s="831">
        <v>3</v>
      </c>
      <c r="M397" s="832">
        <v>150.96</v>
      </c>
    </row>
    <row r="398" spans="1:13" ht="14.45" customHeight="1" x14ac:dyDescent="0.2">
      <c r="A398" s="821" t="s">
        <v>2957</v>
      </c>
      <c r="B398" s="822" t="s">
        <v>2326</v>
      </c>
      <c r="C398" s="822" t="s">
        <v>3431</v>
      </c>
      <c r="D398" s="822" t="s">
        <v>3432</v>
      </c>
      <c r="E398" s="822" t="s">
        <v>3433</v>
      </c>
      <c r="F398" s="831">
        <v>2</v>
      </c>
      <c r="G398" s="831">
        <v>164.24</v>
      </c>
      <c r="H398" s="827">
        <v>1</v>
      </c>
      <c r="I398" s="831"/>
      <c r="J398" s="831"/>
      <c r="K398" s="827">
        <v>0</v>
      </c>
      <c r="L398" s="831">
        <v>2</v>
      </c>
      <c r="M398" s="832">
        <v>164.24</v>
      </c>
    </row>
    <row r="399" spans="1:13" ht="14.45" customHeight="1" x14ac:dyDescent="0.2">
      <c r="A399" s="821" t="s">
        <v>2957</v>
      </c>
      <c r="B399" s="822" t="s">
        <v>2326</v>
      </c>
      <c r="C399" s="822" t="s">
        <v>2331</v>
      </c>
      <c r="D399" s="822" t="s">
        <v>908</v>
      </c>
      <c r="E399" s="822" t="s">
        <v>2332</v>
      </c>
      <c r="F399" s="831"/>
      <c r="G399" s="831"/>
      <c r="H399" s="827">
        <v>0</v>
      </c>
      <c r="I399" s="831">
        <v>12</v>
      </c>
      <c r="J399" s="831">
        <v>802.84</v>
      </c>
      <c r="K399" s="827">
        <v>1</v>
      </c>
      <c r="L399" s="831">
        <v>12</v>
      </c>
      <c r="M399" s="832">
        <v>802.84</v>
      </c>
    </row>
    <row r="400" spans="1:13" ht="14.45" customHeight="1" x14ac:dyDescent="0.2">
      <c r="A400" s="821" t="s">
        <v>2957</v>
      </c>
      <c r="B400" s="822" t="s">
        <v>2326</v>
      </c>
      <c r="C400" s="822" t="s">
        <v>2327</v>
      </c>
      <c r="D400" s="822" t="s">
        <v>908</v>
      </c>
      <c r="E400" s="822" t="s">
        <v>2328</v>
      </c>
      <c r="F400" s="831"/>
      <c r="G400" s="831"/>
      <c r="H400" s="827">
        <v>0</v>
      </c>
      <c r="I400" s="831">
        <v>1</v>
      </c>
      <c r="J400" s="831">
        <v>81.94</v>
      </c>
      <c r="K400" s="827">
        <v>1</v>
      </c>
      <c r="L400" s="831">
        <v>1</v>
      </c>
      <c r="M400" s="832">
        <v>81.94</v>
      </c>
    </row>
    <row r="401" spans="1:13" ht="14.45" customHeight="1" x14ac:dyDescent="0.2">
      <c r="A401" s="821" t="s">
        <v>2957</v>
      </c>
      <c r="B401" s="822" t="s">
        <v>2356</v>
      </c>
      <c r="C401" s="822" t="s">
        <v>4278</v>
      </c>
      <c r="D401" s="822" t="s">
        <v>4279</v>
      </c>
      <c r="E401" s="822" t="s">
        <v>4280</v>
      </c>
      <c r="F401" s="831"/>
      <c r="G401" s="831"/>
      <c r="H401" s="827">
        <v>0</v>
      </c>
      <c r="I401" s="831">
        <v>5</v>
      </c>
      <c r="J401" s="831">
        <v>3681.65</v>
      </c>
      <c r="K401" s="827">
        <v>1</v>
      </c>
      <c r="L401" s="831">
        <v>5</v>
      </c>
      <c r="M401" s="832">
        <v>3681.65</v>
      </c>
    </row>
    <row r="402" spans="1:13" ht="14.45" customHeight="1" x14ac:dyDescent="0.2">
      <c r="A402" s="821" t="s">
        <v>2957</v>
      </c>
      <c r="B402" s="822" t="s">
        <v>2356</v>
      </c>
      <c r="C402" s="822" t="s">
        <v>4281</v>
      </c>
      <c r="D402" s="822" t="s">
        <v>4279</v>
      </c>
      <c r="E402" s="822" t="s">
        <v>4282</v>
      </c>
      <c r="F402" s="831"/>
      <c r="G402" s="831"/>
      <c r="H402" s="827">
        <v>0</v>
      </c>
      <c r="I402" s="831">
        <v>3</v>
      </c>
      <c r="J402" s="831">
        <v>3464.04</v>
      </c>
      <c r="K402" s="827">
        <v>1</v>
      </c>
      <c r="L402" s="831">
        <v>3</v>
      </c>
      <c r="M402" s="832">
        <v>3464.04</v>
      </c>
    </row>
    <row r="403" spans="1:13" ht="14.45" customHeight="1" x14ac:dyDescent="0.2">
      <c r="A403" s="821" t="s">
        <v>2957</v>
      </c>
      <c r="B403" s="822" t="s">
        <v>2386</v>
      </c>
      <c r="C403" s="822" t="s">
        <v>2389</v>
      </c>
      <c r="D403" s="822" t="s">
        <v>2390</v>
      </c>
      <c r="E403" s="822" t="s">
        <v>2391</v>
      </c>
      <c r="F403" s="831"/>
      <c r="G403" s="831"/>
      <c r="H403" s="827">
        <v>0</v>
      </c>
      <c r="I403" s="831">
        <v>1</v>
      </c>
      <c r="J403" s="831">
        <v>42.51</v>
      </c>
      <c r="K403" s="827">
        <v>1</v>
      </c>
      <c r="L403" s="831">
        <v>1</v>
      </c>
      <c r="M403" s="832">
        <v>42.51</v>
      </c>
    </row>
    <row r="404" spans="1:13" ht="14.45" customHeight="1" x14ac:dyDescent="0.2">
      <c r="A404" s="821" t="s">
        <v>2957</v>
      </c>
      <c r="B404" s="822" t="s">
        <v>2404</v>
      </c>
      <c r="C404" s="822" t="s">
        <v>4276</v>
      </c>
      <c r="D404" s="822" t="s">
        <v>3894</v>
      </c>
      <c r="E404" s="822" t="s">
        <v>3895</v>
      </c>
      <c r="F404" s="831">
        <v>2</v>
      </c>
      <c r="G404" s="831">
        <v>54.98</v>
      </c>
      <c r="H404" s="827">
        <v>1</v>
      </c>
      <c r="I404" s="831"/>
      <c r="J404" s="831"/>
      <c r="K404" s="827">
        <v>0</v>
      </c>
      <c r="L404" s="831">
        <v>2</v>
      </c>
      <c r="M404" s="832">
        <v>54.98</v>
      </c>
    </row>
    <row r="405" spans="1:13" ht="14.45" customHeight="1" x14ac:dyDescent="0.2">
      <c r="A405" s="821" t="s">
        <v>2957</v>
      </c>
      <c r="B405" s="822" t="s">
        <v>2432</v>
      </c>
      <c r="C405" s="822" t="s">
        <v>2433</v>
      </c>
      <c r="D405" s="822" t="s">
        <v>2434</v>
      </c>
      <c r="E405" s="822" t="s">
        <v>1915</v>
      </c>
      <c r="F405" s="831"/>
      <c r="G405" s="831"/>
      <c r="H405" s="827">
        <v>0</v>
      </c>
      <c r="I405" s="831">
        <v>1</v>
      </c>
      <c r="J405" s="831">
        <v>186.55</v>
      </c>
      <c r="K405" s="827">
        <v>1</v>
      </c>
      <c r="L405" s="831">
        <v>1</v>
      </c>
      <c r="M405" s="832">
        <v>186.55</v>
      </c>
    </row>
    <row r="406" spans="1:13" ht="14.45" customHeight="1" x14ac:dyDescent="0.2">
      <c r="A406" s="821" t="s">
        <v>2957</v>
      </c>
      <c r="B406" s="822" t="s">
        <v>2432</v>
      </c>
      <c r="C406" s="822" t="s">
        <v>2435</v>
      </c>
      <c r="D406" s="822" t="s">
        <v>2434</v>
      </c>
      <c r="E406" s="822" t="s">
        <v>2436</v>
      </c>
      <c r="F406" s="831"/>
      <c r="G406" s="831"/>
      <c r="H406" s="827">
        <v>0</v>
      </c>
      <c r="I406" s="831">
        <v>3</v>
      </c>
      <c r="J406" s="831">
        <v>93.27</v>
      </c>
      <c r="K406" s="827">
        <v>1</v>
      </c>
      <c r="L406" s="831">
        <v>3</v>
      </c>
      <c r="M406" s="832">
        <v>93.27</v>
      </c>
    </row>
    <row r="407" spans="1:13" ht="14.45" customHeight="1" x14ac:dyDescent="0.2">
      <c r="A407" s="821" t="s">
        <v>2957</v>
      </c>
      <c r="B407" s="822" t="s">
        <v>2500</v>
      </c>
      <c r="C407" s="822" t="s">
        <v>2501</v>
      </c>
      <c r="D407" s="822" t="s">
        <v>2502</v>
      </c>
      <c r="E407" s="822" t="s">
        <v>2503</v>
      </c>
      <c r="F407" s="831"/>
      <c r="G407" s="831"/>
      <c r="H407" s="827">
        <v>0</v>
      </c>
      <c r="I407" s="831">
        <v>1</v>
      </c>
      <c r="J407" s="831">
        <v>134.61000000000001</v>
      </c>
      <c r="K407" s="827">
        <v>1</v>
      </c>
      <c r="L407" s="831">
        <v>1</v>
      </c>
      <c r="M407" s="832">
        <v>134.61000000000001</v>
      </c>
    </row>
    <row r="408" spans="1:13" ht="14.45" customHeight="1" x14ac:dyDescent="0.2">
      <c r="A408" s="821" t="s">
        <v>2957</v>
      </c>
      <c r="B408" s="822" t="s">
        <v>2551</v>
      </c>
      <c r="C408" s="822" t="s">
        <v>4235</v>
      </c>
      <c r="D408" s="822" t="s">
        <v>3106</v>
      </c>
      <c r="E408" s="822" t="s">
        <v>4236</v>
      </c>
      <c r="F408" s="831"/>
      <c r="G408" s="831"/>
      <c r="H408" s="827">
        <v>0</v>
      </c>
      <c r="I408" s="831">
        <v>1</v>
      </c>
      <c r="J408" s="831">
        <v>48.01</v>
      </c>
      <c r="K408" s="827">
        <v>1</v>
      </c>
      <c r="L408" s="831">
        <v>1</v>
      </c>
      <c r="M408" s="832">
        <v>48.01</v>
      </c>
    </row>
    <row r="409" spans="1:13" ht="14.45" customHeight="1" x14ac:dyDescent="0.2">
      <c r="A409" s="821" t="s">
        <v>2957</v>
      </c>
      <c r="B409" s="822" t="s">
        <v>2572</v>
      </c>
      <c r="C409" s="822" t="s">
        <v>2573</v>
      </c>
      <c r="D409" s="822" t="s">
        <v>2574</v>
      </c>
      <c r="E409" s="822" t="s">
        <v>2575</v>
      </c>
      <c r="F409" s="831"/>
      <c r="G409" s="831"/>
      <c r="H409" s="827">
        <v>0</v>
      </c>
      <c r="I409" s="831">
        <v>5</v>
      </c>
      <c r="J409" s="831">
        <v>407.58000000000004</v>
      </c>
      <c r="K409" s="827">
        <v>1</v>
      </c>
      <c r="L409" s="831">
        <v>5</v>
      </c>
      <c r="M409" s="832">
        <v>407.58000000000004</v>
      </c>
    </row>
    <row r="410" spans="1:13" ht="14.45" customHeight="1" x14ac:dyDescent="0.2">
      <c r="A410" s="821" t="s">
        <v>2957</v>
      </c>
      <c r="B410" s="822" t="s">
        <v>2572</v>
      </c>
      <c r="C410" s="822" t="s">
        <v>2990</v>
      </c>
      <c r="D410" s="822" t="s">
        <v>2574</v>
      </c>
      <c r="E410" s="822" t="s">
        <v>2991</v>
      </c>
      <c r="F410" s="831"/>
      <c r="G410" s="831"/>
      <c r="H410" s="827">
        <v>0</v>
      </c>
      <c r="I410" s="831">
        <v>2</v>
      </c>
      <c r="J410" s="831">
        <v>239.4</v>
      </c>
      <c r="K410" s="827">
        <v>1</v>
      </c>
      <c r="L410" s="831">
        <v>2</v>
      </c>
      <c r="M410" s="832">
        <v>239.4</v>
      </c>
    </row>
    <row r="411" spans="1:13" ht="14.45" customHeight="1" x14ac:dyDescent="0.2">
      <c r="A411" s="821" t="s">
        <v>2957</v>
      </c>
      <c r="B411" s="822" t="s">
        <v>2613</v>
      </c>
      <c r="C411" s="822" t="s">
        <v>4257</v>
      </c>
      <c r="D411" s="822" t="s">
        <v>4258</v>
      </c>
      <c r="E411" s="822" t="s">
        <v>2855</v>
      </c>
      <c r="F411" s="831">
        <v>1</v>
      </c>
      <c r="G411" s="831">
        <v>1392.47</v>
      </c>
      <c r="H411" s="827">
        <v>1</v>
      </c>
      <c r="I411" s="831"/>
      <c r="J411" s="831"/>
      <c r="K411" s="827">
        <v>0</v>
      </c>
      <c r="L411" s="831">
        <v>1</v>
      </c>
      <c r="M411" s="832">
        <v>1392.47</v>
      </c>
    </row>
    <row r="412" spans="1:13" ht="14.45" customHeight="1" x14ac:dyDescent="0.2">
      <c r="A412" s="821" t="s">
        <v>2957</v>
      </c>
      <c r="B412" s="822" t="s">
        <v>2632</v>
      </c>
      <c r="C412" s="822" t="s">
        <v>2635</v>
      </c>
      <c r="D412" s="822" t="s">
        <v>1196</v>
      </c>
      <c r="E412" s="822" t="s">
        <v>2636</v>
      </c>
      <c r="F412" s="831"/>
      <c r="G412" s="831"/>
      <c r="H412" s="827">
        <v>0</v>
      </c>
      <c r="I412" s="831">
        <v>9</v>
      </c>
      <c r="J412" s="831">
        <v>6961.05</v>
      </c>
      <c r="K412" s="827">
        <v>1</v>
      </c>
      <c r="L412" s="831">
        <v>9</v>
      </c>
      <c r="M412" s="832">
        <v>6961.05</v>
      </c>
    </row>
    <row r="413" spans="1:13" ht="14.45" customHeight="1" x14ac:dyDescent="0.2">
      <c r="A413" s="821" t="s">
        <v>2957</v>
      </c>
      <c r="B413" s="822" t="s">
        <v>2652</v>
      </c>
      <c r="C413" s="822" t="s">
        <v>2653</v>
      </c>
      <c r="D413" s="822" t="s">
        <v>2654</v>
      </c>
      <c r="E413" s="822" t="s">
        <v>2655</v>
      </c>
      <c r="F413" s="831"/>
      <c r="G413" s="831"/>
      <c r="H413" s="827">
        <v>0</v>
      </c>
      <c r="I413" s="831">
        <v>16</v>
      </c>
      <c r="J413" s="831">
        <v>1127.68</v>
      </c>
      <c r="K413" s="827">
        <v>1</v>
      </c>
      <c r="L413" s="831">
        <v>16</v>
      </c>
      <c r="M413" s="832">
        <v>1127.68</v>
      </c>
    </row>
    <row r="414" spans="1:13" ht="14.45" customHeight="1" x14ac:dyDescent="0.2">
      <c r="A414" s="821" t="s">
        <v>2957</v>
      </c>
      <c r="B414" s="822" t="s">
        <v>2652</v>
      </c>
      <c r="C414" s="822" t="s">
        <v>3155</v>
      </c>
      <c r="D414" s="822" t="s">
        <v>2654</v>
      </c>
      <c r="E414" s="822" t="s">
        <v>3156</v>
      </c>
      <c r="F414" s="831"/>
      <c r="G414" s="831"/>
      <c r="H414" s="827">
        <v>0</v>
      </c>
      <c r="I414" s="831">
        <v>8</v>
      </c>
      <c r="J414" s="831">
        <v>1127.6799999999998</v>
      </c>
      <c r="K414" s="827">
        <v>1</v>
      </c>
      <c r="L414" s="831">
        <v>8</v>
      </c>
      <c r="M414" s="832">
        <v>1127.6799999999998</v>
      </c>
    </row>
    <row r="415" spans="1:13" ht="14.45" customHeight="1" x14ac:dyDescent="0.2">
      <c r="A415" s="821" t="s">
        <v>2957</v>
      </c>
      <c r="B415" s="822" t="s">
        <v>4711</v>
      </c>
      <c r="C415" s="822" t="s">
        <v>3913</v>
      </c>
      <c r="D415" s="822" t="s">
        <v>3914</v>
      </c>
      <c r="E415" s="822" t="s">
        <v>3915</v>
      </c>
      <c r="F415" s="831">
        <v>14</v>
      </c>
      <c r="G415" s="831">
        <v>28545.02</v>
      </c>
      <c r="H415" s="827">
        <v>1</v>
      </c>
      <c r="I415" s="831"/>
      <c r="J415" s="831"/>
      <c r="K415" s="827">
        <v>0</v>
      </c>
      <c r="L415" s="831">
        <v>14</v>
      </c>
      <c r="M415" s="832">
        <v>28545.02</v>
      </c>
    </row>
    <row r="416" spans="1:13" ht="14.45" customHeight="1" x14ac:dyDescent="0.2">
      <c r="A416" s="821" t="s">
        <v>2957</v>
      </c>
      <c r="B416" s="822" t="s">
        <v>4711</v>
      </c>
      <c r="C416" s="822" t="s">
        <v>3916</v>
      </c>
      <c r="D416" s="822" t="s">
        <v>3914</v>
      </c>
      <c r="E416" s="822" t="s">
        <v>3917</v>
      </c>
      <c r="F416" s="831">
        <v>34</v>
      </c>
      <c r="G416" s="831">
        <v>18789.759999999998</v>
      </c>
      <c r="H416" s="827">
        <v>1</v>
      </c>
      <c r="I416" s="831"/>
      <c r="J416" s="831"/>
      <c r="K416" s="827">
        <v>0</v>
      </c>
      <c r="L416" s="831">
        <v>34</v>
      </c>
      <c r="M416" s="832">
        <v>18789.759999999998</v>
      </c>
    </row>
    <row r="417" spans="1:13" ht="14.45" customHeight="1" x14ac:dyDescent="0.2">
      <c r="A417" s="821" t="s">
        <v>2957</v>
      </c>
      <c r="B417" s="822" t="s">
        <v>4711</v>
      </c>
      <c r="C417" s="822" t="s">
        <v>3918</v>
      </c>
      <c r="D417" s="822" t="s">
        <v>3914</v>
      </c>
      <c r="E417" s="822" t="s">
        <v>3919</v>
      </c>
      <c r="F417" s="831">
        <v>6</v>
      </c>
      <c r="G417" s="831">
        <v>2134.7400000000002</v>
      </c>
      <c r="H417" s="827">
        <v>1</v>
      </c>
      <c r="I417" s="831"/>
      <c r="J417" s="831"/>
      <c r="K417" s="827">
        <v>0</v>
      </c>
      <c r="L417" s="831">
        <v>6</v>
      </c>
      <c r="M417" s="832">
        <v>2134.7400000000002</v>
      </c>
    </row>
    <row r="418" spans="1:13" ht="14.45" customHeight="1" x14ac:dyDescent="0.2">
      <c r="A418" s="821" t="s">
        <v>2957</v>
      </c>
      <c r="B418" s="822" t="s">
        <v>4711</v>
      </c>
      <c r="C418" s="822" t="s">
        <v>3920</v>
      </c>
      <c r="D418" s="822" t="s">
        <v>3914</v>
      </c>
      <c r="E418" s="822" t="s">
        <v>3921</v>
      </c>
      <c r="F418" s="831">
        <v>2</v>
      </c>
      <c r="G418" s="831">
        <v>2038.92</v>
      </c>
      <c r="H418" s="827">
        <v>1</v>
      </c>
      <c r="I418" s="831"/>
      <c r="J418" s="831"/>
      <c r="K418" s="827">
        <v>0</v>
      </c>
      <c r="L418" s="831">
        <v>2</v>
      </c>
      <c r="M418" s="832">
        <v>2038.92</v>
      </c>
    </row>
    <row r="419" spans="1:13" ht="14.45" customHeight="1" x14ac:dyDescent="0.2">
      <c r="A419" s="821" t="s">
        <v>2957</v>
      </c>
      <c r="B419" s="822" t="s">
        <v>4711</v>
      </c>
      <c r="C419" s="822" t="s">
        <v>4203</v>
      </c>
      <c r="D419" s="822" t="s">
        <v>3923</v>
      </c>
      <c r="E419" s="822" t="s">
        <v>3921</v>
      </c>
      <c r="F419" s="831">
        <v>20</v>
      </c>
      <c r="G419" s="831">
        <v>20389.200000000004</v>
      </c>
      <c r="H419" s="827">
        <v>1</v>
      </c>
      <c r="I419" s="831"/>
      <c r="J419" s="831"/>
      <c r="K419" s="827">
        <v>0</v>
      </c>
      <c r="L419" s="831">
        <v>20</v>
      </c>
      <c r="M419" s="832">
        <v>20389.200000000004</v>
      </c>
    </row>
    <row r="420" spans="1:13" ht="14.45" customHeight="1" x14ac:dyDescent="0.2">
      <c r="A420" s="821" t="s">
        <v>2957</v>
      </c>
      <c r="B420" s="822" t="s">
        <v>4711</v>
      </c>
      <c r="C420" s="822" t="s">
        <v>3922</v>
      </c>
      <c r="D420" s="822" t="s">
        <v>3923</v>
      </c>
      <c r="E420" s="822" t="s">
        <v>3917</v>
      </c>
      <c r="F420" s="831">
        <v>14</v>
      </c>
      <c r="G420" s="831">
        <v>7736.96</v>
      </c>
      <c r="H420" s="827">
        <v>1</v>
      </c>
      <c r="I420" s="831"/>
      <c r="J420" s="831"/>
      <c r="K420" s="827">
        <v>0</v>
      </c>
      <c r="L420" s="831">
        <v>14</v>
      </c>
      <c r="M420" s="832">
        <v>7736.96</v>
      </c>
    </row>
    <row r="421" spans="1:13" ht="14.45" customHeight="1" x14ac:dyDescent="0.2">
      <c r="A421" s="821" t="s">
        <v>2957</v>
      </c>
      <c r="B421" s="822" t="s">
        <v>4711</v>
      </c>
      <c r="C421" s="822" t="s">
        <v>3924</v>
      </c>
      <c r="D421" s="822" t="s">
        <v>3925</v>
      </c>
      <c r="E421" s="822" t="s">
        <v>3915</v>
      </c>
      <c r="F421" s="831"/>
      <c r="G421" s="831"/>
      <c r="H421" s="827">
        <v>0</v>
      </c>
      <c r="I421" s="831">
        <v>35</v>
      </c>
      <c r="J421" s="831">
        <v>71362.55</v>
      </c>
      <c r="K421" s="827">
        <v>1</v>
      </c>
      <c r="L421" s="831">
        <v>35</v>
      </c>
      <c r="M421" s="832">
        <v>71362.55</v>
      </c>
    </row>
    <row r="422" spans="1:13" ht="14.45" customHeight="1" x14ac:dyDescent="0.2">
      <c r="A422" s="821" t="s">
        <v>2957</v>
      </c>
      <c r="B422" s="822" t="s">
        <v>4711</v>
      </c>
      <c r="C422" s="822" t="s">
        <v>3926</v>
      </c>
      <c r="D422" s="822" t="s">
        <v>3925</v>
      </c>
      <c r="E422" s="822" t="s">
        <v>3919</v>
      </c>
      <c r="F422" s="831"/>
      <c r="G422" s="831"/>
      <c r="H422" s="827">
        <v>0</v>
      </c>
      <c r="I422" s="831">
        <v>41</v>
      </c>
      <c r="J422" s="831">
        <v>14587.390000000001</v>
      </c>
      <c r="K422" s="827">
        <v>1</v>
      </c>
      <c r="L422" s="831">
        <v>41</v>
      </c>
      <c r="M422" s="832">
        <v>14587.390000000001</v>
      </c>
    </row>
    <row r="423" spans="1:13" ht="14.45" customHeight="1" x14ac:dyDescent="0.2">
      <c r="A423" s="821" t="s">
        <v>2957</v>
      </c>
      <c r="B423" s="822" t="s">
        <v>4711</v>
      </c>
      <c r="C423" s="822" t="s">
        <v>3927</v>
      </c>
      <c r="D423" s="822" t="s">
        <v>3925</v>
      </c>
      <c r="E423" s="822" t="s">
        <v>3917</v>
      </c>
      <c r="F423" s="831"/>
      <c r="G423" s="831"/>
      <c r="H423" s="827">
        <v>0</v>
      </c>
      <c r="I423" s="831">
        <v>100</v>
      </c>
      <c r="J423" s="831">
        <v>55263.999999999985</v>
      </c>
      <c r="K423" s="827">
        <v>1</v>
      </c>
      <c r="L423" s="831">
        <v>100</v>
      </c>
      <c r="M423" s="832">
        <v>55263.999999999985</v>
      </c>
    </row>
    <row r="424" spans="1:13" ht="14.45" customHeight="1" x14ac:dyDescent="0.2">
      <c r="A424" s="821" t="s">
        <v>2957</v>
      </c>
      <c r="B424" s="822" t="s">
        <v>4711</v>
      </c>
      <c r="C424" s="822" t="s">
        <v>3928</v>
      </c>
      <c r="D424" s="822" t="s">
        <v>3925</v>
      </c>
      <c r="E424" s="822" t="s">
        <v>3921</v>
      </c>
      <c r="F424" s="831"/>
      <c r="G424" s="831"/>
      <c r="H424" s="827">
        <v>0</v>
      </c>
      <c r="I424" s="831">
        <v>49</v>
      </c>
      <c r="J424" s="831">
        <v>49953.54</v>
      </c>
      <c r="K424" s="827">
        <v>1</v>
      </c>
      <c r="L424" s="831">
        <v>49</v>
      </c>
      <c r="M424" s="832">
        <v>49953.54</v>
      </c>
    </row>
    <row r="425" spans="1:13" ht="14.45" customHeight="1" x14ac:dyDescent="0.2">
      <c r="A425" s="821" t="s">
        <v>2957</v>
      </c>
      <c r="B425" s="822" t="s">
        <v>4711</v>
      </c>
      <c r="C425" s="822" t="s">
        <v>4085</v>
      </c>
      <c r="D425" s="822" t="s">
        <v>3930</v>
      </c>
      <c r="E425" s="822" t="s">
        <v>4086</v>
      </c>
      <c r="F425" s="831">
        <v>3</v>
      </c>
      <c r="G425" s="831">
        <v>266.85000000000002</v>
      </c>
      <c r="H425" s="827">
        <v>1</v>
      </c>
      <c r="I425" s="831"/>
      <c r="J425" s="831"/>
      <c r="K425" s="827">
        <v>0</v>
      </c>
      <c r="L425" s="831">
        <v>3</v>
      </c>
      <c r="M425" s="832">
        <v>266.85000000000002</v>
      </c>
    </row>
    <row r="426" spans="1:13" ht="14.45" customHeight="1" x14ac:dyDescent="0.2">
      <c r="A426" s="821" t="s">
        <v>2957</v>
      </c>
      <c r="B426" s="822" t="s">
        <v>4711</v>
      </c>
      <c r="C426" s="822" t="s">
        <v>3932</v>
      </c>
      <c r="D426" s="822" t="s">
        <v>3930</v>
      </c>
      <c r="E426" s="822" t="s">
        <v>3933</v>
      </c>
      <c r="F426" s="831">
        <v>3</v>
      </c>
      <c r="G426" s="831">
        <v>0</v>
      </c>
      <c r="H426" s="827"/>
      <c r="I426" s="831"/>
      <c r="J426" s="831"/>
      <c r="K426" s="827"/>
      <c r="L426" s="831">
        <v>3</v>
      </c>
      <c r="M426" s="832">
        <v>0</v>
      </c>
    </row>
    <row r="427" spans="1:13" ht="14.45" customHeight="1" x14ac:dyDescent="0.2">
      <c r="A427" s="821" t="s">
        <v>2957</v>
      </c>
      <c r="B427" s="822" t="s">
        <v>2674</v>
      </c>
      <c r="C427" s="822" t="s">
        <v>4181</v>
      </c>
      <c r="D427" s="822" t="s">
        <v>2676</v>
      </c>
      <c r="E427" s="822" t="s">
        <v>4182</v>
      </c>
      <c r="F427" s="831"/>
      <c r="G427" s="831"/>
      <c r="H427" s="827">
        <v>0</v>
      </c>
      <c r="I427" s="831">
        <v>18</v>
      </c>
      <c r="J427" s="831">
        <v>3347.4</v>
      </c>
      <c r="K427" s="827">
        <v>1</v>
      </c>
      <c r="L427" s="831">
        <v>18</v>
      </c>
      <c r="M427" s="832">
        <v>3347.4</v>
      </c>
    </row>
    <row r="428" spans="1:13" ht="14.45" customHeight="1" x14ac:dyDescent="0.2">
      <c r="A428" s="821" t="s">
        <v>2957</v>
      </c>
      <c r="B428" s="822" t="s">
        <v>2674</v>
      </c>
      <c r="C428" s="822" t="s">
        <v>3835</v>
      </c>
      <c r="D428" s="822" t="s">
        <v>3836</v>
      </c>
      <c r="E428" s="822" t="s">
        <v>2860</v>
      </c>
      <c r="F428" s="831"/>
      <c r="G428" s="831"/>
      <c r="H428" s="827">
        <v>0</v>
      </c>
      <c r="I428" s="831">
        <v>10</v>
      </c>
      <c r="J428" s="831">
        <v>8418.48</v>
      </c>
      <c r="K428" s="827">
        <v>1</v>
      </c>
      <c r="L428" s="831">
        <v>10</v>
      </c>
      <c r="M428" s="832">
        <v>8418.48</v>
      </c>
    </row>
    <row r="429" spans="1:13" ht="14.45" customHeight="1" x14ac:dyDescent="0.2">
      <c r="A429" s="821" t="s">
        <v>2957</v>
      </c>
      <c r="B429" s="822" t="s">
        <v>2674</v>
      </c>
      <c r="C429" s="822" t="s">
        <v>3839</v>
      </c>
      <c r="D429" s="822" t="s">
        <v>3836</v>
      </c>
      <c r="E429" s="822" t="s">
        <v>3840</v>
      </c>
      <c r="F429" s="831"/>
      <c r="G429" s="831"/>
      <c r="H429" s="827">
        <v>0</v>
      </c>
      <c r="I429" s="831">
        <v>20</v>
      </c>
      <c r="J429" s="831">
        <v>38779.399999999994</v>
      </c>
      <c r="K429" s="827">
        <v>1</v>
      </c>
      <c r="L429" s="831">
        <v>20</v>
      </c>
      <c r="M429" s="832">
        <v>38779.399999999994</v>
      </c>
    </row>
    <row r="430" spans="1:13" ht="14.45" customHeight="1" x14ac:dyDescent="0.2">
      <c r="A430" s="821" t="s">
        <v>2957</v>
      </c>
      <c r="B430" s="822" t="s">
        <v>2674</v>
      </c>
      <c r="C430" s="822" t="s">
        <v>4061</v>
      </c>
      <c r="D430" s="822" t="s">
        <v>3842</v>
      </c>
      <c r="E430" s="822" t="s">
        <v>4062</v>
      </c>
      <c r="F430" s="831"/>
      <c r="G430" s="831"/>
      <c r="H430" s="827">
        <v>0</v>
      </c>
      <c r="I430" s="831">
        <v>8</v>
      </c>
      <c r="J430" s="831">
        <v>42576.639999999999</v>
      </c>
      <c r="K430" s="827">
        <v>1</v>
      </c>
      <c r="L430" s="831">
        <v>8</v>
      </c>
      <c r="M430" s="832">
        <v>42576.639999999999</v>
      </c>
    </row>
    <row r="431" spans="1:13" ht="14.45" customHeight="1" x14ac:dyDescent="0.2">
      <c r="A431" s="821" t="s">
        <v>2957</v>
      </c>
      <c r="B431" s="822" t="s">
        <v>2674</v>
      </c>
      <c r="C431" s="822" t="s">
        <v>3841</v>
      </c>
      <c r="D431" s="822" t="s">
        <v>3842</v>
      </c>
      <c r="E431" s="822" t="s">
        <v>3843</v>
      </c>
      <c r="F431" s="831"/>
      <c r="G431" s="831"/>
      <c r="H431" s="827">
        <v>0</v>
      </c>
      <c r="I431" s="831">
        <v>2</v>
      </c>
      <c r="J431" s="831">
        <v>10644.16</v>
      </c>
      <c r="K431" s="827">
        <v>1</v>
      </c>
      <c r="L431" s="831">
        <v>2</v>
      </c>
      <c r="M431" s="832">
        <v>10644.16</v>
      </c>
    </row>
    <row r="432" spans="1:13" ht="14.45" customHeight="1" x14ac:dyDescent="0.2">
      <c r="A432" s="821" t="s">
        <v>2957</v>
      </c>
      <c r="B432" s="822" t="s">
        <v>2674</v>
      </c>
      <c r="C432" s="822" t="s">
        <v>4183</v>
      </c>
      <c r="D432" s="822" t="s">
        <v>2676</v>
      </c>
      <c r="E432" s="822" t="s">
        <v>4184</v>
      </c>
      <c r="F432" s="831"/>
      <c r="G432" s="831"/>
      <c r="H432" s="827">
        <v>0</v>
      </c>
      <c r="I432" s="831">
        <v>17</v>
      </c>
      <c r="J432" s="831">
        <v>29133.41</v>
      </c>
      <c r="K432" s="827">
        <v>1</v>
      </c>
      <c r="L432" s="831">
        <v>17</v>
      </c>
      <c r="M432" s="832">
        <v>29133.41</v>
      </c>
    </row>
    <row r="433" spans="1:13" ht="14.45" customHeight="1" x14ac:dyDescent="0.2">
      <c r="A433" s="821" t="s">
        <v>2957</v>
      </c>
      <c r="B433" s="822" t="s">
        <v>2674</v>
      </c>
      <c r="C433" s="822" t="s">
        <v>2675</v>
      </c>
      <c r="D433" s="822" t="s">
        <v>2676</v>
      </c>
      <c r="E433" s="822" t="s">
        <v>2677</v>
      </c>
      <c r="F433" s="831"/>
      <c r="G433" s="831"/>
      <c r="H433" s="827">
        <v>0</v>
      </c>
      <c r="I433" s="831">
        <v>18</v>
      </c>
      <c r="J433" s="831">
        <v>23304.300000000003</v>
      </c>
      <c r="K433" s="827">
        <v>1</v>
      </c>
      <c r="L433" s="831">
        <v>18</v>
      </c>
      <c r="M433" s="832">
        <v>23304.300000000003</v>
      </c>
    </row>
    <row r="434" spans="1:13" ht="14.45" customHeight="1" x14ac:dyDescent="0.2">
      <c r="A434" s="821" t="s">
        <v>2957</v>
      </c>
      <c r="B434" s="822" t="s">
        <v>2674</v>
      </c>
      <c r="C434" s="822" t="s">
        <v>2861</v>
      </c>
      <c r="D434" s="822" t="s">
        <v>2676</v>
      </c>
      <c r="E434" s="822" t="s">
        <v>2862</v>
      </c>
      <c r="F434" s="831"/>
      <c r="G434" s="831"/>
      <c r="H434" s="827">
        <v>0</v>
      </c>
      <c r="I434" s="831">
        <v>31</v>
      </c>
      <c r="J434" s="831">
        <v>11038.499999999998</v>
      </c>
      <c r="K434" s="827">
        <v>1</v>
      </c>
      <c r="L434" s="831">
        <v>31</v>
      </c>
      <c r="M434" s="832">
        <v>11038.499999999998</v>
      </c>
    </row>
    <row r="435" spans="1:13" ht="14.45" customHeight="1" x14ac:dyDescent="0.2">
      <c r="A435" s="821" t="s">
        <v>2957</v>
      </c>
      <c r="B435" s="822" t="s">
        <v>2674</v>
      </c>
      <c r="C435" s="822" t="s">
        <v>2863</v>
      </c>
      <c r="D435" s="822" t="s">
        <v>2676</v>
      </c>
      <c r="E435" s="822" t="s">
        <v>2864</v>
      </c>
      <c r="F435" s="831"/>
      <c r="G435" s="831"/>
      <c r="H435" s="827">
        <v>0</v>
      </c>
      <c r="I435" s="831">
        <v>43</v>
      </c>
      <c r="J435" s="831">
        <v>31796.159999999996</v>
      </c>
      <c r="K435" s="827">
        <v>1</v>
      </c>
      <c r="L435" s="831">
        <v>43</v>
      </c>
      <c r="M435" s="832">
        <v>31796.159999999996</v>
      </c>
    </row>
    <row r="436" spans="1:13" ht="14.45" customHeight="1" x14ac:dyDescent="0.2">
      <c r="A436" s="821" t="s">
        <v>2957</v>
      </c>
      <c r="B436" s="822" t="s">
        <v>2674</v>
      </c>
      <c r="C436" s="822" t="s">
        <v>4185</v>
      </c>
      <c r="D436" s="822" t="s">
        <v>4186</v>
      </c>
      <c r="E436" s="822" t="s">
        <v>4187</v>
      </c>
      <c r="F436" s="831">
        <v>34</v>
      </c>
      <c r="G436" s="831">
        <v>53161.380000000005</v>
      </c>
      <c r="H436" s="827">
        <v>1</v>
      </c>
      <c r="I436" s="831"/>
      <c r="J436" s="831"/>
      <c r="K436" s="827">
        <v>0</v>
      </c>
      <c r="L436" s="831">
        <v>34</v>
      </c>
      <c r="M436" s="832">
        <v>53161.380000000005</v>
      </c>
    </row>
    <row r="437" spans="1:13" ht="14.45" customHeight="1" x14ac:dyDescent="0.2">
      <c r="A437" s="821" t="s">
        <v>2957</v>
      </c>
      <c r="B437" s="822" t="s">
        <v>2674</v>
      </c>
      <c r="C437" s="822" t="s">
        <v>4188</v>
      </c>
      <c r="D437" s="822" t="s">
        <v>4186</v>
      </c>
      <c r="E437" s="822" t="s">
        <v>4189</v>
      </c>
      <c r="F437" s="831">
        <v>35</v>
      </c>
      <c r="G437" s="831">
        <v>14253.9</v>
      </c>
      <c r="H437" s="827">
        <v>1</v>
      </c>
      <c r="I437" s="831"/>
      <c r="J437" s="831"/>
      <c r="K437" s="827">
        <v>0</v>
      </c>
      <c r="L437" s="831">
        <v>35</v>
      </c>
      <c r="M437" s="832">
        <v>14253.9</v>
      </c>
    </row>
    <row r="438" spans="1:13" ht="14.45" customHeight="1" x14ac:dyDescent="0.2">
      <c r="A438" s="821" t="s">
        <v>2957</v>
      </c>
      <c r="B438" s="822" t="s">
        <v>2674</v>
      </c>
      <c r="C438" s="822" t="s">
        <v>3844</v>
      </c>
      <c r="D438" s="822" t="s">
        <v>3836</v>
      </c>
      <c r="E438" s="822" t="s">
        <v>2858</v>
      </c>
      <c r="F438" s="831"/>
      <c r="G438" s="831"/>
      <c r="H438" s="827">
        <v>0</v>
      </c>
      <c r="I438" s="831">
        <v>18</v>
      </c>
      <c r="J438" s="831">
        <v>6810.9</v>
      </c>
      <c r="K438" s="827">
        <v>1</v>
      </c>
      <c r="L438" s="831">
        <v>18</v>
      </c>
      <c r="M438" s="832">
        <v>6810.9</v>
      </c>
    </row>
    <row r="439" spans="1:13" ht="14.45" customHeight="1" x14ac:dyDescent="0.2">
      <c r="A439" s="821" t="s">
        <v>2957</v>
      </c>
      <c r="B439" s="822" t="s">
        <v>2674</v>
      </c>
      <c r="C439" s="822" t="s">
        <v>4190</v>
      </c>
      <c r="D439" s="822" t="s">
        <v>4186</v>
      </c>
      <c r="E439" s="822" t="s">
        <v>4191</v>
      </c>
      <c r="F439" s="831">
        <v>14</v>
      </c>
      <c r="G439" s="831">
        <v>12934.560000000001</v>
      </c>
      <c r="H439" s="827">
        <v>1</v>
      </c>
      <c r="I439" s="831"/>
      <c r="J439" s="831"/>
      <c r="K439" s="827">
        <v>0</v>
      </c>
      <c r="L439" s="831">
        <v>14</v>
      </c>
      <c r="M439" s="832">
        <v>12934.560000000001</v>
      </c>
    </row>
    <row r="440" spans="1:13" ht="14.45" customHeight="1" x14ac:dyDescent="0.2">
      <c r="A440" s="821" t="s">
        <v>2957</v>
      </c>
      <c r="B440" s="822" t="s">
        <v>2674</v>
      </c>
      <c r="C440" s="822" t="s">
        <v>2856</v>
      </c>
      <c r="D440" s="822" t="s">
        <v>2857</v>
      </c>
      <c r="E440" s="822" t="s">
        <v>2858</v>
      </c>
      <c r="F440" s="831"/>
      <c r="G440" s="831"/>
      <c r="H440" s="827">
        <v>0</v>
      </c>
      <c r="I440" s="831">
        <v>62</v>
      </c>
      <c r="J440" s="831">
        <v>25906.2</v>
      </c>
      <c r="K440" s="827">
        <v>1</v>
      </c>
      <c r="L440" s="831">
        <v>62</v>
      </c>
      <c r="M440" s="832">
        <v>25906.2</v>
      </c>
    </row>
    <row r="441" spans="1:13" ht="14.45" customHeight="1" x14ac:dyDescent="0.2">
      <c r="A441" s="821" t="s">
        <v>2957</v>
      </c>
      <c r="B441" s="822" t="s">
        <v>2674</v>
      </c>
      <c r="C441" s="822" t="s">
        <v>2859</v>
      </c>
      <c r="D441" s="822" t="s">
        <v>2857</v>
      </c>
      <c r="E441" s="822" t="s">
        <v>2860</v>
      </c>
      <c r="F441" s="831"/>
      <c r="G441" s="831"/>
      <c r="H441" s="827">
        <v>0</v>
      </c>
      <c r="I441" s="831">
        <v>50</v>
      </c>
      <c r="J441" s="831">
        <v>40177.919999999998</v>
      </c>
      <c r="K441" s="827">
        <v>1</v>
      </c>
      <c r="L441" s="831">
        <v>50</v>
      </c>
      <c r="M441" s="832">
        <v>40177.919999999998</v>
      </c>
    </row>
    <row r="442" spans="1:13" ht="14.45" customHeight="1" x14ac:dyDescent="0.2">
      <c r="A442" s="821" t="s">
        <v>2957</v>
      </c>
      <c r="B442" s="822" t="s">
        <v>2674</v>
      </c>
      <c r="C442" s="822" t="s">
        <v>4063</v>
      </c>
      <c r="D442" s="822" t="s">
        <v>2857</v>
      </c>
      <c r="E442" s="822" t="s">
        <v>3840</v>
      </c>
      <c r="F442" s="831"/>
      <c r="G442" s="831"/>
      <c r="H442" s="827">
        <v>0</v>
      </c>
      <c r="I442" s="831">
        <v>49</v>
      </c>
      <c r="J442" s="831">
        <v>79693.210000000006</v>
      </c>
      <c r="K442" s="827">
        <v>1</v>
      </c>
      <c r="L442" s="831">
        <v>49</v>
      </c>
      <c r="M442" s="832">
        <v>79693.210000000006</v>
      </c>
    </row>
    <row r="443" spans="1:13" ht="14.45" customHeight="1" x14ac:dyDescent="0.2">
      <c r="A443" s="821" t="s">
        <v>2957</v>
      </c>
      <c r="B443" s="822" t="s">
        <v>2674</v>
      </c>
      <c r="C443" s="822" t="s">
        <v>3845</v>
      </c>
      <c r="D443" s="822" t="s">
        <v>2857</v>
      </c>
      <c r="E443" s="822" t="s">
        <v>3846</v>
      </c>
      <c r="F443" s="831"/>
      <c r="G443" s="831"/>
      <c r="H443" s="827">
        <v>0</v>
      </c>
      <c r="I443" s="831">
        <v>23</v>
      </c>
      <c r="J443" s="831">
        <v>4537.63</v>
      </c>
      <c r="K443" s="827">
        <v>1</v>
      </c>
      <c r="L443" s="831">
        <v>23</v>
      </c>
      <c r="M443" s="832">
        <v>4537.63</v>
      </c>
    </row>
    <row r="444" spans="1:13" ht="14.45" customHeight="1" x14ac:dyDescent="0.2">
      <c r="A444" s="821" t="s">
        <v>2957</v>
      </c>
      <c r="B444" s="822" t="s">
        <v>2674</v>
      </c>
      <c r="C444" s="822" t="s">
        <v>4249</v>
      </c>
      <c r="D444" s="822" t="s">
        <v>2857</v>
      </c>
      <c r="E444" s="822" t="s">
        <v>3838</v>
      </c>
      <c r="F444" s="831"/>
      <c r="G444" s="831"/>
      <c r="H444" s="827">
        <v>0</v>
      </c>
      <c r="I444" s="831">
        <v>21</v>
      </c>
      <c r="J444" s="831">
        <v>24316.510000000002</v>
      </c>
      <c r="K444" s="827">
        <v>1</v>
      </c>
      <c r="L444" s="831">
        <v>21</v>
      </c>
      <c r="M444" s="832">
        <v>24316.510000000002</v>
      </c>
    </row>
    <row r="445" spans="1:13" ht="14.45" customHeight="1" x14ac:dyDescent="0.2">
      <c r="A445" s="821" t="s">
        <v>2957</v>
      </c>
      <c r="B445" s="822" t="s">
        <v>2674</v>
      </c>
      <c r="C445" s="822" t="s">
        <v>4250</v>
      </c>
      <c r="D445" s="822" t="s">
        <v>4251</v>
      </c>
      <c r="E445" s="822" t="s">
        <v>4252</v>
      </c>
      <c r="F445" s="831">
        <v>5</v>
      </c>
      <c r="G445" s="831">
        <v>7096.1500000000005</v>
      </c>
      <c r="H445" s="827">
        <v>1</v>
      </c>
      <c r="I445" s="831"/>
      <c r="J445" s="831"/>
      <c r="K445" s="827">
        <v>0</v>
      </c>
      <c r="L445" s="831">
        <v>5</v>
      </c>
      <c r="M445" s="832">
        <v>7096.1500000000005</v>
      </c>
    </row>
    <row r="446" spans="1:13" ht="14.45" customHeight="1" x14ac:dyDescent="0.2">
      <c r="A446" s="821" t="s">
        <v>2957</v>
      </c>
      <c r="B446" s="822" t="s">
        <v>2674</v>
      </c>
      <c r="C446" s="822" t="s">
        <v>4253</v>
      </c>
      <c r="D446" s="822" t="s">
        <v>4186</v>
      </c>
      <c r="E446" s="822" t="s">
        <v>4254</v>
      </c>
      <c r="F446" s="831">
        <v>6</v>
      </c>
      <c r="G446" s="831">
        <v>3902.3999999999996</v>
      </c>
      <c r="H446" s="827">
        <v>1</v>
      </c>
      <c r="I446" s="831"/>
      <c r="J446" s="831"/>
      <c r="K446" s="827">
        <v>0</v>
      </c>
      <c r="L446" s="831">
        <v>6</v>
      </c>
      <c r="M446" s="832">
        <v>3902.3999999999996</v>
      </c>
    </row>
    <row r="447" spans="1:13" ht="14.45" customHeight="1" x14ac:dyDescent="0.2">
      <c r="A447" s="821" t="s">
        <v>2957</v>
      </c>
      <c r="B447" s="822" t="s">
        <v>2674</v>
      </c>
      <c r="C447" s="822" t="s">
        <v>4255</v>
      </c>
      <c r="D447" s="822" t="s">
        <v>4186</v>
      </c>
      <c r="E447" s="822" t="s">
        <v>4256</v>
      </c>
      <c r="F447" s="831">
        <v>15</v>
      </c>
      <c r="G447" s="831">
        <v>19511.849999999999</v>
      </c>
      <c r="H447" s="827">
        <v>1</v>
      </c>
      <c r="I447" s="831"/>
      <c r="J447" s="831"/>
      <c r="K447" s="827">
        <v>0</v>
      </c>
      <c r="L447" s="831">
        <v>15</v>
      </c>
      <c r="M447" s="832">
        <v>19511.849999999999</v>
      </c>
    </row>
    <row r="448" spans="1:13" ht="14.45" customHeight="1" x14ac:dyDescent="0.2">
      <c r="A448" s="821" t="s">
        <v>2957</v>
      </c>
      <c r="B448" s="822" t="s">
        <v>2678</v>
      </c>
      <c r="C448" s="822" t="s">
        <v>2679</v>
      </c>
      <c r="D448" s="822" t="s">
        <v>2680</v>
      </c>
      <c r="E448" s="822" t="s">
        <v>2681</v>
      </c>
      <c r="F448" s="831"/>
      <c r="G448" s="831"/>
      <c r="H448" s="827">
        <v>0</v>
      </c>
      <c r="I448" s="831">
        <v>71</v>
      </c>
      <c r="J448" s="831">
        <v>45098.720000000001</v>
      </c>
      <c r="K448" s="827">
        <v>1</v>
      </c>
      <c r="L448" s="831">
        <v>71</v>
      </c>
      <c r="M448" s="832">
        <v>45098.720000000001</v>
      </c>
    </row>
    <row r="449" spans="1:13" ht="14.45" customHeight="1" x14ac:dyDescent="0.2">
      <c r="A449" s="821" t="s">
        <v>2957</v>
      </c>
      <c r="B449" s="822" t="s">
        <v>2678</v>
      </c>
      <c r="C449" s="822" t="s">
        <v>2865</v>
      </c>
      <c r="D449" s="822" t="s">
        <v>2680</v>
      </c>
      <c r="E449" s="822" t="s">
        <v>2866</v>
      </c>
      <c r="F449" s="831"/>
      <c r="G449" s="831"/>
      <c r="H449" s="827">
        <v>0</v>
      </c>
      <c r="I449" s="831">
        <v>50</v>
      </c>
      <c r="J449" s="831">
        <v>40173.119999999995</v>
      </c>
      <c r="K449" s="827">
        <v>1</v>
      </c>
      <c r="L449" s="831">
        <v>50</v>
      </c>
      <c r="M449" s="832">
        <v>40173.119999999995</v>
      </c>
    </row>
    <row r="450" spans="1:13" ht="14.45" customHeight="1" x14ac:dyDescent="0.2">
      <c r="A450" s="821" t="s">
        <v>2957</v>
      </c>
      <c r="B450" s="822" t="s">
        <v>2678</v>
      </c>
      <c r="C450" s="822" t="s">
        <v>3810</v>
      </c>
      <c r="D450" s="822" t="s">
        <v>2680</v>
      </c>
      <c r="E450" s="822" t="s">
        <v>3811</v>
      </c>
      <c r="F450" s="831"/>
      <c r="G450" s="831"/>
      <c r="H450" s="827">
        <v>0</v>
      </c>
      <c r="I450" s="831">
        <v>36</v>
      </c>
      <c r="J450" s="831">
        <v>48334.68</v>
      </c>
      <c r="K450" s="827">
        <v>1</v>
      </c>
      <c r="L450" s="831">
        <v>36</v>
      </c>
      <c r="M450" s="832">
        <v>48334.68</v>
      </c>
    </row>
    <row r="451" spans="1:13" ht="14.45" customHeight="1" x14ac:dyDescent="0.2">
      <c r="A451" s="821" t="s">
        <v>2957</v>
      </c>
      <c r="B451" s="822" t="s">
        <v>2678</v>
      </c>
      <c r="C451" s="822" t="s">
        <v>4170</v>
      </c>
      <c r="D451" s="822" t="s">
        <v>4060</v>
      </c>
      <c r="E451" s="822" t="s">
        <v>3811</v>
      </c>
      <c r="F451" s="831">
        <v>18</v>
      </c>
      <c r="G451" s="831">
        <v>18162.18</v>
      </c>
      <c r="H451" s="827">
        <v>1</v>
      </c>
      <c r="I451" s="831"/>
      <c r="J451" s="831"/>
      <c r="K451" s="827">
        <v>0</v>
      </c>
      <c r="L451" s="831">
        <v>18</v>
      </c>
      <c r="M451" s="832">
        <v>18162.18</v>
      </c>
    </row>
    <row r="452" spans="1:13" ht="14.45" customHeight="1" x14ac:dyDescent="0.2">
      <c r="A452" s="821" t="s">
        <v>2957</v>
      </c>
      <c r="B452" s="822" t="s">
        <v>2678</v>
      </c>
      <c r="C452" s="822" t="s">
        <v>4059</v>
      </c>
      <c r="D452" s="822" t="s">
        <v>4060</v>
      </c>
      <c r="E452" s="822" t="s">
        <v>2681</v>
      </c>
      <c r="F452" s="831">
        <v>8</v>
      </c>
      <c r="G452" s="831">
        <v>3468.8</v>
      </c>
      <c r="H452" s="827">
        <v>1</v>
      </c>
      <c r="I452" s="831"/>
      <c r="J452" s="831"/>
      <c r="K452" s="827">
        <v>0</v>
      </c>
      <c r="L452" s="831">
        <v>8</v>
      </c>
      <c r="M452" s="832">
        <v>3468.8</v>
      </c>
    </row>
    <row r="453" spans="1:13" ht="14.45" customHeight="1" x14ac:dyDescent="0.2">
      <c r="A453" s="821" t="s">
        <v>2957</v>
      </c>
      <c r="B453" s="822" t="s">
        <v>2678</v>
      </c>
      <c r="C453" s="822" t="s">
        <v>4232</v>
      </c>
      <c r="D453" s="822" t="s">
        <v>3813</v>
      </c>
      <c r="E453" s="822" t="s">
        <v>3811</v>
      </c>
      <c r="F453" s="831">
        <v>6</v>
      </c>
      <c r="G453" s="831">
        <v>6070.38</v>
      </c>
      <c r="H453" s="827">
        <v>1</v>
      </c>
      <c r="I453" s="831"/>
      <c r="J453" s="831"/>
      <c r="K453" s="827">
        <v>0</v>
      </c>
      <c r="L453" s="831">
        <v>6</v>
      </c>
      <c r="M453" s="832">
        <v>6070.38</v>
      </c>
    </row>
    <row r="454" spans="1:13" ht="14.45" customHeight="1" x14ac:dyDescent="0.2">
      <c r="A454" s="821" t="s">
        <v>2957</v>
      </c>
      <c r="B454" s="822" t="s">
        <v>2678</v>
      </c>
      <c r="C454" s="822" t="s">
        <v>3812</v>
      </c>
      <c r="D454" s="822" t="s">
        <v>3813</v>
      </c>
      <c r="E454" s="822" t="s">
        <v>2681</v>
      </c>
      <c r="F454" s="831">
        <v>3</v>
      </c>
      <c r="G454" s="831">
        <v>1517.58</v>
      </c>
      <c r="H454" s="827">
        <v>1</v>
      </c>
      <c r="I454" s="831"/>
      <c r="J454" s="831"/>
      <c r="K454" s="827">
        <v>0</v>
      </c>
      <c r="L454" s="831">
        <v>3</v>
      </c>
      <c r="M454" s="832">
        <v>1517.58</v>
      </c>
    </row>
    <row r="455" spans="1:13" ht="14.45" customHeight="1" x14ac:dyDescent="0.2">
      <c r="A455" s="821" t="s">
        <v>2957</v>
      </c>
      <c r="B455" s="822" t="s">
        <v>2678</v>
      </c>
      <c r="C455" s="822" t="s">
        <v>3814</v>
      </c>
      <c r="D455" s="822" t="s">
        <v>3813</v>
      </c>
      <c r="E455" s="822" t="s">
        <v>2866</v>
      </c>
      <c r="F455" s="831">
        <v>6</v>
      </c>
      <c r="G455" s="831">
        <v>6786.36</v>
      </c>
      <c r="H455" s="827">
        <v>1</v>
      </c>
      <c r="I455" s="831"/>
      <c r="J455" s="831"/>
      <c r="K455" s="827">
        <v>0</v>
      </c>
      <c r="L455" s="831">
        <v>6</v>
      </c>
      <c r="M455" s="832">
        <v>6786.36</v>
      </c>
    </row>
    <row r="456" spans="1:13" ht="14.45" customHeight="1" x14ac:dyDescent="0.2">
      <c r="A456" s="821" t="s">
        <v>2957</v>
      </c>
      <c r="B456" s="822" t="s">
        <v>2314</v>
      </c>
      <c r="C456" s="822" t="s">
        <v>2682</v>
      </c>
      <c r="D456" s="822" t="s">
        <v>718</v>
      </c>
      <c r="E456" s="822" t="s">
        <v>1339</v>
      </c>
      <c r="F456" s="831"/>
      <c r="G456" s="831"/>
      <c r="H456" s="827"/>
      <c r="I456" s="831">
        <v>100</v>
      </c>
      <c r="J456" s="831">
        <v>0</v>
      </c>
      <c r="K456" s="827"/>
      <c r="L456" s="831">
        <v>100</v>
      </c>
      <c r="M456" s="832">
        <v>0</v>
      </c>
    </row>
    <row r="457" spans="1:13" ht="14.45" customHeight="1" x14ac:dyDescent="0.2">
      <c r="A457" s="821" t="s">
        <v>2957</v>
      </c>
      <c r="B457" s="822" t="s">
        <v>2314</v>
      </c>
      <c r="C457" s="822" t="s">
        <v>2315</v>
      </c>
      <c r="D457" s="822" t="s">
        <v>718</v>
      </c>
      <c r="E457" s="822" t="s">
        <v>2316</v>
      </c>
      <c r="F457" s="831"/>
      <c r="G457" s="831"/>
      <c r="H457" s="827">
        <v>0</v>
      </c>
      <c r="I457" s="831">
        <v>1</v>
      </c>
      <c r="J457" s="831">
        <v>61.49</v>
      </c>
      <c r="K457" s="827">
        <v>1</v>
      </c>
      <c r="L457" s="831">
        <v>1</v>
      </c>
      <c r="M457" s="832">
        <v>61.49</v>
      </c>
    </row>
    <row r="458" spans="1:13" ht="14.45" customHeight="1" x14ac:dyDescent="0.2">
      <c r="A458" s="821" t="s">
        <v>2957</v>
      </c>
      <c r="B458" s="822" t="s">
        <v>4712</v>
      </c>
      <c r="C458" s="822" t="s">
        <v>3974</v>
      </c>
      <c r="D458" s="822" t="s">
        <v>3975</v>
      </c>
      <c r="E458" s="822" t="s">
        <v>3976</v>
      </c>
      <c r="F458" s="831">
        <v>2</v>
      </c>
      <c r="G458" s="831">
        <v>120.78</v>
      </c>
      <c r="H458" s="827">
        <v>1</v>
      </c>
      <c r="I458" s="831"/>
      <c r="J458" s="831"/>
      <c r="K458" s="827">
        <v>0</v>
      </c>
      <c r="L458" s="831">
        <v>2</v>
      </c>
      <c r="M458" s="832">
        <v>120.78</v>
      </c>
    </row>
    <row r="459" spans="1:13" ht="14.45" customHeight="1" x14ac:dyDescent="0.2">
      <c r="A459" s="821" t="s">
        <v>2957</v>
      </c>
      <c r="B459" s="822" t="s">
        <v>2690</v>
      </c>
      <c r="C459" s="822" t="s">
        <v>2867</v>
      </c>
      <c r="D459" s="822" t="s">
        <v>2868</v>
      </c>
      <c r="E459" s="822" t="s">
        <v>2869</v>
      </c>
      <c r="F459" s="831">
        <v>2</v>
      </c>
      <c r="G459" s="831">
        <v>659.34</v>
      </c>
      <c r="H459" s="827">
        <v>1</v>
      </c>
      <c r="I459" s="831"/>
      <c r="J459" s="831"/>
      <c r="K459" s="827">
        <v>0</v>
      </c>
      <c r="L459" s="831">
        <v>2</v>
      </c>
      <c r="M459" s="832">
        <v>659.34</v>
      </c>
    </row>
    <row r="460" spans="1:13" ht="14.45" customHeight="1" x14ac:dyDescent="0.2">
      <c r="A460" s="821" t="s">
        <v>2957</v>
      </c>
      <c r="B460" s="822" t="s">
        <v>2705</v>
      </c>
      <c r="C460" s="822" t="s">
        <v>4260</v>
      </c>
      <c r="D460" s="822" t="s">
        <v>4194</v>
      </c>
      <c r="E460" s="822" t="s">
        <v>2712</v>
      </c>
      <c r="F460" s="831">
        <v>6</v>
      </c>
      <c r="G460" s="831">
        <v>2036.8200000000002</v>
      </c>
      <c r="H460" s="827">
        <v>1</v>
      </c>
      <c r="I460" s="831"/>
      <c r="J460" s="831"/>
      <c r="K460" s="827">
        <v>0</v>
      </c>
      <c r="L460" s="831">
        <v>6</v>
      </c>
      <c r="M460" s="832">
        <v>2036.8200000000002</v>
      </c>
    </row>
    <row r="461" spans="1:13" ht="14.45" customHeight="1" x14ac:dyDescent="0.2">
      <c r="A461" s="821" t="s">
        <v>2957</v>
      </c>
      <c r="B461" s="822" t="s">
        <v>2705</v>
      </c>
      <c r="C461" s="822" t="s">
        <v>3847</v>
      </c>
      <c r="D461" s="822" t="s">
        <v>2707</v>
      </c>
      <c r="E461" s="822" t="s">
        <v>3848</v>
      </c>
      <c r="F461" s="831"/>
      <c r="G461" s="831"/>
      <c r="H461" s="827">
        <v>0</v>
      </c>
      <c r="I461" s="831">
        <v>13</v>
      </c>
      <c r="J461" s="831">
        <v>4413.1100000000006</v>
      </c>
      <c r="K461" s="827">
        <v>1</v>
      </c>
      <c r="L461" s="831">
        <v>13</v>
      </c>
      <c r="M461" s="832">
        <v>4413.1100000000006</v>
      </c>
    </row>
    <row r="462" spans="1:13" ht="14.45" customHeight="1" x14ac:dyDescent="0.2">
      <c r="A462" s="821" t="s">
        <v>2957</v>
      </c>
      <c r="B462" s="822" t="s">
        <v>2705</v>
      </c>
      <c r="C462" s="822" t="s">
        <v>2706</v>
      </c>
      <c r="D462" s="822" t="s">
        <v>2707</v>
      </c>
      <c r="E462" s="822" t="s">
        <v>2708</v>
      </c>
      <c r="F462" s="831"/>
      <c r="G462" s="831"/>
      <c r="H462" s="827">
        <v>0</v>
      </c>
      <c r="I462" s="831">
        <v>25</v>
      </c>
      <c r="J462" s="831">
        <v>2829</v>
      </c>
      <c r="K462" s="827">
        <v>1</v>
      </c>
      <c r="L462" s="831">
        <v>25</v>
      </c>
      <c r="M462" s="832">
        <v>2829</v>
      </c>
    </row>
    <row r="463" spans="1:13" ht="14.45" customHeight="1" x14ac:dyDescent="0.2">
      <c r="A463" s="821" t="s">
        <v>2957</v>
      </c>
      <c r="B463" s="822" t="s">
        <v>2705</v>
      </c>
      <c r="C463" s="822" t="s">
        <v>2711</v>
      </c>
      <c r="D463" s="822" t="s">
        <v>2707</v>
      </c>
      <c r="E463" s="822" t="s">
        <v>2712</v>
      </c>
      <c r="F463" s="831"/>
      <c r="G463" s="831"/>
      <c r="H463" s="827">
        <v>0</v>
      </c>
      <c r="I463" s="831">
        <v>225</v>
      </c>
      <c r="J463" s="831">
        <v>76380.750000000015</v>
      </c>
      <c r="K463" s="827">
        <v>1</v>
      </c>
      <c r="L463" s="831">
        <v>225</v>
      </c>
      <c r="M463" s="832">
        <v>76380.750000000015</v>
      </c>
    </row>
    <row r="464" spans="1:13" ht="14.45" customHeight="1" x14ac:dyDescent="0.2">
      <c r="A464" s="821" t="s">
        <v>2957</v>
      </c>
      <c r="B464" s="822" t="s">
        <v>2705</v>
      </c>
      <c r="C464" s="822" t="s">
        <v>3849</v>
      </c>
      <c r="D464" s="822" t="s">
        <v>2707</v>
      </c>
      <c r="E464" s="822" t="s">
        <v>3850</v>
      </c>
      <c r="F464" s="831"/>
      <c r="G464" s="831"/>
      <c r="H464" s="827">
        <v>0</v>
      </c>
      <c r="I464" s="831">
        <v>6</v>
      </c>
      <c r="J464" s="831">
        <v>1357.8600000000001</v>
      </c>
      <c r="K464" s="827">
        <v>1</v>
      </c>
      <c r="L464" s="831">
        <v>6</v>
      </c>
      <c r="M464" s="832">
        <v>1357.8600000000001</v>
      </c>
    </row>
    <row r="465" spans="1:13" ht="14.45" customHeight="1" x14ac:dyDescent="0.2">
      <c r="A465" s="821" t="s">
        <v>2957</v>
      </c>
      <c r="B465" s="822" t="s">
        <v>2705</v>
      </c>
      <c r="C465" s="822" t="s">
        <v>4065</v>
      </c>
      <c r="D465" s="822" t="s">
        <v>3852</v>
      </c>
      <c r="E465" s="822" t="s">
        <v>4066</v>
      </c>
      <c r="F465" s="831"/>
      <c r="G465" s="831"/>
      <c r="H465" s="827">
        <v>0</v>
      </c>
      <c r="I465" s="831">
        <v>1</v>
      </c>
      <c r="J465" s="831">
        <v>483.4</v>
      </c>
      <c r="K465" s="827">
        <v>1</v>
      </c>
      <c r="L465" s="831">
        <v>1</v>
      </c>
      <c r="M465" s="832">
        <v>483.4</v>
      </c>
    </row>
    <row r="466" spans="1:13" ht="14.45" customHeight="1" x14ac:dyDescent="0.2">
      <c r="A466" s="821" t="s">
        <v>2957</v>
      </c>
      <c r="B466" s="822" t="s">
        <v>2705</v>
      </c>
      <c r="C466" s="822" t="s">
        <v>3854</v>
      </c>
      <c r="D466" s="822" t="s">
        <v>3852</v>
      </c>
      <c r="E466" s="822" t="s">
        <v>3855</v>
      </c>
      <c r="F466" s="831"/>
      <c r="G466" s="831"/>
      <c r="H466" s="827">
        <v>0</v>
      </c>
      <c r="I466" s="831">
        <v>17</v>
      </c>
      <c r="J466" s="831">
        <v>12981.71</v>
      </c>
      <c r="K466" s="827">
        <v>1</v>
      </c>
      <c r="L466" s="831">
        <v>17</v>
      </c>
      <c r="M466" s="832">
        <v>12981.71</v>
      </c>
    </row>
    <row r="467" spans="1:13" ht="14.45" customHeight="1" x14ac:dyDescent="0.2">
      <c r="A467" s="821" t="s">
        <v>2957</v>
      </c>
      <c r="B467" s="822" t="s">
        <v>2705</v>
      </c>
      <c r="C467" s="822" t="s">
        <v>4261</v>
      </c>
      <c r="D467" s="822" t="s">
        <v>3859</v>
      </c>
      <c r="E467" s="822" t="s">
        <v>2712</v>
      </c>
      <c r="F467" s="831">
        <v>3</v>
      </c>
      <c r="G467" s="831">
        <v>1018.4100000000001</v>
      </c>
      <c r="H467" s="827">
        <v>1</v>
      </c>
      <c r="I467" s="831"/>
      <c r="J467" s="831"/>
      <c r="K467" s="827">
        <v>0</v>
      </c>
      <c r="L467" s="831">
        <v>3</v>
      </c>
      <c r="M467" s="832">
        <v>1018.4100000000001</v>
      </c>
    </row>
    <row r="468" spans="1:13" ht="14.45" customHeight="1" x14ac:dyDescent="0.2">
      <c r="A468" s="821" t="s">
        <v>2957</v>
      </c>
      <c r="B468" s="822" t="s">
        <v>2705</v>
      </c>
      <c r="C468" s="822" t="s">
        <v>3858</v>
      </c>
      <c r="D468" s="822" t="s">
        <v>3859</v>
      </c>
      <c r="E468" s="822" t="s">
        <v>3848</v>
      </c>
      <c r="F468" s="831">
        <v>5</v>
      </c>
      <c r="G468" s="831">
        <v>1697.3500000000001</v>
      </c>
      <c r="H468" s="827">
        <v>1</v>
      </c>
      <c r="I468" s="831"/>
      <c r="J468" s="831"/>
      <c r="K468" s="827">
        <v>0</v>
      </c>
      <c r="L468" s="831">
        <v>5</v>
      </c>
      <c r="M468" s="832">
        <v>1697.3500000000001</v>
      </c>
    </row>
    <row r="469" spans="1:13" ht="14.45" customHeight="1" x14ac:dyDescent="0.2">
      <c r="A469" s="821" t="s">
        <v>2957</v>
      </c>
      <c r="B469" s="822" t="s">
        <v>2874</v>
      </c>
      <c r="C469" s="822" t="s">
        <v>4087</v>
      </c>
      <c r="D469" s="822" t="s">
        <v>2883</v>
      </c>
      <c r="E469" s="822" t="s">
        <v>3945</v>
      </c>
      <c r="F469" s="831">
        <v>2</v>
      </c>
      <c r="G469" s="831">
        <v>338.58</v>
      </c>
      <c r="H469" s="827">
        <v>1</v>
      </c>
      <c r="I469" s="831"/>
      <c r="J469" s="831"/>
      <c r="K469" s="827">
        <v>0</v>
      </c>
      <c r="L469" s="831">
        <v>2</v>
      </c>
      <c r="M469" s="832">
        <v>338.58</v>
      </c>
    </row>
    <row r="470" spans="1:13" ht="14.45" customHeight="1" x14ac:dyDescent="0.2">
      <c r="A470" s="821" t="s">
        <v>2957</v>
      </c>
      <c r="B470" s="822" t="s">
        <v>2874</v>
      </c>
      <c r="C470" s="822" t="s">
        <v>4204</v>
      </c>
      <c r="D470" s="822" t="s">
        <v>2883</v>
      </c>
      <c r="E470" s="822" t="s">
        <v>2052</v>
      </c>
      <c r="F470" s="831">
        <v>25</v>
      </c>
      <c r="G470" s="831">
        <v>8464.5</v>
      </c>
      <c r="H470" s="827">
        <v>1</v>
      </c>
      <c r="I470" s="831"/>
      <c r="J470" s="831"/>
      <c r="K470" s="827">
        <v>0</v>
      </c>
      <c r="L470" s="831">
        <v>25</v>
      </c>
      <c r="M470" s="832">
        <v>8464.5</v>
      </c>
    </row>
    <row r="471" spans="1:13" ht="14.45" customHeight="1" x14ac:dyDescent="0.2">
      <c r="A471" s="821" t="s">
        <v>2957</v>
      </c>
      <c r="B471" s="822" t="s">
        <v>2874</v>
      </c>
      <c r="C471" s="822" t="s">
        <v>3949</v>
      </c>
      <c r="D471" s="822" t="s">
        <v>3948</v>
      </c>
      <c r="E471" s="822" t="s">
        <v>2052</v>
      </c>
      <c r="F471" s="831">
        <v>6</v>
      </c>
      <c r="G471" s="831">
        <v>2031.48</v>
      </c>
      <c r="H471" s="827">
        <v>1</v>
      </c>
      <c r="I471" s="831"/>
      <c r="J471" s="831"/>
      <c r="K471" s="827">
        <v>0</v>
      </c>
      <c r="L471" s="831">
        <v>6</v>
      </c>
      <c r="M471" s="832">
        <v>2031.48</v>
      </c>
    </row>
    <row r="472" spans="1:13" ht="14.45" customHeight="1" x14ac:dyDescent="0.2">
      <c r="A472" s="821" t="s">
        <v>2957</v>
      </c>
      <c r="B472" s="822" t="s">
        <v>2874</v>
      </c>
      <c r="C472" s="822" t="s">
        <v>2882</v>
      </c>
      <c r="D472" s="822" t="s">
        <v>2883</v>
      </c>
      <c r="E472" s="822" t="s">
        <v>2879</v>
      </c>
      <c r="F472" s="831">
        <v>6</v>
      </c>
      <c r="G472" s="831">
        <v>4063.0199999999995</v>
      </c>
      <c r="H472" s="827">
        <v>1</v>
      </c>
      <c r="I472" s="831"/>
      <c r="J472" s="831"/>
      <c r="K472" s="827">
        <v>0</v>
      </c>
      <c r="L472" s="831">
        <v>6</v>
      </c>
      <c r="M472" s="832">
        <v>4063.0199999999995</v>
      </c>
    </row>
    <row r="473" spans="1:13" ht="14.45" customHeight="1" x14ac:dyDescent="0.2">
      <c r="A473" s="821" t="s">
        <v>2957</v>
      </c>
      <c r="B473" s="822" t="s">
        <v>2874</v>
      </c>
      <c r="C473" s="822" t="s">
        <v>4205</v>
      </c>
      <c r="D473" s="822" t="s">
        <v>3951</v>
      </c>
      <c r="E473" s="822" t="s">
        <v>3945</v>
      </c>
      <c r="F473" s="831">
        <v>14</v>
      </c>
      <c r="G473" s="831">
        <v>2370.06</v>
      </c>
      <c r="H473" s="827">
        <v>1</v>
      </c>
      <c r="I473" s="831"/>
      <c r="J473" s="831"/>
      <c r="K473" s="827">
        <v>0</v>
      </c>
      <c r="L473" s="831">
        <v>14</v>
      </c>
      <c r="M473" s="832">
        <v>2370.06</v>
      </c>
    </row>
    <row r="474" spans="1:13" ht="14.45" customHeight="1" x14ac:dyDescent="0.2">
      <c r="A474" s="821" t="s">
        <v>2957</v>
      </c>
      <c r="B474" s="822" t="s">
        <v>2874</v>
      </c>
      <c r="C474" s="822" t="s">
        <v>3950</v>
      </c>
      <c r="D474" s="822" t="s">
        <v>3951</v>
      </c>
      <c r="E474" s="822" t="s">
        <v>2052</v>
      </c>
      <c r="F474" s="831">
        <v>9</v>
      </c>
      <c r="G474" s="831">
        <v>3047.22</v>
      </c>
      <c r="H474" s="827">
        <v>1</v>
      </c>
      <c r="I474" s="831"/>
      <c r="J474" s="831"/>
      <c r="K474" s="827">
        <v>0</v>
      </c>
      <c r="L474" s="831">
        <v>9</v>
      </c>
      <c r="M474" s="832">
        <v>3047.22</v>
      </c>
    </row>
    <row r="475" spans="1:13" ht="14.45" customHeight="1" x14ac:dyDescent="0.2">
      <c r="A475" s="821" t="s">
        <v>2957</v>
      </c>
      <c r="B475" s="822" t="s">
        <v>2874</v>
      </c>
      <c r="C475" s="822" t="s">
        <v>3952</v>
      </c>
      <c r="D475" s="822" t="s">
        <v>3948</v>
      </c>
      <c r="E475" s="822" t="s">
        <v>2879</v>
      </c>
      <c r="F475" s="831">
        <v>5</v>
      </c>
      <c r="G475" s="831">
        <v>3385.85</v>
      </c>
      <c r="H475" s="827">
        <v>1</v>
      </c>
      <c r="I475" s="831"/>
      <c r="J475" s="831"/>
      <c r="K475" s="827">
        <v>0</v>
      </c>
      <c r="L475" s="831">
        <v>5</v>
      </c>
      <c r="M475" s="832">
        <v>3385.85</v>
      </c>
    </row>
    <row r="476" spans="1:13" ht="14.45" customHeight="1" x14ac:dyDescent="0.2">
      <c r="A476" s="821" t="s">
        <v>2957</v>
      </c>
      <c r="B476" s="822" t="s">
        <v>2874</v>
      </c>
      <c r="C476" s="822" t="s">
        <v>2876</v>
      </c>
      <c r="D476" s="822" t="s">
        <v>2046</v>
      </c>
      <c r="E476" s="822" t="s">
        <v>2049</v>
      </c>
      <c r="F476" s="831"/>
      <c r="G476" s="831"/>
      <c r="H476" s="827">
        <v>0</v>
      </c>
      <c r="I476" s="831">
        <v>53</v>
      </c>
      <c r="J476" s="831">
        <v>68190.859999999986</v>
      </c>
      <c r="K476" s="827">
        <v>1</v>
      </c>
      <c r="L476" s="831">
        <v>53</v>
      </c>
      <c r="M476" s="832">
        <v>68190.859999999986</v>
      </c>
    </row>
    <row r="477" spans="1:13" ht="14.45" customHeight="1" x14ac:dyDescent="0.2">
      <c r="A477" s="821" t="s">
        <v>2957</v>
      </c>
      <c r="B477" s="822" t="s">
        <v>2874</v>
      </c>
      <c r="C477" s="822" t="s">
        <v>2877</v>
      </c>
      <c r="D477" s="822" t="s">
        <v>2046</v>
      </c>
      <c r="E477" s="822" t="s">
        <v>2048</v>
      </c>
      <c r="F477" s="831"/>
      <c r="G477" s="831"/>
      <c r="H477" s="827">
        <v>0</v>
      </c>
      <c r="I477" s="831">
        <v>105</v>
      </c>
      <c r="J477" s="831">
        <v>270188.09999999998</v>
      </c>
      <c r="K477" s="827">
        <v>1</v>
      </c>
      <c r="L477" s="831">
        <v>105</v>
      </c>
      <c r="M477" s="832">
        <v>270188.09999999998</v>
      </c>
    </row>
    <row r="478" spans="1:13" ht="14.45" customHeight="1" x14ac:dyDescent="0.2">
      <c r="A478" s="821" t="s">
        <v>2957</v>
      </c>
      <c r="B478" s="822" t="s">
        <v>2874</v>
      </c>
      <c r="C478" s="822" t="s">
        <v>2878</v>
      </c>
      <c r="D478" s="822" t="s">
        <v>2046</v>
      </c>
      <c r="E478" s="822" t="s">
        <v>2879</v>
      </c>
      <c r="F478" s="831"/>
      <c r="G478" s="831"/>
      <c r="H478" s="827">
        <v>0</v>
      </c>
      <c r="I478" s="831">
        <v>41</v>
      </c>
      <c r="J478" s="831">
        <v>27763.969999999994</v>
      </c>
      <c r="K478" s="827">
        <v>1</v>
      </c>
      <c r="L478" s="831">
        <v>41</v>
      </c>
      <c r="M478" s="832">
        <v>27763.969999999994</v>
      </c>
    </row>
    <row r="479" spans="1:13" ht="14.45" customHeight="1" x14ac:dyDescent="0.2">
      <c r="A479" s="821" t="s">
        <v>2957</v>
      </c>
      <c r="B479" s="822" t="s">
        <v>2874</v>
      </c>
      <c r="C479" s="822" t="s">
        <v>4295</v>
      </c>
      <c r="D479" s="822" t="s">
        <v>4296</v>
      </c>
      <c r="E479" s="822" t="s">
        <v>4297</v>
      </c>
      <c r="F479" s="831">
        <v>7</v>
      </c>
      <c r="G479" s="831">
        <v>2370.06</v>
      </c>
      <c r="H479" s="827">
        <v>1</v>
      </c>
      <c r="I479" s="831"/>
      <c r="J479" s="831"/>
      <c r="K479" s="827">
        <v>0</v>
      </c>
      <c r="L479" s="831">
        <v>7</v>
      </c>
      <c r="M479" s="832">
        <v>2370.06</v>
      </c>
    </row>
    <row r="480" spans="1:13" ht="14.45" customHeight="1" x14ac:dyDescent="0.2">
      <c r="A480" s="821" t="s">
        <v>2957</v>
      </c>
      <c r="B480" s="822" t="s">
        <v>2874</v>
      </c>
      <c r="C480" s="822" t="s">
        <v>4090</v>
      </c>
      <c r="D480" s="822" t="s">
        <v>3958</v>
      </c>
      <c r="E480" s="822" t="s">
        <v>2052</v>
      </c>
      <c r="F480" s="831">
        <v>2</v>
      </c>
      <c r="G480" s="831">
        <v>3430.96</v>
      </c>
      <c r="H480" s="827">
        <v>1</v>
      </c>
      <c r="I480" s="831"/>
      <c r="J480" s="831"/>
      <c r="K480" s="827">
        <v>0</v>
      </c>
      <c r="L480" s="831">
        <v>2</v>
      </c>
      <c r="M480" s="832">
        <v>3430.96</v>
      </c>
    </row>
    <row r="481" spans="1:13" ht="14.45" customHeight="1" x14ac:dyDescent="0.2">
      <c r="A481" s="821" t="s">
        <v>2957</v>
      </c>
      <c r="B481" s="822" t="s">
        <v>2874</v>
      </c>
      <c r="C481" s="822" t="s">
        <v>3957</v>
      </c>
      <c r="D481" s="822" t="s">
        <v>3958</v>
      </c>
      <c r="E481" s="822" t="s">
        <v>3945</v>
      </c>
      <c r="F481" s="831">
        <v>35</v>
      </c>
      <c r="G481" s="831">
        <v>45016.65</v>
      </c>
      <c r="H481" s="827">
        <v>1</v>
      </c>
      <c r="I481" s="831"/>
      <c r="J481" s="831"/>
      <c r="K481" s="827">
        <v>0</v>
      </c>
      <c r="L481" s="831">
        <v>35</v>
      </c>
      <c r="M481" s="832">
        <v>45016.65</v>
      </c>
    </row>
    <row r="482" spans="1:13" ht="14.45" customHeight="1" x14ac:dyDescent="0.2">
      <c r="A482" s="821" t="s">
        <v>2957</v>
      </c>
      <c r="B482" s="822" t="s">
        <v>2874</v>
      </c>
      <c r="C482" s="822" t="s">
        <v>4299</v>
      </c>
      <c r="D482" s="822" t="s">
        <v>3948</v>
      </c>
      <c r="E482" s="822" t="s">
        <v>2049</v>
      </c>
      <c r="F482" s="831">
        <v>1</v>
      </c>
      <c r="G482" s="831">
        <v>1286.6199999999999</v>
      </c>
      <c r="H482" s="827">
        <v>1</v>
      </c>
      <c r="I482" s="831"/>
      <c r="J482" s="831"/>
      <c r="K482" s="827">
        <v>0</v>
      </c>
      <c r="L482" s="831">
        <v>1</v>
      </c>
      <c r="M482" s="832">
        <v>1286.6199999999999</v>
      </c>
    </row>
    <row r="483" spans="1:13" ht="14.45" customHeight="1" x14ac:dyDescent="0.2">
      <c r="A483" s="821" t="s">
        <v>2957</v>
      </c>
      <c r="B483" s="822" t="s">
        <v>2874</v>
      </c>
      <c r="C483" s="822" t="s">
        <v>2875</v>
      </c>
      <c r="D483" s="822" t="s">
        <v>2046</v>
      </c>
      <c r="E483" s="822" t="s">
        <v>2047</v>
      </c>
      <c r="F483" s="831"/>
      <c r="G483" s="831"/>
      <c r="H483" s="827">
        <v>0</v>
      </c>
      <c r="I483" s="831">
        <v>2</v>
      </c>
      <c r="J483" s="831">
        <v>262.44</v>
      </c>
      <c r="K483" s="827">
        <v>1</v>
      </c>
      <c r="L483" s="831">
        <v>2</v>
      </c>
      <c r="M483" s="832">
        <v>262.44</v>
      </c>
    </row>
    <row r="484" spans="1:13" ht="14.45" customHeight="1" x14ac:dyDescent="0.2">
      <c r="A484" s="821" t="s">
        <v>2957</v>
      </c>
      <c r="B484" s="822" t="s">
        <v>2874</v>
      </c>
      <c r="C484" s="822" t="s">
        <v>4298</v>
      </c>
      <c r="D484" s="822" t="s">
        <v>3948</v>
      </c>
      <c r="E484" s="822" t="s">
        <v>2048</v>
      </c>
      <c r="F484" s="831">
        <v>2</v>
      </c>
      <c r="G484" s="831">
        <v>5146.4399999999996</v>
      </c>
      <c r="H484" s="827">
        <v>1</v>
      </c>
      <c r="I484" s="831"/>
      <c r="J484" s="831"/>
      <c r="K484" s="827">
        <v>0</v>
      </c>
      <c r="L484" s="831">
        <v>2</v>
      </c>
      <c r="M484" s="832">
        <v>5146.4399999999996</v>
      </c>
    </row>
    <row r="485" spans="1:13" ht="14.45" customHeight="1" x14ac:dyDescent="0.2">
      <c r="A485" s="821" t="s">
        <v>2957</v>
      </c>
      <c r="B485" s="822" t="s">
        <v>2874</v>
      </c>
      <c r="C485" s="822" t="s">
        <v>4300</v>
      </c>
      <c r="D485" s="822" t="s">
        <v>4301</v>
      </c>
      <c r="E485" s="822" t="s">
        <v>4302</v>
      </c>
      <c r="F485" s="831">
        <v>1</v>
      </c>
      <c r="G485" s="831">
        <v>1286.6199999999999</v>
      </c>
      <c r="H485" s="827">
        <v>1</v>
      </c>
      <c r="I485" s="831"/>
      <c r="J485" s="831"/>
      <c r="K485" s="827">
        <v>0</v>
      </c>
      <c r="L485" s="831">
        <v>1</v>
      </c>
      <c r="M485" s="832">
        <v>1286.6199999999999</v>
      </c>
    </row>
    <row r="486" spans="1:13" ht="14.45" customHeight="1" x14ac:dyDescent="0.2">
      <c r="A486" s="821" t="s">
        <v>2957</v>
      </c>
      <c r="B486" s="822" t="s">
        <v>2874</v>
      </c>
      <c r="C486" s="822" t="s">
        <v>4303</v>
      </c>
      <c r="D486" s="822" t="s">
        <v>3963</v>
      </c>
      <c r="E486" s="822" t="s">
        <v>2052</v>
      </c>
      <c r="F486" s="831">
        <v>3</v>
      </c>
      <c r="G486" s="831">
        <v>1015.74</v>
      </c>
      <c r="H486" s="827">
        <v>1</v>
      </c>
      <c r="I486" s="831"/>
      <c r="J486" s="831"/>
      <c r="K486" s="827">
        <v>0</v>
      </c>
      <c r="L486" s="831">
        <v>3</v>
      </c>
      <c r="M486" s="832">
        <v>1015.74</v>
      </c>
    </row>
    <row r="487" spans="1:13" ht="14.45" customHeight="1" x14ac:dyDescent="0.2">
      <c r="A487" s="821" t="s">
        <v>2957</v>
      </c>
      <c r="B487" s="822" t="s">
        <v>4713</v>
      </c>
      <c r="C487" s="822" t="s">
        <v>3967</v>
      </c>
      <c r="D487" s="822" t="s">
        <v>3968</v>
      </c>
      <c r="E487" s="822" t="s">
        <v>2413</v>
      </c>
      <c r="F487" s="831"/>
      <c r="G487" s="831"/>
      <c r="H487" s="827">
        <v>0</v>
      </c>
      <c r="I487" s="831">
        <v>3</v>
      </c>
      <c r="J487" s="831">
        <v>435.45000000000005</v>
      </c>
      <c r="K487" s="827">
        <v>1</v>
      </c>
      <c r="L487" s="831">
        <v>3</v>
      </c>
      <c r="M487" s="832">
        <v>435.45000000000005</v>
      </c>
    </row>
    <row r="488" spans="1:13" ht="14.45" customHeight="1" x14ac:dyDescent="0.2">
      <c r="A488" s="821" t="s">
        <v>2957</v>
      </c>
      <c r="B488" s="822" t="s">
        <v>2733</v>
      </c>
      <c r="C488" s="822" t="s">
        <v>2734</v>
      </c>
      <c r="D488" s="822" t="s">
        <v>2735</v>
      </c>
      <c r="E488" s="822" t="s">
        <v>2736</v>
      </c>
      <c r="F488" s="831"/>
      <c r="G488" s="831"/>
      <c r="H488" s="827">
        <v>0</v>
      </c>
      <c r="I488" s="831">
        <v>4</v>
      </c>
      <c r="J488" s="831">
        <v>93.6</v>
      </c>
      <c r="K488" s="827">
        <v>1</v>
      </c>
      <c r="L488" s="831">
        <v>4</v>
      </c>
      <c r="M488" s="832">
        <v>93.6</v>
      </c>
    </row>
    <row r="489" spans="1:13" ht="14.45" customHeight="1" x14ac:dyDescent="0.2">
      <c r="A489" s="821" t="s">
        <v>2957</v>
      </c>
      <c r="B489" s="822" t="s">
        <v>2733</v>
      </c>
      <c r="C489" s="822" t="s">
        <v>4231</v>
      </c>
      <c r="D489" s="822" t="s">
        <v>3797</v>
      </c>
      <c r="E489" s="822" t="s">
        <v>2736</v>
      </c>
      <c r="F489" s="831">
        <v>3</v>
      </c>
      <c r="G489" s="831">
        <v>70.199999999999989</v>
      </c>
      <c r="H489" s="827">
        <v>1</v>
      </c>
      <c r="I489" s="831"/>
      <c r="J489" s="831"/>
      <c r="K489" s="827">
        <v>0</v>
      </c>
      <c r="L489" s="831">
        <v>3</v>
      </c>
      <c r="M489" s="832">
        <v>70.199999999999989</v>
      </c>
    </row>
    <row r="490" spans="1:13" ht="14.45" customHeight="1" x14ac:dyDescent="0.2">
      <c r="A490" s="821" t="s">
        <v>2957</v>
      </c>
      <c r="B490" s="822" t="s">
        <v>2733</v>
      </c>
      <c r="C490" s="822" t="s">
        <v>2737</v>
      </c>
      <c r="D490" s="822" t="s">
        <v>2735</v>
      </c>
      <c r="E490" s="822" t="s">
        <v>2738</v>
      </c>
      <c r="F490" s="831"/>
      <c r="G490" s="831"/>
      <c r="H490" s="827">
        <v>0</v>
      </c>
      <c r="I490" s="831">
        <v>1</v>
      </c>
      <c r="J490" s="831">
        <v>11.71</v>
      </c>
      <c r="K490" s="827">
        <v>1</v>
      </c>
      <c r="L490" s="831">
        <v>1</v>
      </c>
      <c r="M490" s="832">
        <v>11.71</v>
      </c>
    </row>
    <row r="491" spans="1:13" ht="14.45" customHeight="1" x14ac:dyDescent="0.2">
      <c r="A491" s="821" t="s">
        <v>2957</v>
      </c>
      <c r="B491" s="822" t="s">
        <v>2733</v>
      </c>
      <c r="C491" s="822" t="s">
        <v>3796</v>
      </c>
      <c r="D491" s="822" t="s">
        <v>3797</v>
      </c>
      <c r="E491" s="822" t="s">
        <v>2893</v>
      </c>
      <c r="F491" s="831">
        <v>3</v>
      </c>
      <c r="G491" s="831">
        <v>140.43</v>
      </c>
      <c r="H491" s="827">
        <v>1</v>
      </c>
      <c r="I491" s="831"/>
      <c r="J491" s="831"/>
      <c r="K491" s="827">
        <v>0</v>
      </c>
      <c r="L491" s="831">
        <v>3</v>
      </c>
      <c r="M491" s="832">
        <v>140.43</v>
      </c>
    </row>
    <row r="492" spans="1:13" ht="14.45" customHeight="1" x14ac:dyDescent="0.2">
      <c r="A492" s="821" t="s">
        <v>2957</v>
      </c>
      <c r="B492" s="822" t="s">
        <v>2317</v>
      </c>
      <c r="C492" s="822" t="s">
        <v>2894</v>
      </c>
      <c r="D492" s="822" t="s">
        <v>2319</v>
      </c>
      <c r="E492" s="822" t="s">
        <v>2324</v>
      </c>
      <c r="F492" s="831"/>
      <c r="G492" s="831"/>
      <c r="H492" s="827">
        <v>0</v>
      </c>
      <c r="I492" s="831">
        <v>1</v>
      </c>
      <c r="J492" s="831">
        <v>98.11</v>
      </c>
      <c r="K492" s="827">
        <v>1</v>
      </c>
      <c r="L492" s="831">
        <v>1</v>
      </c>
      <c r="M492" s="832">
        <v>98.11</v>
      </c>
    </row>
    <row r="493" spans="1:13" ht="14.45" customHeight="1" x14ac:dyDescent="0.2">
      <c r="A493" s="821" t="s">
        <v>2957</v>
      </c>
      <c r="B493" s="822" t="s">
        <v>2744</v>
      </c>
      <c r="C493" s="822" t="s">
        <v>2747</v>
      </c>
      <c r="D493" s="822" t="s">
        <v>1625</v>
      </c>
      <c r="E493" s="822" t="s">
        <v>2748</v>
      </c>
      <c r="F493" s="831"/>
      <c r="G493" s="831"/>
      <c r="H493" s="827"/>
      <c r="I493" s="831">
        <v>27</v>
      </c>
      <c r="J493" s="831">
        <v>0</v>
      </c>
      <c r="K493" s="827"/>
      <c r="L493" s="831">
        <v>27</v>
      </c>
      <c r="M493" s="832">
        <v>0</v>
      </c>
    </row>
    <row r="494" spans="1:13" ht="14.45" customHeight="1" x14ac:dyDescent="0.2">
      <c r="A494" s="821" t="s">
        <v>2957</v>
      </c>
      <c r="B494" s="822" t="s">
        <v>2744</v>
      </c>
      <c r="C494" s="822" t="s">
        <v>2745</v>
      </c>
      <c r="D494" s="822" t="s">
        <v>1625</v>
      </c>
      <c r="E494" s="822" t="s">
        <v>2746</v>
      </c>
      <c r="F494" s="831"/>
      <c r="G494" s="831"/>
      <c r="H494" s="827"/>
      <c r="I494" s="831">
        <v>2</v>
      </c>
      <c r="J494" s="831">
        <v>0</v>
      </c>
      <c r="K494" s="827"/>
      <c r="L494" s="831">
        <v>2</v>
      </c>
      <c r="M494" s="832">
        <v>0</v>
      </c>
    </row>
    <row r="495" spans="1:13" ht="14.45" customHeight="1" x14ac:dyDescent="0.2">
      <c r="A495" s="821" t="s">
        <v>2957</v>
      </c>
      <c r="B495" s="822" t="s">
        <v>4710</v>
      </c>
      <c r="C495" s="822" t="s">
        <v>4174</v>
      </c>
      <c r="D495" s="822" t="s">
        <v>891</v>
      </c>
      <c r="E495" s="822" t="s">
        <v>1919</v>
      </c>
      <c r="F495" s="831"/>
      <c r="G495" s="831"/>
      <c r="H495" s="827">
        <v>0</v>
      </c>
      <c r="I495" s="831">
        <v>6</v>
      </c>
      <c r="J495" s="831">
        <v>792</v>
      </c>
      <c r="K495" s="827">
        <v>1</v>
      </c>
      <c r="L495" s="831">
        <v>6</v>
      </c>
      <c r="M495" s="832">
        <v>792</v>
      </c>
    </row>
    <row r="496" spans="1:13" ht="14.45" customHeight="1" x14ac:dyDescent="0.2">
      <c r="A496" s="821" t="s">
        <v>2957</v>
      </c>
      <c r="B496" s="822" t="s">
        <v>4710</v>
      </c>
      <c r="C496" s="822" t="s">
        <v>3210</v>
      </c>
      <c r="D496" s="822" t="s">
        <v>893</v>
      </c>
      <c r="E496" s="822" t="s">
        <v>836</v>
      </c>
      <c r="F496" s="831"/>
      <c r="G496" s="831"/>
      <c r="H496" s="827">
        <v>0</v>
      </c>
      <c r="I496" s="831">
        <v>3</v>
      </c>
      <c r="J496" s="831">
        <v>197.96999999999997</v>
      </c>
      <c r="K496" s="827">
        <v>1</v>
      </c>
      <c r="L496" s="831">
        <v>3</v>
      </c>
      <c r="M496" s="832">
        <v>197.96999999999997</v>
      </c>
    </row>
    <row r="497" spans="1:13" ht="14.45" customHeight="1" x14ac:dyDescent="0.2">
      <c r="A497" s="821" t="s">
        <v>2957</v>
      </c>
      <c r="B497" s="822" t="s">
        <v>4710</v>
      </c>
      <c r="C497" s="822" t="s">
        <v>4175</v>
      </c>
      <c r="D497" s="822" t="s">
        <v>891</v>
      </c>
      <c r="E497" s="822" t="s">
        <v>1919</v>
      </c>
      <c r="F497" s="831">
        <v>3</v>
      </c>
      <c r="G497" s="831">
        <v>396</v>
      </c>
      <c r="H497" s="827">
        <v>1</v>
      </c>
      <c r="I497" s="831"/>
      <c r="J497" s="831"/>
      <c r="K497" s="827">
        <v>0</v>
      </c>
      <c r="L497" s="831">
        <v>3</v>
      </c>
      <c r="M497" s="832">
        <v>396</v>
      </c>
    </row>
    <row r="498" spans="1:13" ht="14.45" customHeight="1" x14ac:dyDescent="0.2">
      <c r="A498" s="821" t="s">
        <v>2957</v>
      </c>
      <c r="B498" s="822" t="s">
        <v>4714</v>
      </c>
      <c r="C498" s="822" t="s">
        <v>3935</v>
      </c>
      <c r="D498" s="822" t="s">
        <v>3936</v>
      </c>
      <c r="E498" s="822" t="s">
        <v>3515</v>
      </c>
      <c r="F498" s="831"/>
      <c r="G498" s="831"/>
      <c r="H498" s="827">
        <v>0</v>
      </c>
      <c r="I498" s="831">
        <v>2</v>
      </c>
      <c r="J498" s="831">
        <v>879.96</v>
      </c>
      <c r="K498" s="827">
        <v>1</v>
      </c>
      <c r="L498" s="831">
        <v>2</v>
      </c>
      <c r="M498" s="832">
        <v>879.96</v>
      </c>
    </row>
    <row r="499" spans="1:13" ht="14.45" customHeight="1" x14ac:dyDescent="0.2">
      <c r="A499" s="821" t="s">
        <v>2957</v>
      </c>
      <c r="B499" s="822" t="s">
        <v>2763</v>
      </c>
      <c r="C499" s="822" t="s">
        <v>2895</v>
      </c>
      <c r="D499" s="822" t="s">
        <v>2765</v>
      </c>
      <c r="E499" s="822" t="s">
        <v>2726</v>
      </c>
      <c r="F499" s="831">
        <v>3</v>
      </c>
      <c r="G499" s="831">
        <v>369.6</v>
      </c>
      <c r="H499" s="827">
        <v>1</v>
      </c>
      <c r="I499" s="831"/>
      <c r="J499" s="831"/>
      <c r="K499" s="827">
        <v>0</v>
      </c>
      <c r="L499" s="831">
        <v>3</v>
      </c>
      <c r="M499" s="832">
        <v>369.6</v>
      </c>
    </row>
    <row r="500" spans="1:13" ht="14.45" customHeight="1" x14ac:dyDescent="0.2">
      <c r="A500" s="821" t="s">
        <v>2957</v>
      </c>
      <c r="B500" s="822" t="s">
        <v>2763</v>
      </c>
      <c r="C500" s="822" t="s">
        <v>3830</v>
      </c>
      <c r="D500" s="822" t="s">
        <v>2765</v>
      </c>
      <c r="E500" s="822" t="s">
        <v>3831</v>
      </c>
      <c r="F500" s="831">
        <v>1</v>
      </c>
      <c r="G500" s="831">
        <v>431.18</v>
      </c>
      <c r="H500" s="827">
        <v>1</v>
      </c>
      <c r="I500" s="831"/>
      <c r="J500" s="831"/>
      <c r="K500" s="827">
        <v>0</v>
      </c>
      <c r="L500" s="831">
        <v>1</v>
      </c>
      <c r="M500" s="832">
        <v>431.18</v>
      </c>
    </row>
    <row r="501" spans="1:13" ht="14.45" customHeight="1" x14ac:dyDescent="0.2">
      <c r="A501" s="821" t="s">
        <v>2957</v>
      </c>
      <c r="B501" s="822" t="s">
        <v>2763</v>
      </c>
      <c r="C501" s="822" t="s">
        <v>2764</v>
      </c>
      <c r="D501" s="822" t="s">
        <v>2765</v>
      </c>
      <c r="E501" s="822" t="s">
        <v>2766</v>
      </c>
      <c r="F501" s="831">
        <v>2</v>
      </c>
      <c r="G501" s="831">
        <v>492.78</v>
      </c>
      <c r="H501" s="827">
        <v>1</v>
      </c>
      <c r="I501" s="831"/>
      <c r="J501" s="831"/>
      <c r="K501" s="827">
        <v>0</v>
      </c>
      <c r="L501" s="831">
        <v>2</v>
      </c>
      <c r="M501" s="832">
        <v>492.78</v>
      </c>
    </row>
    <row r="502" spans="1:13" ht="14.45" customHeight="1" x14ac:dyDescent="0.2">
      <c r="A502" s="821" t="s">
        <v>2957</v>
      </c>
      <c r="B502" s="822" t="s">
        <v>4715</v>
      </c>
      <c r="C502" s="822" t="s">
        <v>3898</v>
      </c>
      <c r="D502" s="822" t="s">
        <v>3899</v>
      </c>
      <c r="E502" s="822" t="s">
        <v>3900</v>
      </c>
      <c r="F502" s="831"/>
      <c r="G502" s="831"/>
      <c r="H502" s="827">
        <v>0</v>
      </c>
      <c r="I502" s="831">
        <v>3</v>
      </c>
      <c r="J502" s="831">
        <v>483.18</v>
      </c>
      <c r="K502" s="827">
        <v>1</v>
      </c>
      <c r="L502" s="831">
        <v>3</v>
      </c>
      <c r="M502" s="832">
        <v>483.18</v>
      </c>
    </row>
    <row r="503" spans="1:13" ht="14.45" customHeight="1" x14ac:dyDescent="0.2">
      <c r="A503" s="821" t="s">
        <v>2957</v>
      </c>
      <c r="B503" s="822" t="s">
        <v>2897</v>
      </c>
      <c r="C503" s="822" t="s">
        <v>4020</v>
      </c>
      <c r="D503" s="822" t="s">
        <v>2899</v>
      </c>
      <c r="E503" s="822" t="s">
        <v>4021</v>
      </c>
      <c r="F503" s="831"/>
      <c r="G503" s="831"/>
      <c r="H503" s="827">
        <v>0</v>
      </c>
      <c r="I503" s="831">
        <v>18</v>
      </c>
      <c r="J503" s="831">
        <v>1449.54</v>
      </c>
      <c r="K503" s="827">
        <v>1</v>
      </c>
      <c r="L503" s="831">
        <v>18</v>
      </c>
      <c r="M503" s="832">
        <v>1449.54</v>
      </c>
    </row>
    <row r="504" spans="1:13" ht="14.45" customHeight="1" x14ac:dyDescent="0.2">
      <c r="A504" s="821" t="s">
        <v>2957</v>
      </c>
      <c r="B504" s="822" t="s">
        <v>2897</v>
      </c>
      <c r="C504" s="822" t="s">
        <v>4022</v>
      </c>
      <c r="D504" s="822" t="s">
        <v>2899</v>
      </c>
      <c r="E504" s="822" t="s">
        <v>2100</v>
      </c>
      <c r="F504" s="831">
        <v>5</v>
      </c>
      <c r="G504" s="831">
        <v>2000.8500000000001</v>
      </c>
      <c r="H504" s="827">
        <v>1</v>
      </c>
      <c r="I504" s="831"/>
      <c r="J504" s="831"/>
      <c r="K504" s="827">
        <v>0</v>
      </c>
      <c r="L504" s="831">
        <v>5</v>
      </c>
      <c r="M504" s="832">
        <v>2000.8500000000001</v>
      </c>
    </row>
    <row r="505" spans="1:13" ht="14.45" customHeight="1" x14ac:dyDescent="0.2">
      <c r="A505" s="821" t="s">
        <v>2957</v>
      </c>
      <c r="B505" s="822" t="s">
        <v>2897</v>
      </c>
      <c r="C505" s="822" t="s">
        <v>4023</v>
      </c>
      <c r="D505" s="822" t="s">
        <v>2899</v>
      </c>
      <c r="E505" s="822" t="s">
        <v>4024</v>
      </c>
      <c r="F505" s="831">
        <v>2</v>
      </c>
      <c r="G505" s="831">
        <v>1066.8599999999999</v>
      </c>
      <c r="H505" s="827">
        <v>1</v>
      </c>
      <c r="I505" s="831"/>
      <c r="J505" s="831"/>
      <c r="K505" s="827">
        <v>0</v>
      </c>
      <c r="L505" s="831">
        <v>2</v>
      </c>
      <c r="M505" s="832">
        <v>1066.8599999999999</v>
      </c>
    </row>
    <row r="506" spans="1:13" ht="14.45" customHeight="1" x14ac:dyDescent="0.2">
      <c r="A506" s="821" t="s">
        <v>2957</v>
      </c>
      <c r="B506" s="822" t="s">
        <v>2897</v>
      </c>
      <c r="C506" s="822" t="s">
        <v>4025</v>
      </c>
      <c r="D506" s="822" t="s">
        <v>2899</v>
      </c>
      <c r="E506" s="822" t="s">
        <v>4024</v>
      </c>
      <c r="F506" s="831"/>
      <c r="G506" s="831"/>
      <c r="H506" s="827">
        <v>0</v>
      </c>
      <c r="I506" s="831">
        <v>4</v>
      </c>
      <c r="J506" s="831">
        <v>2133.7199999999998</v>
      </c>
      <c r="K506" s="827">
        <v>1</v>
      </c>
      <c r="L506" s="831">
        <v>4</v>
      </c>
      <c r="M506" s="832">
        <v>2133.7199999999998</v>
      </c>
    </row>
    <row r="507" spans="1:13" ht="14.45" customHeight="1" x14ac:dyDescent="0.2">
      <c r="A507" s="821" t="s">
        <v>2957</v>
      </c>
      <c r="B507" s="822" t="s">
        <v>2897</v>
      </c>
      <c r="C507" s="822" t="s">
        <v>2900</v>
      </c>
      <c r="D507" s="822" t="s">
        <v>2899</v>
      </c>
      <c r="E507" s="822" t="s">
        <v>2100</v>
      </c>
      <c r="F507" s="831"/>
      <c r="G507" s="831"/>
      <c r="H507" s="827">
        <v>0</v>
      </c>
      <c r="I507" s="831">
        <v>11</v>
      </c>
      <c r="J507" s="831">
        <v>4401.87</v>
      </c>
      <c r="K507" s="827">
        <v>1</v>
      </c>
      <c r="L507" s="831">
        <v>11</v>
      </c>
      <c r="M507" s="832">
        <v>4401.87</v>
      </c>
    </row>
    <row r="508" spans="1:13" ht="14.45" customHeight="1" x14ac:dyDescent="0.2">
      <c r="A508" s="821" t="s">
        <v>2957</v>
      </c>
      <c r="B508" s="822" t="s">
        <v>2774</v>
      </c>
      <c r="C508" s="822" t="s">
        <v>2776</v>
      </c>
      <c r="D508" s="822" t="s">
        <v>1580</v>
      </c>
      <c r="E508" s="822" t="s">
        <v>1581</v>
      </c>
      <c r="F508" s="831"/>
      <c r="G508" s="831"/>
      <c r="H508" s="827">
        <v>0</v>
      </c>
      <c r="I508" s="831">
        <v>2</v>
      </c>
      <c r="J508" s="831">
        <v>51</v>
      </c>
      <c r="K508" s="827">
        <v>1</v>
      </c>
      <c r="L508" s="831">
        <v>2</v>
      </c>
      <c r="M508" s="832">
        <v>51</v>
      </c>
    </row>
    <row r="509" spans="1:13" ht="14.45" customHeight="1" x14ac:dyDescent="0.2">
      <c r="A509" s="821" t="s">
        <v>2957</v>
      </c>
      <c r="B509" s="822" t="s">
        <v>2777</v>
      </c>
      <c r="C509" s="822" t="s">
        <v>2781</v>
      </c>
      <c r="D509" s="822" t="s">
        <v>1617</v>
      </c>
      <c r="E509" s="822" t="s">
        <v>2782</v>
      </c>
      <c r="F509" s="831"/>
      <c r="G509" s="831"/>
      <c r="H509" s="827">
        <v>0</v>
      </c>
      <c r="I509" s="831">
        <v>8</v>
      </c>
      <c r="J509" s="831">
        <v>1410.5599999999997</v>
      </c>
      <c r="K509" s="827">
        <v>1</v>
      </c>
      <c r="L509" s="831">
        <v>8</v>
      </c>
      <c r="M509" s="832">
        <v>1410.5599999999997</v>
      </c>
    </row>
    <row r="510" spans="1:13" ht="14.45" customHeight="1" x14ac:dyDescent="0.2">
      <c r="A510" s="821" t="s">
        <v>2957</v>
      </c>
      <c r="B510" s="822" t="s">
        <v>4729</v>
      </c>
      <c r="C510" s="822" t="s">
        <v>4269</v>
      </c>
      <c r="D510" s="822" t="s">
        <v>4270</v>
      </c>
      <c r="E510" s="822" t="s">
        <v>1915</v>
      </c>
      <c r="F510" s="831"/>
      <c r="G510" s="831"/>
      <c r="H510" s="827">
        <v>0</v>
      </c>
      <c r="I510" s="831">
        <v>3</v>
      </c>
      <c r="J510" s="831">
        <v>528.96</v>
      </c>
      <c r="K510" s="827">
        <v>1</v>
      </c>
      <c r="L510" s="831">
        <v>3</v>
      </c>
      <c r="M510" s="832">
        <v>528.96</v>
      </c>
    </row>
    <row r="511" spans="1:13" ht="14.45" customHeight="1" x14ac:dyDescent="0.2">
      <c r="A511" s="821" t="s">
        <v>2957</v>
      </c>
      <c r="B511" s="822" t="s">
        <v>4718</v>
      </c>
      <c r="C511" s="822" t="s">
        <v>3454</v>
      </c>
      <c r="D511" s="822" t="s">
        <v>3455</v>
      </c>
      <c r="E511" s="822" t="s">
        <v>2999</v>
      </c>
      <c r="F511" s="831"/>
      <c r="G511" s="831"/>
      <c r="H511" s="827">
        <v>0</v>
      </c>
      <c r="I511" s="831">
        <v>2</v>
      </c>
      <c r="J511" s="831">
        <v>352.64</v>
      </c>
      <c r="K511" s="827">
        <v>1</v>
      </c>
      <c r="L511" s="831">
        <v>2</v>
      </c>
      <c r="M511" s="832">
        <v>352.64</v>
      </c>
    </row>
    <row r="512" spans="1:13" ht="14.45" customHeight="1" x14ac:dyDescent="0.2">
      <c r="A512" s="821" t="s">
        <v>2957</v>
      </c>
      <c r="B512" s="822" t="s">
        <v>4716</v>
      </c>
      <c r="C512" s="822" t="s">
        <v>4342</v>
      </c>
      <c r="D512" s="822" t="s">
        <v>3195</v>
      </c>
      <c r="E512" s="822" t="s">
        <v>4029</v>
      </c>
      <c r="F512" s="831"/>
      <c r="G512" s="831"/>
      <c r="H512" s="827">
        <v>0</v>
      </c>
      <c r="I512" s="831">
        <v>3</v>
      </c>
      <c r="J512" s="831">
        <v>150.96</v>
      </c>
      <c r="K512" s="827">
        <v>1</v>
      </c>
      <c r="L512" s="831">
        <v>3</v>
      </c>
      <c r="M512" s="832">
        <v>150.96</v>
      </c>
    </row>
    <row r="513" spans="1:13" ht="14.45" customHeight="1" x14ac:dyDescent="0.2">
      <c r="A513" s="821" t="s">
        <v>2957</v>
      </c>
      <c r="B513" s="822" t="s">
        <v>4716</v>
      </c>
      <c r="C513" s="822" t="s">
        <v>4027</v>
      </c>
      <c r="D513" s="822" t="s">
        <v>4028</v>
      </c>
      <c r="E513" s="822" t="s">
        <v>4029</v>
      </c>
      <c r="F513" s="831">
        <v>8</v>
      </c>
      <c r="G513" s="831">
        <v>402.56</v>
      </c>
      <c r="H513" s="827">
        <v>1</v>
      </c>
      <c r="I513" s="831"/>
      <c r="J513" s="831"/>
      <c r="K513" s="827">
        <v>0</v>
      </c>
      <c r="L513" s="831">
        <v>8</v>
      </c>
      <c r="M513" s="832">
        <v>402.56</v>
      </c>
    </row>
    <row r="514" spans="1:13" ht="14.45" customHeight="1" x14ac:dyDescent="0.2">
      <c r="A514" s="821" t="s">
        <v>2957</v>
      </c>
      <c r="B514" s="822" t="s">
        <v>4716</v>
      </c>
      <c r="C514" s="822" t="s">
        <v>4030</v>
      </c>
      <c r="D514" s="822" t="s">
        <v>3195</v>
      </c>
      <c r="E514" s="822" t="s">
        <v>4031</v>
      </c>
      <c r="F514" s="831"/>
      <c r="G514" s="831"/>
      <c r="H514" s="827">
        <v>0</v>
      </c>
      <c r="I514" s="831">
        <v>2</v>
      </c>
      <c r="J514" s="831">
        <v>301.88</v>
      </c>
      <c r="K514" s="827">
        <v>1</v>
      </c>
      <c r="L514" s="831">
        <v>2</v>
      </c>
      <c r="M514" s="832">
        <v>301.88</v>
      </c>
    </row>
    <row r="515" spans="1:13" ht="14.45" customHeight="1" x14ac:dyDescent="0.2">
      <c r="A515" s="821" t="s">
        <v>2957</v>
      </c>
      <c r="B515" s="822" t="s">
        <v>4716</v>
      </c>
      <c r="C515" s="822" t="s">
        <v>3261</v>
      </c>
      <c r="D515" s="822" t="s">
        <v>3208</v>
      </c>
      <c r="E515" s="822"/>
      <c r="F515" s="831">
        <v>133</v>
      </c>
      <c r="G515" s="831">
        <v>6692.56</v>
      </c>
      <c r="H515" s="827">
        <v>1</v>
      </c>
      <c r="I515" s="831"/>
      <c r="J515" s="831"/>
      <c r="K515" s="827">
        <v>0</v>
      </c>
      <c r="L515" s="831">
        <v>133</v>
      </c>
      <c r="M515" s="832">
        <v>6692.56</v>
      </c>
    </row>
    <row r="516" spans="1:13" ht="14.45" customHeight="1" x14ac:dyDescent="0.2">
      <c r="A516" s="821" t="s">
        <v>2957</v>
      </c>
      <c r="B516" s="822" t="s">
        <v>4716</v>
      </c>
      <c r="C516" s="822" t="s">
        <v>4036</v>
      </c>
      <c r="D516" s="822" t="s">
        <v>4028</v>
      </c>
      <c r="E516" s="822" t="s">
        <v>4037</v>
      </c>
      <c r="F516" s="831">
        <v>6</v>
      </c>
      <c r="G516" s="831">
        <v>301.92</v>
      </c>
      <c r="H516" s="827">
        <v>1</v>
      </c>
      <c r="I516" s="831"/>
      <c r="J516" s="831"/>
      <c r="K516" s="827">
        <v>0</v>
      </c>
      <c r="L516" s="831">
        <v>6</v>
      </c>
      <c r="M516" s="832">
        <v>301.92</v>
      </c>
    </row>
    <row r="517" spans="1:13" ht="14.45" customHeight="1" x14ac:dyDescent="0.2">
      <c r="A517" s="821" t="s">
        <v>2957</v>
      </c>
      <c r="B517" s="822" t="s">
        <v>4716</v>
      </c>
      <c r="C517" s="822" t="s">
        <v>4038</v>
      </c>
      <c r="D517" s="822" t="s">
        <v>4028</v>
      </c>
      <c r="E517" s="822" t="s">
        <v>4029</v>
      </c>
      <c r="F517" s="831">
        <v>12</v>
      </c>
      <c r="G517" s="831">
        <v>603.84</v>
      </c>
      <c r="H517" s="827">
        <v>1</v>
      </c>
      <c r="I517" s="831"/>
      <c r="J517" s="831"/>
      <c r="K517" s="827">
        <v>0</v>
      </c>
      <c r="L517" s="831">
        <v>12</v>
      </c>
      <c r="M517" s="832">
        <v>603.84</v>
      </c>
    </row>
    <row r="518" spans="1:13" ht="14.45" customHeight="1" x14ac:dyDescent="0.2">
      <c r="A518" s="821" t="s">
        <v>2957</v>
      </c>
      <c r="B518" s="822" t="s">
        <v>4722</v>
      </c>
      <c r="C518" s="822" t="s">
        <v>4346</v>
      </c>
      <c r="D518" s="822" t="s">
        <v>4347</v>
      </c>
      <c r="E518" s="822" t="s">
        <v>4348</v>
      </c>
      <c r="F518" s="831">
        <v>5</v>
      </c>
      <c r="G518" s="831">
        <v>0</v>
      </c>
      <c r="H518" s="827"/>
      <c r="I518" s="831"/>
      <c r="J518" s="831"/>
      <c r="K518" s="827"/>
      <c r="L518" s="831">
        <v>5</v>
      </c>
      <c r="M518" s="832">
        <v>0</v>
      </c>
    </row>
    <row r="519" spans="1:13" ht="14.45" customHeight="1" x14ac:dyDescent="0.2">
      <c r="A519" s="821" t="s">
        <v>2958</v>
      </c>
      <c r="B519" s="822" t="s">
        <v>2539</v>
      </c>
      <c r="C519" s="822" t="s">
        <v>2543</v>
      </c>
      <c r="D519" s="822" t="s">
        <v>1746</v>
      </c>
      <c r="E519" s="822" t="s">
        <v>2544</v>
      </c>
      <c r="F519" s="831"/>
      <c r="G519" s="831"/>
      <c r="H519" s="827">
        <v>0</v>
      </c>
      <c r="I519" s="831">
        <v>3</v>
      </c>
      <c r="J519" s="831">
        <v>463.08000000000004</v>
      </c>
      <c r="K519" s="827">
        <v>1</v>
      </c>
      <c r="L519" s="831">
        <v>3</v>
      </c>
      <c r="M519" s="832">
        <v>463.08000000000004</v>
      </c>
    </row>
    <row r="520" spans="1:13" ht="14.45" customHeight="1" x14ac:dyDescent="0.2">
      <c r="A520" s="821" t="s">
        <v>2958</v>
      </c>
      <c r="B520" s="822" t="s">
        <v>2539</v>
      </c>
      <c r="C520" s="822" t="s">
        <v>3453</v>
      </c>
      <c r="D520" s="822" t="s">
        <v>1746</v>
      </c>
      <c r="E520" s="822" t="s">
        <v>2544</v>
      </c>
      <c r="F520" s="831">
        <v>1</v>
      </c>
      <c r="G520" s="831">
        <v>154.36000000000001</v>
      </c>
      <c r="H520" s="827">
        <v>1</v>
      </c>
      <c r="I520" s="831"/>
      <c r="J520" s="831"/>
      <c r="K520" s="827">
        <v>0</v>
      </c>
      <c r="L520" s="831">
        <v>1</v>
      </c>
      <c r="M520" s="832">
        <v>154.36000000000001</v>
      </c>
    </row>
    <row r="521" spans="1:13" ht="14.45" customHeight="1" x14ac:dyDescent="0.2">
      <c r="A521" s="821" t="s">
        <v>2958</v>
      </c>
      <c r="B521" s="822" t="s">
        <v>2572</v>
      </c>
      <c r="C521" s="822" t="s">
        <v>2573</v>
      </c>
      <c r="D521" s="822" t="s">
        <v>2574</v>
      </c>
      <c r="E521" s="822" t="s">
        <v>2575</v>
      </c>
      <c r="F521" s="831"/>
      <c r="G521" s="831"/>
      <c r="H521" s="827">
        <v>0</v>
      </c>
      <c r="I521" s="831">
        <v>2</v>
      </c>
      <c r="J521" s="831">
        <v>239.4</v>
      </c>
      <c r="K521" s="827">
        <v>1</v>
      </c>
      <c r="L521" s="831">
        <v>2</v>
      </c>
      <c r="M521" s="832">
        <v>239.4</v>
      </c>
    </row>
    <row r="522" spans="1:13" ht="14.45" customHeight="1" x14ac:dyDescent="0.2">
      <c r="A522" s="821" t="s">
        <v>2958</v>
      </c>
      <c r="B522" s="822" t="s">
        <v>4723</v>
      </c>
      <c r="C522" s="822" t="s">
        <v>3158</v>
      </c>
      <c r="D522" s="822" t="s">
        <v>3159</v>
      </c>
      <c r="E522" s="822" t="s">
        <v>3160</v>
      </c>
      <c r="F522" s="831"/>
      <c r="G522" s="831"/>
      <c r="H522" s="827">
        <v>0</v>
      </c>
      <c r="I522" s="831">
        <v>1</v>
      </c>
      <c r="J522" s="831">
        <v>141.25</v>
      </c>
      <c r="K522" s="827">
        <v>1</v>
      </c>
      <c r="L522" s="831">
        <v>1</v>
      </c>
      <c r="M522" s="832">
        <v>141.25</v>
      </c>
    </row>
    <row r="523" spans="1:13" ht="14.45" customHeight="1" x14ac:dyDescent="0.2">
      <c r="A523" s="821" t="s">
        <v>2958</v>
      </c>
      <c r="B523" s="822" t="s">
        <v>2774</v>
      </c>
      <c r="C523" s="822" t="s">
        <v>2926</v>
      </c>
      <c r="D523" s="822" t="s">
        <v>1582</v>
      </c>
      <c r="E523" s="822" t="s">
        <v>1583</v>
      </c>
      <c r="F523" s="831"/>
      <c r="G523" s="831"/>
      <c r="H523" s="827">
        <v>0</v>
      </c>
      <c r="I523" s="831">
        <v>1</v>
      </c>
      <c r="J523" s="831">
        <v>63.75</v>
      </c>
      <c r="K523" s="827">
        <v>1</v>
      </c>
      <c r="L523" s="831">
        <v>1</v>
      </c>
      <c r="M523" s="832">
        <v>63.75</v>
      </c>
    </row>
    <row r="524" spans="1:13" ht="14.45" customHeight="1" x14ac:dyDescent="0.2">
      <c r="A524" s="821" t="s">
        <v>2960</v>
      </c>
      <c r="B524" s="822" t="s">
        <v>2626</v>
      </c>
      <c r="C524" s="822" t="s">
        <v>2627</v>
      </c>
      <c r="D524" s="822" t="s">
        <v>2496</v>
      </c>
      <c r="E524" s="822" t="s">
        <v>2628</v>
      </c>
      <c r="F524" s="831">
        <v>1</v>
      </c>
      <c r="G524" s="831">
        <v>247.17</v>
      </c>
      <c r="H524" s="827">
        <v>1</v>
      </c>
      <c r="I524" s="831"/>
      <c r="J524" s="831"/>
      <c r="K524" s="827">
        <v>0</v>
      </c>
      <c r="L524" s="831">
        <v>1</v>
      </c>
      <c r="M524" s="832">
        <v>247.17</v>
      </c>
    </row>
    <row r="525" spans="1:13" ht="14.45" customHeight="1" x14ac:dyDescent="0.2">
      <c r="A525" s="821" t="s">
        <v>2960</v>
      </c>
      <c r="B525" s="822" t="s">
        <v>2314</v>
      </c>
      <c r="C525" s="822" t="s">
        <v>2682</v>
      </c>
      <c r="D525" s="822" t="s">
        <v>718</v>
      </c>
      <c r="E525" s="822" t="s">
        <v>1339</v>
      </c>
      <c r="F525" s="831"/>
      <c r="G525" s="831"/>
      <c r="H525" s="827"/>
      <c r="I525" s="831">
        <v>4</v>
      </c>
      <c r="J525" s="831">
        <v>0</v>
      </c>
      <c r="K525" s="827"/>
      <c r="L525" s="831">
        <v>4</v>
      </c>
      <c r="M525" s="832">
        <v>0</v>
      </c>
    </row>
    <row r="526" spans="1:13" ht="14.45" customHeight="1" x14ac:dyDescent="0.2">
      <c r="A526" s="821" t="s">
        <v>2960</v>
      </c>
      <c r="B526" s="822" t="s">
        <v>2763</v>
      </c>
      <c r="C526" s="822" t="s">
        <v>4660</v>
      </c>
      <c r="D526" s="822" t="s">
        <v>2768</v>
      </c>
      <c r="E526" s="822" t="s">
        <v>4661</v>
      </c>
      <c r="F526" s="831"/>
      <c r="G526" s="831"/>
      <c r="H526" s="827">
        <v>0</v>
      </c>
      <c r="I526" s="831">
        <v>1</v>
      </c>
      <c r="J526" s="831">
        <v>431.18</v>
      </c>
      <c r="K526" s="827">
        <v>1</v>
      </c>
      <c r="L526" s="831">
        <v>1</v>
      </c>
      <c r="M526" s="832">
        <v>431.18</v>
      </c>
    </row>
    <row r="527" spans="1:13" ht="14.45" customHeight="1" x14ac:dyDescent="0.2">
      <c r="A527" s="821" t="s">
        <v>2960</v>
      </c>
      <c r="B527" s="822" t="s">
        <v>2774</v>
      </c>
      <c r="C527" s="822" t="s">
        <v>2926</v>
      </c>
      <c r="D527" s="822" t="s">
        <v>1582</v>
      </c>
      <c r="E527" s="822" t="s">
        <v>1583</v>
      </c>
      <c r="F527" s="831"/>
      <c r="G527" s="831"/>
      <c r="H527" s="827">
        <v>0</v>
      </c>
      <c r="I527" s="831">
        <v>1</v>
      </c>
      <c r="J527" s="831">
        <v>63.75</v>
      </c>
      <c r="K527" s="827">
        <v>1</v>
      </c>
      <c r="L527" s="831">
        <v>1</v>
      </c>
      <c r="M527" s="832">
        <v>63.75</v>
      </c>
    </row>
    <row r="528" spans="1:13" ht="14.45" customHeight="1" x14ac:dyDescent="0.2">
      <c r="A528" s="821" t="s">
        <v>2960</v>
      </c>
      <c r="B528" s="822" t="s">
        <v>2774</v>
      </c>
      <c r="C528" s="822" t="s">
        <v>2776</v>
      </c>
      <c r="D528" s="822" t="s">
        <v>1580</v>
      </c>
      <c r="E528" s="822" t="s">
        <v>1581</v>
      </c>
      <c r="F528" s="831"/>
      <c r="G528" s="831"/>
      <c r="H528" s="827">
        <v>0</v>
      </c>
      <c r="I528" s="831">
        <v>1</v>
      </c>
      <c r="J528" s="831">
        <v>25.5</v>
      </c>
      <c r="K528" s="827">
        <v>1</v>
      </c>
      <c r="L528" s="831">
        <v>1</v>
      </c>
      <c r="M528" s="832">
        <v>25.5</v>
      </c>
    </row>
    <row r="529" spans="1:13" ht="14.45" customHeight="1" x14ac:dyDescent="0.2">
      <c r="A529" s="821" t="s">
        <v>2961</v>
      </c>
      <c r="B529" s="822" t="s">
        <v>2422</v>
      </c>
      <c r="C529" s="822" t="s">
        <v>2423</v>
      </c>
      <c r="D529" s="822" t="s">
        <v>835</v>
      </c>
      <c r="E529" s="822" t="s">
        <v>2424</v>
      </c>
      <c r="F529" s="831"/>
      <c r="G529" s="831"/>
      <c r="H529" s="827">
        <v>0</v>
      </c>
      <c r="I529" s="831">
        <v>1</v>
      </c>
      <c r="J529" s="831">
        <v>17.559999999999999</v>
      </c>
      <c r="K529" s="827">
        <v>1</v>
      </c>
      <c r="L529" s="831">
        <v>1</v>
      </c>
      <c r="M529" s="832">
        <v>17.559999999999999</v>
      </c>
    </row>
    <row r="530" spans="1:13" ht="14.45" customHeight="1" x14ac:dyDescent="0.2">
      <c r="A530" s="821" t="s">
        <v>2961</v>
      </c>
      <c r="B530" s="822" t="s">
        <v>2466</v>
      </c>
      <c r="C530" s="822" t="s">
        <v>2467</v>
      </c>
      <c r="D530" s="822" t="s">
        <v>1258</v>
      </c>
      <c r="E530" s="822" t="s">
        <v>2468</v>
      </c>
      <c r="F530" s="831"/>
      <c r="G530" s="831"/>
      <c r="H530" s="827">
        <v>0</v>
      </c>
      <c r="I530" s="831">
        <v>1</v>
      </c>
      <c r="J530" s="831">
        <v>77.790000000000006</v>
      </c>
      <c r="K530" s="827">
        <v>1</v>
      </c>
      <c r="L530" s="831">
        <v>1</v>
      </c>
      <c r="M530" s="832">
        <v>77.790000000000006</v>
      </c>
    </row>
    <row r="531" spans="1:13" ht="14.45" customHeight="1" x14ac:dyDescent="0.2">
      <c r="A531" s="821" t="s">
        <v>2961</v>
      </c>
      <c r="B531" s="822" t="s">
        <v>2632</v>
      </c>
      <c r="C531" s="822" t="s">
        <v>2635</v>
      </c>
      <c r="D531" s="822" t="s">
        <v>1196</v>
      </c>
      <c r="E531" s="822" t="s">
        <v>2636</v>
      </c>
      <c r="F531" s="831"/>
      <c r="G531" s="831"/>
      <c r="H531" s="827">
        <v>0</v>
      </c>
      <c r="I531" s="831">
        <v>1</v>
      </c>
      <c r="J531" s="831">
        <v>773.45</v>
      </c>
      <c r="K531" s="827">
        <v>1</v>
      </c>
      <c r="L531" s="831">
        <v>1</v>
      </c>
      <c r="M531" s="832">
        <v>773.45</v>
      </c>
    </row>
    <row r="532" spans="1:13" ht="14.45" customHeight="1" x14ac:dyDescent="0.2">
      <c r="A532" s="821" t="s">
        <v>2962</v>
      </c>
      <c r="B532" s="822" t="s">
        <v>2515</v>
      </c>
      <c r="C532" s="822" t="s">
        <v>2521</v>
      </c>
      <c r="D532" s="822" t="s">
        <v>1033</v>
      </c>
      <c r="E532" s="822" t="s">
        <v>1034</v>
      </c>
      <c r="F532" s="831"/>
      <c r="G532" s="831"/>
      <c r="H532" s="827">
        <v>0</v>
      </c>
      <c r="I532" s="831">
        <v>2</v>
      </c>
      <c r="J532" s="831">
        <v>168.36</v>
      </c>
      <c r="K532" s="827">
        <v>1</v>
      </c>
      <c r="L532" s="831">
        <v>2</v>
      </c>
      <c r="M532" s="832">
        <v>168.36</v>
      </c>
    </row>
    <row r="533" spans="1:13" ht="14.45" customHeight="1" x14ac:dyDescent="0.2">
      <c r="A533" s="821" t="s">
        <v>2962</v>
      </c>
      <c r="B533" s="822" t="s">
        <v>2774</v>
      </c>
      <c r="C533" s="822" t="s">
        <v>2926</v>
      </c>
      <c r="D533" s="822" t="s">
        <v>1582</v>
      </c>
      <c r="E533" s="822" t="s">
        <v>1583</v>
      </c>
      <c r="F533" s="831"/>
      <c r="G533" s="831"/>
      <c r="H533" s="827">
        <v>0</v>
      </c>
      <c r="I533" s="831">
        <v>1</v>
      </c>
      <c r="J533" s="831">
        <v>63.75</v>
      </c>
      <c r="K533" s="827">
        <v>1</v>
      </c>
      <c r="L533" s="831">
        <v>1</v>
      </c>
      <c r="M533" s="832">
        <v>63.75</v>
      </c>
    </row>
    <row r="534" spans="1:13" ht="14.45" customHeight="1" x14ac:dyDescent="0.2">
      <c r="A534" s="821" t="s">
        <v>2962</v>
      </c>
      <c r="B534" s="822" t="s">
        <v>2777</v>
      </c>
      <c r="C534" s="822" t="s">
        <v>2781</v>
      </c>
      <c r="D534" s="822" t="s">
        <v>1617</v>
      </c>
      <c r="E534" s="822" t="s">
        <v>2782</v>
      </c>
      <c r="F534" s="831"/>
      <c r="G534" s="831"/>
      <c r="H534" s="827">
        <v>0</v>
      </c>
      <c r="I534" s="831">
        <v>1</v>
      </c>
      <c r="J534" s="831">
        <v>176.32</v>
      </c>
      <c r="K534" s="827">
        <v>1</v>
      </c>
      <c r="L534" s="831">
        <v>1</v>
      </c>
      <c r="M534" s="832">
        <v>176.32</v>
      </c>
    </row>
    <row r="535" spans="1:13" ht="14.45" customHeight="1" x14ac:dyDescent="0.2">
      <c r="A535" s="821" t="s">
        <v>2963</v>
      </c>
      <c r="B535" s="822" t="s">
        <v>2326</v>
      </c>
      <c r="C535" s="822" t="s">
        <v>2331</v>
      </c>
      <c r="D535" s="822" t="s">
        <v>908</v>
      </c>
      <c r="E535" s="822" t="s">
        <v>2332</v>
      </c>
      <c r="F535" s="831"/>
      <c r="G535" s="831"/>
      <c r="H535" s="827">
        <v>0</v>
      </c>
      <c r="I535" s="831">
        <v>1</v>
      </c>
      <c r="J535" s="831">
        <v>48.89</v>
      </c>
      <c r="K535" s="827">
        <v>1</v>
      </c>
      <c r="L535" s="831">
        <v>1</v>
      </c>
      <c r="M535" s="832">
        <v>48.89</v>
      </c>
    </row>
    <row r="536" spans="1:13" ht="14.45" customHeight="1" x14ac:dyDescent="0.2">
      <c r="A536" s="821" t="s">
        <v>2963</v>
      </c>
      <c r="B536" s="822" t="s">
        <v>2812</v>
      </c>
      <c r="C536" s="822" t="s">
        <v>3885</v>
      </c>
      <c r="D536" s="822" t="s">
        <v>3886</v>
      </c>
      <c r="E536" s="822" t="s">
        <v>3887</v>
      </c>
      <c r="F536" s="831"/>
      <c r="G536" s="831"/>
      <c r="H536" s="827">
        <v>0</v>
      </c>
      <c r="I536" s="831">
        <v>1</v>
      </c>
      <c r="J536" s="831">
        <v>27.37</v>
      </c>
      <c r="K536" s="827">
        <v>1</v>
      </c>
      <c r="L536" s="831">
        <v>1</v>
      </c>
      <c r="M536" s="832">
        <v>27.37</v>
      </c>
    </row>
    <row r="537" spans="1:13" ht="14.45" customHeight="1" x14ac:dyDescent="0.2">
      <c r="A537" s="821" t="s">
        <v>2963</v>
      </c>
      <c r="B537" s="822" t="s">
        <v>2346</v>
      </c>
      <c r="C537" s="822" t="s">
        <v>4582</v>
      </c>
      <c r="D537" s="822" t="s">
        <v>4583</v>
      </c>
      <c r="E537" s="822" t="s">
        <v>2349</v>
      </c>
      <c r="F537" s="831">
        <v>2</v>
      </c>
      <c r="G537" s="831">
        <v>172.82</v>
      </c>
      <c r="H537" s="827">
        <v>1</v>
      </c>
      <c r="I537" s="831"/>
      <c r="J537" s="831"/>
      <c r="K537" s="827">
        <v>0</v>
      </c>
      <c r="L537" s="831">
        <v>2</v>
      </c>
      <c r="M537" s="832">
        <v>172.82</v>
      </c>
    </row>
    <row r="538" spans="1:13" ht="14.45" customHeight="1" x14ac:dyDescent="0.2">
      <c r="A538" s="821" t="s">
        <v>2963</v>
      </c>
      <c r="B538" s="822" t="s">
        <v>2404</v>
      </c>
      <c r="C538" s="822" t="s">
        <v>3896</v>
      </c>
      <c r="D538" s="822" t="s">
        <v>823</v>
      </c>
      <c r="E538" s="822" t="s">
        <v>824</v>
      </c>
      <c r="F538" s="831">
        <v>1</v>
      </c>
      <c r="G538" s="831">
        <v>234.07</v>
      </c>
      <c r="H538" s="827">
        <v>1</v>
      </c>
      <c r="I538" s="831"/>
      <c r="J538" s="831"/>
      <c r="K538" s="827">
        <v>0</v>
      </c>
      <c r="L538" s="831">
        <v>1</v>
      </c>
      <c r="M538" s="832">
        <v>234.07</v>
      </c>
    </row>
    <row r="539" spans="1:13" ht="14.45" customHeight="1" x14ac:dyDescent="0.2">
      <c r="A539" s="821" t="s">
        <v>2963</v>
      </c>
      <c r="B539" s="822" t="s">
        <v>2447</v>
      </c>
      <c r="C539" s="822" t="s">
        <v>2449</v>
      </c>
      <c r="D539" s="822" t="s">
        <v>1400</v>
      </c>
      <c r="E539" s="822" t="s">
        <v>2450</v>
      </c>
      <c r="F539" s="831"/>
      <c r="G539" s="831"/>
      <c r="H539" s="827">
        <v>0</v>
      </c>
      <c r="I539" s="831">
        <v>1</v>
      </c>
      <c r="J539" s="831">
        <v>103.4</v>
      </c>
      <c r="K539" s="827">
        <v>1</v>
      </c>
      <c r="L539" s="831">
        <v>1</v>
      </c>
      <c r="M539" s="832">
        <v>103.4</v>
      </c>
    </row>
    <row r="540" spans="1:13" ht="14.45" customHeight="1" x14ac:dyDescent="0.2">
      <c r="A540" s="821" t="s">
        <v>2963</v>
      </c>
      <c r="B540" s="822" t="s">
        <v>4730</v>
      </c>
      <c r="C540" s="822" t="s">
        <v>4573</v>
      </c>
      <c r="D540" s="822" t="s">
        <v>4512</v>
      </c>
      <c r="E540" s="822" t="s">
        <v>4574</v>
      </c>
      <c r="F540" s="831"/>
      <c r="G540" s="831"/>
      <c r="H540" s="827">
        <v>0</v>
      </c>
      <c r="I540" s="831">
        <v>2</v>
      </c>
      <c r="J540" s="831">
        <v>25.58</v>
      </c>
      <c r="K540" s="827">
        <v>1</v>
      </c>
      <c r="L540" s="831">
        <v>2</v>
      </c>
      <c r="M540" s="832">
        <v>25.58</v>
      </c>
    </row>
    <row r="541" spans="1:13" ht="14.45" customHeight="1" x14ac:dyDescent="0.2">
      <c r="A541" s="821" t="s">
        <v>2963</v>
      </c>
      <c r="B541" s="822" t="s">
        <v>2469</v>
      </c>
      <c r="C541" s="822" t="s">
        <v>4590</v>
      </c>
      <c r="D541" s="822" t="s">
        <v>4591</v>
      </c>
      <c r="E541" s="822" t="s">
        <v>4592</v>
      </c>
      <c r="F541" s="831">
        <v>2</v>
      </c>
      <c r="G541" s="831">
        <v>193.6</v>
      </c>
      <c r="H541" s="827">
        <v>1</v>
      </c>
      <c r="I541" s="831"/>
      <c r="J541" s="831"/>
      <c r="K541" s="827">
        <v>0</v>
      </c>
      <c r="L541" s="831">
        <v>2</v>
      </c>
      <c r="M541" s="832">
        <v>193.6</v>
      </c>
    </row>
    <row r="542" spans="1:13" ht="14.45" customHeight="1" x14ac:dyDescent="0.2">
      <c r="A542" s="821" t="s">
        <v>2963</v>
      </c>
      <c r="B542" s="822" t="s">
        <v>2475</v>
      </c>
      <c r="C542" s="822" t="s">
        <v>4466</v>
      </c>
      <c r="D542" s="822" t="s">
        <v>2477</v>
      </c>
      <c r="E542" s="822" t="s">
        <v>4467</v>
      </c>
      <c r="F542" s="831"/>
      <c r="G542" s="831"/>
      <c r="H542" s="827">
        <v>0</v>
      </c>
      <c r="I542" s="831">
        <v>10</v>
      </c>
      <c r="J542" s="831">
        <v>1028.5</v>
      </c>
      <c r="K542" s="827">
        <v>1</v>
      </c>
      <c r="L542" s="831">
        <v>10</v>
      </c>
      <c r="M542" s="832">
        <v>1028.5</v>
      </c>
    </row>
    <row r="543" spans="1:13" ht="14.45" customHeight="1" x14ac:dyDescent="0.2">
      <c r="A543" s="821" t="s">
        <v>2963</v>
      </c>
      <c r="B543" s="822" t="s">
        <v>2652</v>
      </c>
      <c r="C543" s="822" t="s">
        <v>2653</v>
      </c>
      <c r="D543" s="822" t="s">
        <v>2654</v>
      </c>
      <c r="E543" s="822" t="s">
        <v>2655</v>
      </c>
      <c r="F543" s="831"/>
      <c r="G543" s="831"/>
      <c r="H543" s="827">
        <v>0</v>
      </c>
      <c r="I543" s="831">
        <v>5</v>
      </c>
      <c r="J543" s="831">
        <v>352.4</v>
      </c>
      <c r="K543" s="827">
        <v>1</v>
      </c>
      <c r="L543" s="831">
        <v>5</v>
      </c>
      <c r="M543" s="832">
        <v>352.4</v>
      </c>
    </row>
    <row r="544" spans="1:13" ht="14.45" customHeight="1" x14ac:dyDescent="0.2">
      <c r="A544" s="821" t="s">
        <v>2963</v>
      </c>
      <c r="B544" s="822" t="s">
        <v>2652</v>
      </c>
      <c r="C544" s="822" t="s">
        <v>3155</v>
      </c>
      <c r="D544" s="822" t="s">
        <v>2654</v>
      </c>
      <c r="E544" s="822" t="s">
        <v>3156</v>
      </c>
      <c r="F544" s="831"/>
      <c r="G544" s="831"/>
      <c r="H544" s="827">
        <v>0</v>
      </c>
      <c r="I544" s="831">
        <v>2</v>
      </c>
      <c r="J544" s="831">
        <v>281.92</v>
      </c>
      <c r="K544" s="827">
        <v>1</v>
      </c>
      <c r="L544" s="831">
        <v>2</v>
      </c>
      <c r="M544" s="832">
        <v>281.92</v>
      </c>
    </row>
    <row r="545" spans="1:13" ht="14.45" customHeight="1" x14ac:dyDescent="0.2">
      <c r="A545" s="821" t="s">
        <v>2963</v>
      </c>
      <c r="B545" s="822" t="s">
        <v>2652</v>
      </c>
      <c r="C545" s="822" t="s">
        <v>4578</v>
      </c>
      <c r="D545" s="822" t="s">
        <v>2654</v>
      </c>
      <c r="E545" s="822" t="s">
        <v>4579</v>
      </c>
      <c r="F545" s="831"/>
      <c r="G545" s="831"/>
      <c r="H545" s="827">
        <v>0</v>
      </c>
      <c r="I545" s="831">
        <v>1</v>
      </c>
      <c r="J545" s="831">
        <v>46.99</v>
      </c>
      <c r="K545" s="827">
        <v>1</v>
      </c>
      <c r="L545" s="831">
        <v>1</v>
      </c>
      <c r="M545" s="832">
        <v>46.99</v>
      </c>
    </row>
    <row r="546" spans="1:13" ht="14.45" customHeight="1" x14ac:dyDescent="0.2">
      <c r="A546" s="821" t="s">
        <v>2963</v>
      </c>
      <c r="B546" s="822" t="s">
        <v>2662</v>
      </c>
      <c r="C546" s="822" t="s">
        <v>4552</v>
      </c>
      <c r="D546" s="822" t="s">
        <v>4553</v>
      </c>
      <c r="E546" s="822" t="s">
        <v>4554</v>
      </c>
      <c r="F546" s="831">
        <v>1</v>
      </c>
      <c r="G546" s="831">
        <v>121.75</v>
      </c>
      <c r="H546" s="827">
        <v>1</v>
      </c>
      <c r="I546" s="831"/>
      <c r="J546" s="831"/>
      <c r="K546" s="827">
        <v>0</v>
      </c>
      <c r="L546" s="831">
        <v>1</v>
      </c>
      <c r="M546" s="832">
        <v>121.75</v>
      </c>
    </row>
    <row r="547" spans="1:13" ht="14.45" customHeight="1" x14ac:dyDescent="0.2">
      <c r="A547" s="821" t="s">
        <v>2963</v>
      </c>
      <c r="B547" s="822" t="s">
        <v>4711</v>
      </c>
      <c r="C547" s="822" t="s">
        <v>3913</v>
      </c>
      <c r="D547" s="822" t="s">
        <v>3914</v>
      </c>
      <c r="E547" s="822" t="s">
        <v>3915</v>
      </c>
      <c r="F547" s="831">
        <v>18</v>
      </c>
      <c r="G547" s="831">
        <v>36700.74</v>
      </c>
      <c r="H547" s="827">
        <v>1</v>
      </c>
      <c r="I547" s="831"/>
      <c r="J547" s="831"/>
      <c r="K547" s="827">
        <v>0</v>
      </c>
      <c r="L547" s="831">
        <v>18</v>
      </c>
      <c r="M547" s="832">
        <v>36700.74</v>
      </c>
    </row>
    <row r="548" spans="1:13" ht="14.45" customHeight="1" x14ac:dyDescent="0.2">
      <c r="A548" s="821" t="s">
        <v>2963</v>
      </c>
      <c r="B548" s="822" t="s">
        <v>4711</v>
      </c>
      <c r="C548" s="822" t="s">
        <v>3916</v>
      </c>
      <c r="D548" s="822" t="s">
        <v>3914</v>
      </c>
      <c r="E548" s="822" t="s">
        <v>3917</v>
      </c>
      <c r="F548" s="831">
        <v>10</v>
      </c>
      <c r="G548" s="831">
        <v>5526.4</v>
      </c>
      <c r="H548" s="827">
        <v>1</v>
      </c>
      <c r="I548" s="831"/>
      <c r="J548" s="831"/>
      <c r="K548" s="827">
        <v>0</v>
      </c>
      <c r="L548" s="831">
        <v>10</v>
      </c>
      <c r="M548" s="832">
        <v>5526.4</v>
      </c>
    </row>
    <row r="549" spans="1:13" ht="14.45" customHeight="1" x14ac:dyDescent="0.2">
      <c r="A549" s="821" t="s">
        <v>2963</v>
      </c>
      <c r="B549" s="822" t="s">
        <v>4711</v>
      </c>
      <c r="C549" s="822" t="s">
        <v>3918</v>
      </c>
      <c r="D549" s="822" t="s">
        <v>3914</v>
      </c>
      <c r="E549" s="822" t="s">
        <v>3919</v>
      </c>
      <c r="F549" s="831">
        <v>5</v>
      </c>
      <c r="G549" s="831">
        <v>1778.95</v>
      </c>
      <c r="H549" s="827">
        <v>1</v>
      </c>
      <c r="I549" s="831"/>
      <c r="J549" s="831"/>
      <c r="K549" s="827">
        <v>0</v>
      </c>
      <c r="L549" s="831">
        <v>5</v>
      </c>
      <c r="M549" s="832">
        <v>1778.95</v>
      </c>
    </row>
    <row r="550" spans="1:13" ht="14.45" customHeight="1" x14ac:dyDescent="0.2">
      <c r="A550" s="821" t="s">
        <v>2963</v>
      </c>
      <c r="B550" s="822" t="s">
        <v>4711</v>
      </c>
      <c r="C550" s="822" t="s">
        <v>3920</v>
      </c>
      <c r="D550" s="822" t="s">
        <v>3914</v>
      </c>
      <c r="E550" s="822" t="s">
        <v>3921</v>
      </c>
      <c r="F550" s="831">
        <v>4</v>
      </c>
      <c r="G550" s="831">
        <v>4077.84</v>
      </c>
      <c r="H550" s="827">
        <v>1</v>
      </c>
      <c r="I550" s="831"/>
      <c r="J550" s="831"/>
      <c r="K550" s="827">
        <v>0</v>
      </c>
      <c r="L550" s="831">
        <v>4</v>
      </c>
      <c r="M550" s="832">
        <v>4077.84</v>
      </c>
    </row>
    <row r="551" spans="1:13" ht="14.45" customHeight="1" x14ac:dyDescent="0.2">
      <c r="A551" s="821" t="s">
        <v>2963</v>
      </c>
      <c r="B551" s="822" t="s">
        <v>4711</v>
      </c>
      <c r="C551" s="822" t="s">
        <v>4203</v>
      </c>
      <c r="D551" s="822" t="s">
        <v>3923</v>
      </c>
      <c r="E551" s="822" t="s">
        <v>3921</v>
      </c>
      <c r="F551" s="831">
        <v>4</v>
      </c>
      <c r="G551" s="831">
        <v>4077.84</v>
      </c>
      <c r="H551" s="827">
        <v>1</v>
      </c>
      <c r="I551" s="831"/>
      <c r="J551" s="831"/>
      <c r="K551" s="827">
        <v>0</v>
      </c>
      <c r="L551" s="831">
        <v>4</v>
      </c>
      <c r="M551" s="832">
        <v>4077.84</v>
      </c>
    </row>
    <row r="552" spans="1:13" ht="14.45" customHeight="1" x14ac:dyDescent="0.2">
      <c r="A552" s="821" t="s">
        <v>2963</v>
      </c>
      <c r="B552" s="822" t="s">
        <v>4711</v>
      </c>
      <c r="C552" s="822" t="s">
        <v>3924</v>
      </c>
      <c r="D552" s="822" t="s">
        <v>3925</v>
      </c>
      <c r="E552" s="822" t="s">
        <v>3915</v>
      </c>
      <c r="F552" s="831"/>
      <c r="G552" s="831"/>
      <c r="H552" s="827">
        <v>0</v>
      </c>
      <c r="I552" s="831">
        <v>37</v>
      </c>
      <c r="J552" s="831">
        <v>75440.41</v>
      </c>
      <c r="K552" s="827">
        <v>1</v>
      </c>
      <c r="L552" s="831">
        <v>37</v>
      </c>
      <c r="M552" s="832">
        <v>75440.41</v>
      </c>
    </row>
    <row r="553" spans="1:13" ht="14.45" customHeight="1" x14ac:dyDescent="0.2">
      <c r="A553" s="821" t="s">
        <v>2963</v>
      </c>
      <c r="B553" s="822" t="s">
        <v>4711</v>
      </c>
      <c r="C553" s="822" t="s">
        <v>3926</v>
      </c>
      <c r="D553" s="822" t="s">
        <v>3925</v>
      </c>
      <c r="E553" s="822" t="s">
        <v>3919</v>
      </c>
      <c r="F553" s="831"/>
      <c r="G553" s="831"/>
      <c r="H553" s="827">
        <v>0</v>
      </c>
      <c r="I553" s="831">
        <v>15</v>
      </c>
      <c r="J553" s="831">
        <v>5336.85</v>
      </c>
      <c r="K553" s="827">
        <v>1</v>
      </c>
      <c r="L553" s="831">
        <v>15</v>
      </c>
      <c r="M553" s="832">
        <v>5336.85</v>
      </c>
    </row>
    <row r="554" spans="1:13" ht="14.45" customHeight="1" x14ac:dyDescent="0.2">
      <c r="A554" s="821" t="s">
        <v>2963</v>
      </c>
      <c r="B554" s="822" t="s">
        <v>4711</v>
      </c>
      <c r="C554" s="822" t="s">
        <v>3927</v>
      </c>
      <c r="D554" s="822" t="s">
        <v>3925</v>
      </c>
      <c r="E554" s="822" t="s">
        <v>3917</v>
      </c>
      <c r="F554" s="831"/>
      <c r="G554" s="831"/>
      <c r="H554" s="827">
        <v>0</v>
      </c>
      <c r="I554" s="831">
        <v>50</v>
      </c>
      <c r="J554" s="831">
        <v>27632</v>
      </c>
      <c r="K554" s="827">
        <v>1</v>
      </c>
      <c r="L554" s="831">
        <v>50</v>
      </c>
      <c r="M554" s="832">
        <v>27632</v>
      </c>
    </row>
    <row r="555" spans="1:13" ht="14.45" customHeight="1" x14ac:dyDescent="0.2">
      <c r="A555" s="821" t="s">
        <v>2963</v>
      </c>
      <c r="B555" s="822" t="s">
        <v>4711</v>
      </c>
      <c r="C555" s="822" t="s">
        <v>3928</v>
      </c>
      <c r="D555" s="822" t="s">
        <v>3925</v>
      </c>
      <c r="E555" s="822" t="s">
        <v>3921</v>
      </c>
      <c r="F555" s="831"/>
      <c r="G555" s="831"/>
      <c r="H555" s="827">
        <v>0</v>
      </c>
      <c r="I555" s="831">
        <v>10</v>
      </c>
      <c r="J555" s="831">
        <v>10194.6</v>
      </c>
      <c r="K555" s="827">
        <v>1</v>
      </c>
      <c r="L555" s="831">
        <v>10</v>
      </c>
      <c r="M555" s="832">
        <v>10194.6</v>
      </c>
    </row>
    <row r="556" spans="1:13" ht="14.45" customHeight="1" x14ac:dyDescent="0.2">
      <c r="A556" s="821" t="s">
        <v>2963</v>
      </c>
      <c r="B556" s="822" t="s">
        <v>4711</v>
      </c>
      <c r="C556" s="822" t="s">
        <v>4085</v>
      </c>
      <c r="D556" s="822" t="s">
        <v>3930</v>
      </c>
      <c r="E556" s="822" t="s">
        <v>4086</v>
      </c>
      <c r="F556" s="831">
        <v>6</v>
      </c>
      <c r="G556" s="831">
        <v>533.70000000000005</v>
      </c>
      <c r="H556" s="827">
        <v>1</v>
      </c>
      <c r="I556" s="831"/>
      <c r="J556" s="831"/>
      <c r="K556" s="827">
        <v>0</v>
      </c>
      <c r="L556" s="831">
        <v>6</v>
      </c>
      <c r="M556" s="832">
        <v>533.70000000000005</v>
      </c>
    </row>
    <row r="557" spans="1:13" ht="14.45" customHeight="1" x14ac:dyDescent="0.2">
      <c r="A557" s="821" t="s">
        <v>2963</v>
      </c>
      <c r="B557" s="822" t="s">
        <v>2674</v>
      </c>
      <c r="C557" s="822" t="s">
        <v>4181</v>
      </c>
      <c r="D557" s="822" t="s">
        <v>2676</v>
      </c>
      <c r="E557" s="822" t="s">
        <v>4182</v>
      </c>
      <c r="F557" s="831"/>
      <c r="G557" s="831"/>
      <c r="H557" s="827">
        <v>0</v>
      </c>
      <c r="I557" s="831">
        <v>1</v>
      </c>
      <c r="J557" s="831">
        <v>162.61000000000001</v>
      </c>
      <c r="K557" s="827">
        <v>1</v>
      </c>
      <c r="L557" s="831">
        <v>1</v>
      </c>
      <c r="M557" s="832">
        <v>162.61000000000001</v>
      </c>
    </row>
    <row r="558" spans="1:13" ht="14.45" customHeight="1" x14ac:dyDescent="0.2">
      <c r="A558" s="821" t="s">
        <v>2963</v>
      </c>
      <c r="B558" s="822" t="s">
        <v>2674</v>
      </c>
      <c r="C558" s="822" t="s">
        <v>3835</v>
      </c>
      <c r="D558" s="822" t="s">
        <v>3836</v>
      </c>
      <c r="E558" s="822" t="s">
        <v>2860</v>
      </c>
      <c r="F558" s="831"/>
      <c r="G558" s="831"/>
      <c r="H558" s="827">
        <v>0</v>
      </c>
      <c r="I558" s="831">
        <v>2</v>
      </c>
      <c r="J558" s="831">
        <v>1938.96</v>
      </c>
      <c r="K558" s="827">
        <v>1</v>
      </c>
      <c r="L558" s="831">
        <v>2</v>
      </c>
      <c r="M558" s="832">
        <v>1938.96</v>
      </c>
    </row>
    <row r="559" spans="1:13" ht="14.45" customHeight="1" x14ac:dyDescent="0.2">
      <c r="A559" s="821" t="s">
        <v>2963</v>
      </c>
      <c r="B559" s="822" t="s">
        <v>2674</v>
      </c>
      <c r="C559" s="822" t="s">
        <v>3839</v>
      </c>
      <c r="D559" s="822" t="s">
        <v>3836</v>
      </c>
      <c r="E559" s="822" t="s">
        <v>3840</v>
      </c>
      <c r="F559" s="831"/>
      <c r="G559" s="831"/>
      <c r="H559" s="827">
        <v>0</v>
      </c>
      <c r="I559" s="831">
        <v>18</v>
      </c>
      <c r="J559" s="831">
        <v>31072.379999999997</v>
      </c>
      <c r="K559" s="827">
        <v>1</v>
      </c>
      <c r="L559" s="831">
        <v>18</v>
      </c>
      <c r="M559" s="832">
        <v>31072.379999999997</v>
      </c>
    </row>
    <row r="560" spans="1:13" ht="14.45" customHeight="1" x14ac:dyDescent="0.2">
      <c r="A560" s="821" t="s">
        <v>2963</v>
      </c>
      <c r="B560" s="822" t="s">
        <v>2674</v>
      </c>
      <c r="C560" s="822" t="s">
        <v>4061</v>
      </c>
      <c r="D560" s="822" t="s">
        <v>3842</v>
      </c>
      <c r="E560" s="822" t="s">
        <v>4062</v>
      </c>
      <c r="F560" s="831"/>
      <c r="G560" s="831"/>
      <c r="H560" s="827">
        <v>0</v>
      </c>
      <c r="I560" s="831">
        <v>1</v>
      </c>
      <c r="J560" s="831">
        <v>5322.08</v>
      </c>
      <c r="K560" s="827">
        <v>1</v>
      </c>
      <c r="L560" s="831">
        <v>1</v>
      </c>
      <c r="M560" s="832">
        <v>5322.08</v>
      </c>
    </row>
    <row r="561" spans="1:13" ht="14.45" customHeight="1" x14ac:dyDescent="0.2">
      <c r="A561" s="821" t="s">
        <v>2963</v>
      </c>
      <c r="B561" s="822" t="s">
        <v>2674</v>
      </c>
      <c r="C561" s="822" t="s">
        <v>2675</v>
      </c>
      <c r="D561" s="822" t="s">
        <v>2676</v>
      </c>
      <c r="E561" s="822" t="s">
        <v>2677</v>
      </c>
      <c r="F561" s="831"/>
      <c r="G561" s="831"/>
      <c r="H561" s="827">
        <v>0</v>
      </c>
      <c r="I561" s="831">
        <v>6</v>
      </c>
      <c r="J561" s="831">
        <v>8725.380000000001</v>
      </c>
      <c r="K561" s="827">
        <v>1</v>
      </c>
      <c r="L561" s="831">
        <v>6</v>
      </c>
      <c r="M561" s="832">
        <v>8725.380000000001</v>
      </c>
    </row>
    <row r="562" spans="1:13" ht="14.45" customHeight="1" x14ac:dyDescent="0.2">
      <c r="A562" s="821" t="s">
        <v>2963</v>
      </c>
      <c r="B562" s="822" t="s">
        <v>2674</v>
      </c>
      <c r="C562" s="822" t="s">
        <v>2861</v>
      </c>
      <c r="D562" s="822" t="s">
        <v>2676</v>
      </c>
      <c r="E562" s="822" t="s">
        <v>2862</v>
      </c>
      <c r="F562" s="831"/>
      <c r="G562" s="831"/>
      <c r="H562" s="827">
        <v>0</v>
      </c>
      <c r="I562" s="831">
        <v>2</v>
      </c>
      <c r="J562" s="831">
        <v>650.4</v>
      </c>
      <c r="K562" s="827">
        <v>1</v>
      </c>
      <c r="L562" s="831">
        <v>2</v>
      </c>
      <c r="M562" s="832">
        <v>650.4</v>
      </c>
    </row>
    <row r="563" spans="1:13" ht="14.45" customHeight="1" x14ac:dyDescent="0.2">
      <c r="A563" s="821" t="s">
        <v>2963</v>
      </c>
      <c r="B563" s="822" t="s">
        <v>2674</v>
      </c>
      <c r="C563" s="822" t="s">
        <v>2863</v>
      </c>
      <c r="D563" s="822" t="s">
        <v>2676</v>
      </c>
      <c r="E563" s="822" t="s">
        <v>2864</v>
      </c>
      <c r="F563" s="831"/>
      <c r="G563" s="831"/>
      <c r="H563" s="827">
        <v>0</v>
      </c>
      <c r="I563" s="831">
        <v>1</v>
      </c>
      <c r="J563" s="831">
        <v>650.4</v>
      </c>
      <c r="K563" s="827">
        <v>1</v>
      </c>
      <c r="L563" s="831">
        <v>1</v>
      </c>
      <c r="M563" s="832">
        <v>650.4</v>
      </c>
    </row>
    <row r="564" spans="1:13" ht="14.45" customHeight="1" x14ac:dyDescent="0.2">
      <c r="A564" s="821" t="s">
        <v>2963</v>
      </c>
      <c r="B564" s="822" t="s">
        <v>2674</v>
      </c>
      <c r="C564" s="822" t="s">
        <v>4185</v>
      </c>
      <c r="D564" s="822" t="s">
        <v>4186</v>
      </c>
      <c r="E564" s="822" t="s">
        <v>4187</v>
      </c>
      <c r="F564" s="831">
        <v>1</v>
      </c>
      <c r="G564" s="831">
        <v>1300.79</v>
      </c>
      <c r="H564" s="827">
        <v>1</v>
      </c>
      <c r="I564" s="831"/>
      <c r="J564" s="831"/>
      <c r="K564" s="827">
        <v>0</v>
      </c>
      <c r="L564" s="831">
        <v>1</v>
      </c>
      <c r="M564" s="832">
        <v>1300.79</v>
      </c>
    </row>
    <row r="565" spans="1:13" ht="14.45" customHeight="1" x14ac:dyDescent="0.2">
      <c r="A565" s="821" t="s">
        <v>2963</v>
      </c>
      <c r="B565" s="822" t="s">
        <v>2674</v>
      </c>
      <c r="C565" s="822" t="s">
        <v>4188</v>
      </c>
      <c r="D565" s="822" t="s">
        <v>4186</v>
      </c>
      <c r="E565" s="822" t="s">
        <v>4189</v>
      </c>
      <c r="F565" s="831">
        <v>1</v>
      </c>
      <c r="G565" s="831">
        <v>325.2</v>
      </c>
      <c r="H565" s="827">
        <v>1</v>
      </c>
      <c r="I565" s="831"/>
      <c r="J565" s="831"/>
      <c r="K565" s="827">
        <v>0</v>
      </c>
      <c r="L565" s="831">
        <v>1</v>
      </c>
      <c r="M565" s="832">
        <v>325.2</v>
      </c>
    </row>
    <row r="566" spans="1:13" ht="14.45" customHeight="1" x14ac:dyDescent="0.2">
      <c r="A566" s="821" t="s">
        <v>2963</v>
      </c>
      <c r="B566" s="822" t="s">
        <v>2674</v>
      </c>
      <c r="C566" s="822" t="s">
        <v>3844</v>
      </c>
      <c r="D566" s="822" t="s">
        <v>3836</v>
      </c>
      <c r="E566" s="822" t="s">
        <v>2858</v>
      </c>
      <c r="F566" s="831"/>
      <c r="G566" s="831"/>
      <c r="H566" s="827">
        <v>0</v>
      </c>
      <c r="I566" s="831">
        <v>6</v>
      </c>
      <c r="J566" s="831">
        <v>1951.1999999999998</v>
      </c>
      <c r="K566" s="827">
        <v>1</v>
      </c>
      <c r="L566" s="831">
        <v>6</v>
      </c>
      <c r="M566" s="832">
        <v>1951.1999999999998</v>
      </c>
    </row>
    <row r="567" spans="1:13" ht="14.45" customHeight="1" x14ac:dyDescent="0.2">
      <c r="A567" s="821" t="s">
        <v>2963</v>
      </c>
      <c r="B567" s="822" t="s">
        <v>2674</v>
      </c>
      <c r="C567" s="822" t="s">
        <v>2856</v>
      </c>
      <c r="D567" s="822" t="s">
        <v>2857</v>
      </c>
      <c r="E567" s="822" t="s">
        <v>2858</v>
      </c>
      <c r="F567" s="831"/>
      <c r="G567" s="831"/>
      <c r="H567" s="827">
        <v>0</v>
      </c>
      <c r="I567" s="831">
        <v>12</v>
      </c>
      <c r="J567" s="831">
        <v>5817</v>
      </c>
      <c r="K567" s="827">
        <v>1</v>
      </c>
      <c r="L567" s="831">
        <v>12</v>
      </c>
      <c r="M567" s="832">
        <v>5817</v>
      </c>
    </row>
    <row r="568" spans="1:13" ht="14.45" customHeight="1" x14ac:dyDescent="0.2">
      <c r="A568" s="821" t="s">
        <v>2963</v>
      </c>
      <c r="B568" s="822" t="s">
        <v>2674</v>
      </c>
      <c r="C568" s="822" t="s">
        <v>2859</v>
      </c>
      <c r="D568" s="822" t="s">
        <v>2857</v>
      </c>
      <c r="E568" s="822" t="s">
        <v>2860</v>
      </c>
      <c r="F568" s="831"/>
      <c r="G568" s="831"/>
      <c r="H568" s="827">
        <v>0</v>
      </c>
      <c r="I568" s="831">
        <v>13</v>
      </c>
      <c r="J568" s="831">
        <v>8455.1999999999989</v>
      </c>
      <c r="K568" s="827">
        <v>1</v>
      </c>
      <c r="L568" s="831">
        <v>13</v>
      </c>
      <c r="M568" s="832">
        <v>8455.1999999999989</v>
      </c>
    </row>
    <row r="569" spans="1:13" ht="14.45" customHeight="1" x14ac:dyDescent="0.2">
      <c r="A569" s="821" t="s">
        <v>2963</v>
      </c>
      <c r="B569" s="822" t="s">
        <v>2674</v>
      </c>
      <c r="C569" s="822" t="s">
        <v>4063</v>
      </c>
      <c r="D569" s="822" t="s">
        <v>2857</v>
      </c>
      <c r="E569" s="822" t="s">
        <v>3840</v>
      </c>
      <c r="F569" s="831"/>
      <c r="G569" s="831"/>
      <c r="H569" s="827">
        <v>0</v>
      </c>
      <c r="I569" s="831">
        <v>6</v>
      </c>
      <c r="J569" s="831">
        <v>7804.74</v>
      </c>
      <c r="K569" s="827">
        <v>1</v>
      </c>
      <c r="L569" s="831">
        <v>6</v>
      </c>
      <c r="M569" s="832">
        <v>7804.74</v>
      </c>
    </row>
    <row r="570" spans="1:13" ht="14.45" customHeight="1" x14ac:dyDescent="0.2">
      <c r="A570" s="821" t="s">
        <v>2963</v>
      </c>
      <c r="B570" s="822" t="s">
        <v>2674</v>
      </c>
      <c r="C570" s="822" t="s">
        <v>3845</v>
      </c>
      <c r="D570" s="822" t="s">
        <v>2857</v>
      </c>
      <c r="E570" s="822" t="s">
        <v>3846</v>
      </c>
      <c r="F570" s="831"/>
      <c r="G570" s="831"/>
      <c r="H570" s="827">
        <v>0</v>
      </c>
      <c r="I570" s="831">
        <v>12</v>
      </c>
      <c r="J570" s="831">
        <v>2429.88</v>
      </c>
      <c r="K570" s="827">
        <v>1</v>
      </c>
      <c r="L570" s="831">
        <v>12</v>
      </c>
      <c r="M570" s="832">
        <v>2429.88</v>
      </c>
    </row>
    <row r="571" spans="1:13" ht="14.45" customHeight="1" x14ac:dyDescent="0.2">
      <c r="A571" s="821" t="s">
        <v>2963</v>
      </c>
      <c r="B571" s="822" t="s">
        <v>2674</v>
      </c>
      <c r="C571" s="822" t="s">
        <v>4249</v>
      </c>
      <c r="D571" s="822" t="s">
        <v>2857</v>
      </c>
      <c r="E571" s="822" t="s">
        <v>3838</v>
      </c>
      <c r="F571" s="831"/>
      <c r="G571" s="831"/>
      <c r="H571" s="827">
        <v>0</v>
      </c>
      <c r="I571" s="831">
        <v>6</v>
      </c>
      <c r="J571" s="831">
        <v>5853.54</v>
      </c>
      <c r="K571" s="827">
        <v>1</v>
      </c>
      <c r="L571" s="831">
        <v>6</v>
      </c>
      <c r="M571" s="832">
        <v>5853.54</v>
      </c>
    </row>
    <row r="572" spans="1:13" ht="14.45" customHeight="1" x14ac:dyDescent="0.2">
      <c r="A572" s="821" t="s">
        <v>2963</v>
      </c>
      <c r="B572" s="822" t="s">
        <v>2678</v>
      </c>
      <c r="C572" s="822" t="s">
        <v>2679</v>
      </c>
      <c r="D572" s="822" t="s">
        <v>2680</v>
      </c>
      <c r="E572" s="822" t="s">
        <v>2681</v>
      </c>
      <c r="F572" s="831"/>
      <c r="G572" s="831"/>
      <c r="H572" s="827">
        <v>0</v>
      </c>
      <c r="I572" s="831">
        <v>31</v>
      </c>
      <c r="J572" s="831">
        <v>16178.02</v>
      </c>
      <c r="K572" s="827">
        <v>1</v>
      </c>
      <c r="L572" s="831">
        <v>31</v>
      </c>
      <c r="M572" s="832">
        <v>16178.02</v>
      </c>
    </row>
    <row r="573" spans="1:13" ht="14.45" customHeight="1" x14ac:dyDescent="0.2">
      <c r="A573" s="821" t="s">
        <v>2963</v>
      </c>
      <c r="B573" s="822" t="s">
        <v>2678</v>
      </c>
      <c r="C573" s="822" t="s">
        <v>2865</v>
      </c>
      <c r="D573" s="822" t="s">
        <v>2680</v>
      </c>
      <c r="E573" s="822" t="s">
        <v>2866</v>
      </c>
      <c r="F573" s="831"/>
      <c r="G573" s="831"/>
      <c r="H573" s="827">
        <v>0</v>
      </c>
      <c r="I573" s="831">
        <v>19</v>
      </c>
      <c r="J573" s="831">
        <v>17395.169999999998</v>
      </c>
      <c r="K573" s="827">
        <v>1</v>
      </c>
      <c r="L573" s="831">
        <v>19</v>
      </c>
      <c r="M573" s="832">
        <v>17395.169999999998</v>
      </c>
    </row>
    <row r="574" spans="1:13" ht="14.45" customHeight="1" x14ac:dyDescent="0.2">
      <c r="A574" s="821" t="s">
        <v>2963</v>
      </c>
      <c r="B574" s="822" t="s">
        <v>2678</v>
      </c>
      <c r="C574" s="822" t="s">
        <v>3810</v>
      </c>
      <c r="D574" s="822" t="s">
        <v>2680</v>
      </c>
      <c r="E574" s="822" t="s">
        <v>3811</v>
      </c>
      <c r="F574" s="831"/>
      <c r="G574" s="831"/>
      <c r="H574" s="827">
        <v>0</v>
      </c>
      <c r="I574" s="831">
        <v>11</v>
      </c>
      <c r="J574" s="831">
        <v>11129.029999999999</v>
      </c>
      <c r="K574" s="827">
        <v>1</v>
      </c>
      <c r="L574" s="831">
        <v>11</v>
      </c>
      <c r="M574" s="832">
        <v>11129.029999999999</v>
      </c>
    </row>
    <row r="575" spans="1:13" ht="14.45" customHeight="1" x14ac:dyDescent="0.2">
      <c r="A575" s="821" t="s">
        <v>2963</v>
      </c>
      <c r="B575" s="822" t="s">
        <v>2678</v>
      </c>
      <c r="C575" s="822" t="s">
        <v>4059</v>
      </c>
      <c r="D575" s="822" t="s">
        <v>4060</v>
      </c>
      <c r="E575" s="822" t="s">
        <v>2681</v>
      </c>
      <c r="F575" s="831">
        <v>6</v>
      </c>
      <c r="G575" s="831">
        <v>2601.6000000000004</v>
      </c>
      <c r="H575" s="827">
        <v>1</v>
      </c>
      <c r="I575" s="831"/>
      <c r="J575" s="831"/>
      <c r="K575" s="827">
        <v>0</v>
      </c>
      <c r="L575" s="831">
        <v>6</v>
      </c>
      <c r="M575" s="832">
        <v>2601.6000000000004</v>
      </c>
    </row>
    <row r="576" spans="1:13" ht="14.45" customHeight="1" x14ac:dyDescent="0.2">
      <c r="A576" s="821" t="s">
        <v>2963</v>
      </c>
      <c r="B576" s="822" t="s">
        <v>2678</v>
      </c>
      <c r="C576" s="822" t="s">
        <v>3812</v>
      </c>
      <c r="D576" s="822" t="s">
        <v>3813</v>
      </c>
      <c r="E576" s="822" t="s">
        <v>2681</v>
      </c>
      <c r="F576" s="831">
        <v>7</v>
      </c>
      <c r="G576" s="831">
        <v>5278.28</v>
      </c>
      <c r="H576" s="827">
        <v>1</v>
      </c>
      <c r="I576" s="831"/>
      <c r="J576" s="831"/>
      <c r="K576" s="827">
        <v>0</v>
      </c>
      <c r="L576" s="831">
        <v>7</v>
      </c>
      <c r="M576" s="832">
        <v>5278.28</v>
      </c>
    </row>
    <row r="577" spans="1:13" ht="14.45" customHeight="1" x14ac:dyDescent="0.2">
      <c r="A577" s="821" t="s">
        <v>2963</v>
      </c>
      <c r="B577" s="822" t="s">
        <v>2314</v>
      </c>
      <c r="C577" s="822" t="s">
        <v>2682</v>
      </c>
      <c r="D577" s="822" t="s">
        <v>718</v>
      </c>
      <c r="E577" s="822" t="s">
        <v>1339</v>
      </c>
      <c r="F577" s="831"/>
      <c r="G577" s="831"/>
      <c r="H577" s="827"/>
      <c r="I577" s="831">
        <v>26</v>
      </c>
      <c r="J577" s="831">
        <v>0</v>
      </c>
      <c r="K577" s="827"/>
      <c r="L577" s="831">
        <v>26</v>
      </c>
      <c r="M577" s="832">
        <v>0</v>
      </c>
    </row>
    <row r="578" spans="1:13" ht="14.45" customHeight="1" x14ac:dyDescent="0.2">
      <c r="A578" s="821" t="s">
        <v>2963</v>
      </c>
      <c r="B578" s="822" t="s">
        <v>2705</v>
      </c>
      <c r="C578" s="822" t="s">
        <v>3847</v>
      </c>
      <c r="D578" s="822" t="s">
        <v>2707</v>
      </c>
      <c r="E578" s="822" t="s">
        <v>3848</v>
      </c>
      <c r="F578" s="831"/>
      <c r="G578" s="831"/>
      <c r="H578" s="827">
        <v>0</v>
      </c>
      <c r="I578" s="831">
        <v>22</v>
      </c>
      <c r="J578" s="831">
        <v>7468.3400000000011</v>
      </c>
      <c r="K578" s="827">
        <v>1</v>
      </c>
      <c r="L578" s="831">
        <v>22</v>
      </c>
      <c r="M578" s="832">
        <v>7468.3400000000011</v>
      </c>
    </row>
    <row r="579" spans="1:13" ht="14.45" customHeight="1" x14ac:dyDescent="0.2">
      <c r="A579" s="821" t="s">
        <v>2963</v>
      </c>
      <c r="B579" s="822" t="s">
        <v>2705</v>
      </c>
      <c r="C579" s="822" t="s">
        <v>2706</v>
      </c>
      <c r="D579" s="822" t="s">
        <v>2707</v>
      </c>
      <c r="E579" s="822" t="s">
        <v>2708</v>
      </c>
      <c r="F579" s="831"/>
      <c r="G579" s="831"/>
      <c r="H579" s="827">
        <v>0</v>
      </c>
      <c r="I579" s="831">
        <v>12</v>
      </c>
      <c r="J579" s="831">
        <v>1357.92</v>
      </c>
      <c r="K579" s="827">
        <v>1</v>
      </c>
      <c r="L579" s="831">
        <v>12</v>
      </c>
      <c r="M579" s="832">
        <v>1357.92</v>
      </c>
    </row>
    <row r="580" spans="1:13" ht="14.45" customHeight="1" x14ac:dyDescent="0.2">
      <c r="A580" s="821" t="s">
        <v>2963</v>
      </c>
      <c r="B580" s="822" t="s">
        <v>2705</v>
      </c>
      <c r="C580" s="822" t="s">
        <v>2709</v>
      </c>
      <c r="D580" s="822" t="s">
        <v>2707</v>
      </c>
      <c r="E580" s="822" t="s">
        <v>2710</v>
      </c>
      <c r="F580" s="831"/>
      <c r="G580" s="831"/>
      <c r="H580" s="827">
        <v>0</v>
      </c>
      <c r="I580" s="831">
        <v>4</v>
      </c>
      <c r="J580" s="831">
        <v>678.92</v>
      </c>
      <c r="K580" s="827">
        <v>1</v>
      </c>
      <c r="L580" s="831">
        <v>4</v>
      </c>
      <c r="M580" s="832">
        <v>678.92</v>
      </c>
    </row>
    <row r="581" spans="1:13" ht="14.45" customHeight="1" x14ac:dyDescent="0.2">
      <c r="A581" s="821" t="s">
        <v>2963</v>
      </c>
      <c r="B581" s="822" t="s">
        <v>2705</v>
      </c>
      <c r="C581" s="822" t="s">
        <v>2711</v>
      </c>
      <c r="D581" s="822" t="s">
        <v>2707</v>
      </c>
      <c r="E581" s="822" t="s">
        <v>2712</v>
      </c>
      <c r="F581" s="831"/>
      <c r="G581" s="831"/>
      <c r="H581" s="827">
        <v>0</v>
      </c>
      <c r="I581" s="831">
        <v>133</v>
      </c>
      <c r="J581" s="831">
        <v>45149.510000000009</v>
      </c>
      <c r="K581" s="827">
        <v>1</v>
      </c>
      <c r="L581" s="831">
        <v>133</v>
      </c>
      <c r="M581" s="832">
        <v>45149.510000000009</v>
      </c>
    </row>
    <row r="582" spans="1:13" ht="14.45" customHeight="1" x14ac:dyDescent="0.2">
      <c r="A582" s="821" t="s">
        <v>2963</v>
      </c>
      <c r="B582" s="822" t="s">
        <v>2705</v>
      </c>
      <c r="C582" s="822" t="s">
        <v>3851</v>
      </c>
      <c r="D582" s="822" t="s">
        <v>3852</v>
      </c>
      <c r="E582" s="822" t="s">
        <v>3853</v>
      </c>
      <c r="F582" s="831"/>
      <c r="G582" s="831"/>
      <c r="H582" s="827">
        <v>0</v>
      </c>
      <c r="I582" s="831">
        <v>3</v>
      </c>
      <c r="J582" s="831">
        <v>2581.56</v>
      </c>
      <c r="K582" s="827">
        <v>1</v>
      </c>
      <c r="L582" s="831">
        <v>3</v>
      </c>
      <c r="M582" s="832">
        <v>2581.56</v>
      </c>
    </row>
    <row r="583" spans="1:13" ht="14.45" customHeight="1" x14ac:dyDescent="0.2">
      <c r="A583" s="821" t="s">
        <v>2963</v>
      </c>
      <c r="B583" s="822" t="s">
        <v>2705</v>
      </c>
      <c r="C583" s="822" t="s">
        <v>4067</v>
      </c>
      <c r="D583" s="822" t="s">
        <v>2707</v>
      </c>
      <c r="E583" s="822" t="s">
        <v>2712</v>
      </c>
      <c r="F583" s="831">
        <v>6</v>
      </c>
      <c r="G583" s="831">
        <v>2036.8200000000002</v>
      </c>
      <c r="H583" s="827">
        <v>1</v>
      </c>
      <c r="I583" s="831"/>
      <c r="J583" s="831"/>
      <c r="K583" s="827">
        <v>0</v>
      </c>
      <c r="L583" s="831">
        <v>6</v>
      </c>
      <c r="M583" s="832">
        <v>2036.8200000000002</v>
      </c>
    </row>
    <row r="584" spans="1:13" ht="14.45" customHeight="1" x14ac:dyDescent="0.2">
      <c r="A584" s="821" t="s">
        <v>2963</v>
      </c>
      <c r="B584" s="822" t="s">
        <v>2705</v>
      </c>
      <c r="C584" s="822" t="s">
        <v>4562</v>
      </c>
      <c r="D584" s="822" t="s">
        <v>4563</v>
      </c>
      <c r="E584" s="822" t="s">
        <v>4564</v>
      </c>
      <c r="F584" s="831">
        <v>1</v>
      </c>
      <c r="G584" s="831">
        <v>678.93</v>
      </c>
      <c r="H584" s="827">
        <v>1</v>
      </c>
      <c r="I584" s="831"/>
      <c r="J584" s="831"/>
      <c r="K584" s="827">
        <v>0</v>
      </c>
      <c r="L584" s="831">
        <v>1</v>
      </c>
      <c r="M584" s="832">
        <v>678.93</v>
      </c>
    </row>
    <row r="585" spans="1:13" ht="14.45" customHeight="1" x14ac:dyDescent="0.2">
      <c r="A585" s="821" t="s">
        <v>2963</v>
      </c>
      <c r="B585" s="822" t="s">
        <v>2874</v>
      </c>
      <c r="C585" s="822" t="s">
        <v>4204</v>
      </c>
      <c r="D585" s="822" t="s">
        <v>2883</v>
      </c>
      <c r="E585" s="822" t="s">
        <v>2052</v>
      </c>
      <c r="F585" s="831">
        <v>14</v>
      </c>
      <c r="G585" s="831">
        <v>4740.12</v>
      </c>
      <c r="H585" s="827">
        <v>1</v>
      </c>
      <c r="I585" s="831"/>
      <c r="J585" s="831"/>
      <c r="K585" s="827">
        <v>0</v>
      </c>
      <c r="L585" s="831">
        <v>14</v>
      </c>
      <c r="M585" s="832">
        <v>4740.12</v>
      </c>
    </row>
    <row r="586" spans="1:13" ht="14.45" customHeight="1" x14ac:dyDescent="0.2">
      <c r="A586" s="821" t="s">
        <v>2963</v>
      </c>
      <c r="B586" s="822" t="s">
        <v>2874</v>
      </c>
      <c r="C586" s="822" t="s">
        <v>3949</v>
      </c>
      <c r="D586" s="822" t="s">
        <v>3948</v>
      </c>
      <c r="E586" s="822" t="s">
        <v>2052</v>
      </c>
      <c r="F586" s="831">
        <v>3</v>
      </c>
      <c r="G586" s="831">
        <v>1015.74</v>
      </c>
      <c r="H586" s="827">
        <v>1</v>
      </c>
      <c r="I586" s="831"/>
      <c r="J586" s="831"/>
      <c r="K586" s="827">
        <v>0</v>
      </c>
      <c r="L586" s="831">
        <v>3</v>
      </c>
      <c r="M586" s="832">
        <v>1015.74</v>
      </c>
    </row>
    <row r="587" spans="1:13" ht="14.45" customHeight="1" x14ac:dyDescent="0.2">
      <c r="A587" s="821" t="s">
        <v>2963</v>
      </c>
      <c r="B587" s="822" t="s">
        <v>2874</v>
      </c>
      <c r="C587" s="822" t="s">
        <v>2882</v>
      </c>
      <c r="D587" s="822" t="s">
        <v>2883</v>
      </c>
      <c r="E587" s="822" t="s">
        <v>2879</v>
      </c>
      <c r="F587" s="831">
        <v>3</v>
      </c>
      <c r="G587" s="831">
        <v>2031.5099999999998</v>
      </c>
      <c r="H587" s="827">
        <v>1</v>
      </c>
      <c r="I587" s="831"/>
      <c r="J587" s="831"/>
      <c r="K587" s="827">
        <v>0</v>
      </c>
      <c r="L587" s="831">
        <v>3</v>
      </c>
      <c r="M587" s="832">
        <v>2031.5099999999998</v>
      </c>
    </row>
    <row r="588" spans="1:13" ht="14.45" customHeight="1" x14ac:dyDescent="0.2">
      <c r="A588" s="821" t="s">
        <v>2963</v>
      </c>
      <c r="B588" s="822" t="s">
        <v>2874</v>
      </c>
      <c r="C588" s="822" t="s">
        <v>4205</v>
      </c>
      <c r="D588" s="822" t="s">
        <v>3951</v>
      </c>
      <c r="E588" s="822" t="s">
        <v>3945</v>
      </c>
      <c r="F588" s="831">
        <v>4</v>
      </c>
      <c r="G588" s="831">
        <v>677.16</v>
      </c>
      <c r="H588" s="827">
        <v>1</v>
      </c>
      <c r="I588" s="831"/>
      <c r="J588" s="831"/>
      <c r="K588" s="827">
        <v>0</v>
      </c>
      <c r="L588" s="831">
        <v>4</v>
      </c>
      <c r="M588" s="832">
        <v>677.16</v>
      </c>
    </row>
    <row r="589" spans="1:13" ht="14.45" customHeight="1" x14ac:dyDescent="0.2">
      <c r="A589" s="821" t="s">
        <v>2963</v>
      </c>
      <c r="B589" s="822" t="s">
        <v>2874</v>
      </c>
      <c r="C589" s="822" t="s">
        <v>2876</v>
      </c>
      <c r="D589" s="822" t="s">
        <v>2046</v>
      </c>
      <c r="E589" s="822" t="s">
        <v>2049</v>
      </c>
      <c r="F589" s="831"/>
      <c r="G589" s="831"/>
      <c r="H589" s="827">
        <v>0</v>
      </c>
      <c r="I589" s="831">
        <v>20</v>
      </c>
      <c r="J589" s="831">
        <v>25732.399999999998</v>
      </c>
      <c r="K589" s="827">
        <v>1</v>
      </c>
      <c r="L589" s="831">
        <v>20</v>
      </c>
      <c r="M589" s="832">
        <v>25732.399999999998</v>
      </c>
    </row>
    <row r="590" spans="1:13" ht="14.45" customHeight="1" x14ac:dyDescent="0.2">
      <c r="A590" s="821" t="s">
        <v>2963</v>
      </c>
      <c r="B590" s="822" t="s">
        <v>2874</v>
      </c>
      <c r="C590" s="822" t="s">
        <v>2877</v>
      </c>
      <c r="D590" s="822" t="s">
        <v>2046</v>
      </c>
      <c r="E590" s="822" t="s">
        <v>2048</v>
      </c>
      <c r="F590" s="831"/>
      <c r="G590" s="831"/>
      <c r="H590" s="827">
        <v>0</v>
      </c>
      <c r="I590" s="831">
        <v>35</v>
      </c>
      <c r="J590" s="831">
        <v>90062.7</v>
      </c>
      <c r="K590" s="827">
        <v>1</v>
      </c>
      <c r="L590" s="831">
        <v>35</v>
      </c>
      <c r="M590" s="832">
        <v>90062.7</v>
      </c>
    </row>
    <row r="591" spans="1:13" ht="14.45" customHeight="1" x14ac:dyDescent="0.2">
      <c r="A591" s="821" t="s">
        <v>2963</v>
      </c>
      <c r="B591" s="822" t="s">
        <v>2874</v>
      </c>
      <c r="C591" s="822" t="s">
        <v>2878</v>
      </c>
      <c r="D591" s="822" t="s">
        <v>2046</v>
      </c>
      <c r="E591" s="822" t="s">
        <v>2879</v>
      </c>
      <c r="F591" s="831"/>
      <c r="G591" s="831"/>
      <c r="H591" s="827">
        <v>0</v>
      </c>
      <c r="I591" s="831">
        <v>24</v>
      </c>
      <c r="J591" s="831">
        <v>16252.079999999998</v>
      </c>
      <c r="K591" s="827">
        <v>1</v>
      </c>
      <c r="L591" s="831">
        <v>24</v>
      </c>
      <c r="M591" s="832">
        <v>16252.079999999998</v>
      </c>
    </row>
    <row r="592" spans="1:13" ht="14.45" customHeight="1" x14ac:dyDescent="0.2">
      <c r="A592" s="821" t="s">
        <v>2963</v>
      </c>
      <c r="B592" s="822" t="s">
        <v>2874</v>
      </c>
      <c r="C592" s="822" t="s">
        <v>4090</v>
      </c>
      <c r="D592" s="822" t="s">
        <v>3958</v>
      </c>
      <c r="E592" s="822" t="s">
        <v>2052</v>
      </c>
      <c r="F592" s="831">
        <v>3</v>
      </c>
      <c r="G592" s="831">
        <v>5146.4400000000005</v>
      </c>
      <c r="H592" s="827">
        <v>1</v>
      </c>
      <c r="I592" s="831"/>
      <c r="J592" s="831"/>
      <c r="K592" s="827">
        <v>0</v>
      </c>
      <c r="L592" s="831">
        <v>3</v>
      </c>
      <c r="M592" s="832">
        <v>5146.4400000000005</v>
      </c>
    </row>
    <row r="593" spans="1:13" ht="14.45" customHeight="1" x14ac:dyDescent="0.2">
      <c r="A593" s="821" t="s">
        <v>2963</v>
      </c>
      <c r="B593" s="822" t="s">
        <v>2874</v>
      </c>
      <c r="C593" s="822" t="s">
        <v>4414</v>
      </c>
      <c r="D593" s="822" t="s">
        <v>4208</v>
      </c>
      <c r="E593" s="822" t="s">
        <v>2052</v>
      </c>
      <c r="F593" s="831">
        <v>2</v>
      </c>
      <c r="G593" s="831">
        <v>3430.96</v>
      </c>
      <c r="H593" s="827">
        <v>1</v>
      </c>
      <c r="I593" s="831"/>
      <c r="J593" s="831"/>
      <c r="K593" s="827">
        <v>0</v>
      </c>
      <c r="L593" s="831">
        <v>2</v>
      </c>
      <c r="M593" s="832">
        <v>3430.96</v>
      </c>
    </row>
    <row r="594" spans="1:13" ht="14.45" customHeight="1" x14ac:dyDescent="0.2">
      <c r="A594" s="821" t="s">
        <v>2963</v>
      </c>
      <c r="B594" s="822" t="s">
        <v>2874</v>
      </c>
      <c r="C594" s="822" t="s">
        <v>3957</v>
      </c>
      <c r="D594" s="822" t="s">
        <v>3958</v>
      </c>
      <c r="E594" s="822" t="s">
        <v>3945</v>
      </c>
      <c r="F594" s="831">
        <v>3</v>
      </c>
      <c r="G594" s="831">
        <v>3858.57</v>
      </c>
      <c r="H594" s="827">
        <v>1</v>
      </c>
      <c r="I594" s="831"/>
      <c r="J594" s="831"/>
      <c r="K594" s="827">
        <v>0</v>
      </c>
      <c r="L594" s="831">
        <v>3</v>
      </c>
      <c r="M594" s="832">
        <v>3858.57</v>
      </c>
    </row>
    <row r="595" spans="1:13" ht="14.45" customHeight="1" x14ac:dyDescent="0.2">
      <c r="A595" s="821" t="s">
        <v>2963</v>
      </c>
      <c r="B595" s="822" t="s">
        <v>2874</v>
      </c>
      <c r="C595" s="822" t="s">
        <v>3959</v>
      </c>
      <c r="D595" s="822" t="s">
        <v>3960</v>
      </c>
      <c r="E595" s="822" t="s">
        <v>2052</v>
      </c>
      <c r="F595" s="831">
        <v>13</v>
      </c>
      <c r="G595" s="831">
        <v>4401.54</v>
      </c>
      <c r="H595" s="827">
        <v>1</v>
      </c>
      <c r="I595" s="831"/>
      <c r="J595" s="831"/>
      <c r="K595" s="827">
        <v>0</v>
      </c>
      <c r="L595" s="831">
        <v>13</v>
      </c>
      <c r="M595" s="832">
        <v>4401.54</v>
      </c>
    </row>
    <row r="596" spans="1:13" ht="14.45" customHeight="1" x14ac:dyDescent="0.2">
      <c r="A596" s="821" t="s">
        <v>2963</v>
      </c>
      <c r="B596" s="822" t="s">
        <v>2733</v>
      </c>
      <c r="C596" s="822" t="s">
        <v>2737</v>
      </c>
      <c r="D596" s="822" t="s">
        <v>2735</v>
      </c>
      <c r="E596" s="822" t="s">
        <v>2738</v>
      </c>
      <c r="F596" s="831"/>
      <c r="G596" s="831"/>
      <c r="H596" s="827">
        <v>0</v>
      </c>
      <c r="I596" s="831">
        <v>2</v>
      </c>
      <c r="J596" s="831">
        <v>23.42</v>
      </c>
      <c r="K596" s="827">
        <v>1</v>
      </c>
      <c r="L596" s="831">
        <v>2</v>
      </c>
      <c r="M596" s="832">
        <v>23.42</v>
      </c>
    </row>
    <row r="597" spans="1:13" ht="14.45" customHeight="1" x14ac:dyDescent="0.2">
      <c r="A597" s="821" t="s">
        <v>2963</v>
      </c>
      <c r="B597" s="822" t="s">
        <v>2744</v>
      </c>
      <c r="C597" s="822" t="s">
        <v>2747</v>
      </c>
      <c r="D597" s="822" t="s">
        <v>1625</v>
      </c>
      <c r="E597" s="822" t="s">
        <v>2748</v>
      </c>
      <c r="F597" s="831"/>
      <c r="G597" s="831"/>
      <c r="H597" s="827"/>
      <c r="I597" s="831">
        <v>4</v>
      </c>
      <c r="J597" s="831">
        <v>0</v>
      </c>
      <c r="K597" s="827"/>
      <c r="L597" s="831">
        <v>4</v>
      </c>
      <c r="M597" s="832">
        <v>0</v>
      </c>
    </row>
    <row r="598" spans="1:13" ht="14.45" customHeight="1" x14ac:dyDescent="0.2">
      <c r="A598" s="821" t="s">
        <v>2963</v>
      </c>
      <c r="B598" s="822" t="s">
        <v>2744</v>
      </c>
      <c r="C598" s="822" t="s">
        <v>4607</v>
      </c>
      <c r="D598" s="822" t="s">
        <v>4608</v>
      </c>
      <c r="E598" s="822" t="s">
        <v>2746</v>
      </c>
      <c r="F598" s="831">
        <v>1</v>
      </c>
      <c r="G598" s="831">
        <v>0</v>
      </c>
      <c r="H598" s="827"/>
      <c r="I598" s="831"/>
      <c r="J598" s="831"/>
      <c r="K598" s="827"/>
      <c r="L598" s="831">
        <v>1</v>
      </c>
      <c r="M598" s="832">
        <v>0</v>
      </c>
    </row>
    <row r="599" spans="1:13" ht="14.45" customHeight="1" x14ac:dyDescent="0.2">
      <c r="A599" s="821" t="s">
        <v>2963</v>
      </c>
      <c r="B599" s="822" t="s">
        <v>4714</v>
      </c>
      <c r="C599" s="822" t="s">
        <v>3935</v>
      </c>
      <c r="D599" s="822" t="s">
        <v>3936</v>
      </c>
      <c r="E599" s="822" t="s">
        <v>3515</v>
      </c>
      <c r="F599" s="831"/>
      <c r="G599" s="831"/>
      <c r="H599" s="827">
        <v>0</v>
      </c>
      <c r="I599" s="831">
        <v>2</v>
      </c>
      <c r="J599" s="831">
        <v>879.96</v>
      </c>
      <c r="K599" s="827">
        <v>1</v>
      </c>
      <c r="L599" s="831">
        <v>2</v>
      </c>
      <c r="M599" s="832">
        <v>879.96</v>
      </c>
    </row>
    <row r="600" spans="1:13" ht="14.45" customHeight="1" x14ac:dyDescent="0.2">
      <c r="A600" s="821" t="s">
        <v>2963</v>
      </c>
      <c r="B600" s="822" t="s">
        <v>2763</v>
      </c>
      <c r="C600" s="822" t="s">
        <v>2895</v>
      </c>
      <c r="D600" s="822" t="s">
        <v>2765</v>
      </c>
      <c r="E600" s="822" t="s">
        <v>2726</v>
      </c>
      <c r="F600" s="831">
        <v>1</v>
      </c>
      <c r="G600" s="831">
        <v>123.2</v>
      </c>
      <c r="H600" s="827">
        <v>1</v>
      </c>
      <c r="I600" s="831"/>
      <c r="J600" s="831"/>
      <c r="K600" s="827">
        <v>0</v>
      </c>
      <c r="L600" s="831">
        <v>1</v>
      </c>
      <c r="M600" s="832">
        <v>123.2</v>
      </c>
    </row>
    <row r="601" spans="1:13" ht="14.45" customHeight="1" x14ac:dyDescent="0.2">
      <c r="A601" s="821" t="s">
        <v>2963</v>
      </c>
      <c r="B601" s="822" t="s">
        <v>2763</v>
      </c>
      <c r="C601" s="822" t="s">
        <v>4385</v>
      </c>
      <c r="D601" s="822" t="s">
        <v>4386</v>
      </c>
      <c r="E601" s="822" t="s">
        <v>836</v>
      </c>
      <c r="F601" s="831">
        <v>3</v>
      </c>
      <c r="G601" s="831">
        <v>396</v>
      </c>
      <c r="H601" s="827">
        <v>1</v>
      </c>
      <c r="I601" s="831"/>
      <c r="J601" s="831"/>
      <c r="K601" s="827">
        <v>0</v>
      </c>
      <c r="L601" s="831">
        <v>3</v>
      </c>
      <c r="M601" s="832">
        <v>396</v>
      </c>
    </row>
    <row r="602" spans="1:13" ht="14.45" customHeight="1" x14ac:dyDescent="0.2">
      <c r="A602" s="821" t="s">
        <v>2963</v>
      </c>
      <c r="B602" s="822" t="s">
        <v>2897</v>
      </c>
      <c r="C602" s="822" t="s">
        <v>4020</v>
      </c>
      <c r="D602" s="822" t="s">
        <v>2899</v>
      </c>
      <c r="E602" s="822" t="s">
        <v>4021</v>
      </c>
      <c r="F602" s="831"/>
      <c r="G602" s="831"/>
      <c r="H602" s="827">
        <v>0</v>
      </c>
      <c r="I602" s="831">
        <v>7</v>
      </c>
      <c r="J602" s="831">
        <v>563.71</v>
      </c>
      <c r="K602" s="827">
        <v>1</v>
      </c>
      <c r="L602" s="831">
        <v>7</v>
      </c>
      <c r="M602" s="832">
        <v>563.71</v>
      </c>
    </row>
    <row r="603" spans="1:13" ht="14.45" customHeight="1" x14ac:dyDescent="0.2">
      <c r="A603" s="821" t="s">
        <v>2963</v>
      </c>
      <c r="B603" s="822" t="s">
        <v>2897</v>
      </c>
      <c r="C603" s="822" t="s">
        <v>4022</v>
      </c>
      <c r="D603" s="822" t="s">
        <v>2899</v>
      </c>
      <c r="E603" s="822" t="s">
        <v>2100</v>
      </c>
      <c r="F603" s="831">
        <v>1</v>
      </c>
      <c r="G603" s="831">
        <v>400.17</v>
      </c>
      <c r="H603" s="827">
        <v>1</v>
      </c>
      <c r="I603" s="831"/>
      <c r="J603" s="831"/>
      <c r="K603" s="827">
        <v>0</v>
      </c>
      <c r="L603" s="831">
        <v>1</v>
      </c>
      <c r="M603" s="832">
        <v>400.17</v>
      </c>
    </row>
    <row r="604" spans="1:13" ht="14.45" customHeight="1" x14ac:dyDescent="0.2">
      <c r="A604" s="821" t="s">
        <v>2963</v>
      </c>
      <c r="B604" s="822" t="s">
        <v>2897</v>
      </c>
      <c r="C604" s="822" t="s">
        <v>4023</v>
      </c>
      <c r="D604" s="822" t="s">
        <v>2899</v>
      </c>
      <c r="E604" s="822" t="s">
        <v>4024</v>
      </c>
      <c r="F604" s="831">
        <v>2</v>
      </c>
      <c r="G604" s="831">
        <v>1066.8599999999999</v>
      </c>
      <c r="H604" s="827">
        <v>1</v>
      </c>
      <c r="I604" s="831"/>
      <c r="J604" s="831"/>
      <c r="K604" s="827">
        <v>0</v>
      </c>
      <c r="L604" s="831">
        <v>2</v>
      </c>
      <c r="M604" s="832">
        <v>1066.8599999999999</v>
      </c>
    </row>
    <row r="605" spans="1:13" ht="14.45" customHeight="1" x14ac:dyDescent="0.2">
      <c r="A605" s="821" t="s">
        <v>2963</v>
      </c>
      <c r="B605" s="822" t="s">
        <v>2897</v>
      </c>
      <c r="C605" s="822" t="s">
        <v>4025</v>
      </c>
      <c r="D605" s="822" t="s">
        <v>2899</v>
      </c>
      <c r="E605" s="822" t="s">
        <v>4024</v>
      </c>
      <c r="F605" s="831"/>
      <c r="G605" s="831"/>
      <c r="H605" s="827">
        <v>0</v>
      </c>
      <c r="I605" s="831">
        <v>2</v>
      </c>
      <c r="J605" s="831">
        <v>1066.8599999999999</v>
      </c>
      <c r="K605" s="827">
        <v>1</v>
      </c>
      <c r="L605" s="831">
        <v>2</v>
      </c>
      <c r="M605" s="832">
        <v>1066.8599999999999</v>
      </c>
    </row>
    <row r="606" spans="1:13" ht="14.45" customHeight="1" x14ac:dyDescent="0.2">
      <c r="A606" s="821" t="s">
        <v>2963</v>
      </c>
      <c r="B606" s="822" t="s">
        <v>2897</v>
      </c>
      <c r="C606" s="822" t="s">
        <v>4164</v>
      </c>
      <c r="D606" s="822" t="s">
        <v>2899</v>
      </c>
      <c r="E606" s="822" t="s">
        <v>4021</v>
      </c>
      <c r="F606" s="831"/>
      <c r="G606" s="831"/>
      <c r="H606" s="827">
        <v>0</v>
      </c>
      <c r="I606" s="831">
        <v>7</v>
      </c>
      <c r="J606" s="831">
        <v>563.71</v>
      </c>
      <c r="K606" s="827">
        <v>1</v>
      </c>
      <c r="L606" s="831">
        <v>7</v>
      </c>
      <c r="M606" s="832">
        <v>563.71</v>
      </c>
    </row>
    <row r="607" spans="1:13" ht="14.45" customHeight="1" x14ac:dyDescent="0.2">
      <c r="A607" s="821" t="s">
        <v>2963</v>
      </c>
      <c r="B607" s="822" t="s">
        <v>2897</v>
      </c>
      <c r="C607" s="822" t="s">
        <v>2900</v>
      </c>
      <c r="D607" s="822" t="s">
        <v>2899</v>
      </c>
      <c r="E607" s="822" t="s">
        <v>2100</v>
      </c>
      <c r="F607" s="831"/>
      <c r="G607" s="831"/>
      <c r="H607" s="827">
        <v>0</v>
      </c>
      <c r="I607" s="831">
        <v>4</v>
      </c>
      <c r="J607" s="831">
        <v>1600.68</v>
      </c>
      <c r="K607" s="827">
        <v>1</v>
      </c>
      <c r="L607" s="831">
        <v>4</v>
      </c>
      <c r="M607" s="832">
        <v>1600.68</v>
      </c>
    </row>
    <row r="608" spans="1:13" ht="14.45" customHeight="1" x14ac:dyDescent="0.2">
      <c r="A608" s="821" t="s">
        <v>2963</v>
      </c>
      <c r="B608" s="822" t="s">
        <v>2777</v>
      </c>
      <c r="C608" s="822" t="s">
        <v>2778</v>
      </c>
      <c r="D608" s="822" t="s">
        <v>1617</v>
      </c>
      <c r="E608" s="822" t="s">
        <v>2779</v>
      </c>
      <c r="F608" s="831"/>
      <c r="G608" s="831"/>
      <c r="H608" s="827">
        <v>0</v>
      </c>
      <c r="I608" s="831">
        <v>1</v>
      </c>
      <c r="J608" s="831">
        <v>117.55</v>
      </c>
      <c r="K608" s="827">
        <v>1</v>
      </c>
      <c r="L608" s="831">
        <v>1</v>
      </c>
      <c r="M608" s="832">
        <v>117.55</v>
      </c>
    </row>
    <row r="609" spans="1:13" ht="14.45" customHeight="1" x14ac:dyDescent="0.2">
      <c r="A609" s="821" t="s">
        <v>2963</v>
      </c>
      <c r="B609" s="822" t="s">
        <v>2777</v>
      </c>
      <c r="C609" s="822" t="s">
        <v>2781</v>
      </c>
      <c r="D609" s="822" t="s">
        <v>1617</v>
      </c>
      <c r="E609" s="822" t="s">
        <v>2782</v>
      </c>
      <c r="F609" s="831"/>
      <c r="G609" s="831"/>
      <c r="H609" s="827">
        <v>0</v>
      </c>
      <c r="I609" s="831">
        <v>1</v>
      </c>
      <c r="J609" s="831">
        <v>176.32</v>
      </c>
      <c r="K609" s="827">
        <v>1</v>
      </c>
      <c r="L609" s="831">
        <v>1</v>
      </c>
      <c r="M609" s="832">
        <v>176.32</v>
      </c>
    </row>
    <row r="610" spans="1:13" ht="14.45" customHeight="1" x14ac:dyDescent="0.2">
      <c r="A610" s="821" t="s">
        <v>2963</v>
      </c>
      <c r="B610" s="822" t="s">
        <v>4716</v>
      </c>
      <c r="C610" s="822" t="s">
        <v>4030</v>
      </c>
      <c r="D610" s="822" t="s">
        <v>3195</v>
      </c>
      <c r="E610" s="822" t="s">
        <v>4031</v>
      </c>
      <c r="F610" s="831"/>
      <c r="G610" s="831"/>
      <c r="H610" s="827">
        <v>0</v>
      </c>
      <c r="I610" s="831">
        <v>7</v>
      </c>
      <c r="J610" s="831">
        <v>1056.58</v>
      </c>
      <c r="K610" s="827">
        <v>1</v>
      </c>
      <c r="L610" s="831">
        <v>7</v>
      </c>
      <c r="M610" s="832">
        <v>1056.58</v>
      </c>
    </row>
    <row r="611" spans="1:13" ht="14.45" customHeight="1" x14ac:dyDescent="0.2">
      <c r="A611" s="821" t="s">
        <v>2963</v>
      </c>
      <c r="B611" s="822" t="s">
        <v>4716</v>
      </c>
      <c r="C611" s="822" t="s">
        <v>3261</v>
      </c>
      <c r="D611" s="822" t="s">
        <v>3208</v>
      </c>
      <c r="E611" s="822"/>
      <c r="F611" s="831">
        <v>62</v>
      </c>
      <c r="G611" s="831">
        <v>3119.84</v>
      </c>
      <c r="H611" s="827">
        <v>1</v>
      </c>
      <c r="I611" s="831"/>
      <c r="J611" s="831"/>
      <c r="K611" s="827">
        <v>0</v>
      </c>
      <c r="L611" s="831">
        <v>62</v>
      </c>
      <c r="M611" s="832">
        <v>3119.84</v>
      </c>
    </row>
    <row r="612" spans="1:13" ht="14.45" customHeight="1" x14ac:dyDescent="0.2">
      <c r="A612" s="821" t="s">
        <v>2963</v>
      </c>
      <c r="B612" s="822" t="s">
        <v>4716</v>
      </c>
      <c r="C612" s="822" t="s">
        <v>4223</v>
      </c>
      <c r="D612" s="822" t="s">
        <v>3208</v>
      </c>
      <c r="E612" s="822"/>
      <c r="F612" s="831">
        <v>3</v>
      </c>
      <c r="G612" s="831">
        <v>50.31</v>
      </c>
      <c r="H612" s="827">
        <v>1</v>
      </c>
      <c r="I612" s="831"/>
      <c r="J612" s="831"/>
      <c r="K612" s="827">
        <v>0</v>
      </c>
      <c r="L612" s="831">
        <v>3</v>
      </c>
      <c r="M612" s="832">
        <v>50.31</v>
      </c>
    </row>
    <row r="613" spans="1:13" ht="14.45" customHeight="1" x14ac:dyDescent="0.2">
      <c r="A613" s="821" t="s">
        <v>2963</v>
      </c>
      <c r="B613" s="822" t="s">
        <v>4716</v>
      </c>
      <c r="C613" s="822" t="s">
        <v>4038</v>
      </c>
      <c r="D613" s="822" t="s">
        <v>4028</v>
      </c>
      <c r="E613" s="822" t="s">
        <v>4029</v>
      </c>
      <c r="F613" s="831">
        <v>9</v>
      </c>
      <c r="G613" s="831">
        <v>452.88</v>
      </c>
      <c r="H613" s="827">
        <v>1</v>
      </c>
      <c r="I613" s="831"/>
      <c r="J613" s="831"/>
      <c r="K613" s="827">
        <v>0</v>
      </c>
      <c r="L613" s="831">
        <v>9</v>
      </c>
      <c r="M613" s="832">
        <v>452.88</v>
      </c>
    </row>
    <row r="614" spans="1:13" ht="14.45" customHeight="1" x14ac:dyDescent="0.2">
      <c r="A614" s="821" t="s">
        <v>2964</v>
      </c>
      <c r="B614" s="822" t="s">
        <v>2539</v>
      </c>
      <c r="C614" s="822" t="s">
        <v>3791</v>
      </c>
      <c r="D614" s="822" t="s">
        <v>3792</v>
      </c>
      <c r="E614" s="822" t="s">
        <v>3793</v>
      </c>
      <c r="F614" s="831"/>
      <c r="G614" s="831"/>
      <c r="H614" s="827">
        <v>0</v>
      </c>
      <c r="I614" s="831">
        <v>1</v>
      </c>
      <c r="J614" s="831">
        <v>149.52000000000001</v>
      </c>
      <c r="K614" s="827">
        <v>1</v>
      </c>
      <c r="L614" s="831">
        <v>1</v>
      </c>
      <c r="M614" s="832">
        <v>149.52000000000001</v>
      </c>
    </row>
    <row r="615" spans="1:13" ht="14.45" customHeight="1" x14ac:dyDescent="0.2">
      <c r="A615" s="821" t="s">
        <v>2964</v>
      </c>
      <c r="B615" s="822" t="s">
        <v>2744</v>
      </c>
      <c r="C615" s="822" t="s">
        <v>2747</v>
      </c>
      <c r="D615" s="822" t="s">
        <v>1625</v>
      </c>
      <c r="E615" s="822" t="s">
        <v>2748</v>
      </c>
      <c r="F615" s="831"/>
      <c r="G615" s="831"/>
      <c r="H615" s="827"/>
      <c r="I615" s="831">
        <v>1</v>
      </c>
      <c r="J615" s="831">
        <v>0</v>
      </c>
      <c r="K615" s="827"/>
      <c r="L615" s="831">
        <v>1</v>
      </c>
      <c r="M615" s="832">
        <v>0</v>
      </c>
    </row>
    <row r="616" spans="1:13" ht="14.45" customHeight="1" x14ac:dyDescent="0.2">
      <c r="A616" s="821" t="s">
        <v>2964</v>
      </c>
      <c r="B616" s="822" t="s">
        <v>2744</v>
      </c>
      <c r="C616" s="822" t="s">
        <v>2745</v>
      </c>
      <c r="D616" s="822" t="s">
        <v>1625</v>
      </c>
      <c r="E616" s="822" t="s">
        <v>2746</v>
      </c>
      <c r="F616" s="831"/>
      <c r="G616" s="831"/>
      <c r="H616" s="827"/>
      <c r="I616" s="831">
        <v>1</v>
      </c>
      <c r="J616" s="831">
        <v>0</v>
      </c>
      <c r="K616" s="827"/>
      <c r="L616" s="831">
        <v>1</v>
      </c>
      <c r="M616" s="832">
        <v>0</v>
      </c>
    </row>
    <row r="617" spans="1:13" ht="14.45" customHeight="1" x14ac:dyDescent="0.2">
      <c r="A617" s="821" t="s">
        <v>2965</v>
      </c>
      <c r="B617" s="822" t="s">
        <v>2326</v>
      </c>
      <c r="C617" s="822" t="s">
        <v>2331</v>
      </c>
      <c r="D617" s="822" t="s">
        <v>908</v>
      </c>
      <c r="E617" s="822" t="s">
        <v>2332</v>
      </c>
      <c r="F617" s="831"/>
      <c r="G617" s="831"/>
      <c r="H617" s="827">
        <v>0</v>
      </c>
      <c r="I617" s="831">
        <v>1</v>
      </c>
      <c r="J617" s="831">
        <v>102.93</v>
      </c>
      <c r="K617" s="827">
        <v>1</v>
      </c>
      <c r="L617" s="831">
        <v>1</v>
      </c>
      <c r="M617" s="832">
        <v>102.93</v>
      </c>
    </row>
    <row r="618" spans="1:13" ht="14.45" customHeight="1" x14ac:dyDescent="0.2">
      <c r="A618" s="821" t="s">
        <v>2965</v>
      </c>
      <c r="B618" s="822" t="s">
        <v>2422</v>
      </c>
      <c r="C618" s="822" t="s">
        <v>2423</v>
      </c>
      <c r="D618" s="822" t="s">
        <v>835</v>
      </c>
      <c r="E618" s="822" t="s">
        <v>2424</v>
      </c>
      <c r="F618" s="831"/>
      <c r="G618" s="831"/>
      <c r="H618" s="827">
        <v>0</v>
      </c>
      <c r="I618" s="831">
        <v>1</v>
      </c>
      <c r="J618" s="831">
        <v>17.559999999999999</v>
      </c>
      <c r="K618" s="827">
        <v>1</v>
      </c>
      <c r="L618" s="831">
        <v>1</v>
      </c>
      <c r="M618" s="832">
        <v>17.559999999999999</v>
      </c>
    </row>
    <row r="619" spans="1:13" ht="14.45" customHeight="1" x14ac:dyDescent="0.2">
      <c r="A619" s="821" t="s">
        <v>2965</v>
      </c>
      <c r="B619" s="822" t="s">
        <v>4730</v>
      </c>
      <c r="C619" s="822" t="s">
        <v>4511</v>
      </c>
      <c r="D619" s="822" t="s">
        <v>4512</v>
      </c>
      <c r="E619" s="822" t="s">
        <v>4513</v>
      </c>
      <c r="F619" s="831"/>
      <c r="G619" s="831"/>
      <c r="H619" s="827">
        <v>0</v>
      </c>
      <c r="I619" s="831">
        <v>1</v>
      </c>
      <c r="J619" s="831">
        <v>39.549999999999997</v>
      </c>
      <c r="K619" s="827">
        <v>1</v>
      </c>
      <c r="L619" s="831">
        <v>1</v>
      </c>
      <c r="M619" s="832">
        <v>39.549999999999997</v>
      </c>
    </row>
    <row r="620" spans="1:13" ht="14.45" customHeight="1" x14ac:dyDescent="0.2">
      <c r="A620" s="821" t="s">
        <v>2965</v>
      </c>
      <c r="B620" s="822" t="s">
        <v>4731</v>
      </c>
      <c r="C620" s="822" t="s">
        <v>4531</v>
      </c>
      <c r="D620" s="822" t="s">
        <v>1143</v>
      </c>
      <c r="E620" s="822" t="s">
        <v>1144</v>
      </c>
      <c r="F620" s="831">
        <v>1</v>
      </c>
      <c r="G620" s="831">
        <v>79.099999999999994</v>
      </c>
      <c r="H620" s="827">
        <v>1</v>
      </c>
      <c r="I620" s="831"/>
      <c r="J620" s="831"/>
      <c r="K620" s="827">
        <v>0</v>
      </c>
      <c r="L620" s="831">
        <v>1</v>
      </c>
      <c r="M620" s="832">
        <v>79.099999999999994</v>
      </c>
    </row>
    <row r="621" spans="1:13" ht="14.45" customHeight="1" x14ac:dyDescent="0.2">
      <c r="A621" s="821" t="s">
        <v>2965</v>
      </c>
      <c r="B621" s="822" t="s">
        <v>2515</v>
      </c>
      <c r="C621" s="822" t="s">
        <v>2848</v>
      </c>
      <c r="D621" s="822" t="s">
        <v>2517</v>
      </c>
      <c r="E621" s="822" t="s">
        <v>2849</v>
      </c>
      <c r="F621" s="831"/>
      <c r="G621" s="831"/>
      <c r="H621" s="827">
        <v>0</v>
      </c>
      <c r="I621" s="831">
        <v>1</v>
      </c>
      <c r="J621" s="831">
        <v>49.08</v>
      </c>
      <c r="K621" s="827">
        <v>1</v>
      </c>
      <c r="L621" s="831">
        <v>1</v>
      </c>
      <c r="M621" s="832">
        <v>49.08</v>
      </c>
    </row>
    <row r="622" spans="1:13" ht="14.45" customHeight="1" x14ac:dyDescent="0.2">
      <c r="A622" s="821" t="s">
        <v>2965</v>
      </c>
      <c r="B622" s="822" t="s">
        <v>2652</v>
      </c>
      <c r="C622" s="822" t="s">
        <v>2653</v>
      </c>
      <c r="D622" s="822" t="s">
        <v>2654</v>
      </c>
      <c r="E622" s="822" t="s">
        <v>2655</v>
      </c>
      <c r="F622" s="831"/>
      <c r="G622" s="831"/>
      <c r="H622" s="827">
        <v>0</v>
      </c>
      <c r="I622" s="831">
        <v>18</v>
      </c>
      <c r="J622" s="831">
        <v>1268.6399999999999</v>
      </c>
      <c r="K622" s="827">
        <v>1</v>
      </c>
      <c r="L622" s="831">
        <v>18</v>
      </c>
      <c r="M622" s="832">
        <v>1268.6399999999999</v>
      </c>
    </row>
    <row r="623" spans="1:13" ht="14.45" customHeight="1" x14ac:dyDescent="0.2">
      <c r="A623" s="821" t="s">
        <v>2965</v>
      </c>
      <c r="B623" s="822" t="s">
        <v>2652</v>
      </c>
      <c r="C623" s="822" t="s">
        <v>3155</v>
      </c>
      <c r="D623" s="822" t="s">
        <v>2654</v>
      </c>
      <c r="E623" s="822" t="s">
        <v>3156</v>
      </c>
      <c r="F623" s="831"/>
      <c r="G623" s="831"/>
      <c r="H623" s="827">
        <v>0</v>
      </c>
      <c r="I623" s="831">
        <v>10</v>
      </c>
      <c r="J623" s="831">
        <v>1409.6000000000001</v>
      </c>
      <c r="K623" s="827">
        <v>1</v>
      </c>
      <c r="L623" s="831">
        <v>10</v>
      </c>
      <c r="M623" s="832">
        <v>1409.6000000000001</v>
      </c>
    </row>
    <row r="624" spans="1:13" ht="14.45" customHeight="1" x14ac:dyDescent="0.2">
      <c r="A624" s="821" t="s">
        <v>2965</v>
      </c>
      <c r="B624" s="822" t="s">
        <v>2652</v>
      </c>
      <c r="C624" s="822" t="s">
        <v>4517</v>
      </c>
      <c r="D624" s="822" t="s">
        <v>4518</v>
      </c>
      <c r="E624" s="822" t="s">
        <v>3156</v>
      </c>
      <c r="F624" s="831">
        <v>1</v>
      </c>
      <c r="G624" s="831">
        <v>140.96</v>
      </c>
      <c r="H624" s="827">
        <v>1</v>
      </c>
      <c r="I624" s="831"/>
      <c r="J624" s="831"/>
      <c r="K624" s="827">
        <v>0</v>
      </c>
      <c r="L624" s="831">
        <v>1</v>
      </c>
      <c r="M624" s="832">
        <v>140.96</v>
      </c>
    </row>
    <row r="625" spans="1:13" ht="14.45" customHeight="1" x14ac:dyDescent="0.2">
      <c r="A625" s="821" t="s">
        <v>2965</v>
      </c>
      <c r="B625" s="822" t="s">
        <v>4711</v>
      </c>
      <c r="C625" s="822" t="s">
        <v>3913</v>
      </c>
      <c r="D625" s="822" t="s">
        <v>3914</v>
      </c>
      <c r="E625" s="822" t="s">
        <v>3915</v>
      </c>
      <c r="F625" s="831">
        <v>5</v>
      </c>
      <c r="G625" s="831">
        <v>10194.65</v>
      </c>
      <c r="H625" s="827">
        <v>1</v>
      </c>
      <c r="I625" s="831"/>
      <c r="J625" s="831"/>
      <c r="K625" s="827">
        <v>0</v>
      </c>
      <c r="L625" s="831">
        <v>5</v>
      </c>
      <c r="M625" s="832">
        <v>10194.65</v>
      </c>
    </row>
    <row r="626" spans="1:13" ht="14.45" customHeight="1" x14ac:dyDescent="0.2">
      <c r="A626" s="821" t="s">
        <v>2965</v>
      </c>
      <c r="B626" s="822" t="s">
        <v>4711</v>
      </c>
      <c r="C626" s="822" t="s">
        <v>3916</v>
      </c>
      <c r="D626" s="822" t="s">
        <v>3914</v>
      </c>
      <c r="E626" s="822" t="s">
        <v>3917</v>
      </c>
      <c r="F626" s="831">
        <v>11</v>
      </c>
      <c r="G626" s="831">
        <v>6079.04</v>
      </c>
      <c r="H626" s="827">
        <v>1</v>
      </c>
      <c r="I626" s="831"/>
      <c r="J626" s="831"/>
      <c r="K626" s="827">
        <v>0</v>
      </c>
      <c r="L626" s="831">
        <v>11</v>
      </c>
      <c r="M626" s="832">
        <v>6079.04</v>
      </c>
    </row>
    <row r="627" spans="1:13" ht="14.45" customHeight="1" x14ac:dyDescent="0.2">
      <c r="A627" s="821" t="s">
        <v>2965</v>
      </c>
      <c r="B627" s="822" t="s">
        <v>4711</v>
      </c>
      <c r="C627" s="822" t="s">
        <v>3918</v>
      </c>
      <c r="D627" s="822" t="s">
        <v>3914</v>
      </c>
      <c r="E627" s="822" t="s">
        <v>3919</v>
      </c>
      <c r="F627" s="831">
        <v>1</v>
      </c>
      <c r="G627" s="831">
        <v>355.79</v>
      </c>
      <c r="H627" s="827">
        <v>1</v>
      </c>
      <c r="I627" s="831"/>
      <c r="J627" s="831"/>
      <c r="K627" s="827">
        <v>0</v>
      </c>
      <c r="L627" s="831">
        <v>1</v>
      </c>
      <c r="M627" s="832">
        <v>355.79</v>
      </c>
    </row>
    <row r="628" spans="1:13" ht="14.45" customHeight="1" x14ac:dyDescent="0.2">
      <c r="A628" s="821" t="s">
        <v>2965</v>
      </c>
      <c r="B628" s="822" t="s">
        <v>4711</v>
      </c>
      <c r="C628" s="822" t="s">
        <v>3920</v>
      </c>
      <c r="D628" s="822" t="s">
        <v>3914</v>
      </c>
      <c r="E628" s="822" t="s">
        <v>3921</v>
      </c>
      <c r="F628" s="831">
        <v>5</v>
      </c>
      <c r="G628" s="831">
        <v>5097.3</v>
      </c>
      <c r="H628" s="827">
        <v>1</v>
      </c>
      <c r="I628" s="831"/>
      <c r="J628" s="831"/>
      <c r="K628" s="827">
        <v>0</v>
      </c>
      <c r="L628" s="831">
        <v>5</v>
      </c>
      <c r="M628" s="832">
        <v>5097.3</v>
      </c>
    </row>
    <row r="629" spans="1:13" ht="14.45" customHeight="1" x14ac:dyDescent="0.2">
      <c r="A629" s="821" t="s">
        <v>2965</v>
      </c>
      <c r="B629" s="822" t="s">
        <v>4711</v>
      </c>
      <c r="C629" s="822" t="s">
        <v>4203</v>
      </c>
      <c r="D629" s="822" t="s">
        <v>3923</v>
      </c>
      <c r="E629" s="822" t="s">
        <v>3921</v>
      </c>
      <c r="F629" s="831">
        <v>4</v>
      </c>
      <c r="G629" s="831">
        <v>4077.84</v>
      </c>
      <c r="H629" s="827">
        <v>1</v>
      </c>
      <c r="I629" s="831"/>
      <c r="J629" s="831"/>
      <c r="K629" s="827">
        <v>0</v>
      </c>
      <c r="L629" s="831">
        <v>4</v>
      </c>
      <c r="M629" s="832">
        <v>4077.84</v>
      </c>
    </row>
    <row r="630" spans="1:13" ht="14.45" customHeight="1" x14ac:dyDescent="0.2">
      <c r="A630" s="821" t="s">
        <v>2965</v>
      </c>
      <c r="B630" s="822" t="s">
        <v>4711</v>
      </c>
      <c r="C630" s="822" t="s">
        <v>3922</v>
      </c>
      <c r="D630" s="822" t="s">
        <v>3923</v>
      </c>
      <c r="E630" s="822" t="s">
        <v>3917</v>
      </c>
      <c r="F630" s="831">
        <v>14</v>
      </c>
      <c r="G630" s="831">
        <v>7736.96</v>
      </c>
      <c r="H630" s="827">
        <v>1</v>
      </c>
      <c r="I630" s="831"/>
      <c r="J630" s="831"/>
      <c r="K630" s="827">
        <v>0</v>
      </c>
      <c r="L630" s="831">
        <v>14</v>
      </c>
      <c r="M630" s="832">
        <v>7736.96</v>
      </c>
    </row>
    <row r="631" spans="1:13" ht="14.45" customHeight="1" x14ac:dyDescent="0.2">
      <c r="A631" s="821" t="s">
        <v>2965</v>
      </c>
      <c r="B631" s="822" t="s">
        <v>4711</v>
      </c>
      <c r="C631" s="822" t="s">
        <v>3924</v>
      </c>
      <c r="D631" s="822" t="s">
        <v>3925</v>
      </c>
      <c r="E631" s="822" t="s">
        <v>3915</v>
      </c>
      <c r="F631" s="831"/>
      <c r="G631" s="831"/>
      <c r="H631" s="827">
        <v>0</v>
      </c>
      <c r="I631" s="831">
        <v>41</v>
      </c>
      <c r="J631" s="831">
        <v>83596.12999999999</v>
      </c>
      <c r="K631" s="827">
        <v>1</v>
      </c>
      <c r="L631" s="831">
        <v>41</v>
      </c>
      <c r="M631" s="832">
        <v>83596.12999999999</v>
      </c>
    </row>
    <row r="632" spans="1:13" ht="14.45" customHeight="1" x14ac:dyDescent="0.2">
      <c r="A632" s="821" t="s">
        <v>2965</v>
      </c>
      <c r="B632" s="822" t="s">
        <v>4711</v>
      </c>
      <c r="C632" s="822" t="s">
        <v>3926</v>
      </c>
      <c r="D632" s="822" t="s">
        <v>3925</v>
      </c>
      <c r="E632" s="822" t="s">
        <v>3919</v>
      </c>
      <c r="F632" s="831"/>
      <c r="G632" s="831"/>
      <c r="H632" s="827">
        <v>0</v>
      </c>
      <c r="I632" s="831">
        <v>28</v>
      </c>
      <c r="J632" s="831">
        <v>9962.1200000000008</v>
      </c>
      <c r="K632" s="827">
        <v>1</v>
      </c>
      <c r="L632" s="831">
        <v>28</v>
      </c>
      <c r="M632" s="832">
        <v>9962.1200000000008</v>
      </c>
    </row>
    <row r="633" spans="1:13" ht="14.45" customHeight="1" x14ac:dyDescent="0.2">
      <c r="A633" s="821" t="s">
        <v>2965</v>
      </c>
      <c r="B633" s="822" t="s">
        <v>4711</v>
      </c>
      <c r="C633" s="822" t="s">
        <v>3927</v>
      </c>
      <c r="D633" s="822" t="s">
        <v>3925</v>
      </c>
      <c r="E633" s="822" t="s">
        <v>3917</v>
      </c>
      <c r="F633" s="831"/>
      <c r="G633" s="831"/>
      <c r="H633" s="827">
        <v>0</v>
      </c>
      <c r="I633" s="831">
        <v>106</v>
      </c>
      <c r="J633" s="831">
        <v>58579.840000000004</v>
      </c>
      <c r="K633" s="827">
        <v>1</v>
      </c>
      <c r="L633" s="831">
        <v>106</v>
      </c>
      <c r="M633" s="832">
        <v>58579.840000000004</v>
      </c>
    </row>
    <row r="634" spans="1:13" ht="14.45" customHeight="1" x14ac:dyDescent="0.2">
      <c r="A634" s="821" t="s">
        <v>2965</v>
      </c>
      <c r="B634" s="822" t="s">
        <v>4711</v>
      </c>
      <c r="C634" s="822" t="s">
        <v>3928</v>
      </c>
      <c r="D634" s="822" t="s">
        <v>3925</v>
      </c>
      <c r="E634" s="822" t="s">
        <v>3921</v>
      </c>
      <c r="F634" s="831"/>
      <c r="G634" s="831"/>
      <c r="H634" s="827">
        <v>0</v>
      </c>
      <c r="I634" s="831">
        <v>66</v>
      </c>
      <c r="J634" s="831">
        <v>67284.36</v>
      </c>
      <c r="K634" s="827">
        <v>1</v>
      </c>
      <c r="L634" s="831">
        <v>66</v>
      </c>
      <c r="M634" s="832">
        <v>67284.36</v>
      </c>
    </row>
    <row r="635" spans="1:13" ht="14.45" customHeight="1" x14ac:dyDescent="0.2">
      <c r="A635" s="821" t="s">
        <v>2965</v>
      </c>
      <c r="B635" s="822" t="s">
        <v>4711</v>
      </c>
      <c r="C635" s="822" t="s">
        <v>4085</v>
      </c>
      <c r="D635" s="822" t="s">
        <v>3930</v>
      </c>
      <c r="E635" s="822" t="s">
        <v>4086</v>
      </c>
      <c r="F635" s="831">
        <v>1</v>
      </c>
      <c r="G635" s="831">
        <v>88.95</v>
      </c>
      <c r="H635" s="827">
        <v>1</v>
      </c>
      <c r="I635" s="831"/>
      <c r="J635" s="831"/>
      <c r="K635" s="827">
        <v>0</v>
      </c>
      <c r="L635" s="831">
        <v>1</v>
      </c>
      <c r="M635" s="832">
        <v>88.95</v>
      </c>
    </row>
    <row r="636" spans="1:13" ht="14.45" customHeight="1" x14ac:dyDescent="0.2">
      <c r="A636" s="821" t="s">
        <v>2965</v>
      </c>
      <c r="B636" s="822" t="s">
        <v>4711</v>
      </c>
      <c r="C636" s="822" t="s">
        <v>3929</v>
      </c>
      <c r="D636" s="822" t="s">
        <v>3930</v>
      </c>
      <c r="E636" s="822" t="s">
        <v>3931</v>
      </c>
      <c r="F636" s="831">
        <v>5</v>
      </c>
      <c r="G636" s="831">
        <v>1274.3000000000002</v>
      </c>
      <c r="H636" s="827">
        <v>1</v>
      </c>
      <c r="I636" s="831"/>
      <c r="J636" s="831"/>
      <c r="K636" s="827">
        <v>0</v>
      </c>
      <c r="L636" s="831">
        <v>5</v>
      </c>
      <c r="M636" s="832">
        <v>1274.3000000000002</v>
      </c>
    </row>
    <row r="637" spans="1:13" ht="14.45" customHeight="1" x14ac:dyDescent="0.2">
      <c r="A637" s="821" t="s">
        <v>2965</v>
      </c>
      <c r="B637" s="822" t="s">
        <v>2674</v>
      </c>
      <c r="C637" s="822" t="s">
        <v>4181</v>
      </c>
      <c r="D637" s="822" t="s">
        <v>2676</v>
      </c>
      <c r="E637" s="822" t="s">
        <v>4182</v>
      </c>
      <c r="F637" s="831"/>
      <c r="G637" s="831"/>
      <c r="H637" s="827">
        <v>0</v>
      </c>
      <c r="I637" s="831">
        <v>34</v>
      </c>
      <c r="J637" s="831">
        <v>6369.58</v>
      </c>
      <c r="K637" s="827">
        <v>1</v>
      </c>
      <c r="L637" s="831">
        <v>34</v>
      </c>
      <c r="M637" s="832">
        <v>6369.58</v>
      </c>
    </row>
    <row r="638" spans="1:13" ht="14.45" customHeight="1" x14ac:dyDescent="0.2">
      <c r="A638" s="821" t="s">
        <v>2965</v>
      </c>
      <c r="B638" s="822" t="s">
        <v>2674</v>
      </c>
      <c r="C638" s="822" t="s">
        <v>3839</v>
      </c>
      <c r="D638" s="822" t="s">
        <v>3836</v>
      </c>
      <c r="E638" s="822" t="s">
        <v>3840</v>
      </c>
      <c r="F638" s="831"/>
      <c r="G638" s="831"/>
      <c r="H638" s="827">
        <v>0</v>
      </c>
      <c r="I638" s="831">
        <v>48</v>
      </c>
      <c r="J638" s="831">
        <v>73925.16</v>
      </c>
      <c r="K638" s="827">
        <v>1</v>
      </c>
      <c r="L638" s="831">
        <v>48</v>
      </c>
      <c r="M638" s="832">
        <v>73925.16</v>
      </c>
    </row>
    <row r="639" spans="1:13" ht="14.45" customHeight="1" x14ac:dyDescent="0.2">
      <c r="A639" s="821" t="s">
        <v>2965</v>
      </c>
      <c r="B639" s="822" t="s">
        <v>2674</v>
      </c>
      <c r="C639" s="822" t="s">
        <v>4061</v>
      </c>
      <c r="D639" s="822" t="s">
        <v>3842</v>
      </c>
      <c r="E639" s="822" t="s">
        <v>4062</v>
      </c>
      <c r="F639" s="831"/>
      <c r="G639" s="831"/>
      <c r="H639" s="827">
        <v>0</v>
      </c>
      <c r="I639" s="831">
        <v>8</v>
      </c>
      <c r="J639" s="831">
        <v>42576.639999999999</v>
      </c>
      <c r="K639" s="827">
        <v>1</v>
      </c>
      <c r="L639" s="831">
        <v>8</v>
      </c>
      <c r="M639" s="832">
        <v>42576.639999999999</v>
      </c>
    </row>
    <row r="640" spans="1:13" ht="14.45" customHeight="1" x14ac:dyDescent="0.2">
      <c r="A640" s="821" t="s">
        <v>2965</v>
      </c>
      <c r="B640" s="822" t="s">
        <v>2674</v>
      </c>
      <c r="C640" s="822" t="s">
        <v>3841</v>
      </c>
      <c r="D640" s="822" t="s">
        <v>3842</v>
      </c>
      <c r="E640" s="822" t="s">
        <v>3843</v>
      </c>
      <c r="F640" s="831"/>
      <c r="G640" s="831"/>
      <c r="H640" s="827">
        <v>0</v>
      </c>
      <c r="I640" s="831">
        <v>1</v>
      </c>
      <c r="J640" s="831">
        <v>5322.08</v>
      </c>
      <c r="K640" s="827">
        <v>1</v>
      </c>
      <c r="L640" s="831">
        <v>1</v>
      </c>
      <c r="M640" s="832">
        <v>5322.08</v>
      </c>
    </row>
    <row r="641" spans="1:13" ht="14.45" customHeight="1" x14ac:dyDescent="0.2">
      <c r="A641" s="821" t="s">
        <v>2965</v>
      </c>
      <c r="B641" s="822" t="s">
        <v>2674</v>
      </c>
      <c r="C641" s="822" t="s">
        <v>4183</v>
      </c>
      <c r="D641" s="822" t="s">
        <v>2676</v>
      </c>
      <c r="E641" s="822" t="s">
        <v>4184</v>
      </c>
      <c r="F641" s="831"/>
      <c r="G641" s="831"/>
      <c r="H641" s="827">
        <v>0</v>
      </c>
      <c r="I641" s="831">
        <v>22</v>
      </c>
      <c r="J641" s="831">
        <v>31170.1</v>
      </c>
      <c r="K641" s="827">
        <v>1</v>
      </c>
      <c r="L641" s="831">
        <v>22</v>
      </c>
      <c r="M641" s="832">
        <v>31170.1</v>
      </c>
    </row>
    <row r="642" spans="1:13" ht="14.45" customHeight="1" x14ac:dyDescent="0.2">
      <c r="A642" s="821" t="s">
        <v>2965</v>
      </c>
      <c r="B642" s="822" t="s">
        <v>2674</v>
      </c>
      <c r="C642" s="822" t="s">
        <v>2675</v>
      </c>
      <c r="D642" s="822" t="s">
        <v>2676</v>
      </c>
      <c r="E642" s="822" t="s">
        <v>2677</v>
      </c>
      <c r="F642" s="831"/>
      <c r="G642" s="831"/>
      <c r="H642" s="827">
        <v>0</v>
      </c>
      <c r="I642" s="831">
        <v>43</v>
      </c>
      <c r="J642" s="831">
        <v>41950.37</v>
      </c>
      <c r="K642" s="827">
        <v>1</v>
      </c>
      <c r="L642" s="831">
        <v>43</v>
      </c>
      <c r="M642" s="832">
        <v>41950.37</v>
      </c>
    </row>
    <row r="643" spans="1:13" ht="14.45" customHeight="1" x14ac:dyDescent="0.2">
      <c r="A643" s="821" t="s">
        <v>2965</v>
      </c>
      <c r="B643" s="822" t="s">
        <v>2674</v>
      </c>
      <c r="C643" s="822" t="s">
        <v>2861</v>
      </c>
      <c r="D643" s="822" t="s">
        <v>2676</v>
      </c>
      <c r="E643" s="822" t="s">
        <v>2862</v>
      </c>
      <c r="F643" s="831"/>
      <c r="G643" s="831"/>
      <c r="H643" s="827">
        <v>0</v>
      </c>
      <c r="I643" s="831">
        <v>68</v>
      </c>
      <c r="J643" s="831">
        <v>27697.850000000002</v>
      </c>
      <c r="K643" s="827">
        <v>1</v>
      </c>
      <c r="L643" s="831">
        <v>68</v>
      </c>
      <c r="M643" s="832">
        <v>27697.850000000002</v>
      </c>
    </row>
    <row r="644" spans="1:13" ht="14.45" customHeight="1" x14ac:dyDescent="0.2">
      <c r="A644" s="821" t="s">
        <v>2965</v>
      </c>
      <c r="B644" s="822" t="s">
        <v>2674</v>
      </c>
      <c r="C644" s="822" t="s">
        <v>2863</v>
      </c>
      <c r="D644" s="822" t="s">
        <v>2676</v>
      </c>
      <c r="E644" s="822" t="s">
        <v>2864</v>
      </c>
      <c r="F644" s="831"/>
      <c r="G644" s="831"/>
      <c r="H644" s="827">
        <v>0</v>
      </c>
      <c r="I644" s="831">
        <v>29</v>
      </c>
      <c r="J644" s="831">
        <v>20137.919999999998</v>
      </c>
      <c r="K644" s="827">
        <v>1</v>
      </c>
      <c r="L644" s="831">
        <v>29</v>
      </c>
      <c r="M644" s="832">
        <v>20137.919999999998</v>
      </c>
    </row>
    <row r="645" spans="1:13" ht="14.45" customHeight="1" x14ac:dyDescent="0.2">
      <c r="A645" s="821" t="s">
        <v>2965</v>
      </c>
      <c r="B645" s="822" t="s">
        <v>2674</v>
      </c>
      <c r="C645" s="822" t="s">
        <v>4185</v>
      </c>
      <c r="D645" s="822" t="s">
        <v>4186</v>
      </c>
      <c r="E645" s="822" t="s">
        <v>4187</v>
      </c>
      <c r="F645" s="831">
        <v>35</v>
      </c>
      <c r="G645" s="831">
        <v>60205.789999999994</v>
      </c>
      <c r="H645" s="827">
        <v>1</v>
      </c>
      <c r="I645" s="831"/>
      <c r="J645" s="831"/>
      <c r="K645" s="827">
        <v>0</v>
      </c>
      <c r="L645" s="831">
        <v>35</v>
      </c>
      <c r="M645" s="832">
        <v>60205.789999999994</v>
      </c>
    </row>
    <row r="646" spans="1:13" ht="14.45" customHeight="1" x14ac:dyDescent="0.2">
      <c r="A646" s="821" t="s">
        <v>2965</v>
      </c>
      <c r="B646" s="822" t="s">
        <v>2674</v>
      </c>
      <c r="C646" s="822" t="s">
        <v>4188</v>
      </c>
      <c r="D646" s="822" t="s">
        <v>4186</v>
      </c>
      <c r="E646" s="822" t="s">
        <v>4189</v>
      </c>
      <c r="F646" s="831">
        <v>18</v>
      </c>
      <c r="G646" s="831">
        <v>6810.9</v>
      </c>
      <c r="H646" s="827">
        <v>1</v>
      </c>
      <c r="I646" s="831"/>
      <c r="J646" s="831"/>
      <c r="K646" s="827">
        <v>0</v>
      </c>
      <c r="L646" s="831">
        <v>18</v>
      </c>
      <c r="M646" s="832">
        <v>6810.9</v>
      </c>
    </row>
    <row r="647" spans="1:13" ht="14.45" customHeight="1" x14ac:dyDescent="0.2">
      <c r="A647" s="821" t="s">
        <v>2965</v>
      </c>
      <c r="B647" s="822" t="s">
        <v>2674</v>
      </c>
      <c r="C647" s="822" t="s">
        <v>3844</v>
      </c>
      <c r="D647" s="822" t="s">
        <v>3836</v>
      </c>
      <c r="E647" s="822" t="s">
        <v>2858</v>
      </c>
      <c r="F647" s="831"/>
      <c r="G647" s="831"/>
      <c r="H647" s="827">
        <v>0</v>
      </c>
      <c r="I647" s="831">
        <v>26</v>
      </c>
      <c r="J647" s="831">
        <v>9731.5999999999985</v>
      </c>
      <c r="K647" s="827">
        <v>1</v>
      </c>
      <c r="L647" s="831">
        <v>26</v>
      </c>
      <c r="M647" s="832">
        <v>9731.5999999999985</v>
      </c>
    </row>
    <row r="648" spans="1:13" ht="14.45" customHeight="1" x14ac:dyDescent="0.2">
      <c r="A648" s="821" t="s">
        <v>2965</v>
      </c>
      <c r="B648" s="822" t="s">
        <v>2674</v>
      </c>
      <c r="C648" s="822" t="s">
        <v>4190</v>
      </c>
      <c r="D648" s="822" t="s">
        <v>4186</v>
      </c>
      <c r="E648" s="822" t="s">
        <v>4191</v>
      </c>
      <c r="F648" s="831">
        <v>12</v>
      </c>
      <c r="G648" s="831">
        <v>9719.2799999999988</v>
      </c>
      <c r="H648" s="827">
        <v>1</v>
      </c>
      <c r="I648" s="831"/>
      <c r="J648" s="831"/>
      <c r="K648" s="827">
        <v>0</v>
      </c>
      <c r="L648" s="831">
        <v>12</v>
      </c>
      <c r="M648" s="832">
        <v>9719.2799999999988</v>
      </c>
    </row>
    <row r="649" spans="1:13" ht="14.45" customHeight="1" x14ac:dyDescent="0.2">
      <c r="A649" s="821" t="s">
        <v>2965</v>
      </c>
      <c r="B649" s="822" t="s">
        <v>2674</v>
      </c>
      <c r="C649" s="822" t="s">
        <v>2856</v>
      </c>
      <c r="D649" s="822" t="s">
        <v>2857</v>
      </c>
      <c r="E649" s="822" t="s">
        <v>2858</v>
      </c>
      <c r="F649" s="831"/>
      <c r="G649" s="831"/>
      <c r="H649" s="827">
        <v>0</v>
      </c>
      <c r="I649" s="831">
        <v>48</v>
      </c>
      <c r="J649" s="831">
        <v>16566.899999999998</v>
      </c>
      <c r="K649" s="827">
        <v>1</v>
      </c>
      <c r="L649" s="831">
        <v>48</v>
      </c>
      <c r="M649" s="832">
        <v>16566.899999999998</v>
      </c>
    </row>
    <row r="650" spans="1:13" ht="14.45" customHeight="1" x14ac:dyDescent="0.2">
      <c r="A650" s="821" t="s">
        <v>2965</v>
      </c>
      <c r="B650" s="822" t="s">
        <v>2674</v>
      </c>
      <c r="C650" s="822" t="s">
        <v>2859</v>
      </c>
      <c r="D650" s="822" t="s">
        <v>2857</v>
      </c>
      <c r="E650" s="822" t="s">
        <v>2860</v>
      </c>
      <c r="F650" s="831"/>
      <c r="G650" s="831"/>
      <c r="H650" s="827">
        <v>0</v>
      </c>
      <c r="I650" s="831">
        <v>45</v>
      </c>
      <c r="J650" s="831">
        <v>32139.719999999998</v>
      </c>
      <c r="K650" s="827">
        <v>1</v>
      </c>
      <c r="L650" s="831">
        <v>45</v>
      </c>
      <c r="M650" s="832">
        <v>32139.719999999998</v>
      </c>
    </row>
    <row r="651" spans="1:13" ht="14.45" customHeight="1" x14ac:dyDescent="0.2">
      <c r="A651" s="821" t="s">
        <v>2965</v>
      </c>
      <c r="B651" s="822" t="s">
        <v>2674</v>
      </c>
      <c r="C651" s="822" t="s">
        <v>4063</v>
      </c>
      <c r="D651" s="822" t="s">
        <v>2857</v>
      </c>
      <c r="E651" s="822" t="s">
        <v>3840</v>
      </c>
      <c r="F651" s="831"/>
      <c r="G651" s="831"/>
      <c r="H651" s="827">
        <v>0</v>
      </c>
      <c r="I651" s="831">
        <v>10</v>
      </c>
      <c r="J651" s="831">
        <v>16836.98</v>
      </c>
      <c r="K651" s="827">
        <v>1</v>
      </c>
      <c r="L651" s="831">
        <v>10</v>
      </c>
      <c r="M651" s="832">
        <v>16836.98</v>
      </c>
    </row>
    <row r="652" spans="1:13" ht="14.45" customHeight="1" x14ac:dyDescent="0.2">
      <c r="A652" s="821" t="s">
        <v>2965</v>
      </c>
      <c r="B652" s="822" t="s">
        <v>2674</v>
      </c>
      <c r="C652" s="822" t="s">
        <v>3845</v>
      </c>
      <c r="D652" s="822" t="s">
        <v>2857</v>
      </c>
      <c r="E652" s="822" t="s">
        <v>3846</v>
      </c>
      <c r="F652" s="831"/>
      <c r="G652" s="831"/>
      <c r="H652" s="827">
        <v>0</v>
      </c>
      <c r="I652" s="831">
        <v>34</v>
      </c>
      <c r="J652" s="831">
        <v>6166.82</v>
      </c>
      <c r="K652" s="827">
        <v>1</v>
      </c>
      <c r="L652" s="831">
        <v>34</v>
      </c>
      <c r="M652" s="832">
        <v>6166.82</v>
      </c>
    </row>
    <row r="653" spans="1:13" ht="14.45" customHeight="1" x14ac:dyDescent="0.2">
      <c r="A653" s="821" t="s">
        <v>2965</v>
      </c>
      <c r="B653" s="822" t="s">
        <v>2674</v>
      </c>
      <c r="C653" s="822" t="s">
        <v>4249</v>
      </c>
      <c r="D653" s="822" t="s">
        <v>2857</v>
      </c>
      <c r="E653" s="822" t="s">
        <v>3838</v>
      </c>
      <c r="F653" s="831"/>
      <c r="G653" s="831"/>
      <c r="H653" s="827">
        <v>0</v>
      </c>
      <c r="I653" s="831">
        <v>23</v>
      </c>
      <c r="J653" s="831">
        <v>25310.410000000003</v>
      </c>
      <c r="K653" s="827">
        <v>1</v>
      </c>
      <c r="L653" s="831">
        <v>23</v>
      </c>
      <c r="M653" s="832">
        <v>25310.410000000003</v>
      </c>
    </row>
    <row r="654" spans="1:13" ht="14.45" customHeight="1" x14ac:dyDescent="0.2">
      <c r="A654" s="821" t="s">
        <v>2965</v>
      </c>
      <c r="B654" s="822" t="s">
        <v>2674</v>
      </c>
      <c r="C654" s="822" t="s">
        <v>4255</v>
      </c>
      <c r="D654" s="822" t="s">
        <v>4186</v>
      </c>
      <c r="E654" s="822" t="s">
        <v>4256</v>
      </c>
      <c r="F654" s="831">
        <v>6</v>
      </c>
      <c r="G654" s="831">
        <v>7804.74</v>
      </c>
      <c r="H654" s="827">
        <v>1</v>
      </c>
      <c r="I654" s="831"/>
      <c r="J654" s="831"/>
      <c r="K654" s="827">
        <v>0</v>
      </c>
      <c r="L654" s="831">
        <v>6</v>
      </c>
      <c r="M654" s="832">
        <v>7804.74</v>
      </c>
    </row>
    <row r="655" spans="1:13" ht="14.45" customHeight="1" x14ac:dyDescent="0.2">
      <c r="A655" s="821" t="s">
        <v>2965</v>
      </c>
      <c r="B655" s="822" t="s">
        <v>2678</v>
      </c>
      <c r="C655" s="822" t="s">
        <v>2679</v>
      </c>
      <c r="D655" s="822" t="s">
        <v>2680</v>
      </c>
      <c r="E655" s="822" t="s">
        <v>2681</v>
      </c>
      <c r="F655" s="831"/>
      <c r="G655" s="831"/>
      <c r="H655" s="827">
        <v>0</v>
      </c>
      <c r="I655" s="831">
        <v>103</v>
      </c>
      <c r="J655" s="831">
        <v>62527.139999999992</v>
      </c>
      <c r="K655" s="827">
        <v>1</v>
      </c>
      <c r="L655" s="831">
        <v>103</v>
      </c>
      <c r="M655" s="832">
        <v>62527.139999999992</v>
      </c>
    </row>
    <row r="656" spans="1:13" ht="14.45" customHeight="1" x14ac:dyDescent="0.2">
      <c r="A656" s="821" t="s">
        <v>2965</v>
      </c>
      <c r="B656" s="822" t="s">
        <v>2678</v>
      </c>
      <c r="C656" s="822" t="s">
        <v>2865</v>
      </c>
      <c r="D656" s="822" t="s">
        <v>2680</v>
      </c>
      <c r="E656" s="822" t="s">
        <v>2866</v>
      </c>
      <c r="F656" s="831"/>
      <c r="G656" s="831"/>
      <c r="H656" s="827">
        <v>0</v>
      </c>
      <c r="I656" s="831">
        <v>87</v>
      </c>
      <c r="J656" s="831">
        <v>77182.829999999987</v>
      </c>
      <c r="K656" s="827">
        <v>1</v>
      </c>
      <c r="L656" s="831">
        <v>87</v>
      </c>
      <c r="M656" s="832">
        <v>77182.829999999987</v>
      </c>
    </row>
    <row r="657" spans="1:13" ht="14.45" customHeight="1" x14ac:dyDescent="0.2">
      <c r="A657" s="821" t="s">
        <v>2965</v>
      </c>
      <c r="B657" s="822" t="s">
        <v>2678</v>
      </c>
      <c r="C657" s="822" t="s">
        <v>3810</v>
      </c>
      <c r="D657" s="822" t="s">
        <v>2680</v>
      </c>
      <c r="E657" s="822" t="s">
        <v>3811</v>
      </c>
      <c r="F657" s="831"/>
      <c r="G657" s="831"/>
      <c r="H657" s="827">
        <v>0</v>
      </c>
      <c r="I657" s="831">
        <v>59</v>
      </c>
      <c r="J657" s="831">
        <v>74086.22</v>
      </c>
      <c r="K657" s="827">
        <v>1</v>
      </c>
      <c r="L657" s="831">
        <v>59</v>
      </c>
      <c r="M657" s="832">
        <v>74086.22</v>
      </c>
    </row>
    <row r="658" spans="1:13" ht="14.45" customHeight="1" x14ac:dyDescent="0.2">
      <c r="A658" s="821" t="s">
        <v>2965</v>
      </c>
      <c r="B658" s="822" t="s">
        <v>2678</v>
      </c>
      <c r="C658" s="822" t="s">
        <v>4170</v>
      </c>
      <c r="D658" s="822" t="s">
        <v>4060</v>
      </c>
      <c r="E658" s="822" t="s">
        <v>3811</v>
      </c>
      <c r="F658" s="831">
        <v>6</v>
      </c>
      <c r="G658" s="831">
        <v>5203.1400000000003</v>
      </c>
      <c r="H658" s="827">
        <v>1</v>
      </c>
      <c r="I658" s="831"/>
      <c r="J658" s="831"/>
      <c r="K658" s="827">
        <v>0</v>
      </c>
      <c r="L658" s="831">
        <v>6</v>
      </c>
      <c r="M658" s="832">
        <v>5203.1400000000003</v>
      </c>
    </row>
    <row r="659" spans="1:13" ht="14.45" customHeight="1" x14ac:dyDescent="0.2">
      <c r="A659" s="821" t="s">
        <v>2965</v>
      </c>
      <c r="B659" s="822" t="s">
        <v>2678</v>
      </c>
      <c r="C659" s="822" t="s">
        <v>4059</v>
      </c>
      <c r="D659" s="822" t="s">
        <v>4060</v>
      </c>
      <c r="E659" s="822" t="s">
        <v>2681</v>
      </c>
      <c r="F659" s="831">
        <v>6</v>
      </c>
      <c r="G659" s="831">
        <v>2601.6000000000004</v>
      </c>
      <c r="H659" s="827">
        <v>1</v>
      </c>
      <c r="I659" s="831"/>
      <c r="J659" s="831"/>
      <c r="K659" s="827">
        <v>0</v>
      </c>
      <c r="L659" s="831">
        <v>6</v>
      </c>
      <c r="M659" s="832">
        <v>2601.6000000000004</v>
      </c>
    </row>
    <row r="660" spans="1:13" ht="14.45" customHeight="1" x14ac:dyDescent="0.2">
      <c r="A660" s="821" t="s">
        <v>2965</v>
      </c>
      <c r="B660" s="822" t="s">
        <v>2678</v>
      </c>
      <c r="C660" s="822" t="s">
        <v>3812</v>
      </c>
      <c r="D660" s="822" t="s">
        <v>3813</v>
      </c>
      <c r="E660" s="822" t="s">
        <v>2681</v>
      </c>
      <c r="F660" s="831">
        <v>41</v>
      </c>
      <c r="G660" s="831">
        <v>23966.6</v>
      </c>
      <c r="H660" s="827">
        <v>1</v>
      </c>
      <c r="I660" s="831"/>
      <c r="J660" s="831"/>
      <c r="K660" s="827">
        <v>0</v>
      </c>
      <c r="L660" s="831">
        <v>41</v>
      </c>
      <c r="M660" s="832">
        <v>23966.6</v>
      </c>
    </row>
    <row r="661" spans="1:13" ht="14.45" customHeight="1" x14ac:dyDescent="0.2">
      <c r="A661" s="821" t="s">
        <v>2965</v>
      </c>
      <c r="B661" s="822" t="s">
        <v>2678</v>
      </c>
      <c r="C661" s="822" t="s">
        <v>3814</v>
      </c>
      <c r="D661" s="822" t="s">
        <v>3813</v>
      </c>
      <c r="E661" s="822" t="s">
        <v>2866</v>
      </c>
      <c r="F661" s="831">
        <v>8</v>
      </c>
      <c r="G661" s="831">
        <v>6070.32</v>
      </c>
      <c r="H661" s="827">
        <v>1</v>
      </c>
      <c r="I661" s="831"/>
      <c r="J661" s="831"/>
      <c r="K661" s="827">
        <v>0</v>
      </c>
      <c r="L661" s="831">
        <v>8</v>
      </c>
      <c r="M661" s="832">
        <v>6070.32</v>
      </c>
    </row>
    <row r="662" spans="1:13" ht="14.45" customHeight="1" x14ac:dyDescent="0.2">
      <c r="A662" s="821" t="s">
        <v>2965</v>
      </c>
      <c r="B662" s="822" t="s">
        <v>2314</v>
      </c>
      <c r="C662" s="822" t="s">
        <v>2682</v>
      </c>
      <c r="D662" s="822" t="s">
        <v>718</v>
      </c>
      <c r="E662" s="822" t="s">
        <v>1339</v>
      </c>
      <c r="F662" s="831"/>
      <c r="G662" s="831"/>
      <c r="H662" s="827"/>
      <c r="I662" s="831">
        <v>97</v>
      </c>
      <c r="J662" s="831">
        <v>0</v>
      </c>
      <c r="K662" s="827"/>
      <c r="L662" s="831">
        <v>97</v>
      </c>
      <c r="M662" s="832">
        <v>0</v>
      </c>
    </row>
    <row r="663" spans="1:13" ht="14.45" customHeight="1" x14ac:dyDescent="0.2">
      <c r="A663" s="821" t="s">
        <v>2965</v>
      </c>
      <c r="B663" s="822" t="s">
        <v>2705</v>
      </c>
      <c r="C663" s="822" t="s">
        <v>4064</v>
      </c>
      <c r="D663" s="822" t="s">
        <v>3857</v>
      </c>
      <c r="E663" s="822" t="s">
        <v>2712</v>
      </c>
      <c r="F663" s="831">
        <v>6</v>
      </c>
      <c r="G663" s="831">
        <v>2036.8200000000002</v>
      </c>
      <c r="H663" s="827">
        <v>1</v>
      </c>
      <c r="I663" s="831"/>
      <c r="J663" s="831"/>
      <c r="K663" s="827">
        <v>0</v>
      </c>
      <c r="L663" s="831">
        <v>6</v>
      </c>
      <c r="M663" s="832">
        <v>2036.8200000000002</v>
      </c>
    </row>
    <row r="664" spans="1:13" ht="14.45" customHeight="1" x14ac:dyDescent="0.2">
      <c r="A664" s="821" t="s">
        <v>2965</v>
      </c>
      <c r="B664" s="822" t="s">
        <v>2705</v>
      </c>
      <c r="C664" s="822" t="s">
        <v>3847</v>
      </c>
      <c r="D664" s="822" t="s">
        <v>2707</v>
      </c>
      <c r="E664" s="822" t="s">
        <v>3848</v>
      </c>
      <c r="F664" s="831"/>
      <c r="G664" s="831"/>
      <c r="H664" s="827">
        <v>0</v>
      </c>
      <c r="I664" s="831">
        <v>17</v>
      </c>
      <c r="J664" s="831">
        <v>5770.99</v>
      </c>
      <c r="K664" s="827">
        <v>1</v>
      </c>
      <c r="L664" s="831">
        <v>17</v>
      </c>
      <c r="M664" s="832">
        <v>5770.99</v>
      </c>
    </row>
    <row r="665" spans="1:13" ht="14.45" customHeight="1" x14ac:dyDescent="0.2">
      <c r="A665" s="821" t="s">
        <v>2965</v>
      </c>
      <c r="B665" s="822" t="s">
        <v>2705</v>
      </c>
      <c r="C665" s="822" t="s">
        <v>2706</v>
      </c>
      <c r="D665" s="822" t="s">
        <v>2707</v>
      </c>
      <c r="E665" s="822" t="s">
        <v>2708</v>
      </c>
      <c r="F665" s="831"/>
      <c r="G665" s="831"/>
      <c r="H665" s="827">
        <v>0</v>
      </c>
      <c r="I665" s="831">
        <v>32</v>
      </c>
      <c r="J665" s="831">
        <v>3621.1199999999994</v>
      </c>
      <c r="K665" s="827">
        <v>1</v>
      </c>
      <c r="L665" s="831">
        <v>32</v>
      </c>
      <c r="M665" s="832">
        <v>3621.1199999999994</v>
      </c>
    </row>
    <row r="666" spans="1:13" ht="14.45" customHeight="1" x14ac:dyDescent="0.2">
      <c r="A666" s="821" t="s">
        <v>2965</v>
      </c>
      <c r="B666" s="822" t="s">
        <v>2705</v>
      </c>
      <c r="C666" s="822" t="s">
        <v>2709</v>
      </c>
      <c r="D666" s="822" t="s">
        <v>2707</v>
      </c>
      <c r="E666" s="822" t="s">
        <v>2710</v>
      </c>
      <c r="F666" s="831"/>
      <c r="G666" s="831"/>
      <c r="H666" s="827">
        <v>0</v>
      </c>
      <c r="I666" s="831">
        <v>1</v>
      </c>
      <c r="J666" s="831">
        <v>169.73</v>
      </c>
      <c r="K666" s="827">
        <v>1</v>
      </c>
      <c r="L666" s="831">
        <v>1</v>
      </c>
      <c r="M666" s="832">
        <v>169.73</v>
      </c>
    </row>
    <row r="667" spans="1:13" ht="14.45" customHeight="1" x14ac:dyDescent="0.2">
      <c r="A667" s="821" t="s">
        <v>2965</v>
      </c>
      <c r="B667" s="822" t="s">
        <v>2705</v>
      </c>
      <c r="C667" s="822" t="s">
        <v>2711</v>
      </c>
      <c r="D667" s="822" t="s">
        <v>2707</v>
      </c>
      <c r="E667" s="822" t="s">
        <v>2712</v>
      </c>
      <c r="F667" s="831"/>
      <c r="G667" s="831"/>
      <c r="H667" s="827">
        <v>0</v>
      </c>
      <c r="I667" s="831">
        <v>249</v>
      </c>
      <c r="J667" s="831">
        <v>84528.03</v>
      </c>
      <c r="K667" s="827">
        <v>1</v>
      </c>
      <c r="L667" s="831">
        <v>249</v>
      </c>
      <c r="M667" s="832">
        <v>84528.03</v>
      </c>
    </row>
    <row r="668" spans="1:13" ht="14.45" customHeight="1" x14ac:dyDescent="0.2">
      <c r="A668" s="821" t="s">
        <v>2965</v>
      </c>
      <c r="B668" s="822" t="s">
        <v>2705</v>
      </c>
      <c r="C668" s="822" t="s">
        <v>3849</v>
      </c>
      <c r="D668" s="822" t="s">
        <v>2707</v>
      </c>
      <c r="E668" s="822" t="s">
        <v>3850</v>
      </c>
      <c r="F668" s="831"/>
      <c r="G668" s="831"/>
      <c r="H668" s="827">
        <v>0</v>
      </c>
      <c r="I668" s="831">
        <v>3</v>
      </c>
      <c r="J668" s="831">
        <v>678.93000000000006</v>
      </c>
      <c r="K668" s="827">
        <v>1</v>
      </c>
      <c r="L668" s="831">
        <v>3</v>
      </c>
      <c r="M668" s="832">
        <v>678.93000000000006</v>
      </c>
    </row>
    <row r="669" spans="1:13" ht="14.45" customHeight="1" x14ac:dyDescent="0.2">
      <c r="A669" s="821" t="s">
        <v>2965</v>
      </c>
      <c r="B669" s="822" t="s">
        <v>2705</v>
      </c>
      <c r="C669" s="822" t="s">
        <v>3854</v>
      </c>
      <c r="D669" s="822" t="s">
        <v>3852</v>
      </c>
      <c r="E669" s="822" t="s">
        <v>3855</v>
      </c>
      <c r="F669" s="831"/>
      <c r="G669" s="831"/>
      <c r="H669" s="827">
        <v>0</v>
      </c>
      <c r="I669" s="831">
        <v>11</v>
      </c>
      <c r="J669" s="831">
        <v>8399.93</v>
      </c>
      <c r="K669" s="827">
        <v>1</v>
      </c>
      <c r="L669" s="831">
        <v>11</v>
      </c>
      <c r="M669" s="832">
        <v>8399.93</v>
      </c>
    </row>
    <row r="670" spans="1:13" ht="14.45" customHeight="1" x14ac:dyDescent="0.2">
      <c r="A670" s="821" t="s">
        <v>2965</v>
      </c>
      <c r="B670" s="822" t="s">
        <v>2705</v>
      </c>
      <c r="C670" s="822" t="s">
        <v>4507</v>
      </c>
      <c r="D670" s="822" t="s">
        <v>2707</v>
      </c>
      <c r="E670" s="822" t="s">
        <v>2712</v>
      </c>
      <c r="F670" s="831">
        <v>5</v>
      </c>
      <c r="G670" s="831">
        <v>1697.3500000000001</v>
      </c>
      <c r="H670" s="827">
        <v>1</v>
      </c>
      <c r="I670" s="831"/>
      <c r="J670" s="831"/>
      <c r="K670" s="827">
        <v>0</v>
      </c>
      <c r="L670" s="831">
        <v>5</v>
      </c>
      <c r="M670" s="832">
        <v>1697.3500000000001</v>
      </c>
    </row>
    <row r="671" spans="1:13" ht="14.45" customHeight="1" x14ac:dyDescent="0.2">
      <c r="A671" s="821" t="s">
        <v>2965</v>
      </c>
      <c r="B671" s="822" t="s">
        <v>2705</v>
      </c>
      <c r="C671" s="822" t="s">
        <v>4067</v>
      </c>
      <c r="D671" s="822" t="s">
        <v>2707</v>
      </c>
      <c r="E671" s="822" t="s">
        <v>2712</v>
      </c>
      <c r="F671" s="831">
        <v>1</v>
      </c>
      <c r="G671" s="831">
        <v>339.47</v>
      </c>
      <c r="H671" s="827">
        <v>1</v>
      </c>
      <c r="I671" s="831"/>
      <c r="J671" s="831"/>
      <c r="K671" s="827">
        <v>0</v>
      </c>
      <c r="L671" s="831">
        <v>1</v>
      </c>
      <c r="M671" s="832">
        <v>339.47</v>
      </c>
    </row>
    <row r="672" spans="1:13" ht="14.45" customHeight="1" x14ac:dyDescent="0.2">
      <c r="A672" s="821" t="s">
        <v>2965</v>
      </c>
      <c r="B672" s="822" t="s">
        <v>2874</v>
      </c>
      <c r="C672" s="822" t="s">
        <v>3941</v>
      </c>
      <c r="D672" s="822" t="s">
        <v>2883</v>
      </c>
      <c r="E672" s="822" t="s">
        <v>3942</v>
      </c>
      <c r="F672" s="831">
        <v>2</v>
      </c>
      <c r="G672" s="831">
        <v>1354.36</v>
      </c>
      <c r="H672" s="827">
        <v>1</v>
      </c>
      <c r="I672" s="831"/>
      <c r="J672" s="831"/>
      <c r="K672" s="827">
        <v>0</v>
      </c>
      <c r="L672" s="831">
        <v>2</v>
      </c>
      <c r="M672" s="832">
        <v>1354.36</v>
      </c>
    </row>
    <row r="673" spans="1:13" ht="14.45" customHeight="1" x14ac:dyDescent="0.2">
      <c r="A673" s="821" t="s">
        <v>2965</v>
      </c>
      <c r="B673" s="822" t="s">
        <v>2874</v>
      </c>
      <c r="C673" s="822" t="s">
        <v>4087</v>
      </c>
      <c r="D673" s="822" t="s">
        <v>2883</v>
      </c>
      <c r="E673" s="822" t="s">
        <v>3945</v>
      </c>
      <c r="F673" s="831">
        <v>3</v>
      </c>
      <c r="G673" s="831">
        <v>507.87</v>
      </c>
      <c r="H673" s="827">
        <v>1</v>
      </c>
      <c r="I673" s="831"/>
      <c r="J673" s="831"/>
      <c r="K673" s="827">
        <v>0</v>
      </c>
      <c r="L673" s="831">
        <v>3</v>
      </c>
      <c r="M673" s="832">
        <v>507.87</v>
      </c>
    </row>
    <row r="674" spans="1:13" ht="14.45" customHeight="1" x14ac:dyDescent="0.2">
      <c r="A674" s="821" t="s">
        <v>2965</v>
      </c>
      <c r="B674" s="822" t="s">
        <v>2874</v>
      </c>
      <c r="C674" s="822" t="s">
        <v>4204</v>
      </c>
      <c r="D674" s="822" t="s">
        <v>2883</v>
      </c>
      <c r="E674" s="822" t="s">
        <v>2052</v>
      </c>
      <c r="F674" s="831">
        <v>18</v>
      </c>
      <c r="G674" s="831">
        <v>6094.4400000000005</v>
      </c>
      <c r="H674" s="827">
        <v>1</v>
      </c>
      <c r="I674" s="831"/>
      <c r="J674" s="831"/>
      <c r="K674" s="827">
        <v>0</v>
      </c>
      <c r="L674" s="831">
        <v>18</v>
      </c>
      <c r="M674" s="832">
        <v>6094.4400000000005</v>
      </c>
    </row>
    <row r="675" spans="1:13" ht="14.45" customHeight="1" x14ac:dyDescent="0.2">
      <c r="A675" s="821" t="s">
        <v>2965</v>
      </c>
      <c r="B675" s="822" t="s">
        <v>2874</v>
      </c>
      <c r="C675" s="822" t="s">
        <v>3946</v>
      </c>
      <c r="D675" s="822" t="s">
        <v>2044</v>
      </c>
      <c r="E675" s="822" t="s">
        <v>2052</v>
      </c>
      <c r="F675" s="831">
        <v>2</v>
      </c>
      <c r="G675" s="831">
        <v>677.16</v>
      </c>
      <c r="H675" s="827">
        <v>1</v>
      </c>
      <c r="I675" s="831"/>
      <c r="J675" s="831"/>
      <c r="K675" s="827">
        <v>0</v>
      </c>
      <c r="L675" s="831">
        <v>2</v>
      </c>
      <c r="M675" s="832">
        <v>677.16</v>
      </c>
    </row>
    <row r="676" spans="1:13" ht="14.45" customHeight="1" x14ac:dyDescent="0.2">
      <c r="A676" s="821" t="s">
        <v>2965</v>
      </c>
      <c r="B676" s="822" t="s">
        <v>2874</v>
      </c>
      <c r="C676" s="822" t="s">
        <v>3949</v>
      </c>
      <c r="D676" s="822" t="s">
        <v>3948</v>
      </c>
      <c r="E676" s="822" t="s">
        <v>2052</v>
      </c>
      <c r="F676" s="831">
        <v>6</v>
      </c>
      <c r="G676" s="831">
        <v>2031.48</v>
      </c>
      <c r="H676" s="827">
        <v>1</v>
      </c>
      <c r="I676" s="831"/>
      <c r="J676" s="831"/>
      <c r="K676" s="827">
        <v>0</v>
      </c>
      <c r="L676" s="831">
        <v>6</v>
      </c>
      <c r="M676" s="832">
        <v>2031.48</v>
      </c>
    </row>
    <row r="677" spans="1:13" ht="14.45" customHeight="1" x14ac:dyDescent="0.2">
      <c r="A677" s="821" t="s">
        <v>2965</v>
      </c>
      <c r="B677" s="822" t="s">
        <v>2874</v>
      </c>
      <c r="C677" s="822" t="s">
        <v>2882</v>
      </c>
      <c r="D677" s="822" t="s">
        <v>2883</v>
      </c>
      <c r="E677" s="822" t="s">
        <v>2879</v>
      </c>
      <c r="F677" s="831">
        <v>12</v>
      </c>
      <c r="G677" s="831">
        <v>8126.0399999999991</v>
      </c>
      <c r="H677" s="827">
        <v>1</v>
      </c>
      <c r="I677" s="831"/>
      <c r="J677" s="831"/>
      <c r="K677" s="827">
        <v>0</v>
      </c>
      <c r="L677" s="831">
        <v>12</v>
      </c>
      <c r="M677" s="832">
        <v>8126.0399999999991</v>
      </c>
    </row>
    <row r="678" spans="1:13" ht="14.45" customHeight="1" x14ac:dyDescent="0.2">
      <c r="A678" s="821" t="s">
        <v>2965</v>
      </c>
      <c r="B678" s="822" t="s">
        <v>2874</v>
      </c>
      <c r="C678" s="822" t="s">
        <v>4205</v>
      </c>
      <c r="D678" s="822" t="s">
        <v>3951</v>
      </c>
      <c r="E678" s="822" t="s">
        <v>3945</v>
      </c>
      <c r="F678" s="831">
        <v>3</v>
      </c>
      <c r="G678" s="831">
        <v>507.87</v>
      </c>
      <c r="H678" s="827">
        <v>1</v>
      </c>
      <c r="I678" s="831"/>
      <c r="J678" s="831"/>
      <c r="K678" s="827">
        <v>0</v>
      </c>
      <c r="L678" s="831">
        <v>3</v>
      </c>
      <c r="M678" s="832">
        <v>507.87</v>
      </c>
    </row>
    <row r="679" spans="1:13" ht="14.45" customHeight="1" x14ac:dyDescent="0.2">
      <c r="A679" s="821" t="s">
        <v>2965</v>
      </c>
      <c r="B679" s="822" t="s">
        <v>2874</v>
      </c>
      <c r="C679" s="822" t="s">
        <v>3952</v>
      </c>
      <c r="D679" s="822" t="s">
        <v>3948</v>
      </c>
      <c r="E679" s="822" t="s">
        <v>2879</v>
      </c>
      <c r="F679" s="831">
        <v>5</v>
      </c>
      <c r="G679" s="831">
        <v>3385.85</v>
      </c>
      <c r="H679" s="827">
        <v>1</v>
      </c>
      <c r="I679" s="831"/>
      <c r="J679" s="831"/>
      <c r="K679" s="827">
        <v>0</v>
      </c>
      <c r="L679" s="831">
        <v>5</v>
      </c>
      <c r="M679" s="832">
        <v>3385.85</v>
      </c>
    </row>
    <row r="680" spans="1:13" ht="14.45" customHeight="1" x14ac:dyDescent="0.2">
      <c r="A680" s="821" t="s">
        <v>2965</v>
      </c>
      <c r="B680" s="822" t="s">
        <v>2874</v>
      </c>
      <c r="C680" s="822" t="s">
        <v>2876</v>
      </c>
      <c r="D680" s="822" t="s">
        <v>2046</v>
      </c>
      <c r="E680" s="822" t="s">
        <v>2049</v>
      </c>
      <c r="F680" s="831"/>
      <c r="G680" s="831"/>
      <c r="H680" s="827">
        <v>0</v>
      </c>
      <c r="I680" s="831">
        <v>70</v>
      </c>
      <c r="J680" s="831">
        <v>90063.4</v>
      </c>
      <c r="K680" s="827">
        <v>1</v>
      </c>
      <c r="L680" s="831">
        <v>70</v>
      </c>
      <c r="M680" s="832">
        <v>90063.4</v>
      </c>
    </row>
    <row r="681" spans="1:13" ht="14.45" customHeight="1" x14ac:dyDescent="0.2">
      <c r="A681" s="821" t="s">
        <v>2965</v>
      </c>
      <c r="B681" s="822" t="s">
        <v>2874</v>
      </c>
      <c r="C681" s="822" t="s">
        <v>2877</v>
      </c>
      <c r="D681" s="822" t="s">
        <v>2046</v>
      </c>
      <c r="E681" s="822" t="s">
        <v>2048</v>
      </c>
      <c r="F681" s="831"/>
      <c r="G681" s="831"/>
      <c r="H681" s="827">
        <v>0</v>
      </c>
      <c r="I681" s="831">
        <v>107</v>
      </c>
      <c r="J681" s="831">
        <v>275334.54000000004</v>
      </c>
      <c r="K681" s="827">
        <v>1</v>
      </c>
      <c r="L681" s="831">
        <v>107</v>
      </c>
      <c r="M681" s="832">
        <v>275334.54000000004</v>
      </c>
    </row>
    <row r="682" spans="1:13" ht="14.45" customHeight="1" x14ac:dyDescent="0.2">
      <c r="A682" s="821" t="s">
        <v>2965</v>
      </c>
      <c r="B682" s="822" t="s">
        <v>2874</v>
      </c>
      <c r="C682" s="822" t="s">
        <v>2878</v>
      </c>
      <c r="D682" s="822" t="s">
        <v>2046</v>
      </c>
      <c r="E682" s="822" t="s">
        <v>2879</v>
      </c>
      <c r="F682" s="831"/>
      <c r="G682" s="831"/>
      <c r="H682" s="827">
        <v>0</v>
      </c>
      <c r="I682" s="831">
        <v>43</v>
      </c>
      <c r="J682" s="831">
        <v>29118.309999999998</v>
      </c>
      <c r="K682" s="827">
        <v>1</v>
      </c>
      <c r="L682" s="831">
        <v>43</v>
      </c>
      <c r="M682" s="832">
        <v>29118.309999999998</v>
      </c>
    </row>
    <row r="683" spans="1:13" ht="14.45" customHeight="1" x14ac:dyDescent="0.2">
      <c r="A683" s="821" t="s">
        <v>2965</v>
      </c>
      <c r="B683" s="822" t="s">
        <v>2874</v>
      </c>
      <c r="C683" s="822" t="s">
        <v>3961</v>
      </c>
      <c r="D683" s="822" t="s">
        <v>2044</v>
      </c>
      <c r="E683" s="822" t="s">
        <v>2049</v>
      </c>
      <c r="F683" s="831">
        <v>3</v>
      </c>
      <c r="G683" s="831">
        <v>761.81999999999994</v>
      </c>
      <c r="H683" s="827">
        <v>1</v>
      </c>
      <c r="I683" s="831"/>
      <c r="J683" s="831"/>
      <c r="K683" s="827">
        <v>0</v>
      </c>
      <c r="L683" s="831">
        <v>3</v>
      </c>
      <c r="M683" s="832">
        <v>761.81999999999994</v>
      </c>
    </row>
    <row r="684" spans="1:13" ht="14.45" customHeight="1" x14ac:dyDescent="0.2">
      <c r="A684" s="821" t="s">
        <v>2965</v>
      </c>
      <c r="B684" s="822" t="s">
        <v>2874</v>
      </c>
      <c r="C684" s="822" t="s">
        <v>4207</v>
      </c>
      <c r="D684" s="822" t="s">
        <v>4208</v>
      </c>
      <c r="E684" s="822" t="s">
        <v>3945</v>
      </c>
      <c r="F684" s="831">
        <v>2</v>
      </c>
      <c r="G684" s="831">
        <v>2572.38</v>
      </c>
      <c r="H684" s="827">
        <v>1</v>
      </c>
      <c r="I684" s="831"/>
      <c r="J684" s="831"/>
      <c r="K684" s="827">
        <v>0</v>
      </c>
      <c r="L684" s="831">
        <v>2</v>
      </c>
      <c r="M684" s="832">
        <v>2572.38</v>
      </c>
    </row>
    <row r="685" spans="1:13" ht="14.45" customHeight="1" x14ac:dyDescent="0.2">
      <c r="A685" s="821" t="s">
        <v>2965</v>
      </c>
      <c r="B685" s="822" t="s">
        <v>2874</v>
      </c>
      <c r="C685" s="822" t="s">
        <v>4414</v>
      </c>
      <c r="D685" s="822" t="s">
        <v>4208</v>
      </c>
      <c r="E685" s="822" t="s">
        <v>2052</v>
      </c>
      <c r="F685" s="831">
        <v>3</v>
      </c>
      <c r="G685" s="831">
        <v>5146.4400000000005</v>
      </c>
      <c r="H685" s="827">
        <v>1</v>
      </c>
      <c r="I685" s="831"/>
      <c r="J685" s="831"/>
      <c r="K685" s="827">
        <v>0</v>
      </c>
      <c r="L685" s="831">
        <v>3</v>
      </c>
      <c r="M685" s="832">
        <v>5146.4400000000005</v>
      </c>
    </row>
    <row r="686" spans="1:13" ht="14.45" customHeight="1" x14ac:dyDescent="0.2">
      <c r="A686" s="821" t="s">
        <v>2965</v>
      </c>
      <c r="B686" s="822" t="s">
        <v>2874</v>
      </c>
      <c r="C686" s="822" t="s">
        <v>3957</v>
      </c>
      <c r="D686" s="822" t="s">
        <v>3958</v>
      </c>
      <c r="E686" s="822" t="s">
        <v>3945</v>
      </c>
      <c r="F686" s="831">
        <v>14</v>
      </c>
      <c r="G686" s="831">
        <v>18006.66</v>
      </c>
      <c r="H686" s="827">
        <v>1</v>
      </c>
      <c r="I686" s="831"/>
      <c r="J686" s="831"/>
      <c r="K686" s="827">
        <v>0</v>
      </c>
      <c r="L686" s="831">
        <v>14</v>
      </c>
      <c r="M686" s="832">
        <v>18006.66</v>
      </c>
    </row>
    <row r="687" spans="1:13" ht="14.45" customHeight="1" x14ac:dyDescent="0.2">
      <c r="A687" s="821" t="s">
        <v>2965</v>
      </c>
      <c r="B687" s="822" t="s">
        <v>2874</v>
      </c>
      <c r="C687" s="822" t="s">
        <v>3959</v>
      </c>
      <c r="D687" s="822" t="s">
        <v>3960</v>
      </c>
      <c r="E687" s="822" t="s">
        <v>2052</v>
      </c>
      <c r="F687" s="831">
        <v>7</v>
      </c>
      <c r="G687" s="831">
        <v>12008.36</v>
      </c>
      <c r="H687" s="827">
        <v>1</v>
      </c>
      <c r="I687" s="831"/>
      <c r="J687" s="831"/>
      <c r="K687" s="827">
        <v>0</v>
      </c>
      <c r="L687" s="831">
        <v>7</v>
      </c>
      <c r="M687" s="832">
        <v>12008.36</v>
      </c>
    </row>
    <row r="688" spans="1:13" ht="14.45" customHeight="1" x14ac:dyDescent="0.2">
      <c r="A688" s="821" t="s">
        <v>2965</v>
      </c>
      <c r="B688" s="822" t="s">
        <v>2874</v>
      </c>
      <c r="C688" s="822" t="s">
        <v>4091</v>
      </c>
      <c r="D688" s="822" t="s">
        <v>2046</v>
      </c>
      <c r="E688" s="822" t="s">
        <v>4092</v>
      </c>
      <c r="F688" s="831"/>
      <c r="G688" s="831"/>
      <c r="H688" s="827">
        <v>0</v>
      </c>
      <c r="I688" s="831">
        <v>1</v>
      </c>
      <c r="J688" s="831">
        <v>84.96</v>
      </c>
      <c r="K688" s="827">
        <v>1</v>
      </c>
      <c r="L688" s="831">
        <v>1</v>
      </c>
      <c r="M688" s="832">
        <v>84.96</v>
      </c>
    </row>
    <row r="689" spans="1:13" ht="14.45" customHeight="1" x14ac:dyDescent="0.2">
      <c r="A689" s="821" t="s">
        <v>2965</v>
      </c>
      <c r="B689" s="822" t="s">
        <v>2874</v>
      </c>
      <c r="C689" s="822" t="s">
        <v>4532</v>
      </c>
      <c r="D689" s="822" t="s">
        <v>2044</v>
      </c>
      <c r="E689" s="822" t="s">
        <v>4533</v>
      </c>
      <c r="F689" s="831">
        <v>1</v>
      </c>
      <c r="G689" s="831">
        <v>1015.75</v>
      </c>
      <c r="H689" s="827">
        <v>1</v>
      </c>
      <c r="I689" s="831"/>
      <c r="J689" s="831"/>
      <c r="K689" s="827">
        <v>0</v>
      </c>
      <c r="L689" s="831">
        <v>1</v>
      </c>
      <c r="M689" s="832">
        <v>1015.75</v>
      </c>
    </row>
    <row r="690" spans="1:13" ht="14.45" customHeight="1" x14ac:dyDescent="0.2">
      <c r="A690" s="821" t="s">
        <v>2965</v>
      </c>
      <c r="B690" s="822" t="s">
        <v>2733</v>
      </c>
      <c r="C690" s="822" t="s">
        <v>2734</v>
      </c>
      <c r="D690" s="822" t="s">
        <v>2735</v>
      </c>
      <c r="E690" s="822" t="s">
        <v>2736</v>
      </c>
      <c r="F690" s="831"/>
      <c r="G690" s="831"/>
      <c r="H690" s="827">
        <v>0</v>
      </c>
      <c r="I690" s="831">
        <v>2</v>
      </c>
      <c r="J690" s="831">
        <v>46.8</v>
      </c>
      <c r="K690" s="827">
        <v>1</v>
      </c>
      <c r="L690" s="831">
        <v>2</v>
      </c>
      <c r="M690" s="832">
        <v>46.8</v>
      </c>
    </row>
    <row r="691" spans="1:13" ht="14.45" customHeight="1" x14ac:dyDescent="0.2">
      <c r="A691" s="821" t="s">
        <v>2965</v>
      </c>
      <c r="B691" s="822" t="s">
        <v>2733</v>
      </c>
      <c r="C691" s="822" t="s">
        <v>3796</v>
      </c>
      <c r="D691" s="822" t="s">
        <v>3797</v>
      </c>
      <c r="E691" s="822" t="s">
        <v>2893</v>
      </c>
      <c r="F691" s="831">
        <v>6</v>
      </c>
      <c r="G691" s="831">
        <v>280.86</v>
      </c>
      <c r="H691" s="827">
        <v>1</v>
      </c>
      <c r="I691" s="831"/>
      <c r="J691" s="831"/>
      <c r="K691" s="827">
        <v>0</v>
      </c>
      <c r="L691" s="831">
        <v>6</v>
      </c>
      <c r="M691" s="832">
        <v>280.86</v>
      </c>
    </row>
    <row r="692" spans="1:13" ht="14.45" customHeight="1" x14ac:dyDescent="0.2">
      <c r="A692" s="821" t="s">
        <v>2965</v>
      </c>
      <c r="B692" s="822" t="s">
        <v>2744</v>
      </c>
      <c r="C692" s="822" t="s">
        <v>4540</v>
      </c>
      <c r="D692" s="822" t="s">
        <v>4541</v>
      </c>
      <c r="E692" s="822" t="s">
        <v>2726</v>
      </c>
      <c r="F692" s="831">
        <v>1</v>
      </c>
      <c r="G692" s="831">
        <v>0</v>
      </c>
      <c r="H692" s="827"/>
      <c r="I692" s="831"/>
      <c r="J692" s="831"/>
      <c r="K692" s="827"/>
      <c r="L692" s="831">
        <v>1</v>
      </c>
      <c r="M692" s="832">
        <v>0</v>
      </c>
    </row>
    <row r="693" spans="1:13" ht="14.45" customHeight="1" x14ac:dyDescent="0.2">
      <c r="A693" s="821" t="s">
        <v>2965</v>
      </c>
      <c r="B693" s="822" t="s">
        <v>2744</v>
      </c>
      <c r="C693" s="822" t="s">
        <v>2747</v>
      </c>
      <c r="D693" s="822" t="s">
        <v>1625</v>
      </c>
      <c r="E693" s="822" t="s">
        <v>2748</v>
      </c>
      <c r="F693" s="831"/>
      <c r="G693" s="831"/>
      <c r="H693" s="827"/>
      <c r="I693" s="831">
        <v>15</v>
      </c>
      <c r="J693" s="831">
        <v>0</v>
      </c>
      <c r="K693" s="827"/>
      <c r="L693" s="831">
        <v>15</v>
      </c>
      <c r="M693" s="832">
        <v>0</v>
      </c>
    </row>
    <row r="694" spans="1:13" ht="14.45" customHeight="1" x14ac:dyDescent="0.2">
      <c r="A694" s="821" t="s">
        <v>2965</v>
      </c>
      <c r="B694" s="822" t="s">
        <v>2744</v>
      </c>
      <c r="C694" s="822" t="s">
        <v>2745</v>
      </c>
      <c r="D694" s="822" t="s">
        <v>1625</v>
      </c>
      <c r="E694" s="822" t="s">
        <v>2746</v>
      </c>
      <c r="F694" s="831"/>
      <c r="G694" s="831"/>
      <c r="H694" s="827"/>
      <c r="I694" s="831">
        <v>4</v>
      </c>
      <c r="J694" s="831">
        <v>0</v>
      </c>
      <c r="K694" s="827"/>
      <c r="L694" s="831">
        <v>4</v>
      </c>
      <c r="M694" s="832">
        <v>0</v>
      </c>
    </row>
    <row r="695" spans="1:13" ht="14.45" customHeight="1" x14ac:dyDescent="0.2">
      <c r="A695" s="821" t="s">
        <v>2965</v>
      </c>
      <c r="B695" s="822" t="s">
        <v>4710</v>
      </c>
      <c r="C695" s="822" t="s">
        <v>3210</v>
      </c>
      <c r="D695" s="822" t="s">
        <v>893</v>
      </c>
      <c r="E695" s="822" t="s">
        <v>836</v>
      </c>
      <c r="F695" s="831"/>
      <c r="G695" s="831"/>
      <c r="H695" s="827">
        <v>0</v>
      </c>
      <c r="I695" s="831">
        <v>6</v>
      </c>
      <c r="J695" s="831">
        <v>395.93999999999994</v>
      </c>
      <c r="K695" s="827">
        <v>1</v>
      </c>
      <c r="L695" s="831">
        <v>6</v>
      </c>
      <c r="M695" s="832">
        <v>395.93999999999994</v>
      </c>
    </row>
    <row r="696" spans="1:13" ht="14.45" customHeight="1" x14ac:dyDescent="0.2">
      <c r="A696" s="821" t="s">
        <v>2965</v>
      </c>
      <c r="B696" s="822" t="s">
        <v>2752</v>
      </c>
      <c r="C696" s="822" t="s">
        <v>2761</v>
      </c>
      <c r="D696" s="822" t="s">
        <v>2759</v>
      </c>
      <c r="E696" s="822" t="s">
        <v>2762</v>
      </c>
      <c r="F696" s="831"/>
      <c r="G696" s="831"/>
      <c r="H696" s="827">
        <v>0</v>
      </c>
      <c r="I696" s="831">
        <v>1</v>
      </c>
      <c r="J696" s="831">
        <v>245.91</v>
      </c>
      <c r="K696" s="827">
        <v>1</v>
      </c>
      <c r="L696" s="831">
        <v>1</v>
      </c>
      <c r="M696" s="832">
        <v>245.91</v>
      </c>
    </row>
    <row r="697" spans="1:13" ht="14.45" customHeight="1" x14ac:dyDescent="0.2">
      <c r="A697" s="821" t="s">
        <v>2965</v>
      </c>
      <c r="B697" s="822" t="s">
        <v>2763</v>
      </c>
      <c r="C697" s="822" t="s">
        <v>4385</v>
      </c>
      <c r="D697" s="822" t="s">
        <v>4386</v>
      </c>
      <c r="E697" s="822" t="s">
        <v>836</v>
      </c>
      <c r="F697" s="831">
        <v>6</v>
      </c>
      <c r="G697" s="831">
        <v>792</v>
      </c>
      <c r="H697" s="827">
        <v>1</v>
      </c>
      <c r="I697" s="831"/>
      <c r="J697" s="831"/>
      <c r="K697" s="827">
        <v>0</v>
      </c>
      <c r="L697" s="831">
        <v>6</v>
      </c>
      <c r="M697" s="832">
        <v>792</v>
      </c>
    </row>
    <row r="698" spans="1:13" ht="14.45" customHeight="1" x14ac:dyDescent="0.2">
      <c r="A698" s="821" t="s">
        <v>2965</v>
      </c>
      <c r="B698" s="822" t="s">
        <v>2763</v>
      </c>
      <c r="C698" s="822" t="s">
        <v>3830</v>
      </c>
      <c r="D698" s="822" t="s">
        <v>2765</v>
      </c>
      <c r="E698" s="822" t="s">
        <v>3831</v>
      </c>
      <c r="F698" s="831">
        <v>1</v>
      </c>
      <c r="G698" s="831">
        <v>431.18</v>
      </c>
      <c r="H698" s="827">
        <v>1</v>
      </c>
      <c r="I698" s="831"/>
      <c r="J698" s="831"/>
      <c r="K698" s="827">
        <v>0</v>
      </c>
      <c r="L698" s="831">
        <v>1</v>
      </c>
      <c r="M698" s="832">
        <v>431.18</v>
      </c>
    </row>
    <row r="699" spans="1:13" ht="14.45" customHeight="1" x14ac:dyDescent="0.2">
      <c r="A699" s="821" t="s">
        <v>2965</v>
      </c>
      <c r="B699" s="822" t="s">
        <v>2897</v>
      </c>
      <c r="C699" s="822" t="s">
        <v>4020</v>
      </c>
      <c r="D699" s="822" t="s">
        <v>2899</v>
      </c>
      <c r="E699" s="822" t="s">
        <v>4021</v>
      </c>
      <c r="F699" s="831"/>
      <c r="G699" s="831"/>
      <c r="H699" s="827">
        <v>0</v>
      </c>
      <c r="I699" s="831">
        <v>10</v>
      </c>
      <c r="J699" s="831">
        <v>805.30000000000007</v>
      </c>
      <c r="K699" s="827">
        <v>1</v>
      </c>
      <c r="L699" s="831">
        <v>10</v>
      </c>
      <c r="M699" s="832">
        <v>805.30000000000007</v>
      </c>
    </row>
    <row r="700" spans="1:13" ht="14.45" customHeight="1" x14ac:dyDescent="0.2">
      <c r="A700" s="821" t="s">
        <v>2965</v>
      </c>
      <c r="B700" s="822" t="s">
        <v>2897</v>
      </c>
      <c r="C700" s="822" t="s">
        <v>4022</v>
      </c>
      <c r="D700" s="822" t="s">
        <v>2899</v>
      </c>
      <c r="E700" s="822" t="s">
        <v>2100</v>
      </c>
      <c r="F700" s="831">
        <v>2</v>
      </c>
      <c r="G700" s="831">
        <v>800.34</v>
      </c>
      <c r="H700" s="827">
        <v>1</v>
      </c>
      <c r="I700" s="831"/>
      <c r="J700" s="831"/>
      <c r="K700" s="827">
        <v>0</v>
      </c>
      <c r="L700" s="831">
        <v>2</v>
      </c>
      <c r="M700" s="832">
        <v>800.34</v>
      </c>
    </row>
    <row r="701" spans="1:13" ht="14.45" customHeight="1" x14ac:dyDescent="0.2">
      <c r="A701" s="821" t="s">
        <v>2965</v>
      </c>
      <c r="B701" s="822" t="s">
        <v>2897</v>
      </c>
      <c r="C701" s="822" t="s">
        <v>4023</v>
      </c>
      <c r="D701" s="822" t="s">
        <v>2899</v>
      </c>
      <c r="E701" s="822" t="s">
        <v>4024</v>
      </c>
      <c r="F701" s="831">
        <v>1</v>
      </c>
      <c r="G701" s="831">
        <v>533.42999999999995</v>
      </c>
      <c r="H701" s="827">
        <v>1</v>
      </c>
      <c r="I701" s="831"/>
      <c r="J701" s="831"/>
      <c r="K701" s="827">
        <v>0</v>
      </c>
      <c r="L701" s="831">
        <v>1</v>
      </c>
      <c r="M701" s="832">
        <v>533.42999999999995</v>
      </c>
    </row>
    <row r="702" spans="1:13" ht="14.45" customHeight="1" x14ac:dyDescent="0.2">
      <c r="A702" s="821" t="s">
        <v>2965</v>
      </c>
      <c r="B702" s="822" t="s">
        <v>2897</v>
      </c>
      <c r="C702" s="822" t="s">
        <v>4025</v>
      </c>
      <c r="D702" s="822" t="s">
        <v>2899</v>
      </c>
      <c r="E702" s="822" t="s">
        <v>4024</v>
      </c>
      <c r="F702" s="831"/>
      <c r="G702" s="831"/>
      <c r="H702" s="827">
        <v>0</v>
      </c>
      <c r="I702" s="831">
        <v>4</v>
      </c>
      <c r="J702" s="831">
        <v>2133.7199999999998</v>
      </c>
      <c r="K702" s="827">
        <v>1</v>
      </c>
      <c r="L702" s="831">
        <v>4</v>
      </c>
      <c r="M702" s="832">
        <v>2133.7199999999998</v>
      </c>
    </row>
    <row r="703" spans="1:13" ht="14.45" customHeight="1" x14ac:dyDescent="0.2">
      <c r="A703" s="821" t="s">
        <v>2965</v>
      </c>
      <c r="B703" s="822" t="s">
        <v>2897</v>
      </c>
      <c r="C703" s="822" t="s">
        <v>4164</v>
      </c>
      <c r="D703" s="822" t="s">
        <v>2899</v>
      </c>
      <c r="E703" s="822" t="s">
        <v>4021</v>
      </c>
      <c r="F703" s="831"/>
      <c r="G703" s="831"/>
      <c r="H703" s="827">
        <v>0</v>
      </c>
      <c r="I703" s="831">
        <v>6</v>
      </c>
      <c r="J703" s="831">
        <v>483.18</v>
      </c>
      <c r="K703" s="827">
        <v>1</v>
      </c>
      <c r="L703" s="831">
        <v>6</v>
      </c>
      <c r="M703" s="832">
        <v>483.18</v>
      </c>
    </row>
    <row r="704" spans="1:13" ht="14.45" customHeight="1" x14ac:dyDescent="0.2">
      <c r="A704" s="821" t="s">
        <v>2965</v>
      </c>
      <c r="B704" s="822" t="s">
        <v>2897</v>
      </c>
      <c r="C704" s="822" t="s">
        <v>2900</v>
      </c>
      <c r="D704" s="822" t="s">
        <v>2899</v>
      </c>
      <c r="E704" s="822" t="s">
        <v>2100</v>
      </c>
      <c r="F704" s="831"/>
      <c r="G704" s="831"/>
      <c r="H704" s="827">
        <v>0</v>
      </c>
      <c r="I704" s="831">
        <v>12</v>
      </c>
      <c r="J704" s="831">
        <v>4802.04</v>
      </c>
      <c r="K704" s="827">
        <v>1</v>
      </c>
      <c r="L704" s="831">
        <v>12</v>
      </c>
      <c r="M704" s="832">
        <v>4802.04</v>
      </c>
    </row>
    <row r="705" spans="1:13" ht="14.45" customHeight="1" x14ac:dyDescent="0.2">
      <c r="A705" s="821" t="s">
        <v>2965</v>
      </c>
      <c r="B705" s="822" t="s">
        <v>2777</v>
      </c>
      <c r="C705" s="822" t="s">
        <v>2781</v>
      </c>
      <c r="D705" s="822" t="s">
        <v>1617</v>
      </c>
      <c r="E705" s="822" t="s">
        <v>2782</v>
      </c>
      <c r="F705" s="831"/>
      <c r="G705" s="831"/>
      <c r="H705" s="827">
        <v>0</v>
      </c>
      <c r="I705" s="831">
        <v>1</v>
      </c>
      <c r="J705" s="831">
        <v>176.32</v>
      </c>
      <c r="K705" s="827">
        <v>1</v>
      </c>
      <c r="L705" s="831">
        <v>1</v>
      </c>
      <c r="M705" s="832">
        <v>176.32</v>
      </c>
    </row>
    <row r="706" spans="1:13" ht="14.45" customHeight="1" x14ac:dyDescent="0.2">
      <c r="A706" s="821" t="s">
        <v>2965</v>
      </c>
      <c r="B706" s="822" t="s">
        <v>4729</v>
      </c>
      <c r="C706" s="822" t="s">
        <v>4269</v>
      </c>
      <c r="D706" s="822" t="s">
        <v>4270</v>
      </c>
      <c r="E706" s="822" t="s">
        <v>1915</v>
      </c>
      <c r="F706" s="831"/>
      <c r="G706" s="831"/>
      <c r="H706" s="827">
        <v>0</v>
      </c>
      <c r="I706" s="831">
        <v>1</v>
      </c>
      <c r="J706" s="831">
        <v>176.32</v>
      </c>
      <c r="K706" s="827">
        <v>1</v>
      </c>
      <c r="L706" s="831">
        <v>1</v>
      </c>
      <c r="M706" s="832">
        <v>176.32</v>
      </c>
    </row>
    <row r="707" spans="1:13" ht="14.45" customHeight="1" x14ac:dyDescent="0.2">
      <c r="A707" s="821" t="s">
        <v>2965</v>
      </c>
      <c r="B707" s="822" t="s">
        <v>4718</v>
      </c>
      <c r="C707" s="822" t="s">
        <v>4502</v>
      </c>
      <c r="D707" s="822" t="s">
        <v>3403</v>
      </c>
      <c r="E707" s="822" t="s">
        <v>3234</v>
      </c>
      <c r="F707" s="831">
        <v>1</v>
      </c>
      <c r="G707" s="831">
        <v>97.96</v>
      </c>
      <c r="H707" s="827">
        <v>1</v>
      </c>
      <c r="I707" s="831"/>
      <c r="J707" s="831"/>
      <c r="K707" s="827">
        <v>0</v>
      </c>
      <c r="L707" s="831">
        <v>1</v>
      </c>
      <c r="M707" s="832">
        <v>97.96</v>
      </c>
    </row>
    <row r="708" spans="1:13" ht="14.45" customHeight="1" x14ac:dyDescent="0.2">
      <c r="A708" s="821" t="s">
        <v>2965</v>
      </c>
      <c r="B708" s="822" t="s">
        <v>4716</v>
      </c>
      <c r="C708" s="822" t="s">
        <v>4342</v>
      </c>
      <c r="D708" s="822" t="s">
        <v>3195</v>
      </c>
      <c r="E708" s="822" t="s">
        <v>4029</v>
      </c>
      <c r="F708" s="831"/>
      <c r="G708" s="831"/>
      <c r="H708" s="827">
        <v>0</v>
      </c>
      <c r="I708" s="831">
        <v>3</v>
      </c>
      <c r="J708" s="831">
        <v>150.96</v>
      </c>
      <c r="K708" s="827">
        <v>1</v>
      </c>
      <c r="L708" s="831">
        <v>3</v>
      </c>
      <c r="M708" s="832">
        <v>150.96</v>
      </c>
    </row>
    <row r="709" spans="1:13" ht="14.45" customHeight="1" x14ac:dyDescent="0.2">
      <c r="A709" s="821" t="s">
        <v>2965</v>
      </c>
      <c r="B709" s="822" t="s">
        <v>4716</v>
      </c>
      <c r="C709" s="822" t="s">
        <v>4027</v>
      </c>
      <c r="D709" s="822" t="s">
        <v>4028</v>
      </c>
      <c r="E709" s="822" t="s">
        <v>4029</v>
      </c>
      <c r="F709" s="831">
        <v>3</v>
      </c>
      <c r="G709" s="831">
        <v>150.96</v>
      </c>
      <c r="H709" s="827">
        <v>1</v>
      </c>
      <c r="I709" s="831"/>
      <c r="J709" s="831"/>
      <c r="K709" s="827">
        <v>0</v>
      </c>
      <c r="L709" s="831">
        <v>3</v>
      </c>
      <c r="M709" s="832">
        <v>150.96</v>
      </c>
    </row>
    <row r="710" spans="1:13" ht="14.45" customHeight="1" x14ac:dyDescent="0.2">
      <c r="A710" s="821" t="s">
        <v>2965</v>
      </c>
      <c r="B710" s="822" t="s">
        <v>4716</v>
      </c>
      <c r="C710" s="822" t="s">
        <v>4030</v>
      </c>
      <c r="D710" s="822" t="s">
        <v>3195</v>
      </c>
      <c r="E710" s="822" t="s">
        <v>4031</v>
      </c>
      <c r="F710" s="831"/>
      <c r="G710" s="831"/>
      <c r="H710" s="827">
        <v>0</v>
      </c>
      <c r="I710" s="831">
        <v>1</v>
      </c>
      <c r="J710" s="831">
        <v>150.94</v>
      </c>
      <c r="K710" s="827">
        <v>1</v>
      </c>
      <c r="L710" s="831">
        <v>1</v>
      </c>
      <c r="M710" s="832">
        <v>150.94</v>
      </c>
    </row>
    <row r="711" spans="1:13" ht="14.45" customHeight="1" x14ac:dyDescent="0.2">
      <c r="A711" s="821" t="s">
        <v>2965</v>
      </c>
      <c r="B711" s="822" t="s">
        <v>4716</v>
      </c>
      <c r="C711" s="822" t="s">
        <v>3261</v>
      </c>
      <c r="D711" s="822" t="s">
        <v>3208</v>
      </c>
      <c r="E711" s="822"/>
      <c r="F711" s="831">
        <v>98</v>
      </c>
      <c r="G711" s="831">
        <v>4931.3599999999997</v>
      </c>
      <c r="H711" s="827">
        <v>1</v>
      </c>
      <c r="I711" s="831"/>
      <c r="J711" s="831"/>
      <c r="K711" s="827">
        <v>0</v>
      </c>
      <c r="L711" s="831">
        <v>98</v>
      </c>
      <c r="M711" s="832">
        <v>4931.3599999999997</v>
      </c>
    </row>
    <row r="712" spans="1:13" ht="14.45" customHeight="1" x14ac:dyDescent="0.2">
      <c r="A712" s="821" t="s">
        <v>2965</v>
      </c>
      <c r="B712" s="822" t="s">
        <v>4716</v>
      </c>
      <c r="C712" s="822" t="s">
        <v>4223</v>
      </c>
      <c r="D712" s="822" t="s">
        <v>3208</v>
      </c>
      <c r="E712" s="822"/>
      <c r="F712" s="831">
        <v>3</v>
      </c>
      <c r="G712" s="831">
        <v>50.31</v>
      </c>
      <c r="H712" s="827">
        <v>1</v>
      </c>
      <c r="I712" s="831"/>
      <c r="J712" s="831"/>
      <c r="K712" s="827">
        <v>0</v>
      </c>
      <c r="L712" s="831">
        <v>3</v>
      </c>
      <c r="M712" s="832">
        <v>50.31</v>
      </c>
    </row>
    <row r="713" spans="1:13" ht="14.45" customHeight="1" x14ac:dyDescent="0.2">
      <c r="A713" s="821" t="s">
        <v>2966</v>
      </c>
      <c r="B713" s="822" t="s">
        <v>2479</v>
      </c>
      <c r="C713" s="822" t="s">
        <v>2488</v>
      </c>
      <c r="D713" s="822" t="s">
        <v>2486</v>
      </c>
      <c r="E713" s="822" t="s">
        <v>2489</v>
      </c>
      <c r="F713" s="831"/>
      <c r="G713" s="831"/>
      <c r="H713" s="827">
        <v>0</v>
      </c>
      <c r="I713" s="831">
        <v>1</v>
      </c>
      <c r="J713" s="831">
        <v>165.41</v>
      </c>
      <c r="K713" s="827">
        <v>1</v>
      </c>
      <c r="L713" s="831">
        <v>1</v>
      </c>
      <c r="M713" s="832">
        <v>165.41</v>
      </c>
    </row>
    <row r="714" spans="1:13" ht="14.45" customHeight="1" x14ac:dyDescent="0.2">
      <c r="A714" s="821" t="s">
        <v>2966</v>
      </c>
      <c r="B714" s="822" t="s">
        <v>2479</v>
      </c>
      <c r="C714" s="822" t="s">
        <v>3642</v>
      </c>
      <c r="D714" s="822" t="s">
        <v>2481</v>
      </c>
      <c r="E714" s="822" t="s">
        <v>3515</v>
      </c>
      <c r="F714" s="831">
        <v>1</v>
      </c>
      <c r="G714" s="831">
        <v>310.58999999999997</v>
      </c>
      <c r="H714" s="827">
        <v>1</v>
      </c>
      <c r="I714" s="831"/>
      <c r="J714" s="831"/>
      <c r="K714" s="827">
        <v>0</v>
      </c>
      <c r="L714" s="831">
        <v>1</v>
      </c>
      <c r="M714" s="832">
        <v>310.58999999999997</v>
      </c>
    </row>
    <row r="715" spans="1:13" ht="14.45" customHeight="1" x14ac:dyDescent="0.2">
      <c r="A715" s="821" t="s">
        <v>2966</v>
      </c>
      <c r="B715" s="822" t="s">
        <v>2500</v>
      </c>
      <c r="C715" s="822" t="s">
        <v>2501</v>
      </c>
      <c r="D715" s="822" t="s">
        <v>2502</v>
      </c>
      <c r="E715" s="822" t="s">
        <v>2503</v>
      </c>
      <c r="F715" s="831"/>
      <c r="G715" s="831"/>
      <c r="H715" s="827">
        <v>0</v>
      </c>
      <c r="I715" s="831">
        <v>1</v>
      </c>
      <c r="J715" s="831">
        <v>134.61000000000001</v>
      </c>
      <c r="K715" s="827">
        <v>1</v>
      </c>
      <c r="L715" s="831">
        <v>1</v>
      </c>
      <c r="M715" s="832">
        <v>134.61000000000001</v>
      </c>
    </row>
    <row r="716" spans="1:13" ht="14.45" customHeight="1" x14ac:dyDescent="0.2">
      <c r="A716" s="821" t="s">
        <v>2966</v>
      </c>
      <c r="B716" s="822" t="s">
        <v>2515</v>
      </c>
      <c r="C716" s="822" t="s">
        <v>3669</v>
      </c>
      <c r="D716" s="822" t="s">
        <v>1033</v>
      </c>
      <c r="E716" s="822" t="s">
        <v>1949</v>
      </c>
      <c r="F716" s="831">
        <v>1</v>
      </c>
      <c r="G716" s="831">
        <v>94.28</v>
      </c>
      <c r="H716" s="827">
        <v>1</v>
      </c>
      <c r="I716" s="831"/>
      <c r="J716" s="831"/>
      <c r="K716" s="827">
        <v>0</v>
      </c>
      <c r="L716" s="831">
        <v>1</v>
      </c>
      <c r="M716" s="832">
        <v>94.28</v>
      </c>
    </row>
    <row r="717" spans="1:13" ht="14.45" customHeight="1" x14ac:dyDescent="0.2">
      <c r="A717" s="821" t="s">
        <v>2966</v>
      </c>
      <c r="B717" s="822" t="s">
        <v>2515</v>
      </c>
      <c r="C717" s="822" t="s">
        <v>3442</v>
      </c>
      <c r="D717" s="822" t="s">
        <v>1033</v>
      </c>
      <c r="E717" s="822" t="s">
        <v>2526</v>
      </c>
      <c r="F717" s="831">
        <v>1</v>
      </c>
      <c r="G717" s="831">
        <v>49.08</v>
      </c>
      <c r="H717" s="827">
        <v>1</v>
      </c>
      <c r="I717" s="831"/>
      <c r="J717" s="831"/>
      <c r="K717" s="827">
        <v>0</v>
      </c>
      <c r="L717" s="831">
        <v>1</v>
      </c>
      <c r="M717" s="832">
        <v>49.08</v>
      </c>
    </row>
    <row r="718" spans="1:13" ht="14.45" customHeight="1" x14ac:dyDescent="0.2">
      <c r="A718" s="821" t="s">
        <v>2966</v>
      </c>
      <c r="B718" s="822" t="s">
        <v>2515</v>
      </c>
      <c r="C718" s="822" t="s">
        <v>2525</v>
      </c>
      <c r="D718" s="822" t="s">
        <v>1033</v>
      </c>
      <c r="E718" s="822" t="s">
        <v>2526</v>
      </c>
      <c r="F718" s="831"/>
      <c r="G718" s="831"/>
      <c r="H718" s="827">
        <v>0</v>
      </c>
      <c r="I718" s="831">
        <v>1</v>
      </c>
      <c r="J718" s="831">
        <v>49.08</v>
      </c>
      <c r="K718" s="827">
        <v>1</v>
      </c>
      <c r="L718" s="831">
        <v>1</v>
      </c>
      <c r="M718" s="832">
        <v>49.08</v>
      </c>
    </row>
    <row r="719" spans="1:13" ht="14.45" customHeight="1" x14ac:dyDescent="0.2">
      <c r="A719" s="821" t="s">
        <v>2966</v>
      </c>
      <c r="B719" s="822" t="s">
        <v>2539</v>
      </c>
      <c r="C719" s="822" t="s">
        <v>2543</v>
      </c>
      <c r="D719" s="822" t="s">
        <v>1746</v>
      </c>
      <c r="E719" s="822" t="s">
        <v>2544</v>
      </c>
      <c r="F719" s="831"/>
      <c r="G719" s="831"/>
      <c r="H719" s="827">
        <v>0</v>
      </c>
      <c r="I719" s="831">
        <v>2</v>
      </c>
      <c r="J719" s="831">
        <v>308.72000000000003</v>
      </c>
      <c r="K719" s="827">
        <v>1</v>
      </c>
      <c r="L719" s="831">
        <v>2</v>
      </c>
      <c r="M719" s="832">
        <v>308.72000000000003</v>
      </c>
    </row>
    <row r="720" spans="1:13" ht="14.45" customHeight="1" x14ac:dyDescent="0.2">
      <c r="A720" s="821" t="s">
        <v>2966</v>
      </c>
      <c r="B720" s="822" t="s">
        <v>2613</v>
      </c>
      <c r="C720" s="822" t="s">
        <v>2853</v>
      </c>
      <c r="D720" s="822" t="s">
        <v>2854</v>
      </c>
      <c r="E720" s="822" t="s">
        <v>2855</v>
      </c>
      <c r="F720" s="831"/>
      <c r="G720" s="831"/>
      <c r="H720" s="827">
        <v>0</v>
      </c>
      <c r="I720" s="831">
        <v>2</v>
      </c>
      <c r="J720" s="831">
        <v>4078.2799999999997</v>
      </c>
      <c r="K720" s="827">
        <v>1</v>
      </c>
      <c r="L720" s="831">
        <v>2</v>
      </c>
      <c r="M720" s="832">
        <v>4078.2799999999997</v>
      </c>
    </row>
    <row r="721" spans="1:13" ht="14.45" customHeight="1" x14ac:dyDescent="0.2">
      <c r="A721" s="821" t="s">
        <v>2966</v>
      </c>
      <c r="B721" s="822" t="s">
        <v>2314</v>
      </c>
      <c r="C721" s="822" t="s">
        <v>2682</v>
      </c>
      <c r="D721" s="822" t="s">
        <v>718</v>
      </c>
      <c r="E721" s="822" t="s">
        <v>1339</v>
      </c>
      <c r="F721" s="831"/>
      <c r="G721" s="831"/>
      <c r="H721" s="827"/>
      <c r="I721" s="831">
        <v>1</v>
      </c>
      <c r="J721" s="831">
        <v>0</v>
      </c>
      <c r="K721" s="827"/>
      <c r="L721" s="831">
        <v>1</v>
      </c>
      <c r="M721" s="832">
        <v>0</v>
      </c>
    </row>
    <row r="722" spans="1:13" ht="14.45" customHeight="1" x14ac:dyDescent="0.2">
      <c r="A722" s="821" t="s">
        <v>2967</v>
      </c>
      <c r="B722" s="822" t="s">
        <v>2326</v>
      </c>
      <c r="C722" s="822" t="s">
        <v>2331</v>
      </c>
      <c r="D722" s="822" t="s">
        <v>908</v>
      </c>
      <c r="E722" s="822" t="s">
        <v>2332</v>
      </c>
      <c r="F722" s="831"/>
      <c r="G722" s="831"/>
      <c r="H722" s="827">
        <v>0</v>
      </c>
      <c r="I722" s="831">
        <v>1</v>
      </c>
      <c r="J722" s="831">
        <v>48.89</v>
      </c>
      <c r="K722" s="827">
        <v>1</v>
      </c>
      <c r="L722" s="831">
        <v>1</v>
      </c>
      <c r="M722" s="832">
        <v>48.89</v>
      </c>
    </row>
    <row r="723" spans="1:13" ht="14.45" customHeight="1" x14ac:dyDescent="0.2">
      <c r="A723" s="821" t="s">
        <v>2967</v>
      </c>
      <c r="B723" s="822" t="s">
        <v>4730</v>
      </c>
      <c r="C723" s="822" t="s">
        <v>4573</v>
      </c>
      <c r="D723" s="822" t="s">
        <v>4512</v>
      </c>
      <c r="E723" s="822" t="s">
        <v>4574</v>
      </c>
      <c r="F723" s="831"/>
      <c r="G723" s="831"/>
      <c r="H723" s="827">
        <v>0</v>
      </c>
      <c r="I723" s="831">
        <v>2</v>
      </c>
      <c r="J723" s="831">
        <v>25.58</v>
      </c>
      <c r="K723" s="827">
        <v>1</v>
      </c>
      <c r="L723" s="831">
        <v>2</v>
      </c>
      <c r="M723" s="832">
        <v>25.58</v>
      </c>
    </row>
    <row r="724" spans="1:13" ht="14.45" customHeight="1" x14ac:dyDescent="0.2">
      <c r="A724" s="821" t="s">
        <v>2967</v>
      </c>
      <c r="B724" s="822" t="s">
        <v>2632</v>
      </c>
      <c r="C724" s="822" t="s">
        <v>2635</v>
      </c>
      <c r="D724" s="822" t="s">
        <v>1196</v>
      </c>
      <c r="E724" s="822" t="s">
        <v>2636</v>
      </c>
      <c r="F724" s="831"/>
      <c r="G724" s="831"/>
      <c r="H724" s="827">
        <v>0</v>
      </c>
      <c r="I724" s="831">
        <v>1</v>
      </c>
      <c r="J724" s="831">
        <v>773.45</v>
      </c>
      <c r="K724" s="827">
        <v>1</v>
      </c>
      <c r="L724" s="831">
        <v>1</v>
      </c>
      <c r="M724" s="832">
        <v>773.45</v>
      </c>
    </row>
    <row r="725" spans="1:13" ht="14.45" customHeight="1" x14ac:dyDescent="0.2">
      <c r="A725" s="821" t="s">
        <v>2967</v>
      </c>
      <c r="B725" s="822" t="s">
        <v>2652</v>
      </c>
      <c r="C725" s="822" t="s">
        <v>2653</v>
      </c>
      <c r="D725" s="822" t="s">
        <v>2654</v>
      </c>
      <c r="E725" s="822" t="s">
        <v>2655</v>
      </c>
      <c r="F725" s="831"/>
      <c r="G725" s="831"/>
      <c r="H725" s="827">
        <v>0</v>
      </c>
      <c r="I725" s="831">
        <v>9</v>
      </c>
      <c r="J725" s="831">
        <v>634.32000000000005</v>
      </c>
      <c r="K725" s="827">
        <v>1</v>
      </c>
      <c r="L725" s="831">
        <v>9</v>
      </c>
      <c r="M725" s="832">
        <v>634.32000000000005</v>
      </c>
    </row>
    <row r="726" spans="1:13" ht="14.45" customHeight="1" x14ac:dyDescent="0.2">
      <c r="A726" s="821" t="s">
        <v>2967</v>
      </c>
      <c r="B726" s="822" t="s">
        <v>2652</v>
      </c>
      <c r="C726" s="822" t="s">
        <v>3155</v>
      </c>
      <c r="D726" s="822" t="s">
        <v>2654</v>
      </c>
      <c r="E726" s="822" t="s">
        <v>3156</v>
      </c>
      <c r="F726" s="831"/>
      <c r="G726" s="831"/>
      <c r="H726" s="827">
        <v>0</v>
      </c>
      <c r="I726" s="831">
        <v>1</v>
      </c>
      <c r="J726" s="831">
        <v>140.96</v>
      </c>
      <c r="K726" s="827">
        <v>1</v>
      </c>
      <c r="L726" s="831">
        <v>1</v>
      </c>
      <c r="M726" s="832">
        <v>140.96</v>
      </c>
    </row>
    <row r="727" spans="1:13" ht="14.45" customHeight="1" x14ac:dyDescent="0.2">
      <c r="A727" s="821" t="s">
        <v>2967</v>
      </c>
      <c r="B727" s="822" t="s">
        <v>4711</v>
      </c>
      <c r="C727" s="822" t="s">
        <v>3913</v>
      </c>
      <c r="D727" s="822" t="s">
        <v>3914</v>
      </c>
      <c r="E727" s="822" t="s">
        <v>3915</v>
      </c>
      <c r="F727" s="831">
        <v>8</v>
      </c>
      <c r="G727" s="831">
        <v>16311.439999999999</v>
      </c>
      <c r="H727" s="827">
        <v>1</v>
      </c>
      <c r="I727" s="831"/>
      <c r="J727" s="831"/>
      <c r="K727" s="827">
        <v>0</v>
      </c>
      <c r="L727" s="831">
        <v>8</v>
      </c>
      <c r="M727" s="832">
        <v>16311.439999999999</v>
      </c>
    </row>
    <row r="728" spans="1:13" ht="14.45" customHeight="1" x14ac:dyDescent="0.2">
      <c r="A728" s="821" t="s">
        <v>2967</v>
      </c>
      <c r="B728" s="822" t="s">
        <v>4711</v>
      </c>
      <c r="C728" s="822" t="s">
        <v>3920</v>
      </c>
      <c r="D728" s="822" t="s">
        <v>3914</v>
      </c>
      <c r="E728" s="822" t="s">
        <v>3921</v>
      </c>
      <c r="F728" s="831">
        <v>5</v>
      </c>
      <c r="G728" s="831">
        <v>5097.3</v>
      </c>
      <c r="H728" s="827">
        <v>1</v>
      </c>
      <c r="I728" s="831"/>
      <c r="J728" s="831"/>
      <c r="K728" s="827">
        <v>0</v>
      </c>
      <c r="L728" s="831">
        <v>5</v>
      </c>
      <c r="M728" s="832">
        <v>5097.3</v>
      </c>
    </row>
    <row r="729" spans="1:13" ht="14.45" customHeight="1" x14ac:dyDescent="0.2">
      <c r="A729" s="821" t="s">
        <v>2967</v>
      </c>
      <c r="B729" s="822" t="s">
        <v>4711</v>
      </c>
      <c r="C729" s="822" t="s">
        <v>3924</v>
      </c>
      <c r="D729" s="822" t="s">
        <v>3925</v>
      </c>
      <c r="E729" s="822" t="s">
        <v>3915</v>
      </c>
      <c r="F729" s="831"/>
      <c r="G729" s="831"/>
      <c r="H729" s="827">
        <v>0</v>
      </c>
      <c r="I729" s="831">
        <v>26</v>
      </c>
      <c r="J729" s="831">
        <v>53012.18</v>
      </c>
      <c r="K729" s="827">
        <v>1</v>
      </c>
      <c r="L729" s="831">
        <v>26</v>
      </c>
      <c r="M729" s="832">
        <v>53012.18</v>
      </c>
    </row>
    <row r="730" spans="1:13" ht="14.45" customHeight="1" x14ac:dyDescent="0.2">
      <c r="A730" s="821" t="s">
        <v>2967</v>
      </c>
      <c r="B730" s="822" t="s">
        <v>4711</v>
      </c>
      <c r="C730" s="822" t="s">
        <v>3926</v>
      </c>
      <c r="D730" s="822" t="s">
        <v>3925</v>
      </c>
      <c r="E730" s="822" t="s">
        <v>3919</v>
      </c>
      <c r="F730" s="831"/>
      <c r="G730" s="831"/>
      <c r="H730" s="827">
        <v>0</v>
      </c>
      <c r="I730" s="831">
        <v>31</v>
      </c>
      <c r="J730" s="831">
        <v>11029.490000000002</v>
      </c>
      <c r="K730" s="827">
        <v>1</v>
      </c>
      <c r="L730" s="831">
        <v>31</v>
      </c>
      <c r="M730" s="832">
        <v>11029.490000000002</v>
      </c>
    </row>
    <row r="731" spans="1:13" ht="14.45" customHeight="1" x14ac:dyDescent="0.2">
      <c r="A731" s="821" t="s">
        <v>2967</v>
      </c>
      <c r="B731" s="822" t="s">
        <v>4711</v>
      </c>
      <c r="C731" s="822" t="s">
        <v>3927</v>
      </c>
      <c r="D731" s="822" t="s">
        <v>3925</v>
      </c>
      <c r="E731" s="822" t="s">
        <v>3917</v>
      </c>
      <c r="F731" s="831"/>
      <c r="G731" s="831"/>
      <c r="H731" s="827">
        <v>0</v>
      </c>
      <c r="I731" s="831">
        <v>82</v>
      </c>
      <c r="J731" s="831">
        <v>45316.479999999996</v>
      </c>
      <c r="K731" s="827">
        <v>1</v>
      </c>
      <c r="L731" s="831">
        <v>82</v>
      </c>
      <c r="M731" s="832">
        <v>45316.479999999996</v>
      </c>
    </row>
    <row r="732" spans="1:13" ht="14.45" customHeight="1" x14ac:dyDescent="0.2">
      <c r="A732" s="821" t="s">
        <v>2967</v>
      </c>
      <c r="B732" s="822" t="s">
        <v>4711</v>
      </c>
      <c r="C732" s="822" t="s">
        <v>3928</v>
      </c>
      <c r="D732" s="822" t="s">
        <v>3925</v>
      </c>
      <c r="E732" s="822" t="s">
        <v>3921</v>
      </c>
      <c r="F732" s="831"/>
      <c r="G732" s="831"/>
      <c r="H732" s="827">
        <v>0</v>
      </c>
      <c r="I732" s="831">
        <v>77</v>
      </c>
      <c r="J732" s="831">
        <v>78498.420000000013</v>
      </c>
      <c r="K732" s="827">
        <v>1</v>
      </c>
      <c r="L732" s="831">
        <v>77</v>
      </c>
      <c r="M732" s="832">
        <v>78498.420000000013</v>
      </c>
    </row>
    <row r="733" spans="1:13" ht="14.45" customHeight="1" x14ac:dyDescent="0.2">
      <c r="A733" s="821" t="s">
        <v>2967</v>
      </c>
      <c r="B733" s="822" t="s">
        <v>4711</v>
      </c>
      <c r="C733" s="822" t="s">
        <v>4643</v>
      </c>
      <c r="D733" s="822" t="s">
        <v>3923</v>
      </c>
      <c r="E733" s="822" t="s">
        <v>3915</v>
      </c>
      <c r="F733" s="831">
        <v>5</v>
      </c>
      <c r="G733" s="831">
        <v>10194.65</v>
      </c>
      <c r="H733" s="827">
        <v>1</v>
      </c>
      <c r="I733" s="831"/>
      <c r="J733" s="831"/>
      <c r="K733" s="827">
        <v>0</v>
      </c>
      <c r="L733" s="831">
        <v>5</v>
      </c>
      <c r="M733" s="832">
        <v>10194.65</v>
      </c>
    </row>
    <row r="734" spans="1:13" ht="14.45" customHeight="1" x14ac:dyDescent="0.2">
      <c r="A734" s="821" t="s">
        <v>2967</v>
      </c>
      <c r="B734" s="822" t="s">
        <v>4711</v>
      </c>
      <c r="C734" s="822" t="s">
        <v>3929</v>
      </c>
      <c r="D734" s="822" t="s">
        <v>3930</v>
      </c>
      <c r="E734" s="822" t="s">
        <v>3931</v>
      </c>
      <c r="F734" s="831">
        <v>5</v>
      </c>
      <c r="G734" s="831">
        <v>1274.3000000000002</v>
      </c>
      <c r="H734" s="827">
        <v>1</v>
      </c>
      <c r="I734" s="831"/>
      <c r="J734" s="831"/>
      <c r="K734" s="827">
        <v>0</v>
      </c>
      <c r="L734" s="831">
        <v>5</v>
      </c>
      <c r="M734" s="832">
        <v>1274.3000000000002</v>
      </c>
    </row>
    <row r="735" spans="1:13" ht="14.45" customHeight="1" x14ac:dyDescent="0.2">
      <c r="A735" s="821" t="s">
        <v>2967</v>
      </c>
      <c r="B735" s="822" t="s">
        <v>4711</v>
      </c>
      <c r="C735" s="822" t="s">
        <v>3932</v>
      </c>
      <c r="D735" s="822" t="s">
        <v>3930</v>
      </c>
      <c r="E735" s="822" t="s">
        <v>3933</v>
      </c>
      <c r="F735" s="831">
        <v>3</v>
      </c>
      <c r="G735" s="831">
        <v>0</v>
      </c>
      <c r="H735" s="827"/>
      <c r="I735" s="831"/>
      <c r="J735" s="831"/>
      <c r="K735" s="827"/>
      <c r="L735" s="831">
        <v>3</v>
      </c>
      <c r="M735" s="832">
        <v>0</v>
      </c>
    </row>
    <row r="736" spans="1:13" ht="14.45" customHeight="1" x14ac:dyDescent="0.2">
      <c r="A736" s="821" t="s">
        <v>2967</v>
      </c>
      <c r="B736" s="822" t="s">
        <v>2674</v>
      </c>
      <c r="C736" s="822" t="s">
        <v>4181</v>
      </c>
      <c r="D736" s="822" t="s">
        <v>2676</v>
      </c>
      <c r="E736" s="822" t="s">
        <v>4182</v>
      </c>
      <c r="F736" s="831"/>
      <c r="G736" s="831"/>
      <c r="H736" s="827">
        <v>0</v>
      </c>
      <c r="I736" s="831">
        <v>18</v>
      </c>
      <c r="J736" s="831">
        <v>3767.8199999999997</v>
      </c>
      <c r="K736" s="827">
        <v>1</v>
      </c>
      <c r="L736" s="831">
        <v>18</v>
      </c>
      <c r="M736" s="832">
        <v>3767.8199999999997</v>
      </c>
    </row>
    <row r="737" spans="1:13" ht="14.45" customHeight="1" x14ac:dyDescent="0.2">
      <c r="A737" s="821" t="s">
        <v>2967</v>
      </c>
      <c r="B737" s="822" t="s">
        <v>2674</v>
      </c>
      <c r="C737" s="822" t="s">
        <v>3837</v>
      </c>
      <c r="D737" s="822" t="s">
        <v>3836</v>
      </c>
      <c r="E737" s="822" t="s">
        <v>3838</v>
      </c>
      <c r="F737" s="831"/>
      <c r="G737" s="831"/>
      <c r="H737" s="827">
        <v>0</v>
      </c>
      <c r="I737" s="831">
        <v>6</v>
      </c>
      <c r="J737" s="831">
        <v>5853.54</v>
      </c>
      <c r="K737" s="827">
        <v>1</v>
      </c>
      <c r="L737" s="831">
        <v>6</v>
      </c>
      <c r="M737" s="832">
        <v>5853.54</v>
      </c>
    </row>
    <row r="738" spans="1:13" ht="14.45" customHeight="1" x14ac:dyDescent="0.2">
      <c r="A738" s="821" t="s">
        <v>2967</v>
      </c>
      <c r="B738" s="822" t="s">
        <v>2674</v>
      </c>
      <c r="C738" s="822" t="s">
        <v>2675</v>
      </c>
      <c r="D738" s="822" t="s">
        <v>2676</v>
      </c>
      <c r="E738" s="822" t="s">
        <v>2677</v>
      </c>
      <c r="F738" s="831"/>
      <c r="G738" s="831"/>
      <c r="H738" s="827">
        <v>0</v>
      </c>
      <c r="I738" s="831">
        <v>24</v>
      </c>
      <c r="J738" s="831">
        <v>32029.680000000004</v>
      </c>
      <c r="K738" s="827">
        <v>1</v>
      </c>
      <c r="L738" s="831">
        <v>24</v>
      </c>
      <c r="M738" s="832">
        <v>32029.680000000004</v>
      </c>
    </row>
    <row r="739" spans="1:13" ht="14.45" customHeight="1" x14ac:dyDescent="0.2">
      <c r="A739" s="821" t="s">
        <v>2967</v>
      </c>
      <c r="B739" s="822" t="s">
        <v>2674</v>
      </c>
      <c r="C739" s="822" t="s">
        <v>2861</v>
      </c>
      <c r="D739" s="822" t="s">
        <v>2676</v>
      </c>
      <c r="E739" s="822" t="s">
        <v>2862</v>
      </c>
      <c r="F739" s="831"/>
      <c r="G739" s="831"/>
      <c r="H739" s="827">
        <v>0</v>
      </c>
      <c r="I739" s="831">
        <v>30</v>
      </c>
      <c r="J739" s="831">
        <v>12627.900000000001</v>
      </c>
      <c r="K739" s="827">
        <v>1</v>
      </c>
      <c r="L739" s="831">
        <v>30</v>
      </c>
      <c r="M739" s="832">
        <v>12627.900000000001</v>
      </c>
    </row>
    <row r="740" spans="1:13" ht="14.45" customHeight="1" x14ac:dyDescent="0.2">
      <c r="A740" s="821" t="s">
        <v>2967</v>
      </c>
      <c r="B740" s="822" t="s">
        <v>2674</v>
      </c>
      <c r="C740" s="822" t="s">
        <v>2863</v>
      </c>
      <c r="D740" s="822" t="s">
        <v>2676</v>
      </c>
      <c r="E740" s="822" t="s">
        <v>2864</v>
      </c>
      <c r="F740" s="831"/>
      <c r="G740" s="831"/>
      <c r="H740" s="827">
        <v>0</v>
      </c>
      <c r="I740" s="831">
        <v>19</v>
      </c>
      <c r="J740" s="831">
        <v>16505.64</v>
      </c>
      <c r="K740" s="827">
        <v>1</v>
      </c>
      <c r="L740" s="831">
        <v>19</v>
      </c>
      <c r="M740" s="832">
        <v>16505.64</v>
      </c>
    </row>
    <row r="741" spans="1:13" ht="14.45" customHeight="1" x14ac:dyDescent="0.2">
      <c r="A741" s="821" t="s">
        <v>2967</v>
      </c>
      <c r="B741" s="822" t="s">
        <v>2674</v>
      </c>
      <c r="C741" s="822" t="s">
        <v>2856</v>
      </c>
      <c r="D741" s="822" t="s">
        <v>2857</v>
      </c>
      <c r="E741" s="822" t="s">
        <v>2858</v>
      </c>
      <c r="F741" s="831"/>
      <c r="G741" s="831"/>
      <c r="H741" s="827">
        <v>0</v>
      </c>
      <c r="I741" s="831">
        <v>24</v>
      </c>
      <c r="J741" s="831">
        <v>10676.7</v>
      </c>
      <c r="K741" s="827">
        <v>1</v>
      </c>
      <c r="L741" s="831">
        <v>24</v>
      </c>
      <c r="M741" s="832">
        <v>10676.7</v>
      </c>
    </row>
    <row r="742" spans="1:13" ht="14.45" customHeight="1" x14ac:dyDescent="0.2">
      <c r="A742" s="821" t="s">
        <v>2967</v>
      </c>
      <c r="B742" s="822" t="s">
        <v>2674</v>
      </c>
      <c r="C742" s="822" t="s">
        <v>2859</v>
      </c>
      <c r="D742" s="822" t="s">
        <v>2857</v>
      </c>
      <c r="E742" s="822" t="s">
        <v>2860</v>
      </c>
      <c r="F742" s="831"/>
      <c r="G742" s="831"/>
      <c r="H742" s="827">
        <v>0</v>
      </c>
      <c r="I742" s="831">
        <v>6</v>
      </c>
      <c r="J742" s="831">
        <v>5816.88</v>
      </c>
      <c r="K742" s="827">
        <v>1</v>
      </c>
      <c r="L742" s="831">
        <v>6</v>
      </c>
      <c r="M742" s="832">
        <v>5816.88</v>
      </c>
    </row>
    <row r="743" spans="1:13" ht="14.45" customHeight="1" x14ac:dyDescent="0.2">
      <c r="A743" s="821" t="s">
        <v>2967</v>
      </c>
      <c r="B743" s="822" t="s">
        <v>2674</v>
      </c>
      <c r="C743" s="822" t="s">
        <v>4063</v>
      </c>
      <c r="D743" s="822" t="s">
        <v>2857</v>
      </c>
      <c r="E743" s="822" t="s">
        <v>3840</v>
      </c>
      <c r="F743" s="831"/>
      <c r="G743" s="831"/>
      <c r="H743" s="827">
        <v>0</v>
      </c>
      <c r="I743" s="831">
        <v>12</v>
      </c>
      <c r="J743" s="831">
        <v>15609.48</v>
      </c>
      <c r="K743" s="827">
        <v>1</v>
      </c>
      <c r="L743" s="831">
        <v>12</v>
      </c>
      <c r="M743" s="832">
        <v>15609.48</v>
      </c>
    </row>
    <row r="744" spans="1:13" ht="14.45" customHeight="1" x14ac:dyDescent="0.2">
      <c r="A744" s="821" t="s">
        <v>2967</v>
      </c>
      <c r="B744" s="822" t="s">
        <v>2674</v>
      </c>
      <c r="C744" s="822" t="s">
        <v>3845</v>
      </c>
      <c r="D744" s="822" t="s">
        <v>2857</v>
      </c>
      <c r="E744" s="822" t="s">
        <v>3846</v>
      </c>
      <c r="F744" s="831"/>
      <c r="G744" s="831"/>
      <c r="H744" s="827">
        <v>0</v>
      </c>
      <c r="I744" s="831">
        <v>6</v>
      </c>
      <c r="J744" s="831">
        <v>1454.22</v>
      </c>
      <c r="K744" s="827">
        <v>1</v>
      </c>
      <c r="L744" s="831">
        <v>6</v>
      </c>
      <c r="M744" s="832">
        <v>1454.22</v>
      </c>
    </row>
    <row r="745" spans="1:13" ht="14.45" customHeight="1" x14ac:dyDescent="0.2">
      <c r="A745" s="821" t="s">
        <v>2967</v>
      </c>
      <c r="B745" s="822" t="s">
        <v>2674</v>
      </c>
      <c r="C745" s="822" t="s">
        <v>4249</v>
      </c>
      <c r="D745" s="822" t="s">
        <v>2857</v>
      </c>
      <c r="E745" s="822" t="s">
        <v>3838</v>
      </c>
      <c r="F745" s="831"/>
      <c r="G745" s="831"/>
      <c r="H745" s="827">
        <v>0</v>
      </c>
      <c r="I745" s="831">
        <v>16</v>
      </c>
      <c r="J745" s="831">
        <v>15609.439999999999</v>
      </c>
      <c r="K745" s="827">
        <v>1</v>
      </c>
      <c r="L745" s="831">
        <v>16</v>
      </c>
      <c r="M745" s="832">
        <v>15609.439999999999</v>
      </c>
    </row>
    <row r="746" spans="1:13" ht="14.45" customHeight="1" x14ac:dyDescent="0.2">
      <c r="A746" s="821" t="s">
        <v>2967</v>
      </c>
      <c r="B746" s="822" t="s">
        <v>2674</v>
      </c>
      <c r="C746" s="822" t="s">
        <v>4639</v>
      </c>
      <c r="D746" s="822" t="s">
        <v>4640</v>
      </c>
      <c r="E746" s="822" t="s">
        <v>2858</v>
      </c>
      <c r="F746" s="831">
        <v>6</v>
      </c>
      <c r="G746" s="831">
        <v>2908.5</v>
      </c>
      <c r="H746" s="827">
        <v>1</v>
      </c>
      <c r="I746" s="831"/>
      <c r="J746" s="831"/>
      <c r="K746" s="827">
        <v>0</v>
      </c>
      <c r="L746" s="831">
        <v>6</v>
      </c>
      <c r="M746" s="832">
        <v>2908.5</v>
      </c>
    </row>
    <row r="747" spans="1:13" ht="14.45" customHeight="1" x14ac:dyDescent="0.2">
      <c r="A747" s="821" t="s">
        <v>2967</v>
      </c>
      <c r="B747" s="822" t="s">
        <v>2678</v>
      </c>
      <c r="C747" s="822" t="s">
        <v>2679</v>
      </c>
      <c r="D747" s="822" t="s">
        <v>2680</v>
      </c>
      <c r="E747" s="822" t="s">
        <v>2681</v>
      </c>
      <c r="F747" s="831"/>
      <c r="G747" s="831"/>
      <c r="H747" s="827">
        <v>0</v>
      </c>
      <c r="I747" s="831">
        <v>56</v>
      </c>
      <c r="J747" s="831">
        <v>34780.839999999997</v>
      </c>
      <c r="K747" s="827">
        <v>1</v>
      </c>
      <c r="L747" s="831">
        <v>56</v>
      </c>
      <c r="M747" s="832">
        <v>34780.839999999997</v>
      </c>
    </row>
    <row r="748" spans="1:13" ht="14.45" customHeight="1" x14ac:dyDescent="0.2">
      <c r="A748" s="821" t="s">
        <v>2967</v>
      </c>
      <c r="B748" s="822" t="s">
        <v>2678</v>
      </c>
      <c r="C748" s="822" t="s">
        <v>2865</v>
      </c>
      <c r="D748" s="822" t="s">
        <v>2680</v>
      </c>
      <c r="E748" s="822" t="s">
        <v>2866</v>
      </c>
      <c r="F748" s="831"/>
      <c r="G748" s="831"/>
      <c r="H748" s="827">
        <v>0</v>
      </c>
      <c r="I748" s="831">
        <v>29</v>
      </c>
      <c r="J748" s="831">
        <v>28705.77</v>
      </c>
      <c r="K748" s="827">
        <v>1</v>
      </c>
      <c r="L748" s="831">
        <v>29</v>
      </c>
      <c r="M748" s="832">
        <v>28705.77</v>
      </c>
    </row>
    <row r="749" spans="1:13" ht="14.45" customHeight="1" x14ac:dyDescent="0.2">
      <c r="A749" s="821" t="s">
        <v>2967</v>
      </c>
      <c r="B749" s="822" t="s">
        <v>2678</v>
      </c>
      <c r="C749" s="822" t="s">
        <v>3810</v>
      </c>
      <c r="D749" s="822" t="s">
        <v>2680</v>
      </c>
      <c r="E749" s="822" t="s">
        <v>3811</v>
      </c>
      <c r="F749" s="831"/>
      <c r="G749" s="831"/>
      <c r="H749" s="827">
        <v>0</v>
      </c>
      <c r="I749" s="831">
        <v>42</v>
      </c>
      <c r="J749" s="831">
        <v>52419.659999999996</v>
      </c>
      <c r="K749" s="827">
        <v>1</v>
      </c>
      <c r="L749" s="831">
        <v>42</v>
      </c>
      <c r="M749" s="832">
        <v>52419.659999999996</v>
      </c>
    </row>
    <row r="750" spans="1:13" ht="14.45" customHeight="1" x14ac:dyDescent="0.2">
      <c r="A750" s="821" t="s">
        <v>2967</v>
      </c>
      <c r="B750" s="822" t="s">
        <v>2678</v>
      </c>
      <c r="C750" s="822" t="s">
        <v>4632</v>
      </c>
      <c r="D750" s="822" t="s">
        <v>3813</v>
      </c>
      <c r="E750" s="822" t="s">
        <v>2681</v>
      </c>
      <c r="F750" s="831">
        <v>6</v>
      </c>
      <c r="G750" s="831">
        <v>4524.24</v>
      </c>
      <c r="H750" s="827">
        <v>1</v>
      </c>
      <c r="I750" s="831"/>
      <c r="J750" s="831"/>
      <c r="K750" s="827">
        <v>0</v>
      </c>
      <c r="L750" s="831">
        <v>6</v>
      </c>
      <c r="M750" s="832">
        <v>4524.24</v>
      </c>
    </row>
    <row r="751" spans="1:13" ht="14.45" customHeight="1" x14ac:dyDescent="0.2">
      <c r="A751" s="821" t="s">
        <v>2967</v>
      </c>
      <c r="B751" s="822" t="s">
        <v>2678</v>
      </c>
      <c r="C751" s="822" t="s">
        <v>3812</v>
      </c>
      <c r="D751" s="822" t="s">
        <v>3813</v>
      </c>
      <c r="E751" s="822" t="s">
        <v>2681</v>
      </c>
      <c r="F751" s="831">
        <v>18</v>
      </c>
      <c r="G751" s="831">
        <v>12083.64</v>
      </c>
      <c r="H751" s="827">
        <v>1</v>
      </c>
      <c r="I751" s="831"/>
      <c r="J751" s="831"/>
      <c r="K751" s="827">
        <v>0</v>
      </c>
      <c r="L751" s="831">
        <v>18</v>
      </c>
      <c r="M751" s="832">
        <v>12083.64</v>
      </c>
    </row>
    <row r="752" spans="1:13" ht="14.45" customHeight="1" x14ac:dyDescent="0.2">
      <c r="A752" s="821" t="s">
        <v>2967</v>
      </c>
      <c r="B752" s="822" t="s">
        <v>2678</v>
      </c>
      <c r="C752" s="822" t="s">
        <v>4633</v>
      </c>
      <c r="D752" s="822" t="s">
        <v>3813</v>
      </c>
      <c r="E752" s="822" t="s">
        <v>4634</v>
      </c>
      <c r="F752" s="831">
        <v>6</v>
      </c>
      <c r="G752" s="831">
        <v>9048.48</v>
      </c>
      <c r="H752" s="827">
        <v>1</v>
      </c>
      <c r="I752" s="831"/>
      <c r="J752" s="831"/>
      <c r="K752" s="827">
        <v>0</v>
      </c>
      <c r="L752" s="831">
        <v>6</v>
      </c>
      <c r="M752" s="832">
        <v>9048.48</v>
      </c>
    </row>
    <row r="753" spans="1:13" ht="14.45" customHeight="1" x14ac:dyDescent="0.2">
      <c r="A753" s="821" t="s">
        <v>2967</v>
      </c>
      <c r="B753" s="822" t="s">
        <v>2314</v>
      </c>
      <c r="C753" s="822" t="s">
        <v>2682</v>
      </c>
      <c r="D753" s="822" t="s">
        <v>718</v>
      </c>
      <c r="E753" s="822" t="s">
        <v>1339</v>
      </c>
      <c r="F753" s="831"/>
      <c r="G753" s="831"/>
      <c r="H753" s="827"/>
      <c r="I753" s="831">
        <v>46</v>
      </c>
      <c r="J753" s="831">
        <v>0</v>
      </c>
      <c r="K753" s="827"/>
      <c r="L753" s="831">
        <v>46</v>
      </c>
      <c r="M753" s="832">
        <v>0</v>
      </c>
    </row>
    <row r="754" spans="1:13" ht="14.45" customHeight="1" x14ac:dyDescent="0.2">
      <c r="A754" s="821" t="s">
        <v>2967</v>
      </c>
      <c r="B754" s="822" t="s">
        <v>2705</v>
      </c>
      <c r="C754" s="822" t="s">
        <v>3847</v>
      </c>
      <c r="D754" s="822" t="s">
        <v>2707</v>
      </c>
      <c r="E754" s="822" t="s">
        <v>3848</v>
      </c>
      <c r="F754" s="831"/>
      <c r="G754" s="831"/>
      <c r="H754" s="827">
        <v>0</v>
      </c>
      <c r="I754" s="831">
        <v>12</v>
      </c>
      <c r="J754" s="831">
        <v>4073.6400000000003</v>
      </c>
      <c r="K754" s="827">
        <v>1</v>
      </c>
      <c r="L754" s="831">
        <v>12</v>
      </c>
      <c r="M754" s="832">
        <v>4073.6400000000003</v>
      </c>
    </row>
    <row r="755" spans="1:13" ht="14.45" customHeight="1" x14ac:dyDescent="0.2">
      <c r="A755" s="821" t="s">
        <v>2967</v>
      </c>
      <c r="B755" s="822" t="s">
        <v>2705</v>
      </c>
      <c r="C755" s="822" t="s">
        <v>2706</v>
      </c>
      <c r="D755" s="822" t="s">
        <v>2707</v>
      </c>
      <c r="E755" s="822" t="s">
        <v>2708</v>
      </c>
      <c r="F755" s="831"/>
      <c r="G755" s="831"/>
      <c r="H755" s="827">
        <v>0</v>
      </c>
      <c r="I755" s="831">
        <v>12</v>
      </c>
      <c r="J755" s="831">
        <v>1357.92</v>
      </c>
      <c r="K755" s="827">
        <v>1</v>
      </c>
      <c r="L755" s="831">
        <v>12</v>
      </c>
      <c r="M755" s="832">
        <v>1357.92</v>
      </c>
    </row>
    <row r="756" spans="1:13" ht="14.45" customHeight="1" x14ac:dyDescent="0.2">
      <c r="A756" s="821" t="s">
        <v>2967</v>
      </c>
      <c r="B756" s="822" t="s">
        <v>2705</v>
      </c>
      <c r="C756" s="822" t="s">
        <v>2711</v>
      </c>
      <c r="D756" s="822" t="s">
        <v>2707</v>
      </c>
      <c r="E756" s="822" t="s">
        <v>2712</v>
      </c>
      <c r="F756" s="831"/>
      <c r="G756" s="831"/>
      <c r="H756" s="827">
        <v>0</v>
      </c>
      <c r="I756" s="831">
        <v>120</v>
      </c>
      <c r="J756" s="831">
        <v>40736.400000000001</v>
      </c>
      <c r="K756" s="827">
        <v>1</v>
      </c>
      <c r="L756" s="831">
        <v>120</v>
      </c>
      <c r="M756" s="832">
        <v>40736.400000000001</v>
      </c>
    </row>
    <row r="757" spans="1:13" ht="14.45" customHeight="1" x14ac:dyDescent="0.2">
      <c r="A757" s="821" t="s">
        <v>2967</v>
      </c>
      <c r="B757" s="822" t="s">
        <v>2705</v>
      </c>
      <c r="C757" s="822" t="s">
        <v>3854</v>
      </c>
      <c r="D757" s="822" t="s">
        <v>3852</v>
      </c>
      <c r="E757" s="822" t="s">
        <v>3855</v>
      </c>
      <c r="F757" s="831"/>
      <c r="G757" s="831"/>
      <c r="H757" s="827">
        <v>0</v>
      </c>
      <c r="I757" s="831">
        <v>13</v>
      </c>
      <c r="J757" s="831">
        <v>9927.1899999999987</v>
      </c>
      <c r="K757" s="827">
        <v>1</v>
      </c>
      <c r="L757" s="831">
        <v>13</v>
      </c>
      <c r="M757" s="832">
        <v>9927.1899999999987</v>
      </c>
    </row>
    <row r="758" spans="1:13" ht="14.45" customHeight="1" x14ac:dyDescent="0.2">
      <c r="A758" s="821" t="s">
        <v>2967</v>
      </c>
      <c r="B758" s="822" t="s">
        <v>2705</v>
      </c>
      <c r="C758" s="822" t="s">
        <v>4067</v>
      </c>
      <c r="D758" s="822" t="s">
        <v>2707</v>
      </c>
      <c r="E758" s="822" t="s">
        <v>2712</v>
      </c>
      <c r="F758" s="831">
        <v>6</v>
      </c>
      <c r="G758" s="831">
        <v>2036.8200000000002</v>
      </c>
      <c r="H758" s="827">
        <v>1</v>
      </c>
      <c r="I758" s="831"/>
      <c r="J758" s="831"/>
      <c r="K758" s="827">
        <v>0</v>
      </c>
      <c r="L758" s="831">
        <v>6</v>
      </c>
      <c r="M758" s="832">
        <v>2036.8200000000002</v>
      </c>
    </row>
    <row r="759" spans="1:13" ht="14.45" customHeight="1" x14ac:dyDescent="0.2">
      <c r="A759" s="821" t="s">
        <v>2967</v>
      </c>
      <c r="B759" s="822" t="s">
        <v>2705</v>
      </c>
      <c r="C759" s="822" t="s">
        <v>4641</v>
      </c>
      <c r="D759" s="822" t="s">
        <v>3859</v>
      </c>
      <c r="E759" s="822" t="s">
        <v>3855</v>
      </c>
      <c r="F759" s="831">
        <v>4</v>
      </c>
      <c r="G759" s="831">
        <v>3054.52</v>
      </c>
      <c r="H759" s="827">
        <v>1</v>
      </c>
      <c r="I759" s="831"/>
      <c r="J759" s="831"/>
      <c r="K759" s="827">
        <v>0</v>
      </c>
      <c r="L759" s="831">
        <v>4</v>
      </c>
      <c r="M759" s="832">
        <v>3054.52</v>
      </c>
    </row>
    <row r="760" spans="1:13" ht="14.45" customHeight="1" x14ac:dyDescent="0.2">
      <c r="A760" s="821" t="s">
        <v>2967</v>
      </c>
      <c r="B760" s="822" t="s">
        <v>2874</v>
      </c>
      <c r="C760" s="822" t="s">
        <v>4647</v>
      </c>
      <c r="D760" s="822" t="s">
        <v>2883</v>
      </c>
      <c r="E760" s="822" t="s">
        <v>4648</v>
      </c>
      <c r="F760" s="831">
        <v>6</v>
      </c>
      <c r="G760" s="831">
        <v>2031.48</v>
      </c>
      <c r="H760" s="827">
        <v>1</v>
      </c>
      <c r="I760" s="831"/>
      <c r="J760" s="831"/>
      <c r="K760" s="827">
        <v>0</v>
      </c>
      <c r="L760" s="831">
        <v>6</v>
      </c>
      <c r="M760" s="832">
        <v>2031.48</v>
      </c>
    </row>
    <row r="761" spans="1:13" ht="14.45" customHeight="1" x14ac:dyDescent="0.2">
      <c r="A761" s="821" t="s">
        <v>2967</v>
      </c>
      <c r="B761" s="822" t="s">
        <v>2874</v>
      </c>
      <c r="C761" s="822" t="s">
        <v>3941</v>
      </c>
      <c r="D761" s="822" t="s">
        <v>2883</v>
      </c>
      <c r="E761" s="822" t="s">
        <v>3942</v>
      </c>
      <c r="F761" s="831">
        <v>4</v>
      </c>
      <c r="G761" s="831">
        <v>2708.72</v>
      </c>
      <c r="H761" s="827">
        <v>1</v>
      </c>
      <c r="I761" s="831"/>
      <c r="J761" s="831"/>
      <c r="K761" s="827">
        <v>0</v>
      </c>
      <c r="L761" s="831">
        <v>4</v>
      </c>
      <c r="M761" s="832">
        <v>2708.72</v>
      </c>
    </row>
    <row r="762" spans="1:13" ht="14.45" customHeight="1" x14ac:dyDescent="0.2">
      <c r="A762" s="821" t="s">
        <v>2967</v>
      </c>
      <c r="B762" s="822" t="s">
        <v>2874</v>
      </c>
      <c r="C762" s="822" t="s">
        <v>4087</v>
      </c>
      <c r="D762" s="822" t="s">
        <v>2883</v>
      </c>
      <c r="E762" s="822" t="s">
        <v>3945</v>
      </c>
      <c r="F762" s="831">
        <v>9</v>
      </c>
      <c r="G762" s="831">
        <v>1523.6100000000001</v>
      </c>
      <c r="H762" s="827">
        <v>1</v>
      </c>
      <c r="I762" s="831"/>
      <c r="J762" s="831"/>
      <c r="K762" s="827">
        <v>0</v>
      </c>
      <c r="L762" s="831">
        <v>9</v>
      </c>
      <c r="M762" s="832">
        <v>1523.6100000000001</v>
      </c>
    </row>
    <row r="763" spans="1:13" ht="14.45" customHeight="1" x14ac:dyDescent="0.2">
      <c r="A763" s="821" t="s">
        <v>2967</v>
      </c>
      <c r="B763" s="822" t="s">
        <v>2874</v>
      </c>
      <c r="C763" s="822" t="s">
        <v>4204</v>
      </c>
      <c r="D763" s="822" t="s">
        <v>2883</v>
      </c>
      <c r="E763" s="822" t="s">
        <v>2052</v>
      </c>
      <c r="F763" s="831">
        <v>6</v>
      </c>
      <c r="G763" s="831">
        <v>2031.48</v>
      </c>
      <c r="H763" s="827">
        <v>1</v>
      </c>
      <c r="I763" s="831"/>
      <c r="J763" s="831"/>
      <c r="K763" s="827">
        <v>0</v>
      </c>
      <c r="L763" s="831">
        <v>6</v>
      </c>
      <c r="M763" s="832">
        <v>2031.48</v>
      </c>
    </row>
    <row r="764" spans="1:13" ht="14.45" customHeight="1" x14ac:dyDescent="0.2">
      <c r="A764" s="821" t="s">
        <v>2967</v>
      </c>
      <c r="B764" s="822" t="s">
        <v>2874</v>
      </c>
      <c r="C764" s="822" t="s">
        <v>3947</v>
      </c>
      <c r="D764" s="822" t="s">
        <v>3948</v>
      </c>
      <c r="E764" s="822" t="s">
        <v>3945</v>
      </c>
      <c r="F764" s="831">
        <v>3</v>
      </c>
      <c r="G764" s="831">
        <v>507.87</v>
      </c>
      <c r="H764" s="827">
        <v>1</v>
      </c>
      <c r="I764" s="831"/>
      <c r="J764" s="831"/>
      <c r="K764" s="827">
        <v>0</v>
      </c>
      <c r="L764" s="831">
        <v>3</v>
      </c>
      <c r="M764" s="832">
        <v>507.87</v>
      </c>
    </row>
    <row r="765" spans="1:13" ht="14.45" customHeight="1" x14ac:dyDescent="0.2">
      <c r="A765" s="821" t="s">
        <v>2967</v>
      </c>
      <c r="B765" s="822" t="s">
        <v>2874</v>
      </c>
      <c r="C765" s="822" t="s">
        <v>3949</v>
      </c>
      <c r="D765" s="822" t="s">
        <v>3948</v>
      </c>
      <c r="E765" s="822" t="s">
        <v>2052</v>
      </c>
      <c r="F765" s="831">
        <v>3</v>
      </c>
      <c r="G765" s="831">
        <v>1015.74</v>
      </c>
      <c r="H765" s="827">
        <v>1</v>
      </c>
      <c r="I765" s="831"/>
      <c r="J765" s="831"/>
      <c r="K765" s="827">
        <v>0</v>
      </c>
      <c r="L765" s="831">
        <v>3</v>
      </c>
      <c r="M765" s="832">
        <v>1015.74</v>
      </c>
    </row>
    <row r="766" spans="1:13" ht="14.45" customHeight="1" x14ac:dyDescent="0.2">
      <c r="A766" s="821" t="s">
        <v>2967</v>
      </c>
      <c r="B766" s="822" t="s">
        <v>2874</v>
      </c>
      <c r="C766" s="822" t="s">
        <v>2882</v>
      </c>
      <c r="D766" s="822" t="s">
        <v>2883</v>
      </c>
      <c r="E766" s="822" t="s">
        <v>2879</v>
      </c>
      <c r="F766" s="831">
        <v>9</v>
      </c>
      <c r="G766" s="831">
        <v>6094.5299999999988</v>
      </c>
      <c r="H766" s="827">
        <v>1</v>
      </c>
      <c r="I766" s="831"/>
      <c r="J766" s="831"/>
      <c r="K766" s="827">
        <v>0</v>
      </c>
      <c r="L766" s="831">
        <v>9</v>
      </c>
      <c r="M766" s="832">
        <v>6094.5299999999988</v>
      </c>
    </row>
    <row r="767" spans="1:13" ht="14.45" customHeight="1" x14ac:dyDescent="0.2">
      <c r="A767" s="821" t="s">
        <v>2967</v>
      </c>
      <c r="B767" s="822" t="s">
        <v>2874</v>
      </c>
      <c r="C767" s="822" t="s">
        <v>4205</v>
      </c>
      <c r="D767" s="822" t="s">
        <v>3951</v>
      </c>
      <c r="E767" s="822" t="s">
        <v>3945</v>
      </c>
      <c r="F767" s="831">
        <v>4</v>
      </c>
      <c r="G767" s="831">
        <v>677.16</v>
      </c>
      <c r="H767" s="827">
        <v>1</v>
      </c>
      <c r="I767" s="831"/>
      <c r="J767" s="831"/>
      <c r="K767" s="827">
        <v>0</v>
      </c>
      <c r="L767" s="831">
        <v>4</v>
      </c>
      <c r="M767" s="832">
        <v>677.16</v>
      </c>
    </row>
    <row r="768" spans="1:13" ht="14.45" customHeight="1" x14ac:dyDescent="0.2">
      <c r="A768" s="821" t="s">
        <v>2967</v>
      </c>
      <c r="B768" s="822" t="s">
        <v>2874</v>
      </c>
      <c r="C768" s="822" t="s">
        <v>2876</v>
      </c>
      <c r="D768" s="822" t="s">
        <v>2046</v>
      </c>
      <c r="E768" s="822" t="s">
        <v>2049</v>
      </c>
      <c r="F768" s="831"/>
      <c r="G768" s="831"/>
      <c r="H768" s="827">
        <v>0</v>
      </c>
      <c r="I768" s="831">
        <v>19</v>
      </c>
      <c r="J768" s="831">
        <v>24445.779999999995</v>
      </c>
      <c r="K768" s="827">
        <v>1</v>
      </c>
      <c r="L768" s="831">
        <v>19</v>
      </c>
      <c r="M768" s="832">
        <v>24445.779999999995</v>
      </c>
    </row>
    <row r="769" spans="1:13" ht="14.45" customHeight="1" x14ac:dyDescent="0.2">
      <c r="A769" s="821" t="s">
        <v>2967</v>
      </c>
      <c r="B769" s="822" t="s">
        <v>2874</v>
      </c>
      <c r="C769" s="822" t="s">
        <v>2877</v>
      </c>
      <c r="D769" s="822" t="s">
        <v>2046</v>
      </c>
      <c r="E769" s="822" t="s">
        <v>2048</v>
      </c>
      <c r="F769" s="831"/>
      <c r="G769" s="831"/>
      <c r="H769" s="827">
        <v>0</v>
      </c>
      <c r="I769" s="831">
        <v>34</v>
      </c>
      <c r="J769" s="831">
        <v>87489.48</v>
      </c>
      <c r="K769" s="827">
        <v>1</v>
      </c>
      <c r="L769" s="831">
        <v>34</v>
      </c>
      <c r="M769" s="832">
        <v>87489.48</v>
      </c>
    </row>
    <row r="770" spans="1:13" ht="14.45" customHeight="1" x14ac:dyDescent="0.2">
      <c r="A770" s="821" t="s">
        <v>2967</v>
      </c>
      <c r="B770" s="822" t="s">
        <v>2874</v>
      </c>
      <c r="C770" s="822" t="s">
        <v>2878</v>
      </c>
      <c r="D770" s="822" t="s">
        <v>2046</v>
      </c>
      <c r="E770" s="822" t="s">
        <v>2879</v>
      </c>
      <c r="F770" s="831"/>
      <c r="G770" s="831"/>
      <c r="H770" s="827">
        <v>0</v>
      </c>
      <c r="I770" s="831">
        <v>13</v>
      </c>
      <c r="J770" s="831">
        <v>8803.2099999999991</v>
      </c>
      <c r="K770" s="827">
        <v>1</v>
      </c>
      <c r="L770" s="831">
        <v>13</v>
      </c>
      <c r="M770" s="832">
        <v>8803.2099999999991</v>
      </c>
    </row>
    <row r="771" spans="1:13" ht="14.45" customHeight="1" x14ac:dyDescent="0.2">
      <c r="A771" s="821" t="s">
        <v>2967</v>
      </c>
      <c r="B771" s="822" t="s">
        <v>2874</v>
      </c>
      <c r="C771" s="822" t="s">
        <v>3961</v>
      </c>
      <c r="D771" s="822" t="s">
        <v>2044</v>
      </c>
      <c r="E771" s="822" t="s">
        <v>2049</v>
      </c>
      <c r="F771" s="831">
        <v>1</v>
      </c>
      <c r="G771" s="831">
        <v>1286.6199999999999</v>
      </c>
      <c r="H771" s="827">
        <v>1</v>
      </c>
      <c r="I771" s="831"/>
      <c r="J771" s="831"/>
      <c r="K771" s="827">
        <v>0</v>
      </c>
      <c r="L771" s="831">
        <v>1</v>
      </c>
      <c r="M771" s="832">
        <v>1286.6199999999999</v>
      </c>
    </row>
    <row r="772" spans="1:13" ht="14.45" customHeight="1" x14ac:dyDescent="0.2">
      <c r="A772" s="821" t="s">
        <v>2967</v>
      </c>
      <c r="B772" s="822" t="s">
        <v>2874</v>
      </c>
      <c r="C772" s="822" t="s">
        <v>4207</v>
      </c>
      <c r="D772" s="822" t="s">
        <v>4208</v>
      </c>
      <c r="E772" s="822" t="s">
        <v>3945</v>
      </c>
      <c r="F772" s="831">
        <v>2</v>
      </c>
      <c r="G772" s="831">
        <v>2572.38</v>
      </c>
      <c r="H772" s="827">
        <v>1</v>
      </c>
      <c r="I772" s="831"/>
      <c r="J772" s="831"/>
      <c r="K772" s="827">
        <v>0</v>
      </c>
      <c r="L772" s="831">
        <v>2</v>
      </c>
      <c r="M772" s="832">
        <v>2572.38</v>
      </c>
    </row>
    <row r="773" spans="1:13" ht="14.45" customHeight="1" x14ac:dyDescent="0.2">
      <c r="A773" s="821" t="s">
        <v>2967</v>
      </c>
      <c r="B773" s="822" t="s">
        <v>2874</v>
      </c>
      <c r="C773" s="822" t="s">
        <v>3957</v>
      </c>
      <c r="D773" s="822" t="s">
        <v>3958</v>
      </c>
      <c r="E773" s="822" t="s">
        <v>3945</v>
      </c>
      <c r="F773" s="831">
        <v>10</v>
      </c>
      <c r="G773" s="831">
        <v>12861.9</v>
      </c>
      <c r="H773" s="827">
        <v>1</v>
      </c>
      <c r="I773" s="831"/>
      <c r="J773" s="831"/>
      <c r="K773" s="827">
        <v>0</v>
      </c>
      <c r="L773" s="831">
        <v>10</v>
      </c>
      <c r="M773" s="832">
        <v>12861.9</v>
      </c>
    </row>
    <row r="774" spans="1:13" ht="14.45" customHeight="1" x14ac:dyDescent="0.2">
      <c r="A774" s="821" t="s">
        <v>2967</v>
      </c>
      <c r="B774" s="822" t="s">
        <v>2874</v>
      </c>
      <c r="C774" s="822" t="s">
        <v>4298</v>
      </c>
      <c r="D774" s="822" t="s">
        <v>3948</v>
      </c>
      <c r="E774" s="822" t="s">
        <v>2048</v>
      </c>
      <c r="F774" s="831">
        <v>1</v>
      </c>
      <c r="G774" s="831">
        <v>2573.2199999999998</v>
      </c>
      <c r="H774" s="827">
        <v>1</v>
      </c>
      <c r="I774" s="831"/>
      <c r="J774" s="831"/>
      <c r="K774" s="827">
        <v>0</v>
      </c>
      <c r="L774" s="831">
        <v>1</v>
      </c>
      <c r="M774" s="832">
        <v>2573.2199999999998</v>
      </c>
    </row>
    <row r="775" spans="1:13" ht="14.45" customHeight="1" x14ac:dyDescent="0.2">
      <c r="A775" s="821" t="s">
        <v>2967</v>
      </c>
      <c r="B775" s="822" t="s">
        <v>2744</v>
      </c>
      <c r="C775" s="822" t="s">
        <v>4540</v>
      </c>
      <c r="D775" s="822" t="s">
        <v>4541</v>
      </c>
      <c r="E775" s="822" t="s">
        <v>2726</v>
      </c>
      <c r="F775" s="831">
        <v>2</v>
      </c>
      <c r="G775" s="831">
        <v>0</v>
      </c>
      <c r="H775" s="827"/>
      <c r="I775" s="831"/>
      <c r="J775" s="831"/>
      <c r="K775" s="827"/>
      <c r="L775" s="831">
        <v>2</v>
      </c>
      <c r="M775" s="832">
        <v>0</v>
      </c>
    </row>
    <row r="776" spans="1:13" ht="14.45" customHeight="1" x14ac:dyDescent="0.2">
      <c r="A776" s="821" t="s">
        <v>2967</v>
      </c>
      <c r="B776" s="822" t="s">
        <v>2744</v>
      </c>
      <c r="C776" s="822" t="s">
        <v>2747</v>
      </c>
      <c r="D776" s="822" t="s">
        <v>1625</v>
      </c>
      <c r="E776" s="822" t="s">
        <v>2748</v>
      </c>
      <c r="F776" s="831"/>
      <c r="G776" s="831"/>
      <c r="H776" s="827"/>
      <c r="I776" s="831">
        <v>12</v>
      </c>
      <c r="J776" s="831">
        <v>0</v>
      </c>
      <c r="K776" s="827"/>
      <c r="L776" s="831">
        <v>12</v>
      </c>
      <c r="M776" s="832">
        <v>0</v>
      </c>
    </row>
    <row r="777" spans="1:13" ht="14.45" customHeight="1" x14ac:dyDescent="0.2">
      <c r="A777" s="821" t="s">
        <v>2967</v>
      </c>
      <c r="B777" s="822" t="s">
        <v>4710</v>
      </c>
      <c r="C777" s="822" t="s">
        <v>4174</v>
      </c>
      <c r="D777" s="822" t="s">
        <v>891</v>
      </c>
      <c r="E777" s="822" t="s">
        <v>1919</v>
      </c>
      <c r="F777" s="831"/>
      <c r="G777" s="831"/>
      <c r="H777" s="827">
        <v>0</v>
      </c>
      <c r="I777" s="831">
        <v>3</v>
      </c>
      <c r="J777" s="831">
        <v>396</v>
      </c>
      <c r="K777" s="827">
        <v>1</v>
      </c>
      <c r="L777" s="831">
        <v>3</v>
      </c>
      <c r="M777" s="832">
        <v>396</v>
      </c>
    </row>
    <row r="778" spans="1:13" ht="14.45" customHeight="1" x14ac:dyDescent="0.2">
      <c r="A778" s="821" t="s">
        <v>2967</v>
      </c>
      <c r="B778" s="822" t="s">
        <v>4710</v>
      </c>
      <c r="C778" s="822" t="s">
        <v>3210</v>
      </c>
      <c r="D778" s="822" t="s">
        <v>893</v>
      </c>
      <c r="E778" s="822" t="s">
        <v>836</v>
      </c>
      <c r="F778" s="831"/>
      <c r="G778" s="831"/>
      <c r="H778" s="827">
        <v>0</v>
      </c>
      <c r="I778" s="831">
        <v>3</v>
      </c>
      <c r="J778" s="831">
        <v>197.96999999999997</v>
      </c>
      <c r="K778" s="827">
        <v>1</v>
      </c>
      <c r="L778" s="831">
        <v>3</v>
      </c>
      <c r="M778" s="832">
        <v>197.96999999999997</v>
      </c>
    </row>
    <row r="779" spans="1:13" ht="14.45" customHeight="1" x14ac:dyDescent="0.2">
      <c r="A779" s="821" t="s">
        <v>2967</v>
      </c>
      <c r="B779" s="822" t="s">
        <v>2752</v>
      </c>
      <c r="C779" s="822" t="s">
        <v>2758</v>
      </c>
      <c r="D779" s="822" t="s">
        <v>2759</v>
      </c>
      <c r="E779" s="822" t="s">
        <v>2760</v>
      </c>
      <c r="F779" s="831"/>
      <c r="G779" s="831"/>
      <c r="H779" s="827">
        <v>0</v>
      </c>
      <c r="I779" s="831">
        <v>3</v>
      </c>
      <c r="J779" s="831">
        <v>368.88</v>
      </c>
      <c r="K779" s="827">
        <v>1</v>
      </c>
      <c r="L779" s="831">
        <v>3</v>
      </c>
      <c r="M779" s="832">
        <v>368.88</v>
      </c>
    </row>
    <row r="780" spans="1:13" ht="14.45" customHeight="1" x14ac:dyDescent="0.2">
      <c r="A780" s="821" t="s">
        <v>2967</v>
      </c>
      <c r="B780" s="822" t="s">
        <v>2763</v>
      </c>
      <c r="C780" s="822" t="s">
        <v>4385</v>
      </c>
      <c r="D780" s="822" t="s">
        <v>4386</v>
      </c>
      <c r="E780" s="822" t="s">
        <v>836</v>
      </c>
      <c r="F780" s="831">
        <v>6</v>
      </c>
      <c r="G780" s="831">
        <v>792</v>
      </c>
      <c r="H780" s="827">
        <v>1</v>
      </c>
      <c r="I780" s="831"/>
      <c r="J780" s="831"/>
      <c r="K780" s="827">
        <v>0</v>
      </c>
      <c r="L780" s="831">
        <v>6</v>
      </c>
      <c r="M780" s="832">
        <v>792</v>
      </c>
    </row>
    <row r="781" spans="1:13" ht="14.45" customHeight="1" x14ac:dyDescent="0.2">
      <c r="A781" s="821" t="s">
        <v>2967</v>
      </c>
      <c r="B781" s="822" t="s">
        <v>2897</v>
      </c>
      <c r="C781" s="822" t="s">
        <v>4020</v>
      </c>
      <c r="D781" s="822" t="s">
        <v>2899</v>
      </c>
      <c r="E781" s="822" t="s">
        <v>4021</v>
      </c>
      <c r="F781" s="831"/>
      <c r="G781" s="831"/>
      <c r="H781" s="827">
        <v>0</v>
      </c>
      <c r="I781" s="831">
        <v>12</v>
      </c>
      <c r="J781" s="831">
        <v>966.36</v>
      </c>
      <c r="K781" s="827">
        <v>1</v>
      </c>
      <c r="L781" s="831">
        <v>12</v>
      </c>
      <c r="M781" s="832">
        <v>966.36</v>
      </c>
    </row>
    <row r="782" spans="1:13" ht="14.45" customHeight="1" x14ac:dyDescent="0.2">
      <c r="A782" s="821" t="s">
        <v>2967</v>
      </c>
      <c r="B782" s="822" t="s">
        <v>2897</v>
      </c>
      <c r="C782" s="822" t="s">
        <v>4022</v>
      </c>
      <c r="D782" s="822" t="s">
        <v>2899</v>
      </c>
      <c r="E782" s="822" t="s">
        <v>2100</v>
      </c>
      <c r="F782" s="831">
        <v>2</v>
      </c>
      <c r="G782" s="831">
        <v>800.34</v>
      </c>
      <c r="H782" s="827">
        <v>1</v>
      </c>
      <c r="I782" s="831"/>
      <c r="J782" s="831"/>
      <c r="K782" s="827">
        <v>0</v>
      </c>
      <c r="L782" s="831">
        <v>2</v>
      </c>
      <c r="M782" s="832">
        <v>800.34</v>
      </c>
    </row>
    <row r="783" spans="1:13" ht="14.45" customHeight="1" x14ac:dyDescent="0.2">
      <c r="A783" s="821" t="s">
        <v>2967</v>
      </c>
      <c r="B783" s="822" t="s">
        <v>2897</v>
      </c>
      <c r="C783" s="822" t="s">
        <v>2900</v>
      </c>
      <c r="D783" s="822" t="s">
        <v>2899</v>
      </c>
      <c r="E783" s="822" t="s">
        <v>2100</v>
      </c>
      <c r="F783" s="831"/>
      <c r="G783" s="831"/>
      <c r="H783" s="827">
        <v>0</v>
      </c>
      <c r="I783" s="831">
        <v>1</v>
      </c>
      <c r="J783" s="831">
        <v>400.17</v>
      </c>
      <c r="K783" s="827">
        <v>1</v>
      </c>
      <c r="L783" s="831">
        <v>1</v>
      </c>
      <c r="M783" s="832">
        <v>400.17</v>
      </c>
    </row>
    <row r="784" spans="1:13" ht="14.45" customHeight="1" x14ac:dyDescent="0.2">
      <c r="A784" s="821" t="s">
        <v>2967</v>
      </c>
      <c r="B784" s="822" t="s">
        <v>4716</v>
      </c>
      <c r="C784" s="822" t="s">
        <v>4030</v>
      </c>
      <c r="D784" s="822" t="s">
        <v>3195</v>
      </c>
      <c r="E784" s="822" t="s">
        <v>4031</v>
      </c>
      <c r="F784" s="831"/>
      <c r="G784" s="831"/>
      <c r="H784" s="827">
        <v>0</v>
      </c>
      <c r="I784" s="831">
        <v>9</v>
      </c>
      <c r="J784" s="831">
        <v>1358.46</v>
      </c>
      <c r="K784" s="827">
        <v>1</v>
      </c>
      <c r="L784" s="831">
        <v>9</v>
      </c>
      <c r="M784" s="832">
        <v>1358.46</v>
      </c>
    </row>
    <row r="785" spans="1:13" ht="14.45" customHeight="1" x14ac:dyDescent="0.2">
      <c r="A785" s="821" t="s">
        <v>2967</v>
      </c>
      <c r="B785" s="822" t="s">
        <v>4716</v>
      </c>
      <c r="C785" s="822" t="s">
        <v>3261</v>
      </c>
      <c r="D785" s="822" t="s">
        <v>3208</v>
      </c>
      <c r="E785" s="822"/>
      <c r="F785" s="831">
        <v>28</v>
      </c>
      <c r="G785" s="831">
        <v>1408.96</v>
      </c>
      <c r="H785" s="827">
        <v>1</v>
      </c>
      <c r="I785" s="831"/>
      <c r="J785" s="831"/>
      <c r="K785" s="827">
        <v>0</v>
      </c>
      <c r="L785" s="831">
        <v>28</v>
      </c>
      <c r="M785" s="832">
        <v>1408.96</v>
      </c>
    </row>
    <row r="786" spans="1:13" ht="14.45" customHeight="1" x14ac:dyDescent="0.2">
      <c r="A786" s="821" t="s">
        <v>2967</v>
      </c>
      <c r="B786" s="822" t="s">
        <v>4716</v>
      </c>
      <c r="C786" s="822" t="s">
        <v>4038</v>
      </c>
      <c r="D786" s="822" t="s">
        <v>4028</v>
      </c>
      <c r="E786" s="822" t="s">
        <v>4029</v>
      </c>
      <c r="F786" s="831">
        <v>9</v>
      </c>
      <c r="G786" s="831">
        <v>452.88</v>
      </c>
      <c r="H786" s="827">
        <v>1</v>
      </c>
      <c r="I786" s="831"/>
      <c r="J786" s="831"/>
      <c r="K786" s="827">
        <v>0</v>
      </c>
      <c r="L786" s="831">
        <v>9</v>
      </c>
      <c r="M786" s="832">
        <v>452.88</v>
      </c>
    </row>
    <row r="787" spans="1:13" ht="14.45" customHeight="1" x14ac:dyDescent="0.2">
      <c r="A787" s="821" t="s">
        <v>2968</v>
      </c>
      <c r="B787" s="822" t="s">
        <v>2515</v>
      </c>
      <c r="C787" s="822" t="s">
        <v>3442</v>
      </c>
      <c r="D787" s="822" t="s">
        <v>1033</v>
      </c>
      <c r="E787" s="822" t="s">
        <v>2526</v>
      </c>
      <c r="F787" s="831">
        <v>1</v>
      </c>
      <c r="G787" s="831">
        <v>49.08</v>
      </c>
      <c r="H787" s="827">
        <v>1</v>
      </c>
      <c r="I787" s="831"/>
      <c r="J787" s="831"/>
      <c r="K787" s="827">
        <v>0</v>
      </c>
      <c r="L787" s="831">
        <v>1</v>
      </c>
      <c r="M787" s="832">
        <v>49.08</v>
      </c>
    </row>
    <row r="788" spans="1:13" ht="14.45" customHeight="1" x14ac:dyDescent="0.2">
      <c r="A788" s="821" t="s">
        <v>2969</v>
      </c>
      <c r="B788" s="822" t="s">
        <v>2572</v>
      </c>
      <c r="C788" s="822" t="s">
        <v>2573</v>
      </c>
      <c r="D788" s="822" t="s">
        <v>2574</v>
      </c>
      <c r="E788" s="822" t="s">
        <v>2575</v>
      </c>
      <c r="F788" s="831"/>
      <c r="G788" s="831"/>
      <c r="H788" s="827">
        <v>0</v>
      </c>
      <c r="I788" s="831">
        <v>1</v>
      </c>
      <c r="J788" s="831">
        <v>119.7</v>
      </c>
      <c r="K788" s="827">
        <v>1</v>
      </c>
      <c r="L788" s="831">
        <v>1</v>
      </c>
      <c r="M788" s="832">
        <v>119.7</v>
      </c>
    </row>
    <row r="789" spans="1:13" ht="14.45" customHeight="1" x14ac:dyDescent="0.2">
      <c r="A789" s="821" t="s">
        <v>2970</v>
      </c>
      <c r="B789" s="822" t="s">
        <v>2356</v>
      </c>
      <c r="C789" s="822" t="s">
        <v>3639</v>
      </c>
      <c r="D789" s="822" t="s">
        <v>3640</v>
      </c>
      <c r="E789" s="822" t="s">
        <v>3641</v>
      </c>
      <c r="F789" s="831"/>
      <c r="G789" s="831"/>
      <c r="H789" s="827">
        <v>0</v>
      </c>
      <c r="I789" s="831">
        <v>1</v>
      </c>
      <c r="J789" s="831">
        <v>2309.36</v>
      </c>
      <c r="K789" s="827">
        <v>1</v>
      </c>
      <c r="L789" s="831">
        <v>1</v>
      </c>
      <c r="M789" s="832">
        <v>2309.36</v>
      </c>
    </row>
    <row r="790" spans="1:13" ht="14.45" customHeight="1" x14ac:dyDescent="0.2">
      <c r="A790" s="821" t="s">
        <v>2970</v>
      </c>
      <c r="B790" s="822" t="s">
        <v>2314</v>
      </c>
      <c r="C790" s="822" t="s">
        <v>2682</v>
      </c>
      <c r="D790" s="822" t="s">
        <v>718</v>
      </c>
      <c r="E790" s="822" t="s">
        <v>1339</v>
      </c>
      <c r="F790" s="831"/>
      <c r="G790" s="831"/>
      <c r="H790" s="827"/>
      <c r="I790" s="831">
        <v>1</v>
      </c>
      <c r="J790" s="831">
        <v>0</v>
      </c>
      <c r="K790" s="827"/>
      <c r="L790" s="831">
        <v>1</v>
      </c>
      <c r="M790" s="832">
        <v>0</v>
      </c>
    </row>
    <row r="791" spans="1:13" ht="14.45" customHeight="1" x14ac:dyDescent="0.2">
      <c r="A791" s="821" t="s">
        <v>2970</v>
      </c>
      <c r="B791" s="822" t="s">
        <v>4727</v>
      </c>
      <c r="C791" s="822" t="s">
        <v>3635</v>
      </c>
      <c r="D791" s="822" t="s">
        <v>3636</v>
      </c>
      <c r="E791" s="822" t="s">
        <v>3637</v>
      </c>
      <c r="F791" s="831"/>
      <c r="G791" s="831"/>
      <c r="H791" s="827">
        <v>0</v>
      </c>
      <c r="I791" s="831">
        <v>1</v>
      </c>
      <c r="J791" s="831">
        <v>103.8</v>
      </c>
      <c r="K791" s="827">
        <v>1</v>
      </c>
      <c r="L791" s="831">
        <v>1</v>
      </c>
      <c r="M791" s="832">
        <v>103.8</v>
      </c>
    </row>
    <row r="792" spans="1:13" ht="14.45" customHeight="1" x14ac:dyDescent="0.2">
      <c r="A792" s="821" t="s">
        <v>2971</v>
      </c>
      <c r="B792" s="822" t="s">
        <v>2733</v>
      </c>
      <c r="C792" s="822" t="s">
        <v>2734</v>
      </c>
      <c r="D792" s="822" t="s">
        <v>2735</v>
      </c>
      <c r="E792" s="822" t="s">
        <v>2736</v>
      </c>
      <c r="F792" s="831"/>
      <c r="G792" s="831"/>
      <c r="H792" s="827">
        <v>0</v>
      </c>
      <c r="I792" s="831">
        <v>10</v>
      </c>
      <c r="J792" s="831">
        <v>234</v>
      </c>
      <c r="K792" s="827">
        <v>1</v>
      </c>
      <c r="L792" s="831">
        <v>10</v>
      </c>
      <c r="M792" s="832">
        <v>234</v>
      </c>
    </row>
    <row r="793" spans="1:13" ht="14.45" customHeight="1" x14ac:dyDescent="0.2">
      <c r="A793" s="821" t="s">
        <v>2971</v>
      </c>
      <c r="B793" s="822" t="s">
        <v>2733</v>
      </c>
      <c r="C793" s="822" t="s">
        <v>2892</v>
      </c>
      <c r="D793" s="822" t="s">
        <v>2735</v>
      </c>
      <c r="E793" s="822" t="s">
        <v>2893</v>
      </c>
      <c r="F793" s="831"/>
      <c r="G793" s="831"/>
      <c r="H793" s="827">
        <v>0</v>
      </c>
      <c r="I793" s="831">
        <v>1</v>
      </c>
      <c r="J793" s="831">
        <v>46.81</v>
      </c>
      <c r="K793" s="827">
        <v>1</v>
      </c>
      <c r="L793" s="831">
        <v>1</v>
      </c>
      <c r="M793" s="832">
        <v>46.81</v>
      </c>
    </row>
    <row r="794" spans="1:13" ht="14.45" customHeight="1" x14ac:dyDescent="0.2">
      <c r="A794" s="821" t="s">
        <v>2972</v>
      </c>
      <c r="B794" s="822" t="s">
        <v>2326</v>
      </c>
      <c r="C794" s="822" t="s">
        <v>2329</v>
      </c>
      <c r="D794" s="822" t="s">
        <v>908</v>
      </c>
      <c r="E794" s="822" t="s">
        <v>2330</v>
      </c>
      <c r="F794" s="831"/>
      <c r="G794" s="831"/>
      <c r="H794" s="827">
        <v>0</v>
      </c>
      <c r="I794" s="831">
        <v>2</v>
      </c>
      <c r="J794" s="831">
        <v>27.36</v>
      </c>
      <c r="K794" s="827">
        <v>1</v>
      </c>
      <c r="L794" s="831">
        <v>2</v>
      </c>
      <c r="M794" s="832">
        <v>27.36</v>
      </c>
    </row>
    <row r="795" spans="1:13" ht="14.45" customHeight="1" x14ac:dyDescent="0.2">
      <c r="A795" s="821" t="s">
        <v>2972</v>
      </c>
      <c r="B795" s="822" t="s">
        <v>2432</v>
      </c>
      <c r="C795" s="822" t="s">
        <v>2435</v>
      </c>
      <c r="D795" s="822" t="s">
        <v>2434</v>
      </c>
      <c r="E795" s="822" t="s">
        <v>2436</v>
      </c>
      <c r="F795" s="831"/>
      <c r="G795" s="831"/>
      <c r="H795" s="827">
        <v>0</v>
      </c>
      <c r="I795" s="831">
        <v>2</v>
      </c>
      <c r="J795" s="831">
        <v>62.18</v>
      </c>
      <c r="K795" s="827">
        <v>1</v>
      </c>
      <c r="L795" s="831">
        <v>2</v>
      </c>
      <c r="M795" s="832">
        <v>62.18</v>
      </c>
    </row>
    <row r="796" spans="1:13" ht="14.45" customHeight="1" x14ac:dyDescent="0.2">
      <c r="A796" s="821" t="s">
        <v>2972</v>
      </c>
      <c r="B796" s="822" t="s">
        <v>2515</v>
      </c>
      <c r="C796" s="822" t="s">
        <v>2516</v>
      </c>
      <c r="D796" s="822" t="s">
        <v>2517</v>
      </c>
      <c r="E796" s="822" t="s">
        <v>2518</v>
      </c>
      <c r="F796" s="831"/>
      <c r="G796" s="831"/>
      <c r="H796" s="827">
        <v>0</v>
      </c>
      <c r="I796" s="831">
        <v>1</v>
      </c>
      <c r="J796" s="831">
        <v>126.27</v>
      </c>
      <c r="K796" s="827">
        <v>1</v>
      </c>
      <c r="L796" s="831">
        <v>1</v>
      </c>
      <c r="M796" s="832">
        <v>126.27</v>
      </c>
    </row>
    <row r="797" spans="1:13" ht="14.45" customHeight="1" x14ac:dyDescent="0.2">
      <c r="A797" s="821" t="s">
        <v>2972</v>
      </c>
      <c r="B797" s="822" t="s">
        <v>2539</v>
      </c>
      <c r="C797" s="822" t="s">
        <v>2543</v>
      </c>
      <c r="D797" s="822" t="s">
        <v>1746</v>
      </c>
      <c r="E797" s="822" t="s">
        <v>2544</v>
      </c>
      <c r="F797" s="831"/>
      <c r="G797" s="831"/>
      <c r="H797" s="827">
        <v>0</v>
      </c>
      <c r="I797" s="831">
        <v>1</v>
      </c>
      <c r="J797" s="831">
        <v>154.36000000000001</v>
      </c>
      <c r="K797" s="827">
        <v>1</v>
      </c>
      <c r="L797" s="831">
        <v>1</v>
      </c>
      <c r="M797" s="832">
        <v>154.36000000000001</v>
      </c>
    </row>
    <row r="798" spans="1:13" ht="14.45" customHeight="1" x14ac:dyDescent="0.2">
      <c r="A798" s="821" t="s">
        <v>2972</v>
      </c>
      <c r="B798" s="822" t="s">
        <v>2652</v>
      </c>
      <c r="C798" s="822" t="s">
        <v>3155</v>
      </c>
      <c r="D798" s="822" t="s">
        <v>2654</v>
      </c>
      <c r="E798" s="822" t="s">
        <v>3156</v>
      </c>
      <c r="F798" s="831"/>
      <c r="G798" s="831"/>
      <c r="H798" s="827">
        <v>0</v>
      </c>
      <c r="I798" s="831">
        <v>2</v>
      </c>
      <c r="J798" s="831">
        <v>281.92</v>
      </c>
      <c r="K798" s="827">
        <v>1</v>
      </c>
      <c r="L798" s="831">
        <v>2</v>
      </c>
      <c r="M798" s="832">
        <v>281.92</v>
      </c>
    </row>
    <row r="799" spans="1:13" ht="14.45" customHeight="1" x14ac:dyDescent="0.2">
      <c r="A799" s="821" t="s">
        <v>2972</v>
      </c>
      <c r="B799" s="822" t="s">
        <v>2314</v>
      </c>
      <c r="C799" s="822" t="s">
        <v>2682</v>
      </c>
      <c r="D799" s="822" t="s">
        <v>718</v>
      </c>
      <c r="E799" s="822" t="s">
        <v>1339</v>
      </c>
      <c r="F799" s="831"/>
      <c r="G799" s="831"/>
      <c r="H799" s="827"/>
      <c r="I799" s="831">
        <v>2</v>
      </c>
      <c r="J799" s="831">
        <v>0</v>
      </c>
      <c r="K799" s="827"/>
      <c r="L799" s="831">
        <v>2</v>
      </c>
      <c r="M799" s="832">
        <v>0</v>
      </c>
    </row>
    <row r="800" spans="1:13" ht="14.45" customHeight="1" x14ac:dyDescent="0.2">
      <c r="A800" s="821" t="s">
        <v>2972</v>
      </c>
      <c r="B800" s="822" t="s">
        <v>2763</v>
      </c>
      <c r="C800" s="822" t="s">
        <v>2895</v>
      </c>
      <c r="D800" s="822" t="s">
        <v>2765</v>
      </c>
      <c r="E800" s="822" t="s">
        <v>2726</v>
      </c>
      <c r="F800" s="831">
        <v>1</v>
      </c>
      <c r="G800" s="831">
        <v>123.2</v>
      </c>
      <c r="H800" s="827">
        <v>1</v>
      </c>
      <c r="I800" s="831"/>
      <c r="J800" s="831"/>
      <c r="K800" s="827">
        <v>0</v>
      </c>
      <c r="L800" s="831">
        <v>1</v>
      </c>
      <c r="M800" s="832">
        <v>123.2</v>
      </c>
    </row>
    <row r="801" spans="1:13" ht="14.45" customHeight="1" x14ac:dyDescent="0.2">
      <c r="A801" s="821" t="s">
        <v>2972</v>
      </c>
      <c r="B801" s="822" t="s">
        <v>2763</v>
      </c>
      <c r="C801" s="822" t="s">
        <v>2767</v>
      </c>
      <c r="D801" s="822" t="s">
        <v>2768</v>
      </c>
      <c r="E801" s="822" t="s">
        <v>2769</v>
      </c>
      <c r="F801" s="831"/>
      <c r="G801" s="831"/>
      <c r="H801" s="827">
        <v>0</v>
      </c>
      <c r="I801" s="831">
        <v>1</v>
      </c>
      <c r="J801" s="831">
        <v>122.96</v>
      </c>
      <c r="K801" s="827">
        <v>1</v>
      </c>
      <c r="L801" s="831">
        <v>1</v>
      </c>
      <c r="M801" s="832">
        <v>122.96</v>
      </c>
    </row>
    <row r="802" spans="1:13" ht="14.45" customHeight="1" x14ac:dyDescent="0.2">
      <c r="A802" s="821" t="s">
        <v>2972</v>
      </c>
      <c r="B802" s="822" t="s">
        <v>2774</v>
      </c>
      <c r="C802" s="822" t="s">
        <v>2926</v>
      </c>
      <c r="D802" s="822" t="s">
        <v>1582</v>
      </c>
      <c r="E802" s="822" t="s">
        <v>1583</v>
      </c>
      <c r="F802" s="831"/>
      <c r="G802" s="831"/>
      <c r="H802" s="827">
        <v>0</v>
      </c>
      <c r="I802" s="831">
        <v>1</v>
      </c>
      <c r="J802" s="831">
        <v>63.75</v>
      </c>
      <c r="K802" s="827">
        <v>1</v>
      </c>
      <c r="L802" s="831">
        <v>1</v>
      </c>
      <c r="M802" s="832">
        <v>63.75</v>
      </c>
    </row>
    <row r="803" spans="1:13" ht="14.45" customHeight="1" x14ac:dyDescent="0.2">
      <c r="A803" s="821" t="s">
        <v>2972</v>
      </c>
      <c r="B803" s="822" t="s">
        <v>4725</v>
      </c>
      <c r="C803" s="822" t="s">
        <v>3337</v>
      </c>
      <c r="D803" s="822" t="s">
        <v>3338</v>
      </c>
      <c r="E803" s="822" t="s">
        <v>3339</v>
      </c>
      <c r="F803" s="831"/>
      <c r="G803" s="831"/>
      <c r="H803" s="827">
        <v>0</v>
      </c>
      <c r="I803" s="831">
        <v>2</v>
      </c>
      <c r="J803" s="831">
        <v>3813.94</v>
      </c>
      <c r="K803" s="827">
        <v>1</v>
      </c>
      <c r="L803" s="831">
        <v>2</v>
      </c>
      <c r="M803" s="832">
        <v>3813.94</v>
      </c>
    </row>
    <row r="804" spans="1:13" ht="14.45" customHeight="1" x14ac:dyDescent="0.2">
      <c r="A804" s="821" t="s">
        <v>2973</v>
      </c>
      <c r="B804" s="822" t="s">
        <v>2367</v>
      </c>
      <c r="C804" s="822" t="s">
        <v>2372</v>
      </c>
      <c r="D804" s="822" t="s">
        <v>917</v>
      </c>
      <c r="E804" s="822" t="s">
        <v>2373</v>
      </c>
      <c r="F804" s="831"/>
      <c r="G804" s="831"/>
      <c r="H804" s="827">
        <v>0</v>
      </c>
      <c r="I804" s="831">
        <v>3</v>
      </c>
      <c r="J804" s="831">
        <v>480.09000000000003</v>
      </c>
      <c r="K804" s="827">
        <v>1</v>
      </c>
      <c r="L804" s="831">
        <v>3</v>
      </c>
      <c r="M804" s="832">
        <v>480.09000000000003</v>
      </c>
    </row>
    <row r="805" spans="1:13" ht="14.45" customHeight="1" x14ac:dyDescent="0.2">
      <c r="A805" s="821" t="s">
        <v>2973</v>
      </c>
      <c r="B805" s="822" t="s">
        <v>2539</v>
      </c>
      <c r="C805" s="822" t="s">
        <v>2543</v>
      </c>
      <c r="D805" s="822" t="s">
        <v>1746</v>
      </c>
      <c r="E805" s="822" t="s">
        <v>2544</v>
      </c>
      <c r="F805" s="831"/>
      <c r="G805" s="831"/>
      <c r="H805" s="827">
        <v>0</v>
      </c>
      <c r="I805" s="831">
        <v>1</v>
      </c>
      <c r="J805" s="831">
        <v>154.36000000000001</v>
      </c>
      <c r="K805" s="827">
        <v>1</v>
      </c>
      <c r="L805" s="831">
        <v>1</v>
      </c>
      <c r="M805" s="832">
        <v>154.36000000000001</v>
      </c>
    </row>
    <row r="806" spans="1:13" ht="14.45" customHeight="1" x14ac:dyDescent="0.2">
      <c r="A806" s="821" t="s">
        <v>2973</v>
      </c>
      <c r="B806" s="822" t="s">
        <v>2551</v>
      </c>
      <c r="C806" s="822" t="s">
        <v>3497</v>
      </c>
      <c r="D806" s="822" t="s">
        <v>3103</v>
      </c>
      <c r="E806" s="822" t="s">
        <v>886</v>
      </c>
      <c r="F806" s="831">
        <v>1</v>
      </c>
      <c r="G806" s="831">
        <v>96.04</v>
      </c>
      <c r="H806" s="827">
        <v>1</v>
      </c>
      <c r="I806" s="831"/>
      <c r="J806" s="831"/>
      <c r="K806" s="827">
        <v>0</v>
      </c>
      <c r="L806" s="831">
        <v>1</v>
      </c>
      <c r="M806" s="832">
        <v>96.04</v>
      </c>
    </row>
    <row r="807" spans="1:13" ht="14.45" customHeight="1" x14ac:dyDescent="0.2">
      <c r="A807" s="821" t="s">
        <v>2973</v>
      </c>
      <c r="B807" s="822" t="s">
        <v>4725</v>
      </c>
      <c r="C807" s="822" t="s">
        <v>3337</v>
      </c>
      <c r="D807" s="822" t="s">
        <v>3338</v>
      </c>
      <c r="E807" s="822" t="s">
        <v>3339</v>
      </c>
      <c r="F807" s="831"/>
      <c r="G807" s="831"/>
      <c r="H807" s="827">
        <v>0</v>
      </c>
      <c r="I807" s="831">
        <v>2</v>
      </c>
      <c r="J807" s="831">
        <v>3543.68</v>
      </c>
      <c r="K807" s="827">
        <v>1</v>
      </c>
      <c r="L807" s="831">
        <v>2</v>
      </c>
      <c r="M807" s="832">
        <v>3543.68</v>
      </c>
    </row>
    <row r="808" spans="1:13" ht="14.45" customHeight="1" x14ac:dyDescent="0.2">
      <c r="A808" s="821" t="s">
        <v>2974</v>
      </c>
      <c r="B808" s="822" t="s">
        <v>2326</v>
      </c>
      <c r="C808" s="822" t="s">
        <v>2331</v>
      </c>
      <c r="D808" s="822" t="s">
        <v>908</v>
      </c>
      <c r="E808" s="822" t="s">
        <v>2332</v>
      </c>
      <c r="F808" s="831"/>
      <c r="G808" s="831"/>
      <c r="H808" s="827">
        <v>0</v>
      </c>
      <c r="I808" s="831">
        <v>4</v>
      </c>
      <c r="J808" s="831">
        <v>303.64</v>
      </c>
      <c r="K808" s="827">
        <v>1</v>
      </c>
      <c r="L808" s="831">
        <v>4</v>
      </c>
      <c r="M808" s="832">
        <v>303.64</v>
      </c>
    </row>
    <row r="809" spans="1:13" ht="14.45" customHeight="1" x14ac:dyDescent="0.2">
      <c r="A809" s="821" t="s">
        <v>2974</v>
      </c>
      <c r="B809" s="822" t="s">
        <v>2812</v>
      </c>
      <c r="C809" s="822" t="s">
        <v>3885</v>
      </c>
      <c r="D809" s="822" t="s">
        <v>3886</v>
      </c>
      <c r="E809" s="822" t="s">
        <v>3887</v>
      </c>
      <c r="F809" s="831"/>
      <c r="G809" s="831"/>
      <c r="H809" s="827">
        <v>0</v>
      </c>
      <c r="I809" s="831">
        <v>6</v>
      </c>
      <c r="J809" s="831">
        <v>164.22</v>
      </c>
      <c r="K809" s="827">
        <v>1</v>
      </c>
      <c r="L809" s="831">
        <v>6</v>
      </c>
      <c r="M809" s="832">
        <v>164.22</v>
      </c>
    </row>
    <row r="810" spans="1:13" ht="14.45" customHeight="1" x14ac:dyDescent="0.2">
      <c r="A810" s="821" t="s">
        <v>2974</v>
      </c>
      <c r="B810" s="822" t="s">
        <v>2812</v>
      </c>
      <c r="C810" s="822" t="s">
        <v>4407</v>
      </c>
      <c r="D810" s="822" t="s">
        <v>3886</v>
      </c>
      <c r="E810" s="822" t="s">
        <v>4408</v>
      </c>
      <c r="F810" s="831"/>
      <c r="G810" s="831"/>
      <c r="H810" s="827">
        <v>0</v>
      </c>
      <c r="I810" s="831">
        <v>1</v>
      </c>
      <c r="J810" s="831">
        <v>54.75</v>
      </c>
      <c r="K810" s="827">
        <v>1</v>
      </c>
      <c r="L810" s="831">
        <v>1</v>
      </c>
      <c r="M810" s="832">
        <v>54.75</v>
      </c>
    </row>
    <row r="811" spans="1:13" ht="14.45" customHeight="1" x14ac:dyDescent="0.2">
      <c r="A811" s="821" t="s">
        <v>2974</v>
      </c>
      <c r="B811" s="822" t="s">
        <v>2404</v>
      </c>
      <c r="C811" s="822" t="s">
        <v>3893</v>
      </c>
      <c r="D811" s="822" t="s">
        <v>3894</v>
      </c>
      <c r="E811" s="822" t="s">
        <v>3895</v>
      </c>
      <c r="F811" s="831"/>
      <c r="G811" s="831"/>
      <c r="H811" s="827">
        <v>0</v>
      </c>
      <c r="I811" s="831">
        <v>1</v>
      </c>
      <c r="J811" s="831">
        <v>27.49</v>
      </c>
      <c r="K811" s="827">
        <v>1</v>
      </c>
      <c r="L811" s="831">
        <v>1</v>
      </c>
      <c r="M811" s="832">
        <v>27.49</v>
      </c>
    </row>
    <row r="812" spans="1:13" ht="14.45" customHeight="1" x14ac:dyDescent="0.2">
      <c r="A812" s="821" t="s">
        <v>2974</v>
      </c>
      <c r="B812" s="822" t="s">
        <v>2404</v>
      </c>
      <c r="C812" s="822" t="s">
        <v>3896</v>
      </c>
      <c r="D812" s="822" t="s">
        <v>823</v>
      </c>
      <c r="E812" s="822" t="s">
        <v>824</v>
      </c>
      <c r="F812" s="831">
        <v>1</v>
      </c>
      <c r="G812" s="831">
        <v>234.07</v>
      </c>
      <c r="H812" s="827">
        <v>1</v>
      </c>
      <c r="I812" s="831"/>
      <c r="J812" s="831"/>
      <c r="K812" s="827">
        <v>0</v>
      </c>
      <c r="L812" s="831">
        <v>1</v>
      </c>
      <c r="M812" s="832">
        <v>234.07</v>
      </c>
    </row>
    <row r="813" spans="1:13" ht="14.45" customHeight="1" x14ac:dyDescent="0.2">
      <c r="A813" s="821" t="s">
        <v>2974</v>
      </c>
      <c r="B813" s="822" t="s">
        <v>2515</v>
      </c>
      <c r="C813" s="822" t="s">
        <v>3669</v>
      </c>
      <c r="D813" s="822" t="s">
        <v>1033</v>
      </c>
      <c r="E813" s="822" t="s">
        <v>1949</v>
      </c>
      <c r="F813" s="831">
        <v>1</v>
      </c>
      <c r="G813" s="831">
        <v>94.28</v>
      </c>
      <c r="H813" s="827">
        <v>1</v>
      </c>
      <c r="I813" s="831"/>
      <c r="J813" s="831"/>
      <c r="K813" s="827">
        <v>0</v>
      </c>
      <c r="L813" s="831">
        <v>1</v>
      </c>
      <c r="M813" s="832">
        <v>94.28</v>
      </c>
    </row>
    <row r="814" spans="1:13" ht="14.45" customHeight="1" x14ac:dyDescent="0.2">
      <c r="A814" s="821" t="s">
        <v>2974</v>
      </c>
      <c r="B814" s="822" t="s">
        <v>2515</v>
      </c>
      <c r="C814" s="822" t="s">
        <v>2850</v>
      </c>
      <c r="D814" s="822" t="s">
        <v>1033</v>
      </c>
      <c r="E814" s="822" t="s">
        <v>1949</v>
      </c>
      <c r="F814" s="831"/>
      <c r="G814" s="831"/>
      <c r="H814" s="827">
        <v>0</v>
      </c>
      <c r="I814" s="831">
        <v>1</v>
      </c>
      <c r="J814" s="831">
        <v>94.28</v>
      </c>
      <c r="K814" s="827">
        <v>1</v>
      </c>
      <c r="L814" s="831">
        <v>1</v>
      </c>
      <c r="M814" s="832">
        <v>94.28</v>
      </c>
    </row>
    <row r="815" spans="1:13" ht="14.45" customHeight="1" x14ac:dyDescent="0.2">
      <c r="A815" s="821" t="s">
        <v>2974</v>
      </c>
      <c r="B815" s="822" t="s">
        <v>2539</v>
      </c>
      <c r="C815" s="822" t="s">
        <v>2543</v>
      </c>
      <c r="D815" s="822" t="s">
        <v>1746</v>
      </c>
      <c r="E815" s="822" t="s">
        <v>2544</v>
      </c>
      <c r="F815" s="831"/>
      <c r="G815" s="831"/>
      <c r="H815" s="827">
        <v>0</v>
      </c>
      <c r="I815" s="831">
        <v>2</v>
      </c>
      <c r="J815" s="831">
        <v>308.72000000000003</v>
      </c>
      <c r="K815" s="827">
        <v>1</v>
      </c>
      <c r="L815" s="831">
        <v>2</v>
      </c>
      <c r="M815" s="832">
        <v>308.72000000000003</v>
      </c>
    </row>
    <row r="816" spans="1:13" ht="14.45" customHeight="1" x14ac:dyDescent="0.2">
      <c r="A816" s="821" t="s">
        <v>2974</v>
      </c>
      <c r="B816" s="822" t="s">
        <v>2572</v>
      </c>
      <c r="C816" s="822" t="s">
        <v>3488</v>
      </c>
      <c r="D816" s="822" t="s">
        <v>3489</v>
      </c>
      <c r="E816" s="822" t="s">
        <v>2575</v>
      </c>
      <c r="F816" s="831">
        <v>2</v>
      </c>
      <c r="G816" s="831">
        <v>112.12</v>
      </c>
      <c r="H816" s="827">
        <v>1</v>
      </c>
      <c r="I816" s="831"/>
      <c r="J816" s="831"/>
      <c r="K816" s="827">
        <v>0</v>
      </c>
      <c r="L816" s="831">
        <v>2</v>
      </c>
      <c r="M816" s="832">
        <v>112.12</v>
      </c>
    </row>
    <row r="817" spans="1:13" ht="14.45" customHeight="1" x14ac:dyDescent="0.2">
      <c r="A817" s="821" t="s">
        <v>2974</v>
      </c>
      <c r="B817" s="822" t="s">
        <v>2632</v>
      </c>
      <c r="C817" s="822" t="s">
        <v>2633</v>
      </c>
      <c r="D817" s="822" t="s">
        <v>1196</v>
      </c>
      <c r="E817" s="822" t="s">
        <v>2634</v>
      </c>
      <c r="F817" s="831"/>
      <c r="G817" s="831"/>
      <c r="H817" s="827">
        <v>0</v>
      </c>
      <c r="I817" s="831">
        <v>1</v>
      </c>
      <c r="J817" s="831">
        <v>386.73</v>
      </c>
      <c r="K817" s="827">
        <v>1</v>
      </c>
      <c r="L817" s="831">
        <v>1</v>
      </c>
      <c r="M817" s="832">
        <v>386.73</v>
      </c>
    </row>
    <row r="818" spans="1:13" ht="14.45" customHeight="1" x14ac:dyDescent="0.2">
      <c r="A818" s="821" t="s">
        <v>2974</v>
      </c>
      <c r="B818" s="822" t="s">
        <v>2652</v>
      </c>
      <c r="C818" s="822" t="s">
        <v>2653</v>
      </c>
      <c r="D818" s="822" t="s">
        <v>2654</v>
      </c>
      <c r="E818" s="822" t="s">
        <v>2655</v>
      </c>
      <c r="F818" s="831"/>
      <c r="G818" s="831"/>
      <c r="H818" s="827">
        <v>0</v>
      </c>
      <c r="I818" s="831">
        <v>30</v>
      </c>
      <c r="J818" s="831">
        <v>2114.4</v>
      </c>
      <c r="K818" s="827">
        <v>1</v>
      </c>
      <c r="L818" s="831">
        <v>30</v>
      </c>
      <c r="M818" s="832">
        <v>2114.4</v>
      </c>
    </row>
    <row r="819" spans="1:13" ht="14.45" customHeight="1" x14ac:dyDescent="0.2">
      <c r="A819" s="821" t="s">
        <v>2974</v>
      </c>
      <c r="B819" s="822" t="s">
        <v>2652</v>
      </c>
      <c r="C819" s="822" t="s">
        <v>3155</v>
      </c>
      <c r="D819" s="822" t="s">
        <v>2654</v>
      </c>
      <c r="E819" s="822" t="s">
        <v>3156</v>
      </c>
      <c r="F819" s="831"/>
      <c r="G819" s="831"/>
      <c r="H819" s="827">
        <v>0</v>
      </c>
      <c r="I819" s="831">
        <v>14</v>
      </c>
      <c r="J819" s="831">
        <v>1973.44</v>
      </c>
      <c r="K819" s="827">
        <v>1</v>
      </c>
      <c r="L819" s="831">
        <v>14</v>
      </c>
      <c r="M819" s="832">
        <v>1973.44</v>
      </c>
    </row>
    <row r="820" spans="1:13" ht="14.45" customHeight="1" x14ac:dyDescent="0.2">
      <c r="A820" s="821" t="s">
        <v>2974</v>
      </c>
      <c r="B820" s="822" t="s">
        <v>4711</v>
      </c>
      <c r="C820" s="822" t="s">
        <v>3913</v>
      </c>
      <c r="D820" s="822" t="s">
        <v>3914</v>
      </c>
      <c r="E820" s="822" t="s">
        <v>3915</v>
      </c>
      <c r="F820" s="831">
        <v>5</v>
      </c>
      <c r="G820" s="831">
        <v>10194.65</v>
      </c>
      <c r="H820" s="827">
        <v>1</v>
      </c>
      <c r="I820" s="831"/>
      <c r="J820" s="831"/>
      <c r="K820" s="827">
        <v>0</v>
      </c>
      <c r="L820" s="831">
        <v>5</v>
      </c>
      <c r="M820" s="832">
        <v>10194.65</v>
      </c>
    </row>
    <row r="821" spans="1:13" ht="14.45" customHeight="1" x14ac:dyDescent="0.2">
      <c r="A821" s="821" t="s">
        <v>2974</v>
      </c>
      <c r="B821" s="822" t="s">
        <v>4711</v>
      </c>
      <c r="C821" s="822" t="s">
        <v>3916</v>
      </c>
      <c r="D821" s="822" t="s">
        <v>3914</v>
      </c>
      <c r="E821" s="822" t="s">
        <v>3917</v>
      </c>
      <c r="F821" s="831">
        <v>45</v>
      </c>
      <c r="G821" s="831">
        <v>24868.800000000003</v>
      </c>
      <c r="H821" s="827">
        <v>1</v>
      </c>
      <c r="I821" s="831"/>
      <c r="J821" s="831"/>
      <c r="K821" s="827">
        <v>0</v>
      </c>
      <c r="L821" s="831">
        <v>45</v>
      </c>
      <c r="M821" s="832">
        <v>24868.800000000003</v>
      </c>
    </row>
    <row r="822" spans="1:13" ht="14.45" customHeight="1" x14ac:dyDescent="0.2">
      <c r="A822" s="821" t="s">
        <v>2974</v>
      </c>
      <c r="B822" s="822" t="s">
        <v>4711</v>
      </c>
      <c r="C822" s="822" t="s">
        <v>3918</v>
      </c>
      <c r="D822" s="822" t="s">
        <v>3914</v>
      </c>
      <c r="E822" s="822" t="s">
        <v>3919</v>
      </c>
      <c r="F822" s="831">
        <v>23</v>
      </c>
      <c r="G822" s="831">
        <v>8183.17</v>
      </c>
      <c r="H822" s="827">
        <v>1</v>
      </c>
      <c r="I822" s="831"/>
      <c r="J822" s="831"/>
      <c r="K822" s="827">
        <v>0</v>
      </c>
      <c r="L822" s="831">
        <v>23</v>
      </c>
      <c r="M822" s="832">
        <v>8183.17</v>
      </c>
    </row>
    <row r="823" spans="1:13" ht="14.45" customHeight="1" x14ac:dyDescent="0.2">
      <c r="A823" s="821" t="s">
        <v>2974</v>
      </c>
      <c r="B823" s="822" t="s">
        <v>4711</v>
      </c>
      <c r="C823" s="822" t="s">
        <v>3920</v>
      </c>
      <c r="D823" s="822" t="s">
        <v>3914</v>
      </c>
      <c r="E823" s="822" t="s">
        <v>3921</v>
      </c>
      <c r="F823" s="831">
        <v>33</v>
      </c>
      <c r="G823" s="831">
        <v>33642.18</v>
      </c>
      <c r="H823" s="827">
        <v>1</v>
      </c>
      <c r="I823" s="831"/>
      <c r="J823" s="831"/>
      <c r="K823" s="827">
        <v>0</v>
      </c>
      <c r="L823" s="831">
        <v>33</v>
      </c>
      <c r="M823" s="832">
        <v>33642.18</v>
      </c>
    </row>
    <row r="824" spans="1:13" ht="14.45" customHeight="1" x14ac:dyDescent="0.2">
      <c r="A824" s="821" t="s">
        <v>2974</v>
      </c>
      <c r="B824" s="822" t="s">
        <v>4711</v>
      </c>
      <c r="C824" s="822" t="s">
        <v>4203</v>
      </c>
      <c r="D824" s="822" t="s">
        <v>3923</v>
      </c>
      <c r="E824" s="822" t="s">
        <v>3921</v>
      </c>
      <c r="F824" s="831">
        <v>9</v>
      </c>
      <c r="G824" s="831">
        <v>9175.14</v>
      </c>
      <c r="H824" s="827">
        <v>1</v>
      </c>
      <c r="I824" s="831"/>
      <c r="J824" s="831"/>
      <c r="K824" s="827">
        <v>0</v>
      </c>
      <c r="L824" s="831">
        <v>9</v>
      </c>
      <c r="M824" s="832">
        <v>9175.14</v>
      </c>
    </row>
    <row r="825" spans="1:13" ht="14.45" customHeight="1" x14ac:dyDescent="0.2">
      <c r="A825" s="821" t="s">
        <v>2974</v>
      </c>
      <c r="B825" s="822" t="s">
        <v>4711</v>
      </c>
      <c r="C825" s="822" t="s">
        <v>3924</v>
      </c>
      <c r="D825" s="822" t="s">
        <v>3925</v>
      </c>
      <c r="E825" s="822" t="s">
        <v>3915</v>
      </c>
      <c r="F825" s="831"/>
      <c r="G825" s="831"/>
      <c r="H825" s="827">
        <v>0</v>
      </c>
      <c r="I825" s="831">
        <v>52</v>
      </c>
      <c r="J825" s="831">
        <v>106024.35999999999</v>
      </c>
      <c r="K825" s="827">
        <v>1</v>
      </c>
      <c r="L825" s="831">
        <v>52</v>
      </c>
      <c r="M825" s="832">
        <v>106024.35999999999</v>
      </c>
    </row>
    <row r="826" spans="1:13" ht="14.45" customHeight="1" x14ac:dyDescent="0.2">
      <c r="A826" s="821" t="s">
        <v>2974</v>
      </c>
      <c r="B826" s="822" t="s">
        <v>4711</v>
      </c>
      <c r="C826" s="822" t="s">
        <v>3926</v>
      </c>
      <c r="D826" s="822" t="s">
        <v>3925</v>
      </c>
      <c r="E826" s="822" t="s">
        <v>3919</v>
      </c>
      <c r="F826" s="831"/>
      <c r="G826" s="831"/>
      <c r="H826" s="827">
        <v>0</v>
      </c>
      <c r="I826" s="831">
        <v>31</v>
      </c>
      <c r="J826" s="831">
        <v>11029.49</v>
      </c>
      <c r="K826" s="827">
        <v>1</v>
      </c>
      <c r="L826" s="831">
        <v>31</v>
      </c>
      <c r="M826" s="832">
        <v>11029.49</v>
      </c>
    </row>
    <row r="827" spans="1:13" ht="14.45" customHeight="1" x14ac:dyDescent="0.2">
      <c r="A827" s="821" t="s">
        <v>2974</v>
      </c>
      <c r="B827" s="822" t="s">
        <v>4711</v>
      </c>
      <c r="C827" s="822" t="s">
        <v>3927</v>
      </c>
      <c r="D827" s="822" t="s">
        <v>3925</v>
      </c>
      <c r="E827" s="822" t="s">
        <v>3917</v>
      </c>
      <c r="F827" s="831"/>
      <c r="G827" s="831"/>
      <c r="H827" s="827">
        <v>0</v>
      </c>
      <c r="I827" s="831">
        <v>89</v>
      </c>
      <c r="J827" s="831">
        <v>49184.959999999999</v>
      </c>
      <c r="K827" s="827">
        <v>1</v>
      </c>
      <c r="L827" s="831">
        <v>89</v>
      </c>
      <c r="M827" s="832">
        <v>49184.959999999999</v>
      </c>
    </row>
    <row r="828" spans="1:13" ht="14.45" customHeight="1" x14ac:dyDescent="0.2">
      <c r="A828" s="821" t="s">
        <v>2974</v>
      </c>
      <c r="B828" s="822" t="s">
        <v>4711</v>
      </c>
      <c r="C828" s="822" t="s">
        <v>3928</v>
      </c>
      <c r="D828" s="822" t="s">
        <v>3925</v>
      </c>
      <c r="E828" s="822" t="s">
        <v>3921</v>
      </c>
      <c r="F828" s="831"/>
      <c r="G828" s="831"/>
      <c r="H828" s="827">
        <v>0</v>
      </c>
      <c r="I828" s="831">
        <v>50</v>
      </c>
      <c r="J828" s="831">
        <v>50973</v>
      </c>
      <c r="K828" s="827">
        <v>1</v>
      </c>
      <c r="L828" s="831">
        <v>50</v>
      </c>
      <c r="M828" s="832">
        <v>50973</v>
      </c>
    </row>
    <row r="829" spans="1:13" ht="14.45" customHeight="1" x14ac:dyDescent="0.2">
      <c r="A829" s="821" t="s">
        <v>2974</v>
      </c>
      <c r="B829" s="822" t="s">
        <v>4711</v>
      </c>
      <c r="C829" s="822" t="s">
        <v>4085</v>
      </c>
      <c r="D829" s="822" t="s">
        <v>3930</v>
      </c>
      <c r="E829" s="822" t="s">
        <v>4086</v>
      </c>
      <c r="F829" s="831">
        <v>4</v>
      </c>
      <c r="G829" s="831">
        <v>355.8</v>
      </c>
      <c r="H829" s="827">
        <v>1</v>
      </c>
      <c r="I829" s="831"/>
      <c r="J829" s="831"/>
      <c r="K829" s="827">
        <v>0</v>
      </c>
      <c r="L829" s="831">
        <v>4</v>
      </c>
      <c r="M829" s="832">
        <v>355.8</v>
      </c>
    </row>
    <row r="830" spans="1:13" ht="14.45" customHeight="1" x14ac:dyDescent="0.2">
      <c r="A830" s="821" t="s">
        <v>2974</v>
      </c>
      <c r="B830" s="822" t="s">
        <v>4711</v>
      </c>
      <c r="C830" s="822" t="s">
        <v>3929</v>
      </c>
      <c r="D830" s="822" t="s">
        <v>3930</v>
      </c>
      <c r="E830" s="822" t="s">
        <v>3931</v>
      </c>
      <c r="F830" s="831">
        <v>58</v>
      </c>
      <c r="G830" s="831">
        <v>14781.880000000001</v>
      </c>
      <c r="H830" s="827">
        <v>1</v>
      </c>
      <c r="I830" s="831"/>
      <c r="J830" s="831"/>
      <c r="K830" s="827">
        <v>0</v>
      </c>
      <c r="L830" s="831">
        <v>58</v>
      </c>
      <c r="M830" s="832">
        <v>14781.880000000001</v>
      </c>
    </row>
    <row r="831" spans="1:13" ht="14.45" customHeight="1" x14ac:dyDescent="0.2">
      <c r="A831" s="821" t="s">
        <v>2974</v>
      </c>
      <c r="B831" s="822" t="s">
        <v>4711</v>
      </c>
      <c r="C831" s="822" t="s">
        <v>3932</v>
      </c>
      <c r="D831" s="822" t="s">
        <v>3930</v>
      </c>
      <c r="E831" s="822" t="s">
        <v>3933</v>
      </c>
      <c r="F831" s="831">
        <v>10</v>
      </c>
      <c r="G831" s="831">
        <v>0</v>
      </c>
      <c r="H831" s="827"/>
      <c r="I831" s="831"/>
      <c r="J831" s="831"/>
      <c r="K831" s="827"/>
      <c r="L831" s="831">
        <v>10</v>
      </c>
      <c r="M831" s="832">
        <v>0</v>
      </c>
    </row>
    <row r="832" spans="1:13" ht="14.45" customHeight="1" x14ac:dyDescent="0.2">
      <c r="A832" s="821" t="s">
        <v>2974</v>
      </c>
      <c r="B832" s="822" t="s">
        <v>4711</v>
      </c>
      <c r="C832" s="822" t="s">
        <v>4410</v>
      </c>
      <c r="D832" s="822" t="s">
        <v>4411</v>
      </c>
      <c r="E832" s="822" t="s">
        <v>4412</v>
      </c>
      <c r="F832" s="831">
        <v>3</v>
      </c>
      <c r="G832" s="831">
        <v>1657.92</v>
      </c>
      <c r="H832" s="827">
        <v>1</v>
      </c>
      <c r="I832" s="831"/>
      <c r="J832" s="831"/>
      <c r="K832" s="827">
        <v>0</v>
      </c>
      <c r="L832" s="831">
        <v>3</v>
      </c>
      <c r="M832" s="832">
        <v>1657.92</v>
      </c>
    </row>
    <row r="833" spans="1:13" ht="14.45" customHeight="1" x14ac:dyDescent="0.2">
      <c r="A833" s="821" t="s">
        <v>2974</v>
      </c>
      <c r="B833" s="822" t="s">
        <v>2674</v>
      </c>
      <c r="C833" s="822" t="s">
        <v>4181</v>
      </c>
      <c r="D833" s="822" t="s">
        <v>2676</v>
      </c>
      <c r="E833" s="822" t="s">
        <v>4182</v>
      </c>
      <c r="F833" s="831"/>
      <c r="G833" s="831"/>
      <c r="H833" s="827">
        <v>0</v>
      </c>
      <c r="I833" s="831">
        <v>17</v>
      </c>
      <c r="J833" s="831">
        <v>2764.37</v>
      </c>
      <c r="K833" s="827">
        <v>1</v>
      </c>
      <c r="L833" s="831">
        <v>17</v>
      </c>
      <c r="M833" s="832">
        <v>2764.37</v>
      </c>
    </row>
    <row r="834" spans="1:13" ht="14.45" customHeight="1" x14ac:dyDescent="0.2">
      <c r="A834" s="821" t="s">
        <v>2974</v>
      </c>
      <c r="B834" s="822" t="s">
        <v>2674</v>
      </c>
      <c r="C834" s="822" t="s">
        <v>3835</v>
      </c>
      <c r="D834" s="822" t="s">
        <v>3836</v>
      </c>
      <c r="E834" s="822" t="s">
        <v>2860</v>
      </c>
      <c r="F834" s="831"/>
      <c r="G834" s="831"/>
      <c r="H834" s="827">
        <v>0</v>
      </c>
      <c r="I834" s="831">
        <v>23</v>
      </c>
      <c r="J834" s="831">
        <v>16873.68</v>
      </c>
      <c r="K834" s="827">
        <v>1</v>
      </c>
      <c r="L834" s="831">
        <v>23</v>
      </c>
      <c r="M834" s="832">
        <v>16873.68</v>
      </c>
    </row>
    <row r="835" spans="1:13" ht="14.45" customHeight="1" x14ac:dyDescent="0.2">
      <c r="A835" s="821" t="s">
        <v>2974</v>
      </c>
      <c r="B835" s="822" t="s">
        <v>2674</v>
      </c>
      <c r="C835" s="822" t="s">
        <v>3839</v>
      </c>
      <c r="D835" s="822" t="s">
        <v>3836</v>
      </c>
      <c r="E835" s="822" t="s">
        <v>3840</v>
      </c>
      <c r="F835" s="831"/>
      <c r="G835" s="831"/>
      <c r="H835" s="827">
        <v>0</v>
      </c>
      <c r="I835" s="831">
        <v>8</v>
      </c>
      <c r="J835" s="831">
        <v>15511.76</v>
      </c>
      <c r="K835" s="827">
        <v>1</v>
      </c>
      <c r="L835" s="831">
        <v>8</v>
      </c>
      <c r="M835" s="832">
        <v>15511.76</v>
      </c>
    </row>
    <row r="836" spans="1:13" ht="14.45" customHeight="1" x14ac:dyDescent="0.2">
      <c r="A836" s="821" t="s">
        <v>2974</v>
      </c>
      <c r="B836" s="822" t="s">
        <v>2674</v>
      </c>
      <c r="C836" s="822" t="s">
        <v>3841</v>
      </c>
      <c r="D836" s="822" t="s">
        <v>3842</v>
      </c>
      <c r="E836" s="822" t="s">
        <v>3843</v>
      </c>
      <c r="F836" s="831"/>
      <c r="G836" s="831"/>
      <c r="H836" s="827">
        <v>0</v>
      </c>
      <c r="I836" s="831">
        <v>2</v>
      </c>
      <c r="J836" s="831">
        <v>10644.16</v>
      </c>
      <c r="K836" s="827">
        <v>1</v>
      </c>
      <c r="L836" s="831">
        <v>2</v>
      </c>
      <c r="M836" s="832">
        <v>10644.16</v>
      </c>
    </row>
    <row r="837" spans="1:13" ht="14.45" customHeight="1" x14ac:dyDescent="0.2">
      <c r="A837" s="821" t="s">
        <v>2974</v>
      </c>
      <c r="B837" s="822" t="s">
        <v>2674</v>
      </c>
      <c r="C837" s="822" t="s">
        <v>4183</v>
      </c>
      <c r="D837" s="822" t="s">
        <v>2676</v>
      </c>
      <c r="E837" s="822" t="s">
        <v>4184</v>
      </c>
      <c r="F837" s="831"/>
      <c r="G837" s="831"/>
      <c r="H837" s="827">
        <v>0</v>
      </c>
      <c r="I837" s="831">
        <v>6</v>
      </c>
      <c r="J837" s="831">
        <v>9081.1</v>
      </c>
      <c r="K837" s="827">
        <v>1</v>
      </c>
      <c r="L837" s="831">
        <v>6</v>
      </c>
      <c r="M837" s="832">
        <v>9081.1</v>
      </c>
    </row>
    <row r="838" spans="1:13" ht="14.45" customHeight="1" x14ac:dyDescent="0.2">
      <c r="A838" s="821" t="s">
        <v>2974</v>
      </c>
      <c r="B838" s="822" t="s">
        <v>2674</v>
      </c>
      <c r="C838" s="822" t="s">
        <v>2675</v>
      </c>
      <c r="D838" s="822" t="s">
        <v>2676</v>
      </c>
      <c r="E838" s="822" t="s">
        <v>2677</v>
      </c>
      <c r="F838" s="831"/>
      <c r="G838" s="831"/>
      <c r="H838" s="827">
        <v>0</v>
      </c>
      <c r="I838" s="831">
        <v>6</v>
      </c>
      <c r="J838" s="831">
        <v>5853.54</v>
      </c>
      <c r="K838" s="827">
        <v>1</v>
      </c>
      <c r="L838" s="831">
        <v>6</v>
      </c>
      <c r="M838" s="832">
        <v>5853.54</v>
      </c>
    </row>
    <row r="839" spans="1:13" ht="14.45" customHeight="1" x14ac:dyDescent="0.2">
      <c r="A839" s="821" t="s">
        <v>2974</v>
      </c>
      <c r="B839" s="822" t="s">
        <v>2674</v>
      </c>
      <c r="C839" s="822" t="s">
        <v>2861</v>
      </c>
      <c r="D839" s="822" t="s">
        <v>2676</v>
      </c>
      <c r="E839" s="822" t="s">
        <v>2862</v>
      </c>
      <c r="F839" s="831"/>
      <c r="G839" s="831"/>
      <c r="H839" s="827">
        <v>0</v>
      </c>
      <c r="I839" s="831">
        <v>27</v>
      </c>
      <c r="J839" s="831">
        <v>10695</v>
      </c>
      <c r="K839" s="827">
        <v>1</v>
      </c>
      <c r="L839" s="831">
        <v>27</v>
      </c>
      <c r="M839" s="832">
        <v>10695</v>
      </c>
    </row>
    <row r="840" spans="1:13" ht="14.45" customHeight="1" x14ac:dyDescent="0.2">
      <c r="A840" s="821" t="s">
        <v>2974</v>
      </c>
      <c r="B840" s="822" t="s">
        <v>2674</v>
      </c>
      <c r="C840" s="822" t="s">
        <v>2863</v>
      </c>
      <c r="D840" s="822" t="s">
        <v>2676</v>
      </c>
      <c r="E840" s="822" t="s">
        <v>2864</v>
      </c>
      <c r="F840" s="831"/>
      <c r="G840" s="831"/>
      <c r="H840" s="827">
        <v>0</v>
      </c>
      <c r="I840" s="831">
        <v>12</v>
      </c>
      <c r="J840" s="831">
        <v>9719.2799999999988</v>
      </c>
      <c r="K840" s="827">
        <v>1</v>
      </c>
      <c r="L840" s="831">
        <v>12</v>
      </c>
      <c r="M840" s="832">
        <v>9719.2799999999988</v>
      </c>
    </row>
    <row r="841" spans="1:13" ht="14.45" customHeight="1" x14ac:dyDescent="0.2">
      <c r="A841" s="821" t="s">
        <v>2974</v>
      </c>
      <c r="B841" s="822" t="s">
        <v>2674</v>
      </c>
      <c r="C841" s="822" t="s">
        <v>4185</v>
      </c>
      <c r="D841" s="822" t="s">
        <v>4186</v>
      </c>
      <c r="E841" s="822" t="s">
        <v>4187</v>
      </c>
      <c r="F841" s="831">
        <v>6</v>
      </c>
      <c r="G841" s="831">
        <v>7804.74</v>
      </c>
      <c r="H841" s="827">
        <v>1</v>
      </c>
      <c r="I841" s="831"/>
      <c r="J841" s="831"/>
      <c r="K841" s="827">
        <v>0</v>
      </c>
      <c r="L841" s="831">
        <v>6</v>
      </c>
      <c r="M841" s="832">
        <v>7804.74</v>
      </c>
    </row>
    <row r="842" spans="1:13" ht="14.45" customHeight="1" x14ac:dyDescent="0.2">
      <c r="A842" s="821" t="s">
        <v>2974</v>
      </c>
      <c r="B842" s="822" t="s">
        <v>2674</v>
      </c>
      <c r="C842" s="822" t="s">
        <v>3844</v>
      </c>
      <c r="D842" s="822" t="s">
        <v>3836</v>
      </c>
      <c r="E842" s="822" t="s">
        <v>2858</v>
      </c>
      <c r="F842" s="831"/>
      <c r="G842" s="831"/>
      <c r="H842" s="827">
        <v>0</v>
      </c>
      <c r="I842" s="831">
        <v>12</v>
      </c>
      <c r="J842" s="831">
        <v>4859.7</v>
      </c>
      <c r="K842" s="827">
        <v>1</v>
      </c>
      <c r="L842" s="831">
        <v>12</v>
      </c>
      <c r="M842" s="832">
        <v>4859.7</v>
      </c>
    </row>
    <row r="843" spans="1:13" ht="14.45" customHeight="1" x14ac:dyDescent="0.2">
      <c r="A843" s="821" t="s">
        <v>2974</v>
      </c>
      <c r="B843" s="822" t="s">
        <v>2674</v>
      </c>
      <c r="C843" s="822" t="s">
        <v>4190</v>
      </c>
      <c r="D843" s="822" t="s">
        <v>4186</v>
      </c>
      <c r="E843" s="822" t="s">
        <v>4191</v>
      </c>
      <c r="F843" s="831">
        <v>6</v>
      </c>
      <c r="G843" s="831">
        <v>3902.3999999999996</v>
      </c>
      <c r="H843" s="827">
        <v>1</v>
      </c>
      <c r="I843" s="831"/>
      <c r="J843" s="831"/>
      <c r="K843" s="827">
        <v>0</v>
      </c>
      <c r="L843" s="831">
        <v>6</v>
      </c>
      <c r="M843" s="832">
        <v>3902.3999999999996</v>
      </c>
    </row>
    <row r="844" spans="1:13" ht="14.45" customHeight="1" x14ac:dyDescent="0.2">
      <c r="A844" s="821" t="s">
        <v>2974</v>
      </c>
      <c r="B844" s="822" t="s">
        <v>2674</v>
      </c>
      <c r="C844" s="822" t="s">
        <v>2856</v>
      </c>
      <c r="D844" s="822" t="s">
        <v>2857</v>
      </c>
      <c r="E844" s="822" t="s">
        <v>2858</v>
      </c>
      <c r="F844" s="831"/>
      <c r="G844" s="831"/>
      <c r="H844" s="827">
        <v>0</v>
      </c>
      <c r="I844" s="831">
        <v>52</v>
      </c>
      <c r="J844" s="831">
        <v>19303.649999999998</v>
      </c>
      <c r="K844" s="827">
        <v>1</v>
      </c>
      <c r="L844" s="831">
        <v>52</v>
      </c>
      <c r="M844" s="832">
        <v>19303.649999999998</v>
      </c>
    </row>
    <row r="845" spans="1:13" ht="14.45" customHeight="1" x14ac:dyDescent="0.2">
      <c r="A845" s="821" t="s">
        <v>2974</v>
      </c>
      <c r="B845" s="822" t="s">
        <v>2674</v>
      </c>
      <c r="C845" s="822" t="s">
        <v>2859</v>
      </c>
      <c r="D845" s="822" t="s">
        <v>2857</v>
      </c>
      <c r="E845" s="822" t="s">
        <v>2860</v>
      </c>
      <c r="F845" s="831"/>
      <c r="G845" s="831"/>
      <c r="H845" s="827">
        <v>0</v>
      </c>
      <c r="I845" s="831">
        <v>20</v>
      </c>
      <c r="J845" s="831">
        <v>16836.96</v>
      </c>
      <c r="K845" s="827">
        <v>1</v>
      </c>
      <c r="L845" s="831">
        <v>20</v>
      </c>
      <c r="M845" s="832">
        <v>16836.96</v>
      </c>
    </row>
    <row r="846" spans="1:13" ht="14.45" customHeight="1" x14ac:dyDescent="0.2">
      <c r="A846" s="821" t="s">
        <v>2974</v>
      </c>
      <c r="B846" s="822" t="s">
        <v>2674</v>
      </c>
      <c r="C846" s="822" t="s">
        <v>4063</v>
      </c>
      <c r="D846" s="822" t="s">
        <v>2857</v>
      </c>
      <c r="E846" s="822" t="s">
        <v>3840</v>
      </c>
      <c r="F846" s="831"/>
      <c r="G846" s="831"/>
      <c r="H846" s="827">
        <v>0</v>
      </c>
      <c r="I846" s="831">
        <v>49</v>
      </c>
      <c r="J846" s="831">
        <v>73311.41</v>
      </c>
      <c r="K846" s="827">
        <v>1</v>
      </c>
      <c r="L846" s="831">
        <v>49</v>
      </c>
      <c r="M846" s="832">
        <v>73311.41</v>
      </c>
    </row>
    <row r="847" spans="1:13" ht="14.45" customHeight="1" x14ac:dyDescent="0.2">
      <c r="A847" s="821" t="s">
        <v>2974</v>
      </c>
      <c r="B847" s="822" t="s">
        <v>2674</v>
      </c>
      <c r="C847" s="822" t="s">
        <v>3845</v>
      </c>
      <c r="D847" s="822" t="s">
        <v>2857</v>
      </c>
      <c r="E847" s="822" t="s">
        <v>3846</v>
      </c>
      <c r="F847" s="831"/>
      <c r="G847" s="831"/>
      <c r="H847" s="827">
        <v>0</v>
      </c>
      <c r="I847" s="831">
        <v>6</v>
      </c>
      <c r="J847" s="831">
        <v>975.66000000000008</v>
      </c>
      <c r="K847" s="827">
        <v>1</v>
      </c>
      <c r="L847" s="831">
        <v>6</v>
      </c>
      <c r="M847" s="832">
        <v>975.66000000000008</v>
      </c>
    </row>
    <row r="848" spans="1:13" ht="14.45" customHeight="1" x14ac:dyDescent="0.2">
      <c r="A848" s="821" t="s">
        <v>2974</v>
      </c>
      <c r="B848" s="822" t="s">
        <v>2674</v>
      </c>
      <c r="C848" s="822" t="s">
        <v>4249</v>
      </c>
      <c r="D848" s="822" t="s">
        <v>2857</v>
      </c>
      <c r="E848" s="822" t="s">
        <v>3838</v>
      </c>
      <c r="F848" s="831"/>
      <c r="G848" s="831"/>
      <c r="H848" s="827">
        <v>0</v>
      </c>
      <c r="I848" s="831">
        <v>10</v>
      </c>
      <c r="J848" s="831">
        <v>9755.9</v>
      </c>
      <c r="K848" s="827">
        <v>1</v>
      </c>
      <c r="L848" s="831">
        <v>10</v>
      </c>
      <c r="M848" s="832">
        <v>9755.9</v>
      </c>
    </row>
    <row r="849" spans="1:13" ht="14.45" customHeight="1" x14ac:dyDescent="0.2">
      <c r="A849" s="821" t="s">
        <v>2974</v>
      </c>
      <c r="B849" s="822" t="s">
        <v>2678</v>
      </c>
      <c r="C849" s="822" t="s">
        <v>4173</v>
      </c>
      <c r="D849" s="822" t="s">
        <v>4060</v>
      </c>
      <c r="E849" s="822" t="s">
        <v>2866</v>
      </c>
      <c r="F849" s="831">
        <v>6</v>
      </c>
      <c r="G849" s="831">
        <v>3902.3999999999996</v>
      </c>
      <c r="H849" s="827">
        <v>1</v>
      </c>
      <c r="I849" s="831"/>
      <c r="J849" s="831"/>
      <c r="K849" s="827">
        <v>0</v>
      </c>
      <c r="L849" s="831">
        <v>6</v>
      </c>
      <c r="M849" s="832">
        <v>3902.3999999999996</v>
      </c>
    </row>
    <row r="850" spans="1:13" ht="14.45" customHeight="1" x14ac:dyDescent="0.2">
      <c r="A850" s="821" t="s">
        <v>2974</v>
      </c>
      <c r="B850" s="822" t="s">
        <v>2678</v>
      </c>
      <c r="C850" s="822" t="s">
        <v>2679</v>
      </c>
      <c r="D850" s="822" t="s">
        <v>2680</v>
      </c>
      <c r="E850" s="822" t="s">
        <v>2681</v>
      </c>
      <c r="F850" s="831"/>
      <c r="G850" s="831"/>
      <c r="H850" s="827">
        <v>0</v>
      </c>
      <c r="I850" s="831">
        <v>68</v>
      </c>
      <c r="J850" s="831">
        <v>40602.979999999996</v>
      </c>
      <c r="K850" s="827">
        <v>1</v>
      </c>
      <c r="L850" s="831">
        <v>68</v>
      </c>
      <c r="M850" s="832">
        <v>40602.979999999996</v>
      </c>
    </row>
    <row r="851" spans="1:13" ht="14.45" customHeight="1" x14ac:dyDescent="0.2">
      <c r="A851" s="821" t="s">
        <v>2974</v>
      </c>
      <c r="B851" s="822" t="s">
        <v>2678</v>
      </c>
      <c r="C851" s="822" t="s">
        <v>2865</v>
      </c>
      <c r="D851" s="822" t="s">
        <v>2680</v>
      </c>
      <c r="E851" s="822" t="s">
        <v>2866</v>
      </c>
      <c r="F851" s="831"/>
      <c r="G851" s="831"/>
      <c r="H851" s="827">
        <v>0</v>
      </c>
      <c r="I851" s="831">
        <v>30</v>
      </c>
      <c r="J851" s="831">
        <v>27230.940000000002</v>
      </c>
      <c r="K851" s="827">
        <v>1</v>
      </c>
      <c r="L851" s="831">
        <v>30</v>
      </c>
      <c r="M851" s="832">
        <v>27230.940000000002</v>
      </c>
    </row>
    <row r="852" spans="1:13" ht="14.45" customHeight="1" x14ac:dyDescent="0.2">
      <c r="A852" s="821" t="s">
        <v>2974</v>
      </c>
      <c r="B852" s="822" t="s">
        <v>2678</v>
      </c>
      <c r="C852" s="822" t="s">
        <v>3810</v>
      </c>
      <c r="D852" s="822" t="s">
        <v>2680</v>
      </c>
      <c r="E852" s="822" t="s">
        <v>3811</v>
      </c>
      <c r="F852" s="831"/>
      <c r="G852" s="831"/>
      <c r="H852" s="827">
        <v>0</v>
      </c>
      <c r="I852" s="831">
        <v>49</v>
      </c>
      <c r="J852" s="831">
        <v>57020.01999999999</v>
      </c>
      <c r="K852" s="827">
        <v>1</v>
      </c>
      <c r="L852" s="831">
        <v>49</v>
      </c>
      <c r="M852" s="832">
        <v>57020.01999999999</v>
      </c>
    </row>
    <row r="853" spans="1:13" ht="14.45" customHeight="1" x14ac:dyDescent="0.2">
      <c r="A853" s="821" t="s">
        <v>2974</v>
      </c>
      <c r="B853" s="822" t="s">
        <v>2678</v>
      </c>
      <c r="C853" s="822" t="s">
        <v>4232</v>
      </c>
      <c r="D853" s="822" t="s">
        <v>3813</v>
      </c>
      <c r="E853" s="822" t="s">
        <v>3811</v>
      </c>
      <c r="F853" s="831">
        <v>12</v>
      </c>
      <c r="G853" s="831">
        <v>18096.96</v>
      </c>
      <c r="H853" s="827">
        <v>1</v>
      </c>
      <c r="I853" s="831"/>
      <c r="J853" s="831"/>
      <c r="K853" s="827">
        <v>0</v>
      </c>
      <c r="L853" s="831">
        <v>12</v>
      </c>
      <c r="M853" s="832">
        <v>18096.96</v>
      </c>
    </row>
    <row r="854" spans="1:13" ht="14.45" customHeight="1" x14ac:dyDescent="0.2">
      <c r="A854" s="821" t="s">
        <v>2974</v>
      </c>
      <c r="B854" s="822" t="s">
        <v>2678</v>
      </c>
      <c r="C854" s="822" t="s">
        <v>3814</v>
      </c>
      <c r="D854" s="822" t="s">
        <v>3813</v>
      </c>
      <c r="E854" s="822" t="s">
        <v>2866</v>
      </c>
      <c r="F854" s="831">
        <v>6</v>
      </c>
      <c r="G854" s="831">
        <v>4552.74</v>
      </c>
      <c r="H854" s="827">
        <v>1</v>
      </c>
      <c r="I854" s="831"/>
      <c r="J854" s="831"/>
      <c r="K854" s="827">
        <v>0</v>
      </c>
      <c r="L854" s="831">
        <v>6</v>
      </c>
      <c r="M854" s="832">
        <v>4552.74</v>
      </c>
    </row>
    <row r="855" spans="1:13" ht="14.45" customHeight="1" x14ac:dyDescent="0.2">
      <c r="A855" s="821" t="s">
        <v>2974</v>
      </c>
      <c r="B855" s="822" t="s">
        <v>2678</v>
      </c>
      <c r="C855" s="822" t="s">
        <v>4370</v>
      </c>
      <c r="D855" s="822" t="s">
        <v>3813</v>
      </c>
      <c r="E855" s="822" t="s">
        <v>3811</v>
      </c>
      <c r="F855" s="831">
        <v>6</v>
      </c>
      <c r="G855" s="831">
        <v>6070.38</v>
      </c>
      <c r="H855" s="827">
        <v>1</v>
      </c>
      <c r="I855" s="831"/>
      <c r="J855" s="831"/>
      <c r="K855" s="827">
        <v>0</v>
      </c>
      <c r="L855" s="831">
        <v>6</v>
      </c>
      <c r="M855" s="832">
        <v>6070.38</v>
      </c>
    </row>
    <row r="856" spans="1:13" ht="14.45" customHeight="1" x14ac:dyDescent="0.2">
      <c r="A856" s="821" t="s">
        <v>2974</v>
      </c>
      <c r="B856" s="822" t="s">
        <v>2314</v>
      </c>
      <c r="C856" s="822" t="s">
        <v>2682</v>
      </c>
      <c r="D856" s="822" t="s">
        <v>718</v>
      </c>
      <c r="E856" s="822" t="s">
        <v>1339</v>
      </c>
      <c r="F856" s="831"/>
      <c r="G856" s="831"/>
      <c r="H856" s="827"/>
      <c r="I856" s="831">
        <v>75</v>
      </c>
      <c r="J856" s="831">
        <v>0</v>
      </c>
      <c r="K856" s="827"/>
      <c r="L856" s="831">
        <v>75</v>
      </c>
      <c r="M856" s="832">
        <v>0</v>
      </c>
    </row>
    <row r="857" spans="1:13" ht="14.45" customHeight="1" x14ac:dyDescent="0.2">
      <c r="A857" s="821" t="s">
        <v>2974</v>
      </c>
      <c r="B857" s="822" t="s">
        <v>4712</v>
      </c>
      <c r="C857" s="822" t="s">
        <v>4415</v>
      </c>
      <c r="D857" s="822" t="s">
        <v>3970</v>
      </c>
      <c r="E857" s="822" t="s">
        <v>3971</v>
      </c>
      <c r="F857" s="831">
        <v>1</v>
      </c>
      <c r="G857" s="831">
        <v>60.39</v>
      </c>
      <c r="H857" s="827">
        <v>1</v>
      </c>
      <c r="I857" s="831"/>
      <c r="J857" s="831"/>
      <c r="K857" s="827">
        <v>0</v>
      </c>
      <c r="L857" s="831">
        <v>1</v>
      </c>
      <c r="M857" s="832">
        <v>60.39</v>
      </c>
    </row>
    <row r="858" spans="1:13" ht="14.45" customHeight="1" x14ac:dyDescent="0.2">
      <c r="A858" s="821" t="s">
        <v>2974</v>
      </c>
      <c r="B858" s="822" t="s">
        <v>2705</v>
      </c>
      <c r="C858" s="822" t="s">
        <v>3847</v>
      </c>
      <c r="D858" s="822" t="s">
        <v>2707</v>
      </c>
      <c r="E858" s="822" t="s">
        <v>3848</v>
      </c>
      <c r="F858" s="831"/>
      <c r="G858" s="831"/>
      <c r="H858" s="827">
        <v>0</v>
      </c>
      <c r="I858" s="831">
        <v>17</v>
      </c>
      <c r="J858" s="831">
        <v>5770.9900000000007</v>
      </c>
      <c r="K858" s="827">
        <v>1</v>
      </c>
      <c r="L858" s="831">
        <v>17</v>
      </c>
      <c r="M858" s="832">
        <v>5770.9900000000007</v>
      </c>
    </row>
    <row r="859" spans="1:13" ht="14.45" customHeight="1" x14ac:dyDescent="0.2">
      <c r="A859" s="821" t="s">
        <v>2974</v>
      </c>
      <c r="B859" s="822" t="s">
        <v>2705</v>
      </c>
      <c r="C859" s="822" t="s">
        <v>2706</v>
      </c>
      <c r="D859" s="822" t="s">
        <v>2707</v>
      </c>
      <c r="E859" s="822" t="s">
        <v>2708</v>
      </c>
      <c r="F859" s="831"/>
      <c r="G859" s="831"/>
      <c r="H859" s="827">
        <v>0</v>
      </c>
      <c r="I859" s="831">
        <v>35</v>
      </c>
      <c r="J859" s="831">
        <v>3960.6000000000004</v>
      </c>
      <c r="K859" s="827">
        <v>1</v>
      </c>
      <c r="L859" s="831">
        <v>35</v>
      </c>
      <c r="M859" s="832">
        <v>3960.6000000000004</v>
      </c>
    </row>
    <row r="860" spans="1:13" ht="14.45" customHeight="1" x14ac:dyDescent="0.2">
      <c r="A860" s="821" t="s">
        <v>2974</v>
      </c>
      <c r="B860" s="822" t="s">
        <v>2705</v>
      </c>
      <c r="C860" s="822" t="s">
        <v>2709</v>
      </c>
      <c r="D860" s="822" t="s">
        <v>2707</v>
      </c>
      <c r="E860" s="822" t="s">
        <v>2710</v>
      </c>
      <c r="F860" s="831"/>
      <c r="G860" s="831"/>
      <c r="H860" s="827">
        <v>0</v>
      </c>
      <c r="I860" s="831">
        <v>5</v>
      </c>
      <c r="J860" s="831">
        <v>848.65</v>
      </c>
      <c r="K860" s="827">
        <v>1</v>
      </c>
      <c r="L860" s="831">
        <v>5</v>
      </c>
      <c r="M860" s="832">
        <v>848.65</v>
      </c>
    </row>
    <row r="861" spans="1:13" ht="14.45" customHeight="1" x14ac:dyDescent="0.2">
      <c r="A861" s="821" t="s">
        <v>2974</v>
      </c>
      <c r="B861" s="822" t="s">
        <v>2705</v>
      </c>
      <c r="C861" s="822" t="s">
        <v>2711</v>
      </c>
      <c r="D861" s="822" t="s">
        <v>2707</v>
      </c>
      <c r="E861" s="822" t="s">
        <v>2712</v>
      </c>
      <c r="F861" s="831"/>
      <c r="G861" s="831"/>
      <c r="H861" s="827">
        <v>0</v>
      </c>
      <c r="I861" s="831">
        <v>226</v>
      </c>
      <c r="J861" s="831">
        <v>76720.22</v>
      </c>
      <c r="K861" s="827">
        <v>1</v>
      </c>
      <c r="L861" s="831">
        <v>226</v>
      </c>
      <c r="M861" s="832">
        <v>76720.22</v>
      </c>
    </row>
    <row r="862" spans="1:13" ht="14.45" customHeight="1" x14ac:dyDescent="0.2">
      <c r="A862" s="821" t="s">
        <v>2974</v>
      </c>
      <c r="B862" s="822" t="s">
        <v>2705</v>
      </c>
      <c r="C862" s="822" t="s">
        <v>3849</v>
      </c>
      <c r="D862" s="822" t="s">
        <v>2707</v>
      </c>
      <c r="E862" s="822" t="s">
        <v>3850</v>
      </c>
      <c r="F862" s="831"/>
      <c r="G862" s="831"/>
      <c r="H862" s="827">
        <v>0</v>
      </c>
      <c r="I862" s="831">
        <v>8</v>
      </c>
      <c r="J862" s="831">
        <v>1810.48</v>
      </c>
      <c r="K862" s="827">
        <v>1</v>
      </c>
      <c r="L862" s="831">
        <v>8</v>
      </c>
      <c r="M862" s="832">
        <v>1810.48</v>
      </c>
    </row>
    <row r="863" spans="1:13" ht="14.45" customHeight="1" x14ac:dyDescent="0.2">
      <c r="A863" s="821" t="s">
        <v>2974</v>
      </c>
      <c r="B863" s="822" t="s">
        <v>2705</v>
      </c>
      <c r="C863" s="822" t="s">
        <v>3854</v>
      </c>
      <c r="D863" s="822" t="s">
        <v>3852</v>
      </c>
      <c r="E863" s="822" t="s">
        <v>3855</v>
      </c>
      <c r="F863" s="831"/>
      <c r="G863" s="831"/>
      <c r="H863" s="827">
        <v>0</v>
      </c>
      <c r="I863" s="831">
        <v>7</v>
      </c>
      <c r="J863" s="831">
        <v>5345.41</v>
      </c>
      <c r="K863" s="827">
        <v>1</v>
      </c>
      <c r="L863" s="831">
        <v>7</v>
      </c>
      <c r="M863" s="832">
        <v>5345.41</v>
      </c>
    </row>
    <row r="864" spans="1:13" ht="14.45" customHeight="1" x14ac:dyDescent="0.2">
      <c r="A864" s="821" t="s">
        <v>2974</v>
      </c>
      <c r="B864" s="822" t="s">
        <v>2705</v>
      </c>
      <c r="C864" s="822" t="s">
        <v>4067</v>
      </c>
      <c r="D864" s="822" t="s">
        <v>2707</v>
      </c>
      <c r="E864" s="822" t="s">
        <v>2712</v>
      </c>
      <c r="F864" s="831">
        <v>2</v>
      </c>
      <c r="G864" s="831">
        <v>678.94</v>
      </c>
      <c r="H864" s="827">
        <v>1</v>
      </c>
      <c r="I864" s="831"/>
      <c r="J864" s="831"/>
      <c r="K864" s="827">
        <v>0</v>
      </c>
      <c r="L864" s="831">
        <v>2</v>
      </c>
      <c r="M864" s="832">
        <v>678.94</v>
      </c>
    </row>
    <row r="865" spans="1:13" ht="14.45" customHeight="1" x14ac:dyDescent="0.2">
      <c r="A865" s="821" t="s">
        <v>2974</v>
      </c>
      <c r="B865" s="822" t="s">
        <v>2705</v>
      </c>
      <c r="C865" s="822" t="s">
        <v>3858</v>
      </c>
      <c r="D865" s="822" t="s">
        <v>3859</v>
      </c>
      <c r="E865" s="822" t="s">
        <v>3848</v>
      </c>
      <c r="F865" s="831">
        <v>6</v>
      </c>
      <c r="G865" s="831">
        <v>2036.8200000000002</v>
      </c>
      <c r="H865" s="827">
        <v>1</v>
      </c>
      <c r="I865" s="831"/>
      <c r="J865" s="831"/>
      <c r="K865" s="827">
        <v>0</v>
      </c>
      <c r="L865" s="831">
        <v>6</v>
      </c>
      <c r="M865" s="832">
        <v>2036.8200000000002</v>
      </c>
    </row>
    <row r="866" spans="1:13" ht="14.45" customHeight="1" x14ac:dyDescent="0.2">
      <c r="A866" s="821" t="s">
        <v>2974</v>
      </c>
      <c r="B866" s="822" t="s">
        <v>2874</v>
      </c>
      <c r="C866" s="822" t="s">
        <v>3941</v>
      </c>
      <c r="D866" s="822" t="s">
        <v>2883</v>
      </c>
      <c r="E866" s="822" t="s">
        <v>3942</v>
      </c>
      <c r="F866" s="831">
        <v>8</v>
      </c>
      <c r="G866" s="831">
        <v>5417.44</v>
      </c>
      <c r="H866" s="827">
        <v>1</v>
      </c>
      <c r="I866" s="831"/>
      <c r="J866" s="831"/>
      <c r="K866" s="827">
        <v>0</v>
      </c>
      <c r="L866" s="831">
        <v>8</v>
      </c>
      <c r="M866" s="832">
        <v>5417.44</v>
      </c>
    </row>
    <row r="867" spans="1:13" ht="14.45" customHeight="1" x14ac:dyDescent="0.2">
      <c r="A867" s="821" t="s">
        <v>2974</v>
      </c>
      <c r="B867" s="822" t="s">
        <v>2874</v>
      </c>
      <c r="C867" s="822" t="s">
        <v>4087</v>
      </c>
      <c r="D867" s="822" t="s">
        <v>2883</v>
      </c>
      <c r="E867" s="822" t="s">
        <v>3945</v>
      </c>
      <c r="F867" s="831">
        <v>3</v>
      </c>
      <c r="G867" s="831">
        <v>507.87</v>
      </c>
      <c r="H867" s="827">
        <v>1</v>
      </c>
      <c r="I867" s="831"/>
      <c r="J867" s="831"/>
      <c r="K867" s="827">
        <v>0</v>
      </c>
      <c r="L867" s="831">
        <v>3</v>
      </c>
      <c r="M867" s="832">
        <v>507.87</v>
      </c>
    </row>
    <row r="868" spans="1:13" ht="14.45" customHeight="1" x14ac:dyDescent="0.2">
      <c r="A868" s="821" t="s">
        <v>2974</v>
      </c>
      <c r="B868" s="822" t="s">
        <v>2874</v>
      </c>
      <c r="C868" s="822" t="s">
        <v>4204</v>
      </c>
      <c r="D868" s="822" t="s">
        <v>2883</v>
      </c>
      <c r="E868" s="822" t="s">
        <v>2052</v>
      </c>
      <c r="F868" s="831">
        <v>25</v>
      </c>
      <c r="G868" s="831">
        <v>8464.5</v>
      </c>
      <c r="H868" s="827">
        <v>1</v>
      </c>
      <c r="I868" s="831"/>
      <c r="J868" s="831"/>
      <c r="K868" s="827">
        <v>0</v>
      </c>
      <c r="L868" s="831">
        <v>25</v>
      </c>
      <c r="M868" s="832">
        <v>8464.5</v>
      </c>
    </row>
    <row r="869" spans="1:13" ht="14.45" customHeight="1" x14ac:dyDescent="0.2">
      <c r="A869" s="821" t="s">
        <v>2974</v>
      </c>
      <c r="B869" s="822" t="s">
        <v>2874</v>
      </c>
      <c r="C869" s="822" t="s">
        <v>3947</v>
      </c>
      <c r="D869" s="822" t="s">
        <v>3948</v>
      </c>
      <c r="E869" s="822" t="s">
        <v>3945</v>
      </c>
      <c r="F869" s="831">
        <v>3</v>
      </c>
      <c r="G869" s="831">
        <v>507.87</v>
      </c>
      <c r="H869" s="827">
        <v>1</v>
      </c>
      <c r="I869" s="831"/>
      <c r="J869" s="831"/>
      <c r="K869" s="827">
        <v>0</v>
      </c>
      <c r="L869" s="831">
        <v>3</v>
      </c>
      <c r="M869" s="832">
        <v>507.87</v>
      </c>
    </row>
    <row r="870" spans="1:13" ht="14.45" customHeight="1" x14ac:dyDescent="0.2">
      <c r="A870" s="821" t="s">
        <v>2974</v>
      </c>
      <c r="B870" s="822" t="s">
        <v>2874</v>
      </c>
      <c r="C870" s="822" t="s">
        <v>3949</v>
      </c>
      <c r="D870" s="822" t="s">
        <v>3948</v>
      </c>
      <c r="E870" s="822" t="s">
        <v>2052</v>
      </c>
      <c r="F870" s="831">
        <v>7</v>
      </c>
      <c r="G870" s="831">
        <v>2370.06</v>
      </c>
      <c r="H870" s="827">
        <v>1</v>
      </c>
      <c r="I870" s="831"/>
      <c r="J870" s="831"/>
      <c r="K870" s="827">
        <v>0</v>
      </c>
      <c r="L870" s="831">
        <v>7</v>
      </c>
      <c r="M870" s="832">
        <v>2370.06</v>
      </c>
    </row>
    <row r="871" spans="1:13" ht="14.45" customHeight="1" x14ac:dyDescent="0.2">
      <c r="A871" s="821" t="s">
        <v>2974</v>
      </c>
      <c r="B871" s="822" t="s">
        <v>2874</v>
      </c>
      <c r="C871" s="822" t="s">
        <v>2882</v>
      </c>
      <c r="D871" s="822" t="s">
        <v>2883</v>
      </c>
      <c r="E871" s="822" t="s">
        <v>2879</v>
      </c>
      <c r="F871" s="831">
        <v>6</v>
      </c>
      <c r="G871" s="831">
        <v>4063.0199999999995</v>
      </c>
      <c r="H871" s="827">
        <v>1</v>
      </c>
      <c r="I871" s="831"/>
      <c r="J871" s="831"/>
      <c r="K871" s="827">
        <v>0</v>
      </c>
      <c r="L871" s="831">
        <v>6</v>
      </c>
      <c r="M871" s="832">
        <v>4063.0199999999995</v>
      </c>
    </row>
    <row r="872" spans="1:13" ht="14.45" customHeight="1" x14ac:dyDescent="0.2">
      <c r="A872" s="821" t="s">
        <v>2974</v>
      </c>
      <c r="B872" s="822" t="s">
        <v>2874</v>
      </c>
      <c r="C872" s="822" t="s">
        <v>4205</v>
      </c>
      <c r="D872" s="822" t="s">
        <v>3951</v>
      </c>
      <c r="E872" s="822" t="s">
        <v>3945</v>
      </c>
      <c r="F872" s="831">
        <v>4</v>
      </c>
      <c r="G872" s="831">
        <v>677.16</v>
      </c>
      <c r="H872" s="827">
        <v>1</v>
      </c>
      <c r="I872" s="831"/>
      <c r="J872" s="831"/>
      <c r="K872" s="827">
        <v>0</v>
      </c>
      <c r="L872" s="831">
        <v>4</v>
      </c>
      <c r="M872" s="832">
        <v>677.16</v>
      </c>
    </row>
    <row r="873" spans="1:13" ht="14.45" customHeight="1" x14ac:dyDescent="0.2">
      <c r="A873" s="821" t="s">
        <v>2974</v>
      </c>
      <c r="B873" s="822" t="s">
        <v>2874</v>
      </c>
      <c r="C873" s="822" t="s">
        <v>3950</v>
      </c>
      <c r="D873" s="822" t="s">
        <v>3951</v>
      </c>
      <c r="E873" s="822" t="s">
        <v>2052</v>
      </c>
      <c r="F873" s="831">
        <v>1</v>
      </c>
      <c r="G873" s="831">
        <v>338.58</v>
      </c>
      <c r="H873" s="827">
        <v>1</v>
      </c>
      <c r="I873" s="831"/>
      <c r="J873" s="831"/>
      <c r="K873" s="827">
        <v>0</v>
      </c>
      <c r="L873" s="831">
        <v>1</v>
      </c>
      <c r="M873" s="832">
        <v>338.58</v>
      </c>
    </row>
    <row r="874" spans="1:13" ht="14.45" customHeight="1" x14ac:dyDescent="0.2">
      <c r="A874" s="821" t="s">
        <v>2974</v>
      </c>
      <c r="B874" s="822" t="s">
        <v>2874</v>
      </c>
      <c r="C874" s="822" t="s">
        <v>2876</v>
      </c>
      <c r="D874" s="822" t="s">
        <v>2046</v>
      </c>
      <c r="E874" s="822" t="s">
        <v>2049</v>
      </c>
      <c r="F874" s="831"/>
      <c r="G874" s="831"/>
      <c r="H874" s="827">
        <v>0</v>
      </c>
      <c r="I874" s="831">
        <v>49</v>
      </c>
      <c r="J874" s="831">
        <v>63044.38</v>
      </c>
      <c r="K874" s="827">
        <v>1</v>
      </c>
      <c r="L874" s="831">
        <v>49</v>
      </c>
      <c r="M874" s="832">
        <v>63044.38</v>
      </c>
    </row>
    <row r="875" spans="1:13" ht="14.45" customHeight="1" x14ac:dyDescent="0.2">
      <c r="A875" s="821" t="s">
        <v>2974</v>
      </c>
      <c r="B875" s="822" t="s">
        <v>2874</v>
      </c>
      <c r="C875" s="822" t="s">
        <v>2877</v>
      </c>
      <c r="D875" s="822" t="s">
        <v>2046</v>
      </c>
      <c r="E875" s="822" t="s">
        <v>2048</v>
      </c>
      <c r="F875" s="831"/>
      <c r="G875" s="831"/>
      <c r="H875" s="827">
        <v>0</v>
      </c>
      <c r="I875" s="831">
        <v>118</v>
      </c>
      <c r="J875" s="831">
        <v>303639.95999999996</v>
      </c>
      <c r="K875" s="827">
        <v>1</v>
      </c>
      <c r="L875" s="831">
        <v>118</v>
      </c>
      <c r="M875" s="832">
        <v>303639.95999999996</v>
      </c>
    </row>
    <row r="876" spans="1:13" ht="14.45" customHeight="1" x14ac:dyDescent="0.2">
      <c r="A876" s="821" t="s">
        <v>2974</v>
      </c>
      <c r="B876" s="822" t="s">
        <v>2874</v>
      </c>
      <c r="C876" s="822" t="s">
        <v>2878</v>
      </c>
      <c r="D876" s="822" t="s">
        <v>2046</v>
      </c>
      <c r="E876" s="822" t="s">
        <v>2879</v>
      </c>
      <c r="F876" s="831"/>
      <c r="G876" s="831"/>
      <c r="H876" s="827">
        <v>0</v>
      </c>
      <c r="I876" s="831">
        <v>18</v>
      </c>
      <c r="J876" s="831">
        <v>12189.06</v>
      </c>
      <c r="K876" s="827">
        <v>1</v>
      </c>
      <c r="L876" s="831">
        <v>18</v>
      </c>
      <c r="M876" s="832">
        <v>12189.06</v>
      </c>
    </row>
    <row r="877" spans="1:13" ht="14.45" customHeight="1" x14ac:dyDescent="0.2">
      <c r="A877" s="821" t="s">
        <v>2974</v>
      </c>
      <c r="B877" s="822" t="s">
        <v>2874</v>
      </c>
      <c r="C877" s="822" t="s">
        <v>4206</v>
      </c>
      <c r="D877" s="822" t="s">
        <v>2044</v>
      </c>
      <c r="E877" s="822" t="s">
        <v>4092</v>
      </c>
      <c r="F877" s="831">
        <v>7</v>
      </c>
      <c r="G877" s="831">
        <v>594.72</v>
      </c>
      <c r="H877" s="827">
        <v>1</v>
      </c>
      <c r="I877" s="831"/>
      <c r="J877" s="831"/>
      <c r="K877" s="827">
        <v>0</v>
      </c>
      <c r="L877" s="831">
        <v>7</v>
      </c>
      <c r="M877" s="832">
        <v>594.72</v>
      </c>
    </row>
    <row r="878" spans="1:13" ht="14.45" customHeight="1" x14ac:dyDescent="0.2">
      <c r="A878" s="821" t="s">
        <v>2974</v>
      </c>
      <c r="B878" s="822" t="s">
        <v>2874</v>
      </c>
      <c r="C878" s="822" t="s">
        <v>4207</v>
      </c>
      <c r="D878" s="822" t="s">
        <v>4208</v>
      </c>
      <c r="E878" s="822" t="s">
        <v>3945</v>
      </c>
      <c r="F878" s="831">
        <v>3</v>
      </c>
      <c r="G878" s="831">
        <v>3858.57</v>
      </c>
      <c r="H878" s="827">
        <v>1</v>
      </c>
      <c r="I878" s="831"/>
      <c r="J878" s="831"/>
      <c r="K878" s="827">
        <v>0</v>
      </c>
      <c r="L878" s="831">
        <v>3</v>
      </c>
      <c r="M878" s="832">
        <v>3858.57</v>
      </c>
    </row>
    <row r="879" spans="1:13" ht="14.45" customHeight="1" x14ac:dyDescent="0.2">
      <c r="A879" s="821" t="s">
        <v>2974</v>
      </c>
      <c r="B879" s="822" t="s">
        <v>2874</v>
      </c>
      <c r="C879" s="822" t="s">
        <v>4295</v>
      </c>
      <c r="D879" s="822" t="s">
        <v>4296</v>
      </c>
      <c r="E879" s="822" t="s">
        <v>4297</v>
      </c>
      <c r="F879" s="831">
        <v>3</v>
      </c>
      <c r="G879" s="831">
        <v>5146.4400000000005</v>
      </c>
      <c r="H879" s="827">
        <v>1</v>
      </c>
      <c r="I879" s="831"/>
      <c r="J879" s="831"/>
      <c r="K879" s="827">
        <v>0</v>
      </c>
      <c r="L879" s="831">
        <v>3</v>
      </c>
      <c r="M879" s="832">
        <v>5146.4400000000005</v>
      </c>
    </row>
    <row r="880" spans="1:13" ht="14.45" customHeight="1" x14ac:dyDescent="0.2">
      <c r="A880" s="821" t="s">
        <v>2974</v>
      </c>
      <c r="B880" s="822" t="s">
        <v>2874</v>
      </c>
      <c r="C880" s="822" t="s">
        <v>4414</v>
      </c>
      <c r="D880" s="822" t="s">
        <v>4208</v>
      </c>
      <c r="E880" s="822" t="s">
        <v>2052</v>
      </c>
      <c r="F880" s="831">
        <v>2</v>
      </c>
      <c r="G880" s="831">
        <v>3430.96</v>
      </c>
      <c r="H880" s="827">
        <v>1</v>
      </c>
      <c r="I880" s="831"/>
      <c r="J880" s="831"/>
      <c r="K880" s="827">
        <v>0</v>
      </c>
      <c r="L880" s="831">
        <v>2</v>
      </c>
      <c r="M880" s="832">
        <v>3430.96</v>
      </c>
    </row>
    <row r="881" spans="1:13" ht="14.45" customHeight="1" x14ac:dyDescent="0.2">
      <c r="A881" s="821" t="s">
        <v>2974</v>
      </c>
      <c r="B881" s="822" t="s">
        <v>2874</v>
      </c>
      <c r="C881" s="822" t="s">
        <v>3957</v>
      </c>
      <c r="D881" s="822" t="s">
        <v>3958</v>
      </c>
      <c r="E881" s="822" t="s">
        <v>3945</v>
      </c>
      <c r="F881" s="831">
        <v>13</v>
      </c>
      <c r="G881" s="831">
        <v>16720.47</v>
      </c>
      <c r="H881" s="827">
        <v>1</v>
      </c>
      <c r="I881" s="831"/>
      <c r="J881" s="831"/>
      <c r="K881" s="827">
        <v>0</v>
      </c>
      <c r="L881" s="831">
        <v>13</v>
      </c>
      <c r="M881" s="832">
        <v>16720.47</v>
      </c>
    </row>
    <row r="882" spans="1:13" ht="14.45" customHeight="1" x14ac:dyDescent="0.2">
      <c r="A882" s="821" t="s">
        <v>2974</v>
      </c>
      <c r="B882" s="822" t="s">
        <v>2874</v>
      </c>
      <c r="C882" s="822" t="s">
        <v>3959</v>
      </c>
      <c r="D882" s="822" t="s">
        <v>3960</v>
      </c>
      <c r="E882" s="822" t="s">
        <v>2052</v>
      </c>
      <c r="F882" s="831">
        <v>6</v>
      </c>
      <c r="G882" s="831">
        <v>2031.48</v>
      </c>
      <c r="H882" s="827">
        <v>1</v>
      </c>
      <c r="I882" s="831"/>
      <c r="J882" s="831"/>
      <c r="K882" s="827">
        <v>0</v>
      </c>
      <c r="L882" s="831">
        <v>6</v>
      </c>
      <c r="M882" s="832">
        <v>2031.48</v>
      </c>
    </row>
    <row r="883" spans="1:13" ht="14.45" customHeight="1" x14ac:dyDescent="0.2">
      <c r="A883" s="821" t="s">
        <v>2974</v>
      </c>
      <c r="B883" s="822" t="s">
        <v>2874</v>
      </c>
      <c r="C883" s="822" t="s">
        <v>4303</v>
      </c>
      <c r="D883" s="822" t="s">
        <v>3963</v>
      </c>
      <c r="E883" s="822" t="s">
        <v>2052</v>
      </c>
      <c r="F883" s="831">
        <v>3</v>
      </c>
      <c r="G883" s="831">
        <v>1015.74</v>
      </c>
      <c r="H883" s="827">
        <v>1</v>
      </c>
      <c r="I883" s="831"/>
      <c r="J883" s="831"/>
      <c r="K883" s="827">
        <v>0</v>
      </c>
      <c r="L883" s="831">
        <v>3</v>
      </c>
      <c r="M883" s="832">
        <v>1015.74</v>
      </c>
    </row>
    <row r="884" spans="1:13" ht="14.45" customHeight="1" x14ac:dyDescent="0.2">
      <c r="A884" s="821" t="s">
        <v>2974</v>
      </c>
      <c r="B884" s="822" t="s">
        <v>2733</v>
      </c>
      <c r="C884" s="822" t="s">
        <v>2734</v>
      </c>
      <c r="D884" s="822" t="s">
        <v>2735</v>
      </c>
      <c r="E884" s="822" t="s">
        <v>2736</v>
      </c>
      <c r="F884" s="831"/>
      <c r="G884" s="831"/>
      <c r="H884" s="827">
        <v>0</v>
      </c>
      <c r="I884" s="831">
        <v>3</v>
      </c>
      <c r="J884" s="831">
        <v>70.199999999999989</v>
      </c>
      <c r="K884" s="827">
        <v>1</v>
      </c>
      <c r="L884" s="831">
        <v>3</v>
      </c>
      <c r="M884" s="832">
        <v>70.199999999999989</v>
      </c>
    </row>
    <row r="885" spans="1:13" ht="14.45" customHeight="1" x14ac:dyDescent="0.2">
      <c r="A885" s="821" t="s">
        <v>2974</v>
      </c>
      <c r="B885" s="822" t="s">
        <v>2733</v>
      </c>
      <c r="C885" s="822" t="s">
        <v>2737</v>
      </c>
      <c r="D885" s="822" t="s">
        <v>2735</v>
      </c>
      <c r="E885" s="822" t="s">
        <v>2738</v>
      </c>
      <c r="F885" s="831"/>
      <c r="G885" s="831"/>
      <c r="H885" s="827">
        <v>0</v>
      </c>
      <c r="I885" s="831">
        <v>2</v>
      </c>
      <c r="J885" s="831">
        <v>23.42</v>
      </c>
      <c r="K885" s="827">
        <v>1</v>
      </c>
      <c r="L885" s="831">
        <v>2</v>
      </c>
      <c r="M885" s="832">
        <v>23.42</v>
      </c>
    </row>
    <row r="886" spans="1:13" ht="14.45" customHeight="1" x14ac:dyDescent="0.2">
      <c r="A886" s="821" t="s">
        <v>2974</v>
      </c>
      <c r="B886" s="822" t="s">
        <v>2744</v>
      </c>
      <c r="C886" s="822" t="s">
        <v>4426</v>
      </c>
      <c r="D886" s="822" t="s">
        <v>4427</v>
      </c>
      <c r="E886" s="822" t="s">
        <v>3469</v>
      </c>
      <c r="F886" s="831">
        <v>4</v>
      </c>
      <c r="G886" s="831">
        <v>0</v>
      </c>
      <c r="H886" s="827"/>
      <c r="I886" s="831"/>
      <c r="J886" s="831"/>
      <c r="K886" s="827"/>
      <c r="L886" s="831">
        <v>4</v>
      </c>
      <c r="M886" s="832">
        <v>0</v>
      </c>
    </row>
    <row r="887" spans="1:13" ht="14.45" customHeight="1" x14ac:dyDescent="0.2">
      <c r="A887" s="821" t="s">
        <v>2974</v>
      </c>
      <c r="B887" s="822" t="s">
        <v>2744</v>
      </c>
      <c r="C887" s="822" t="s">
        <v>2747</v>
      </c>
      <c r="D887" s="822" t="s">
        <v>1625</v>
      </c>
      <c r="E887" s="822" t="s">
        <v>2748</v>
      </c>
      <c r="F887" s="831"/>
      <c r="G887" s="831"/>
      <c r="H887" s="827"/>
      <c r="I887" s="831">
        <v>18</v>
      </c>
      <c r="J887" s="831">
        <v>0</v>
      </c>
      <c r="K887" s="827"/>
      <c r="L887" s="831">
        <v>18</v>
      </c>
      <c r="M887" s="832">
        <v>0</v>
      </c>
    </row>
    <row r="888" spans="1:13" ht="14.45" customHeight="1" x14ac:dyDescent="0.2">
      <c r="A888" s="821" t="s">
        <v>2974</v>
      </c>
      <c r="B888" s="822" t="s">
        <v>2744</v>
      </c>
      <c r="C888" s="822" t="s">
        <v>2745</v>
      </c>
      <c r="D888" s="822" t="s">
        <v>1625</v>
      </c>
      <c r="E888" s="822" t="s">
        <v>2746</v>
      </c>
      <c r="F888" s="831"/>
      <c r="G888" s="831"/>
      <c r="H888" s="827"/>
      <c r="I888" s="831">
        <v>7</v>
      </c>
      <c r="J888" s="831">
        <v>0</v>
      </c>
      <c r="K888" s="827"/>
      <c r="L888" s="831">
        <v>7</v>
      </c>
      <c r="M888" s="832">
        <v>0</v>
      </c>
    </row>
    <row r="889" spans="1:13" ht="14.45" customHeight="1" x14ac:dyDescent="0.2">
      <c r="A889" s="821" t="s">
        <v>2974</v>
      </c>
      <c r="B889" s="822" t="s">
        <v>2744</v>
      </c>
      <c r="C889" s="822" t="s">
        <v>4165</v>
      </c>
      <c r="D889" s="822" t="s">
        <v>4166</v>
      </c>
      <c r="E889" s="822" t="s">
        <v>2746</v>
      </c>
      <c r="F889" s="831">
        <v>3</v>
      </c>
      <c r="G889" s="831">
        <v>0</v>
      </c>
      <c r="H889" s="827"/>
      <c r="I889" s="831"/>
      <c r="J889" s="831"/>
      <c r="K889" s="827"/>
      <c r="L889" s="831">
        <v>3</v>
      </c>
      <c r="M889" s="832">
        <v>0</v>
      </c>
    </row>
    <row r="890" spans="1:13" ht="14.45" customHeight="1" x14ac:dyDescent="0.2">
      <c r="A890" s="821" t="s">
        <v>2974</v>
      </c>
      <c r="B890" s="822" t="s">
        <v>4710</v>
      </c>
      <c r="C890" s="822" t="s">
        <v>3210</v>
      </c>
      <c r="D890" s="822" t="s">
        <v>893</v>
      </c>
      <c r="E890" s="822" t="s">
        <v>836</v>
      </c>
      <c r="F890" s="831"/>
      <c r="G890" s="831"/>
      <c r="H890" s="827">
        <v>0</v>
      </c>
      <c r="I890" s="831">
        <v>6</v>
      </c>
      <c r="J890" s="831">
        <v>395.93999999999994</v>
      </c>
      <c r="K890" s="827">
        <v>1</v>
      </c>
      <c r="L890" s="831">
        <v>6</v>
      </c>
      <c r="M890" s="832">
        <v>395.93999999999994</v>
      </c>
    </row>
    <row r="891" spans="1:13" ht="14.45" customHeight="1" x14ac:dyDescent="0.2">
      <c r="A891" s="821" t="s">
        <v>2974</v>
      </c>
      <c r="B891" s="822" t="s">
        <v>4710</v>
      </c>
      <c r="C891" s="822" t="s">
        <v>3109</v>
      </c>
      <c r="D891" s="822" t="s">
        <v>1918</v>
      </c>
      <c r="E891" s="822" t="s">
        <v>1919</v>
      </c>
      <c r="F891" s="831"/>
      <c r="G891" s="831"/>
      <c r="H891" s="827">
        <v>0</v>
      </c>
      <c r="I891" s="831">
        <v>1</v>
      </c>
      <c r="J891" s="831">
        <v>132</v>
      </c>
      <c r="K891" s="827">
        <v>1</v>
      </c>
      <c r="L891" s="831">
        <v>1</v>
      </c>
      <c r="M891" s="832">
        <v>132</v>
      </c>
    </row>
    <row r="892" spans="1:13" ht="14.45" customHeight="1" x14ac:dyDescent="0.2">
      <c r="A892" s="821" t="s">
        <v>2974</v>
      </c>
      <c r="B892" s="822" t="s">
        <v>4714</v>
      </c>
      <c r="C892" s="822" t="s">
        <v>3935</v>
      </c>
      <c r="D892" s="822" t="s">
        <v>3936</v>
      </c>
      <c r="E892" s="822" t="s">
        <v>3515</v>
      </c>
      <c r="F892" s="831"/>
      <c r="G892" s="831"/>
      <c r="H892" s="827">
        <v>0</v>
      </c>
      <c r="I892" s="831">
        <v>2</v>
      </c>
      <c r="J892" s="831">
        <v>879.96</v>
      </c>
      <c r="K892" s="827">
        <v>1</v>
      </c>
      <c r="L892" s="831">
        <v>2</v>
      </c>
      <c r="M892" s="832">
        <v>879.96</v>
      </c>
    </row>
    <row r="893" spans="1:13" ht="14.45" customHeight="1" x14ac:dyDescent="0.2">
      <c r="A893" s="821" t="s">
        <v>2974</v>
      </c>
      <c r="B893" s="822" t="s">
        <v>2752</v>
      </c>
      <c r="C893" s="822" t="s">
        <v>2758</v>
      </c>
      <c r="D893" s="822" t="s">
        <v>2759</v>
      </c>
      <c r="E893" s="822" t="s">
        <v>2760</v>
      </c>
      <c r="F893" s="831"/>
      <c r="G893" s="831"/>
      <c r="H893" s="827">
        <v>0</v>
      </c>
      <c r="I893" s="831">
        <v>3</v>
      </c>
      <c r="J893" s="831">
        <v>368.88</v>
      </c>
      <c r="K893" s="827">
        <v>1</v>
      </c>
      <c r="L893" s="831">
        <v>3</v>
      </c>
      <c r="M893" s="832">
        <v>368.88</v>
      </c>
    </row>
    <row r="894" spans="1:13" ht="14.45" customHeight="1" x14ac:dyDescent="0.2">
      <c r="A894" s="821" t="s">
        <v>2974</v>
      </c>
      <c r="B894" s="822" t="s">
        <v>2763</v>
      </c>
      <c r="C894" s="822" t="s">
        <v>4385</v>
      </c>
      <c r="D894" s="822" t="s">
        <v>4386</v>
      </c>
      <c r="E894" s="822" t="s">
        <v>836</v>
      </c>
      <c r="F894" s="831">
        <v>6</v>
      </c>
      <c r="G894" s="831">
        <v>792</v>
      </c>
      <c r="H894" s="827">
        <v>1</v>
      </c>
      <c r="I894" s="831"/>
      <c r="J894" s="831"/>
      <c r="K894" s="827">
        <v>0</v>
      </c>
      <c r="L894" s="831">
        <v>6</v>
      </c>
      <c r="M894" s="832">
        <v>792</v>
      </c>
    </row>
    <row r="895" spans="1:13" ht="14.45" customHeight="1" x14ac:dyDescent="0.2">
      <c r="A895" s="821" t="s">
        <v>2974</v>
      </c>
      <c r="B895" s="822" t="s">
        <v>2763</v>
      </c>
      <c r="C895" s="822" t="s">
        <v>2767</v>
      </c>
      <c r="D895" s="822" t="s">
        <v>2768</v>
      </c>
      <c r="E895" s="822" t="s">
        <v>2769</v>
      </c>
      <c r="F895" s="831"/>
      <c r="G895" s="831"/>
      <c r="H895" s="827">
        <v>0</v>
      </c>
      <c r="I895" s="831">
        <v>2</v>
      </c>
      <c r="J895" s="831">
        <v>245.92</v>
      </c>
      <c r="K895" s="827">
        <v>1</v>
      </c>
      <c r="L895" s="831">
        <v>2</v>
      </c>
      <c r="M895" s="832">
        <v>245.92</v>
      </c>
    </row>
    <row r="896" spans="1:13" ht="14.45" customHeight="1" x14ac:dyDescent="0.2">
      <c r="A896" s="821" t="s">
        <v>2974</v>
      </c>
      <c r="B896" s="822" t="s">
        <v>2763</v>
      </c>
      <c r="C896" s="822" t="s">
        <v>3830</v>
      </c>
      <c r="D896" s="822" t="s">
        <v>2765</v>
      </c>
      <c r="E896" s="822" t="s">
        <v>3831</v>
      </c>
      <c r="F896" s="831">
        <v>1</v>
      </c>
      <c r="G896" s="831">
        <v>431.18</v>
      </c>
      <c r="H896" s="827">
        <v>1</v>
      </c>
      <c r="I896" s="831"/>
      <c r="J896" s="831"/>
      <c r="K896" s="827">
        <v>0</v>
      </c>
      <c r="L896" s="831">
        <v>1</v>
      </c>
      <c r="M896" s="832">
        <v>431.18</v>
      </c>
    </row>
    <row r="897" spans="1:13" ht="14.45" customHeight="1" x14ac:dyDescent="0.2">
      <c r="A897" s="821" t="s">
        <v>2974</v>
      </c>
      <c r="B897" s="822" t="s">
        <v>2763</v>
      </c>
      <c r="C897" s="822" t="s">
        <v>4389</v>
      </c>
      <c r="D897" s="822" t="s">
        <v>2768</v>
      </c>
      <c r="E897" s="822" t="s">
        <v>4390</v>
      </c>
      <c r="F897" s="831"/>
      <c r="G897" s="831"/>
      <c r="H897" s="827">
        <v>0</v>
      </c>
      <c r="I897" s="831">
        <v>1</v>
      </c>
      <c r="J897" s="831">
        <v>245.9</v>
      </c>
      <c r="K897" s="827">
        <v>1</v>
      </c>
      <c r="L897" s="831">
        <v>1</v>
      </c>
      <c r="M897" s="832">
        <v>245.9</v>
      </c>
    </row>
    <row r="898" spans="1:13" ht="14.45" customHeight="1" x14ac:dyDescent="0.2">
      <c r="A898" s="821" t="s">
        <v>2974</v>
      </c>
      <c r="B898" s="822" t="s">
        <v>2763</v>
      </c>
      <c r="C898" s="822" t="s">
        <v>4387</v>
      </c>
      <c r="D898" s="822" t="s">
        <v>4388</v>
      </c>
      <c r="E898" s="822" t="s">
        <v>836</v>
      </c>
      <c r="F898" s="831">
        <v>2</v>
      </c>
      <c r="G898" s="831">
        <v>264</v>
      </c>
      <c r="H898" s="827">
        <v>1</v>
      </c>
      <c r="I898" s="831"/>
      <c r="J898" s="831"/>
      <c r="K898" s="827">
        <v>0</v>
      </c>
      <c r="L898" s="831">
        <v>2</v>
      </c>
      <c r="M898" s="832">
        <v>264</v>
      </c>
    </row>
    <row r="899" spans="1:13" ht="14.45" customHeight="1" x14ac:dyDescent="0.2">
      <c r="A899" s="821" t="s">
        <v>2974</v>
      </c>
      <c r="B899" s="822" t="s">
        <v>4715</v>
      </c>
      <c r="C899" s="822" t="s">
        <v>3898</v>
      </c>
      <c r="D899" s="822" t="s">
        <v>3899</v>
      </c>
      <c r="E899" s="822" t="s">
        <v>3900</v>
      </c>
      <c r="F899" s="831"/>
      <c r="G899" s="831"/>
      <c r="H899" s="827">
        <v>0</v>
      </c>
      <c r="I899" s="831">
        <v>2</v>
      </c>
      <c r="J899" s="831">
        <v>322.12</v>
      </c>
      <c r="K899" s="827">
        <v>1</v>
      </c>
      <c r="L899" s="831">
        <v>2</v>
      </c>
      <c r="M899" s="832">
        <v>322.12</v>
      </c>
    </row>
    <row r="900" spans="1:13" ht="14.45" customHeight="1" x14ac:dyDescent="0.2">
      <c r="A900" s="821" t="s">
        <v>2974</v>
      </c>
      <c r="B900" s="822" t="s">
        <v>2897</v>
      </c>
      <c r="C900" s="822" t="s">
        <v>4020</v>
      </c>
      <c r="D900" s="822" t="s">
        <v>2899</v>
      </c>
      <c r="E900" s="822" t="s">
        <v>4021</v>
      </c>
      <c r="F900" s="831"/>
      <c r="G900" s="831"/>
      <c r="H900" s="827">
        <v>0</v>
      </c>
      <c r="I900" s="831">
        <v>12</v>
      </c>
      <c r="J900" s="831">
        <v>966.36</v>
      </c>
      <c r="K900" s="827">
        <v>1</v>
      </c>
      <c r="L900" s="831">
        <v>12</v>
      </c>
      <c r="M900" s="832">
        <v>966.36</v>
      </c>
    </row>
    <row r="901" spans="1:13" ht="14.45" customHeight="1" x14ac:dyDescent="0.2">
      <c r="A901" s="821" t="s">
        <v>2974</v>
      </c>
      <c r="B901" s="822" t="s">
        <v>2897</v>
      </c>
      <c r="C901" s="822" t="s">
        <v>4022</v>
      </c>
      <c r="D901" s="822" t="s">
        <v>2899</v>
      </c>
      <c r="E901" s="822" t="s">
        <v>2100</v>
      </c>
      <c r="F901" s="831">
        <v>9</v>
      </c>
      <c r="G901" s="831">
        <v>3601.53</v>
      </c>
      <c r="H901" s="827">
        <v>1</v>
      </c>
      <c r="I901" s="831"/>
      <c r="J901" s="831"/>
      <c r="K901" s="827">
        <v>0</v>
      </c>
      <c r="L901" s="831">
        <v>9</v>
      </c>
      <c r="M901" s="832">
        <v>3601.53</v>
      </c>
    </row>
    <row r="902" spans="1:13" ht="14.45" customHeight="1" x14ac:dyDescent="0.2">
      <c r="A902" s="821" t="s">
        <v>2974</v>
      </c>
      <c r="B902" s="822" t="s">
        <v>2897</v>
      </c>
      <c r="C902" s="822" t="s">
        <v>4023</v>
      </c>
      <c r="D902" s="822" t="s">
        <v>2899</v>
      </c>
      <c r="E902" s="822" t="s">
        <v>4024</v>
      </c>
      <c r="F902" s="831">
        <v>2</v>
      </c>
      <c r="G902" s="831">
        <v>1066.8599999999999</v>
      </c>
      <c r="H902" s="827">
        <v>1</v>
      </c>
      <c r="I902" s="831"/>
      <c r="J902" s="831"/>
      <c r="K902" s="827">
        <v>0</v>
      </c>
      <c r="L902" s="831">
        <v>2</v>
      </c>
      <c r="M902" s="832">
        <v>1066.8599999999999</v>
      </c>
    </row>
    <row r="903" spans="1:13" ht="14.45" customHeight="1" x14ac:dyDescent="0.2">
      <c r="A903" s="821" t="s">
        <v>2974</v>
      </c>
      <c r="B903" s="822" t="s">
        <v>2897</v>
      </c>
      <c r="C903" s="822" t="s">
        <v>2898</v>
      </c>
      <c r="D903" s="822" t="s">
        <v>2899</v>
      </c>
      <c r="E903" s="822" t="s">
        <v>2098</v>
      </c>
      <c r="F903" s="831"/>
      <c r="G903" s="831"/>
      <c r="H903" s="827">
        <v>0</v>
      </c>
      <c r="I903" s="831">
        <v>10</v>
      </c>
      <c r="J903" s="831">
        <v>1610.6</v>
      </c>
      <c r="K903" s="827">
        <v>1</v>
      </c>
      <c r="L903" s="831">
        <v>10</v>
      </c>
      <c r="M903" s="832">
        <v>1610.6</v>
      </c>
    </row>
    <row r="904" spans="1:13" ht="14.45" customHeight="1" x14ac:dyDescent="0.2">
      <c r="A904" s="821" t="s">
        <v>2974</v>
      </c>
      <c r="B904" s="822" t="s">
        <v>2897</v>
      </c>
      <c r="C904" s="822" t="s">
        <v>4025</v>
      </c>
      <c r="D904" s="822" t="s">
        <v>2899</v>
      </c>
      <c r="E904" s="822" t="s">
        <v>4024</v>
      </c>
      <c r="F904" s="831"/>
      <c r="G904" s="831"/>
      <c r="H904" s="827">
        <v>0</v>
      </c>
      <c r="I904" s="831">
        <v>7</v>
      </c>
      <c r="J904" s="831">
        <v>3734.0099999999993</v>
      </c>
      <c r="K904" s="827">
        <v>1</v>
      </c>
      <c r="L904" s="831">
        <v>7</v>
      </c>
      <c r="M904" s="832">
        <v>3734.0099999999993</v>
      </c>
    </row>
    <row r="905" spans="1:13" ht="14.45" customHeight="1" x14ac:dyDescent="0.2">
      <c r="A905" s="821" t="s">
        <v>2974</v>
      </c>
      <c r="B905" s="822" t="s">
        <v>2897</v>
      </c>
      <c r="C905" s="822" t="s">
        <v>4164</v>
      </c>
      <c r="D905" s="822" t="s">
        <v>2899</v>
      </c>
      <c r="E905" s="822" t="s">
        <v>4021</v>
      </c>
      <c r="F905" s="831"/>
      <c r="G905" s="831"/>
      <c r="H905" s="827">
        <v>0</v>
      </c>
      <c r="I905" s="831">
        <v>3</v>
      </c>
      <c r="J905" s="831">
        <v>241.59</v>
      </c>
      <c r="K905" s="827">
        <v>1</v>
      </c>
      <c r="L905" s="831">
        <v>3</v>
      </c>
      <c r="M905" s="832">
        <v>241.59</v>
      </c>
    </row>
    <row r="906" spans="1:13" ht="14.45" customHeight="1" x14ac:dyDescent="0.2">
      <c r="A906" s="821" t="s">
        <v>2974</v>
      </c>
      <c r="B906" s="822" t="s">
        <v>2897</v>
      </c>
      <c r="C906" s="822" t="s">
        <v>2900</v>
      </c>
      <c r="D906" s="822" t="s">
        <v>2899</v>
      </c>
      <c r="E906" s="822" t="s">
        <v>2100</v>
      </c>
      <c r="F906" s="831"/>
      <c r="G906" s="831"/>
      <c r="H906" s="827">
        <v>0</v>
      </c>
      <c r="I906" s="831">
        <v>15</v>
      </c>
      <c r="J906" s="831">
        <v>6002.55</v>
      </c>
      <c r="K906" s="827">
        <v>1</v>
      </c>
      <c r="L906" s="831">
        <v>15</v>
      </c>
      <c r="M906" s="832">
        <v>6002.55</v>
      </c>
    </row>
    <row r="907" spans="1:13" ht="14.45" customHeight="1" x14ac:dyDescent="0.2">
      <c r="A907" s="821" t="s">
        <v>2974</v>
      </c>
      <c r="B907" s="822" t="s">
        <v>4727</v>
      </c>
      <c r="C907" s="822" t="s">
        <v>4367</v>
      </c>
      <c r="D907" s="822" t="s">
        <v>4368</v>
      </c>
      <c r="E907" s="822" t="s">
        <v>4369</v>
      </c>
      <c r="F907" s="831"/>
      <c r="G907" s="831"/>
      <c r="H907" s="827">
        <v>0</v>
      </c>
      <c r="I907" s="831">
        <v>2</v>
      </c>
      <c r="J907" s="831">
        <v>259.5</v>
      </c>
      <c r="K907" s="827">
        <v>1</v>
      </c>
      <c r="L907" s="831">
        <v>2</v>
      </c>
      <c r="M907" s="832">
        <v>259.5</v>
      </c>
    </row>
    <row r="908" spans="1:13" ht="14.45" customHeight="1" x14ac:dyDescent="0.2">
      <c r="A908" s="821" t="s">
        <v>2974</v>
      </c>
      <c r="B908" s="822" t="s">
        <v>2774</v>
      </c>
      <c r="C908" s="822" t="s">
        <v>2926</v>
      </c>
      <c r="D908" s="822" t="s">
        <v>1582</v>
      </c>
      <c r="E908" s="822" t="s">
        <v>1583</v>
      </c>
      <c r="F908" s="831"/>
      <c r="G908" s="831"/>
      <c r="H908" s="827">
        <v>0</v>
      </c>
      <c r="I908" s="831">
        <v>2</v>
      </c>
      <c r="J908" s="831">
        <v>127.5</v>
      </c>
      <c r="K908" s="827">
        <v>1</v>
      </c>
      <c r="L908" s="831">
        <v>2</v>
      </c>
      <c r="M908" s="832">
        <v>127.5</v>
      </c>
    </row>
    <row r="909" spans="1:13" ht="14.45" customHeight="1" x14ac:dyDescent="0.2">
      <c r="A909" s="821" t="s">
        <v>2974</v>
      </c>
      <c r="B909" s="822" t="s">
        <v>4718</v>
      </c>
      <c r="C909" s="822" t="s">
        <v>4374</v>
      </c>
      <c r="D909" s="822" t="s">
        <v>2994</v>
      </c>
      <c r="E909" s="822" t="s">
        <v>838</v>
      </c>
      <c r="F909" s="831">
        <v>2</v>
      </c>
      <c r="G909" s="831">
        <v>117.54</v>
      </c>
      <c r="H909" s="827">
        <v>1</v>
      </c>
      <c r="I909" s="831"/>
      <c r="J909" s="831"/>
      <c r="K909" s="827">
        <v>0</v>
      </c>
      <c r="L909" s="831">
        <v>2</v>
      </c>
      <c r="M909" s="832">
        <v>117.54</v>
      </c>
    </row>
    <row r="910" spans="1:13" ht="14.45" customHeight="1" x14ac:dyDescent="0.2">
      <c r="A910" s="821" t="s">
        <v>2974</v>
      </c>
      <c r="B910" s="822" t="s">
        <v>4716</v>
      </c>
      <c r="C910" s="822" t="s">
        <v>4342</v>
      </c>
      <c r="D910" s="822" t="s">
        <v>3195</v>
      </c>
      <c r="E910" s="822" t="s">
        <v>4029</v>
      </c>
      <c r="F910" s="831"/>
      <c r="G910" s="831"/>
      <c r="H910" s="827">
        <v>0</v>
      </c>
      <c r="I910" s="831">
        <v>3</v>
      </c>
      <c r="J910" s="831">
        <v>150.96</v>
      </c>
      <c r="K910" s="827">
        <v>1</v>
      </c>
      <c r="L910" s="831">
        <v>3</v>
      </c>
      <c r="M910" s="832">
        <v>150.96</v>
      </c>
    </row>
    <row r="911" spans="1:13" ht="14.45" customHeight="1" x14ac:dyDescent="0.2">
      <c r="A911" s="821" t="s">
        <v>2974</v>
      </c>
      <c r="B911" s="822" t="s">
        <v>4716</v>
      </c>
      <c r="C911" s="822" t="s">
        <v>4432</v>
      </c>
      <c r="D911" s="822" t="s">
        <v>4433</v>
      </c>
      <c r="E911" s="822" t="s">
        <v>4434</v>
      </c>
      <c r="F911" s="831">
        <v>8</v>
      </c>
      <c r="G911" s="831">
        <v>804.96</v>
      </c>
      <c r="H911" s="827">
        <v>1</v>
      </c>
      <c r="I911" s="831"/>
      <c r="J911" s="831"/>
      <c r="K911" s="827">
        <v>0</v>
      </c>
      <c r="L911" s="831">
        <v>8</v>
      </c>
      <c r="M911" s="832">
        <v>804.96</v>
      </c>
    </row>
    <row r="912" spans="1:13" ht="14.45" customHeight="1" x14ac:dyDescent="0.2">
      <c r="A912" s="821" t="s">
        <v>2974</v>
      </c>
      <c r="B912" s="822" t="s">
        <v>4716</v>
      </c>
      <c r="C912" s="822" t="s">
        <v>4030</v>
      </c>
      <c r="D912" s="822" t="s">
        <v>3195</v>
      </c>
      <c r="E912" s="822" t="s">
        <v>4031</v>
      </c>
      <c r="F912" s="831"/>
      <c r="G912" s="831"/>
      <c r="H912" s="827">
        <v>0</v>
      </c>
      <c r="I912" s="831">
        <v>1</v>
      </c>
      <c r="J912" s="831">
        <v>150.94</v>
      </c>
      <c r="K912" s="827">
        <v>1</v>
      </c>
      <c r="L912" s="831">
        <v>1</v>
      </c>
      <c r="M912" s="832">
        <v>150.94</v>
      </c>
    </row>
    <row r="913" spans="1:13" ht="14.45" customHeight="1" x14ac:dyDescent="0.2">
      <c r="A913" s="821" t="s">
        <v>2974</v>
      </c>
      <c r="B913" s="822" t="s">
        <v>4716</v>
      </c>
      <c r="C913" s="822" t="s">
        <v>3261</v>
      </c>
      <c r="D913" s="822" t="s">
        <v>3208</v>
      </c>
      <c r="E913" s="822"/>
      <c r="F913" s="831">
        <v>97</v>
      </c>
      <c r="G913" s="831">
        <v>4881.04</v>
      </c>
      <c r="H913" s="827">
        <v>1</v>
      </c>
      <c r="I913" s="831"/>
      <c r="J913" s="831"/>
      <c r="K913" s="827">
        <v>0</v>
      </c>
      <c r="L913" s="831">
        <v>97</v>
      </c>
      <c r="M913" s="832">
        <v>4881.04</v>
      </c>
    </row>
    <row r="914" spans="1:13" ht="14.45" customHeight="1" x14ac:dyDescent="0.2">
      <c r="A914" s="821" t="s">
        <v>2974</v>
      </c>
      <c r="B914" s="822" t="s">
        <v>4716</v>
      </c>
      <c r="C914" s="822" t="s">
        <v>4223</v>
      </c>
      <c r="D914" s="822" t="s">
        <v>3208</v>
      </c>
      <c r="E914" s="822"/>
      <c r="F914" s="831">
        <v>2</v>
      </c>
      <c r="G914" s="831">
        <v>33.54</v>
      </c>
      <c r="H914" s="827">
        <v>1</v>
      </c>
      <c r="I914" s="831"/>
      <c r="J914" s="831"/>
      <c r="K914" s="827">
        <v>0</v>
      </c>
      <c r="L914" s="831">
        <v>2</v>
      </c>
      <c r="M914" s="832">
        <v>33.54</v>
      </c>
    </row>
    <row r="915" spans="1:13" ht="14.45" customHeight="1" x14ac:dyDescent="0.2">
      <c r="A915" s="821" t="s">
        <v>2974</v>
      </c>
      <c r="B915" s="822" t="s">
        <v>4716</v>
      </c>
      <c r="C915" s="822" t="s">
        <v>4036</v>
      </c>
      <c r="D915" s="822" t="s">
        <v>4028</v>
      </c>
      <c r="E915" s="822" t="s">
        <v>4037</v>
      </c>
      <c r="F915" s="831">
        <v>3</v>
      </c>
      <c r="G915" s="831">
        <v>150.96</v>
      </c>
      <c r="H915" s="827">
        <v>1</v>
      </c>
      <c r="I915" s="831"/>
      <c r="J915" s="831"/>
      <c r="K915" s="827">
        <v>0</v>
      </c>
      <c r="L915" s="831">
        <v>3</v>
      </c>
      <c r="M915" s="832">
        <v>150.96</v>
      </c>
    </row>
    <row r="916" spans="1:13" ht="14.45" customHeight="1" x14ac:dyDescent="0.2">
      <c r="A916" s="821" t="s">
        <v>2974</v>
      </c>
      <c r="B916" s="822" t="s">
        <v>4716</v>
      </c>
      <c r="C916" s="822" t="s">
        <v>4435</v>
      </c>
      <c r="D916" s="822" t="s">
        <v>4028</v>
      </c>
      <c r="E916" s="822" t="s">
        <v>4037</v>
      </c>
      <c r="F916" s="831">
        <v>8</v>
      </c>
      <c r="G916" s="831">
        <v>402.56</v>
      </c>
      <c r="H916" s="827">
        <v>1</v>
      </c>
      <c r="I916" s="831"/>
      <c r="J916" s="831"/>
      <c r="K916" s="827">
        <v>0</v>
      </c>
      <c r="L916" s="831">
        <v>8</v>
      </c>
      <c r="M916" s="832">
        <v>402.56</v>
      </c>
    </row>
    <row r="917" spans="1:13" ht="14.45" customHeight="1" x14ac:dyDescent="0.2">
      <c r="A917" s="821" t="s">
        <v>2974</v>
      </c>
      <c r="B917" s="822" t="s">
        <v>4716</v>
      </c>
      <c r="C917" s="822" t="s">
        <v>4038</v>
      </c>
      <c r="D917" s="822" t="s">
        <v>4028</v>
      </c>
      <c r="E917" s="822" t="s">
        <v>4029</v>
      </c>
      <c r="F917" s="831">
        <v>9</v>
      </c>
      <c r="G917" s="831">
        <v>452.88</v>
      </c>
      <c r="H917" s="827">
        <v>1</v>
      </c>
      <c r="I917" s="831"/>
      <c r="J917" s="831"/>
      <c r="K917" s="827">
        <v>0</v>
      </c>
      <c r="L917" s="831">
        <v>9</v>
      </c>
      <c r="M917" s="832">
        <v>452.88</v>
      </c>
    </row>
    <row r="918" spans="1:13" ht="14.45" customHeight="1" x14ac:dyDescent="0.2">
      <c r="A918" s="821" t="s">
        <v>2974</v>
      </c>
      <c r="B918" s="822" t="s">
        <v>4716</v>
      </c>
      <c r="C918" s="822" t="s">
        <v>4436</v>
      </c>
      <c r="D918" s="822" t="s">
        <v>4437</v>
      </c>
      <c r="E918" s="822" t="s">
        <v>4438</v>
      </c>
      <c r="F918" s="831">
        <v>1</v>
      </c>
      <c r="G918" s="831">
        <v>147.63</v>
      </c>
      <c r="H918" s="827">
        <v>1</v>
      </c>
      <c r="I918" s="831"/>
      <c r="J918" s="831"/>
      <c r="K918" s="827">
        <v>0</v>
      </c>
      <c r="L918" s="831">
        <v>1</v>
      </c>
      <c r="M918" s="832">
        <v>147.63</v>
      </c>
    </row>
    <row r="919" spans="1:13" ht="14.45" customHeight="1" x14ac:dyDescent="0.2">
      <c r="A919" s="821" t="s">
        <v>2975</v>
      </c>
      <c r="B919" s="822" t="s">
        <v>2632</v>
      </c>
      <c r="C919" s="822" t="s">
        <v>2635</v>
      </c>
      <c r="D919" s="822" t="s">
        <v>1196</v>
      </c>
      <c r="E919" s="822" t="s">
        <v>2636</v>
      </c>
      <c r="F919" s="831"/>
      <c r="G919" s="831"/>
      <c r="H919" s="827">
        <v>0</v>
      </c>
      <c r="I919" s="831">
        <v>6</v>
      </c>
      <c r="J919" s="831">
        <v>4640.7000000000007</v>
      </c>
      <c r="K919" s="827">
        <v>1</v>
      </c>
      <c r="L919" s="831">
        <v>6</v>
      </c>
      <c r="M919" s="832">
        <v>4640.7000000000007</v>
      </c>
    </row>
    <row r="920" spans="1:13" ht="14.45" customHeight="1" x14ac:dyDescent="0.2">
      <c r="A920" s="821" t="s">
        <v>2975</v>
      </c>
      <c r="B920" s="822" t="s">
        <v>2733</v>
      </c>
      <c r="C920" s="822" t="s">
        <v>2734</v>
      </c>
      <c r="D920" s="822" t="s">
        <v>2735</v>
      </c>
      <c r="E920" s="822" t="s">
        <v>2736</v>
      </c>
      <c r="F920" s="831"/>
      <c r="G920" s="831"/>
      <c r="H920" s="827">
        <v>0</v>
      </c>
      <c r="I920" s="831">
        <v>1</v>
      </c>
      <c r="J920" s="831">
        <v>23.4</v>
      </c>
      <c r="K920" s="827">
        <v>1</v>
      </c>
      <c r="L920" s="831">
        <v>1</v>
      </c>
      <c r="M920" s="832">
        <v>23.4</v>
      </c>
    </row>
    <row r="921" spans="1:13" ht="14.45" customHeight="1" x14ac:dyDescent="0.2">
      <c r="A921" s="821" t="s">
        <v>2975</v>
      </c>
      <c r="B921" s="822" t="s">
        <v>2744</v>
      </c>
      <c r="C921" s="822" t="s">
        <v>2747</v>
      </c>
      <c r="D921" s="822" t="s">
        <v>1625</v>
      </c>
      <c r="E921" s="822" t="s">
        <v>2748</v>
      </c>
      <c r="F921" s="831"/>
      <c r="G921" s="831"/>
      <c r="H921" s="827"/>
      <c r="I921" s="831">
        <v>6</v>
      </c>
      <c r="J921" s="831">
        <v>0</v>
      </c>
      <c r="K921" s="827"/>
      <c r="L921" s="831">
        <v>6</v>
      </c>
      <c r="M921" s="832">
        <v>0</v>
      </c>
    </row>
    <row r="922" spans="1:13" ht="14.45" customHeight="1" x14ac:dyDescent="0.2">
      <c r="A922" s="821" t="s">
        <v>2975</v>
      </c>
      <c r="B922" s="822" t="s">
        <v>2763</v>
      </c>
      <c r="C922" s="822" t="s">
        <v>2896</v>
      </c>
      <c r="D922" s="822" t="s">
        <v>2765</v>
      </c>
      <c r="E922" s="822" t="s">
        <v>2421</v>
      </c>
      <c r="F922" s="831">
        <v>3</v>
      </c>
      <c r="G922" s="831">
        <v>739.17</v>
      </c>
      <c r="H922" s="827">
        <v>1</v>
      </c>
      <c r="I922" s="831"/>
      <c r="J922" s="831"/>
      <c r="K922" s="827">
        <v>0</v>
      </c>
      <c r="L922" s="831">
        <v>3</v>
      </c>
      <c r="M922" s="832">
        <v>739.17</v>
      </c>
    </row>
    <row r="923" spans="1:13" ht="14.45" customHeight="1" x14ac:dyDescent="0.2">
      <c r="A923" s="821" t="s">
        <v>2976</v>
      </c>
      <c r="B923" s="822" t="s">
        <v>2475</v>
      </c>
      <c r="C923" s="822" t="s">
        <v>4466</v>
      </c>
      <c r="D923" s="822" t="s">
        <v>2477</v>
      </c>
      <c r="E923" s="822" t="s">
        <v>4467</v>
      </c>
      <c r="F923" s="831"/>
      <c r="G923" s="831"/>
      <c r="H923" s="827">
        <v>0</v>
      </c>
      <c r="I923" s="831">
        <v>14</v>
      </c>
      <c r="J923" s="831">
        <v>1439.8999999999999</v>
      </c>
      <c r="K923" s="827">
        <v>1</v>
      </c>
      <c r="L923" s="831">
        <v>14</v>
      </c>
      <c r="M923" s="832">
        <v>1439.8999999999999</v>
      </c>
    </row>
    <row r="924" spans="1:13" ht="14.45" customHeight="1" x14ac:dyDescent="0.2">
      <c r="A924" s="821" t="s">
        <v>2976</v>
      </c>
      <c r="B924" s="822" t="s">
        <v>2479</v>
      </c>
      <c r="C924" s="822" t="s">
        <v>4442</v>
      </c>
      <c r="D924" s="822" t="s">
        <v>2486</v>
      </c>
      <c r="E924" s="822" t="s">
        <v>4443</v>
      </c>
      <c r="F924" s="831"/>
      <c r="G924" s="831"/>
      <c r="H924" s="827">
        <v>0</v>
      </c>
      <c r="I924" s="831">
        <v>1</v>
      </c>
      <c r="J924" s="831">
        <v>82.7</v>
      </c>
      <c r="K924" s="827">
        <v>1</v>
      </c>
      <c r="L924" s="831">
        <v>1</v>
      </c>
      <c r="M924" s="832">
        <v>82.7</v>
      </c>
    </row>
    <row r="925" spans="1:13" ht="14.45" customHeight="1" x14ac:dyDescent="0.2">
      <c r="A925" s="821" t="s">
        <v>2976</v>
      </c>
      <c r="B925" s="822" t="s">
        <v>2652</v>
      </c>
      <c r="C925" s="822" t="s">
        <v>3155</v>
      </c>
      <c r="D925" s="822" t="s">
        <v>2654</v>
      </c>
      <c r="E925" s="822" t="s">
        <v>3156</v>
      </c>
      <c r="F925" s="831"/>
      <c r="G925" s="831"/>
      <c r="H925" s="827">
        <v>0</v>
      </c>
      <c r="I925" s="831">
        <v>2</v>
      </c>
      <c r="J925" s="831">
        <v>281.92</v>
      </c>
      <c r="K925" s="827">
        <v>1</v>
      </c>
      <c r="L925" s="831">
        <v>2</v>
      </c>
      <c r="M925" s="832">
        <v>281.92</v>
      </c>
    </row>
    <row r="926" spans="1:13" ht="14.45" customHeight="1" x14ac:dyDescent="0.2">
      <c r="A926" s="821" t="s">
        <v>2976</v>
      </c>
      <c r="B926" s="822" t="s">
        <v>4732</v>
      </c>
      <c r="C926" s="822" t="s">
        <v>4473</v>
      </c>
      <c r="D926" s="822" t="s">
        <v>4474</v>
      </c>
      <c r="E926" s="822" t="s">
        <v>4475</v>
      </c>
      <c r="F926" s="831"/>
      <c r="G926" s="831"/>
      <c r="H926" s="827">
        <v>0</v>
      </c>
      <c r="I926" s="831">
        <v>3</v>
      </c>
      <c r="J926" s="831">
        <v>2061</v>
      </c>
      <c r="K926" s="827">
        <v>1</v>
      </c>
      <c r="L926" s="831">
        <v>3</v>
      </c>
      <c r="M926" s="832">
        <v>2061</v>
      </c>
    </row>
    <row r="927" spans="1:13" ht="14.45" customHeight="1" x14ac:dyDescent="0.2">
      <c r="A927" s="821" t="s">
        <v>2976</v>
      </c>
      <c r="B927" s="822" t="s">
        <v>2333</v>
      </c>
      <c r="C927" s="822" t="s">
        <v>2818</v>
      </c>
      <c r="D927" s="822" t="s">
        <v>1222</v>
      </c>
      <c r="E927" s="822" t="s">
        <v>2819</v>
      </c>
      <c r="F927" s="831"/>
      <c r="G927" s="831"/>
      <c r="H927" s="827">
        <v>0</v>
      </c>
      <c r="I927" s="831">
        <v>1</v>
      </c>
      <c r="J927" s="831">
        <v>165.63</v>
      </c>
      <c r="K927" s="827">
        <v>1</v>
      </c>
      <c r="L927" s="831">
        <v>1</v>
      </c>
      <c r="M927" s="832">
        <v>165.63</v>
      </c>
    </row>
    <row r="928" spans="1:13" ht="14.45" customHeight="1" x14ac:dyDescent="0.2">
      <c r="A928" s="821" t="s">
        <v>2977</v>
      </c>
      <c r="B928" s="822" t="s">
        <v>2551</v>
      </c>
      <c r="C928" s="822" t="s">
        <v>3105</v>
      </c>
      <c r="D928" s="822" t="s">
        <v>3106</v>
      </c>
      <c r="E928" s="822" t="s">
        <v>886</v>
      </c>
      <c r="F928" s="831"/>
      <c r="G928" s="831"/>
      <c r="H928" s="827">
        <v>0</v>
      </c>
      <c r="I928" s="831">
        <v>2</v>
      </c>
      <c r="J928" s="831">
        <v>192.08</v>
      </c>
      <c r="K928" s="827">
        <v>1</v>
      </c>
      <c r="L928" s="831">
        <v>2</v>
      </c>
      <c r="M928" s="832">
        <v>192.08</v>
      </c>
    </row>
    <row r="929" spans="1:13" ht="14.45" customHeight="1" x14ac:dyDescent="0.2">
      <c r="A929" s="821" t="s">
        <v>2977</v>
      </c>
      <c r="B929" s="822" t="s">
        <v>4723</v>
      </c>
      <c r="C929" s="822" t="s">
        <v>3481</v>
      </c>
      <c r="D929" s="822" t="s">
        <v>3159</v>
      </c>
      <c r="E929" s="822" t="s">
        <v>3482</v>
      </c>
      <c r="F929" s="831">
        <v>2</v>
      </c>
      <c r="G929" s="831">
        <v>847.5</v>
      </c>
      <c r="H929" s="827">
        <v>1</v>
      </c>
      <c r="I929" s="831"/>
      <c r="J929" s="831"/>
      <c r="K929" s="827">
        <v>0</v>
      </c>
      <c r="L929" s="831">
        <v>2</v>
      </c>
      <c r="M929" s="832">
        <v>847.5</v>
      </c>
    </row>
    <row r="930" spans="1:13" ht="14.45" customHeight="1" x14ac:dyDescent="0.2">
      <c r="A930" s="821" t="s">
        <v>2977</v>
      </c>
      <c r="B930" s="822" t="s">
        <v>2777</v>
      </c>
      <c r="C930" s="822" t="s">
        <v>2778</v>
      </c>
      <c r="D930" s="822" t="s">
        <v>1617</v>
      </c>
      <c r="E930" s="822" t="s">
        <v>2779</v>
      </c>
      <c r="F930" s="831"/>
      <c r="G930" s="831"/>
      <c r="H930" s="827">
        <v>0</v>
      </c>
      <c r="I930" s="831">
        <v>1</v>
      </c>
      <c r="J930" s="831">
        <v>117.55</v>
      </c>
      <c r="K930" s="827">
        <v>1</v>
      </c>
      <c r="L930" s="831">
        <v>1</v>
      </c>
      <c r="M930" s="832">
        <v>117.55</v>
      </c>
    </row>
    <row r="931" spans="1:13" ht="14.45" customHeight="1" x14ac:dyDescent="0.2">
      <c r="A931" s="821" t="s">
        <v>2979</v>
      </c>
      <c r="B931" s="822" t="s">
        <v>2500</v>
      </c>
      <c r="C931" s="822" t="s">
        <v>2501</v>
      </c>
      <c r="D931" s="822" t="s">
        <v>2502</v>
      </c>
      <c r="E931" s="822" t="s">
        <v>2503</v>
      </c>
      <c r="F931" s="831"/>
      <c r="G931" s="831"/>
      <c r="H931" s="827">
        <v>0</v>
      </c>
      <c r="I931" s="831">
        <v>1</v>
      </c>
      <c r="J931" s="831">
        <v>300.31</v>
      </c>
      <c r="K931" s="827">
        <v>1</v>
      </c>
      <c r="L931" s="831">
        <v>1</v>
      </c>
      <c r="M931" s="832">
        <v>300.31</v>
      </c>
    </row>
    <row r="932" spans="1:13" ht="14.45" customHeight="1" x14ac:dyDescent="0.2">
      <c r="A932" s="821" t="s">
        <v>2979</v>
      </c>
      <c r="B932" s="822" t="s">
        <v>2551</v>
      </c>
      <c r="C932" s="822" t="s">
        <v>3105</v>
      </c>
      <c r="D932" s="822" t="s">
        <v>3106</v>
      </c>
      <c r="E932" s="822" t="s">
        <v>886</v>
      </c>
      <c r="F932" s="831"/>
      <c r="G932" s="831"/>
      <c r="H932" s="827">
        <v>0</v>
      </c>
      <c r="I932" s="831">
        <v>1</v>
      </c>
      <c r="J932" s="831">
        <v>96.04</v>
      </c>
      <c r="K932" s="827">
        <v>1</v>
      </c>
      <c r="L932" s="831">
        <v>1</v>
      </c>
      <c r="M932" s="832">
        <v>96.04</v>
      </c>
    </row>
    <row r="933" spans="1:13" ht="14.45" customHeight="1" x14ac:dyDescent="0.2">
      <c r="A933" s="821" t="s">
        <v>2980</v>
      </c>
      <c r="B933" s="822" t="s">
        <v>2539</v>
      </c>
      <c r="C933" s="822" t="s">
        <v>2543</v>
      </c>
      <c r="D933" s="822" t="s">
        <v>1746</v>
      </c>
      <c r="E933" s="822" t="s">
        <v>2544</v>
      </c>
      <c r="F933" s="831"/>
      <c r="G933" s="831"/>
      <c r="H933" s="827">
        <v>0</v>
      </c>
      <c r="I933" s="831">
        <v>1</v>
      </c>
      <c r="J933" s="831">
        <v>154.36000000000001</v>
      </c>
      <c r="K933" s="827">
        <v>1</v>
      </c>
      <c r="L933" s="831">
        <v>1</v>
      </c>
      <c r="M933" s="832">
        <v>154.36000000000001</v>
      </c>
    </row>
    <row r="934" spans="1:13" ht="14.45" customHeight="1" x14ac:dyDescent="0.2">
      <c r="A934" s="821" t="s">
        <v>2980</v>
      </c>
      <c r="B934" s="822" t="s">
        <v>2551</v>
      </c>
      <c r="C934" s="822" t="s">
        <v>3105</v>
      </c>
      <c r="D934" s="822" t="s">
        <v>3106</v>
      </c>
      <c r="E934" s="822" t="s">
        <v>886</v>
      </c>
      <c r="F934" s="831"/>
      <c r="G934" s="831"/>
      <c r="H934" s="827">
        <v>0</v>
      </c>
      <c r="I934" s="831">
        <v>1</v>
      </c>
      <c r="J934" s="831">
        <v>96.04</v>
      </c>
      <c r="K934" s="827">
        <v>1</v>
      </c>
      <c r="L934" s="831">
        <v>1</v>
      </c>
      <c r="M934" s="832">
        <v>96.04</v>
      </c>
    </row>
    <row r="935" spans="1:13" ht="14.45" customHeight="1" x14ac:dyDescent="0.2">
      <c r="A935" s="821" t="s">
        <v>2980</v>
      </c>
      <c r="B935" s="822" t="s">
        <v>2314</v>
      </c>
      <c r="C935" s="822" t="s">
        <v>2682</v>
      </c>
      <c r="D935" s="822" t="s">
        <v>718</v>
      </c>
      <c r="E935" s="822" t="s">
        <v>1339</v>
      </c>
      <c r="F935" s="831"/>
      <c r="G935" s="831"/>
      <c r="H935" s="827"/>
      <c r="I935" s="831">
        <v>1</v>
      </c>
      <c r="J935" s="831">
        <v>0</v>
      </c>
      <c r="K935" s="827"/>
      <c r="L935" s="831">
        <v>1</v>
      </c>
      <c r="M935" s="832">
        <v>0</v>
      </c>
    </row>
    <row r="936" spans="1:13" ht="14.45" customHeight="1" x14ac:dyDescent="0.2">
      <c r="A936" s="821" t="s">
        <v>2980</v>
      </c>
      <c r="B936" s="822" t="s">
        <v>4723</v>
      </c>
      <c r="C936" s="822" t="s">
        <v>3158</v>
      </c>
      <c r="D936" s="822" t="s">
        <v>3159</v>
      </c>
      <c r="E936" s="822" t="s">
        <v>3160</v>
      </c>
      <c r="F936" s="831"/>
      <c r="G936" s="831"/>
      <c r="H936" s="827">
        <v>0</v>
      </c>
      <c r="I936" s="831">
        <v>1</v>
      </c>
      <c r="J936" s="831">
        <v>141.25</v>
      </c>
      <c r="K936" s="827">
        <v>1</v>
      </c>
      <c r="L936" s="831">
        <v>1</v>
      </c>
      <c r="M936" s="832">
        <v>141.25</v>
      </c>
    </row>
    <row r="937" spans="1:13" ht="14.45" customHeight="1" x14ac:dyDescent="0.2">
      <c r="A937" s="821" t="s">
        <v>2981</v>
      </c>
      <c r="B937" s="822" t="s">
        <v>2572</v>
      </c>
      <c r="C937" s="822" t="s">
        <v>2573</v>
      </c>
      <c r="D937" s="822" t="s">
        <v>2574</v>
      </c>
      <c r="E937" s="822" t="s">
        <v>2575</v>
      </c>
      <c r="F937" s="831"/>
      <c r="G937" s="831"/>
      <c r="H937" s="827">
        <v>0</v>
      </c>
      <c r="I937" s="831">
        <v>4</v>
      </c>
      <c r="J937" s="831">
        <v>478.8</v>
      </c>
      <c r="K937" s="827">
        <v>1</v>
      </c>
      <c r="L937" s="831">
        <v>4</v>
      </c>
      <c r="M937" s="832">
        <v>478.8</v>
      </c>
    </row>
    <row r="938" spans="1:13" ht="14.45" customHeight="1" x14ac:dyDescent="0.2">
      <c r="A938" s="821" t="s">
        <v>2981</v>
      </c>
      <c r="B938" s="822" t="s">
        <v>2632</v>
      </c>
      <c r="C938" s="822" t="s">
        <v>2635</v>
      </c>
      <c r="D938" s="822" t="s">
        <v>1196</v>
      </c>
      <c r="E938" s="822" t="s">
        <v>2636</v>
      </c>
      <c r="F938" s="831"/>
      <c r="G938" s="831"/>
      <c r="H938" s="827">
        <v>0</v>
      </c>
      <c r="I938" s="831">
        <v>1</v>
      </c>
      <c r="J938" s="831">
        <v>773.45</v>
      </c>
      <c r="K938" s="827">
        <v>1</v>
      </c>
      <c r="L938" s="831">
        <v>1</v>
      </c>
      <c r="M938" s="832">
        <v>773.45</v>
      </c>
    </row>
    <row r="939" spans="1:13" ht="14.45" customHeight="1" x14ac:dyDescent="0.2">
      <c r="A939" s="821" t="s">
        <v>2981</v>
      </c>
      <c r="B939" s="822" t="s">
        <v>2314</v>
      </c>
      <c r="C939" s="822" t="s">
        <v>2682</v>
      </c>
      <c r="D939" s="822" t="s">
        <v>718</v>
      </c>
      <c r="E939" s="822" t="s">
        <v>1339</v>
      </c>
      <c r="F939" s="831"/>
      <c r="G939" s="831"/>
      <c r="H939" s="827"/>
      <c r="I939" s="831">
        <v>1</v>
      </c>
      <c r="J939" s="831">
        <v>0</v>
      </c>
      <c r="K939" s="827"/>
      <c r="L939" s="831">
        <v>1</v>
      </c>
      <c r="M939" s="832">
        <v>0</v>
      </c>
    </row>
    <row r="940" spans="1:13" ht="14.45" customHeight="1" x14ac:dyDescent="0.2">
      <c r="A940" s="821" t="s">
        <v>2982</v>
      </c>
      <c r="B940" s="822" t="s">
        <v>2539</v>
      </c>
      <c r="C940" s="822" t="s">
        <v>2543</v>
      </c>
      <c r="D940" s="822" t="s">
        <v>1746</v>
      </c>
      <c r="E940" s="822" t="s">
        <v>2544</v>
      </c>
      <c r="F940" s="831"/>
      <c r="G940" s="831"/>
      <c r="H940" s="827">
        <v>0</v>
      </c>
      <c r="I940" s="831">
        <v>1</v>
      </c>
      <c r="J940" s="831">
        <v>154.36000000000001</v>
      </c>
      <c r="K940" s="827">
        <v>1</v>
      </c>
      <c r="L940" s="831">
        <v>1</v>
      </c>
      <c r="M940" s="832">
        <v>154.36000000000001</v>
      </c>
    </row>
    <row r="941" spans="1:13" ht="14.45" customHeight="1" x14ac:dyDescent="0.2">
      <c r="A941" s="821" t="s">
        <v>2982</v>
      </c>
      <c r="B941" s="822" t="s">
        <v>2572</v>
      </c>
      <c r="C941" s="822" t="s">
        <v>2573</v>
      </c>
      <c r="D941" s="822" t="s">
        <v>2574</v>
      </c>
      <c r="E941" s="822" t="s">
        <v>2575</v>
      </c>
      <c r="F941" s="831"/>
      <c r="G941" s="831"/>
      <c r="H941" s="827">
        <v>0</v>
      </c>
      <c r="I941" s="831">
        <v>2</v>
      </c>
      <c r="J941" s="831">
        <v>239.4</v>
      </c>
      <c r="K941" s="827">
        <v>1</v>
      </c>
      <c r="L941" s="831">
        <v>2</v>
      </c>
      <c r="M941" s="832">
        <v>239.4</v>
      </c>
    </row>
    <row r="942" spans="1:13" ht="14.45" customHeight="1" x14ac:dyDescent="0.2">
      <c r="A942" s="821" t="s">
        <v>2982</v>
      </c>
      <c r="B942" s="822" t="s">
        <v>2626</v>
      </c>
      <c r="C942" s="822" t="s">
        <v>3586</v>
      </c>
      <c r="D942" s="822" t="s">
        <v>2496</v>
      </c>
      <c r="E942" s="822" t="s">
        <v>1629</v>
      </c>
      <c r="F942" s="831">
        <v>1</v>
      </c>
      <c r="G942" s="831">
        <v>329.56</v>
      </c>
      <c r="H942" s="827">
        <v>1</v>
      </c>
      <c r="I942" s="831"/>
      <c r="J942" s="831"/>
      <c r="K942" s="827">
        <v>0</v>
      </c>
      <c r="L942" s="831">
        <v>1</v>
      </c>
      <c r="M942" s="832">
        <v>329.56</v>
      </c>
    </row>
    <row r="943" spans="1:13" ht="14.45" customHeight="1" x14ac:dyDescent="0.2">
      <c r="A943" s="821" t="s">
        <v>2982</v>
      </c>
      <c r="B943" s="822" t="s">
        <v>4733</v>
      </c>
      <c r="C943" s="822" t="s">
        <v>3605</v>
      </c>
      <c r="D943" s="822" t="s">
        <v>3606</v>
      </c>
      <c r="E943" s="822" t="s">
        <v>3607</v>
      </c>
      <c r="F943" s="831"/>
      <c r="G943" s="831"/>
      <c r="H943" s="827">
        <v>0</v>
      </c>
      <c r="I943" s="831">
        <v>1</v>
      </c>
      <c r="J943" s="831">
        <v>1437.8</v>
      </c>
      <c r="K943" s="827">
        <v>1</v>
      </c>
      <c r="L943" s="831">
        <v>1</v>
      </c>
      <c r="M943" s="832">
        <v>1437.8</v>
      </c>
    </row>
    <row r="944" spans="1:13" ht="14.45" customHeight="1" x14ac:dyDescent="0.2">
      <c r="A944" s="821" t="s">
        <v>2982</v>
      </c>
      <c r="B944" s="822" t="s">
        <v>2774</v>
      </c>
      <c r="C944" s="822" t="s">
        <v>3622</v>
      </c>
      <c r="D944" s="822" t="s">
        <v>1580</v>
      </c>
      <c r="E944" s="822" t="s">
        <v>1581</v>
      </c>
      <c r="F944" s="831">
        <v>1</v>
      </c>
      <c r="G944" s="831">
        <v>25.5</v>
      </c>
      <c r="H944" s="827">
        <v>1</v>
      </c>
      <c r="I944" s="831"/>
      <c r="J944" s="831"/>
      <c r="K944" s="827">
        <v>0</v>
      </c>
      <c r="L944" s="831">
        <v>1</v>
      </c>
      <c r="M944" s="832">
        <v>25.5</v>
      </c>
    </row>
    <row r="945" spans="1:13" ht="14.45" customHeight="1" x14ac:dyDescent="0.2">
      <c r="A945" s="821" t="s">
        <v>2982</v>
      </c>
      <c r="B945" s="822" t="s">
        <v>2774</v>
      </c>
      <c r="C945" s="822" t="s">
        <v>2776</v>
      </c>
      <c r="D945" s="822" t="s">
        <v>1580</v>
      </c>
      <c r="E945" s="822" t="s">
        <v>1581</v>
      </c>
      <c r="F945" s="831"/>
      <c r="G945" s="831"/>
      <c r="H945" s="827">
        <v>0</v>
      </c>
      <c r="I945" s="831">
        <v>3</v>
      </c>
      <c r="J945" s="831">
        <v>76.5</v>
      </c>
      <c r="K945" s="827">
        <v>1</v>
      </c>
      <c r="L945" s="831">
        <v>3</v>
      </c>
      <c r="M945" s="832">
        <v>76.5</v>
      </c>
    </row>
    <row r="946" spans="1:13" ht="14.45" customHeight="1" x14ac:dyDescent="0.2">
      <c r="A946" s="821" t="s">
        <v>2982</v>
      </c>
      <c r="B946" s="822" t="s">
        <v>4718</v>
      </c>
      <c r="C946" s="822" t="s">
        <v>3608</v>
      </c>
      <c r="D946" s="822" t="s">
        <v>3455</v>
      </c>
      <c r="E946" s="822" t="s">
        <v>3609</v>
      </c>
      <c r="F946" s="831"/>
      <c r="G946" s="831"/>
      <c r="H946" s="827">
        <v>0</v>
      </c>
      <c r="I946" s="831">
        <v>1</v>
      </c>
      <c r="J946" s="831">
        <v>58.77</v>
      </c>
      <c r="K946" s="827">
        <v>1</v>
      </c>
      <c r="L946" s="831">
        <v>1</v>
      </c>
      <c r="M946" s="832">
        <v>58.77</v>
      </c>
    </row>
    <row r="947" spans="1:13" ht="14.45" customHeight="1" x14ac:dyDescent="0.2">
      <c r="A947" s="821" t="s">
        <v>2982</v>
      </c>
      <c r="B947" s="822" t="s">
        <v>2333</v>
      </c>
      <c r="C947" s="822" t="s">
        <v>2818</v>
      </c>
      <c r="D947" s="822" t="s">
        <v>1222</v>
      </c>
      <c r="E947" s="822" t="s">
        <v>2819</v>
      </c>
      <c r="F947" s="831"/>
      <c r="G947" s="831"/>
      <c r="H947" s="827">
        <v>0</v>
      </c>
      <c r="I947" s="831">
        <v>1</v>
      </c>
      <c r="J947" s="831">
        <v>165.63</v>
      </c>
      <c r="K947" s="827">
        <v>1</v>
      </c>
      <c r="L947" s="831">
        <v>1</v>
      </c>
      <c r="M947" s="832">
        <v>165.63</v>
      </c>
    </row>
    <row r="948" spans="1:13" ht="14.45" customHeight="1" x14ac:dyDescent="0.2">
      <c r="A948" s="821" t="s">
        <v>2982</v>
      </c>
      <c r="B948" s="822" t="s">
        <v>4716</v>
      </c>
      <c r="C948" s="822" t="s">
        <v>3261</v>
      </c>
      <c r="D948" s="822" t="s">
        <v>3208</v>
      </c>
      <c r="E948" s="822"/>
      <c r="F948" s="831">
        <v>1</v>
      </c>
      <c r="G948" s="831">
        <v>50.32</v>
      </c>
      <c r="H948" s="827">
        <v>1</v>
      </c>
      <c r="I948" s="831"/>
      <c r="J948" s="831"/>
      <c r="K948" s="827">
        <v>0</v>
      </c>
      <c r="L948" s="831">
        <v>1</v>
      </c>
      <c r="M948" s="832">
        <v>50.32</v>
      </c>
    </row>
    <row r="949" spans="1:13" ht="14.45" customHeight="1" x14ac:dyDescent="0.2">
      <c r="A949" s="821" t="s">
        <v>2983</v>
      </c>
      <c r="B949" s="822" t="s">
        <v>2572</v>
      </c>
      <c r="C949" s="822" t="s">
        <v>2573</v>
      </c>
      <c r="D949" s="822" t="s">
        <v>2574</v>
      </c>
      <c r="E949" s="822" t="s">
        <v>2575</v>
      </c>
      <c r="F949" s="831"/>
      <c r="G949" s="831"/>
      <c r="H949" s="827">
        <v>0</v>
      </c>
      <c r="I949" s="831">
        <v>2</v>
      </c>
      <c r="J949" s="831">
        <v>239.4</v>
      </c>
      <c r="K949" s="827">
        <v>1</v>
      </c>
      <c r="L949" s="831">
        <v>2</v>
      </c>
      <c r="M949" s="832">
        <v>239.4</v>
      </c>
    </row>
    <row r="950" spans="1:13" ht="14.45" customHeight="1" x14ac:dyDescent="0.2">
      <c r="A950" s="821" t="s">
        <v>2985</v>
      </c>
      <c r="B950" s="822" t="s">
        <v>4734</v>
      </c>
      <c r="C950" s="822" t="s">
        <v>3393</v>
      </c>
      <c r="D950" s="822" t="s">
        <v>1455</v>
      </c>
      <c r="E950" s="822" t="s">
        <v>1458</v>
      </c>
      <c r="F950" s="831"/>
      <c r="G950" s="831"/>
      <c r="H950" s="827">
        <v>0</v>
      </c>
      <c r="I950" s="831">
        <v>2</v>
      </c>
      <c r="J950" s="831">
        <v>640.41999999999996</v>
      </c>
      <c r="K950" s="827">
        <v>1</v>
      </c>
      <c r="L950" s="831">
        <v>2</v>
      </c>
      <c r="M950" s="832">
        <v>640.41999999999996</v>
      </c>
    </row>
    <row r="951" spans="1:13" ht="14.45" customHeight="1" x14ac:dyDescent="0.2">
      <c r="A951" s="821" t="s">
        <v>2985</v>
      </c>
      <c r="B951" s="822" t="s">
        <v>2333</v>
      </c>
      <c r="C951" s="822" t="s">
        <v>2818</v>
      </c>
      <c r="D951" s="822" t="s">
        <v>1222</v>
      </c>
      <c r="E951" s="822" t="s">
        <v>2819</v>
      </c>
      <c r="F951" s="831"/>
      <c r="G951" s="831"/>
      <c r="H951" s="827">
        <v>0</v>
      </c>
      <c r="I951" s="831">
        <v>2</v>
      </c>
      <c r="J951" s="831">
        <v>331.26</v>
      </c>
      <c r="K951" s="827">
        <v>1</v>
      </c>
      <c r="L951" s="831">
        <v>2</v>
      </c>
      <c r="M951" s="832">
        <v>331.26</v>
      </c>
    </row>
    <row r="952" spans="1:13" ht="14.45" customHeight="1" x14ac:dyDescent="0.2">
      <c r="A952" s="821" t="s">
        <v>2985</v>
      </c>
      <c r="B952" s="822" t="s">
        <v>2333</v>
      </c>
      <c r="C952" s="822" t="s">
        <v>2334</v>
      </c>
      <c r="D952" s="822" t="s">
        <v>1222</v>
      </c>
      <c r="E952" s="822" t="s">
        <v>1223</v>
      </c>
      <c r="F952" s="831"/>
      <c r="G952" s="831"/>
      <c r="H952" s="827">
        <v>0</v>
      </c>
      <c r="I952" s="831">
        <v>2</v>
      </c>
      <c r="J952" s="831">
        <v>331.26</v>
      </c>
      <c r="K952" s="827">
        <v>1</v>
      </c>
      <c r="L952" s="831">
        <v>2</v>
      </c>
      <c r="M952" s="832">
        <v>331.26</v>
      </c>
    </row>
    <row r="953" spans="1:13" ht="14.45" customHeight="1" x14ac:dyDescent="0.2">
      <c r="A953" s="821" t="s">
        <v>2986</v>
      </c>
      <c r="B953" s="822" t="s">
        <v>2814</v>
      </c>
      <c r="C953" s="822" t="s">
        <v>3688</v>
      </c>
      <c r="D953" s="822" t="s">
        <v>3689</v>
      </c>
      <c r="E953" s="822" t="s">
        <v>3164</v>
      </c>
      <c r="F953" s="831">
        <v>1</v>
      </c>
      <c r="G953" s="831">
        <v>87.98</v>
      </c>
      <c r="H953" s="827">
        <v>1</v>
      </c>
      <c r="I953" s="831"/>
      <c r="J953" s="831"/>
      <c r="K953" s="827">
        <v>0</v>
      </c>
      <c r="L953" s="831">
        <v>1</v>
      </c>
      <c r="M953" s="832">
        <v>87.98</v>
      </c>
    </row>
    <row r="954" spans="1:13" ht="14.45" customHeight="1" x14ac:dyDescent="0.2">
      <c r="A954" s="821" t="s">
        <v>2986</v>
      </c>
      <c r="B954" s="822" t="s">
        <v>2814</v>
      </c>
      <c r="C954" s="822" t="s">
        <v>3690</v>
      </c>
      <c r="D954" s="822" t="s">
        <v>3689</v>
      </c>
      <c r="E954" s="822" t="s">
        <v>3691</v>
      </c>
      <c r="F954" s="831">
        <v>2</v>
      </c>
      <c r="G954" s="831">
        <v>546.48</v>
      </c>
      <c r="H954" s="827">
        <v>1</v>
      </c>
      <c r="I954" s="831"/>
      <c r="J954" s="831"/>
      <c r="K954" s="827">
        <v>0</v>
      </c>
      <c r="L954" s="831">
        <v>2</v>
      </c>
      <c r="M954" s="832">
        <v>546.48</v>
      </c>
    </row>
    <row r="955" spans="1:13" ht="14.45" customHeight="1" x14ac:dyDescent="0.2">
      <c r="A955" s="821" t="s">
        <v>2986</v>
      </c>
      <c r="B955" s="822" t="s">
        <v>2814</v>
      </c>
      <c r="C955" s="822" t="s">
        <v>3692</v>
      </c>
      <c r="D955" s="822" t="s">
        <v>3689</v>
      </c>
      <c r="E955" s="822" t="s">
        <v>3693</v>
      </c>
      <c r="F955" s="831">
        <v>1</v>
      </c>
      <c r="G955" s="831">
        <v>175.97</v>
      </c>
      <c r="H955" s="827">
        <v>1</v>
      </c>
      <c r="I955" s="831"/>
      <c r="J955" s="831"/>
      <c r="K955" s="827">
        <v>0</v>
      </c>
      <c r="L955" s="831">
        <v>1</v>
      </c>
      <c r="M955" s="832">
        <v>175.97</v>
      </c>
    </row>
    <row r="956" spans="1:13" ht="14.45" customHeight="1" x14ac:dyDescent="0.2">
      <c r="A956" s="821" t="s">
        <v>2987</v>
      </c>
      <c r="B956" s="822" t="s">
        <v>4726</v>
      </c>
      <c r="C956" s="822" t="s">
        <v>3412</v>
      </c>
      <c r="D956" s="822" t="s">
        <v>3163</v>
      </c>
      <c r="E956" s="822" t="s">
        <v>3413</v>
      </c>
      <c r="F956" s="831">
        <v>1</v>
      </c>
      <c r="G956" s="831">
        <v>301.2</v>
      </c>
      <c r="H956" s="827">
        <v>1</v>
      </c>
      <c r="I956" s="831"/>
      <c r="J956" s="831"/>
      <c r="K956" s="827">
        <v>0</v>
      </c>
      <c r="L956" s="831">
        <v>1</v>
      </c>
      <c r="M956" s="832">
        <v>301.2</v>
      </c>
    </row>
    <row r="957" spans="1:13" ht="14.45" customHeight="1" x14ac:dyDescent="0.2">
      <c r="A957" s="821" t="s">
        <v>2987</v>
      </c>
      <c r="B957" s="822" t="s">
        <v>2539</v>
      </c>
      <c r="C957" s="822" t="s">
        <v>2543</v>
      </c>
      <c r="D957" s="822" t="s">
        <v>1746</v>
      </c>
      <c r="E957" s="822" t="s">
        <v>2544</v>
      </c>
      <c r="F957" s="831"/>
      <c r="G957" s="831"/>
      <c r="H957" s="827">
        <v>0</v>
      </c>
      <c r="I957" s="831">
        <v>4</v>
      </c>
      <c r="J957" s="831">
        <v>617.44000000000005</v>
      </c>
      <c r="K957" s="827">
        <v>1</v>
      </c>
      <c r="L957" s="831">
        <v>4</v>
      </c>
      <c r="M957" s="832">
        <v>617.44000000000005</v>
      </c>
    </row>
    <row r="958" spans="1:13" ht="14.45" customHeight="1" x14ac:dyDescent="0.2">
      <c r="A958" s="821" t="s">
        <v>2987</v>
      </c>
      <c r="B958" s="822" t="s">
        <v>2632</v>
      </c>
      <c r="C958" s="822" t="s">
        <v>2633</v>
      </c>
      <c r="D958" s="822" t="s">
        <v>1196</v>
      </c>
      <c r="E958" s="822" t="s">
        <v>2634</v>
      </c>
      <c r="F958" s="831"/>
      <c r="G958" s="831"/>
      <c r="H958" s="827">
        <v>0</v>
      </c>
      <c r="I958" s="831">
        <v>2</v>
      </c>
      <c r="J958" s="831">
        <v>773.46</v>
      </c>
      <c r="K958" s="827">
        <v>1</v>
      </c>
      <c r="L958" s="831">
        <v>2</v>
      </c>
      <c r="M958" s="832">
        <v>773.46</v>
      </c>
    </row>
    <row r="959" spans="1:13" ht="14.45" customHeight="1" x14ac:dyDescent="0.2">
      <c r="A959" s="821" t="s">
        <v>2987</v>
      </c>
      <c r="B959" s="822" t="s">
        <v>2632</v>
      </c>
      <c r="C959" s="822" t="s">
        <v>2635</v>
      </c>
      <c r="D959" s="822" t="s">
        <v>1196</v>
      </c>
      <c r="E959" s="822" t="s">
        <v>2636</v>
      </c>
      <c r="F959" s="831"/>
      <c r="G959" s="831"/>
      <c r="H959" s="827">
        <v>0</v>
      </c>
      <c r="I959" s="831">
        <v>1</v>
      </c>
      <c r="J959" s="831">
        <v>773.45</v>
      </c>
      <c r="K959" s="827">
        <v>1</v>
      </c>
      <c r="L959" s="831">
        <v>1</v>
      </c>
      <c r="M959" s="832">
        <v>773.45</v>
      </c>
    </row>
    <row r="960" spans="1:13" ht="14.45" customHeight="1" x14ac:dyDescent="0.2">
      <c r="A960" s="821" t="s">
        <v>2987</v>
      </c>
      <c r="B960" s="822" t="s">
        <v>2705</v>
      </c>
      <c r="C960" s="822" t="s">
        <v>3404</v>
      </c>
      <c r="D960" s="822" t="s">
        <v>3405</v>
      </c>
      <c r="E960" s="822" t="s">
        <v>2712</v>
      </c>
      <c r="F960" s="831">
        <v>1</v>
      </c>
      <c r="G960" s="831">
        <v>339.47</v>
      </c>
      <c r="H960" s="827">
        <v>1</v>
      </c>
      <c r="I960" s="831"/>
      <c r="J960" s="831"/>
      <c r="K960" s="827">
        <v>0</v>
      </c>
      <c r="L960" s="831">
        <v>1</v>
      </c>
      <c r="M960" s="832">
        <v>339.47</v>
      </c>
    </row>
    <row r="961" spans="1:13" ht="14.45" customHeight="1" x14ac:dyDescent="0.2">
      <c r="A961" s="821" t="s">
        <v>2987</v>
      </c>
      <c r="B961" s="822" t="s">
        <v>2717</v>
      </c>
      <c r="C961" s="822" t="s">
        <v>3415</v>
      </c>
      <c r="D961" s="822" t="s">
        <v>3416</v>
      </c>
      <c r="E961" s="822" t="s">
        <v>2719</v>
      </c>
      <c r="F961" s="831">
        <v>3</v>
      </c>
      <c r="G961" s="831">
        <v>1593.3600000000001</v>
      </c>
      <c r="H961" s="827">
        <v>1</v>
      </c>
      <c r="I961" s="831"/>
      <c r="J961" s="831"/>
      <c r="K961" s="827">
        <v>0</v>
      </c>
      <c r="L961" s="831">
        <v>3</v>
      </c>
      <c r="M961" s="832">
        <v>1593.3600000000001</v>
      </c>
    </row>
    <row r="962" spans="1:13" ht="14.45" customHeight="1" thickBot="1" x14ac:dyDescent="0.25">
      <c r="A962" s="813" t="s">
        <v>2987</v>
      </c>
      <c r="B962" s="814" t="s">
        <v>4718</v>
      </c>
      <c r="C962" s="814" t="s">
        <v>3402</v>
      </c>
      <c r="D962" s="814" t="s">
        <v>3403</v>
      </c>
      <c r="E962" s="814" t="s">
        <v>3236</v>
      </c>
      <c r="F962" s="833">
        <v>1</v>
      </c>
      <c r="G962" s="833">
        <v>176.32</v>
      </c>
      <c r="H962" s="819">
        <v>1</v>
      </c>
      <c r="I962" s="833"/>
      <c r="J962" s="833"/>
      <c r="K962" s="819">
        <v>0</v>
      </c>
      <c r="L962" s="833">
        <v>1</v>
      </c>
      <c r="M962" s="834">
        <v>176.32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5C06D13-0939-41E6-86AF-F75FEE7434EB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588</v>
      </c>
      <c r="B5" s="712" t="s">
        <v>589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588</v>
      </c>
      <c r="B6" s="712" t="s">
        <v>4736</v>
      </c>
      <c r="C6" s="713">
        <v>726.1360699999999</v>
      </c>
      <c r="D6" s="713">
        <v>1169.1027200000001</v>
      </c>
      <c r="E6" s="713"/>
      <c r="F6" s="713">
        <v>1293.7185000000002</v>
      </c>
      <c r="G6" s="713">
        <v>0</v>
      </c>
      <c r="H6" s="713">
        <v>1293.7185000000002</v>
      </c>
      <c r="I6" s="714" t="s">
        <v>329</v>
      </c>
      <c r="J6" s="715" t="s">
        <v>1</v>
      </c>
    </row>
    <row r="7" spans="1:10" ht="14.45" customHeight="1" x14ac:dyDescent="0.2">
      <c r="A7" s="711" t="s">
        <v>588</v>
      </c>
      <c r="B7" s="712" t="s">
        <v>4737</v>
      </c>
      <c r="C7" s="713">
        <v>0</v>
      </c>
      <c r="D7" s="713">
        <v>9.6814999999999998</v>
      </c>
      <c r="E7" s="713"/>
      <c r="F7" s="713">
        <v>20.133500000000002</v>
      </c>
      <c r="G7" s="713">
        <v>0</v>
      </c>
      <c r="H7" s="713">
        <v>20.133500000000002</v>
      </c>
      <c r="I7" s="714" t="s">
        <v>329</v>
      </c>
      <c r="J7" s="715" t="s">
        <v>1</v>
      </c>
    </row>
    <row r="8" spans="1:10" ht="14.45" customHeight="1" x14ac:dyDescent="0.2">
      <c r="A8" s="711" t="s">
        <v>588</v>
      </c>
      <c r="B8" s="712" t="s">
        <v>4738</v>
      </c>
      <c r="C8" s="713">
        <v>0</v>
      </c>
      <c r="D8" s="713">
        <v>0</v>
      </c>
      <c r="E8" s="713"/>
      <c r="F8" s="713">
        <v>1.4867999999999999</v>
      </c>
      <c r="G8" s="713">
        <v>0</v>
      </c>
      <c r="H8" s="713">
        <v>1.4867999999999999</v>
      </c>
      <c r="I8" s="714" t="s">
        <v>329</v>
      </c>
      <c r="J8" s="715" t="s">
        <v>1</v>
      </c>
    </row>
    <row r="9" spans="1:10" ht="14.45" customHeight="1" x14ac:dyDescent="0.2">
      <c r="A9" s="711" t="s">
        <v>588</v>
      </c>
      <c r="B9" s="712" t="s">
        <v>4739</v>
      </c>
      <c r="C9" s="713">
        <v>3.9143600000000003</v>
      </c>
      <c r="D9" s="713">
        <v>1.9139699999999999</v>
      </c>
      <c r="E9" s="713"/>
      <c r="F9" s="713">
        <v>25.520420000000001</v>
      </c>
      <c r="G9" s="713">
        <v>0</v>
      </c>
      <c r="H9" s="713">
        <v>25.520420000000001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588</v>
      </c>
      <c r="B10" s="712" t="s">
        <v>4740</v>
      </c>
      <c r="C10" s="713">
        <v>1057.3368000000005</v>
      </c>
      <c r="D10" s="713">
        <v>1109.5205799999999</v>
      </c>
      <c r="E10" s="713"/>
      <c r="F10" s="713">
        <v>1260.5519600000002</v>
      </c>
      <c r="G10" s="713">
        <v>0</v>
      </c>
      <c r="H10" s="713">
        <v>1260.5519600000002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588</v>
      </c>
      <c r="B11" s="712" t="s">
        <v>4741</v>
      </c>
      <c r="C11" s="713">
        <v>6855.2035499999984</v>
      </c>
      <c r="D11" s="713">
        <v>7373.4620300000024</v>
      </c>
      <c r="E11" s="713"/>
      <c r="F11" s="713">
        <v>9599.3369800000037</v>
      </c>
      <c r="G11" s="713">
        <v>0</v>
      </c>
      <c r="H11" s="713">
        <v>9599.3369800000037</v>
      </c>
      <c r="I11" s="714" t="s">
        <v>329</v>
      </c>
      <c r="J11" s="715" t="s">
        <v>1</v>
      </c>
    </row>
    <row r="12" spans="1:10" ht="14.45" customHeight="1" x14ac:dyDescent="0.2">
      <c r="A12" s="711" t="s">
        <v>588</v>
      </c>
      <c r="B12" s="712" t="s">
        <v>4742</v>
      </c>
      <c r="C12" s="713">
        <v>5.9041000000000006</v>
      </c>
      <c r="D12" s="713">
        <v>6.6425000000000001</v>
      </c>
      <c r="E12" s="713"/>
      <c r="F12" s="713">
        <v>8.1190999999999995</v>
      </c>
      <c r="G12" s="713">
        <v>0</v>
      </c>
      <c r="H12" s="713">
        <v>8.1190999999999995</v>
      </c>
      <c r="I12" s="714" t="s">
        <v>329</v>
      </c>
      <c r="J12" s="715" t="s">
        <v>1</v>
      </c>
    </row>
    <row r="13" spans="1:10" ht="14.45" customHeight="1" x14ac:dyDescent="0.2">
      <c r="A13" s="711" t="s">
        <v>588</v>
      </c>
      <c r="B13" s="712" t="s">
        <v>4743</v>
      </c>
      <c r="C13" s="713">
        <v>589.21025000000009</v>
      </c>
      <c r="D13" s="713">
        <v>894.28838999999994</v>
      </c>
      <c r="E13" s="713"/>
      <c r="F13" s="713">
        <v>667.91760999999997</v>
      </c>
      <c r="G13" s="713">
        <v>0</v>
      </c>
      <c r="H13" s="713">
        <v>667.91760999999997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588</v>
      </c>
      <c r="B14" s="712" t="s">
        <v>4744</v>
      </c>
      <c r="C14" s="713">
        <v>47.373690000000003</v>
      </c>
      <c r="D14" s="713">
        <v>44.778980000000004</v>
      </c>
      <c r="E14" s="713"/>
      <c r="F14" s="713">
        <v>63.185070000000003</v>
      </c>
      <c r="G14" s="713">
        <v>0</v>
      </c>
      <c r="H14" s="713">
        <v>63.185070000000003</v>
      </c>
      <c r="I14" s="714" t="s">
        <v>329</v>
      </c>
      <c r="J14" s="715" t="s">
        <v>1</v>
      </c>
    </row>
    <row r="15" spans="1:10" ht="14.45" customHeight="1" x14ac:dyDescent="0.2">
      <c r="A15" s="711" t="s">
        <v>588</v>
      </c>
      <c r="B15" s="712" t="s">
        <v>4745</v>
      </c>
      <c r="C15" s="713">
        <v>506.56984999999997</v>
      </c>
      <c r="D15" s="713">
        <v>532.21968000000004</v>
      </c>
      <c r="E15" s="713"/>
      <c r="F15" s="713">
        <v>464.00438000000003</v>
      </c>
      <c r="G15" s="713">
        <v>0</v>
      </c>
      <c r="H15" s="713">
        <v>464.00438000000003</v>
      </c>
      <c r="I15" s="714" t="s">
        <v>329</v>
      </c>
      <c r="J15" s="715" t="s">
        <v>1</v>
      </c>
    </row>
    <row r="16" spans="1:10" ht="14.45" customHeight="1" x14ac:dyDescent="0.2">
      <c r="A16" s="711" t="s">
        <v>588</v>
      </c>
      <c r="B16" s="712" t="s">
        <v>4746</v>
      </c>
      <c r="C16" s="713">
        <v>438.04860000000002</v>
      </c>
      <c r="D16" s="713">
        <v>514.53150000000005</v>
      </c>
      <c r="E16" s="713"/>
      <c r="F16" s="713">
        <v>1367.8179100000002</v>
      </c>
      <c r="G16" s="713">
        <v>0</v>
      </c>
      <c r="H16" s="713">
        <v>1367.8179100000002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588</v>
      </c>
      <c r="B17" s="712" t="s">
        <v>4747</v>
      </c>
      <c r="C17" s="713">
        <v>16.033000000000001</v>
      </c>
      <c r="D17" s="713">
        <v>63.853190000000005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588</v>
      </c>
      <c r="B18" s="712" t="s">
        <v>4748</v>
      </c>
      <c r="C18" s="713">
        <v>685.20011999999986</v>
      </c>
      <c r="D18" s="713">
        <v>630.60293000000013</v>
      </c>
      <c r="E18" s="713"/>
      <c r="F18" s="713">
        <v>1064.6385699999998</v>
      </c>
      <c r="G18" s="713">
        <v>0</v>
      </c>
      <c r="H18" s="713">
        <v>1064.6385699999998</v>
      </c>
      <c r="I18" s="714" t="s">
        <v>329</v>
      </c>
      <c r="J18" s="715" t="s">
        <v>1</v>
      </c>
    </row>
    <row r="19" spans="1:10" ht="14.45" customHeight="1" x14ac:dyDescent="0.2">
      <c r="A19" s="711" t="s">
        <v>588</v>
      </c>
      <c r="B19" s="712" t="s">
        <v>4749</v>
      </c>
      <c r="C19" s="713">
        <v>1832.1114400000004</v>
      </c>
      <c r="D19" s="713">
        <v>2053.9027899999996</v>
      </c>
      <c r="E19" s="713"/>
      <c r="F19" s="713">
        <v>3208.61427</v>
      </c>
      <c r="G19" s="713">
        <v>0</v>
      </c>
      <c r="H19" s="713">
        <v>3208.61427</v>
      </c>
      <c r="I19" s="714" t="s">
        <v>329</v>
      </c>
      <c r="J19" s="715" t="s">
        <v>1</v>
      </c>
    </row>
    <row r="20" spans="1:10" ht="14.45" customHeight="1" x14ac:dyDescent="0.2">
      <c r="A20" s="711" t="s">
        <v>588</v>
      </c>
      <c r="B20" s="712" t="s">
        <v>4750</v>
      </c>
      <c r="C20" s="713">
        <v>25.893150000000002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588</v>
      </c>
      <c r="B21" s="712" t="s">
        <v>602</v>
      </c>
      <c r="C21" s="713">
        <v>12788.934979999998</v>
      </c>
      <c r="D21" s="713">
        <v>14404.500760000001</v>
      </c>
      <c r="E21" s="713"/>
      <c r="F21" s="713">
        <v>19045.04507</v>
      </c>
      <c r="G21" s="713">
        <v>0</v>
      </c>
      <c r="H21" s="713">
        <v>19045.04507</v>
      </c>
      <c r="I21" s="714" t="s">
        <v>329</v>
      </c>
      <c r="J21" s="715" t="s">
        <v>603</v>
      </c>
    </row>
    <row r="23" spans="1:10" ht="14.45" customHeight="1" x14ac:dyDescent="0.2">
      <c r="A23" s="711" t="s">
        <v>588</v>
      </c>
      <c r="B23" s="712" t="s">
        <v>589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604</v>
      </c>
      <c r="B24" s="712" t="s">
        <v>605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604</v>
      </c>
      <c r="B25" s="712" t="s">
        <v>4740</v>
      </c>
      <c r="C25" s="713">
        <v>17.813510000000001</v>
      </c>
      <c r="D25" s="713">
        <v>10.95201</v>
      </c>
      <c r="E25" s="713"/>
      <c r="F25" s="713">
        <v>9.5962999999999994</v>
      </c>
      <c r="G25" s="713">
        <v>0</v>
      </c>
      <c r="H25" s="713">
        <v>9.5962999999999994</v>
      </c>
      <c r="I25" s="714" t="s">
        <v>329</v>
      </c>
      <c r="J25" s="715" t="s">
        <v>1</v>
      </c>
    </row>
    <row r="26" spans="1:10" ht="14.45" customHeight="1" x14ac:dyDescent="0.2">
      <c r="A26" s="711" t="s">
        <v>604</v>
      </c>
      <c r="B26" s="712" t="s">
        <v>4741</v>
      </c>
      <c r="C26" s="713">
        <v>41.761449999999996</v>
      </c>
      <c r="D26" s="713">
        <v>35.054300000000005</v>
      </c>
      <c r="E26" s="713"/>
      <c r="F26" s="713">
        <v>33.36253</v>
      </c>
      <c r="G26" s="713">
        <v>0</v>
      </c>
      <c r="H26" s="713">
        <v>33.36253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4743</v>
      </c>
      <c r="C27" s="713">
        <v>5.5904999999999996</v>
      </c>
      <c r="D27" s="713">
        <v>2.8468</v>
      </c>
      <c r="E27" s="713"/>
      <c r="F27" s="713">
        <v>2.032</v>
      </c>
      <c r="G27" s="713">
        <v>0</v>
      </c>
      <c r="H27" s="713">
        <v>2.032</v>
      </c>
      <c r="I27" s="714" t="s">
        <v>329</v>
      </c>
      <c r="J27" s="715" t="s">
        <v>1</v>
      </c>
    </row>
    <row r="28" spans="1:10" ht="14.45" customHeight="1" x14ac:dyDescent="0.2">
      <c r="A28" s="711" t="s">
        <v>604</v>
      </c>
      <c r="B28" s="712" t="s">
        <v>4745</v>
      </c>
      <c r="C28" s="713">
        <v>100.08438999999998</v>
      </c>
      <c r="D28" s="713">
        <v>98.781000000000006</v>
      </c>
      <c r="E28" s="713"/>
      <c r="F28" s="713">
        <v>91.988019999999992</v>
      </c>
      <c r="G28" s="713">
        <v>0</v>
      </c>
      <c r="H28" s="713">
        <v>91.988019999999992</v>
      </c>
      <c r="I28" s="714" t="s">
        <v>329</v>
      </c>
      <c r="J28" s="715" t="s">
        <v>1</v>
      </c>
    </row>
    <row r="29" spans="1:10" ht="14.45" customHeight="1" x14ac:dyDescent="0.2">
      <c r="A29" s="711" t="s">
        <v>604</v>
      </c>
      <c r="B29" s="712" t="s">
        <v>4746</v>
      </c>
      <c r="C29" s="713">
        <v>3.9058000000000002</v>
      </c>
      <c r="D29" s="713">
        <v>3.9316</v>
      </c>
      <c r="E29" s="713"/>
      <c r="F29" s="713">
        <v>3.32</v>
      </c>
      <c r="G29" s="713">
        <v>0</v>
      </c>
      <c r="H29" s="713">
        <v>3.32</v>
      </c>
      <c r="I29" s="714" t="s">
        <v>329</v>
      </c>
      <c r="J29" s="715" t="s">
        <v>1</v>
      </c>
    </row>
    <row r="30" spans="1:10" ht="14.45" customHeight="1" x14ac:dyDescent="0.2">
      <c r="A30" s="711" t="s">
        <v>604</v>
      </c>
      <c r="B30" s="712" t="s">
        <v>4748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604</v>
      </c>
      <c r="B31" s="712" t="s">
        <v>4749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604</v>
      </c>
      <c r="B32" s="712" t="s">
        <v>606</v>
      </c>
      <c r="C32" s="713">
        <v>169.15564999999998</v>
      </c>
      <c r="D32" s="713">
        <v>151.56571000000002</v>
      </c>
      <c r="E32" s="713"/>
      <c r="F32" s="713">
        <v>140.29884999999999</v>
      </c>
      <c r="G32" s="713">
        <v>0</v>
      </c>
      <c r="H32" s="713">
        <v>140.29884999999999</v>
      </c>
      <c r="I32" s="714" t="s">
        <v>329</v>
      </c>
      <c r="J32" s="715" t="s">
        <v>607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608</v>
      </c>
    </row>
    <row r="34" spans="1:10" ht="14.45" customHeight="1" x14ac:dyDescent="0.2">
      <c r="A34" s="711" t="s">
        <v>609</v>
      </c>
      <c r="B34" s="712" t="s">
        <v>610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609</v>
      </c>
      <c r="B35" s="712" t="s">
        <v>4736</v>
      </c>
      <c r="C35" s="713">
        <v>716.8274899999999</v>
      </c>
      <c r="D35" s="713">
        <v>685.43051000000014</v>
      </c>
      <c r="E35" s="713"/>
      <c r="F35" s="713">
        <v>943.79292000000021</v>
      </c>
      <c r="G35" s="713">
        <v>0</v>
      </c>
      <c r="H35" s="713">
        <v>943.79292000000021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4738</v>
      </c>
      <c r="C36" s="713">
        <v>0</v>
      </c>
      <c r="D36" s="713">
        <v>0</v>
      </c>
      <c r="E36" s="713"/>
      <c r="F36" s="713">
        <v>1.4867999999999999</v>
      </c>
      <c r="G36" s="713">
        <v>0</v>
      </c>
      <c r="H36" s="713">
        <v>1.4867999999999999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4739</v>
      </c>
      <c r="C37" s="713">
        <v>1.4938899999999999</v>
      </c>
      <c r="D37" s="713">
        <v>1.0349900000000001</v>
      </c>
      <c r="E37" s="713"/>
      <c r="F37" s="713">
        <v>25.520420000000001</v>
      </c>
      <c r="G37" s="713">
        <v>0</v>
      </c>
      <c r="H37" s="713">
        <v>25.520420000000001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4740</v>
      </c>
      <c r="C38" s="713">
        <v>735.91209000000026</v>
      </c>
      <c r="D38" s="713">
        <v>636.39410999999996</v>
      </c>
      <c r="E38" s="713"/>
      <c r="F38" s="713">
        <v>753.22581000000002</v>
      </c>
      <c r="G38" s="713">
        <v>0</v>
      </c>
      <c r="H38" s="713">
        <v>753.22581000000002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4741</v>
      </c>
      <c r="C39" s="713">
        <v>3847.1395999999977</v>
      </c>
      <c r="D39" s="713">
        <v>3451.138660000001</v>
      </c>
      <c r="E39" s="713"/>
      <c r="F39" s="713">
        <v>5642.4456600000012</v>
      </c>
      <c r="G39" s="713">
        <v>0</v>
      </c>
      <c r="H39" s="713">
        <v>5642.4456600000012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4742</v>
      </c>
      <c r="C40" s="713">
        <v>5.9041000000000006</v>
      </c>
      <c r="D40" s="713">
        <v>6.6425000000000001</v>
      </c>
      <c r="E40" s="713"/>
      <c r="F40" s="713">
        <v>8.1190999999999995</v>
      </c>
      <c r="G40" s="713">
        <v>0</v>
      </c>
      <c r="H40" s="713">
        <v>8.1190999999999995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4743</v>
      </c>
      <c r="C41" s="713">
        <v>316.50835000000001</v>
      </c>
      <c r="D41" s="713">
        <v>529.83371999999997</v>
      </c>
      <c r="E41" s="713"/>
      <c r="F41" s="713">
        <v>332.75986999999998</v>
      </c>
      <c r="G41" s="713">
        <v>0</v>
      </c>
      <c r="H41" s="713">
        <v>332.75986999999998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4744</v>
      </c>
      <c r="C42" s="713">
        <v>21.86589</v>
      </c>
      <c r="D42" s="713">
        <v>20.437410000000003</v>
      </c>
      <c r="E42" s="713"/>
      <c r="F42" s="713">
        <v>36.720390000000002</v>
      </c>
      <c r="G42" s="713">
        <v>0</v>
      </c>
      <c r="H42" s="713">
        <v>36.720390000000002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4745</v>
      </c>
      <c r="C43" s="713">
        <v>26.017049999999998</v>
      </c>
      <c r="D43" s="713">
        <v>35.973750000000003</v>
      </c>
      <c r="E43" s="713"/>
      <c r="F43" s="713">
        <v>44.844999999999999</v>
      </c>
      <c r="G43" s="713">
        <v>0</v>
      </c>
      <c r="H43" s="713">
        <v>44.844999999999999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609</v>
      </c>
      <c r="B44" s="712" t="s">
        <v>4746</v>
      </c>
      <c r="C44" s="713">
        <v>281.55950000000001</v>
      </c>
      <c r="D44" s="713">
        <v>254.19420000000002</v>
      </c>
      <c r="E44" s="713"/>
      <c r="F44" s="713">
        <v>873.79061000000013</v>
      </c>
      <c r="G44" s="713">
        <v>0</v>
      </c>
      <c r="H44" s="713">
        <v>873.79061000000013</v>
      </c>
      <c r="I44" s="714" t="s">
        <v>329</v>
      </c>
      <c r="J44" s="715" t="s">
        <v>1</v>
      </c>
    </row>
    <row r="45" spans="1:10" ht="14.45" customHeight="1" x14ac:dyDescent="0.2">
      <c r="A45" s="711" t="s">
        <v>609</v>
      </c>
      <c r="B45" s="712" t="s">
        <v>4747</v>
      </c>
      <c r="C45" s="713">
        <v>16.033000000000001</v>
      </c>
      <c r="D45" s="713">
        <v>63.853190000000005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609</v>
      </c>
      <c r="B46" s="712" t="s">
        <v>4748</v>
      </c>
      <c r="C46" s="713">
        <v>566.56677999999988</v>
      </c>
      <c r="D46" s="713">
        <v>516.44392000000016</v>
      </c>
      <c r="E46" s="713"/>
      <c r="F46" s="713">
        <v>942.81690999999989</v>
      </c>
      <c r="G46" s="713">
        <v>0</v>
      </c>
      <c r="H46" s="713">
        <v>942.81690999999989</v>
      </c>
      <c r="I46" s="714" t="s">
        <v>329</v>
      </c>
      <c r="J46" s="715" t="s">
        <v>1</v>
      </c>
    </row>
    <row r="47" spans="1:10" ht="14.45" customHeight="1" x14ac:dyDescent="0.2">
      <c r="A47" s="711" t="s">
        <v>609</v>
      </c>
      <c r="B47" s="712" t="s">
        <v>4749</v>
      </c>
      <c r="C47" s="713">
        <v>622.30382000000009</v>
      </c>
      <c r="D47" s="713">
        <v>641.74739999999986</v>
      </c>
      <c r="E47" s="713"/>
      <c r="F47" s="713">
        <v>1803.93085</v>
      </c>
      <c r="G47" s="713">
        <v>0</v>
      </c>
      <c r="H47" s="713">
        <v>1803.93085</v>
      </c>
      <c r="I47" s="714" t="s">
        <v>329</v>
      </c>
      <c r="J47" s="715" t="s">
        <v>1</v>
      </c>
    </row>
    <row r="48" spans="1:10" ht="14.45" customHeight="1" x14ac:dyDescent="0.2">
      <c r="A48" s="711" t="s">
        <v>609</v>
      </c>
      <c r="B48" s="712" t="s">
        <v>4750</v>
      </c>
      <c r="C48" s="713">
        <v>25.893150000000002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609</v>
      </c>
      <c r="B49" s="712" t="s">
        <v>611</v>
      </c>
      <c r="C49" s="713">
        <v>7184.0247099999988</v>
      </c>
      <c r="D49" s="713">
        <v>6843.1243600000016</v>
      </c>
      <c r="E49" s="713"/>
      <c r="F49" s="713">
        <v>11409.454340000002</v>
      </c>
      <c r="G49" s="713">
        <v>0</v>
      </c>
      <c r="H49" s="713">
        <v>11409.454340000002</v>
      </c>
      <c r="I49" s="714" t="s">
        <v>329</v>
      </c>
      <c r="J49" s="715" t="s">
        <v>607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608</v>
      </c>
    </row>
    <row r="51" spans="1:10" ht="14.45" customHeight="1" x14ac:dyDescent="0.2">
      <c r="A51" s="711" t="s">
        <v>633</v>
      </c>
      <c r="B51" s="712" t="s">
        <v>634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633</v>
      </c>
      <c r="B52" s="712" t="s">
        <v>4736</v>
      </c>
      <c r="C52" s="713">
        <v>0</v>
      </c>
      <c r="D52" s="713">
        <v>476.22564999999992</v>
      </c>
      <c r="E52" s="713"/>
      <c r="F52" s="713">
        <v>341.20510999999999</v>
      </c>
      <c r="G52" s="713">
        <v>0</v>
      </c>
      <c r="H52" s="713">
        <v>341.20510999999999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633</v>
      </c>
      <c r="B53" s="712" t="s">
        <v>4737</v>
      </c>
      <c r="C53" s="713">
        <v>0</v>
      </c>
      <c r="D53" s="713">
        <v>9.6814999999999998</v>
      </c>
      <c r="E53" s="713"/>
      <c r="F53" s="713">
        <v>20.133500000000002</v>
      </c>
      <c r="G53" s="713">
        <v>0</v>
      </c>
      <c r="H53" s="713">
        <v>20.133500000000002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633</v>
      </c>
      <c r="B54" s="712" t="s">
        <v>4739</v>
      </c>
      <c r="C54" s="713">
        <v>2.4204700000000003</v>
      </c>
      <c r="D54" s="713">
        <v>0.87897999999999998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633</v>
      </c>
      <c r="B55" s="712" t="s">
        <v>4740</v>
      </c>
      <c r="C55" s="713">
        <v>19.40802</v>
      </c>
      <c r="D55" s="713">
        <v>192.726</v>
      </c>
      <c r="E55" s="713"/>
      <c r="F55" s="713">
        <v>230.35658000000004</v>
      </c>
      <c r="G55" s="713">
        <v>0</v>
      </c>
      <c r="H55" s="713">
        <v>230.35658000000004</v>
      </c>
      <c r="I55" s="714" t="s">
        <v>329</v>
      </c>
      <c r="J55" s="715" t="s">
        <v>1</v>
      </c>
    </row>
    <row r="56" spans="1:10" ht="14.45" customHeight="1" x14ac:dyDescent="0.2">
      <c r="A56" s="711" t="s">
        <v>633</v>
      </c>
      <c r="B56" s="712" t="s">
        <v>4741</v>
      </c>
      <c r="C56" s="713">
        <v>75.856420000000014</v>
      </c>
      <c r="D56" s="713">
        <v>1024.2635299999995</v>
      </c>
      <c r="E56" s="713"/>
      <c r="F56" s="713">
        <v>961.1791999999997</v>
      </c>
      <c r="G56" s="713">
        <v>0</v>
      </c>
      <c r="H56" s="713">
        <v>961.1791999999997</v>
      </c>
      <c r="I56" s="714" t="s">
        <v>329</v>
      </c>
      <c r="J56" s="715" t="s">
        <v>1</v>
      </c>
    </row>
    <row r="57" spans="1:10" ht="14.45" customHeight="1" x14ac:dyDescent="0.2">
      <c r="A57" s="711" t="s">
        <v>633</v>
      </c>
      <c r="B57" s="712" t="s">
        <v>4743</v>
      </c>
      <c r="C57" s="713">
        <v>6.7610000000000001</v>
      </c>
      <c r="D57" s="713">
        <v>61.542719999999989</v>
      </c>
      <c r="E57" s="713"/>
      <c r="F57" s="713">
        <v>71.888560000000012</v>
      </c>
      <c r="G57" s="713">
        <v>0</v>
      </c>
      <c r="H57" s="713">
        <v>71.888560000000012</v>
      </c>
      <c r="I57" s="714" t="s">
        <v>329</v>
      </c>
      <c r="J57" s="715" t="s">
        <v>1</v>
      </c>
    </row>
    <row r="58" spans="1:10" ht="14.45" customHeight="1" x14ac:dyDescent="0.2">
      <c r="A58" s="711" t="s">
        <v>633</v>
      </c>
      <c r="B58" s="712" t="s">
        <v>4744</v>
      </c>
      <c r="C58" s="713">
        <v>0</v>
      </c>
      <c r="D58" s="713">
        <v>1.7802</v>
      </c>
      <c r="E58" s="713"/>
      <c r="F58" s="713">
        <v>0.95616000000000001</v>
      </c>
      <c r="G58" s="713">
        <v>0</v>
      </c>
      <c r="H58" s="713">
        <v>0.95616000000000001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633</v>
      </c>
      <c r="B59" s="712" t="s">
        <v>4745</v>
      </c>
      <c r="C59" s="713">
        <v>1.18425</v>
      </c>
      <c r="D59" s="713">
        <v>10.74968</v>
      </c>
      <c r="E59" s="713"/>
      <c r="F59" s="713">
        <v>12.30518</v>
      </c>
      <c r="G59" s="713">
        <v>0</v>
      </c>
      <c r="H59" s="713">
        <v>12.30518</v>
      </c>
      <c r="I59" s="714" t="s">
        <v>329</v>
      </c>
      <c r="J59" s="715" t="s">
        <v>1</v>
      </c>
    </row>
    <row r="60" spans="1:10" ht="14.45" customHeight="1" x14ac:dyDescent="0.2">
      <c r="A60" s="711" t="s">
        <v>633</v>
      </c>
      <c r="B60" s="712" t="s">
        <v>4746</v>
      </c>
      <c r="C60" s="713">
        <v>6.26</v>
      </c>
      <c r="D60" s="713">
        <v>112.62530000000001</v>
      </c>
      <c r="E60" s="713"/>
      <c r="F60" s="713">
        <v>172.28149999999999</v>
      </c>
      <c r="G60" s="713">
        <v>0</v>
      </c>
      <c r="H60" s="713">
        <v>172.28149999999999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633</v>
      </c>
      <c r="B61" s="712" t="s">
        <v>4748</v>
      </c>
      <c r="C61" s="713">
        <v>0</v>
      </c>
      <c r="D61" s="713">
        <v>19.145220000000002</v>
      </c>
      <c r="E61" s="713"/>
      <c r="F61" s="713">
        <v>9.2820300000000007</v>
      </c>
      <c r="G61" s="713">
        <v>0</v>
      </c>
      <c r="H61" s="713">
        <v>9.2820300000000007</v>
      </c>
      <c r="I61" s="714" t="s">
        <v>329</v>
      </c>
      <c r="J61" s="715" t="s">
        <v>1</v>
      </c>
    </row>
    <row r="62" spans="1:10" ht="14.45" customHeight="1" x14ac:dyDescent="0.2">
      <c r="A62" s="711" t="s">
        <v>633</v>
      </c>
      <c r="B62" s="712" t="s">
        <v>4749</v>
      </c>
      <c r="C62" s="713">
        <v>2.3868499999999999</v>
      </c>
      <c r="D62" s="713">
        <v>181.72500999999994</v>
      </c>
      <c r="E62" s="713"/>
      <c r="F62" s="713">
        <v>158.03653</v>
      </c>
      <c r="G62" s="713">
        <v>0</v>
      </c>
      <c r="H62" s="713">
        <v>158.03653</v>
      </c>
      <c r="I62" s="714" t="s">
        <v>329</v>
      </c>
      <c r="J62" s="715" t="s">
        <v>1</v>
      </c>
    </row>
    <row r="63" spans="1:10" ht="14.45" customHeight="1" x14ac:dyDescent="0.2">
      <c r="A63" s="711" t="s">
        <v>633</v>
      </c>
      <c r="B63" s="712" t="s">
        <v>635</v>
      </c>
      <c r="C63" s="713">
        <v>114.27701000000002</v>
      </c>
      <c r="D63" s="713">
        <v>2091.343789999999</v>
      </c>
      <c r="E63" s="713"/>
      <c r="F63" s="713">
        <v>1977.62435</v>
      </c>
      <c r="G63" s="713">
        <v>0</v>
      </c>
      <c r="H63" s="713">
        <v>1977.62435</v>
      </c>
      <c r="I63" s="714" t="s">
        <v>329</v>
      </c>
      <c r="J63" s="715" t="s">
        <v>607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608</v>
      </c>
    </row>
    <row r="65" spans="1:10" ht="14.45" customHeight="1" x14ac:dyDescent="0.2">
      <c r="A65" s="711" t="s">
        <v>612</v>
      </c>
      <c r="B65" s="712" t="s">
        <v>613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612</v>
      </c>
      <c r="B66" s="712" t="s">
        <v>4736</v>
      </c>
      <c r="C66" s="713">
        <v>1.58734</v>
      </c>
      <c r="D66" s="713">
        <v>1.8828</v>
      </c>
      <c r="E66" s="713"/>
      <c r="F66" s="713">
        <v>0.84095000000000009</v>
      </c>
      <c r="G66" s="713">
        <v>0</v>
      </c>
      <c r="H66" s="713">
        <v>0.84095000000000009</v>
      </c>
      <c r="I66" s="714" t="s">
        <v>329</v>
      </c>
      <c r="J66" s="715" t="s">
        <v>1</v>
      </c>
    </row>
    <row r="67" spans="1:10" ht="14.45" customHeight="1" x14ac:dyDescent="0.2">
      <c r="A67" s="711" t="s">
        <v>612</v>
      </c>
      <c r="B67" s="712" t="s">
        <v>4740</v>
      </c>
      <c r="C67" s="713">
        <v>126.34046000000008</v>
      </c>
      <c r="D67" s="713">
        <v>108.56546999999993</v>
      </c>
      <c r="E67" s="713"/>
      <c r="F67" s="713">
        <v>105.67351000000001</v>
      </c>
      <c r="G67" s="713">
        <v>0</v>
      </c>
      <c r="H67" s="713">
        <v>105.67351000000001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612</v>
      </c>
      <c r="B68" s="712" t="s">
        <v>4741</v>
      </c>
      <c r="C68" s="713">
        <v>1316.3959300000006</v>
      </c>
      <c r="D68" s="713">
        <v>1350.4105600000014</v>
      </c>
      <c r="E68" s="713"/>
      <c r="F68" s="713">
        <v>1389.1661300000012</v>
      </c>
      <c r="G68" s="713">
        <v>0</v>
      </c>
      <c r="H68" s="713">
        <v>1389.1661300000012</v>
      </c>
      <c r="I68" s="714" t="s">
        <v>329</v>
      </c>
      <c r="J68" s="715" t="s">
        <v>1</v>
      </c>
    </row>
    <row r="69" spans="1:10" ht="14.45" customHeight="1" x14ac:dyDescent="0.2">
      <c r="A69" s="711" t="s">
        <v>612</v>
      </c>
      <c r="B69" s="712" t="s">
        <v>4743</v>
      </c>
      <c r="C69" s="713">
        <v>123.8177</v>
      </c>
      <c r="D69" s="713">
        <v>130.10929999999999</v>
      </c>
      <c r="E69" s="713"/>
      <c r="F69" s="713">
        <v>116.1756</v>
      </c>
      <c r="G69" s="713">
        <v>0</v>
      </c>
      <c r="H69" s="713">
        <v>116.1756</v>
      </c>
      <c r="I69" s="714" t="s">
        <v>329</v>
      </c>
      <c r="J69" s="715" t="s">
        <v>1</v>
      </c>
    </row>
    <row r="70" spans="1:10" ht="14.45" customHeight="1" x14ac:dyDescent="0.2">
      <c r="A70" s="711" t="s">
        <v>612</v>
      </c>
      <c r="B70" s="712" t="s">
        <v>4745</v>
      </c>
      <c r="C70" s="713">
        <v>205.56384</v>
      </c>
      <c r="D70" s="713">
        <v>212.09432999999999</v>
      </c>
      <c r="E70" s="713"/>
      <c r="F70" s="713">
        <v>166.92616999999998</v>
      </c>
      <c r="G70" s="713">
        <v>0</v>
      </c>
      <c r="H70" s="713">
        <v>166.92616999999998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612</v>
      </c>
      <c r="B71" s="712" t="s">
        <v>4746</v>
      </c>
      <c r="C71" s="713">
        <v>65.559299999999993</v>
      </c>
      <c r="D71" s="713">
        <v>62.751100000000001</v>
      </c>
      <c r="E71" s="713"/>
      <c r="F71" s="713">
        <v>141.7038</v>
      </c>
      <c r="G71" s="713">
        <v>0</v>
      </c>
      <c r="H71" s="713">
        <v>141.7038</v>
      </c>
      <c r="I71" s="714" t="s">
        <v>329</v>
      </c>
      <c r="J71" s="715" t="s">
        <v>1</v>
      </c>
    </row>
    <row r="72" spans="1:10" ht="14.45" customHeight="1" x14ac:dyDescent="0.2">
      <c r="A72" s="711" t="s">
        <v>612</v>
      </c>
      <c r="B72" s="712" t="s">
        <v>4748</v>
      </c>
      <c r="C72" s="713">
        <v>16.261520000000001</v>
      </c>
      <c r="D72" s="713">
        <v>6.3982000000000001</v>
      </c>
      <c r="E72" s="713"/>
      <c r="F72" s="713">
        <v>10.603590000000001</v>
      </c>
      <c r="G72" s="713">
        <v>0</v>
      </c>
      <c r="H72" s="713">
        <v>10.603590000000001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612</v>
      </c>
      <c r="B73" s="712" t="s">
        <v>4749</v>
      </c>
      <c r="C73" s="713">
        <v>497.22584999999975</v>
      </c>
      <c r="D73" s="713">
        <v>476.47180000000003</v>
      </c>
      <c r="E73" s="713"/>
      <c r="F73" s="713">
        <v>461.12840000000006</v>
      </c>
      <c r="G73" s="713">
        <v>0</v>
      </c>
      <c r="H73" s="713">
        <v>461.12840000000006</v>
      </c>
      <c r="I73" s="714" t="s">
        <v>329</v>
      </c>
      <c r="J73" s="715" t="s">
        <v>1</v>
      </c>
    </row>
    <row r="74" spans="1:10" ht="14.45" customHeight="1" x14ac:dyDescent="0.2">
      <c r="A74" s="711" t="s">
        <v>612</v>
      </c>
      <c r="B74" s="712" t="s">
        <v>614</v>
      </c>
      <c r="C74" s="713">
        <v>2352.7519400000006</v>
      </c>
      <c r="D74" s="713">
        <v>2348.6835600000013</v>
      </c>
      <c r="E74" s="713"/>
      <c r="F74" s="713">
        <v>2392.2181500000015</v>
      </c>
      <c r="G74" s="713">
        <v>0</v>
      </c>
      <c r="H74" s="713">
        <v>2392.2181500000015</v>
      </c>
      <c r="I74" s="714" t="s">
        <v>329</v>
      </c>
      <c r="J74" s="715" t="s">
        <v>607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608</v>
      </c>
    </row>
    <row r="76" spans="1:10" ht="14.45" customHeight="1" x14ac:dyDescent="0.2">
      <c r="A76" s="711" t="s">
        <v>615</v>
      </c>
      <c r="B76" s="712" t="s">
        <v>616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615</v>
      </c>
      <c r="B77" s="712" t="s">
        <v>4736</v>
      </c>
      <c r="C77" s="713">
        <v>6.8717600000000001</v>
      </c>
      <c r="D77" s="713">
        <v>5.42218</v>
      </c>
      <c r="E77" s="713"/>
      <c r="F77" s="713">
        <v>7.8795199999999994</v>
      </c>
      <c r="G77" s="713">
        <v>0</v>
      </c>
      <c r="H77" s="713">
        <v>7.8795199999999994</v>
      </c>
      <c r="I77" s="714" t="s">
        <v>329</v>
      </c>
      <c r="J77" s="715" t="s">
        <v>1</v>
      </c>
    </row>
    <row r="78" spans="1:10" ht="14.45" customHeight="1" x14ac:dyDescent="0.2">
      <c r="A78" s="711" t="s">
        <v>615</v>
      </c>
      <c r="B78" s="712" t="s">
        <v>4740</v>
      </c>
      <c r="C78" s="713">
        <v>147.53182999999999</v>
      </c>
      <c r="D78" s="713">
        <v>151.17528999999999</v>
      </c>
      <c r="E78" s="713"/>
      <c r="F78" s="713">
        <v>149.60609000000005</v>
      </c>
      <c r="G78" s="713">
        <v>0</v>
      </c>
      <c r="H78" s="713">
        <v>149.60609000000005</v>
      </c>
      <c r="I78" s="714" t="s">
        <v>329</v>
      </c>
      <c r="J78" s="715" t="s">
        <v>1</v>
      </c>
    </row>
    <row r="79" spans="1:10" ht="14.45" customHeight="1" x14ac:dyDescent="0.2">
      <c r="A79" s="711" t="s">
        <v>615</v>
      </c>
      <c r="B79" s="712" t="s">
        <v>4741</v>
      </c>
      <c r="C79" s="713">
        <v>1342.1601300000002</v>
      </c>
      <c r="D79" s="713">
        <v>1243.5371100000002</v>
      </c>
      <c r="E79" s="713"/>
      <c r="F79" s="713">
        <v>1347.1672800000008</v>
      </c>
      <c r="G79" s="713">
        <v>0</v>
      </c>
      <c r="H79" s="713">
        <v>1347.1672800000008</v>
      </c>
      <c r="I79" s="714" t="s">
        <v>329</v>
      </c>
      <c r="J79" s="715" t="s">
        <v>1</v>
      </c>
    </row>
    <row r="80" spans="1:10" ht="14.45" customHeight="1" x14ac:dyDescent="0.2">
      <c r="A80" s="711" t="s">
        <v>615</v>
      </c>
      <c r="B80" s="712" t="s">
        <v>4743</v>
      </c>
      <c r="C80" s="713">
        <v>125.78840000000001</v>
      </c>
      <c r="D80" s="713">
        <v>142.86474999999999</v>
      </c>
      <c r="E80" s="713"/>
      <c r="F80" s="713">
        <v>113.78428</v>
      </c>
      <c r="G80" s="713">
        <v>0</v>
      </c>
      <c r="H80" s="713">
        <v>113.78428</v>
      </c>
      <c r="I80" s="714" t="s">
        <v>329</v>
      </c>
      <c r="J80" s="715" t="s">
        <v>1</v>
      </c>
    </row>
    <row r="81" spans="1:10" ht="14.45" customHeight="1" x14ac:dyDescent="0.2">
      <c r="A81" s="711" t="s">
        <v>615</v>
      </c>
      <c r="B81" s="712" t="s">
        <v>4744</v>
      </c>
      <c r="C81" s="713">
        <v>25.507800000000003</v>
      </c>
      <c r="D81" s="713">
        <v>22.56137</v>
      </c>
      <c r="E81" s="713"/>
      <c r="F81" s="713">
        <v>25.508520000000001</v>
      </c>
      <c r="G81" s="713">
        <v>0</v>
      </c>
      <c r="H81" s="713">
        <v>25.508520000000001</v>
      </c>
      <c r="I81" s="714" t="s">
        <v>329</v>
      </c>
      <c r="J81" s="715" t="s">
        <v>1</v>
      </c>
    </row>
    <row r="82" spans="1:10" ht="14.45" customHeight="1" x14ac:dyDescent="0.2">
      <c r="A82" s="711" t="s">
        <v>615</v>
      </c>
      <c r="B82" s="712" t="s">
        <v>4745</v>
      </c>
      <c r="C82" s="713">
        <v>127.27493999999999</v>
      </c>
      <c r="D82" s="713">
        <v>131.79388999999998</v>
      </c>
      <c r="E82" s="713"/>
      <c r="F82" s="713">
        <v>116.69548999999999</v>
      </c>
      <c r="G82" s="713">
        <v>0</v>
      </c>
      <c r="H82" s="713">
        <v>116.69548999999999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615</v>
      </c>
      <c r="B83" s="712" t="s">
        <v>4746</v>
      </c>
      <c r="C83" s="713">
        <v>61.488</v>
      </c>
      <c r="D83" s="713">
        <v>62.707999999999998</v>
      </c>
      <c r="E83" s="713"/>
      <c r="F83" s="713">
        <v>135.77199999999999</v>
      </c>
      <c r="G83" s="713">
        <v>0</v>
      </c>
      <c r="H83" s="713">
        <v>135.77199999999999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615</v>
      </c>
      <c r="B84" s="712" t="s">
        <v>4748</v>
      </c>
      <c r="C84" s="713">
        <v>102.37181999999999</v>
      </c>
      <c r="D84" s="713">
        <v>88.615590000000012</v>
      </c>
      <c r="E84" s="713"/>
      <c r="F84" s="713">
        <v>101.93603999999998</v>
      </c>
      <c r="G84" s="713">
        <v>0</v>
      </c>
      <c r="H84" s="713">
        <v>101.93603999999998</v>
      </c>
      <c r="I84" s="714" t="s">
        <v>329</v>
      </c>
      <c r="J84" s="715" t="s">
        <v>1</v>
      </c>
    </row>
    <row r="85" spans="1:10" ht="14.45" customHeight="1" x14ac:dyDescent="0.2">
      <c r="A85" s="711" t="s">
        <v>615</v>
      </c>
      <c r="B85" s="712" t="s">
        <v>4749</v>
      </c>
      <c r="C85" s="713">
        <v>583.67073000000028</v>
      </c>
      <c r="D85" s="713">
        <v>588.40645999999992</v>
      </c>
      <c r="E85" s="713"/>
      <c r="F85" s="713">
        <v>606.38902000000019</v>
      </c>
      <c r="G85" s="713">
        <v>0</v>
      </c>
      <c r="H85" s="713">
        <v>606.38902000000019</v>
      </c>
      <c r="I85" s="714" t="s">
        <v>329</v>
      </c>
      <c r="J85" s="715" t="s">
        <v>1</v>
      </c>
    </row>
    <row r="86" spans="1:10" ht="14.45" customHeight="1" x14ac:dyDescent="0.2">
      <c r="A86" s="711" t="s">
        <v>615</v>
      </c>
      <c r="B86" s="712" t="s">
        <v>617</v>
      </c>
      <c r="C86" s="713">
        <v>2522.6654100000005</v>
      </c>
      <c r="D86" s="713">
        <v>2437.08464</v>
      </c>
      <c r="E86" s="713"/>
      <c r="F86" s="713">
        <v>2604.738240000001</v>
      </c>
      <c r="G86" s="713">
        <v>0</v>
      </c>
      <c r="H86" s="713">
        <v>2604.738240000001</v>
      </c>
      <c r="I86" s="714" t="s">
        <v>329</v>
      </c>
      <c r="J86" s="715" t="s">
        <v>607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608</v>
      </c>
    </row>
    <row r="88" spans="1:10" ht="14.45" customHeight="1" x14ac:dyDescent="0.2">
      <c r="A88" s="711" t="s">
        <v>618</v>
      </c>
      <c r="B88" s="712" t="s">
        <v>619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618</v>
      </c>
      <c r="B89" s="712" t="s">
        <v>4740</v>
      </c>
      <c r="C89" s="713">
        <v>2.2050799999999997</v>
      </c>
      <c r="D89" s="713">
        <v>1.9407299999999998</v>
      </c>
      <c r="E89" s="713"/>
      <c r="F89" s="713">
        <v>1.7951799999999996</v>
      </c>
      <c r="G89" s="713">
        <v>0</v>
      </c>
      <c r="H89" s="713">
        <v>1.7951799999999996</v>
      </c>
      <c r="I89" s="714" t="s">
        <v>329</v>
      </c>
      <c r="J89" s="715" t="s">
        <v>1</v>
      </c>
    </row>
    <row r="90" spans="1:10" ht="14.45" customHeight="1" x14ac:dyDescent="0.2">
      <c r="A90" s="711" t="s">
        <v>618</v>
      </c>
      <c r="B90" s="712" t="s">
        <v>4741</v>
      </c>
      <c r="C90" s="713">
        <v>35.408139999999996</v>
      </c>
      <c r="D90" s="713">
        <v>71.14139999999999</v>
      </c>
      <c r="E90" s="713"/>
      <c r="F90" s="713">
        <v>43.085830000000001</v>
      </c>
      <c r="G90" s="713">
        <v>0</v>
      </c>
      <c r="H90" s="713">
        <v>43.085830000000001</v>
      </c>
      <c r="I90" s="714" t="s">
        <v>329</v>
      </c>
      <c r="J90" s="715" t="s">
        <v>1</v>
      </c>
    </row>
    <row r="91" spans="1:10" ht="14.45" customHeight="1" x14ac:dyDescent="0.2">
      <c r="A91" s="711" t="s">
        <v>618</v>
      </c>
      <c r="B91" s="712" t="s">
        <v>4743</v>
      </c>
      <c r="C91" s="713">
        <v>1.5252000000000001</v>
      </c>
      <c r="D91" s="713">
        <v>8.2911000000000001</v>
      </c>
      <c r="E91" s="713"/>
      <c r="F91" s="713">
        <v>19.587300000000003</v>
      </c>
      <c r="G91" s="713">
        <v>0</v>
      </c>
      <c r="H91" s="713">
        <v>19.587300000000003</v>
      </c>
      <c r="I91" s="714" t="s">
        <v>329</v>
      </c>
      <c r="J91" s="715" t="s">
        <v>1</v>
      </c>
    </row>
    <row r="92" spans="1:10" ht="14.45" customHeight="1" x14ac:dyDescent="0.2">
      <c r="A92" s="711" t="s">
        <v>618</v>
      </c>
      <c r="B92" s="712" t="s">
        <v>4745</v>
      </c>
      <c r="C92" s="713">
        <v>19.74952</v>
      </c>
      <c r="D92" s="713">
        <v>19.688639999999999</v>
      </c>
      <c r="E92" s="713"/>
      <c r="F92" s="713">
        <v>15.572959999999998</v>
      </c>
      <c r="G92" s="713">
        <v>0</v>
      </c>
      <c r="H92" s="713">
        <v>15.572959999999998</v>
      </c>
      <c r="I92" s="714" t="s">
        <v>329</v>
      </c>
      <c r="J92" s="715" t="s">
        <v>1</v>
      </c>
    </row>
    <row r="93" spans="1:10" ht="14.45" customHeight="1" x14ac:dyDescent="0.2">
      <c r="A93" s="711" t="s">
        <v>618</v>
      </c>
      <c r="B93" s="712" t="s">
        <v>4746</v>
      </c>
      <c r="C93" s="713">
        <v>14.61</v>
      </c>
      <c r="D93" s="713">
        <v>14.346</v>
      </c>
      <c r="E93" s="713"/>
      <c r="F93" s="713">
        <v>32.432000000000002</v>
      </c>
      <c r="G93" s="713">
        <v>0</v>
      </c>
      <c r="H93" s="713">
        <v>32.432000000000002</v>
      </c>
      <c r="I93" s="714" t="s">
        <v>329</v>
      </c>
      <c r="J93" s="715" t="s">
        <v>1</v>
      </c>
    </row>
    <row r="94" spans="1:10" ht="14.45" customHeight="1" x14ac:dyDescent="0.2">
      <c r="A94" s="711" t="s">
        <v>618</v>
      </c>
      <c r="B94" s="712" t="s">
        <v>4749</v>
      </c>
      <c r="C94" s="713">
        <v>12.956300000000001</v>
      </c>
      <c r="D94" s="713">
        <v>11.297700000000003</v>
      </c>
      <c r="E94" s="713"/>
      <c r="F94" s="713">
        <v>8.4477999999999991</v>
      </c>
      <c r="G94" s="713">
        <v>0</v>
      </c>
      <c r="H94" s="713">
        <v>8.4477999999999991</v>
      </c>
      <c r="I94" s="714" t="s">
        <v>329</v>
      </c>
      <c r="J94" s="715" t="s">
        <v>1</v>
      </c>
    </row>
    <row r="95" spans="1:10" ht="14.45" customHeight="1" x14ac:dyDescent="0.2">
      <c r="A95" s="711" t="s">
        <v>618</v>
      </c>
      <c r="B95" s="712" t="s">
        <v>620</v>
      </c>
      <c r="C95" s="713">
        <v>86.454239999999999</v>
      </c>
      <c r="D95" s="713">
        <v>126.70557000000001</v>
      </c>
      <c r="E95" s="713"/>
      <c r="F95" s="713">
        <v>120.92107</v>
      </c>
      <c r="G95" s="713">
        <v>0</v>
      </c>
      <c r="H95" s="713">
        <v>120.92107</v>
      </c>
      <c r="I95" s="714" t="s">
        <v>329</v>
      </c>
      <c r="J95" s="715" t="s">
        <v>607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608</v>
      </c>
    </row>
    <row r="97" spans="1:10" ht="14.45" customHeight="1" x14ac:dyDescent="0.2">
      <c r="A97" s="711" t="s">
        <v>621</v>
      </c>
      <c r="B97" s="712" t="s">
        <v>622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621</v>
      </c>
      <c r="B98" s="712" t="s">
        <v>4736</v>
      </c>
      <c r="C98" s="713">
        <v>0.84948000000000001</v>
      </c>
      <c r="D98" s="713">
        <v>0.14158000000000001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621</v>
      </c>
      <c r="B99" s="712" t="s">
        <v>4740</v>
      </c>
      <c r="C99" s="713">
        <v>8.1258099999999978</v>
      </c>
      <c r="D99" s="713">
        <v>7.7669700000000015</v>
      </c>
      <c r="E99" s="713"/>
      <c r="F99" s="713">
        <v>10.298490000000001</v>
      </c>
      <c r="G99" s="713">
        <v>0</v>
      </c>
      <c r="H99" s="713">
        <v>10.298490000000001</v>
      </c>
      <c r="I99" s="714" t="s">
        <v>329</v>
      </c>
      <c r="J99" s="715" t="s">
        <v>1</v>
      </c>
    </row>
    <row r="100" spans="1:10" ht="14.45" customHeight="1" x14ac:dyDescent="0.2">
      <c r="A100" s="711" t="s">
        <v>621</v>
      </c>
      <c r="B100" s="712" t="s">
        <v>4741</v>
      </c>
      <c r="C100" s="713">
        <v>196.48187999999999</v>
      </c>
      <c r="D100" s="713">
        <v>197.91647</v>
      </c>
      <c r="E100" s="713"/>
      <c r="F100" s="713">
        <v>182.93035000000003</v>
      </c>
      <c r="G100" s="713">
        <v>0</v>
      </c>
      <c r="H100" s="713">
        <v>182.93035000000003</v>
      </c>
      <c r="I100" s="714" t="s">
        <v>329</v>
      </c>
      <c r="J100" s="715" t="s">
        <v>1</v>
      </c>
    </row>
    <row r="101" spans="1:10" ht="14.45" customHeight="1" x14ac:dyDescent="0.2">
      <c r="A101" s="711" t="s">
        <v>621</v>
      </c>
      <c r="B101" s="712" t="s">
        <v>4743</v>
      </c>
      <c r="C101" s="713">
        <v>9.2190999999999992</v>
      </c>
      <c r="D101" s="713">
        <v>18.8</v>
      </c>
      <c r="E101" s="713"/>
      <c r="F101" s="713">
        <v>11.69</v>
      </c>
      <c r="G101" s="713">
        <v>0</v>
      </c>
      <c r="H101" s="713">
        <v>11.69</v>
      </c>
      <c r="I101" s="714" t="s">
        <v>329</v>
      </c>
      <c r="J101" s="715" t="s">
        <v>1</v>
      </c>
    </row>
    <row r="102" spans="1:10" ht="14.45" customHeight="1" x14ac:dyDescent="0.2">
      <c r="A102" s="711" t="s">
        <v>621</v>
      </c>
      <c r="B102" s="712" t="s">
        <v>4745</v>
      </c>
      <c r="C102" s="713">
        <v>26.69586</v>
      </c>
      <c r="D102" s="713">
        <v>23.138390000000001</v>
      </c>
      <c r="E102" s="713"/>
      <c r="F102" s="713">
        <v>15.671560000000001</v>
      </c>
      <c r="G102" s="713">
        <v>0</v>
      </c>
      <c r="H102" s="713">
        <v>15.671560000000001</v>
      </c>
      <c r="I102" s="714" t="s">
        <v>329</v>
      </c>
      <c r="J102" s="715" t="s">
        <v>1</v>
      </c>
    </row>
    <row r="103" spans="1:10" ht="14.45" customHeight="1" x14ac:dyDescent="0.2">
      <c r="A103" s="711" t="s">
        <v>621</v>
      </c>
      <c r="B103" s="712" t="s">
        <v>4746</v>
      </c>
      <c r="C103" s="713">
        <v>4.6660000000000004</v>
      </c>
      <c r="D103" s="713">
        <v>3.9752999999999998</v>
      </c>
      <c r="E103" s="713"/>
      <c r="F103" s="713">
        <v>8.5180000000000007</v>
      </c>
      <c r="G103" s="713">
        <v>0</v>
      </c>
      <c r="H103" s="713">
        <v>8.5180000000000007</v>
      </c>
      <c r="I103" s="714" t="s">
        <v>329</v>
      </c>
      <c r="J103" s="715" t="s">
        <v>1</v>
      </c>
    </row>
    <row r="104" spans="1:10" ht="14.45" customHeight="1" x14ac:dyDescent="0.2">
      <c r="A104" s="711" t="s">
        <v>621</v>
      </c>
      <c r="B104" s="712" t="s">
        <v>4749</v>
      </c>
      <c r="C104" s="713">
        <v>113.56789000000005</v>
      </c>
      <c r="D104" s="713">
        <v>154.25442000000001</v>
      </c>
      <c r="E104" s="713"/>
      <c r="F104" s="713">
        <v>170.68167000000003</v>
      </c>
      <c r="G104" s="713">
        <v>0</v>
      </c>
      <c r="H104" s="713">
        <v>170.68167000000003</v>
      </c>
      <c r="I104" s="714" t="s">
        <v>329</v>
      </c>
      <c r="J104" s="715" t="s">
        <v>1</v>
      </c>
    </row>
    <row r="105" spans="1:10" ht="14.45" customHeight="1" x14ac:dyDescent="0.2">
      <c r="A105" s="711" t="s">
        <v>621</v>
      </c>
      <c r="B105" s="712" t="s">
        <v>623</v>
      </c>
      <c r="C105" s="713">
        <v>359.60602000000006</v>
      </c>
      <c r="D105" s="713">
        <v>405.99313000000006</v>
      </c>
      <c r="E105" s="713"/>
      <c r="F105" s="713">
        <v>399.79007000000007</v>
      </c>
      <c r="G105" s="713">
        <v>0</v>
      </c>
      <c r="H105" s="713">
        <v>399.79007000000007</v>
      </c>
      <c r="I105" s="714" t="s">
        <v>329</v>
      </c>
      <c r="J105" s="715" t="s">
        <v>607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608</v>
      </c>
    </row>
    <row r="107" spans="1:10" ht="14.45" customHeight="1" x14ac:dyDescent="0.2">
      <c r="A107" s="711" t="s">
        <v>588</v>
      </c>
      <c r="B107" s="712" t="s">
        <v>602</v>
      </c>
      <c r="C107" s="713">
        <v>12788.934979999996</v>
      </c>
      <c r="D107" s="713">
        <v>14404.500759999999</v>
      </c>
      <c r="E107" s="713"/>
      <c r="F107" s="713">
        <v>19045.045070000004</v>
      </c>
      <c r="G107" s="713">
        <v>0</v>
      </c>
      <c r="H107" s="713">
        <v>19045.045070000004</v>
      </c>
      <c r="I107" s="714" t="s">
        <v>329</v>
      </c>
      <c r="J107" s="715" t="s">
        <v>603</v>
      </c>
    </row>
  </sheetData>
  <mergeCells count="3">
    <mergeCell ref="A1:I1"/>
    <mergeCell ref="F3:I3"/>
    <mergeCell ref="C4:D4"/>
  </mergeCells>
  <conditionalFormatting sqref="F22 F108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7">
    <cfRule type="expression" dxfId="32" priority="6">
      <formula>$H23&gt;0</formula>
    </cfRule>
  </conditionalFormatting>
  <conditionalFormatting sqref="A23:A107">
    <cfRule type="expression" dxfId="31" priority="5">
      <formula>AND($J23&lt;&gt;"mezeraKL",$J23&lt;&gt;"")</formula>
    </cfRule>
  </conditionalFormatting>
  <conditionalFormatting sqref="I23:I107">
    <cfRule type="expression" dxfId="30" priority="7">
      <formula>$I23&gt;1</formula>
    </cfRule>
  </conditionalFormatting>
  <conditionalFormatting sqref="B23:B107">
    <cfRule type="expression" dxfId="29" priority="4">
      <formula>OR($J23="NS",$J23="SumaNS",$J23="Účet")</formula>
    </cfRule>
  </conditionalFormatting>
  <conditionalFormatting sqref="A23:D107 F23:I107">
    <cfRule type="expression" dxfId="28" priority="8">
      <formula>AND($J23&lt;&gt;"",$J23&lt;&gt;"mezeraKL")</formula>
    </cfRule>
  </conditionalFormatting>
  <conditionalFormatting sqref="B23:D107 F23:I107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7 F23:I107">
    <cfRule type="expression" dxfId="26" priority="2">
      <formula>OR($J23="SumaNS",$J23="NS")</formula>
    </cfRule>
  </conditionalFormatting>
  <hyperlinks>
    <hyperlink ref="A2" location="Obsah!A1" display="Zpět na Obsah  KL 01  1.-4.měsíc" xr:uid="{983A70B6-0984-49BE-8A9F-39C702F5055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6240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8.5706926801879959</v>
      </c>
      <c r="J3" s="203">
        <f>SUBTOTAL(9,J5:J1048576)</f>
        <v>2213375.1500000246</v>
      </c>
      <c r="K3" s="204">
        <f>SUBTOTAL(9,K5:K1048576)</f>
        <v>18970158.196615219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588</v>
      </c>
      <c r="B5" s="807" t="s">
        <v>589</v>
      </c>
      <c r="C5" s="810" t="s">
        <v>604</v>
      </c>
      <c r="D5" s="838" t="s">
        <v>605</v>
      </c>
      <c r="E5" s="810" t="s">
        <v>4751</v>
      </c>
      <c r="F5" s="838" t="s">
        <v>4752</v>
      </c>
      <c r="G5" s="810" t="s">
        <v>4753</v>
      </c>
      <c r="H5" s="810" t="s">
        <v>4754</v>
      </c>
      <c r="I5" s="225">
        <v>1.3799999952316284</v>
      </c>
      <c r="J5" s="225">
        <v>50</v>
      </c>
      <c r="K5" s="830">
        <v>69</v>
      </c>
    </row>
    <row r="6" spans="1:11" ht="14.45" customHeight="1" x14ac:dyDescent="0.2">
      <c r="A6" s="821" t="s">
        <v>588</v>
      </c>
      <c r="B6" s="822" t="s">
        <v>589</v>
      </c>
      <c r="C6" s="825" t="s">
        <v>604</v>
      </c>
      <c r="D6" s="839" t="s">
        <v>605</v>
      </c>
      <c r="E6" s="825" t="s">
        <v>4751</v>
      </c>
      <c r="F6" s="839" t="s">
        <v>4752</v>
      </c>
      <c r="G6" s="825" t="s">
        <v>4755</v>
      </c>
      <c r="H6" s="825" t="s">
        <v>4756</v>
      </c>
      <c r="I6" s="831">
        <v>0.9100000262260437</v>
      </c>
      <c r="J6" s="831">
        <v>750</v>
      </c>
      <c r="K6" s="832">
        <v>683.09999084472656</v>
      </c>
    </row>
    <row r="7" spans="1:11" ht="14.45" customHeight="1" x14ac:dyDescent="0.2">
      <c r="A7" s="821" t="s">
        <v>588</v>
      </c>
      <c r="B7" s="822" t="s">
        <v>589</v>
      </c>
      <c r="C7" s="825" t="s">
        <v>604</v>
      </c>
      <c r="D7" s="839" t="s">
        <v>605</v>
      </c>
      <c r="E7" s="825" t="s">
        <v>4751</v>
      </c>
      <c r="F7" s="839" t="s">
        <v>4752</v>
      </c>
      <c r="G7" s="825" t="s">
        <v>4757</v>
      </c>
      <c r="H7" s="825" t="s">
        <v>4758</v>
      </c>
      <c r="I7" s="831">
        <v>0.85000002384185791</v>
      </c>
      <c r="J7" s="831">
        <v>100</v>
      </c>
      <c r="K7" s="832">
        <v>85</v>
      </c>
    </row>
    <row r="8" spans="1:11" ht="14.45" customHeight="1" x14ac:dyDescent="0.2">
      <c r="A8" s="821" t="s">
        <v>588</v>
      </c>
      <c r="B8" s="822" t="s">
        <v>589</v>
      </c>
      <c r="C8" s="825" t="s">
        <v>604</v>
      </c>
      <c r="D8" s="839" t="s">
        <v>605</v>
      </c>
      <c r="E8" s="825" t="s">
        <v>4751</v>
      </c>
      <c r="F8" s="839" t="s">
        <v>4752</v>
      </c>
      <c r="G8" s="825" t="s">
        <v>4759</v>
      </c>
      <c r="H8" s="825" t="s">
        <v>4760</v>
      </c>
      <c r="I8" s="831">
        <v>1.5099999904632568</v>
      </c>
      <c r="J8" s="831">
        <v>100</v>
      </c>
      <c r="K8" s="832">
        <v>151</v>
      </c>
    </row>
    <row r="9" spans="1:11" ht="14.45" customHeight="1" x14ac:dyDescent="0.2">
      <c r="A9" s="821" t="s">
        <v>588</v>
      </c>
      <c r="B9" s="822" t="s">
        <v>589</v>
      </c>
      <c r="C9" s="825" t="s">
        <v>604</v>
      </c>
      <c r="D9" s="839" t="s">
        <v>605</v>
      </c>
      <c r="E9" s="825" t="s">
        <v>4751</v>
      </c>
      <c r="F9" s="839" t="s">
        <v>4752</v>
      </c>
      <c r="G9" s="825" t="s">
        <v>4761</v>
      </c>
      <c r="H9" s="825" t="s">
        <v>4762</v>
      </c>
      <c r="I9" s="831">
        <v>79.860000610351563</v>
      </c>
      <c r="J9" s="831">
        <v>15</v>
      </c>
      <c r="K9" s="832">
        <v>1197.9000244140625</v>
      </c>
    </row>
    <row r="10" spans="1:11" ht="14.45" customHeight="1" x14ac:dyDescent="0.2">
      <c r="A10" s="821" t="s">
        <v>588</v>
      </c>
      <c r="B10" s="822" t="s">
        <v>589</v>
      </c>
      <c r="C10" s="825" t="s">
        <v>604</v>
      </c>
      <c r="D10" s="839" t="s">
        <v>605</v>
      </c>
      <c r="E10" s="825" t="s">
        <v>4751</v>
      </c>
      <c r="F10" s="839" t="s">
        <v>4752</v>
      </c>
      <c r="G10" s="825" t="s">
        <v>4763</v>
      </c>
      <c r="H10" s="825" t="s">
        <v>4764</v>
      </c>
      <c r="I10" s="831">
        <v>41.53199920654297</v>
      </c>
      <c r="J10" s="831">
        <v>160</v>
      </c>
      <c r="K10" s="832">
        <v>6645.300048828125</v>
      </c>
    </row>
    <row r="11" spans="1:11" ht="14.45" customHeight="1" x14ac:dyDescent="0.2">
      <c r="A11" s="821" t="s">
        <v>588</v>
      </c>
      <c r="B11" s="822" t="s">
        <v>589</v>
      </c>
      <c r="C11" s="825" t="s">
        <v>604</v>
      </c>
      <c r="D11" s="839" t="s">
        <v>605</v>
      </c>
      <c r="E11" s="825" t="s">
        <v>4751</v>
      </c>
      <c r="F11" s="839" t="s">
        <v>4752</v>
      </c>
      <c r="G11" s="825" t="s">
        <v>4765</v>
      </c>
      <c r="H11" s="825" t="s">
        <v>4766</v>
      </c>
      <c r="I11" s="831">
        <v>0.76499998569488525</v>
      </c>
      <c r="J11" s="831">
        <v>1000</v>
      </c>
      <c r="K11" s="832">
        <v>765</v>
      </c>
    </row>
    <row r="12" spans="1:11" ht="14.45" customHeight="1" x14ac:dyDescent="0.2">
      <c r="A12" s="821" t="s">
        <v>588</v>
      </c>
      <c r="B12" s="822" t="s">
        <v>589</v>
      </c>
      <c r="C12" s="825" t="s">
        <v>604</v>
      </c>
      <c r="D12" s="839" t="s">
        <v>605</v>
      </c>
      <c r="E12" s="825" t="s">
        <v>4767</v>
      </c>
      <c r="F12" s="839" t="s">
        <v>4768</v>
      </c>
      <c r="G12" s="825" t="s">
        <v>4769</v>
      </c>
      <c r="H12" s="825" t="s">
        <v>4770</v>
      </c>
      <c r="I12" s="831">
        <v>808.280029296875</v>
      </c>
      <c r="J12" s="831">
        <v>1</v>
      </c>
      <c r="K12" s="832">
        <v>808.280029296875</v>
      </c>
    </row>
    <row r="13" spans="1:11" ht="14.45" customHeight="1" x14ac:dyDescent="0.2">
      <c r="A13" s="821" t="s">
        <v>588</v>
      </c>
      <c r="B13" s="822" t="s">
        <v>589</v>
      </c>
      <c r="C13" s="825" t="s">
        <v>604</v>
      </c>
      <c r="D13" s="839" t="s">
        <v>605</v>
      </c>
      <c r="E13" s="825" t="s">
        <v>4767</v>
      </c>
      <c r="F13" s="839" t="s">
        <v>4768</v>
      </c>
      <c r="G13" s="825" t="s">
        <v>4771</v>
      </c>
      <c r="H13" s="825" t="s">
        <v>4772</v>
      </c>
      <c r="I13" s="831">
        <v>25400.01953125</v>
      </c>
      <c r="J13" s="831">
        <v>1</v>
      </c>
      <c r="K13" s="832">
        <v>25400.01953125</v>
      </c>
    </row>
    <row r="14" spans="1:11" ht="14.45" customHeight="1" x14ac:dyDescent="0.2">
      <c r="A14" s="821" t="s">
        <v>588</v>
      </c>
      <c r="B14" s="822" t="s">
        <v>589</v>
      </c>
      <c r="C14" s="825" t="s">
        <v>604</v>
      </c>
      <c r="D14" s="839" t="s">
        <v>605</v>
      </c>
      <c r="E14" s="825" t="s">
        <v>4767</v>
      </c>
      <c r="F14" s="839" t="s">
        <v>4768</v>
      </c>
      <c r="G14" s="825" t="s">
        <v>4773</v>
      </c>
      <c r="H14" s="825" t="s">
        <v>4774</v>
      </c>
      <c r="I14" s="831">
        <v>3.487500011920929</v>
      </c>
      <c r="J14" s="831">
        <v>750</v>
      </c>
      <c r="K14" s="832">
        <v>2615.5</v>
      </c>
    </row>
    <row r="15" spans="1:11" ht="14.45" customHeight="1" x14ac:dyDescent="0.2">
      <c r="A15" s="821" t="s">
        <v>588</v>
      </c>
      <c r="B15" s="822" t="s">
        <v>589</v>
      </c>
      <c r="C15" s="825" t="s">
        <v>604</v>
      </c>
      <c r="D15" s="839" t="s">
        <v>605</v>
      </c>
      <c r="E15" s="825" t="s">
        <v>4767</v>
      </c>
      <c r="F15" s="839" t="s">
        <v>4768</v>
      </c>
      <c r="G15" s="825" t="s">
        <v>4775</v>
      </c>
      <c r="H15" s="825" t="s">
        <v>4776</v>
      </c>
      <c r="I15" s="831">
        <v>17.979999542236328</v>
      </c>
      <c r="J15" s="831">
        <v>50</v>
      </c>
      <c r="K15" s="832">
        <v>899</v>
      </c>
    </row>
    <row r="16" spans="1:11" ht="14.45" customHeight="1" x14ac:dyDescent="0.2">
      <c r="A16" s="821" t="s">
        <v>588</v>
      </c>
      <c r="B16" s="822" t="s">
        <v>589</v>
      </c>
      <c r="C16" s="825" t="s">
        <v>604</v>
      </c>
      <c r="D16" s="839" t="s">
        <v>605</v>
      </c>
      <c r="E16" s="825" t="s">
        <v>4767</v>
      </c>
      <c r="F16" s="839" t="s">
        <v>4768</v>
      </c>
      <c r="G16" s="825" t="s">
        <v>4777</v>
      </c>
      <c r="H16" s="825" t="s">
        <v>4778</v>
      </c>
      <c r="I16" s="831">
        <v>17.979999542236328</v>
      </c>
      <c r="J16" s="831">
        <v>50</v>
      </c>
      <c r="K16" s="832">
        <v>899</v>
      </c>
    </row>
    <row r="17" spans="1:11" ht="14.45" customHeight="1" x14ac:dyDescent="0.2">
      <c r="A17" s="821" t="s">
        <v>588</v>
      </c>
      <c r="B17" s="822" t="s">
        <v>589</v>
      </c>
      <c r="C17" s="825" t="s">
        <v>604</v>
      </c>
      <c r="D17" s="839" t="s">
        <v>605</v>
      </c>
      <c r="E17" s="825" t="s">
        <v>4767</v>
      </c>
      <c r="F17" s="839" t="s">
        <v>4768</v>
      </c>
      <c r="G17" s="825" t="s">
        <v>4779</v>
      </c>
      <c r="H17" s="825" t="s">
        <v>4780</v>
      </c>
      <c r="I17" s="831">
        <v>4.0300002098083496</v>
      </c>
      <c r="J17" s="831">
        <v>50</v>
      </c>
      <c r="K17" s="832">
        <v>201.5</v>
      </c>
    </row>
    <row r="18" spans="1:11" ht="14.45" customHeight="1" x14ac:dyDescent="0.2">
      <c r="A18" s="821" t="s">
        <v>588</v>
      </c>
      <c r="B18" s="822" t="s">
        <v>589</v>
      </c>
      <c r="C18" s="825" t="s">
        <v>604</v>
      </c>
      <c r="D18" s="839" t="s">
        <v>605</v>
      </c>
      <c r="E18" s="825" t="s">
        <v>4767</v>
      </c>
      <c r="F18" s="839" t="s">
        <v>4768</v>
      </c>
      <c r="G18" s="825" t="s">
        <v>4781</v>
      </c>
      <c r="H18" s="825" t="s">
        <v>4782</v>
      </c>
      <c r="I18" s="831">
        <v>33.880001068115234</v>
      </c>
      <c r="J18" s="831">
        <v>1</v>
      </c>
      <c r="K18" s="832">
        <v>33.880001068115234</v>
      </c>
    </row>
    <row r="19" spans="1:11" ht="14.45" customHeight="1" x14ac:dyDescent="0.2">
      <c r="A19" s="821" t="s">
        <v>588</v>
      </c>
      <c r="B19" s="822" t="s">
        <v>589</v>
      </c>
      <c r="C19" s="825" t="s">
        <v>604</v>
      </c>
      <c r="D19" s="839" t="s">
        <v>605</v>
      </c>
      <c r="E19" s="825" t="s">
        <v>4767</v>
      </c>
      <c r="F19" s="839" t="s">
        <v>4768</v>
      </c>
      <c r="G19" s="825" t="s">
        <v>4783</v>
      </c>
      <c r="H19" s="825" t="s">
        <v>4784</v>
      </c>
      <c r="I19" s="831">
        <v>11.734999656677246</v>
      </c>
      <c r="J19" s="831">
        <v>15</v>
      </c>
      <c r="K19" s="832">
        <v>176.00000381469727</v>
      </c>
    </row>
    <row r="20" spans="1:11" ht="14.45" customHeight="1" x14ac:dyDescent="0.2">
      <c r="A20" s="821" t="s">
        <v>588</v>
      </c>
      <c r="B20" s="822" t="s">
        <v>589</v>
      </c>
      <c r="C20" s="825" t="s">
        <v>604</v>
      </c>
      <c r="D20" s="839" t="s">
        <v>605</v>
      </c>
      <c r="E20" s="825" t="s">
        <v>4767</v>
      </c>
      <c r="F20" s="839" t="s">
        <v>4768</v>
      </c>
      <c r="G20" s="825" t="s">
        <v>4785</v>
      </c>
      <c r="H20" s="825" t="s">
        <v>4786</v>
      </c>
      <c r="I20" s="831">
        <v>13.310000419616699</v>
      </c>
      <c r="J20" s="831">
        <v>45</v>
      </c>
      <c r="K20" s="832">
        <v>598.95002746582031</v>
      </c>
    </row>
    <row r="21" spans="1:11" ht="14.45" customHeight="1" x14ac:dyDescent="0.2">
      <c r="A21" s="821" t="s">
        <v>588</v>
      </c>
      <c r="B21" s="822" t="s">
        <v>589</v>
      </c>
      <c r="C21" s="825" t="s">
        <v>604</v>
      </c>
      <c r="D21" s="839" t="s">
        <v>605</v>
      </c>
      <c r="E21" s="825" t="s">
        <v>4767</v>
      </c>
      <c r="F21" s="839" t="s">
        <v>4768</v>
      </c>
      <c r="G21" s="825" t="s">
        <v>4787</v>
      </c>
      <c r="H21" s="825" t="s">
        <v>4788</v>
      </c>
      <c r="I21" s="831">
        <v>0.82599998712539668</v>
      </c>
      <c r="J21" s="831">
        <v>600</v>
      </c>
      <c r="K21" s="832">
        <v>496</v>
      </c>
    </row>
    <row r="22" spans="1:11" ht="14.45" customHeight="1" x14ac:dyDescent="0.2">
      <c r="A22" s="821" t="s">
        <v>588</v>
      </c>
      <c r="B22" s="822" t="s">
        <v>589</v>
      </c>
      <c r="C22" s="825" t="s">
        <v>604</v>
      </c>
      <c r="D22" s="839" t="s">
        <v>605</v>
      </c>
      <c r="E22" s="825" t="s">
        <v>4767</v>
      </c>
      <c r="F22" s="839" t="s">
        <v>4768</v>
      </c>
      <c r="G22" s="825" t="s">
        <v>4789</v>
      </c>
      <c r="H22" s="825" t="s">
        <v>4790</v>
      </c>
      <c r="I22" s="831">
        <v>0.43000000715255737</v>
      </c>
      <c r="J22" s="831">
        <v>100</v>
      </c>
      <c r="K22" s="832">
        <v>43</v>
      </c>
    </row>
    <row r="23" spans="1:11" ht="14.45" customHeight="1" x14ac:dyDescent="0.2">
      <c r="A23" s="821" t="s">
        <v>588</v>
      </c>
      <c r="B23" s="822" t="s">
        <v>589</v>
      </c>
      <c r="C23" s="825" t="s">
        <v>604</v>
      </c>
      <c r="D23" s="839" t="s">
        <v>605</v>
      </c>
      <c r="E23" s="825" t="s">
        <v>4767</v>
      </c>
      <c r="F23" s="839" t="s">
        <v>4768</v>
      </c>
      <c r="G23" s="825" t="s">
        <v>4791</v>
      </c>
      <c r="H23" s="825" t="s">
        <v>4792</v>
      </c>
      <c r="I23" s="831">
        <v>1.1359999895095825</v>
      </c>
      <c r="J23" s="831">
        <v>720</v>
      </c>
      <c r="K23" s="832">
        <v>818.39998626708984</v>
      </c>
    </row>
    <row r="24" spans="1:11" ht="14.45" customHeight="1" x14ac:dyDescent="0.2">
      <c r="A24" s="821" t="s">
        <v>588</v>
      </c>
      <c r="B24" s="822" t="s">
        <v>589</v>
      </c>
      <c r="C24" s="825" t="s">
        <v>604</v>
      </c>
      <c r="D24" s="839" t="s">
        <v>605</v>
      </c>
      <c r="E24" s="825" t="s">
        <v>4767</v>
      </c>
      <c r="F24" s="839" t="s">
        <v>4768</v>
      </c>
      <c r="G24" s="825" t="s">
        <v>4793</v>
      </c>
      <c r="H24" s="825" t="s">
        <v>4794</v>
      </c>
      <c r="I24" s="831">
        <v>0.57999998331069946</v>
      </c>
      <c r="J24" s="831">
        <v>400</v>
      </c>
      <c r="K24" s="832">
        <v>232</v>
      </c>
    </row>
    <row r="25" spans="1:11" ht="14.45" customHeight="1" x14ac:dyDescent="0.2">
      <c r="A25" s="821" t="s">
        <v>588</v>
      </c>
      <c r="B25" s="822" t="s">
        <v>589</v>
      </c>
      <c r="C25" s="825" t="s">
        <v>604</v>
      </c>
      <c r="D25" s="839" t="s">
        <v>605</v>
      </c>
      <c r="E25" s="825" t="s">
        <v>4767</v>
      </c>
      <c r="F25" s="839" t="s">
        <v>4768</v>
      </c>
      <c r="G25" s="825" t="s">
        <v>4795</v>
      </c>
      <c r="H25" s="825" t="s">
        <v>4796</v>
      </c>
      <c r="I25" s="831">
        <v>0.4699999988079071</v>
      </c>
      <c r="J25" s="831">
        <v>300</v>
      </c>
      <c r="K25" s="832">
        <v>141</v>
      </c>
    </row>
    <row r="26" spans="1:11" ht="14.45" customHeight="1" x14ac:dyDescent="0.2">
      <c r="A26" s="821" t="s">
        <v>588</v>
      </c>
      <c r="B26" s="822" t="s">
        <v>589</v>
      </c>
      <c r="C26" s="825" t="s">
        <v>604</v>
      </c>
      <c r="D26" s="839" t="s">
        <v>605</v>
      </c>
      <c r="E26" s="825" t="s">
        <v>4797</v>
      </c>
      <c r="F26" s="839" t="s">
        <v>4798</v>
      </c>
      <c r="G26" s="825" t="s">
        <v>4799</v>
      </c>
      <c r="H26" s="825" t="s">
        <v>4800</v>
      </c>
      <c r="I26" s="831">
        <v>10.159999847412109</v>
      </c>
      <c r="J26" s="831">
        <v>200</v>
      </c>
      <c r="K26" s="832">
        <v>2032</v>
      </c>
    </row>
    <row r="27" spans="1:11" ht="14.45" customHeight="1" x14ac:dyDescent="0.2">
      <c r="A27" s="821" t="s">
        <v>588</v>
      </c>
      <c r="B27" s="822" t="s">
        <v>589</v>
      </c>
      <c r="C27" s="825" t="s">
        <v>604</v>
      </c>
      <c r="D27" s="839" t="s">
        <v>605</v>
      </c>
      <c r="E27" s="825" t="s">
        <v>4801</v>
      </c>
      <c r="F27" s="839" t="s">
        <v>4802</v>
      </c>
      <c r="G27" s="825" t="s">
        <v>4803</v>
      </c>
      <c r="H27" s="825" t="s">
        <v>4804</v>
      </c>
      <c r="I27" s="831">
        <v>449</v>
      </c>
      <c r="J27" s="831">
        <v>10</v>
      </c>
      <c r="K27" s="832">
        <v>4489.9501953125</v>
      </c>
    </row>
    <row r="28" spans="1:11" ht="14.45" customHeight="1" x14ac:dyDescent="0.2">
      <c r="A28" s="821" t="s">
        <v>588</v>
      </c>
      <c r="B28" s="822" t="s">
        <v>589</v>
      </c>
      <c r="C28" s="825" t="s">
        <v>604</v>
      </c>
      <c r="D28" s="839" t="s">
        <v>605</v>
      </c>
      <c r="E28" s="825" t="s">
        <v>4801</v>
      </c>
      <c r="F28" s="839" t="s">
        <v>4802</v>
      </c>
      <c r="G28" s="825" t="s">
        <v>4805</v>
      </c>
      <c r="H28" s="825" t="s">
        <v>4806</v>
      </c>
      <c r="I28" s="831">
        <v>0.3033333420753479</v>
      </c>
      <c r="J28" s="831">
        <v>400</v>
      </c>
      <c r="K28" s="832">
        <v>121</v>
      </c>
    </row>
    <row r="29" spans="1:11" ht="14.45" customHeight="1" x14ac:dyDescent="0.2">
      <c r="A29" s="821" t="s">
        <v>588</v>
      </c>
      <c r="B29" s="822" t="s">
        <v>589</v>
      </c>
      <c r="C29" s="825" t="s">
        <v>604</v>
      </c>
      <c r="D29" s="839" t="s">
        <v>605</v>
      </c>
      <c r="E29" s="825" t="s">
        <v>4801</v>
      </c>
      <c r="F29" s="839" t="s">
        <v>4802</v>
      </c>
      <c r="G29" s="825" t="s">
        <v>4807</v>
      </c>
      <c r="H29" s="825" t="s">
        <v>4808</v>
      </c>
      <c r="I29" s="831">
        <v>3.0299999713897705</v>
      </c>
      <c r="J29" s="831">
        <v>100</v>
      </c>
      <c r="K29" s="832">
        <v>302.51998901367188</v>
      </c>
    </row>
    <row r="30" spans="1:11" ht="14.45" customHeight="1" x14ac:dyDescent="0.2">
      <c r="A30" s="821" t="s">
        <v>588</v>
      </c>
      <c r="B30" s="822" t="s">
        <v>589</v>
      </c>
      <c r="C30" s="825" t="s">
        <v>604</v>
      </c>
      <c r="D30" s="839" t="s">
        <v>605</v>
      </c>
      <c r="E30" s="825" t="s">
        <v>4801</v>
      </c>
      <c r="F30" s="839" t="s">
        <v>4802</v>
      </c>
      <c r="G30" s="825" t="s">
        <v>4809</v>
      </c>
      <c r="H30" s="825" t="s">
        <v>4810</v>
      </c>
      <c r="I30" s="831">
        <v>0.30500000715255737</v>
      </c>
      <c r="J30" s="831">
        <v>200</v>
      </c>
      <c r="K30" s="832">
        <v>61</v>
      </c>
    </row>
    <row r="31" spans="1:11" ht="14.45" customHeight="1" x14ac:dyDescent="0.2">
      <c r="A31" s="821" t="s">
        <v>588</v>
      </c>
      <c r="B31" s="822" t="s">
        <v>589</v>
      </c>
      <c r="C31" s="825" t="s">
        <v>604</v>
      </c>
      <c r="D31" s="839" t="s">
        <v>605</v>
      </c>
      <c r="E31" s="825" t="s">
        <v>4801</v>
      </c>
      <c r="F31" s="839" t="s">
        <v>4802</v>
      </c>
      <c r="G31" s="825" t="s">
        <v>4811</v>
      </c>
      <c r="H31" s="825" t="s">
        <v>4812</v>
      </c>
      <c r="I31" s="831">
        <v>0.54000002145767212</v>
      </c>
      <c r="J31" s="831">
        <v>600</v>
      </c>
      <c r="K31" s="832">
        <v>324</v>
      </c>
    </row>
    <row r="32" spans="1:11" ht="14.45" customHeight="1" x14ac:dyDescent="0.2">
      <c r="A32" s="821" t="s">
        <v>588</v>
      </c>
      <c r="B32" s="822" t="s">
        <v>589</v>
      </c>
      <c r="C32" s="825" t="s">
        <v>604</v>
      </c>
      <c r="D32" s="839" t="s">
        <v>605</v>
      </c>
      <c r="E32" s="825" t="s">
        <v>4801</v>
      </c>
      <c r="F32" s="839" t="s">
        <v>4802</v>
      </c>
      <c r="G32" s="825" t="s">
        <v>4813</v>
      </c>
      <c r="H32" s="825" t="s">
        <v>4814</v>
      </c>
      <c r="I32" s="831">
        <v>459.20200195312498</v>
      </c>
      <c r="J32" s="831">
        <v>60</v>
      </c>
      <c r="K32" s="832">
        <v>27450.0400390625</v>
      </c>
    </row>
    <row r="33" spans="1:11" ht="14.45" customHeight="1" x14ac:dyDescent="0.2">
      <c r="A33" s="821" t="s">
        <v>588</v>
      </c>
      <c r="B33" s="822" t="s">
        <v>589</v>
      </c>
      <c r="C33" s="825" t="s">
        <v>604</v>
      </c>
      <c r="D33" s="839" t="s">
        <v>605</v>
      </c>
      <c r="E33" s="825" t="s">
        <v>4801</v>
      </c>
      <c r="F33" s="839" t="s">
        <v>4802</v>
      </c>
      <c r="G33" s="825" t="s">
        <v>4815</v>
      </c>
      <c r="H33" s="825" t="s">
        <v>4816</v>
      </c>
      <c r="I33" s="831">
        <v>449</v>
      </c>
      <c r="J33" s="831">
        <v>20</v>
      </c>
      <c r="K33" s="832">
        <v>8979.9501953125</v>
      </c>
    </row>
    <row r="34" spans="1:11" ht="14.45" customHeight="1" x14ac:dyDescent="0.2">
      <c r="A34" s="821" t="s">
        <v>588</v>
      </c>
      <c r="B34" s="822" t="s">
        <v>589</v>
      </c>
      <c r="C34" s="825" t="s">
        <v>604</v>
      </c>
      <c r="D34" s="839" t="s">
        <v>605</v>
      </c>
      <c r="E34" s="825" t="s">
        <v>4801</v>
      </c>
      <c r="F34" s="839" t="s">
        <v>4802</v>
      </c>
      <c r="G34" s="825" t="s">
        <v>4817</v>
      </c>
      <c r="H34" s="825" t="s">
        <v>4818</v>
      </c>
      <c r="I34" s="831">
        <v>389</v>
      </c>
      <c r="J34" s="831">
        <v>20</v>
      </c>
      <c r="K34" s="832">
        <v>7780.0400390625</v>
      </c>
    </row>
    <row r="35" spans="1:11" ht="14.45" customHeight="1" x14ac:dyDescent="0.2">
      <c r="A35" s="821" t="s">
        <v>588</v>
      </c>
      <c r="B35" s="822" t="s">
        <v>589</v>
      </c>
      <c r="C35" s="825" t="s">
        <v>604</v>
      </c>
      <c r="D35" s="839" t="s">
        <v>605</v>
      </c>
      <c r="E35" s="825" t="s">
        <v>4801</v>
      </c>
      <c r="F35" s="839" t="s">
        <v>4802</v>
      </c>
      <c r="G35" s="825" t="s">
        <v>4819</v>
      </c>
      <c r="H35" s="825" t="s">
        <v>4820</v>
      </c>
      <c r="I35" s="831">
        <v>2.8299999237060547</v>
      </c>
      <c r="J35" s="831">
        <v>700</v>
      </c>
      <c r="K35" s="832">
        <v>1979.5999145507813</v>
      </c>
    </row>
    <row r="36" spans="1:11" ht="14.45" customHeight="1" x14ac:dyDescent="0.2">
      <c r="A36" s="821" t="s">
        <v>588</v>
      </c>
      <c r="B36" s="822" t="s">
        <v>589</v>
      </c>
      <c r="C36" s="825" t="s">
        <v>604</v>
      </c>
      <c r="D36" s="839" t="s">
        <v>605</v>
      </c>
      <c r="E36" s="825" t="s">
        <v>4801</v>
      </c>
      <c r="F36" s="839" t="s">
        <v>4802</v>
      </c>
      <c r="G36" s="825" t="s">
        <v>4821</v>
      </c>
      <c r="H36" s="825" t="s">
        <v>4822</v>
      </c>
      <c r="I36" s="831">
        <v>180</v>
      </c>
      <c r="J36" s="831">
        <v>125</v>
      </c>
      <c r="K36" s="832">
        <v>22499.970703125</v>
      </c>
    </row>
    <row r="37" spans="1:11" ht="14.45" customHeight="1" x14ac:dyDescent="0.2">
      <c r="A37" s="821" t="s">
        <v>588</v>
      </c>
      <c r="B37" s="822" t="s">
        <v>589</v>
      </c>
      <c r="C37" s="825" t="s">
        <v>604</v>
      </c>
      <c r="D37" s="839" t="s">
        <v>605</v>
      </c>
      <c r="E37" s="825" t="s">
        <v>4801</v>
      </c>
      <c r="F37" s="839" t="s">
        <v>4802</v>
      </c>
      <c r="G37" s="825" t="s">
        <v>4823</v>
      </c>
      <c r="H37" s="825" t="s">
        <v>4824</v>
      </c>
      <c r="I37" s="831">
        <v>180</v>
      </c>
      <c r="J37" s="831">
        <v>100</v>
      </c>
      <c r="K37" s="832">
        <v>17999.95068359375</v>
      </c>
    </row>
    <row r="38" spans="1:11" ht="14.45" customHeight="1" x14ac:dyDescent="0.2">
      <c r="A38" s="821" t="s">
        <v>588</v>
      </c>
      <c r="B38" s="822" t="s">
        <v>589</v>
      </c>
      <c r="C38" s="825" t="s">
        <v>604</v>
      </c>
      <c r="D38" s="839" t="s">
        <v>605</v>
      </c>
      <c r="E38" s="825" t="s">
        <v>4825</v>
      </c>
      <c r="F38" s="839" t="s">
        <v>4826</v>
      </c>
      <c r="G38" s="825" t="s">
        <v>4827</v>
      </c>
      <c r="H38" s="825" t="s">
        <v>4828</v>
      </c>
      <c r="I38" s="831">
        <v>7.0199999809265137</v>
      </c>
      <c r="J38" s="831">
        <v>50</v>
      </c>
      <c r="K38" s="832">
        <v>351</v>
      </c>
    </row>
    <row r="39" spans="1:11" ht="14.45" customHeight="1" x14ac:dyDescent="0.2">
      <c r="A39" s="821" t="s">
        <v>588</v>
      </c>
      <c r="B39" s="822" t="s">
        <v>589</v>
      </c>
      <c r="C39" s="825" t="s">
        <v>604</v>
      </c>
      <c r="D39" s="839" t="s">
        <v>605</v>
      </c>
      <c r="E39" s="825" t="s">
        <v>4825</v>
      </c>
      <c r="F39" s="839" t="s">
        <v>4826</v>
      </c>
      <c r="G39" s="825" t="s">
        <v>4829</v>
      </c>
      <c r="H39" s="825" t="s">
        <v>4830</v>
      </c>
      <c r="I39" s="831">
        <v>7.0199999809265137</v>
      </c>
      <c r="J39" s="831">
        <v>50</v>
      </c>
      <c r="K39" s="832">
        <v>351</v>
      </c>
    </row>
    <row r="40" spans="1:11" ht="14.45" customHeight="1" x14ac:dyDescent="0.2">
      <c r="A40" s="821" t="s">
        <v>588</v>
      </c>
      <c r="B40" s="822" t="s">
        <v>589</v>
      </c>
      <c r="C40" s="825" t="s">
        <v>604</v>
      </c>
      <c r="D40" s="839" t="s">
        <v>605</v>
      </c>
      <c r="E40" s="825" t="s">
        <v>4825</v>
      </c>
      <c r="F40" s="839" t="s">
        <v>4826</v>
      </c>
      <c r="G40" s="825" t="s">
        <v>4831</v>
      </c>
      <c r="H40" s="825" t="s">
        <v>4832</v>
      </c>
      <c r="I40" s="831">
        <v>0.73000001907348633</v>
      </c>
      <c r="J40" s="831">
        <v>200</v>
      </c>
      <c r="K40" s="832">
        <v>146</v>
      </c>
    </row>
    <row r="41" spans="1:11" ht="14.45" customHeight="1" x14ac:dyDescent="0.2">
      <c r="A41" s="821" t="s">
        <v>588</v>
      </c>
      <c r="B41" s="822" t="s">
        <v>589</v>
      </c>
      <c r="C41" s="825" t="s">
        <v>604</v>
      </c>
      <c r="D41" s="839" t="s">
        <v>605</v>
      </c>
      <c r="E41" s="825" t="s">
        <v>4825</v>
      </c>
      <c r="F41" s="839" t="s">
        <v>4826</v>
      </c>
      <c r="G41" s="825" t="s">
        <v>4833</v>
      </c>
      <c r="H41" s="825" t="s">
        <v>4834</v>
      </c>
      <c r="I41" s="831">
        <v>0.72333333889643348</v>
      </c>
      <c r="J41" s="831">
        <v>600</v>
      </c>
      <c r="K41" s="832">
        <v>434</v>
      </c>
    </row>
    <row r="42" spans="1:11" ht="14.45" customHeight="1" x14ac:dyDescent="0.2">
      <c r="A42" s="821" t="s">
        <v>588</v>
      </c>
      <c r="B42" s="822" t="s">
        <v>589</v>
      </c>
      <c r="C42" s="825" t="s">
        <v>604</v>
      </c>
      <c r="D42" s="839" t="s">
        <v>605</v>
      </c>
      <c r="E42" s="825" t="s">
        <v>4825</v>
      </c>
      <c r="F42" s="839" t="s">
        <v>4826</v>
      </c>
      <c r="G42" s="825" t="s">
        <v>4831</v>
      </c>
      <c r="H42" s="825" t="s">
        <v>4835</v>
      </c>
      <c r="I42" s="831">
        <v>1.1200000047683716</v>
      </c>
      <c r="J42" s="831">
        <v>800</v>
      </c>
      <c r="K42" s="832">
        <v>896</v>
      </c>
    </row>
    <row r="43" spans="1:11" ht="14.45" customHeight="1" x14ac:dyDescent="0.2">
      <c r="A43" s="821" t="s">
        <v>588</v>
      </c>
      <c r="B43" s="822" t="s">
        <v>589</v>
      </c>
      <c r="C43" s="825" t="s">
        <v>604</v>
      </c>
      <c r="D43" s="839" t="s">
        <v>605</v>
      </c>
      <c r="E43" s="825" t="s">
        <v>4825</v>
      </c>
      <c r="F43" s="839" t="s">
        <v>4826</v>
      </c>
      <c r="G43" s="825" t="s">
        <v>4833</v>
      </c>
      <c r="H43" s="825" t="s">
        <v>4836</v>
      </c>
      <c r="I43" s="831">
        <v>1.0450000166893005</v>
      </c>
      <c r="J43" s="831">
        <v>400</v>
      </c>
      <c r="K43" s="832">
        <v>418</v>
      </c>
    </row>
    <row r="44" spans="1:11" ht="14.45" customHeight="1" x14ac:dyDescent="0.2">
      <c r="A44" s="821" t="s">
        <v>588</v>
      </c>
      <c r="B44" s="822" t="s">
        <v>589</v>
      </c>
      <c r="C44" s="825" t="s">
        <v>604</v>
      </c>
      <c r="D44" s="839" t="s">
        <v>605</v>
      </c>
      <c r="E44" s="825" t="s">
        <v>4825</v>
      </c>
      <c r="F44" s="839" t="s">
        <v>4826</v>
      </c>
      <c r="G44" s="825" t="s">
        <v>4837</v>
      </c>
      <c r="H44" s="825" t="s">
        <v>4838</v>
      </c>
      <c r="I44" s="831">
        <v>3.619999885559082</v>
      </c>
      <c r="J44" s="831">
        <v>200</v>
      </c>
      <c r="K44" s="832">
        <v>724</v>
      </c>
    </row>
    <row r="45" spans="1:11" ht="14.45" customHeight="1" x14ac:dyDescent="0.2">
      <c r="A45" s="821" t="s">
        <v>588</v>
      </c>
      <c r="B45" s="822" t="s">
        <v>589</v>
      </c>
      <c r="C45" s="825" t="s">
        <v>609</v>
      </c>
      <c r="D45" s="839" t="s">
        <v>610</v>
      </c>
      <c r="E45" s="825" t="s">
        <v>4839</v>
      </c>
      <c r="F45" s="839" t="s">
        <v>4840</v>
      </c>
      <c r="G45" s="825" t="s">
        <v>4841</v>
      </c>
      <c r="H45" s="825" t="s">
        <v>4842</v>
      </c>
      <c r="I45" s="831">
        <v>2210.719970703125</v>
      </c>
      <c r="J45" s="831">
        <v>2</v>
      </c>
      <c r="K45" s="832">
        <v>4421.43505859375</v>
      </c>
    </row>
    <row r="46" spans="1:11" ht="14.45" customHeight="1" x14ac:dyDescent="0.2">
      <c r="A46" s="821" t="s">
        <v>588</v>
      </c>
      <c r="B46" s="822" t="s">
        <v>589</v>
      </c>
      <c r="C46" s="825" t="s">
        <v>609</v>
      </c>
      <c r="D46" s="839" t="s">
        <v>610</v>
      </c>
      <c r="E46" s="825" t="s">
        <v>4839</v>
      </c>
      <c r="F46" s="839" t="s">
        <v>4840</v>
      </c>
      <c r="G46" s="825" t="s">
        <v>4843</v>
      </c>
      <c r="H46" s="825" t="s">
        <v>4844</v>
      </c>
      <c r="I46" s="831">
        <v>5445</v>
      </c>
      <c r="J46" s="831">
        <v>4</v>
      </c>
      <c r="K46" s="832">
        <v>21780</v>
      </c>
    </row>
    <row r="47" spans="1:11" ht="14.45" customHeight="1" x14ac:dyDescent="0.2">
      <c r="A47" s="821" t="s">
        <v>588</v>
      </c>
      <c r="B47" s="822" t="s">
        <v>589</v>
      </c>
      <c r="C47" s="825" t="s">
        <v>609</v>
      </c>
      <c r="D47" s="839" t="s">
        <v>610</v>
      </c>
      <c r="E47" s="825" t="s">
        <v>4839</v>
      </c>
      <c r="F47" s="839" t="s">
        <v>4840</v>
      </c>
      <c r="G47" s="825" t="s">
        <v>4845</v>
      </c>
      <c r="H47" s="825" t="s">
        <v>4846</v>
      </c>
      <c r="I47" s="831">
        <v>5445</v>
      </c>
      <c r="J47" s="831">
        <v>4</v>
      </c>
      <c r="K47" s="832">
        <v>21780</v>
      </c>
    </row>
    <row r="48" spans="1:11" ht="14.45" customHeight="1" x14ac:dyDescent="0.2">
      <c r="A48" s="821" t="s">
        <v>588</v>
      </c>
      <c r="B48" s="822" t="s">
        <v>589</v>
      </c>
      <c r="C48" s="825" t="s">
        <v>609</v>
      </c>
      <c r="D48" s="839" t="s">
        <v>610</v>
      </c>
      <c r="E48" s="825" t="s">
        <v>4839</v>
      </c>
      <c r="F48" s="839" t="s">
        <v>4840</v>
      </c>
      <c r="G48" s="825" t="s">
        <v>4847</v>
      </c>
      <c r="H48" s="825" t="s">
        <v>4848</v>
      </c>
      <c r="I48" s="831">
        <v>5445</v>
      </c>
      <c r="J48" s="831">
        <v>4</v>
      </c>
      <c r="K48" s="832">
        <v>21780</v>
      </c>
    </row>
    <row r="49" spans="1:11" ht="14.45" customHeight="1" x14ac:dyDescent="0.2">
      <c r="A49" s="821" t="s">
        <v>588</v>
      </c>
      <c r="B49" s="822" t="s">
        <v>589</v>
      </c>
      <c r="C49" s="825" t="s">
        <v>609</v>
      </c>
      <c r="D49" s="839" t="s">
        <v>610</v>
      </c>
      <c r="E49" s="825" t="s">
        <v>4839</v>
      </c>
      <c r="F49" s="839" t="s">
        <v>4840</v>
      </c>
      <c r="G49" s="825" t="s">
        <v>4849</v>
      </c>
      <c r="H49" s="825" t="s">
        <v>4850</v>
      </c>
      <c r="I49" s="831">
        <v>5445</v>
      </c>
      <c r="J49" s="831">
        <v>2</v>
      </c>
      <c r="K49" s="832">
        <v>10890</v>
      </c>
    </row>
    <row r="50" spans="1:11" ht="14.45" customHeight="1" x14ac:dyDescent="0.2">
      <c r="A50" s="821" t="s">
        <v>588</v>
      </c>
      <c r="B50" s="822" t="s">
        <v>589</v>
      </c>
      <c r="C50" s="825" t="s">
        <v>609</v>
      </c>
      <c r="D50" s="839" t="s">
        <v>610</v>
      </c>
      <c r="E50" s="825" t="s">
        <v>4839</v>
      </c>
      <c r="F50" s="839" t="s">
        <v>4840</v>
      </c>
      <c r="G50" s="825" t="s">
        <v>4851</v>
      </c>
      <c r="H50" s="825" t="s">
        <v>4852</v>
      </c>
      <c r="I50" s="831">
        <v>147.18030548095703</v>
      </c>
      <c r="J50" s="831">
        <v>309</v>
      </c>
      <c r="K50" s="832">
        <v>45479.299743652344</v>
      </c>
    </row>
    <row r="51" spans="1:11" ht="14.45" customHeight="1" x14ac:dyDescent="0.2">
      <c r="A51" s="821" t="s">
        <v>588</v>
      </c>
      <c r="B51" s="822" t="s">
        <v>589</v>
      </c>
      <c r="C51" s="825" t="s">
        <v>609</v>
      </c>
      <c r="D51" s="839" t="s">
        <v>610</v>
      </c>
      <c r="E51" s="825" t="s">
        <v>4839</v>
      </c>
      <c r="F51" s="839" t="s">
        <v>4840</v>
      </c>
      <c r="G51" s="825" t="s">
        <v>4853</v>
      </c>
      <c r="H51" s="825" t="s">
        <v>4854</v>
      </c>
      <c r="I51" s="831">
        <v>147.17999267578125</v>
      </c>
      <c r="J51" s="831">
        <v>312</v>
      </c>
      <c r="K51" s="832">
        <v>45920.6494140625</v>
      </c>
    </row>
    <row r="52" spans="1:11" ht="14.45" customHeight="1" x14ac:dyDescent="0.2">
      <c r="A52" s="821" t="s">
        <v>588</v>
      </c>
      <c r="B52" s="822" t="s">
        <v>589</v>
      </c>
      <c r="C52" s="825" t="s">
        <v>609</v>
      </c>
      <c r="D52" s="839" t="s">
        <v>610</v>
      </c>
      <c r="E52" s="825" t="s">
        <v>4839</v>
      </c>
      <c r="F52" s="839" t="s">
        <v>4840</v>
      </c>
      <c r="G52" s="825" t="s">
        <v>4855</v>
      </c>
      <c r="H52" s="825" t="s">
        <v>4856</v>
      </c>
      <c r="I52" s="831">
        <v>35143.233642578125</v>
      </c>
      <c r="J52" s="831">
        <v>3.150000024586916</v>
      </c>
      <c r="K52" s="832">
        <v>110665.97094726563</v>
      </c>
    </row>
    <row r="53" spans="1:11" ht="14.45" customHeight="1" x14ac:dyDescent="0.2">
      <c r="A53" s="821" t="s">
        <v>588</v>
      </c>
      <c r="B53" s="822" t="s">
        <v>589</v>
      </c>
      <c r="C53" s="825" t="s">
        <v>609</v>
      </c>
      <c r="D53" s="839" t="s">
        <v>610</v>
      </c>
      <c r="E53" s="825" t="s">
        <v>4839</v>
      </c>
      <c r="F53" s="839" t="s">
        <v>4840</v>
      </c>
      <c r="G53" s="825" t="s">
        <v>4857</v>
      </c>
      <c r="H53" s="825" t="s">
        <v>4858</v>
      </c>
      <c r="I53" s="831">
        <v>169.76499938964844</v>
      </c>
      <c r="J53" s="831">
        <v>37</v>
      </c>
      <c r="K53" s="832">
        <v>6296.9099426269531</v>
      </c>
    </row>
    <row r="54" spans="1:11" ht="14.45" customHeight="1" x14ac:dyDescent="0.2">
      <c r="A54" s="821" t="s">
        <v>588</v>
      </c>
      <c r="B54" s="822" t="s">
        <v>589</v>
      </c>
      <c r="C54" s="825" t="s">
        <v>609</v>
      </c>
      <c r="D54" s="839" t="s">
        <v>610</v>
      </c>
      <c r="E54" s="825" t="s">
        <v>4839</v>
      </c>
      <c r="F54" s="839" t="s">
        <v>4840</v>
      </c>
      <c r="G54" s="825" t="s">
        <v>4859</v>
      </c>
      <c r="H54" s="825" t="s">
        <v>4860</v>
      </c>
      <c r="I54" s="831">
        <v>9228.1866861979161</v>
      </c>
      <c r="J54" s="831">
        <v>2.5</v>
      </c>
      <c r="K54" s="832">
        <v>23070.469970703125</v>
      </c>
    </row>
    <row r="55" spans="1:11" ht="14.45" customHeight="1" x14ac:dyDescent="0.2">
      <c r="A55" s="821" t="s">
        <v>588</v>
      </c>
      <c r="B55" s="822" t="s">
        <v>589</v>
      </c>
      <c r="C55" s="825" t="s">
        <v>609</v>
      </c>
      <c r="D55" s="839" t="s">
        <v>610</v>
      </c>
      <c r="E55" s="825" t="s">
        <v>4839</v>
      </c>
      <c r="F55" s="839" t="s">
        <v>4840</v>
      </c>
      <c r="G55" s="825" t="s">
        <v>4861</v>
      </c>
      <c r="H55" s="825" t="s">
        <v>4862</v>
      </c>
      <c r="I55" s="831">
        <v>12.910000165303549</v>
      </c>
      <c r="J55" s="831">
        <v>40</v>
      </c>
      <c r="K55" s="832">
        <v>514.25001525878906</v>
      </c>
    </row>
    <row r="56" spans="1:11" ht="14.45" customHeight="1" x14ac:dyDescent="0.2">
      <c r="A56" s="821" t="s">
        <v>588</v>
      </c>
      <c r="B56" s="822" t="s">
        <v>589</v>
      </c>
      <c r="C56" s="825" t="s">
        <v>609</v>
      </c>
      <c r="D56" s="839" t="s">
        <v>610</v>
      </c>
      <c r="E56" s="825" t="s">
        <v>4839</v>
      </c>
      <c r="F56" s="839" t="s">
        <v>4840</v>
      </c>
      <c r="G56" s="825" t="s">
        <v>4863</v>
      </c>
      <c r="H56" s="825" t="s">
        <v>4864</v>
      </c>
      <c r="I56" s="831">
        <v>3035.31005859375</v>
      </c>
      <c r="J56" s="831">
        <v>25</v>
      </c>
      <c r="K56" s="832">
        <v>75882.7509765625</v>
      </c>
    </row>
    <row r="57" spans="1:11" ht="14.45" customHeight="1" x14ac:dyDescent="0.2">
      <c r="A57" s="821" t="s">
        <v>588</v>
      </c>
      <c r="B57" s="822" t="s">
        <v>589</v>
      </c>
      <c r="C57" s="825" t="s">
        <v>609</v>
      </c>
      <c r="D57" s="839" t="s">
        <v>610</v>
      </c>
      <c r="E57" s="825" t="s">
        <v>4839</v>
      </c>
      <c r="F57" s="839" t="s">
        <v>4840</v>
      </c>
      <c r="G57" s="825" t="s">
        <v>4865</v>
      </c>
      <c r="H57" s="825" t="s">
        <v>4866</v>
      </c>
      <c r="I57" s="831">
        <v>3035.31005859375</v>
      </c>
      <c r="J57" s="831">
        <v>13</v>
      </c>
      <c r="K57" s="832">
        <v>39459.03076171875</v>
      </c>
    </row>
    <row r="58" spans="1:11" ht="14.45" customHeight="1" x14ac:dyDescent="0.2">
      <c r="A58" s="821" t="s">
        <v>588</v>
      </c>
      <c r="B58" s="822" t="s">
        <v>589</v>
      </c>
      <c r="C58" s="825" t="s">
        <v>609</v>
      </c>
      <c r="D58" s="839" t="s">
        <v>610</v>
      </c>
      <c r="E58" s="825" t="s">
        <v>4839</v>
      </c>
      <c r="F58" s="839" t="s">
        <v>4840</v>
      </c>
      <c r="G58" s="825" t="s">
        <v>4867</v>
      </c>
      <c r="H58" s="825" t="s">
        <v>4868</v>
      </c>
      <c r="I58" s="831">
        <v>2277.8486676897323</v>
      </c>
      <c r="J58" s="831">
        <v>9</v>
      </c>
      <c r="K58" s="832">
        <v>20500.640380859375</v>
      </c>
    </row>
    <row r="59" spans="1:11" ht="14.45" customHeight="1" x14ac:dyDescent="0.2">
      <c r="A59" s="821" t="s">
        <v>588</v>
      </c>
      <c r="B59" s="822" t="s">
        <v>589</v>
      </c>
      <c r="C59" s="825" t="s">
        <v>609</v>
      </c>
      <c r="D59" s="839" t="s">
        <v>610</v>
      </c>
      <c r="E59" s="825" t="s">
        <v>4839</v>
      </c>
      <c r="F59" s="839" t="s">
        <v>4840</v>
      </c>
      <c r="G59" s="825" t="s">
        <v>4869</v>
      </c>
      <c r="H59" s="825" t="s">
        <v>4870</v>
      </c>
      <c r="I59" s="831">
        <v>2277.85009765625</v>
      </c>
      <c r="J59" s="831">
        <v>6</v>
      </c>
      <c r="K59" s="832">
        <v>13667.1005859375</v>
      </c>
    </row>
    <row r="60" spans="1:11" ht="14.45" customHeight="1" x14ac:dyDescent="0.2">
      <c r="A60" s="821" t="s">
        <v>588</v>
      </c>
      <c r="B60" s="822" t="s">
        <v>589</v>
      </c>
      <c r="C60" s="825" t="s">
        <v>609</v>
      </c>
      <c r="D60" s="839" t="s">
        <v>610</v>
      </c>
      <c r="E60" s="825" t="s">
        <v>4839</v>
      </c>
      <c r="F60" s="839" t="s">
        <v>4840</v>
      </c>
      <c r="G60" s="825" t="s">
        <v>4871</v>
      </c>
      <c r="H60" s="825" t="s">
        <v>4872</v>
      </c>
      <c r="I60" s="831">
        <v>9228.1905517578125</v>
      </c>
      <c r="J60" s="831">
        <v>3.25</v>
      </c>
      <c r="K60" s="832">
        <v>29991.610595703125</v>
      </c>
    </row>
    <row r="61" spans="1:11" ht="14.45" customHeight="1" x14ac:dyDescent="0.2">
      <c r="A61" s="821" t="s">
        <v>588</v>
      </c>
      <c r="B61" s="822" t="s">
        <v>589</v>
      </c>
      <c r="C61" s="825" t="s">
        <v>609</v>
      </c>
      <c r="D61" s="839" t="s">
        <v>610</v>
      </c>
      <c r="E61" s="825" t="s">
        <v>4839</v>
      </c>
      <c r="F61" s="839" t="s">
        <v>4840</v>
      </c>
      <c r="G61" s="825" t="s">
        <v>4873</v>
      </c>
      <c r="H61" s="825" t="s">
        <v>4874</v>
      </c>
      <c r="I61" s="831">
        <v>22994.586588541668</v>
      </c>
      <c r="J61" s="831">
        <v>1.5</v>
      </c>
      <c r="K61" s="832">
        <v>34491.8798828125</v>
      </c>
    </row>
    <row r="62" spans="1:11" ht="14.45" customHeight="1" x14ac:dyDescent="0.2">
      <c r="A62" s="821" t="s">
        <v>588</v>
      </c>
      <c r="B62" s="822" t="s">
        <v>589</v>
      </c>
      <c r="C62" s="825" t="s">
        <v>609</v>
      </c>
      <c r="D62" s="839" t="s">
        <v>610</v>
      </c>
      <c r="E62" s="825" t="s">
        <v>4839</v>
      </c>
      <c r="F62" s="839" t="s">
        <v>4840</v>
      </c>
      <c r="G62" s="825" t="s">
        <v>4875</v>
      </c>
      <c r="H62" s="825" t="s">
        <v>4876</v>
      </c>
      <c r="I62" s="831">
        <v>22994.599609375</v>
      </c>
      <c r="J62" s="831">
        <v>0.5</v>
      </c>
      <c r="K62" s="832">
        <v>11497.2998046875</v>
      </c>
    </row>
    <row r="63" spans="1:11" ht="14.45" customHeight="1" x14ac:dyDescent="0.2">
      <c r="A63" s="821" t="s">
        <v>588</v>
      </c>
      <c r="B63" s="822" t="s">
        <v>589</v>
      </c>
      <c r="C63" s="825" t="s">
        <v>609</v>
      </c>
      <c r="D63" s="839" t="s">
        <v>610</v>
      </c>
      <c r="E63" s="825" t="s">
        <v>4839</v>
      </c>
      <c r="F63" s="839" t="s">
        <v>4840</v>
      </c>
      <c r="G63" s="825" t="s">
        <v>4877</v>
      </c>
      <c r="H63" s="825" t="s">
        <v>4878</v>
      </c>
      <c r="I63" s="831">
        <v>22994.599609375</v>
      </c>
      <c r="J63" s="831">
        <v>0.25</v>
      </c>
      <c r="K63" s="832">
        <v>5748.64990234375</v>
      </c>
    </row>
    <row r="64" spans="1:11" ht="14.45" customHeight="1" x14ac:dyDescent="0.2">
      <c r="A64" s="821" t="s">
        <v>588</v>
      </c>
      <c r="B64" s="822" t="s">
        <v>589</v>
      </c>
      <c r="C64" s="825" t="s">
        <v>609</v>
      </c>
      <c r="D64" s="839" t="s">
        <v>610</v>
      </c>
      <c r="E64" s="825" t="s">
        <v>4839</v>
      </c>
      <c r="F64" s="839" t="s">
        <v>4840</v>
      </c>
      <c r="G64" s="825" t="s">
        <v>4879</v>
      </c>
      <c r="H64" s="825" t="s">
        <v>4880</v>
      </c>
      <c r="I64" s="831">
        <v>22994.599609375</v>
      </c>
      <c r="J64" s="831">
        <v>0.5</v>
      </c>
      <c r="K64" s="832">
        <v>11497.2998046875</v>
      </c>
    </row>
    <row r="65" spans="1:11" ht="14.45" customHeight="1" x14ac:dyDescent="0.2">
      <c r="A65" s="821" t="s">
        <v>588</v>
      </c>
      <c r="B65" s="822" t="s">
        <v>589</v>
      </c>
      <c r="C65" s="825" t="s">
        <v>609</v>
      </c>
      <c r="D65" s="839" t="s">
        <v>610</v>
      </c>
      <c r="E65" s="825" t="s">
        <v>4839</v>
      </c>
      <c r="F65" s="839" t="s">
        <v>4840</v>
      </c>
      <c r="G65" s="825" t="s">
        <v>4881</v>
      </c>
      <c r="H65" s="825" t="s">
        <v>4882</v>
      </c>
      <c r="I65" s="831">
        <v>16187.7197265625</v>
      </c>
      <c r="J65" s="831">
        <v>1</v>
      </c>
      <c r="K65" s="832">
        <v>16187.7197265625</v>
      </c>
    </row>
    <row r="66" spans="1:11" ht="14.45" customHeight="1" x14ac:dyDescent="0.2">
      <c r="A66" s="821" t="s">
        <v>588</v>
      </c>
      <c r="B66" s="822" t="s">
        <v>589</v>
      </c>
      <c r="C66" s="825" t="s">
        <v>609</v>
      </c>
      <c r="D66" s="839" t="s">
        <v>610</v>
      </c>
      <c r="E66" s="825" t="s">
        <v>4839</v>
      </c>
      <c r="F66" s="839" t="s">
        <v>4840</v>
      </c>
      <c r="G66" s="825" t="s">
        <v>4883</v>
      </c>
      <c r="H66" s="825" t="s">
        <v>4884</v>
      </c>
      <c r="I66" s="831">
        <v>16187.7197265625</v>
      </c>
      <c r="J66" s="831">
        <v>2</v>
      </c>
      <c r="K66" s="832">
        <v>32375.439453125</v>
      </c>
    </row>
    <row r="67" spans="1:11" ht="14.45" customHeight="1" x14ac:dyDescent="0.2">
      <c r="A67" s="821" t="s">
        <v>588</v>
      </c>
      <c r="B67" s="822" t="s">
        <v>589</v>
      </c>
      <c r="C67" s="825" t="s">
        <v>609</v>
      </c>
      <c r="D67" s="839" t="s">
        <v>610</v>
      </c>
      <c r="E67" s="825" t="s">
        <v>4839</v>
      </c>
      <c r="F67" s="839" t="s">
        <v>4840</v>
      </c>
      <c r="G67" s="825" t="s">
        <v>4885</v>
      </c>
      <c r="H67" s="825" t="s">
        <v>4886</v>
      </c>
      <c r="I67" s="831">
        <v>3709.6665852864585</v>
      </c>
      <c r="J67" s="831">
        <v>1.5</v>
      </c>
      <c r="K67" s="832">
        <v>5564.4998779296875</v>
      </c>
    </row>
    <row r="68" spans="1:11" ht="14.45" customHeight="1" x14ac:dyDescent="0.2">
      <c r="A68" s="821" t="s">
        <v>588</v>
      </c>
      <c r="B68" s="822" t="s">
        <v>589</v>
      </c>
      <c r="C68" s="825" t="s">
        <v>609</v>
      </c>
      <c r="D68" s="839" t="s">
        <v>610</v>
      </c>
      <c r="E68" s="825" t="s">
        <v>4839</v>
      </c>
      <c r="F68" s="839" t="s">
        <v>4840</v>
      </c>
      <c r="G68" s="825" t="s">
        <v>4887</v>
      </c>
      <c r="H68" s="825" t="s">
        <v>4888</v>
      </c>
      <c r="I68" s="831">
        <v>3130.7533365885415</v>
      </c>
      <c r="J68" s="831">
        <v>14</v>
      </c>
      <c r="K68" s="832">
        <v>43830.539306640625</v>
      </c>
    </row>
    <row r="69" spans="1:11" ht="14.45" customHeight="1" x14ac:dyDescent="0.2">
      <c r="A69" s="821" t="s">
        <v>588</v>
      </c>
      <c r="B69" s="822" t="s">
        <v>589</v>
      </c>
      <c r="C69" s="825" t="s">
        <v>609</v>
      </c>
      <c r="D69" s="839" t="s">
        <v>610</v>
      </c>
      <c r="E69" s="825" t="s">
        <v>4839</v>
      </c>
      <c r="F69" s="839" t="s">
        <v>4840</v>
      </c>
      <c r="G69" s="825" t="s">
        <v>4889</v>
      </c>
      <c r="H69" s="825" t="s">
        <v>4890</v>
      </c>
      <c r="I69" s="831">
        <v>213.35000610351563</v>
      </c>
      <c r="J69" s="831">
        <v>62</v>
      </c>
      <c r="K69" s="832">
        <v>13227.539886474609</v>
      </c>
    </row>
    <row r="70" spans="1:11" ht="14.45" customHeight="1" x14ac:dyDescent="0.2">
      <c r="A70" s="821" t="s">
        <v>588</v>
      </c>
      <c r="B70" s="822" t="s">
        <v>589</v>
      </c>
      <c r="C70" s="825" t="s">
        <v>609</v>
      </c>
      <c r="D70" s="839" t="s">
        <v>610</v>
      </c>
      <c r="E70" s="825" t="s">
        <v>4839</v>
      </c>
      <c r="F70" s="839" t="s">
        <v>4840</v>
      </c>
      <c r="G70" s="825" t="s">
        <v>4891</v>
      </c>
      <c r="H70" s="825" t="s">
        <v>4892</v>
      </c>
      <c r="I70" s="831">
        <v>2722.4998972039475</v>
      </c>
      <c r="J70" s="831">
        <v>100</v>
      </c>
      <c r="K70" s="832">
        <v>272249.990234375</v>
      </c>
    </row>
    <row r="71" spans="1:11" ht="14.45" customHeight="1" x14ac:dyDescent="0.2">
      <c r="A71" s="821" t="s">
        <v>588</v>
      </c>
      <c r="B71" s="822" t="s">
        <v>589</v>
      </c>
      <c r="C71" s="825" t="s">
        <v>609</v>
      </c>
      <c r="D71" s="839" t="s">
        <v>610</v>
      </c>
      <c r="E71" s="825" t="s">
        <v>4839</v>
      </c>
      <c r="F71" s="839" t="s">
        <v>4840</v>
      </c>
      <c r="G71" s="825" t="s">
        <v>4893</v>
      </c>
      <c r="H71" s="825" t="s">
        <v>4894</v>
      </c>
      <c r="I71" s="831">
        <v>2397.39990234375</v>
      </c>
      <c r="J71" s="831">
        <v>1</v>
      </c>
      <c r="K71" s="832">
        <v>2397.39990234375</v>
      </c>
    </row>
    <row r="72" spans="1:11" ht="14.45" customHeight="1" x14ac:dyDescent="0.2">
      <c r="A72" s="821" t="s">
        <v>588</v>
      </c>
      <c r="B72" s="822" t="s">
        <v>589</v>
      </c>
      <c r="C72" s="825" t="s">
        <v>609</v>
      </c>
      <c r="D72" s="839" t="s">
        <v>610</v>
      </c>
      <c r="E72" s="825" t="s">
        <v>4839</v>
      </c>
      <c r="F72" s="839" t="s">
        <v>4840</v>
      </c>
      <c r="G72" s="825" t="s">
        <v>4895</v>
      </c>
      <c r="H72" s="825" t="s">
        <v>4896</v>
      </c>
      <c r="I72" s="831">
        <v>2624.5400390625</v>
      </c>
      <c r="J72" s="831">
        <v>1</v>
      </c>
      <c r="K72" s="832">
        <v>2624.5400390625</v>
      </c>
    </row>
    <row r="73" spans="1:11" ht="14.45" customHeight="1" x14ac:dyDescent="0.2">
      <c r="A73" s="821" t="s">
        <v>588</v>
      </c>
      <c r="B73" s="822" t="s">
        <v>589</v>
      </c>
      <c r="C73" s="825" t="s">
        <v>609</v>
      </c>
      <c r="D73" s="839" t="s">
        <v>610</v>
      </c>
      <c r="E73" s="825" t="s">
        <v>4897</v>
      </c>
      <c r="F73" s="839" t="s">
        <v>4898</v>
      </c>
      <c r="G73" s="825" t="s">
        <v>4899</v>
      </c>
      <c r="H73" s="825" t="s">
        <v>4900</v>
      </c>
      <c r="I73" s="831">
        <v>21.239999771118164</v>
      </c>
      <c r="J73" s="831">
        <v>70</v>
      </c>
      <c r="K73" s="832">
        <v>1486.7999877929688</v>
      </c>
    </row>
    <row r="74" spans="1:11" ht="14.45" customHeight="1" x14ac:dyDescent="0.2">
      <c r="A74" s="821" t="s">
        <v>588</v>
      </c>
      <c r="B74" s="822" t="s">
        <v>589</v>
      </c>
      <c r="C74" s="825" t="s">
        <v>609</v>
      </c>
      <c r="D74" s="839" t="s">
        <v>610</v>
      </c>
      <c r="E74" s="825" t="s">
        <v>4901</v>
      </c>
      <c r="F74" s="839" t="s">
        <v>4902</v>
      </c>
      <c r="G74" s="825" t="s">
        <v>4903</v>
      </c>
      <c r="H74" s="825" t="s">
        <v>4904</v>
      </c>
      <c r="I74" s="831">
        <v>118.33999633789063</v>
      </c>
      <c r="J74" s="831">
        <v>2</v>
      </c>
      <c r="K74" s="832">
        <v>236.67999267578125</v>
      </c>
    </row>
    <row r="75" spans="1:11" ht="14.45" customHeight="1" x14ac:dyDescent="0.2">
      <c r="A75" s="821" t="s">
        <v>588</v>
      </c>
      <c r="B75" s="822" t="s">
        <v>589</v>
      </c>
      <c r="C75" s="825" t="s">
        <v>609</v>
      </c>
      <c r="D75" s="839" t="s">
        <v>610</v>
      </c>
      <c r="E75" s="825" t="s">
        <v>4901</v>
      </c>
      <c r="F75" s="839" t="s">
        <v>4902</v>
      </c>
      <c r="G75" s="825" t="s">
        <v>4905</v>
      </c>
      <c r="H75" s="825" t="s">
        <v>4906</v>
      </c>
      <c r="I75" s="831">
        <v>96.919998168945313</v>
      </c>
      <c r="J75" s="831">
        <v>3</v>
      </c>
      <c r="K75" s="832">
        <v>290.76998901367188</v>
      </c>
    </row>
    <row r="76" spans="1:11" ht="14.45" customHeight="1" x14ac:dyDescent="0.2">
      <c r="A76" s="821" t="s">
        <v>588</v>
      </c>
      <c r="B76" s="822" t="s">
        <v>589</v>
      </c>
      <c r="C76" s="825" t="s">
        <v>609</v>
      </c>
      <c r="D76" s="839" t="s">
        <v>610</v>
      </c>
      <c r="E76" s="825" t="s">
        <v>4901</v>
      </c>
      <c r="F76" s="839" t="s">
        <v>4902</v>
      </c>
      <c r="G76" s="825" t="s">
        <v>4907</v>
      </c>
      <c r="H76" s="825" t="s">
        <v>4908</v>
      </c>
      <c r="I76" s="831">
        <v>177.45500183105469</v>
      </c>
      <c r="J76" s="831">
        <v>3</v>
      </c>
      <c r="K76" s="832">
        <v>532.37001037597656</v>
      </c>
    </row>
    <row r="77" spans="1:11" ht="14.45" customHeight="1" x14ac:dyDescent="0.2">
      <c r="A77" s="821" t="s">
        <v>588</v>
      </c>
      <c r="B77" s="822" t="s">
        <v>589</v>
      </c>
      <c r="C77" s="825" t="s">
        <v>609</v>
      </c>
      <c r="D77" s="839" t="s">
        <v>610</v>
      </c>
      <c r="E77" s="825" t="s">
        <v>4901</v>
      </c>
      <c r="F77" s="839" t="s">
        <v>4902</v>
      </c>
      <c r="G77" s="825" t="s">
        <v>4909</v>
      </c>
      <c r="H77" s="825" t="s">
        <v>4910</v>
      </c>
      <c r="I77" s="831">
        <v>55.903334299723305</v>
      </c>
      <c r="J77" s="831">
        <v>12</v>
      </c>
      <c r="K77" s="832">
        <v>666.46002197265625</v>
      </c>
    </row>
    <row r="78" spans="1:11" ht="14.45" customHeight="1" x14ac:dyDescent="0.2">
      <c r="A78" s="821" t="s">
        <v>588</v>
      </c>
      <c r="B78" s="822" t="s">
        <v>589</v>
      </c>
      <c r="C78" s="825" t="s">
        <v>609</v>
      </c>
      <c r="D78" s="839" t="s">
        <v>610</v>
      </c>
      <c r="E78" s="825" t="s">
        <v>4901</v>
      </c>
      <c r="F78" s="839" t="s">
        <v>4902</v>
      </c>
      <c r="G78" s="825" t="s">
        <v>4911</v>
      </c>
      <c r="H78" s="825" t="s">
        <v>4912</v>
      </c>
      <c r="I78" s="831">
        <v>92.310001373291016</v>
      </c>
      <c r="J78" s="831">
        <v>3</v>
      </c>
      <c r="K78" s="832">
        <v>271.74000549316406</v>
      </c>
    </row>
    <row r="79" spans="1:11" ht="14.45" customHeight="1" x14ac:dyDescent="0.2">
      <c r="A79" s="821" t="s">
        <v>588</v>
      </c>
      <c r="B79" s="822" t="s">
        <v>589</v>
      </c>
      <c r="C79" s="825" t="s">
        <v>609</v>
      </c>
      <c r="D79" s="839" t="s">
        <v>610</v>
      </c>
      <c r="E79" s="825" t="s">
        <v>4901</v>
      </c>
      <c r="F79" s="839" t="s">
        <v>4902</v>
      </c>
      <c r="G79" s="825" t="s">
        <v>4913</v>
      </c>
      <c r="H79" s="825" t="s">
        <v>4914</v>
      </c>
      <c r="I79" s="831">
        <v>54.450000762939453</v>
      </c>
      <c r="J79" s="831">
        <v>432</v>
      </c>
      <c r="K79" s="832">
        <v>23522.400390625</v>
      </c>
    </row>
    <row r="80" spans="1:11" ht="14.45" customHeight="1" x14ac:dyDescent="0.2">
      <c r="A80" s="821" t="s">
        <v>588</v>
      </c>
      <c r="B80" s="822" t="s">
        <v>589</v>
      </c>
      <c r="C80" s="825" t="s">
        <v>609</v>
      </c>
      <c r="D80" s="839" t="s">
        <v>610</v>
      </c>
      <c r="E80" s="825" t="s">
        <v>4751</v>
      </c>
      <c r="F80" s="839" t="s">
        <v>4752</v>
      </c>
      <c r="G80" s="825" t="s">
        <v>4915</v>
      </c>
      <c r="H80" s="825" t="s">
        <v>4916</v>
      </c>
      <c r="I80" s="831">
        <v>0.89999997615814209</v>
      </c>
      <c r="J80" s="831">
        <v>4000</v>
      </c>
      <c r="K80" s="832">
        <v>3593.699951171875</v>
      </c>
    </row>
    <row r="81" spans="1:11" ht="14.45" customHeight="1" x14ac:dyDescent="0.2">
      <c r="A81" s="821" t="s">
        <v>588</v>
      </c>
      <c r="B81" s="822" t="s">
        <v>589</v>
      </c>
      <c r="C81" s="825" t="s">
        <v>609</v>
      </c>
      <c r="D81" s="839" t="s">
        <v>610</v>
      </c>
      <c r="E81" s="825" t="s">
        <v>4751</v>
      </c>
      <c r="F81" s="839" t="s">
        <v>4752</v>
      </c>
      <c r="G81" s="825" t="s">
        <v>4917</v>
      </c>
      <c r="H81" s="825" t="s">
        <v>4918</v>
      </c>
      <c r="I81" s="831">
        <v>76.767779032389328</v>
      </c>
      <c r="J81" s="831">
        <v>145</v>
      </c>
      <c r="K81" s="832">
        <v>11150.149963378906</v>
      </c>
    </row>
    <row r="82" spans="1:11" ht="14.45" customHeight="1" x14ac:dyDescent="0.2">
      <c r="A82" s="821" t="s">
        <v>588</v>
      </c>
      <c r="B82" s="822" t="s">
        <v>589</v>
      </c>
      <c r="C82" s="825" t="s">
        <v>609</v>
      </c>
      <c r="D82" s="839" t="s">
        <v>610</v>
      </c>
      <c r="E82" s="825" t="s">
        <v>4751</v>
      </c>
      <c r="F82" s="839" t="s">
        <v>4752</v>
      </c>
      <c r="G82" s="825" t="s">
        <v>4919</v>
      </c>
      <c r="H82" s="825" t="s">
        <v>4920</v>
      </c>
      <c r="I82" s="831">
        <v>784.08001708984375</v>
      </c>
      <c r="J82" s="831">
        <v>6</v>
      </c>
      <c r="K82" s="832">
        <v>4704.4901123046875</v>
      </c>
    </row>
    <row r="83" spans="1:11" ht="14.45" customHeight="1" x14ac:dyDescent="0.2">
      <c r="A83" s="821" t="s">
        <v>588</v>
      </c>
      <c r="B83" s="822" t="s">
        <v>589</v>
      </c>
      <c r="C83" s="825" t="s">
        <v>609</v>
      </c>
      <c r="D83" s="839" t="s">
        <v>610</v>
      </c>
      <c r="E83" s="825" t="s">
        <v>4751</v>
      </c>
      <c r="F83" s="839" t="s">
        <v>4752</v>
      </c>
      <c r="G83" s="825" t="s">
        <v>4921</v>
      </c>
      <c r="H83" s="825" t="s">
        <v>4922</v>
      </c>
      <c r="I83" s="831">
        <v>713.55999755859375</v>
      </c>
      <c r="J83" s="831">
        <v>5</v>
      </c>
      <c r="K83" s="832">
        <v>3567.7999267578125</v>
      </c>
    </row>
    <row r="84" spans="1:11" ht="14.45" customHeight="1" x14ac:dyDescent="0.2">
      <c r="A84" s="821" t="s">
        <v>588</v>
      </c>
      <c r="B84" s="822" t="s">
        <v>589</v>
      </c>
      <c r="C84" s="825" t="s">
        <v>609</v>
      </c>
      <c r="D84" s="839" t="s">
        <v>610</v>
      </c>
      <c r="E84" s="825" t="s">
        <v>4751</v>
      </c>
      <c r="F84" s="839" t="s">
        <v>4752</v>
      </c>
      <c r="G84" s="825" t="s">
        <v>4923</v>
      </c>
      <c r="H84" s="825" t="s">
        <v>4924</v>
      </c>
      <c r="I84" s="831">
        <v>8.7100000381469727</v>
      </c>
      <c r="J84" s="831">
        <v>360</v>
      </c>
      <c r="K84" s="832">
        <v>3135.60009765625</v>
      </c>
    </row>
    <row r="85" spans="1:11" ht="14.45" customHeight="1" x14ac:dyDescent="0.2">
      <c r="A85" s="821" t="s">
        <v>588</v>
      </c>
      <c r="B85" s="822" t="s">
        <v>589</v>
      </c>
      <c r="C85" s="825" t="s">
        <v>609</v>
      </c>
      <c r="D85" s="839" t="s">
        <v>610</v>
      </c>
      <c r="E85" s="825" t="s">
        <v>4751</v>
      </c>
      <c r="F85" s="839" t="s">
        <v>4752</v>
      </c>
      <c r="G85" s="825" t="s">
        <v>4925</v>
      </c>
      <c r="H85" s="825" t="s">
        <v>4926</v>
      </c>
      <c r="I85" s="831">
        <v>13.235999870300294</v>
      </c>
      <c r="J85" s="831">
        <v>1500</v>
      </c>
      <c r="K85" s="832">
        <v>19749.359741210938</v>
      </c>
    </row>
    <row r="86" spans="1:11" ht="14.45" customHeight="1" x14ac:dyDescent="0.2">
      <c r="A86" s="821" t="s">
        <v>588</v>
      </c>
      <c r="B86" s="822" t="s">
        <v>589</v>
      </c>
      <c r="C86" s="825" t="s">
        <v>609</v>
      </c>
      <c r="D86" s="839" t="s">
        <v>610</v>
      </c>
      <c r="E86" s="825" t="s">
        <v>4751</v>
      </c>
      <c r="F86" s="839" t="s">
        <v>4752</v>
      </c>
      <c r="G86" s="825" t="s">
        <v>4927</v>
      </c>
      <c r="H86" s="825" t="s">
        <v>4928</v>
      </c>
      <c r="I86" s="831">
        <v>0.99666666984558105</v>
      </c>
      <c r="J86" s="831">
        <v>29500</v>
      </c>
      <c r="K86" s="832">
        <v>29415</v>
      </c>
    </row>
    <row r="87" spans="1:11" ht="14.45" customHeight="1" x14ac:dyDescent="0.2">
      <c r="A87" s="821" t="s">
        <v>588</v>
      </c>
      <c r="B87" s="822" t="s">
        <v>589</v>
      </c>
      <c r="C87" s="825" t="s">
        <v>609</v>
      </c>
      <c r="D87" s="839" t="s">
        <v>610</v>
      </c>
      <c r="E87" s="825" t="s">
        <v>4751</v>
      </c>
      <c r="F87" s="839" t="s">
        <v>4752</v>
      </c>
      <c r="G87" s="825" t="s">
        <v>4929</v>
      </c>
      <c r="H87" s="825" t="s">
        <v>4930</v>
      </c>
      <c r="I87" s="831">
        <v>0.61000001430511475</v>
      </c>
      <c r="J87" s="831">
        <v>3000</v>
      </c>
      <c r="K87" s="832">
        <v>1830</v>
      </c>
    </row>
    <row r="88" spans="1:11" ht="14.45" customHeight="1" x14ac:dyDescent="0.2">
      <c r="A88" s="821" t="s">
        <v>588</v>
      </c>
      <c r="B88" s="822" t="s">
        <v>589</v>
      </c>
      <c r="C88" s="825" t="s">
        <v>609</v>
      </c>
      <c r="D88" s="839" t="s">
        <v>610</v>
      </c>
      <c r="E88" s="825" t="s">
        <v>4751</v>
      </c>
      <c r="F88" s="839" t="s">
        <v>4752</v>
      </c>
      <c r="G88" s="825" t="s">
        <v>4931</v>
      </c>
      <c r="H88" s="825" t="s">
        <v>4932</v>
      </c>
      <c r="I88" s="831">
        <v>0.64999997615814209</v>
      </c>
      <c r="J88" s="831">
        <v>3500</v>
      </c>
      <c r="K88" s="832">
        <v>2275</v>
      </c>
    </row>
    <row r="89" spans="1:11" ht="14.45" customHeight="1" x14ac:dyDescent="0.2">
      <c r="A89" s="821" t="s">
        <v>588</v>
      </c>
      <c r="B89" s="822" t="s">
        <v>589</v>
      </c>
      <c r="C89" s="825" t="s">
        <v>609</v>
      </c>
      <c r="D89" s="839" t="s">
        <v>610</v>
      </c>
      <c r="E89" s="825" t="s">
        <v>4751</v>
      </c>
      <c r="F89" s="839" t="s">
        <v>4752</v>
      </c>
      <c r="G89" s="825" t="s">
        <v>4933</v>
      </c>
      <c r="H89" s="825" t="s">
        <v>4934</v>
      </c>
      <c r="I89" s="831">
        <v>1.4172727194699375</v>
      </c>
      <c r="J89" s="831">
        <v>32600</v>
      </c>
      <c r="K89" s="832">
        <v>46545</v>
      </c>
    </row>
    <row r="90" spans="1:11" ht="14.45" customHeight="1" x14ac:dyDescent="0.2">
      <c r="A90" s="821" t="s">
        <v>588</v>
      </c>
      <c r="B90" s="822" t="s">
        <v>589</v>
      </c>
      <c r="C90" s="825" t="s">
        <v>609</v>
      </c>
      <c r="D90" s="839" t="s">
        <v>610</v>
      </c>
      <c r="E90" s="825" t="s">
        <v>4751</v>
      </c>
      <c r="F90" s="839" t="s">
        <v>4752</v>
      </c>
      <c r="G90" s="825" t="s">
        <v>4935</v>
      </c>
      <c r="H90" s="825" t="s">
        <v>4936</v>
      </c>
      <c r="I90" s="831">
        <v>157.62000274658203</v>
      </c>
      <c r="J90" s="831">
        <v>24</v>
      </c>
      <c r="K90" s="832">
        <v>3782.8800048828125</v>
      </c>
    </row>
    <row r="91" spans="1:11" ht="14.45" customHeight="1" x14ac:dyDescent="0.2">
      <c r="A91" s="821" t="s">
        <v>588</v>
      </c>
      <c r="B91" s="822" t="s">
        <v>589</v>
      </c>
      <c r="C91" s="825" t="s">
        <v>609</v>
      </c>
      <c r="D91" s="839" t="s">
        <v>610</v>
      </c>
      <c r="E91" s="825" t="s">
        <v>4751</v>
      </c>
      <c r="F91" s="839" t="s">
        <v>4752</v>
      </c>
      <c r="G91" s="825" t="s">
        <v>4937</v>
      </c>
      <c r="H91" s="825" t="s">
        <v>4938</v>
      </c>
      <c r="I91" s="831">
        <v>768.32000732421875</v>
      </c>
      <c r="J91" s="831">
        <v>1</v>
      </c>
      <c r="K91" s="832">
        <v>768.32000732421875</v>
      </c>
    </row>
    <row r="92" spans="1:11" ht="14.45" customHeight="1" x14ac:dyDescent="0.2">
      <c r="A92" s="821" t="s">
        <v>588</v>
      </c>
      <c r="B92" s="822" t="s">
        <v>589</v>
      </c>
      <c r="C92" s="825" t="s">
        <v>609</v>
      </c>
      <c r="D92" s="839" t="s">
        <v>610</v>
      </c>
      <c r="E92" s="825" t="s">
        <v>4751</v>
      </c>
      <c r="F92" s="839" t="s">
        <v>4752</v>
      </c>
      <c r="G92" s="825" t="s">
        <v>4939</v>
      </c>
      <c r="H92" s="825" t="s">
        <v>4940</v>
      </c>
      <c r="I92" s="831">
        <v>131.83999633789063</v>
      </c>
      <c r="J92" s="831">
        <v>20</v>
      </c>
      <c r="K92" s="832">
        <v>2636.7900390625</v>
      </c>
    </row>
    <row r="93" spans="1:11" ht="14.45" customHeight="1" x14ac:dyDescent="0.2">
      <c r="A93" s="821" t="s">
        <v>588</v>
      </c>
      <c r="B93" s="822" t="s">
        <v>589</v>
      </c>
      <c r="C93" s="825" t="s">
        <v>609</v>
      </c>
      <c r="D93" s="839" t="s">
        <v>610</v>
      </c>
      <c r="E93" s="825" t="s">
        <v>4751</v>
      </c>
      <c r="F93" s="839" t="s">
        <v>4752</v>
      </c>
      <c r="G93" s="825" t="s">
        <v>4941</v>
      </c>
      <c r="H93" s="825" t="s">
        <v>4942</v>
      </c>
      <c r="I93" s="831">
        <v>130.72999572753906</v>
      </c>
      <c r="J93" s="831">
        <v>50</v>
      </c>
      <c r="K93" s="832">
        <v>6536.7198486328125</v>
      </c>
    </row>
    <row r="94" spans="1:11" ht="14.45" customHeight="1" x14ac:dyDescent="0.2">
      <c r="A94" s="821" t="s">
        <v>588</v>
      </c>
      <c r="B94" s="822" t="s">
        <v>589</v>
      </c>
      <c r="C94" s="825" t="s">
        <v>609</v>
      </c>
      <c r="D94" s="839" t="s">
        <v>610</v>
      </c>
      <c r="E94" s="825" t="s">
        <v>4751</v>
      </c>
      <c r="F94" s="839" t="s">
        <v>4752</v>
      </c>
      <c r="G94" s="825" t="s">
        <v>4943</v>
      </c>
      <c r="H94" s="825" t="s">
        <v>4944</v>
      </c>
      <c r="I94" s="831">
        <v>143.24000549316406</v>
      </c>
      <c r="J94" s="831">
        <v>30</v>
      </c>
      <c r="K94" s="832">
        <v>4297.31982421875</v>
      </c>
    </row>
    <row r="95" spans="1:11" ht="14.45" customHeight="1" x14ac:dyDescent="0.2">
      <c r="A95" s="821" t="s">
        <v>588</v>
      </c>
      <c r="B95" s="822" t="s">
        <v>589</v>
      </c>
      <c r="C95" s="825" t="s">
        <v>609</v>
      </c>
      <c r="D95" s="839" t="s">
        <v>610</v>
      </c>
      <c r="E95" s="825" t="s">
        <v>4751</v>
      </c>
      <c r="F95" s="839" t="s">
        <v>4752</v>
      </c>
      <c r="G95" s="825" t="s">
        <v>4945</v>
      </c>
      <c r="H95" s="825" t="s">
        <v>4946</v>
      </c>
      <c r="I95" s="831">
        <v>14.489999771118164</v>
      </c>
      <c r="J95" s="831">
        <v>90</v>
      </c>
      <c r="K95" s="832">
        <v>1304.0999755859375</v>
      </c>
    </row>
    <row r="96" spans="1:11" ht="14.45" customHeight="1" x14ac:dyDescent="0.2">
      <c r="A96" s="821" t="s">
        <v>588</v>
      </c>
      <c r="B96" s="822" t="s">
        <v>589</v>
      </c>
      <c r="C96" s="825" t="s">
        <v>609</v>
      </c>
      <c r="D96" s="839" t="s">
        <v>610</v>
      </c>
      <c r="E96" s="825" t="s">
        <v>4751</v>
      </c>
      <c r="F96" s="839" t="s">
        <v>4752</v>
      </c>
      <c r="G96" s="825" t="s">
        <v>4947</v>
      </c>
      <c r="H96" s="825" t="s">
        <v>4948</v>
      </c>
      <c r="I96" s="831">
        <v>6.440000057220459</v>
      </c>
      <c r="J96" s="831">
        <v>100</v>
      </c>
      <c r="K96" s="832">
        <v>644</v>
      </c>
    </row>
    <row r="97" spans="1:11" ht="14.45" customHeight="1" x14ac:dyDescent="0.2">
      <c r="A97" s="821" t="s">
        <v>588</v>
      </c>
      <c r="B97" s="822" t="s">
        <v>589</v>
      </c>
      <c r="C97" s="825" t="s">
        <v>609</v>
      </c>
      <c r="D97" s="839" t="s">
        <v>610</v>
      </c>
      <c r="E97" s="825" t="s">
        <v>4751</v>
      </c>
      <c r="F97" s="839" t="s">
        <v>4752</v>
      </c>
      <c r="G97" s="825" t="s">
        <v>4949</v>
      </c>
      <c r="H97" s="825" t="s">
        <v>4950</v>
      </c>
      <c r="I97" s="831">
        <v>2.5399999618530273</v>
      </c>
      <c r="J97" s="831">
        <v>140</v>
      </c>
      <c r="K97" s="832">
        <v>355.60000610351563</v>
      </c>
    </row>
    <row r="98" spans="1:11" ht="14.45" customHeight="1" x14ac:dyDescent="0.2">
      <c r="A98" s="821" t="s">
        <v>588</v>
      </c>
      <c r="B98" s="822" t="s">
        <v>589</v>
      </c>
      <c r="C98" s="825" t="s">
        <v>609</v>
      </c>
      <c r="D98" s="839" t="s">
        <v>610</v>
      </c>
      <c r="E98" s="825" t="s">
        <v>4751</v>
      </c>
      <c r="F98" s="839" t="s">
        <v>4752</v>
      </c>
      <c r="G98" s="825" t="s">
        <v>4951</v>
      </c>
      <c r="H98" s="825" t="s">
        <v>4952</v>
      </c>
      <c r="I98" s="831">
        <v>790.875</v>
      </c>
      <c r="J98" s="831">
        <v>2</v>
      </c>
      <c r="K98" s="832">
        <v>1581.75</v>
      </c>
    </row>
    <row r="99" spans="1:11" ht="14.45" customHeight="1" x14ac:dyDescent="0.2">
      <c r="A99" s="821" t="s">
        <v>588</v>
      </c>
      <c r="B99" s="822" t="s">
        <v>589</v>
      </c>
      <c r="C99" s="825" t="s">
        <v>609</v>
      </c>
      <c r="D99" s="839" t="s">
        <v>610</v>
      </c>
      <c r="E99" s="825" t="s">
        <v>4751</v>
      </c>
      <c r="F99" s="839" t="s">
        <v>4752</v>
      </c>
      <c r="G99" s="825" t="s">
        <v>4953</v>
      </c>
      <c r="H99" s="825" t="s">
        <v>4954</v>
      </c>
      <c r="I99" s="831">
        <v>49.930000305175781</v>
      </c>
      <c r="J99" s="831">
        <v>40</v>
      </c>
      <c r="K99" s="832">
        <v>1997.3599853515625</v>
      </c>
    </row>
    <row r="100" spans="1:11" ht="14.45" customHeight="1" x14ac:dyDescent="0.2">
      <c r="A100" s="821" t="s">
        <v>588</v>
      </c>
      <c r="B100" s="822" t="s">
        <v>589</v>
      </c>
      <c r="C100" s="825" t="s">
        <v>609</v>
      </c>
      <c r="D100" s="839" t="s">
        <v>610</v>
      </c>
      <c r="E100" s="825" t="s">
        <v>4751</v>
      </c>
      <c r="F100" s="839" t="s">
        <v>4752</v>
      </c>
      <c r="G100" s="825" t="s">
        <v>4955</v>
      </c>
      <c r="H100" s="825" t="s">
        <v>4956</v>
      </c>
      <c r="I100" s="831">
        <v>352.27999877929688</v>
      </c>
      <c r="J100" s="831">
        <v>36</v>
      </c>
      <c r="K100" s="832">
        <v>12682.19970703125</v>
      </c>
    </row>
    <row r="101" spans="1:11" ht="14.45" customHeight="1" x14ac:dyDescent="0.2">
      <c r="A101" s="821" t="s">
        <v>588</v>
      </c>
      <c r="B101" s="822" t="s">
        <v>589</v>
      </c>
      <c r="C101" s="825" t="s">
        <v>609</v>
      </c>
      <c r="D101" s="839" t="s">
        <v>610</v>
      </c>
      <c r="E101" s="825" t="s">
        <v>4751</v>
      </c>
      <c r="F101" s="839" t="s">
        <v>4752</v>
      </c>
      <c r="G101" s="825" t="s">
        <v>4957</v>
      </c>
      <c r="H101" s="825" t="s">
        <v>4958</v>
      </c>
      <c r="I101" s="831">
        <v>18.399999618530273</v>
      </c>
      <c r="J101" s="831">
        <v>400</v>
      </c>
      <c r="K101" s="832">
        <v>7360</v>
      </c>
    </row>
    <row r="102" spans="1:11" ht="14.45" customHeight="1" x14ac:dyDescent="0.2">
      <c r="A102" s="821" t="s">
        <v>588</v>
      </c>
      <c r="B102" s="822" t="s">
        <v>589</v>
      </c>
      <c r="C102" s="825" t="s">
        <v>609</v>
      </c>
      <c r="D102" s="839" t="s">
        <v>610</v>
      </c>
      <c r="E102" s="825" t="s">
        <v>4751</v>
      </c>
      <c r="F102" s="839" t="s">
        <v>4752</v>
      </c>
      <c r="G102" s="825" t="s">
        <v>4959</v>
      </c>
      <c r="H102" s="825" t="s">
        <v>4960</v>
      </c>
      <c r="I102" s="831">
        <v>272.44000244140625</v>
      </c>
      <c r="J102" s="831">
        <v>12</v>
      </c>
      <c r="K102" s="832">
        <v>3269.219970703125</v>
      </c>
    </row>
    <row r="103" spans="1:11" ht="14.45" customHeight="1" x14ac:dyDescent="0.2">
      <c r="A103" s="821" t="s">
        <v>588</v>
      </c>
      <c r="B103" s="822" t="s">
        <v>589</v>
      </c>
      <c r="C103" s="825" t="s">
        <v>609</v>
      </c>
      <c r="D103" s="839" t="s">
        <v>610</v>
      </c>
      <c r="E103" s="825" t="s">
        <v>4751</v>
      </c>
      <c r="F103" s="839" t="s">
        <v>4752</v>
      </c>
      <c r="G103" s="825" t="s">
        <v>4961</v>
      </c>
      <c r="H103" s="825" t="s">
        <v>4962</v>
      </c>
      <c r="I103" s="831">
        <v>235.1300048828125</v>
      </c>
      <c r="J103" s="831">
        <v>10</v>
      </c>
      <c r="K103" s="832">
        <v>2351.2900390625</v>
      </c>
    </row>
    <row r="104" spans="1:11" ht="14.45" customHeight="1" x14ac:dyDescent="0.2">
      <c r="A104" s="821" t="s">
        <v>588</v>
      </c>
      <c r="B104" s="822" t="s">
        <v>589</v>
      </c>
      <c r="C104" s="825" t="s">
        <v>609</v>
      </c>
      <c r="D104" s="839" t="s">
        <v>610</v>
      </c>
      <c r="E104" s="825" t="s">
        <v>4751</v>
      </c>
      <c r="F104" s="839" t="s">
        <v>4752</v>
      </c>
      <c r="G104" s="825" t="s">
        <v>4963</v>
      </c>
      <c r="H104" s="825" t="s">
        <v>4964</v>
      </c>
      <c r="I104" s="831">
        <v>22.149999618530273</v>
      </c>
      <c r="J104" s="831">
        <v>675</v>
      </c>
      <c r="K104" s="832">
        <v>14951.25</v>
      </c>
    </row>
    <row r="105" spans="1:11" ht="14.45" customHeight="1" x14ac:dyDescent="0.2">
      <c r="A105" s="821" t="s">
        <v>588</v>
      </c>
      <c r="B105" s="822" t="s">
        <v>589</v>
      </c>
      <c r="C105" s="825" t="s">
        <v>609</v>
      </c>
      <c r="D105" s="839" t="s">
        <v>610</v>
      </c>
      <c r="E105" s="825" t="s">
        <v>4751</v>
      </c>
      <c r="F105" s="839" t="s">
        <v>4752</v>
      </c>
      <c r="G105" s="825" t="s">
        <v>4965</v>
      </c>
      <c r="H105" s="825" t="s">
        <v>4966</v>
      </c>
      <c r="I105" s="831">
        <v>30.175384814922626</v>
      </c>
      <c r="J105" s="831">
        <v>900</v>
      </c>
      <c r="K105" s="832">
        <v>27157.25</v>
      </c>
    </row>
    <row r="106" spans="1:11" ht="14.45" customHeight="1" x14ac:dyDescent="0.2">
      <c r="A106" s="821" t="s">
        <v>588</v>
      </c>
      <c r="B106" s="822" t="s">
        <v>589</v>
      </c>
      <c r="C106" s="825" t="s">
        <v>609</v>
      </c>
      <c r="D106" s="839" t="s">
        <v>610</v>
      </c>
      <c r="E106" s="825" t="s">
        <v>4751</v>
      </c>
      <c r="F106" s="839" t="s">
        <v>4752</v>
      </c>
      <c r="G106" s="825" t="s">
        <v>4967</v>
      </c>
      <c r="H106" s="825" t="s">
        <v>4968</v>
      </c>
      <c r="I106" s="831">
        <v>235.75</v>
      </c>
      <c r="J106" s="831">
        <v>12</v>
      </c>
      <c r="K106" s="832">
        <v>2829</v>
      </c>
    </row>
    <row r="107" spans="1:11" ht="14.45" customHeight="1" x14ac:dyDescent="0.2">
      <c r="A107" s="821" t="s">
        <v>588</v>
      </c>
      <c r="B107" s="822" t="s">
        <v>589</v>
      </c>
      <c r="C107" s="825" t="s">
        <v>609</v>
      </c>
      <c r="D107" s="839" t="s">
        <v>610</v>
      </c>
      <c r="E107" s="825" t="s">
        <v>4751</v>
      </c>
      <c r="F107" s="839" t="s">
        <v>4752</v>
      </c>
      <c r="G107" s="825" t="s">
        <v>4969</v>
      </c>
      <c r="H107" s="825" t="s">
        <v>4970</v>
      </c>
      <c r="I107" s="831">
        <v>5.273333390553792</v>
      </c>
      <c r="J107" s="831">
        <v>180</v>
      </c>
      <c r="K107" s="832">
        <v>948.89999389648438</v>
      </c>
    </row>
    <row r="108" spans="1:11" ht="14.45" customHeight="1" x14ac:dyDescent="0.2">
      <c r="A108" s="821" t="s">
        <v>588</v>
      </c>
      <c r="B108" s="822" t="s">
        <v>589</v>
      </c>
      <c r="C108" s="825" t="s">
        <v>609</v>
      </c>
      <c r="D108" s="839" t="s">
        <v>610</v>
      </c>
      <c r="E108" s="825" t="s">
        <v>4751</v>
      </c>
      <c r="F108" s="839" t="s">
        <v>4752</v>
      </c>
      <c r="G108" s="825" t="s">
        <v>4971</v>
      </c>
      <c r="H108" s="825" t="s">
        <v>4972</v>
      </c>
      <c r="I108" s="831">
        <v>16.329999923706055</v>
      </c>
      <c r="J108" s="831">
        <v>280</v>
      </c>
      <c r="K108" s="832">
        <v>4572.4000396728516</v>
      </c>
    </row>
    <row r="109" spans="1:11" ht="14.45" customHeight="1" x14ac:dyDescent="0.2">
      <c r="A109" s="821" t="s">
        <v>588</v>
      </c>
      <c r="B109" s="822" t="s">
        <v>589</v>
      </c>
      <c r="C109" s="825" t="s">
        <v>609</v>
      </c>
      <c r="D109" s="839" t="s">
        <v>610</v>
      </c>
      <c r="E109" s="825" t="s">
        <v>4751</v>
      </c>
      <c r="F109" s="839" t="s">
        <v>4752</v>
      </c>
      <c r="G109" s="825" t="s">
        <v>4973</v>
      </c>
      <c r="H109" s="825" t="s">
        <v>4974</v>
      </c>
      <c r="I109" s="831">
        <v>9.7799997329711914</v>
      </c>
      <c r="J109" s="831">
        <v>50</v>
      </c>
      <c r="K109" s="832">
        <v>489</v>
      </c>
    </row>
    <row r="110" spans="1:11" ht="14.45" customHeight="1" x14ac:dyDescent="0.2">
      <c r="A110" s="821" t="s">
        <v>588</v>
      </c>
      <c r="B110" s="822" t="s">
        <v>589</v>
      </c>
      <c r="C110" s="825" t="s">
        <v>609</v>
      </c>
      <c r="D110" s="839" t="s">
        <v>610</v>
      </c>
      <c r="E110" s="825" t="s">
        <v>4751</v>
      </c>
      <c r="F110" s="839" t="s">
        <v>4752</v>
      </c>
      <c r="G110" s="825" t="s">
        <v>4975</v>
      </c>
      <c r="H110" s="825" t="s">
        <v>4976</v>
      </c>
      <c r="I110" s="831">
        <v>112.81999969482422</v>
      </c>
      <c r="J110" s="831">
        <v>10</v>
      </c>
      <c r="K110" s="832">
        <v>1128.1500244140625</v>
      </c>
    </row>
    <row r="111" spans="1:11" ht="14.45" customHeight="1" x14ac:dyDescent="0.2">
      <c r="A111" s="821" t="s">
        <v>588</v>
      </c>
      <c r="B111" s="822" t="s">
        <v>589</v>
      </c>
      <c r="C111" s="825" t="s">
        <v>609</v>
      </c>
      <c r="D111" s="839" t="s">
        <v>610</v>
      </c>
      <c r="E111" s="825" t="s">
        <v>4751</v>
      </c>
      <c r="F111" s="839" t="s">
        <v>4752</v>
      </c>
      <c r="G111" s="825" t="s">
        <v>4977</v>
      </c>
      <c r="H111" s="825" t="s">
        <v>4978</v>
      </c>
      <c r="I111" s="831">
        <v>120.61000061035156</v>
      </c>
      <c r="J111" s="831">
        <v>10</v>
      </c>
      <c r="K111" s="832">
        <v>1206.1199951171875</v>
      </c>
    </row>
    <row r="112" spans="1:11" ht="14.45" customHeight="1" x14ac:dyDescent="0.2">
      <c r="A112" s="821" t="s">
        <v>588</v>
      </c>
      <c r="B112" s="822" t="s">
        <v>589</v>
      </c>
      <c r="C112" s="825" t="s">
        <v>609</v>
      </c>
      <c r="D112" s="839" t="s">
        <v>610</v>
      </c>
      <c r="E112" s="825" t="s">
        <v>4751</v>
      </c>
      <c r="F112" s="839" t="s">
        <v>4752</v>
      </c>
      <c r="G112" s="825" t="s">
        <v>4979</v>
      </c>
      <c r="H112" s="825" t="s">
        <v>4980</v>
      </c>
      <c r="I112" s="831">
        <v>233.79800109863282</v>
      </c>
      <c r="J112" s="831">
        <v>55</v>
      </c>
      <c r="K112" s="832">
        <v>12858.789794921875</v>
      </c>
    </row>
    <row r="113" spans="1:11" ht="14.45" customHeight="1" x14ac:dyDescent="0.2">
      <c r="A113" s="821" t="s">
        <v>588</v>
      </c>
      <c r="B113" s="822" t="s">
        <v>589</v>
      </c>
      <c r="C113" s="825" t="s">
        <v>609</v>
      </c>
      <c r="D113" s="839" t="s">
        <v>610</v>
      </c>
      <c r="E113" s="825" t="s">
        <v>4751</v>
      </c>
      <c r="F113" s="839" t="s">
        <v>4752</v>
      </c>
      <c r="G113" s="825" t="s">
        <v>4981</v>
      </c>
      <c r="H113" s="825" t="s">
        <v>4982</v>
      </c>
      <c r="I113" s="831">
        <v>120.69000244140625</v>
      </c>
      <c r="J113" s="831">
        <v>25</v>
      </c>
      <c r="K113" s="832">
        <v>3017.31005859375</v>
      </c>
    </row>
    <row r="114" spans="1:11" ht="14.45" customHeight="1" x14ac:dyDescent="0.2">
      <c r="A114" s="821" t="s">
        <v>588</v>
      </c>
      <c r="B114" s="822" t="s">
        <v>589</v>
      </c>
      <c r="C114" s="825" t="s">
        <v>609</v>
      </c>
      <c r="D114" s="839" t="s">
        <v>610</v>
      </c>
      <c r="E114" s="825" t="s">
        <v>4751</v>
      </c>
      <c r="F114" s="839" t="s">
        <v>4752</v>
      </c>
      <c r="G114" s="825" t="s">
        <v>4983</v>
      </c>
      <c r="H114" s="825" t="s">
        <v>4984</v>
      </c>
      <c r="I114" s="831">
        <v>85.419998168945313</v>
      </c>
      <c r="J114" s="831">
        <v>60</v>
      </c>
      <c r="K114" s="832">
        <v>5125.320068359375</v>
      </c>
    </row>
    <row r="115" spans="1:11" ht="14.45" customHeight="1" x14ac:dyDescent="0.2">
      <c r="A115" s="821" t="s">
        <v>588</v>
      </c>
      <c r="B115" s="822" t="s">
        <v>589</v>
      </c>
      <c r="C115" s="825" t="s">
        <v>609</v>
      </c>
      <c r="D115" s="839" t="s">
        <v>610</v>
      </c>
      <c r="E115" s="825" t="s">
        <v>4751</v>
      </c>
      <c r="F115" s="839" t="s">
        <v>4752</v>
      </c>
      <c r="G115" s="825" t="s">
        <v>4985</v>
      </c>
      <c r="H115" s="825" t="s">
        <v>4986</v>
      </c>
      <c r="I115" s="831">
        <v>123.05000305175781</v>
      </c>
      <c r="J115" s="831">
        <v>130</v>
      </c>
      <c r="K115" s="832">
        <v>15996.5</v>
      </c>
    </row>
    <row r="116" spans="1:11" ht="14.45" customHeight="1" x14ac:dyDescent="0.2">
      <c r="A116" s="821" t="s">
        <v>588</v>
      </c>
      <c r="B116" s="822" t="s">
        <v>589</v>
      </c>
      <c r="C116" s="825" t="s">
        <v>609</v>
      </c>
      <c r="D116" s="839" t="s">
        <v>610</v>
      </c>
      <c r="E116" s="825" t="s">
        <v>4751</v>
      </c>
      <c r="F116" s="839" t="s">
        <v>4752</v>
      </c>
      <c r="G116" s="825" t="s">
        <v>4987</v>
      </c>
      <c r="H116" s="825" t="s">
        <v>4988</v>
      </c>
      <c r="I116" s="831">
        <v>1477.39501953125</v>
      </c>
      <c r="J116" s="831">
        <v>2</v>
      </c>
      <c r="K116" s="832">
        <v>2954.7900390625</v>
      </c>
    </row>
    <row r="117" spans="1:11" ht="14.45" customHeight="1" x14ac:dyDescent="0.2">
      <c r="A117" s="821" t="s">
        <v>588</v>
      </c>
      <c r="B117" s="822" t="s">
        <v>589</v>
      </c>
      <c r="C117" s="825" t="s">
        <v>609</v>
      </c>
      <c r="D117" s="839" t="s">
        <v>610</v>
      </c>
      <c r="E117" s="825" t="s">
        <v>4751</v>
      </c>
      <c r="F117" s="839" t="s">
        <v>4752</v>
      </c>
      <c r="G117" s="825" t="s">
        <v>4989</v>
      </c>
      <c r="H117" s="825" t="s">
        <v>4990</v>
      </c>
      <c r="I117" s="831">
        <v>213.78000132242838</v>
      </c>
      <c r="J117" s="831">
        <v>31</v>
      </c>
      <c r="K117" s="832">
        <v>6637.5501708984375</v>
      </c>
    </row>
    <row r="118" spans="1:11" ht="14.45" customHeight="1" x14ac:dyDescent="0.2">
      <c r="A118" s="821" t="s">
        <v>588</v>
      </c>
      <c r="B118" s="822" t="s">
        <v>589</v>
      </c>
      <c r="C118" s="825" t="s">
        <v>609</v>
      </c>
      <c r="D118" s="839" t="s">
        <v>610</v>
      </c>
      <c r="E118" s="825" t="s">
        <v>4751</v>
      </c>
      <c r="F118" s="839" t="s">
        <v>4752</v>
      </c>
      <c r="G118" s="825" t="s">
        <v>4991</v>
      </c>
      <c r="H118" s="825" t="s">
        <v>4992</v>
      </c>
      <c r="I118" s="831">
        <v>794.3599853515625</v>
      </c>
      <c r="J118" s="831">
        <v>1</v>
      </c>
      <c r="K118" s="832">
        <v>794.3599853515625</v>
      </c>
    </row>
    <row r="119" spans="1:11" ht="14.45" customHeight="1" x14ac:dyDescent="0.2">
      <c r="A119" s="821" t="s">
        <v>588</v>
      </c>
      <c r="B119" s="822" t="s">
        <v>589</v>
      </c>
      <c r="C119" s="825" t="s">
        <v>609</v>
      </c>
      <c r="D119" s="839" t="s">
        <v>610</v>
      </c>
      <c r="E119" s="825" t="s">
        <v>4751</v>
      </c>
      <c r="F119" s="839" t="s">
        <v>4752</v>
      </c>
      <c r="G119" s="825" t="s">
        <v>4993</v>
      </c>
      <c r="H119" s="825" t="s">
        <v>4994</v>
      </c>
      <c r="I119" s="831">
        <v>38.400001525878906</v>
      </c>
      <c r="J119" s="831">
        <v>30</v>
      </c>
      <c r="K119" s="832">
        <v>1152.030029296875</v>
      </c>
    </row>
    <row r="120" spans="1:11" ht="14.45" customHeight="1" x14ac:dyDescent="0.2">
      <c r="A120" s="821" t="s">
        <v>588</v>
      </c>
      <c r="B120" s="822" t="s">
        <v>589</v>
      </c>
      <c r="C120" s="825" t="s">
        <v>609</v>
      </c>
      <c r="D120" s="839" t="s">
        <v>610</v>
      </c>
      <c r="E120" s="825" t="s">
        <v>4751</v>
      </c>
      <c r="F120" s="839" t="s">
        <v>4752</v>
      </c>
      <c r="G120" s="825" t="s">
        <v>4995</v>
      </c>
      <c r="H120" s="825" t="s">
        <v>4996</v>
      </c>
      <c r="I120" s="831">
        <v>128</v>
      </c>
      <c r="J120" s="831">
        <v>20</v>
      </c>
      <c r="K120" s="832">
        <v>2559.89990234375</v>
      </c>
    </row>
    <row r="121" spans="1:11" ht="14.45" customHeight="1" x14ac:dyDescent="0.2">
      <c r="A121" s="821" t="s">
        <v>588</v>
      </c>
      <c r="B121" s="822" t="s">
        <v>589</v>
      </c>
      <c r="C121" s="825" t="s">
        <v>609</v>
      </c>
      <c r="D121" s="839" t="s">
        <v>610</v>
      </c>
      <c r="E121" s="825" t="s">
        <v>4751</v>
      </c>
      <c r="F121" s="839" t="s">
        <v>4752</v>
      </c>
      <c r="G121" s="825" t="s">
        <v>4997</v>
      </c>
      <c r="H121" s="825" t="s">
        <v>4998</v>
      </c>
      <c r="I121" s="831">
        <v>92</v>
      </c>
      <c r="J121" s="831">
        <v>10</v>
      </c>
      <c r="K121" s="832">
        <v>920</v>
      </c>
    </row>
    <row r="122" spans="1:11" ht="14.45" customHeight="1" x14ac:dyDescent="0.2">
      <c r="A122" s="821" t="s">
        <v>588</v>
      </c>
      <c r="B122" s="822" t="s">
        <v>589</v>
      </c>
      <c r="C122" s="825" t="s">
        <v>609</v>
      </c>
      <c r="D122" s="839" t="s">
        <v>610</v>
      </c>
      <c r="E122" s="825" t="s">
        <v>4751</v>
      </c>
      <c r="F122" s="839" t="s">
        <v>4752</v>
      </c>
      <c r="G122" s="825" t="s">
        <v>4999</v>
      </c>
      <c r="H122" s="825" t="s">
        <v>5000</v>
      </c>
      <c r="I122" s="831">
        <v>334.64999389648438</v>
      </c>
      <c r="J122" s="831">
        <v>10</v>
      </c>
      <c r="K122" s="832">
        <v>3346.5</v>
      </c>
    </row>
    <row r="123" spans="1:11" ht="14.45" customHeight="1" x14ac:dyDescent="0.2">
      <c r="A123" s="821" t="s">
        <v>588</v>
      </c>
      <c r="B123" s="822" t="s">
        <v>589</v>
      </c>
      <c r="C123" s="825" t="s">
        <v>609</v>
      </c>
      <c r="D123" s="839" t="s">
        <v>610</v>
      </c>
      <c r="E123" s="825" t="s">
        <v>4751</v>
      </c>
      <c r="F123" s="839" t="s">
        <v>4752</v>
      </c>
      <c r="G123" s="825" t="s">
        <v>5001</v>
      </c>
      <c r="H123" s="825" t="s">
        <v>5002</v>
      </c>
      <c r="I123" s="831">
        <v>322</v>
      </c>
      <c r="J123" s="831">
        <v>12</v>
      </c>
      <c r="K123" s="832">
        <v>3864</v>
      </c>
    </row>
    <row r="124" spans="1:11" ht="14.45" customHeight="1" x14ac:dyDescent="0.2">
      <c r="A124" s="821" t="s">
        <v>588</v>
      </c>
      <c r="B124" s="822" t="s">
        <v>589</v>
      </c>
      <c r="C124" s="825" t="s">
        <v>609</v>
      </c>
      <c r="D124" s="839" t="s">
        <v>610</v>
      </c>
      <c r="E124" s="825" t="s">
        <v>4751</v>
      </c>
      <c r="F124" s="839" t="s">
        <v>4752</v>
      </c>
      <c r="G124" s="825" t="s">
        <v>5003</v>
      </c>
      <c r="H124" s="825" t="s">
        <v>5004</v>
      </c>
      <c r="I124" s="831">
        <v>310.5</v>
      </c>
      <c r="J124" s="831">
        <v>5</v>
      </c>
      <c r="K124" s="832">
        <v>1552.5</v>
      </c>
    </row>
    <row r="125" spans="1:11" ht="14.45" customHeight="1" x14ac:dyDescent="0.2">
      <c r="A125" s="821" t="s">
        <v>588</v>
      </c>
      <c r="B125" s="822" t="s">
        <v>589</v>
      </c>
      <c r="C125" s="825" t="s">
        <v>609</v>
      </c>
      <c r="D125" s="839" t="s">
        <v>610</v>
      </c>
      <c r="E125" s="825" t="s">
        <v>4751</v>
      </c>
      <c r="F125" s="839" t="s">
        <v>4752</v>
      </c>
      <c r="G125" s="825" t="s">
        <v>5005</v>
      </c>
      <c r="H125" s="825" t="s">
        <v>5006</v>
      </c>
      <c r="I125" s="831">
        <v>283.01998901367188</v>
      </c>
      <c r="J125" s="831">
        <v>55</v>
      </c>
      <c r="K125" s="832">
        <v>15565.82958984375</v>
      </c>
    </row>
    <row r="126" spans="1:11" ht="14.45" customHeight="1" x14ac:dyDescent="0.2">
      <c r="A126" s="821" t="s">
        <v>588</v>
      </c>
      <c r="B126" s="822" t="s">
        <v>589</v>
      </c>
      <c r="C126" s="825" t="s">
        <v>609</v>
      </c>
      <c r="D126" s="839" t="s">
        <v>610</v>
      </c>
      <c r="E126" s="825" t="s">
        <v>4751</v>
      </c>
      <c r="F126" s="839" t="s">
        <v>4752</v>
      </c>
      <c r="G126" s="825" t="s">
        <v>5007</v>
      </c>
      <c r="H126" s="825" t="s">
        <v>5008</v>
      </c>
      <c r="I126" s="831">
        <v>58.529998779296875</v>
      </c>
      <c r="J126" s="831">
        <v>20</v>
      </c>
      <c r="K126" s="832">
        <v>1170.6700439453125</v>
      </c>
    </row>
    <row r="127" spans="1:11" ht="14.45" customHeight="1" x14ac:dyDescent="0.2">
      <c r="A127" s="821" t="s">
        <v>588</v>
      </c>
      <c r="B127" s="822" t="s">
        <v>589</v>
      </c>
      <c r="C127" s="825" t="s">
        <v>609</v>
      </c>
      <c r="D127" s="839" t="s">
        <v>610</v>
      </c>
      <c r="E127" s="825" t="s">
        <v>4751</v>
      </c>
      <c r="F127" s="839" t="s">
        <v>4752</v>
      </c>
      <c r="G127" s="825" t="s">
        <v>5009</v>
      </c>
      <c r="H127" s="825" t="s">
        <v>5010</v>
      </c>
      <c r="I127" s="831">
        <v>8.7100000381469727</v>
      </c>
      <c r="J127" s="831">
        <v>100</v>
      </c>
      <c r="K127" s="832">
        <v>871.20001220703125</v>
      </c>
    </row>
    <row r="128" spans="1:11" ht="14.45" customHeight="1" x14ac:dyDescent="0.2">
      <c r="A128" s="821" t="s">
        <v>588</v>
      </c>
      <c r="B128" s="822" t="s">
        <v>589</v>
      </c>
      <c r="C128" s="825" t="s">
        <v>609</v>
      </c>
      <c r="D128" s="839" t="s">
        <v>610</v>
      </c>
      <c r="E128" s="825" t="s">
        <v>4751</v>
      </c>
      <c r="F128" s="839" t="s">
        <v>4752</v>
      </c>
      <c r="G128" s="825" t="s">
        <v>5011</v>
      </c>
      <c r="H128" s="825" t="s">
        <v>5012</v>
      </c>
      <c r="I128" s="831">
        <v>21.200000762939453</v>
      </c>
      <c r="J128" s="831">
        <v>40</v>
      </c>
      <c r="K128" s="832">
        <v>848.16998291015625</v>
      </c>
    </row>
    <row r="129" spans="1:11" ht="14.45" customHeight="1" x14ac:dyDescent="0.2">
      <c r="A129" s="821" t="s">
        <v>588</v>
      </c>
      <c r="B129" s="822" t="s">
        <v>589</v>
      </c>
      <c r="C129" s="825" t="s">
        <v>609</v>
      </c>
      <c r="D129" s="839" t="s">
        <v>610</v>
      </c>
      <c r="E129" s="825" t="s">
        <v>4751</v>
      </c>
      <c r="F129" s="839" t="s">
        <v>4752</v>
      </c>
      <c r="G129" s="825" t="s">
        <v>5013</v>
      </c>
      <c r="H129" s="825" t="s">
        <v>5014</v>
      </c>
      <c r="I129" s="831">
        <v>37.279998779296875</v>
      </c>
      <c r="J129" s="831">
        <v>30</v>
      </c>
      <c r="K129" s="832">
        <v>1118.3499755859375</v>
      </c>
    </row>
    <row r="130" spans="1:11" ht="14.45" customHeight="1" x14ac:dyDescent="0.2">
      <c r="A130" s="821" t="s">
        <v>588</v>
      </c>
      <c r="B130" s="822" t="s">
        <v>589</v>
      </c>
      <c r="C130" s="825" t="s">
        <v>609</v>
      </c>
      <c r="D130" s="839" t="s">
        <v>610</v>
      </c>
      <c r="E130" s="825" t="s">
        <v>4751</v>
      </c>
      <c r="F130" s="839" t="s">
        <v>4752</v>
      </c>
      <c r="G130" s="825" t="s">
        <v>5015</v>
      </c>
      <c r="H130" s="825" t="s">
        <v>5016</v>
      </c>
      <c r="I130" s="831">
        <v>5.8400001525878906</v>
      </c>
      <c r="J130" s="831">
        <v>100</v>
      </c>
      <c r="K130" s="832">
        <v>584</v>
      </c>
    </row>
    <row r="131" spans="1:11" ht="14.45" customHeight="1" x14ac:dyDescent="0.2">
      <c r="A131" s="821" t="s">
        <v>588</v>
      </c>
      <c r="B131" s="822" t="s">
        <v>589</v>
      </c>
      <c r="C131" s="825" t="s">
        <v>609</v>
      </c>
      <c r="D131" s="839" t="s">
        <v>610</v>
      </c>
      <c r="E131" s="825" t="s">
        <v>4751</v>
      </c>
      <c r="F131" s="839" t="s">
        <v>4752</v>
      </c>
      <c r="G131" s="825" t="s">
        <v>5017</v>
      </c>
      <c r="H131" s="825" t="s">
        <v>5018</v>
      </c>
      <c r="I131" s="831">
        <v>14.123999977111817</v>
      </c>
      <c r="J131" s="831">
        <v>400</v>
      </c>
      <c r="K131" s="832">
        <v>5649.5</v>
      </c>
    </row>
    <row r="132" spans="1:11" ht="14.45" customHeight="1" x14ac:dyDescent="0.2">
      <c r="A132" s="821" t="s">
        <v>588</v>
      </c>
      <c r="B132" s="822" t="s">
        <v>589</v>
      </c>
      <c r="C132" s="825" t="s">
        <v>609</v>
      </c>
      <c r="D132" s="839" t="s">
        <v>610</v>
      </c>
      <c r="E132" s="825" t="s">
        <v>4751</v>
      </c>
      <c r="F132" s="839" t="s">
        <v>4752</v>
      </c>
      <c r="G132" s="825" t="s">
        <v>5019</v>
      </c>
      <c r="H132" s="825" t="s">
        <v>5020</v>
      </c>
      <c r="I132" s="831">
        <v>13.800000190734863</v>
      </c>
      <c r="J132" s="831">
        <v>100</v>
      </c>
      <c r="K132" s="832">
        <v>1380</v>
      </c>
    </row>
    <row r="133" spans="1:11" ht="14.45" customHeight="1" x14ac:dyDescent="0.2">
      <c r="A133" s="821" t="s">
        <v>588</v>
      </c>
      <c r="B133" s="822" t="s">
        <v>589</v>
      </c>
      <c r="C133" s="825" t="s">
        <v>609</v>
      </c>
      <c r="D133" s="839" t="s">
        <v>610</v>
      </c>
      <c r="E133" s="825" t="s">
        <v>4751</v>
      </c>
      <c r="F133" s="839" t="s">
        <v>4752</v>
      </c>
      <c r="G133" s="825" t="s">
        <v>5021</v>
      </c>
      <c r="H133" s="825" t="s">
        <v>5022</v>
      </c>
      <c r="I133" s="831">
        <v>230.08999633789063</v>
      </c>
      <c r="J133" s="831">
        <v>75</v>
      </c>
      <c r="K133" s="832">
        <v>17256.8994140625</v>
      </c>
    </row>
    <row r="134" spans="1:11" ht="14.45" customHeight="1" x14ac:dyDescent="0.2">
      <c r="A134" s="821" t="s">
        <v>588</v>
      </c>
      <c r="B134" s="822" t="s">
        <v>589</v>
      </c>
      <c r="C134" s="825" t="s">
        <v>609</v>
      </c>
      <c r="D134" s="839" t="s">
        <v>610</v>
      </c>
      <c r="E134" s="825" t="s">
        <v>4751</v>
      </c>
      <c r="F134" s="839" t="s">
        <v>4752</v>
      </c>
      <c r="G134" s="825" t="s">
        <v>5023</v>
      </c>
      <c r="H134" s="825" t="s">
        <v>5024</v>
      </c>
      <c r="I134" s="831">
        <v>228.54555426703558</v>
      </c>
      <c r="J134" s="831">
        <v>350</v>
      </c>
      <c r="K134" s="832">
        <v>79977.43798828125</v>
      </c>
    </row>
    <row r="135" spans="1:11" ht="14.45" customHeight="1" x14ac:dyDescent="0.2">
      <c r="A135" s="821" t="s">
        <v>588</v>
      </c>
      <c r="B135" s="822" t="s">
        <v>589</v>
      </c>
      <c r="C135" s="825" t="s">
        <v>609</v>
      </c>
      <c r="D135" s="839" t="s">
        <v>610</v>
      </c>
      <c r="E135" s="825" t="s">
        <v>4751</v>
      </c>
      <c r="F135" s="839" t="s">
        <v>4752</v>
      </c>
      <c r="G135" s="825" t="s">
        <v>5025</v>
      </c>
      <c r="H135" s="825" t="s">
        <v>5026</v>
      </c>
      <c r="I135" s="831">
        <v>256.44999694824219</v>
      </c>
      <c r="J135" s="831">
        <v>5</v>
      </c>
      <c r="K135" s="832">
        <v>1278.7999877929688</v>
      </c>
    </row>
    <row r="136" spans="1:11" ht="14.45" customHeight="1" x14ac:dyDescent="0.2">
      <c r="A136" s="821" t="s">
        <v>588</v>
      </c>
      <c r="B136" s="822" t="s">
        <v>589</v>
      </c>
      <c r="C136" s="825" t="s">
        <v>609</v>
      </c>
      <c r="D136" s="839" t="s">
        <v>610</v>
      </c>
      <c r="E136" s="825" t="s">
        <v>4751</v>
      </c>
      <c r="F136" s="839" t="s">
        <v>4752</v>
      </c>
      <c r="G136" s="825" t="s">
        <v>5027</v>
      </c>
      <c r="H136" s="825" t="s">
        <v>5028</v>
      </c>
      <c r="I136" s="831">
        <v>83.379997253417969</v>
      </c>
      <c r="J136" s="831">
        <v>20</v>
      </c>
      <c r="K136" s="832">
        <v>1667.5</v>
      </c>
    </row>
    <row r="137" spans="1:11" ht="14.45" customHeight="1" x14ac:dyDescent="0.2">
      <c r="A137" s="821" t="s">
        <v>588</v>
      </c>
      <c r="B137" s="822" t="s">
        <v>589</v>
      </c>
      <c r="C137" s="825" t="s">
        <v>609</v>
      </c>
      <c r="D137" s="839" t="s">
        <v>610</v>
      </c>
      <c r="E137" s="825" t="s">
        <v>4751</v>
      </c>
      <c r="F137" s="839" t="s">
        <v>4752</v>
      </c>
      <c r="G137" s="825" t="s">
        <v>5029</v>
      </c>
      <c r="H137" s="825" t="s">
        <v>5030</v>
      </c>
      <c r="I137" s="831">
        <v>10.119999885559082</v>
      </c>
      <c r="J137" s="831">
        <v>1</v>
      </c>
      <c r="K137" s="832">
        <v>10.119999885559082</v>
      </c>
    </row>
    <row r="138" spans="1:11" ht="14.45" customHeight="1" x14ac:dyDescent="0.2">
      <c r="A138" s="821" t="s">
        <v>588</v>
      </c>
      <c r="B138" s="822" t="s">
        <v>589</v>
      </c>
      <c r="C138" s="825" t="s">
        <v>609</v>
      </c>
      <c r="D138" s="839" t="s">
        <v>610</v>
      </c>
      <c r="E138" s="825" t="s">
        <v>4751</v>
      </c>
      <c r="F138" s="839" t="s">
        <v>4752</v>
      </c>
      <c r="G138" s="825" t="s">
        <v>4753</v>
      </c>
      <c r="H138" s="825" t="s">
        <v>4754</v>
      </c>
      <c r="I138" s="831">
        <v>1.3799999952316284</v>
      </c>
      <c r="J138" s="831">
        <v>1150</v>
      </c>
      <c r="K138" s="832">
        <v>1587</v>
      </c>
    </row>
    <row r="139" spans="1:11" ht="14.45" customHeight="1" x14ac:dyDescent="0.2">
      <c r="A139" s="821" t="s">
        <v>588</v>
      </c>
      <c r="B139" s="822" t="s">
        <v>589</v>
      </c>
      <c r="C139" s="825" t="s">
        <v>609</v>
      </c>
      <c r="D139" s="839" t="s">
        <v>610</v>
      </c>
      <c r="E139" s="825" t="s">
        <v>4751</v>
      </c>
      <c r="F139" s="839" t="s">
        <v>4752</v>
      </c>
      <c r="G139" s="825" t="s">
        <v>5031</v>
      </c>
      <c r="H139" s="825" t="s">
        <v>5032</v>
      </c>
      <c r="I139" s="831">
        <v>13.020000457763672</v>
      </c>
      <c r="J139" s="831">
        <v>1</v>
      </c>
      <c r="K139" s="832">
        <v>13.020000457763672</v>
      </c>
    </row>
    <row r="140" spans="1:11" ht="14.45" customHeight="1" x14ac:dyDescent="0.2">
      <c r="A140" s="821" t="s">
        <v>588</v>
      </c>
      <c r="B140" s="822" t="s">
        <v>589</v>
      </c>
      <c r="C140" s="825" t="s">
        <v>609</v>
      </c>
      <c r="D140" s="839" t="s">
        <v>610</v>
      </c>
      <c r="E140" s="825" t="s">
        <v>4751</v>
      </c>
      <c r="F140" s="839" t="s">
        <v>4752</v>
      </c>
      <c r="G140" s="825" t="s">
        <v>4757</v>
      </c>
      <c r="H140" s="825" t="s">
        <v>4758</v>
      </c>
      <c r="I140" s="831">
        <v>0.85333335399627686</v>
      </c>
      <c r="J140" s="831">
        <v>3700</v>
      </c>
      <c r="K140" s="832">
        <v>3156</v>
      </c>
    </row>
    <row r="141" spans="1:11" ht="14.45" customHeight="1" x14ac:dyDescent="0.2">
      <c r="A141" s="821" t="s">
        <v>588</v>
      </c>
      <c r="B141" s="822" t="s">
        <v>589</v>
      </c>
      <c r="C141" s="825" t="s">
        <v>609</v>
      </c>
      <c r="D141" s="839" t="s">
        <v>610</v>
      </c>
      <c r="E141" s="825" t="s">
        <v>4751</v>
      </c>
      <c r="F141" s="839" t="s">
        <v>4752</v>
      </c>
      <c r="G141" s="825" t="s">
        <v>4759</v>
      </c>
      <c r="H141" s="825" t="s">
        <v>4760</v>
      </c>
      <c r="I141" s="831">
        <v>1.5172727108001709</v>
      </c>
      <c r="J141" s="831">
        <v>3050</v>
      </c>
      <c r="K141" s="832">
        <v>4628</v>
      </c>
    </row>
    <row r="142" spans="1:11" ht="14.45" customHeight="1" x14ac:dyDescent="0.2">
      <c r="A142" s="821" t="s">
        <v>588</v>
      </c>
      <c r="B142" s="822" t="s">
        <v>589</v>
      </c>
      <c r="C142" s="825" t="s">
        <v>609</v>
      </c>
      <c r="D142" s="839" t="s">
        <v>610</v>
      </c>
      <c r="E142" s="825" t="s">
        <v>4751</v>
      </c>
      <c r="F142" s="839" t="s">
        <v>4752</v>
      </c>
      <c r="G142" s="825" t="s">
        <v>5033</v>
      </c>
      <c r="H142" s="825" t="s">
        <v>5034</v>
      </c>
      <c r="I142" s="831">
        <v>2.0609999418258669</v>
      </c>
      <c r="J142" s="831">
        <v>2000</v>
      </c>
      <c r="K142" s="832">
        <v>4122</v>
      </c>
    </row>
    <row r="143" spans="1:11" ht="14.45" customHeight="1" x14ac:dyDescent="0.2">
      <c r="A143" s="821" t="s">
        <v>588</v>
      </c>
      <c r="B143" s="822" t="s">
        <v>589</v>
      </c>
      <c r="C143" s="825" t="s">
        <v>609</v>
      </c>
      <c r="D143" s="839" t="s">
        <v>610</v>
      </c>
      <c r="E143" s="825" t="s">
        <v>4751</v>
      </c>
      <c r="F143" s="839" t="s">
        <v>4752</v>
      </c>
      <c r="G143" s="825" t="s">
        <v>5035</v>
      </c>
      <c r="H143" s="825" t="s">
        <v>5036</v>
      </c>
      <c r="I143" s="831">
        <v>5.8733332951863604</v>
      </c>
      <c r="J143" s="831">
        <v>500</v>
      </c>
      <c r="K143" s="832">
        <v>2936.5</v>
      </c>
    </row>
    <row r="144" spans="1:11" ht="14.45" customHeight="1" x14ac:dyDescent="0.2">
      <c r="A144" s="821" t="s">
        <v>588</v>
      </c>
      <c r="B144" s="822" t="s">
        <v>589</v>
      </c>
      <c r="C144" s="825" t="s">
        <v>609</v>
      </c>
      <c r="D144" s="839" t="s">
        <v>610</v>
      </c>
      <c r="E144" s="825" t="s">
        <v>4751</v>
      </c>
      <c r="F144" s="839" t="s">
        <v>4752</v>
      </c>
      <c r="G144" s="825" t="s">
        <v>5037</v>
      </c>
      <c r="H144" s="825" t="s">
        <v>5038</v>
      </c>
      <c r="I144" s="831">
        <v>9.2960000991821286</v>
      </c>
      <c r="J144" s="831">
        <v>350</v>
      </c>
      <c r="K144" s="832">
        <v>3253.5</v>
      </c>
    </row>
    <row r="145" spans="1:11" ht="14.45" customHeight="1" x14ac:dyDescent="0.2">
      <c r="A145" s="821" t="s">
        <v>588</v>
      </c>
      <c r="B145" s="822" t="s">
        <v>589</v>
      </c>
      <c r="C145" s="825" t="s">
        <v>609</v>
      </c>
      <c r="D145" s="839" t="s">
        <v>610</v>
      </c>
      <c r="E145" s="825" t="s">
        <v>4751</v>
      </c>
      <c r="F145" s="839" t="s">
        <v>4752</v>
      </c>
      <c r="G145" s="825" t="s">
        <v>5039</v>
      </c>
      <c r="H145" s="825" t="s">
        <v>5040</v>
      </c>
      <c r="I145" s="831">
        <v>13.435999870300293</v>
      </c>
      <c r="J145" s="831">
        <v>105</v>
      </c>
      <c r="K145" s="832">
        <v>1395.0999755859375</v>
      </c>
    </row>
    <row r="146" spans="1:11" ht="14.45" customHeight="1" x14ac:dyDescent="0.2">
      <c r="A146" s="821" t="s">
        <v>588</v>
      </c>
      <c r="B146" s="822" t="s">
        <v>589</v>
      </c>
      <c r="C146" s="825" t="s">
        <v>609</v>
      </c>
      <c r="D146" s="839" t="s">
        <v>610</v>
      </c>
      <c r="E146" s="825" t="s">
        <v>4751</v>
      </c>
      <c r="F146" s="839" t="s">
        <v>4752</v>
      </c>
      <c r="G146" s="825" t="s">
        <v>5041</v>
      </c>
      <c r="H146" s="825" t="s">
        <v>5042</v>
      </c>
      <c r="I146" s="831">
        <v>13.139999866485596</v>
      </c>
      <c r="J146" s="831">
        <v>58</v>
      </c>
      <c r="K146" s="832">
        <v>778.6400146484375</v>
      </c>
    </row>
    <row r="147" spans="1:11" ht="14.45" customHeight="1" x14ac:dyDescent="0.2">
      <c r="A147" s="821" t="s">
        <v>588</v>
      </c>
      <c r="B147" s="822" t="s">
        <v>589</v>
      </c>
      <c r="C147" s="825" t="s">
        <v>609</v>
      </c>
      <c r="D147" s="839" t="s">
        <v>610</v>
      </c>
      <c r="E147" s="825" t="s">
        <v>4751</v>
      </c>
      <c r="F147" s="839" t="s">
        <v>4752</v>
      </c>
      <c r="G147" s="825" t="s">
        <v>5043</v>
      </c>
      <c r="H147" s="825" t="s">
        <v>5044</v>
      </c>
      <c r="I147" s="831">
        <v>46</v>
      </c>
      <c r="J147" s="831">
        <v>7</v>
      </c>
      <c r="K147" s="832">
        <v>322</v>
      </c>
    </row>
    <row r="148" spans="1:11" ht="14.45" customHeight="1" x14ac:dyDescent="0.2">
      <c r="A148" s="821" t="s">
        <v>588</v>
      </c>
      <c r="B148" s="822" t="s">
        <v>589</v>
      </c>
      <c r="C148" s="825" t="s">
        <v>609</v>
      </c>
      <c r="D148" s="839" t="s">
        <v>610</v>
      </c>
      <c r="E148" s="825" t="s">
        <v>4751</v>
      </c>
      <c r="F148" s="839" t="s">
        <v>4752</v>
      </c>
      <c r="G148" s="825" t="s">
        <v>5045</v>
      </c>
      <c r="H148" s="825" t="s">
        <v>5046</v>
      </c>
      <c r="I148" s="831">
        <v>61.209999084472656</v>
      </c>
      <c r="J148" s="831">
        <v>5</v>
      </c>
      <c r="K148" s="832">
        <v>306.04998779296875</v>
      </c>
    </row>
    <row r="149" spans="1:11" ht="14.45" customHeight="1" x14ac:dyDescent="0.2">
      <c r="A149" s="821" t="s">
        <v>588</v>
      </c>
      <c r="B149" s="822" t="s">
        <v>589</v>
      </c>
      <c r="C149" s="825" t="s">
        <v>609</v>
      </c>
      <c r="D149" s="839" t="s">
        <v>610</v>
      </c>
      <c r="E149" s="825" t="s">
        <v>4751</v>
      </c>
      <c r="F149" s="839" t="s">
        <v>4752</v>
      </c>
      <c r="G149" s="825" t="s">
        <v>5047</v>
      </c>
      <c r="H149" s="825" t="s">
        <v>5048</v>
      </c>
      <c r="I149" s="831">
        <v>26.170000076293945</v>
      </c>
      <c r="J149" s="831">
        <v>2</v>
      </c>
      <c r="K149" s="832">
        <v>52.340000152587891</v>
      </c>
    </row>
    <row r="150" spans="1:11" ht="14.45" customHeight="1" x14ac:dyDescent="0.2">
      <c r="A150" s="821" t="s">
        <v>588</v>
      </c>
      <c r="B150" s="822" t="s">
        <v>589</v>
      </c>
      <c r="C150" s="825" t="s">
        <v>609</v>
      </c>
      <c r="D150" s="839" t="s">
        <v>610</v>
      </c>
      <c r="E150" s="825" t="s">
        <v>4751</v>
      </c>
      <c r="F150" s="839" t="s">
        <v>4752</v>
      </c>
      <c r="G150" s="825" t="s">
        <v>5049</v>
      </c>
      <c r="H150" s="825" t="s">
        <v>5050</v>
      </c>
      <c r="I150" s="831">
        <v>98.372501373291016</v>
      </c>
      <c r="J150" s="831">
        <v>20</v>
      </c>
      <c r="K150" s="832">
        <v>1967.5000076293945</v>
      </c>
    </row>
    <row r="151" spans="1:11" ht="14.45" customHeight="1" x14ac:dyDescent="0.2">
      <c r="A151" s="821" t="s">
        <v>588</v>
      </c>
      <c r="B151" s="822" t="s">
        <v>589</v>
      </c>
      <c r="C151" s="825" t="s">
        <v>609</v>
      </c>
      <c r="D151" s="839" t="s">
        <v>610</v>
      </c>
      <c r="E151" s="825" t="s">
        <v>4751</v>
      </c>
      <c r="F151" s="839" t="s">
        <v>4752</v>
      </c>
      <c r="G151" s="825" t="s">
        <v>5051</v>
      </c>
      <c r="H151" s="825" t="s">
        <v>5052</v>
      </c>
      <c r="I151" s="831">
        <v>46.319999694824219</v>
      </c>
      <c r="J151" s="831">
        <v>4</v>
      </c>
      <c r="K151" s="832">
        <v>185.27999877929688</v>
      </c>
    </row>
    <row r="152" spans="1:11" ht="14.45" customHeight="1" x14ac:dyDescent="0.2">
      <c r="A152" s="821" t="s">
        <v>588</v>
      </c>
      <c r="B152" s="822" t="s">
        <v>589</v>
      </c>
      <c r="C152" s="825" t="s">
        <v>609</v>
      </c>
      <c r="D152" s="839" t="s">
        <v>610</v>
      </c>
      <c r="E152" s="825" t="s">
        <v>4751</v>
      </c>
      <c r="F152" s="839" t="s">
        <v>4752</v>
      </c>
      <c r="G152" s="825" t="s">
        <v>5053</v>
      </c>
      <c r="H152" s="825" t="s">
        <v>5054</v>
      </c>
      <c r="I152" s="831">
        <v>0.37999999523162842</v>
      </c>
      <c r="J152" s="831">
        <v>305</v>
      </c>
      <c r="K152" s="832">
        <v>115.89999997615814</v>
      </c>
    </row>
    <row r="153" spans="1:11" ht="14.45" customHeight="1" x14ac:dyDescent="0.2">
      <c r="A153" s="821" t="s">
        <v>588</v>
      </c>
      <c r="B153" s="822" t="s">
        <v>589</v>
      </c>
      <c r="C153" s="825" t="s">
        <v>609</v>
      </c>
      <c r="D153" s="839" t="s">
        <v>610</v>
      </c>
      <c r="E153" s="825" t="s">
        <v>4751</v>
      </c>
      <c r="F153" s="839" t="s">
        <v>4752</v>
      </c>
      <c r="G153" s="825" t="s">
        <v>5055</v>
      </c>
      <c r="H153" s="825" t="s">
        <v>5056</v>
      </c>
      <c r="I153" s="831">
        <v>13.080588172463809</v>
      </c>
      <c r="J153" s="831">
        <v>568</v>
      </c>
      <c r="K153" s="832">
        <v>7429.6801605224609</v>
      </c>
    </row>
    <row r="154" spans="1:11" ht="14.45" customHeight="1" x14ac:dyDescent="0.2">
      <c r="A154" s="821" t="s">
        <v>588</v>
      </c>
      <c r="B154" s="822" t="s">
        <v>589</v>
      </c>
      <c r="C154" s="825" t="s">
        <v>609</v>
      </c>
      <c r="D154" s="839" t="s">
        <v>610</v>
      </c>
      <c r="E154" s="825" t="s">
        <v>4751</v>
      </c>
      <c r="F154" s="839" t="s">
        <v>4752</v>
      </c>
      <c r="G154" s="825" t="s">
        <v>5057</v>
      </c>
      <c r="H154" s="825" t="s">
        <v>5058</v>
      </c>
      <c r="I154" s="831">
        <v>11.609999656677246</v>
      </c>
      <c r="J154" s="831">
        <v>432</v>
      </c>
      <c r="K154" s="832">
        <v>5016.2499389648438</v>
      </c>
    </row>
    <row r="155" spans="1:11" ht="14.45" customHeight="1" x14ac:dyDescent="0.2">
      <c r="A155" s="821" t="s">
        <v>588</v>
      </c>
      <c r="B155" s="822" t="s">
        <v>589</v>
      </c>
      <c r="C155" s="825" t="s">
        <v>609</v>
      </c>
      <c r="D155" s="839" t="s">
        <v>610</v>
      </c>
      <c r="E155" s="825" t="s">
        <v>4751</v>
      </c>
      <c r="F155" s="839" t="s">
        <v>4752</v>
      </c>
      <c r="G155" s="825" t="s">
        <v>5059</v>
      </c>
      <c r="H155" s="825" t="s">
        <v>5060</v>
      </c>
      <c r="I155" s="831">
        <v>19.319999694824219</v>
      </c>
      <c r="J155" s="831">
        <v>312</v>
      </c>
      <c r="K155" s="832">
        <v>6027.8400573730469</v>
      </c>
    </row>
    <row r="156" spans="1:11" ht="14.45" customHeight="1" x14ac:dyDescent="0.2">
      <c r="A156" s="821" t="s">
        <v>588</v>
      </c>
      <c r="B156" s="822" t="s">
        <v>589</v>
      </c>
      <c r="C156" s="825" t="s">
        <v>609</v>
      </c>
      <c r="D156" s="839" t="s">
        <v>610</v>
      </c>
      <c r="E156" s="825" t="s">
        <v>4751</v>
      </c>
      <c r="F156" s="839" t="s">
        <v>4752</v>
      </c>
      <c r="G156" s="825" t="s">
        <v>5061</v>
      </c>
      <c r="H156" s="825" t="s">
        <v>5062</v>
      </c>
      <c r="I156" s="831">
        <v>25.552999305725098</v>
      </c>
      <c r="J156" s="831">
        <v>552</v>
      </c>
      <c r="K156" s="832">
        <v>14105.830078125</v>
      </c>
    </row>
    <row r="157" spans="1:11" ht="14.45" customHeight="1" x14ac:dyDescent="0.2">
      <c r="A157" s="821" t="s">
        <v>588</v>
      </c>
      <c r="B157" s="822" t="s">
        <v>589</v>
      </c>
      <c r="C157" s="825" t="s">
        <v>609</v>
      </c>
      <c r="D157" s="839" t="s">
        <v>610</v>
      </c>
      <c r="E157" s="825" t="s">
        <v>4751</v>
      </c>
      <c r="F157" s="839" t="s">
        <v>4752</v>
      </c>
      <c r="G157" s="825" t="s">
        <v>5063</v>
      </c>
      <c r="H157" s="825" t="s">
        <v>5064</v>
      </c>
      <c r="I157" s="831">
        <v>7.5900001525878906</v>
      </c>
      <c r="J157" s="831">
        <v>1</v>
      </c>
      <c r="K157" s="832">
        <v>7.5900001525878906</v>
      </c>
    </row>
    <row r="158" spans="1:11" ht="14.45" customHeight="1" x14ac:dyDescent="0.2">
      <c r="A158" s="821" t="s">
        <v>588</v>
      </c>
      <c r="B158" s="822" t="s">
        <v>589</v>
      </c>
      <c r="C158" s="825" t="s">
        <v>609</v>
      </c>
      <c r="D158" s="839" t="s">
        <v>610</v>
      </c>
      <c r="E158" s="825" t="s">
        <v>4751</v>
      </c>
      <c r="F158" s="839" t="s">
        <v>4752</v>
      </c>
      <c r="G158" s="825" t="s">
        <v>5065</v>
      </c>
      <c r="H158" s="825" t="s">
        <v>5066</v>
      </c>
      <c r="I158" s="831">
        <v>8.8100001471383234</v>
      </c>
      <c r="J158" s="831">
        <v>124</v>
      </c>
      <c r="K158" s="832">
        <v>1093.8600006103516</v>
      </c>
    </row>
    <row r="159" spans="1:11" ht="14.45" customHeight="1" x14ac:dyDescent="0.2">
      <c r="A159" s="821" t="s">
        <v>588</v>
      </c>
      <c r="B159" s="822" t="s">
        <v>589</v>
      </c>
      <c r="C159" s="825" t="s">
        <v>609</v>
      </c>
      <c r="D159" s="839" t="s">
        <v>610</v>
      </c>
      <c r="E159" s="825" t="s">
        <v>4751</v>
      </c>
      <c r="F159" s="839" t="s">
        <v>4752</v>
      </c>
      <c r="G159" s="825" t="s">
        <v>5067</v>
      </c>
      <c r="H159" s="825" t="s">
        <v>5068</v>
      </c>
      <c r="I159" s="831">
        <v>13.527999877929688</v>
      </c>
      <c r="J159" s="831">
        <v>80</v>
      </c>
      <c r="K159" s="832">
        <v>1084.3000183105469</v>
      </c>
    </row>
    <row r="160" spans="1:11" ht="14.45" customHeight="1" x14ac:dyDescent="0.2">
      <c r="A160" s="821" t="s">
        <v>588</v>
      </c>
      <c r="B160" s="822" t="s">
        <v>589</v>
      </c>
      <c r="C160" s="825" t="s">
        <v>609</v>
      </c>
      <c r="D160" s="839" t="s">
        <v>610</v>
      </c>
      <c r="E160" s="825" t="s">
        <v>4751</v>
      </c>
      <c r="F160" s="839" t="s">
        <v>4752</v>
      </c>
      <c r="G160" s="825" t="s">
        <v>5069</v>
      </c>
      <c r="H160" s="825" t="s">
        <v>5070</v>
      </c>
      <c r="I160" s="831">
        <v>3.369999885559082</v>
      </c>
      <c r="J160" s="831">
        <v>100</v>
      </c>
      <c r="K160" s="832">
        <v>337</v>
      </c>
    </row>
    <row r="161" spans="1:11" ht="14.45" customHeight="1" x14ac:dyDescent="0.2">
      <c r="A161" s="821" t="s">
        <v>588</v>
      </c>
      <c r="B161" s="822" t="s">
        <v>589</v>
      </c>
      <c r="C161" s="825" t="s">
        <v>609</v>
      </c>
      <c r="D161" s="839" t="s">
        <v>610</v>
      </c>
      <c r="E161" s="825" t="s">
        <v>4751</v>
      </c>
      <c r="F161" s="839" t="s">
        <v>4752</v>
      </c>
      <c r="G161" s="825" t="s">
        <v>5071</v>
      </c>
      <c r="H161" s="825" t="s">
        <v>5072</v>
      </c>
      <c r="I161" s="831">
        <v>2.4762499928474426</v>
      </c>
      <c r="J161" s="831">
        <v>600</v>
      </c>
      <c r="K161" s="832">
        <v>1502.8000183105469</v>
      </c>
    </row>
    <row r="162" spans="1:11" ht="14.45" customHeight="1" x14ac:dyDescent="0.2">
      <c r="A162" s="821" t="s">
        <v>588</v>
      </c>
      <c r="B162" s="822" t="s">
        <v>589</v>
      </c>
      <c r="C162" s="825" t="s">
        <v>609</v>
      </c>
      <c r="D162" s="839" t="s">
        <v>610</v>
      </c>
      <c r="E162" s="825" t="s">
        <v>4751</v>
      </c>
      <c r="F162" s="839" t="s">
        <v>4752</v>
      </c>
      <c r="G162" s="825" t="s">
        <v>5073</v>
      </c>
      <c r="H162" s="825" t="s">
        <v>5074</v>
      </c>
      <c r="I162" s="831">
        <v>2.880000114440918</v>
      </c>
      <c r="J162" s="831">
        <v>30</v>
      </c>
      <c r="K162" s="832">
        <v>86.400001525878906</v>
      </c>
    </row>
    <row r="163" spans="1:11" ht="14.45" customHeight="1" x14ac:dyDescent="0.2">
      <c r="A163" s="821" t="s">
        <v>588</v>
      </c>
      <c r="B163" s="822" t="s">
        <v>589</v>
      </c>
      <c r="C163" s="825" t="s">
        <v>609</v>
      </c>
      <c r="D163" s="839" t="s">
        <v>610</v>
      </c>
      <c r="E163" s="825" t="s">
        <v>4751</v>
      </c>
      <c r="F163" s="839" t="s">
        <v>4752</v>
      </c>
      <c r="G163" s="825" t="s">
        <v>5075</v>
      </c>
      <c r="H163" s="825" t="s">
        <v>5076</v>
      </c>
      <c r="I163" s="831">
        <v>3.9083332618077598</v>
      </c>
      <c r="J163" s="831">
        <v>450</v>
      </c>
      <c r="K163" s="832">
        <v>1815.8000106811523</v>
      </c>
    </row>
    <row r="164" spans="1:11" ht="14.45" customHeight="1" x14ac:dyDescent="0.2">
      <c r="A164" s="821" t="s">
        <v>588</v>
      </c>
      <c r="B164" s="822" t="s">
        <v>589</v>
      </c>
      <c r="C164" s="825" t="s">
        <v>609</v>
      </c>
      <c r="D164" s="839" t="s">
        <v>610</v>
      </c>
      <c r="E164" s="825" t="s">
        <v>4751</v>
      </c>
      <c r="F164" s="839" t="s">
        <v>4752</v>
      </c>
      <c r="G164" s="825" t="s">
        <v>5077</v>
      </c>
      <c r="H164" s="825" t="s">
        <v>5078</v>
      </c>
      <c r="I164" s="831">
        <v>5.1399998664855957</v>
      </c>
      <c r="J164" s="831">
        <v>20</v>
      </c>
      <c r="K164" s="832">
        <v>102.80000305175781</v>
      </c>
    </row>
    <row r="165" spans="1:11" ht="14.45" customHeight="1" x14ac:dyDescent="0.2">
      <c r="A165" s="821" t="s">
        <v>588</v>
      </c>
      <c r="B165" s="822" t="s">
        <v>589</v>
      </c>
      <c r="C165" s="825" t="s">
        <v>609</v>
      </c>
      <c r="D165" s="839" t="s">
        <v>610</v>
      </c>
      <c r="E165" s="825" t="s">
        <v>4751</v>
      </c>
      <c r="F165" s="839" t="s">
        <v>4752</v>
      </c>
      <c r="G165" s="825" t="s">
        <v>5079</v>
      </c>
      <c r="H165" s="825" t="s">
        <v>5080</v>
      </c>
      <c r="I165" s="831">
        <v>13.207500219345093</v>
      </c>
      <c r="J165" s="831">
        <v>180</v>
      </c>
      <c r="K165" s="832">
        <v>2433.6999816894531</v>
      </c>
    </row>
    <row r="166" spans="1:11" ht="14.45" customHeight="1" x14ac:dyDescent="0.2">
      <c r="A166" s="821" t="s">
        <v>588</v>
      </c>
      <c r="B166" s="822" t="s">
        <v>589</v>
      </c>
      <c r="C166" s="825" t="s">
        <v>609</v>
      </c>
      <c r="D166" s="839" t="s">
        <v>610</v>
      </c>
      <c r="E166" s="825" t="s">
        <v>4751</v>
      </c>
      <c r="F166" s="839" t="s">
        <v>4752</v>
      </c>
      <c r="G166" s="825" t="s">
        <v>5081</v>
      </c>
      <c r="H166" s="825" t="s">
        <v>5082</v>
      </c>
      <c r="I166" s="831">
        <v>7.0799999237060547</v>
      </c>
      <c r="J166" s="831">
        <v>2</v>
      </c>
      <c r="K166" s="832">
        <v>14.159999847412109</v>
      </c>
    </row>
    <row r="167" spans="1:11" ht="14.45" customHeight="1" x14ac:dyDescent="0.2">
      <c r="A167" s="821" t="s">
        <v>588</v>
      </c>
      <c r="B167" s="822" t="s">
        <v>589</v>
      </c>
      <c r="C167" s="825" t="s">
        <v>609</v>
      </c>
      <c r="D167" s="839" t="s">
        <v>610</v>
      </c>
      <c r="E167" s="825" t="s">
        <v>4751</v>
      </c>
      <c r="F167" s="839" t="s">
        <v>4752</v>
      </c>
      <c r="G167" s="825" t="s">
        <v>5083</v>
      </c>
      <c r="H167" s="825" t="s">
        <v>5084</v>
      </c>
      <c r="I167" s="831">
        <v>8.3400001525878906</v>
      </c>
      <c r="J167" s="831">
        <v>2</v>
      </c>
      <c r="K167" s="832">
        <v>16.680000305175781</v>
      </c>
    </row>
    <row r="168" spans="1:11" ht="14.45" customHeight="1" x14ac:dyDescent="0.2">
      <c r="A168" s="821" t="s">
        <v>588</v>
      </c>
      <c r="B168" s="822" t="s">
        <v>589</v>
      </c>
      <c r="C168" s="825" t="s">
        <v>609</v>
      </c>
      <c r="D168" s="839" t="s">
        <v>610</v>
      </c>
      <c r="E168" s="825" t="s">
        <v>4751</v>
      </c>
      <c r="F168" s="839" t="s">
        <v>4752</v>
      </c>
      <c r="G168" s="825" t="s">
        <v>5085</v>
      </c>
      <c r="H168" s="825" t="s">
        <v>5086</v>
      </c>
      <c r="I168" s="831">
        <v>9.5799999237060547</v>
      </c>
      <c r="J168" s="831">
        <v>1</v>
      </c>
      <c r="K168" s="832">
        <v>9.5799999237060547</v>
      </c>
    </row>
    <row r="169" spans="1:11" ht="14.45" customHeight="1" x14ac:dyDescent="0.2">
      <c r="A169" s="821" t="s">
        <v>588</v>
      </c>
      <c r="B169" s="822" t="s">
        <v>589</v>
      </c>
      <c r="C169" s="825" t="s">
        <v>609</v>
      </c>
      <c r="D169" s="839" t="s">
        <v>610</v>
      </c>
      <c r="E169" s="825" t="s">
        <v>4751</v>
      </c>
      <c r="F169" s="839" t="s">
        <v>4752</v>
      </c>
      <c r="G169" s="825" t="s">
        <v>5087</v>
      </c>
      <c r="H169" s="825" t="s">
        <v>5088</v>
      </c>
      <c r="I169" s="831">
        <v>42.439998626708984</v>
      </c>
      <c r="J169" s="831">
        <v>10</v>
      </c>
      <c r="K169" s="832">
        <v>424.39999389648438</v>
      </c>
    </row>
    <row r="170" spans="1:11" ht="14.45" customHeight="1" x14ac:dyDescent="0.2">
      <c r="A170" s="821" t="s">
        <v>588</v>
      </c>
      <c r="B170" s="822" t="s">
        <v>589</v>
      </c>
      <c r="C170" s="825" t="s">
        <v>609</v>
      </c>
      <c r="D170" s="839" t="s">
        <v>610</v>
      </c>
      <c r="E170" s="825" t="s">
        <v>4751</v>
      </c>
      <c r="F170" s="839" t="s">
        <v>4752</v>
      </c>
      <c r="G170" s="825" t="s">
        <v>5089</v>
      </c>
      <c r="H170" s="825" t="s">
        <v>5090</v>
      </c>
      <c r="I170" s="831">
        <v>105.44999694824219</v>
      </c>
      <c r="J170" s="831">
        <v>5</v>
      </c>
      <c r="K170" s="832">
        <v>527.24998474121094</v>
      </c>
    </row>
    <row r="171" spans="1:11" ht="14.45" customHeight="1" x14ac:dyDescent="0.2">
      <c r="A171" s="821" t="s">
        <v>588</v>
      </c>
      <c r="B171" s="822" t="s">
        <v>589</v>
      </c>
      <c r="C171" s="825" t="s">
        <v>609</v>
      </c>
      <c r="D171" s="839" t="s">
        <v>610</v>
      </c>
      <c r="E171" s="825" t="s">
        <v>4751</v>
      </c>
      <c r="F171" s="839" t="s">
        <v>4752</v>
      </c>
      <c r="G171" s="825" t="s">
        <v>5091</v>
      </c>
      <c r="H171" s="825" t="s">
        <v>5092</v>
      </c>
      <c r="I171" s="831">
        <v>19.959999084472656</v>
      </c>
      <c r="J171" s="831">
        <v>1</v>
      </c>
      <c r="K171" s="832">
        <v>19.959999084472656</v>
      </c>
    </row>
    <row r="172" spans="1:11" ht="14.45" customHeight="1" x14ac:dyDescent="0.2">
      <c r="A172" s="821" t="s">
        <v>588</v>
      </c>
      <c r="B172" s="822" t="s">
        <v>589</v>
      </c>
      <c r="C172" s="825" t="s">
        <v>609</v>
      </c>
      <c r="D172" s="839" t="s">
        <v>610</v>
      </c>
      <c r="E172" s="825" t="s">
        <v>4751</v>
      </c>
      <c r="F172" s="839" t="s">
        <v>4752</v>
      </c>
      <c r="G172" s="825" t="s">
        <v>5093</v>
      </c>
      <c r="H172" s="825" t="s">
        <v>5094</v>
      </c>
      <c r="I172" s="831">
        <v>25.239999771118164</v>
      </c>
      <c r="J172" s="831">
        <v>1</v>
      </c>
      <c r="K172" s="832">
        <v>25.239999771118164</v>
      </c>
    </row>
    <row r="173" spans="1:11" ht="14.45" customHeight="1" x14ac:dyDescent="0.2">
      <c r="A173" s="821" t="s">
        <v>588</v>
      </c>
      <c r="B173" s="822" t="s">
        <v>589</v>
      </c>
      <c r="C173" s="825" t="s">
        <v>609</v>
      </c>
      <c r="D173" s="839" t="s">
        <v>610</v>
      </c>
      <c r="E173" s="825" t="s">
        <v>4751</v>
      </c>
      <c r="F173" s="839" t="s">
        <v>4752</v>
      </c>
      <c r="G173" s="825" t="s">
        <v>5095</v>
      </c>
      <c r="H173" s="825" t="s">
        <v>5096</v>
      </c>
      <c r="I173" s="831">
        <v>339.54998779296875</v>
      </c>
      <c r="J173" s="831">
        <v>30</v>
      </c>
      <c r="K173" s="832">
        <v>10186.4697265625</v>
      </c>
    </row>
    <row r="174" spans="1:11" ht="14.45" customHeight="1" x14ac:dyDescent="0.2">
      <c r="A174" s="821" t="s">
        <v>588</v>
      </c>
      <c r="B174" s="822" t="s">
        <v>589</v>
      </c>
      <c r="C174" s="825" t="s">
        <v>609</v>
      </c>
      <c r="D174" s="839" t="s">
        <v>610</v>
      </c>
      <c r="E174" s="825" t="s">
        <v>4751</v>
      </c>
      <c r="F174" s="839" t="s">
        <v>4752</v>
      </c>
      <c r="G174" s="825" t="s">
        <v>5097</v>
      </c>
      <c r="H174" s="825" t="s">
        <v>5098</v>
      </c>
      <c r="I174" s="831">
        <v>42.630001068115234</v>
      </c>
      <c r="J174" s="831">
        <v>466</v>
      </c>
      <c r="K174" s="832">
        <v>19865.530151367188</v>
      </c>
    </row>
    <row r="175" spans="1:11" ht="14.45" customHeight="1" x14ac:dyDescent="0.2">
      <c r="A175" s="821" t="s">
        <v>588</v>
      </c>
      <c r="B175" s="822" t="s">
        <v>589</v>
      </c>
      <c r="C175" s="825" t="s">
        <v>609</v>
      </c>
      <c r="D175" s="839" t="s">
        <v>610</v>
      </c>
      <c r="E175" s="825" t="s">
        <v>4751</v>
      </c>
      <c r="F175" s="839" t="s">
        <v>4752</v>
      </c>
      <c r="G175" s="825" t="s">
        <v>5099</v>
      </c>
      <c r="H175" s="825" t="s">
        <v>5100</v>
      </c>
      <c r="I175" s="831">
        <v>32.795000076293945</v>
      </c>
      <c r="J175" s="831">
        <v>104</v>
      </c>
      <c r="K175" s="832">
        <v>3410.699951171875</v>
      </c>
    </row>
    <row r="176" spans="1:11" ht="14.45" customHeight="1" x14ac:dyDescent="0.2">
      <c r="A176" s="821" t="s">
        <v>588</v>
      </c>
      <c r="B176" s="822" t="s">
        <v>589</v>
      </c>
      <c r="C176" s="825" t="s">
        <v>609</v>
      </c>
      <c r="D176" s="839" t="s">
        <v>610</v>
      </c>
      <c r="E176" s="825" t="s">
        <v>4751</v>
      </c>
      <c r="F176" s="839" t="s">
        <v>4752</v>
      </c>
      <c r="G176" s="825" t="s">
        <v>5101</v>
      </c>
      <c r="H176" s="825" t="s">
        <v>5102</v>
      </c>
      <c r="I176" s="831">
        <v>12.023333549499512</v>
      </c>
      <c r="J176" s="831">
        <v>2425</v>
      </c>
      <c r="K176" s="832">
        <v>29159.070068359375</v>
      </c>
    </row>
    <row r="177" spans="1:11" ht="14.45" customHeight="1" x14ac:dyDescent="0.2">
      <c r="A177" s="821" t="s">
        <v>588</v>
      </c>
      <c r="B177" s="822" t="s">
        <v>589</v>
      </c>
      <c r="C177" s="825" t="s">
        <v>609</v>
      </c>
      <c r="D177" s="839" t="s">
        <v>610</v>
      </c>
      <c r="E177" s="825" t="s">
        <v>4751</v>
      </c>
      <c r="F177" s="839" t="s">
        <v>4752</v>
      </c>
      <c r="G177" s="825" t="s">
        <v>5103</v>
      </c>
      <c r="H177" s="825" t="s">
        <v>5104</v>
      </c>
      <c r="I177" s="831">
        <v>408.6400146484375</v>
      </c>
      <c r="J177" s="831">
        <v>50</v>
      </c>
      <c r="K177" s="832">
        <v>20432.0595703125</v>
      </c>
    </row>
    <row r="178" spans="1:11" ht="14.45" customHeight="1" x14ac:dyDescent="0.2">
      <c r="A178" s="821" t="s">
        <v>588</v>
      </c>
      <c r="B178" s="822" t="s">
        <v>589</v>
      </c>
      <c r="C178" s="825" t="s">
        <v>609</v>
      </c>
      <c r="D178" s="839" t="s">
        <v>610</v>
      </c>
      <c r="E178" s="825" t="s">
        <v>4751</v>
      </c>
      <c r="F178" s="839" t="s">
        <v>4752</v>
      </c>
      <c r="G178" s="825" t="s">
        <v>5105</v>
      </c>
      <c r="H178" s="825" t="s">
        <v>5106</v>
      </c>
      <c r="I178" s="831">
        <v>76.179091020063922</v>
      </c>
      <c r="J178" s="831">
        <v>540</v>
      </c>
      <c r="K178" s="832">
        <v>41134.92041015625</v>
      </c>
    </row>
    <row r="179" spans="1:11" ht="14.45" customHeight="1" x14ac:dyDescent="0.2">
      <c r="A179" s="821" t="s">
        <v>588</v>
      </c>
      <c r="B179" s="822" t="s">
        <v>589</v>
      </c>
      <c r="C179" s="825" t="s">
        <v>609</v>
      </c>
      <c r="D179" s="839" t="s">
        <v>610</v>
      </c>
      <c r="E179" s="825" t="s">
        <v>4751</v>
      </c>
      <c r="F179" s="839" t="s">
        <v>4752</v>
      </c>
      <c r="G179" s="825" t="s">
        <v>5107</v>
      </c>
      <c r="H179" s="825" t="s">
        <v>5108</v>
      </c>
      <c r="I179" s="831">
        <v>222.60000610351563</v>
      </c>
      <c r="J179" s="831">
        <v>4</v>
      </c>
      <c r="K179" s="832">
        <v>890.3800048828125</v>
      </c>
    </row>
    <row r="180" spans="1:11" ht="14.45" customHeight="1" x14ac:dyDescent="0.2">
      <c r="A180" s="821" t="s">
        <v>588</v>
      </c>
      <c r="B180" s="822" t="s">
        <v>589</v>
      </c>
      <c r="C180" s="825" t="s">
        <v>609</v>
      </c>
      <c r="D180" s="839" t="s">
        <v>610</v>
      </c>
      <c r="E180" s="825" t="s">
        <v>4751</v>
      </c>
      <c r="F180" s="839" t="s">
        <v>4752</v>
      </c>
      <c r="G180" s="825" t="s">
        <v>4765</v>
      </c>
      <c r="H180" s="825" t="s">
        <v>4766</v>
      </c>
      <c r="I180" s="831">
        <v>0.73999999599023303</v>
      </c>
      <c r="J180" s="831">
        <v>43900</v>
      </c>
      <c r="K180" s="832">
        <v>32239</v>
      </c>
    </row>
    <row r="181" spans="1:11" ht="14.45" customHeight="1" x14ac:dyDescent="0.2">
      <c r="A181" s="821" t="s">
        <v>588</v>
      </c>
      <c r="B181" s="822" t="s">
        <v>589</v>
      </c>
      <c r="C181" s="825" t="s">
        <v>609</v>
      </c>
      <c r="D181" s="839" t="s">
        <v>610</v>
      </c>
      <c r="E181" s="825" t="s">
        <v>4751</v>
      </c>
      <c r="F181" s="839" t="s">
        <v>4752</v>
      </c>
      <c r="G181" s="825" t="s">
        <v>5109</v>
      </c>
      <c r="H181" s="825" t="s">
        <v>5110</v>
      </c>
      <c r="I181" s="831">
        <v>1.0900000333786011</v>
      </c>
      <c r="J181" s="831">
        <v>650</v>
      </c>
      <c r="K181" s="832">
        <v>707.1400146484375</v>
      </c>
    </row>
    <row r="182" spans="1:11" ht="14.45" customHeight="1" x14ac:dyDescent="0.2">
      <c r="A182" s="821" t="s">
        <v>588</v>
      </c>
      <c r="B182" s="822" t="s">
        <v>589</v>
      </c>
      <c r="C182" s="825" t="s">
        <v>609</v>
      </c>
      <c r="D182" s="839" t="s">
        <v>610</v>
      </c>
      <c r="E182" s="825" t="s">
        <v>4751</v>
      </c>
      <c r="F182" s="839" t="s">
        <v>4752</v>
      </c>
      <c r="G182" s="825" t="s">
        <v>5111</v>
      </c>
      <c r="H182" s="825" t="s">
        <v>5112</v>
      </c>
      <c r="I182" s="831">
        <v>3.9420000553131103</v>
      </c>
      <c r="J182" s="831">
        <v>16500</v>
      </c>
      <c r="K182" s="832">
        <v>65078.800537109375</v>
      </c>
    </row>
    <row r="183" spans="1:11" ht="14.45" customHeight="1" x14ac:dyDescent="0.2">
      <c r="A183" s="821" t="s">
        <v>588</v>
      </c>
      <c r="B183" s="822" t="s">
        <v>589</v>
      </c>
      <c r="C183" s="825" t="s">
        <v>609</v>
      </c>
      <c r="D183" s="839" t="s">
        <v>610</v>
      </c>
      <c r="E183" s="825" t="s">
        <v>4751</v>
      </c>
      <c r="F183" s="839" t="s">
        <v>4752</v>
      </c>
      <c r="G183" s="825" t="s">
        <v>5113</v>
      </c>
      <c r="H183" s="825" t="s">
        <v>5114</v>
      </c>
      <c r="I183" s="831">
        <v>1.2100000381469727</v>
      </c>
      <c r="J183" s="831">
        <v>1470</v>
      </c>
      <c r="K183" s="832">
        <v>1778.75</v>
      </c>
    </row>
    <row r="184" spans="1:11" ht="14.45" customHeight="1" x14ac:dyDescent="0.2">
      <c r="A184" s="821" t="s">
        <v>588</v>
      </c>
      <c r="B184" s="822" t="s">
        <v>589</v>
      </c>
      <c r="C184" s="825" t="s">
        <v>609</v>
      </c>
      <c r="D184" s="839" t="s">
        <v>610</v>
      </c>
      <c r="E184" s="825" t="s">
        <v>4751</v>
      </c>
      <c r="F184" s="839" t="s">
        <v>4752</v>
      </c>
      <c r="G184" s="825" t="s">
        <v>5115</v>
      </c>
      <c r="H184" s="825" t="s">
        <v>5116</v>
      </c>
      <c r="I184" s="831">
        <v>7.5300002098083496</v>
      </c>
      <c r="J184" s="831">
        <v>288</v>
      </c>
      <c r="K184" s="832">
        <v>2169.360107421875</v>
      </c>
    </row>
    <row r="185" spans="1:11" ht="14.45" customHeight="1" x14ac:dyDescent="0.2">
      <c r="A185" s="821" t="s">
        <v>588</v>
      </c>
      <c r="B185" s="822" t="s">
        <v>589</v>
      </c>
      <c r="C185" s="825" t="s">
        <v>609</v>
      </c>
      <c r="D185" s="839" t="s">
        <v>610</v>
      </c>
      <c r="E185" s="825" t="s">
        <v>4751</v>
      </c>
      <c r="F185" s="839" t="s">
        <v>4752</v>
      </c>
      <c r="G185" s="825" t="s">
        <v>5117</v>
      </c>
      <c r="H185" s="825" t="s">
        <v>5118</v>
      </c>
      <c r="I185" s="831">
        <v>31.420000076293945</v>
      </c>
      <c r="J185" s="831">
        <v>5</v>
      </c>
      <c r="K185" s="832">
        <v>157.10000038146973</v>
      </c>
    </row>
    <row r="186" spans="1:11" ht="14.45" customHeight="1" x14ac:dyDescent="0.2">
      <c r="A186" s="821" t="s">
        <v>588</v>
      </c>
      <c r="B186" s="822" t="s">
        <v>589</v>
      </c>
      <c r="C186" s="825" t="s">
        <v>609</v>
      </c>
      <c r="D186" s="839" t="s">
        <v>610</v>
      </c>
      <c r="E186" s="825" t="s">
        <v>4751</v>
      </c>
      <c r="F186" s="839" t="s">
        <v>4752</v>
      </c>
      <c r="G186" s="825" t="s">
        <v>5119</v>
      </c>
      <c r="H186" s="825" t="s">
        <v>5120</v>
      </c>
      <c r="I186" s="831">
        <v>30.656667073567707</v>
      </c>
      <c r="J186" s="831">
        <v>1376</v>
      </c>
      <c r="K186" s="832">
        <v>42132.4794921875</v>
      </c>
    </row>
    <row r="187" spans="1:11" ht="14.45" customHeight="1" x14ac:dyDescent="0.2">
      <c r="A187" s="821" t="s">
        <v>588</v>
      </c>
      <c r="B187" s="822" t="s">
        <v>589</v>
      </c>
      <c r="C187" s="825" t="s">
        <v>609</v>
      </c>
      <c r="D187" s="839" t="s">
        <v>610</v>
      </c>
      <c r="E187" s="825" t="s">
        <v>4751</v>
      </c>
      <c r="F187" s="839" t="s">
        <v>4752</v>
      </c>
      <c r="G187" s="825" t="s">
        <v>5121</v>
      </c>
      <c r="H187" s="825" t="s">
        <v>5122</v>
      </c>
      <c r="I187" s="831">
        <v>10.350000381469727</v>
      </c>
      <c r="J187" s="831">
        <v>1</v>
      </c>
      <c r="K187" s="832">
        <v>10.350000381469727</v>
      </c>
    </row>
    <row r="188" spans="1:11" ht="14.45" customHeight="1" x14ac:dyDescent="0.2">
      <c r="A188" s="821" t="s">
        <v>588</v>
      </c>
      <c r="B188" s="822" t="s">
        <v>589</v>
      </c>
      <c r="C188" s="825" t="s">
        <v>609</v>
      </c>
      <c r="D188" s="839" t="s">
        <v>610</v>
      </c>
      <c r="E188" s="825" t="s">
        <v>4767</v>
      </c>
      <c r="F188" s="839" t="s">
        <v>4768</v>
      </c>
      <c r="G188" s="825" t="s">
        <v>5123</v>
      </c>
      <c r="H188" s="825" t="s">
        <v>5124</v>
      </c>
      <c r="I188" s="831">
        <v>17.950000762939453</v>
      </c>
      <c r="J188" s="831">
        <v>6</v>
      </c>
      <c r="K188" s="832">
        <v>107.68000030517578</v>
      </c>
    </row>
    <row r="189" spans="1:11" ht="14.45" customHeight="1" x14ac:dyDescent="0.2">
      <c r="A189" s="821" t="s">
        <v>588</v>
      </c>
      <c r="B189" s="822" t="s">
        <v>589</v>
      </c>
      <c r="C189" s="825" t="s">
        <v>609</v>
      </c>
      <c r="D189" s="839" t="s">
        <v>610</v>
      </c>
      <c r="E189" s="825" t="s">
        <v>4767</v>
      </c>
      <c r="F189" s="839" t="s">
        <v>4768</v>
      </c>
      <c r="G189" s="825" t="s">
        <v>5125</v>
      </c>
      <c r="H189" s="825" t="s">
        <v>5126</v>
      </c>
      <c r="I189" s="831">
        <v>592.9000244140625</v>
      </c>
      <c r="J189" s="831">
        <v>5</v>
      </c>
      <c r="K189" s="832">
        <v>2964.5</v>
      </c>
    </row>
    <row r="190" spans="1:11" ht="14.45" customHeight="1" x14ac:dyDescent="0.2">
      <c r="A190" s="821" t="s">
        <v>588</v>
      </c>
      <c r="B190" s="822" t="s">
        <v>589</v>
      </c>
      <c r="C190" s="825" t="s">
        <v>609</v>
      </c>
      <c r="D190" s="839" t="s">
        <v>610</v>
      </c>
      <c r="E190" s="825" t="s">
        <v>4767</v>
      </c>
      <c r="F190" s="839" t="s">
        <v>4768</v>
      </c>
      <c r="G190" s="825" t="s">
        <v>5127</v>
      </c>
      <c r="H190" s="825" t="s">
        <v>5128</v>
      </c>
      <c r="I190" s="831">
        <v>2.0466666221618652</v>
      </c>
      <c r="J190" s="831">
        <v>600</v>
      </c>
      <c r="K190" s="832">
        <v>1226</v>
      </c>
    </row>
    <row r="191" spans="1:11" ht="14.45" customHeight="1" x14ac:dyDescent="0.2">
      <c r="A191" s="821" t="s">
        <v>588</v>
      </c>
      <c r="B191" s="822" t="s">
        <v>589</v>
      </c>
      <c r="C191" s="825" t="s">
        <v>609</v>
      </c>
      <c r="D191" s="839" t="s">
        <v>610</v>
      </c>
      <c r="E191" s="825" t="s">
        <v>4767</v>
      </c>
      <c r="F191" s="839" t="s">
        <v>4768</v>
      </c>
      <c r="G191" s="825" t="s">
        <v>5129</v>
      </c>
      <c r="H191" s="825" t="s">
        <v>5130</v>
      </c>
      <c r="I191" s="831">
        <v>650.33001708984375</v>
      </c>
      <c r="J191" s="831">
        <v>1</v>
      </c>
      <c r="K191" s="832">
        <v>650.33001708984375</v>
      </c>
    </row>
    <row r="192" spans="1:11" ht="14.45" customHeight="1" x14ac:dyDescent="0.2">
      <c r="A192" s="821" t="s">
        <v>588</v>
      </c>
      <c r="B192" s="822" t="s">
        <v>589</v>
      </c>
      <c r="C192" s="825" t="s">
        <v>609</v>
      </c>
      <c r="D192" s="839" t="s">
        <v>610</v>
      </c>
      <c r="E192" s="825" t="s">
        <v>4767</v>
      </c>
      <c r="F192" s="839" t="s">
        <v>4768</v>
      </c>
      <c r="G192" s="825" t="s">
        <v>5131</v>
      </c>
      <c r="H192" s="825" t="s">
        <v>5132</v>
      </c>
      <c r="I192" s="831">
        <v>347.26998901367188</v>
      </c>
      <c r="J192" s="831">
        <v>16</v>
      </c>
      <c r="K192" s="832">
        <v>5556.3197937011719</v>
      </c>
    </row>
    <row r="193" spans="1:11" ht="14.45" customHeight="1" x14ac:dyDescent="0.2">
      <c r="A193" s="821" t="s">
        <v>588</v>
      </c>
      <c r="B193" s="822" t="s">
        <v>589</v>
      </c>
      <c r="C193" s="825" t="s">
        <v>609</v>
      </c>
      <c r="D193" s="839" t="s">
        <v>610</v>
      </c>
      <c r="E193" s="825" t="s">
        <v>4767</v>
      </c>
      <c r="F193" s="839" t="s">
        <v>4768</v>
      </c>
      <c r="G193" s="825" t="s">
        <v>5133</v>
      </c>
      <c r="H193" s="825" t="s">
        <v>5134</v>
      </c>
      <c r="I193" s="831">
        <v>175</v>
      </c>
      <c r="J193" s="831">
        <v>470</v>
      </c>
      <c r="K193" s="832">
        <v>82250.769287109375</v>
      </c>
    </row>
    <row r="194" spans="1:11" ht="14.45" customHeight="1" x14ac:dyDescent="0.2">
      <c r="A194" s="821" t="s">
        <v>588</v>
      </c>
      <c r="B194" s="822" t="s">
        <v>589</v>
      </c>
      <c r="C194" s="825" t="s">
        <v>609</v>
      </c>
      <c r="D194" s="839" t="s">
        <v>610</v>
      </c>
      <c r="E194" s="825" t="s">
        <v>4767</v>
      </c>
      <c r="F194" s="839" t="s">
        <v>4768</v>
      </c>
      <c r="G194" s="825" t="s">
        <v>5135</v>
      </c>
      <c r="H194" s="825" t="s">
        <v>5136</v>
      </c>
      <c r="I194" s="831">
        <v>2.9016667604446411</v>
      </c>
      <c r="J194" s="831">
        <v>700</v>
      </c>
      <c r="K194" s="832">
        <v>2031</v>
      </c>
    </row>
    <row r="195" spans="1:11" ht="14.45" customHeight="1" x14ac:dyDescent="0.2">
      <c r="A195" s="821" t="s">
        <v>588</v>
      </c>
      <c r="B195" s="822" t="s">
        <v>589</v>
      </c>
      <c r="C195" s="825" t="s">
        <v>609</v>
      </c>
      <c r="D195" s="839" t="s">
        <v>610</v>
      </c>
      <c r="E195" s="825" t="s">
        <v>4767</v>
      </c>
      <c r="F195" s="839" t="s">
        <v>4768</v>
      </c>
      <c r="G195" s="825" t="s">
        <v>5137</v>
      </c>
      <c r="H195" s="825" t="s">
        <v>5138</v>
      </c>
      <c r="I195" s="831">
        <v>2.9033334255218506</v>
      </c>
      <c r="J195" s="831">
        <v>300</v>
      </c>
      <c r="K195" s="832">
        <v>871</v>
      </c>
    </row>
    <row r="196" spans="1:11" ht="14.45" customHeight="1" x14ac:dyDescent="0.2">
      <c r="A196" s="821" t="s">
        <v>588</v>
      </c>
      <c r="B196" s="822" t="s">
        <v>589</v>
      </c>
      <c r="C196" s="825" t="s">
        <v>609</v>
      </c>
      <c r="D196" s="839" t="s">
        <v>610</v>
      </c>
      <c r="E196" s="825" t="s">
        <v>4767</v>
      </c>
      <c r="F196" s="839" t="s">
        <v>4768</v>
      </c>
      <c r="G196" s="825" t="s">
        <v>5139</v>
      </c>
      <c r="H196" s="825" t="s">
        <v>5140</v>
      </c>
      <c r="I196" s="831">
        <v>6.2899999618530273</v>
      </c>
      <c r="J196" s="831">
        <v>500</v>
      </c>
      <c r="K196" s="832">
        <v>3145</v>
      </c>
    </row>
    <row r="197" spans="1:11" ht="14.45" customHeight="1" x14ac:dyDescent="0.2">
      <c r="A197" s="821" t="s">
        <v>588</v>
      </c>
      <c r="B197" s="822" t="s">
        <v>589</v>
      </c>
      <c r="C197" s="825" t="s">
        <v>609</v>
      </c>
      <c r="D197" s="839" t="s">
        <v>610</v>
      </c>
      <c r="E197" s="825" t="s">
        <v>4767</v>
      </c>
      <c r="F197" s="839" t="s">
        <v>4768</v>
      </c>
      <c r="G197" s="825" t="s">
        <v>5141</v>
      </c>
      <c r="H197" s="825" t="s">
        <v>5142</v>
      </c>
      <c r="I197" s="831">
        <v>2.3599998950958252</v>
      </c>
      <c r="J197" s="831">
        <v>9800</v>
      </c>
      <c r="K197" s="832">
        <v>23128</v>
      </c>
    </row>
    <row r="198" spans="1:11" ht="14.45" customHeight="1" x14ac:dyDescent="0.2">
      <c r="A198" s="821" t="s">
        <v>588</v>
      </c>
      <c r="B198" s="822" t="s">
        <v>589</v>
      </c>
      <c r="C198" s="825" t="s">
        <v>609</v>
      </c>
      <c r="D198" s="839" t="s">
        <v>610</v>
      </c>
      <c r="E198" s="825" t="s">
        <v>4767</v>
      </c>
      <c r="F198" s="839" t="s">
        <v>4768</v>
      </c>
      <c r="G198" s="825" t="s">
        <v>5143</v>
      </c>
      <c r="H198" s="825" t="s">
        <v>5144</v>
      </c>
      <c r="I198" s="831">
        <v>2.3599998950958252</v>
      </c>
      <c r="J198" s="831">
        <v>7200</v>
      </c>
      <c r="K198" s="832">
        <v>16992</v>
      </c>
    </row>
    <row r="199" spans="1:11" ht="14.45" customHeight="1" x14ac:dyDescent="0.2">
      <c r="A199" s="821" t="s">
        <v>588</v>
      </c>
      <c r="B199" s="822" t="s">
        <v>589</v>
      </c>
      <c r="C199" s="825" t="s">
        <v>609</v>
      </c>
      <c r="D199" s="839" t="s">
        <v>610</v>
      </c>
      <c r="E199" s="825" t="s">
        <v>4767</v>
      </c>
      <c r="F199" s="839" t="s">
        <v>4768</v>
      </c>
      <c r="G199" s="825" t="s">
        <v>5145</v>
      </c>
      <c r="H199" s="825" t="s">
        <v>5146</v>
      </c>
      <c r="I199" s="831">
        <v>1.2499999720603228E-2</v>
      </c>
      <c r="J199" s="831">
        <v>2700</v>
      </c>
      <c r="K199" s="832">
        <v>39</v>
      </c>
    </row>
    <row r="200" spans="1:11" ht="14.45" customHeight="1" x14ac:dyDescent="0.2">
      <c r="A200" s="821" t="s">
        <v>588</v>
      </c>
      <c r="B200" s="822" t="s">
        <v>589</v>
      </c>
      <c r="C200" s="825" t="s">
        <v>609</v>
      </c>
      <c r="D200" s="839" t="s">
        <v>610</v>
      </c>
      <c r="E200" s="825" t="s">
        <v>4767</v>
      </c>
      <c r="F200" s="839" t="s">
        <v>4768</v>
      </c>
      <c r="G200" s="825" t="s">
        <v>5145</v>
      </c>
      <c r="H200" s="825" t="s">
        <v>5147</v>
      </c>
      <c r="I200" s="831">
        <v>1.4999999664723873E-2</v>
      </c>
      <c r="J200" s="831">
        <v>2910</v>
      </c>
      <c r="K200" s="832">
        <v>46.200000762939453</v>
      </c>
    </row>
    <row r="201" spans="1:11" ht="14.45" customHeight="1" x14ac:dyDescent="0.2">
      <c r="A201" s="821" t="s">
        <v>588</v>
      </c>
      <c r="B201" s="822" t="s">
        <v>589</v>
      </c>
      <c r="C201" s="825" t="s">
        <v>609</v>
      </c>
      <c r="D201" s="839" t="s">
        <v>610</v>
      </c>
      <c r="E201" s="825" t="s">
        <v>4767</v>
      </c>
      <c r="F201" s="839" t="s">
        <v>4768</v>
      </c>
      <c r="G201" s="825" t="s">
        <v>5148</v>
      </c>
      <c r="H201" s="825" t="s">
        <v>5149</v>
      </c>
      <c r="I201" s="831">
        <v>1815</v>
      </c>
      <c r="J201" s="831">
        <v>5</v>
      </c>
      <c r="K201" s="832">
        <v>9075</v>
      </c>
    </row>
    <row r="202" spans="1:11" ht="14.45" customHeight="1" x14ac:dyDescent="0.2">
      <c r="A202" s="821" t="s">
        <v>588</v>
      </c>
      <c r="B202" s="822" t="s">
        <v>589</v>
      </c>
      <c r="C202" s="825" t="s">
        <v>609</v>
      </c>
      <c r="D202" s="839" t="s">
        <v>610</v>
      </c>
      <c r="E202" s="825" t="s">
        <v>4767</v>
      </c>
      <c r="F202" s="839" t="s">
        <v>4768</v>
      </c>
      <c r="G202" s="825" t="s">
        <v>5150</v>
      </c>
      <c r="H202" s="825" t="s">
        <v>5151</v>
      </c>
      <c r="I202" s="831">
        <v>601.3699951171875</v>
      </c>
      <c r="J202" s="831">
        <v>5</v>
      </c>
      <c r="K202" s="832">
        <v>3006.85009765625</v>
      </c>
    </row>
    <row r="203" spans="1:11" ht="14.45" customHeight="1" x14ac:dyDescent="0.2">
      <c r="A203" s="821" t="s">
        <v>588</v>
      </c>
      <c r="B203" s="822" t="s">
        <v>589</v>
      </c>
      <c r="C203" s="825" t="s">
        <v>609</v>
      </c>
      <c r="D203" s="839" t="s">
        <v>610</v>
      </c>
      <c r="E203" s="825" t="s">
        <v>4767</v>
      </c>
      <c r="F203" s="839" t="s">
        <v>4768</v>
      </c>
      <c r="G203" s="825" t="s">
        <v>5152</v>
      </c>
      <c r="H203" s="825" t="s">
        <v>5153</v>
      </c>
      <c r="I203" s="831">
        <v>2.7849999666213989</v>
      </c>
      <c r="J203" s="831">
        <v>1050</v>
      </c>
      <c r="K203" s="832">
        <v>2920.5</v>
      </c>
    </row>
    <row r="204" spans="1:11" ht="14.45" customHeight="1" x14ac:dyDescent="0.2">
      <c r="A204" s="821" t="s">
        <v>588</v>
      </c>
      <c r="B204" s="822" t="s">
        <v>589</v>
      </c>
      <c r="C204" s="825" t="s">
        <v>609</v>
      </c>
      <c r="D204" s="839" t="s">
        <v>610</v>
      </c>
      <c r="E204" s="825" t="s">
        <v>4767</v>
      </c>
      <c r="F204" s="839" t="s">
        <v>4768</v>
      </c>
      <c r="G204" s="825" t="s">
        <v>5154</v>
      </c>
      <c r="H204" s="825" t="s">
        <v>5155</v>
      </c>
      <c r="I204" s="831">
        <v>1.7526315764376992</v>
      </c>
      <c r="J204" s="831">
        <v>9000</v>
      </c>
      <c r="K204" s="832">
        <v>15855</v>
      </c>
    </row>
    <row r="205" spans="1:11" ht="14.45" customHeight="1" x14ac:dyDescent="0.2">
      <c r="A205" s="821" t="s">
        <v>588</v>
      </c>
      <c r="B205" s="822" t="s">
        <v>589</v>
      </c>
      <c r="C205" s="825" t="s">
        <v>609</v>
      </c>
      <c r="D205" s="839" t="s">
        <v>610</v>
      </c>
      <c r="E205" s="825" t="s">
        <v>4767</v>
      </c>
      <c r="F205" s="839" t="s">
        <v>4768</v>
      </c>
      <c r="G205" s="825" t="s">
        <v>5156</v>
      </c>
      <c r="H205" s="825" t="s">
        <v>5157</v>
      </c>
      <c r="I205" s="831">
        <v>11.5</v>
      </c>
      <c r="J205" s="831">
        <v>300</v>
      </c>
      <c r="K205" s="832">
        <v>3450</v>
      </c>
    </row>
    <row r="206" spans="1:11" ht="14.45" customHeight="1" x14ac:dyDescent="0.2">
      <c r="A206" s="821" t="s">
        <v>588</v>
      </c>
      <c r="B206" s="822" t="s">
        <v>589</v>
      </c>
      <c r="C206" s="825" t="s">
        <v>609</v>
      </c>
      <c r="D206" s="839" t="s">
        <v>610</v>
      </c>
      <c r="E206" s="825" t="s">
        <v>4767</v>
      </c>
      <c r="F206" s="839" t="s">
        <v>4768</v>
      </c>
      <c r="G206" s="825" t="s">
        <v>5158</v>
      </c>
      <c r="H206" s="825" t="s">
        <v>5159</v>
      </c>
      <c r="I206" s="831">
        <v>11.25</v>
      </c>
      <c r="J206" s="831">
        <v>80</v>
      </c>
      <c r="K206" s="832">
        <v>900</v>
      </c>
    </row>
    <row r="207" spans="1:11" ht="14.45" customHeight="1" x14ac:dyDescent="0.2">
      <c r="A207" s="821" t="s">
        <v>588</v>
      </c>
      <c r="B207" s="822" t="s">
        <v>589</v>
      </c>
      <c r="C207" s="825" t="s">
        <v>609</v>
      </c>
      <c r="D207" s="839" t="s">
        <v>610</v>
      </c>
      <c r="E207" s="825" t="s">
        <v>4767</v>
      </c>
      <c r="F207" s="839" t="s">
        <v>4768</v>
      </c>
      <c r="G207" s="825" t="s">
        <v>5160</v>
      </c>
      <c r="H207" s="825" t="s">
        <v>5161</v>
      </c>
      <c r="I207" s="831">
        <v>45.498000335693362</v>
      </c>
      <c r="J207" s="831">
        <v>700</v>
      </c>
      <c r="K207" s="832">
        <v>31847.759704589844</v>
      </c>
    </row>
    <row r="208" spans="1:11" ht="14.45" customHeight="1" x14ac:dyDescent="0.2">
      <c r="A208" s="821" t="s">
        <v>588</v>
      </c>
      <c r="B208" s="822" t="s">
        <v>589</v>
      </c>
      <c r="C208" s="825" t="s">
        <v>609</v>
      </c>
      <c r="D208" s="839" t="s">
        <v>610</v>
      </c>
      <c r="E208" s="825" t="s">
        <v>4767</v>
      </c>
      <c r="F208" s="839" t="s">
        <v>4768</v>
      </c>
      <c r="G208" s="825" t="s">
        <v>5160</v>
      </c>
      <c r="H208" s="825" t="s">
        <v>5162</v>
      </c>
      <c r="I208" s="831">
        <v>45.5</v>
      </c>
      <c r="J208" s="831">
        <v>160</v>
      </c>
      <c r="K208" s="832">
        <v>7279.7599487304688</v>
      </c>
    </row>
    <row r="209" spans="1:11" ht="14.45" customHeight="1" x14ac:dyDescent="0.2">
      <c r="A209" s="821" t="s">
        <v>588</v>
      </c>
      <c r="B209" s="822" t="s">
        <v>589</v>
      </c>
      <c r="C209" s="825" t="s">
        <v>609</v>
      </c>
      <c r="D209" s="839" t="s">
        <v>610</v>
      </c>
      <c r="E209" s="825" t="s">
        <v>4767</v>
      </c>
      <c r="F209" s="839" t="s">
        <v>4768</v>
      </c>
      <c r="G209" s="825" t="s">
        <v>5163</v>
      </c>
      <c r="H209" s="825" t="s">
        <v>5164</v>
      </c>
      <c r="I209" s="831">
        <v>11.144999980926514</v>
      </c>
      <c r="J209" s="831">
        <v>5750</v>
      </c>
      <c r="K209" s="832">
        <v>64082</v>
      </c>
    </row>
    <row r="210" spans="1:11" ht="14.45" customHeight="1" x14ac:dyDescent="0.2">
      <c r="A210" s="821" t="s">
        <v>588</v>
      </c>
      <c r="B210" s="822" t="s">
        <v>589</v>
      </c>
      <c r="C210" s="825" t="s">
        <v>609</v>
      </c>
      <c r="D210" s="839" t="s">
        <v>610</v>
      </c>
      <c r="E210" s="825" t="s">
        <v>4767</v>
      </c>
      <c r="F210" s="839" t="s">
        <v>4768</v>
      </c>
      <c r="G210" s="825" t="s">
        <v>5165</v>
      </c>
      <c r="H210" s="825" t="s">
        <v>5166</v>
      </c>
      <c r="I210" s="831">
        <v>85.379997253417969</v>
      </c>
      <c r="J210" s="831">
        <v>25</v>
      </c>
      <c r="K210" s="832">
        <v>2134.43994140625</v>
      </c>
    </row>
    <row r="211" spans="1:11" ht="14.45" customHeight="1" x14ac:dyDescent="0.2">
      <c r="A211" s="821" t="s">
        <v>588</v>
      </c>
      <c r="B211" s="822" t="s">
        <v>589</v>
      </c>
      <c r="C211" s="825" t="s">
        <v>609</v>
      </c>
      <c r="D211" s="839" t="s">
        <v>610</v>
      </c>
      <c r="E211" s="825" t="s">
        <v>4767</v>
      </c>
      <c r="F211" s="839" t="s">
        <v>4768</v>
      </c>
      <c r="G211" s="825" t="s">
        <v>5167</v>
      </c>
      <c r="H211" s="825" t="s">
        <v>5168</v>
      </c>
      <c r="I211" s="831">
        <v>21.639999985694885</v>
      </c>
      <c r="J211" s="831">
        <v>1550</v>
      </c>
      <c r="K211" s="832">
        <v>41333.099899291992</v>
      </c>
    </row>
    <row r="212" spans="1:11" ht="14.45" customHeight="1" x14ac:dyDescent="0.2">
      <c r="A212" s="821" t="s">
        <v>588</v>
      </c>
      <c r="B212" s="822" t="s">
        <v>589</v>
      </c>
      <c r="C212" s="825" t="s">
        <v>609</v>
      </c>
      <c r="D212" s="839" t="s">
        <v>610</v>
      </c>
      <c r="E212" s="825" t="s">
        <v>4767</v>
      </c>
      <c r="F212" s="839" t="s">
        <v>4768</v>
      </c>
      <c r="G212" s="825" t="s">
        <v>5169</v>
      </c>
      <c r="H212" s="825" t="s">
        <v>5170</v>
      </c>
      <c r="I212" s="831">
        <v>40.8620002746582</v>
      </c>
      <c r="J212" s="831">
        <v>655</v>
      </c>
      <c r="K212" s="832">
        <v>26763.960525512695</v>
      </c>
    </row>
    <row r="213" spans="1:11" ht="14.45" customHeight="1" x14ac:dyDescent="0.2">
      <c r="A213" s="821" t="s">
        <v>588</v>
      </c>
      <c r="B213" s="822" t="s">
        <v>589</v>
      </c>
      <c r="C213" s="825" t="s">
        <v>609</v>
      </c>
      <c r="D213" s="839" t="s">
        <v>610</v>
      </c>
      <c r="E213" s="825" t="s">
        <v>4767</v>
      </c>
      <c r="F213" s="839" t="s">
        <v>4768</v>
      </c>
      <c r="G213" s="825" t="s">
        <v>5171</v>
      </c>
      <c r="H213" s="825" t="s">
        <v>5172</v>
      </c>
      <c r="I213" s="831">
        <v>263.77999877929688</v>
      </c>
      <c r="J213" s="831">
        <v>125</v>
      </c>
      <c r="K213" s="832">
        <v>32972.500244140625</v>
      </c>
    </row>
    <row r="214" spans="1:11" ht="14.45" customHeight="1" x14ac:dyDescent="0.2">
      <c r="A214" s="821" t="s">
        <v>588</v>
      </c>
      <c r="B214" s="822" t="s">
        <v>589</v>
      </c>
      <c r="C214" s="825" t="s">
        <v>609</v>
      </c>
      <c r="D214" s="839" t="s">
        <v>610</v>
      </c>
      <c r="E214" s="825" t="s">
        <v>4767</v>
      </c>
      <c r="F214" s="839" t="s">
        <v>4768</v>
      </c>
      <c r="G214" s="825" t="s">
        <v>5173</v>
      </c>
      <c r="H214" s="825" t="s">
        <v>5174</v>
      </c>
      <c r="I214" s="831">
        <v>78.650001525878906</v>
      </c>
      <c r="J214" s="831">
        <v>12</v>
      </c>
      <c r="K214" s="832">
        <v>943.79998779296875</v>
      </c>
    </row>
    <row r="215" spans="1:11" ht="14.45" customHeight="1" x14ac:dyDescent="0.2">
      <c r="A215" s="821" t="s">
        <v>588</v>
      </c>
      <c r="B215" s="822" t="s">
        <v>589</v>
      </c>
      <c r="C215" s="825" t="s">
        <v>609</v>
      </c>
      <c r="D215" s="839" t="s">
        <v>610</v>
      </c>
      <c r="E215" s="825" t="s">
        <v>4767</v>
      </c>
      <c r="F215" s="839" t="s">
        <v>4768</v>
      </c>
      <c r="G215" s="825" t="s">
        <v>5175</v>
      </c>
      <c r="H215" s="825" t="s">
        <v>5176</v>
      </c>
      <c r="I215" s="831">
        <v>54.450000762939453</v>
      </c>
      <c r="J215" s="831">
        <v>5</v>
      </c>
      <c r="K215" s="832">
        <v>272.25</v>
      </c>
    </row>
    <row r="216" spans="1:11" ht="14.45" customHeight="1" x14ac:dyDescent="0.2">
      <c r="A216" s="821" t="s">
        <v>588</v>
      </c>
      <c r="B216" s="822" t="s">
        <v>589</v>
      </c>
      <c r="C216" s="825" t="s">
        <v>609</v>
      </c>
      <c r="D216" s="839" t="s">
        <v>610</v>
      </c>
      <c r="E216" s="825" t="s">
        <v>4767</v>
      </c>
      <c r="F216" s="839" t="s">
        <v>4768</v>
      </c>
      <c r="G216" s="825" t="s">
        <v>5177</v>
      </c>
      <c r="H216" s="825" t="s">
        <v>5178</v>
      </c>
      <c r="I216" s="831">
        <v>90.75</v>
      </c>
      <c r="J216" s="831">
        <v>10</v>
      </c>
      <c r="K216" s="832">
        <v>907.5</v>
      </c>
    </row>
    <row r="217" spans="1:11" ht="14.45" customHeight="1" x14ac:dyDescent="0.2">
      <c r="A217" s="821" t="s">
        <v>588</v>
      </c>
      <c r="B217" s="822" t="s">
        <v>589</v>
      </c>
      <c r="C217" s="825" t="s">
        <v>609</v>
      </c>
      <c r="D217" s="839" t="s">
        <v>610</v>
      </c>
      <c r="E217" s="825" t="s">
        <v>4767</v>
      </c>
      <c r="F217" s="839" t="s">
        <v>4768</v>
      </c>
      <c r="G217" s="825" t="s">
        <v>5179</v>
      </c>
      <c r="H217" s="825" t="s">
        <v>5180</v>
      </c>
      <c r="I217" s="831">
        <v>15.906249761581421</v>
      </c>
      <c r="J217" s="831">
        <v>581</v>
      </c>
      <c r="K217" s="832">
        <v>9234.2700119018555</v>
      </c>
    </row>
    <row r="218" spans="1:11" ht="14.45" customHeight="1" x14ac:dyDescent="0.2">
      <c r="A218" s="821" t="s">
        <v>588</v>
      </c>
      <c r="B218" s="822" t="s">
        <v>589</v>
      </c>
      <c r="C218" s="825" t="s">
        <v>609</v>
      </c>
      <c r="D218" s="839" t="s">
        <v>610</v>
      </c>
      <c r="E218" s="825" t="s">
        <v>4767</v>
      </c>
      <c r="F218" s="839" t="s">
        <v>4768</v>
      </c>
      <c r="G218" s="825" t="s">
        <v>5181</v>
      </c>
      <c r="H218" s="825" t="s">
        <v>5182</v>
      </c>
      <c r="I218" s="831">
        <v>96.800003051757813</v>
      </c>
      <c r="J218" s="831">
        <v>72</v>
      </c>
      <c r="K218" s="832">
        <v>6969.599853515625</v>
      </c>
    </row>
    <row r="219" spans="1:11" ht="14.45" customHeight="1" x14ac:dyDescent="0.2">
      <c r="A219" s="821" t="s">
        <v>588</v>
      </c>
      <c r="B219" s="822" t="s">
        <v>589</v>
      </c>
      <c r="C219" s="825" t="s">
        <v>609</v>
      </c>
      <c r="D219" s="839" t="s">
        <v>610</v>
      </c>
      <c r="E219" s="825" t="s">
        <v>4767</v>
      </c>
      <c r="F219" s="839" t="s">
        <v>4768</v>
      </c>
      <c r="G219" s="825" t="s">
        <v>5183</v>
      </c>
      <c r="H219" s="825" t="s">
        <v>5184</v>
      </c>
      <c r="I219" s="831">
        <v>5.2637501358985901</v>
      </c>
      <c r="J219" s="831">
        <v>6200</v>
      </c>
      <c r="K219" s="832">
        <v>32636</v>
      </c>
    </row>
    <row r="220" spans="1:11" ht="14.45" customHeight="1" x14ac:dyDescent="0.2">
      <c r="A220" s="821" t="s">
        <v>588</v>
      </c>
      <c r="B220" s="822" t="s">
        <v>589</v>
      </c>
      <c r="C220" s="825" t="s">
        <v>609</v>
      </c>
      <c r="D220" s="839" t="s">
        <v>610</v>
      </c>
      <c r="E220" s="825" t="s">
        <v>4767</v>
      </c>
      <c r="F220" s="839" t="s">
        <v>4768</v>
      </c>
      <c r="G220" s="825" t="s">
        <v>5185</v>
      </c>
      <c r="H220" s="825" t="s">
        <v>5186</v>
      </c>
      <c r="I220" s="831">
        <v>8.2299995422363281</v>
      </c>
      <c r="J220" s="831">
        <v>200</v>
      </c>
      <c r="K220" s="832">
        <v>1646</v>
      </c>
    </row>
    <row r="221" spans="1:11" ht="14.45" customHeight="1" x14ac:dyDescent="0.2">
      <c r="A221" s="821" t="s">
        <v>588</v>
      </c>
      <c r="B221" s="822" t="s">
        <v>589</v>
      </c>
      <c r="C221" s="825" t="s">
        <v>609</v>
      </c>
      <c r="D221" s="839" t="s">
        <v>610</v>
      </c>
      <c r="E221" s="825" t="s">
        <v>4767</v>
      </c>
      <c r="F221" s="839" t="s">
        <v>4768</v>
      </c>
      <c r="G221" s="825" t="s">
        <v>4773</v>
      </c>
      <c r="H221" s="825" t="s">
        <v>4774</v>
      </c>
      <c r="I221" s="831">
        <v>3.4841176622054157</v>
      </c>
      <c r="J221" s="831">
        <v>10100</v>
      </c>
      <c r="K221" s="832">
        <v>35192</v>
      </c>
    </row>
    <row r="222" spans="1:11" ht="14.45" customHeight="1" x14ac:dyDescent="0.2">
      <c r="A222" s="821" t="s">
        <v>588</v>
      </c>
      <c r="B222" s="822" t="s">
        <v>589</v>
      </c>
      <c r="C222" s="825" t="s">
        <v>609</v>
      </c>
      <c r="D222" s="839" t="s">
        <v>610</v>
      </c>
      <c r="E222" s="825" t="s">
        <v>4767</v>
      </c>
      <c r="F222" s="839" t="s">
        <v>4768</v>
      </c>
      <c r="G222" s="825" t="s">
        <v>5187</v>
      </c>
      <c r="H222" s="825" t="s">
        <v>5188</v>
      </c>
      <c r="I222" s="831">
        <v>17.665999984741212</v>
      </c>
      <c r="J222" s="831">
        <v>1310</v>
      </c>
      <c r="K222" s="832">
        <v>23142.199951171875</v>
      </c>
    </row>
    <row r="223" spans="1:11" ht="14.45" customHeight="1" x14ac:dyDescent="0.2">
      <c r="A223" s="821" t="s">
        <v>588</v>
      </c>
      <c r="B223" s="822" t="s">
        <v>589</v>
      </c>
      <c r="C223" s="825" t="s">
        <v>609</v>
      </c>
      <c r="D223" s="839" t="s">
        <v>610</v>
      </c>
      <c r="E223" s="825" t="s">
        <v>4767</v>
      </c>
      <c r="F223" s="839" t="s">
        <v>4768</v>
      </c>
      <c r="G223" s="825" t="s">
        <v>5189</v>
      </c>
      <c r="H223" s="825" t="s">
        <v>5190</v>
      </c>
      <c r="I223" s="831">
        <v>61.060001373291016</v>
      </c>
      <c r="J223" s="831">
        <v>700</v>
      </c>
      <c r="K223" s="832">
        <v>42739.62109375</v>
      </c>
    </row>
    <row r="224" spans="1:11" ht="14.45" customHeight="1" x14ac:dyDescent="0.2">
      <c r="A224" s="821" t="s">
        <v>588</v>
      </c>
      <c r="B224" s="822" t="s">
        <v>589</v>
      </c>
      <c r="C224" s="825" t="s">
        <v>609</v>
      </c>
      <c r="D224" s="839" t="s">
        <v>610</v>
      </c>
      <c r="E224" s="825" t="s">
        <v>4767</v>
      </c>
      <c r="F224" s="839" t="s">
        <v>4768</v>
      </c>
      <c r="G224" s="825" t="s">
        <v>5191</v>
      </c>
      <c r="H224" s="825" t="s">
        <v>5192</v>
      </c>
      <c r="I224" s="831">
        <v>24.409999847412109</v>
      </c>
      <c r="J224" s="831">
        <v>50</v>
      </c>
      <c r="K224" s="832">
        <v>1220.2900390625</v>
      </c>
    </row>
    <row r="225" spans="1:11" ht="14.45" customHeight="1" x14ac:dyDescent="0.2">
      <c r="A225" s="821" t="s">
        <v>588</v>
      </c>
      <c r="B225" s="822" t="s">
        <v>589</v>
      </c>
      <c r="C225" s="825" t="s">
        <v>609</v>
      </c>
      <c r="D225" s="839" t="s">
        <v>610</v>
      </c>
      <c r="E225" s="825" t="s">
        <v>4767</v>
      </c>
      <c r="F225" s="839" t="s">
        <v>4768</v>
      </c>
      <c r="G225" s="825" t="s">
        <v>5193</v>
      </c>
      <c r="H225" s="825" t="s">
        <v>5194</v>
      </c>
      <c r="I225" s="831">
        <v>3500</v>
      </c>
      <c r="J225" s="831">
        <v>2</v>
      </c>
      <c r="K225" s="832">
        <v>7000</v>
      </c>
    </row>
    <row r="226" spans="1:11" ht="14.45" customHeight="1" x14ac:dyDescent="0.2">
      <c r="A226" s="821" t="s">
        <v>588</v>
      </c>
      <c r="B226" s="822" t="s">
        <v>589</v>
      </c>
      <c r="C226" s="825" t="s">
        <v>609</v>
      </c>
      <c r="D226" s="839" t="s">
        <v>610</v>
      </c>
      <c r="E226" s="825" t="s">
        <v>4767</v>
      </c>
      <c r="F226" s="839" t="s">
        <v>4768</v>
      </c>
      <c r="G226" s="825" t="s">
        <v>5195</v>
      </c>
      <c r="H226" s="825" t="s">
        <v>5196</v>
      </c>
      <c r="I226" s="831">
        <v>3500</v>
      </c>
      <c r="J226" s="831">
        <v>1</v>
      </c>
      <c r="K226" s="832">
        <v>3500</v>
      </c>
    </row>
    <row r="227" spans="1:11" ht="14.45" customHeight="1" x14ac:dyDescent="0.2">
      <c r="A227" s="821" t="s">
        <v>588</v>
      </c>
      <c r="B227" s="822" t="s">
        <v>589</v>
      </c>
      <c r="C227" s="825" t="s">
        <v>609</v>
      </c>
      <c r="D227" s="839" t="s">
        <v>610</v>
      </c>
      <c r="E227" s="825" t="s">
        <v>4767</v>
      </c>
      <c r="F227" s="839" t="s">
        <v>4768</v>
      </c>
      <c r="G227" s="825" t="s">
        <v>5197</v>
      </c>
      <c r="H227" s="825" t="s">
        <v>5198</v>
      </c>
      <c r="I227" s="831">
        <v>505.29998779296875</v>
      </c>
      <c r="J227" s="831">
        <v>20</v>
      </c>
      <c r="K227" s="832">
        <v>10105.919921875</v>
      </c>
    </row>
    <row r="228" spans="1:11" ht="14.45" customHeight="1" x14ac:dyDescent="0.2">
      <c r="A228" s="821" t="s">
        <v>588</v>
      </c>
      <c r="B228" s="822" t="s">
        <v>589</v>
      </c>
      <c r="C228" s="825" t="s">
        <v>609</v>
      </c>
      <c r="D228" s="839" t="s">
        <v>610</v>
      </c>
      <c r="E228" s="825" t="s">
        <v>4767</v>
      </c>
      <c r="F228" s="839" t="s">
        <v>4768</v>
      </c>
      <c r="G228" s="825" t="s">
        <v>5199</v>
      </c>
      <c r="H228" s="825" t="s">
        <v>5200</v>
      </c>
      <c r="I228" s="831">
        <v>217.80000305175781</v>
      </c>
      <c r="J228" s="831">
        <v>35</v>
      </c>
      <c r="K228" s="832">
        <v>7623.000244140625</v>
      </c>
    </row>
    <row r="229" spans="1:11" ht="14.45" customHeight="1" x14ac:dyDescent="0.2">
      <c r="A229" s="821" t="s">
        <v>588</v>
      </c>
      <c r="B229" s="822" t="s">
        <v>589</v>
      </c>
      <c r="C229" s="825" t="s">
        <v>609</v>
      </c>
      <c r="D229" s="839" t="s">
        <v>610</v>
      </c>
      <c r="E229" s="825" t="s">
        <v>4767</v>
      </c>
      <c r="F229" s="839" t="s">
        <v>4768</v>
      </c>
      <c r="G229" s="825" t="s">
        <v>5201</v>
      </c>
      <c r="H229" s="825" t="s">
        <v>5202</v>
      </c>
      <c r="I229" s="831">
        <v>17.909999847412109</v>
      </c>
      <c r="J229" s="831">
        <v>20</v>
      </c>
      <c r="K229" s="832">
        <v>358.20001220703125</v>
      </c>
    </row>
    <row r="230" spans="1:11" ht="14.45" customHeight="1" x14ac:dyDescent="0.2">
      <c r="A230" s="821" t="s">
        <v>588</v>
      </c>
      <c r="B230" s="822" t="s">
        <v>589</v>
      </c>
      <c r="C230" s="825" t="s">
        <v>609</v>
      </c>
      <c r="D230" s="839" t="s">
        <v>610</v>
      </c>
      <c r="E230" s="825" t="s">
        <v>4767</v>
      </c>
      <c r="F230" s="839" t="s">
        <v>4768</v>
      </c>
      <c r="G230" s="825" t="s">
        <v>5203</v>
      </c>
      <c r="H230" s="825" t="s">
        <v>5204</v>
      </c>
      <c r="I230" s="831">
        <v>45.979999542236328</v>
      </c>
      <c r="J230" s="831">
        <v>20</v>
      </c>
      <c r="K230" s="832">
        <v>919.5999755859375</v>
      </c>
    </row>
    <row r="231" spans="1:11" ht="14.45" customHeight="1" x14ac:dyDescent="0.2">
      <c r="A231" s="821" t="s">
        <v>588</v>
      </c>
      <c r="B231" s="822" t="s">
        <v>589</v>
      </c>
      <c r="C231" s="825" t="s">
        <v>609</v>
      </c>
      <c r="D231" s="839" t="s">
        <v>610</v>
      </c>
      <c r="E231" s="825" t="s">
        <v>4767</v>
      </c>
      <c r="F231" s="839" t="s">
        <v>4768</v>
      </c>
      <c r="G231" s="825" t="s">
        <v>5205</v>
      </c>
      <c r="H231" s="825" t="s">
        <v>5206</v>
      </c>
      <c r="I231" s="831">
        <v>17.909999847412109</v>
      </c>
      <c r="J231" s="831">
        <v>10</v>
      </c>
      <c r="K231" s="832">
        <v>179.10000610351563</v>
      </c>
    </row>
    <row r="232" spans="1:11" ht="14.45" customHeight="1" x14ac:dyDescent="0.2">
      <c r="A232" s="821" t="s">
        <v>588</v>
      </c>
      <c r="B232" s="822" t="s">
        <v>589</v>
      </c>
      <c r="C232" s="825" t="s">
        <v>609</v>
      </c>
      <c r="D232" s="839" t="s">
        <v>610</v>
      </c>
      <c r="E232" s="825" t="s">
        <v>4767</v>
      </c>
      <c r="F232" s="839" t="s">
        <v>4768</v>
      </c>
      <c r="G232" s="825" t="s">
        <v>5207</v>
      </c>
      <c r="H232" s="825" t="s">
        <v>5208</v>
      </c>
      <c r="I232" s="831">
        <v>171.82000732421875</v>
      </c>
      <c r="J232" s="831">
        <v>90</v>
      </c>
      <c r="K232" s="832">
        <v>15463.799560546875</v>
      </c>
    </row>
    <row r="233" spans="1:11" ht="14.45" customHeight="1" x14ac:dyDescent="0.2">
      <c r="A233" s="821" t="s">
        <v>588</v>
      </c>
      <c r="B233" s="822" t="s">
        <v>589</v>
      </c>
      <c r="C233" s="825" t="s">
        <v>609</v>
      </c>
      <c r="D233" s="839" t="s">
        <v>610</v>
      </c>
      <c r="E233" s="825" t="s">
        <v>4767</v>
      </c>
      <c r="F233" s="839" t="s">
        <v>4768</v>
      </c>
      <c r="G233" s="825" t="s">
        <v>5209</v>
      </c>
      <c r="H233" s="825" t="s">
        <v>5210</v>
      </c>
      <c r="I233" s="831">
        <v>17.904999732971191</v>
      </c>
      <c r="J233" s="831">
        <v>30</v>
      </c>
      <c r="K233" s="832">
        <v>537.20001220703125</v>
      </c>
    </row>
    <row r="234" spans="1:11" ht="14.45" customHeight="1" x14ac:dyDescent="0.2">
      <c r="A234" s="821" t="s">
        <v>588</v>
      </c>
      <c r="B234" s="822" t="s">
        <v>589</v>
      </c>
      <c r="C234" s="825" t="s">
        <v>609</v>
      </c>
      <c r="D234" s="839" t="s">
        <v>610</v>
      </c>
      <c r="E234" s="825" t="s">
        <v>4767</v>
      </c>
      <c r="F234" s="839" t="s">
        <v>4768</v>
      </c>
      <c r="G234" s="825" t="s">
        <v>5211</v>
      </c>
      <c r="H234" s="825" t="s">
        <v>5212</v>
      </c>
      <c r="I234" s="831">
        <v>171.82000732421875</v>
      </c>
      <c r="J234" s="831">
        <v>120</v>
      </c>
      <c r="K234" s="832">
        <v>20618.399658203125</v>
      </c>
    </row>
    <row r="235" spans="1:11" ht="14.45" customHeight="1" x14ac:dyDescent="0.2">
      <c r="A235" s="821" t="s">
        <v>588</v>
      </c>
      <c r="B235" s="822" t="s">
        <v>589</v>
      </c>
      <c r="C235" s="825" t="s">
        <v>609</v>
      </c>
      <c r="D235" s="839" t="s">
        <v>610</v>
      </c>
      <c r="E235" s="825" t="s">
        <v>4767</v>
      </c>
      <c r="F235" s="839" t="s">
        <v>4768</v>
      </c>
      <c r="G235" s="825" t="s">
        <v>5213</v>
      </c>
      <c r="H235" s="825" t="s">
        <v>5214</v>
      </c>
      <c r="I235" s="831">
        <v>17.909999847412109</v>
      </c>
      <c r="J235" s="831">
        <v>10</v>
      </c>
      <c r="K235" s="832">
        <v>179.10000610351563</v>
      </c>
    </row>
    <row r="236" spans="1:11" ht="14.45" customHeight="1" x14ac:dyDescent="0.2">
      <c r="A236" s="821" t="s">
        <v>588</v>
      </c>
      <c r="B236" s="822" t="s">
        <v>589</v>
      </c>
      <c r="C236" s="825" t="s">
        <v>609</v>
      </c>
      <c r="D236" s="839" t="s">
        <v>610</v>
      </c>
      <c r="E236" s="825" t="s">
        <v>4767</v>
      </c>
      <c r="F236" s="839" t="s">
        <v>4768</v>
      </c>
      <c r="G236" s="825" t="s">
        <v>5215</v>
      </c>
      <c r="H236" s="825" t="s">
        <v>5216</v>
      </c>
      <c r="I236" s="831">
        <v>171.82000732421875</v>
      </c>
      <c r="J236" s="831">
        <v>70</v>
      </c>
      <c r="K236" s="832">
        <v>12027.399658203125</v>
      </c>
    </row>
    <row r="237" spans="1:11" ht="14.45" customHeight="1" x14ac:dyDescent="0.2">
      <c r="A237" s="821" t="s">
        <v>588</v>
      </c>
      <c r="B237" s="822" t="s">
        <v>589</v>
      </c>
      <c r="C237" s="825" t="s">
        <v>609</v>
      </c>
      <c r="D237" s="839" t="s">
        <v>610</v>
      </c>
      <c r="E237" s="825" t="s">
        <v>4767</v>
      </c>
      <c r="F237" s="839" t="s">
        <v>4768</v>
      </c>
      <c r="G237" s="825" t="s">
        <v>5217</v>
      </c>
      <c r="H237" s="825" t="s">
        <v>5218</v>
      </c>
      <c r="I237" s="831">
        <v>17.909999847412109</v>
      </c>
      <c r="J237" s="831">
        <v>20</v>
      </c>
      <c r="K237" s="832">
        <v>358.16000366210938</v>
      </c>
    </row>
    <row r="238" spans="1:11" ht="14.45" customHeight="1" x14ac:dyDescent="0.2">
      <c r="A238" s="821" t="s">
        <v>588</v>
      </c>
      <c r="B238" s="822" t="s">
        <v>589</v>
      </c>
      <c r="C238" s="825" t="s">
        <v>609</v>
      </c>
      <c r="D238" s="839" t="s">
        <v>610</v>
      </c>
      <c r="E238" s="825" t="s">
        <v>4767</v>
      </c>
      <c r="F238" s="839" t="s">
        <v>4768</v>
      </c>
      <c r="G238" s="825" t="s">
        <v>5219</v>
      </c>
      <c r="H238" s="825" t="s">
        <v>5220</v>
      </c>
      <c r="I238" s="831">
        <v>21.899999618530273</v>
      </c>
      <c r="J238" s="831">
        <v>250</v>
      </c>
      <c r="K238" s="832">
        <v>5475.2501220703125</v>
      </c>
    </row>
    <row r="239" spans="1:11" ht="14.45" customHeight="1" x14ac:dyDescent="0.2">
      <c r="A239" s="821" t="s">
        <v>588</v>
      </c>
      <c r="B239" s="822" t="s">
        <v>589</v>
      </c>
      <c r="C239" s="825" t="s">
        <v>609</v>
      </c>
      <c r="D239" s="839" t="s">
        <v>610</v>
      </c>
      <c r="E239" s="825" t="s">
        <v>4767</v>
      </c>
      <c r="F239" s="839" t="s">
        <v>4768</v>
      </c>
      <c r="G239" s="825" t="s">
        <v>5221</v>
      </c>
      <c r="H239" s="825" t="s">
        <v>5222</v>
      </c>
      <c r="I239" s="831">
        <v>21.899999618530273</v>
      </c>
      <c r="J239" s="831">
        <v>250</v>
      </c>
      <c r="K239" s="832">
        <v>5475.250244140625</v>
      </c>
    </row>
    <row r="240" spans="1:11" ht="14.45" customHeight="1" x14ac:dyDescent="0.2">
      <c r="A240" s="821" t="s">
        <v>588</v>
      </c>
      <c r="B240" s="822" t="s">
        <v>589</v>
      </c>
      <c r="C240" s="825" t="s">
        <v>609</v>
      </c>
      <c r="D240" s="839" t="s">
        <v>610</v>
      </c>
      <c r="E240" s="825" t="s">
        <v>4767</v>
      </c>
      <c r="F240" s="839" t="s">
        <v>4768</v>
      </c>
      <c r="G240" s="825" t="s">
        <v>5223</v>
      </c>
      <c r="H240" s="825" t="s">
        <v>5224</v>
      </c>
      <c r="I240" s="831">
        <v>713.9000244140625</v>
      </c>
      <c r="J240" s="831">
        <v>12</v>
      </c>
      <c r="K240" s="832">
        <v>8566.7998046875</v>
      </c>
    </row>
    <row r="241" spans="1:11" ht="14.45" customHeight="1" x14ac:dyDescent="0.2">
      <c r="A241" s="821" t="s">
        <v>588</v>
      </c>
      <c r="B241" s="822" t="s">
        <v>589</v>
      </c>
      <c r="C241" s="825" t="s">
        <v>609</v>
      </c>
      <c r="D241" s="839" t="s">
        <v>610</v>
      </c>
      <c r="E241" s="825" t="s">
        <v>4767</v>
      </c>
      <c r="F241" s="839" t="s">
        <v>4768</v>
      </c>
      <c r="G241" s="825" t="s">
        <v>5225</v>
      </c>
      <c r="H241" s="825" t="s">
        <v>5226</v>
      </c>
      <c r="I241" s="831">
        <v>713.9000244140625</v>
      </c>
      <c r="J241" s="831">
        <v>12</v>
      </c>
      <c r="K241" s="832">
        <v>8566.7998046875</v>
      </c>
    </row>
    <row r="242" spans="1:11" ht="14.45" customHeight="1" x14ac:dyDescent="0.2">
      <c r="A242" s="821" t="s">
        <v>588</v>
      </c>
      <c r="B242" s="822" t="s">
        <v>589</v>
      </c>
      <c r="C242" s="825" t="s">
        <v>609</v>
      </c>
      <c r="D242" s="839" t="s">
        <v>610</v>
      </c>
      <c r="E242" s="825" t="s">
        <v>4767</v>
      </c>
      <c r="F242" s="839" t="s">
        <v>4768</v>
      </c>
      <c r="G242" s="825" t="s">
        <v>5227</v>
      </c>
      <c r="H242" s="825" t="s">
        <v>5228</v>
      </c>
      <c r="I242" s="831">
        <v>750.20001220703125</v>
      </c>
      <c r="J242" s="831">
        <v>30</v>
      </c>
      <c r="K242" s="832">
        <v>22506</v>
      </c>
    </row>
    <row r="243" spans="1:11" ht="14.45" customHeight="1" x14ac:dyDescent="0.2">
      <c r="A243" s="821" t="s">
        <v>588</v>
      </c>
      <c r="B243" s="822" t="s">
        <v>589</v>
      </c>
      <c r="C243" s="825" t="s">
        <v>609</v>
      </c>
      <c r="D243" s="839" t="s">
        <v>610</v>
      </c>
      <c r="E243" s="825" t="s">
        <v>4767</v>
      </c>
      <c r="F243" s="839" t="s">
        <v>4768</v>
      </c>
      <c r="G243" s="825" t="s">
        <v>5229</v>
      </c>
      <c r="H243" s="825" t="s">
        <v>5230</v>
      </c>
      <c r="I243" s="831">
        <v>750.20001220703125</v>
      </c>
      <c r="J243" s="831">
        <v>181</v>
      </c>
      <c r="K243" s="832">
        <v>135786.20080566406</v>
      </c>
    </row>
    <row r="244" spans="1:11" ht="14.45" customHeight="1" x14ac:dyDescent="0.2">
      <c r="A244" s="821" t="s">
        <v>588</v>
      </c>
      <c r="B244" s="822" t="s">
        <v>589</v>
      </c>
      <c r="C244" s="825" t="s">
        <v>609</v>
      </c>
      <c r="D244" s="839" t="s">
        <v>610</v>
      </c>
      <c r="E244" s="825" t="s">
        <v>4767</v>
      </c>
      <c r="F244" s="839" t="s">
        <v>4768</v>
      </c>
      <c r="G244" s="825" t="s">
        <v>5231</v>
      </c>
      <c r="H244" s="825" t="s">
        <v>5232</v>
      </c>
      <c r="I244" s="831">
        <v>484.04000854492188</v>
      </c>
      <c r="J244" s="831">
        <v>10</v>
      </c>
      <c r="K244" s="832">
        <v>4840.35009765625</v>
      </c>
    </row>
    <row r="245" spans="1:11" ht="14.45" customHeight="1" x14ac:dyDescent="0.2">
      <c r="A245" s="821" t="s">
        <v>588</v>
      </c>
      <c r="B245" s="822" t="s">
        <v>589</v>
      </c>
      <c r="C245" s="825" t="s">
        <v>609</v>
      </c>
      <c r="D245" s="839" t="s">
        <v>610</v>
      </c>
      <c r="E245" s="825" t="s">
        <v>4767</v>
      </c>
      <c r="F245" s="839" t="s">
        <v>4768</v>
      </c>
      <c r="G245" s="825" t="s">
        <v>5233</v>
      </c>
      <c r="H245" s="825" t="s">
        <v>5234</v>
      </c>
      <c r="I245" s="831">
        <v>484.03333536783856</v>
      </c>
      <c r="J245" s="831">
        <v>22</v>
      </c>
      <c r="K245" s="832">
        <v>10648.759704589844</v>
      </c>
    </row>
    <row r="246" spans="1:11" ht="14.45" customHeight="1" x14ac:dyDescent="0.2">
      <c r="A246" s="821" t="s">
        <v>588</v>
      </c>
      <c r="B246" s="822" t="s">
        <v>589</v>
      </c>
      <c r="C246" s="825" t="s">
        <v>609</v>
      </c>
      <c r="D246" s="839" t="s">
        <v>610</v>
      </c>
      <c r="E246" s="825" t="s">
        <v>4767</v>
      </c>
      <c r="F246" s="839" t="s">
        <v>4768</v>
      </c>
      <c r="G246" s="825" t="s">
        <v>5235</v>
      </c>
      <c r="H246" s="825" t="s">
        <v>5236</v>
      </c>
      <c r="I246" s="831">
        <v>646.760009765625</v>
      </c>
      <c r="J246" s="831">
        <v>6</v>
      </c>
      <c r="K246" s="832">
        <v>3880.56005859375</v>
      </c>
    </row>
    <row r="247" spans="1:11" ht="14.45" customHeight="1" x14ac:dyDescent="0.2">
      <c r="A247" s="821" t="s">
        <v>588</v>
      </c>
      <c r="B247" s="822" t="s">
        <v>589</v>
      </c>
      <c r="C247" s="825" t="s">
        <v>609</v>
      </c>
      <c r="D247" s="839" t="s">
        <v>610</v>
      </c>
      <c r="E247" s="825" t="s">
        <v>4767</v>
      </c>
      <c r="F247" s="839" t="s">
        <v>4768</v>
      </c>
      <c r="G247" s="825" t="s">
        <v>5237</v>
      </c>
      <c r="H247" s="825" t="s">
        <v>5238</v>
      </c>
      <c r="I247" s="831">
        <v>484.04000854492188</v>
      </c>
      <c r="J247" s="831">
        <v>10</v>
      </c>
      <c r="K247" s="832">
        <v>4840.39990234375</v>
      </c>
    </row>
    <row r="248" spans="1:11" ht="14.45" customHeight="1" x14ac:dyDescent="0.2">
      <c r="A248" s="821" t="s">
        <v>588</v>
      </c>
      <c r="B248" s="822" t="s">
        <v>589</v>
      </c>
      <c r="C248" s="825" t="s">
        <v>609</v>
      </c>
      <c r="D248" s="839" t="s">
        <v>610</v>
      </c>
      <c r="E248" s="825" t="s">
        <v>4767</v>
      </c>
      <c r="F248" s="839" t="s">
        <v>4768</v>
      </c>
      <c r="G248" s="825" t="s">
        <v>5239</v>
      </c>
      <c r="H248" s="825" t="s">
        <v>5240</v>
      </c>
      <c r="I248" s="831">
        <v>484.03333536783856</v>
      </c>
      <c r="J248" s="831">
        <v>10</v>
      </c>
      <c r="K248" s="832">
        <v>4840.3400268554688</v>
      </c>
    </row>
    <row r="249" spans="1:11" ht="14.45" customHeight="1" x14ac:dyDescent="0.2">
      <c r="A249" s="821" t="s">
        <v>588</v>
      </c>
      <c r="B249" s="822" t="s">
        <v>589</v>
      </c>
      <c r="C249" s="825" t="s">
        <v>609</v>
      </c>
      <c r="D249" s="839" t="s">
        <v>610</v>
      </c>
      <c r="E249" s="825" t="s">
        <v>4767</v>
      </c>
      <c r="F249" s="839" t="s">
        <v>4768</v>
      </c>
      <c r="G249" s="825" t="s">
        <v>5241</v>
      </c>
      <c r="H249" s="825" t="s">
        <v>5242</v>
      </c>
      <c r="I249" s="831">
        <v>527.96333821614587</v>
      </c>
      <c r="J249" s="831">
        <v>30</v>
      </c>
      <c r="K249" s="832">
        <v>15838.900390625</v>
      </c>
    </row>
    <row r="250" spans="1:11" ht="14.45" customHeight="1" x14ac:dyDescent="0.2">
      <c r="A250" s="821" t="s">
        <v>588</v>
      </c>
      <c r="B250" s="822" t="s">
        <v>589</v>
      </c>
      <c r="C250" s="825" t="s">
        <v>609</v>
      </c>
      <c r="D250" s="839" t="s">
        <v>610</v>
      </c>
      <c r="E250" s="825" t="s">
        <v>4767</v>
      </c>
      <c r="F250" s="839" t="s">
        <v>4768</v>
      </c>
      <c r="G250" s="825" t="s">
        <v>5243</v>
      </c>
      <c r="H250" s="825" t="s">
        <v>5244</v>
      </c>
      <c r="I250" s="831">
        <v>646.760009765625</v>
      </c>
      <c r="J250" s="831">
        <v>36</v>
      </c>
      <c r="K250" s="832">
        <v>23283.3603515625</v>
      </c>
    </row>
    <row r="251" spans="1:11" ht="14.45" customHeight="1" x14ac:dyDescent="0.2">
      <c r="A251" s="821" t="s">
        <v>588</v>
      </c>
      <c r="B251" s="822" t="s">
        <v>589</v>
      </c>
      <c r="C251" s="825" t="s">
        <v>609</v>
      </c>
      <c r="D251" s="839" t="s">
        <v>610</v>
      </c>
      <c r="E251" s="825" t="s">
        <v>4767</v>
      </c>
      <c r="F251" s="839" t="s">
        <v>4768</v>
      </c>
      <c r="G251" s="825" t="s">
        <v>5245</v>
      </c>
      <c r="H251" s="825" t="s">
        <v>5246</v>
      </c>
      <c r="I251" s="831">
        <v>527.96499633789063</v>
      </c>
      <c r="J251" s="831">
        <v>20</v>
      </c>
      <c r="K251" s="832">
        <v>10559.30029296875</v>
      </c>
    </row>
    <row r="252" spans="1:11" ht="14.45" customHeight="1" x14ac:dyDescent="0.2">
      <c r="A252" s="821" t="s">
        <v>588</v>
      </c>
      <c r="B252" s="822" t="s">
        <v>589</v>
      </c>
      <c r="C252" s="825" t="s">
        <v>609</v>
      </c>
      <c r="D252" s="839" t="s">
        <v>610</v>
      </c>
      <c r="E252" s="825" t="s">
        <v>4767</v>
      </c>
      <c r="F252" s="839" t="s">
        <v>4768</v>
      </c>
      <c r="G252" s="825" t="s">
        <v>5247</v>
      </c>
      <c r="H252" s="825" t="s">
        <v>5248</v>
      </c>
      <c r="I252" s="831">
        <v>646.760009765625</v>
      </c>
      <c r="J252" s="831">
        <v>24</v>
      </c>
      <c r="K252" s="832">
        <v>15522.240234375</v>
      </c>
    </row>
    <row r="253" spans="1:11" ht="14.45" customHeight="1" x14ac:dyDescent="0.2">
      <c r="A253" s="821" t="s">
        <v>588</v>
      </c>
      <c r="B253" s="822" t="s">
        <v>589</v>
      </c>
      <c r="C253" s="825" t="s">
        <v>609</v>
      </c>
      <c r="D253" s="839" t="s">
        <v>610</v>
      </c>
      <c r="E253" s="825" t="s">
        <v>4767</v>
      </c>
      <c r="F253" s="839" t="s">
        <v>4768</v>
      </c>
      <c r="G253" s="825" t="s">
        <v>5249</v>
      </c>
      <c r="H253" s="825" t="s">
        <v>5250</v>
      </c>
      <c r="I253" s="831">
        <v>17.979999542236328</v>
      </c>
      <c r="J253" s="831">
        <v>50</v>
      </c>
      <c r="K253" s="832">
        <v>899.030029296875</v>
      </c>
    </row>
    <row r="254" spans="1:11" ht="14.45" customHeight="1" x14ac:dyDescent="0.2">
      <c r="A254" s="821" t="s">
        <v>588</v>
      </c>
      <c r="B254" s="822" t="s">
        <v>589</v>
      </c>
      <c r="C254" s="825" t="s">
        <v>609</v>
      </c>
      <c r="D254" s="839" t="s">
        <v>610</v>
      </c>
      <c r="E254" s="825" t="s">
        <v>4767</v>
      </c>
      <c r="F254" s="839" t="s">
        <v>4768</v>
      </c>
      <c r="G254" s="825" t="s">
        <v>5251</v>
      </c>
      <c r="H254" s="825" t="s">
        <v>5252</v>
      </c>
      <c r="I254" s="831">
        <v>17.979999542236328</v>
      </c>
      <c r="J254" s="831">
        <v>50</v>
      </c>
      <c r="K254" s="832">
        <v>899</v>
      </c>
    </row>
    <row r="255" spans="1:11" ht="14.45" customHeight="1" x14ac:dyDescent="0.2">
      <c r="A255" s="821" t="s">
        <v>588</v>
      </c>
      <c r="B255" s="822" t="s">
        <v>589</v>
      </c>
      <c r="C255" s="825" t="s">
        <v>609</v>
      </c>
      <c r="D255" s="839" t="s">
        <v>610</v>
      </c>
      <c r="E255" s="825" t="s">
        <v>4767</v>
      </c>
      <c r="F255" s="839" t="s">
        <v>4768</v>
      </c>
      <c r="G255" s="825" t="s">
        <v>5253</v>
      </c>
      <c r="H255" s="825" t="s">
        <v>5254</v>
      </c>
      <c r="I255" s="831">
        <v>70.199996948242188</v>
      </c>
      <c r="J255" s="831">
        <v>20</v>
      </c>
      <c r="K255" s="832">
        <v>1404</v>
      </c>
    </row>
    <row r="256" spans="1:11" ht="14.45" customHeight="1" x14ac:dyDescent="0.2">
      <c r="A256" s="821" t="s">
        <v>588</v>
      </c>
      <c r="B256" s="822" t="s">
        <v>589</v>
      </c>
      <c r="C256" s="825" t="s">
        <v>609</v>
      </c>
      <c r="D256" s="839" t="s">
        <v>610</v>
      </c>
      <c r="E256" s="825" t="s">
        <v>4767</v>
      </c>
      <c r="F256" s="839" t="s">
        <v>4768</v>
      </c>
      <c r="G256" s="825" t="s">
        <v>5255</v>
      </c>
      <c r="H256" s="825" t="s">
        <v>5256</v>
      </c>
      <c r="I256" s="831">
        <v>13.204999923706055</v>
      </c>
      <c r="J256" s="831">
        <v>50</v>
      </c>
      <c r="K256" s="832">
        <v>660.20001220703125</v>
      </c>
    </row>
    <row r="257" spans="1:11" ht="14.45" customHeight="1" x14ac:dyDescent="0.2">
      <c r="A257" s="821" t="s">
        <v>588</v>
      </c>
      <c r="B257" s="822" t="s">
        <v>589</v>
      </c>
      <c r="C257" s="825" t="s">
        <v>609</v>
      </c>
      <c r="D257" s="839" t="s">
        <v>610</v>
      </c>
      <c r="E257" s="825" t="s">
        <v>4767</v>
      </c>
      <c r="F257" s="839" t="s">
        <v>4768</v>
      </c>
      <c r="G257" s="825" t="s">
        <v>5257</v>
      </c>
      <c r="H257" s="825" t="s">
        <v>5258</v>
      </c>
      <c r="I257" s="831">
        <v>13.210000038146973</v>
      </c>
      <c r="J257" s="831">
        <v>30</v>
      </c>
      <c r="K257" s="832">
        <v>396.29998779296875</v>
      </c>
    </row>
    <row r="258" spans="1:11" ht="14.45" customHeight="1" x14ac:dyDescent="0.2">
      <c r="A258" s="821" t="s">
        <v>588</v>
      </c>
      <c r="B258" s="822" t="s">
        <v>589</v>
      </c>
      <c r="C258" s="825" t="s">
        <v>609</v>
      </c>
      <c r="D258" s="839" t="s">
        <v>610</v>
      </c>
      <c r="E258" s="825" t="s">
        <v>4767</v>
      </c>
      <c r="F258" s="839" t="s">
        <v>4768</v>
      </c>
      <c r="G258" s="825" t="s">
        <v>5259</v>
      </c>
      <c r="H258" s="825" t="s">
        <v>5260</v>
      </c>
      <c r="I258" s="831">
        <v>317</v>
      </c>
      <c r="J258" s="831">
        <v>5</v>
      </c>
      <c r="K258" s="832">
        <v>1584.97998046875</v>
      </c>
    </row>
    <row r="259" spans="1:11" ht="14.45" customHeight="1" x14ac:dyDescent="0.2">
      <c r="A259" s="821" t="s">
        <v>588</v>
      </c>
      <c r="B259" s="822" t="s">
        <v>589</v>
      </c>
      <c r="C259" s="825" t="s">
        <v>609</v>
      </c>
      <c r="D259" s="839" t="s">
        <v>610</v>
      </c>
      <c r="E259" s="825" t="s">
        <v>4767</v>
      </c>
      <c r="F259" s="839" t="s">
        <v>4768</v>
      </c>
      <c r="G259" s="825" t="s">
        <v>5261</v>
      </c>
      <c r="H259" s="825" t="s">
        <v>5262</v>
      </c>
      <c r="I259" s="831">
        <v>22.989999771118164</v>
      </c>
      <c r="J259" s="831">
        <v>300</v>
      </c>
      <c r="K259" s="832">
        <v>6896.9899597167969</v>
      </c>
    </row>
    <row r="260" spans="1:11" ht="14.45" customHeight="1" x14ac:dyDescent="0.2">
      <c r="A260" s="821" t="s">
        <v>588</v>
      </c>
      <c r="B260" s="822" t="s">
        <v>589</v>
      </c>
      <c r="C260" s="825" t="s">
        <v>609</v>
      </c>
      <c r="D260" s="839" t="s">
        <v>610</v>
      </c>
      <c r="E260" s="825" t="s">
        <v>4767</v>
      </c>
      <c r="F260" s="839" t="s">
        <v>4768</v>
      </c>
      <c r="G260" s="825" t="s">
        <v>5263</v>
      </c>
      <c r="H260" s="825" t="s">
        <v>5264</v>
      </c>
      <c r="I260" s="831">
        <v>22.989999771118164</v>
      </c>
      <c r="J260" s="831">
        <v>320</v>
      </c>
      <c r="K260" s="832">
        <v>7356.7999267578125</v>
      </c>
    </row>
    <row r="261" spans="1:11" ht="14.45" customHeight="1" x14ac:dyDescent="0.2">
      <c r="A261" s="821" t="s">
        <v>588</v>
      </c>
      <c r="B261" s="822" t="s">
        <v>589</v>
      </c>
      <c r="C261" s="825" t="s">
        <v>609</v>
      </c>
      <c r="D261" s="839" t="s">
        <v>610</v>
      </c>
      <c r="E261" s="825" t="s">
        <v>4767</v>
      </c>
      <c r="F261" s="839" t="s">
        <v>4768</v>
      </c>
      <c r="G261" s="825" t="s">
        <v>5265</v>
      </c>
      <c r="H261" s="825" t="s">
        <v>5266</v>
      </c>
      <c r="I261" s="831">
        <v>22.989999771118164</v>
      </c>
      <c r="J261" s="831">
        <v>20</v>
      </c>
      <c r="K261" s="832">
        <v>459.79998779296875</v>
      </c>
    </row>
    <row r="262" spans="1:11" ht="14.45" customHeight="1" x14ac:dyDescent="0.2">
      <c r="A262" s="821" t="s">
        <v>588</v>
      </c>
      <c r="B262" s="822" t="s">
        <v>589</v>
      </c>
      <c r="C262" s="825" t="s">
        <v>609</v>
      </c>
      <c r="D262" s="839" t="s">
        <v>610</v>
      </c>
      <c r="E262" s="825" t="s">
        <v>4767</v>
      </c>
      <c r="F262" s="839" t="s">
        <v>4768</v>
      </c>
      <c r="G262" s="825" t="s">
        <v>5267</v>
      </c>
      <c r="H262" s="825" t="s">
        <v>5268</v>
      </c>
      <c r="I262" s="831">
        <v>22.989999771118164</v>
      </c>
      <c r="J262" s="831">
        <v>10</v>
      </c>
      <c r="K262" s="832">
        <v>229.89999389648438</v>
      </c>
    </row>
    <row r="263" spans="1:11" ht="14.45" customHeight="1" x14ac:dyDescent="0.2">
      <c r="A263" s="821" t="s">
        <v>588</v>
      </c>
      <c r="B263" s="822" t="s">
        <v>589</v>
      </c>
      <c r="C263" s="825" t="s">
        <v>609</v>
      </c>
      <c r="D263" s="839" t="s">
        <v>610</v>
      </c>
      <c r="E263" s="825" t="s">
        <v>4767</v>
      </c>
      <c r="F263" s="839" t="s">
        <v>4768</v>
      </c>
      <c r="G263" s="825" t="s">
        <v>5269</v>
      </c>
      <c r="H263" s="825" t="s">
        <v>5270</v>
      </c>
      <c r="I263" s="831">
        <v>423.5</v>
      </c>
      <c r="J263" s="831">
        <v>5</v>
      </c>
      <c r="K263" s="832">
        <v>2117.5</v>
      </c>
    </row>
    <row r="264" spans="1:11" ht="14.45" customHeight="1" x14ac:dyDescent="0.2">
      <c r="A264" s="821" t="s">
        <v>588</v>
      </c>
      <c r="B264" s="822" t="s">
        <v>589</v>
      </c>
      <c r="C264" s="825" t="s">
        <v>609</v>
      </c>
      <c r="D264" s="839" t="s">
        <v>610</v>
      </c>
      <c r="E264" s="825" t="s">
        <v>4767</v>
      </c>
      <c r="F264" s="839" t="s">
        <v>4768</v>
      </c>
      <c r="G264" s="825" t="s">
        <v>5271</v>
      </c>
      <c r="H264" s="825" t="s">
        <v>5272</v>
      </c>
      <c r="I264" s="831">
        <v>1869.449951171875</v>
      </c>
      <c r="J264" s="831">
        <v>10</v>
      </c>
      <c r="K264" s="832">
        <v>18694.5</v>
      </c>
    </row>
    <row r="265" spans="1:11" ht="14.45" customHeight="1" x14ac:dyDescent="0.2">
      <c r="A265" s="821" t="s">
        <v>588</v>
      </c>
      <c r="B265" s="822" t="s">
        <v>589</v>
      </c>
      <c r="C265" s="825" t="s">
        <v>609</v>
      </c>
      <c r="D265" s="839" t="s">
        <v>610</v>
      </c>
      <c r="E265" s="825" t="s">
        <v>4767</v>
      </c>
      <c r="F265" s="839" t="s">
        <v>4768</v>
      </c>
      <c r="G265" s="825" t="s">
        <v>5273</v>
      </c>
      <c r="H265" s="825" t="s">
        <v>5274</v>
      </c>
      <c r="I265" s="831">
        <v>392.04000854492188</v>
      </c>
      <c r="J265" s="831">
        <v>20</v>
      </c>
      <c r="K265" s="832">
        <v>7840.7998046875</v>
      </c>
    </row>
    <row r="266" spans="1:11" ht="14.45" customHeight="1" x14ac:dyDescent="0.2">
      <c r="A266" s="821" t="s">
        <v>588</v>
      </c>
      <c r="B266" s="822" t="s">
        <v>589</v>
      </c>
      <c r="C266" s="825" t="s">
        <v>609</v>
      </c>
      <c r="D266" s="839" t="s">
        <v>610</v>
      </c>
      <c r="E266" s="825" t="s">
        <v>4767</v>
      </c>
      <c r="F266" s="839" t="s">
        <v>4768</v>
      </c>
      <c r="G266" s="825" t="s">
        <v>4779</v>
      </c>
      <c r="H266" s="825" t="s">
        <v>4780</v>
      </c>
      <c r="I266" s="831">
        <v>4.0300002098083496</v>
      </c>
      <c r="J266" s="831">
        <v>4450</v>
      </c>
      <c r="K266" s="832">
        <v>17933.5</v>
      </c>
    </row>
    <row r="267" spans="1:11" ht="14.45" customHeight="1" x14ac:dyDescent="0.2">
      <c r="A267" s="821" t="s">
        <v>588</v>
      </c>
      <c r="B267" s="822" t="s">
        <v>589</v>
      </c>
      <c r="C267" s="825" t="s">
        <v>609</v>
      </c>
      <c r="D267" s="839" t="s">
        <v>610</v>
      </c>
      <c r="E267" s="825" t="s">
        <v>4767</v>
      </c>
      <c r="F267" s="839" t="s">
        <v>4768</v>
      </c>
      <c r="G267" s="825" t="s">
        <v>5275</v>
      </c>
      <c r="H267" s="825" t="s">
        <v>5276</v>
      </c>
      <c r="I267" s="831">
        <v>103.15000152587891</v>
      </c>
      <c r="J267" s="831">
        <v>10</v>
      </c>
      <c r="K267" s="832">
        <v>1031.530029296875</v>
      </c>
    </row>
    <row r="268" spans="1:11" ht="14.45" customHeight="1" x14ac:dyDescent="0.2">
      <c r="A268" s="821" t="s">
        <v>588</v>
      </c>
      <c r="B268" s="822" t="s">
        <v>589</v>
      </c>
      <c r="C268" s="825" t="s">
        <v>609</v>
      </c>
      <c r="D268" s="839" t="s">
        <v>610</v>
      </c>
      <c r="E268" s="825" t="s">
        <v>4767</v>
      </c>
      <c r="F268" s="839" t="s">
        <v>4768</v>
      </c>
      <c r="G268" s="825" t="s">
        <v>5277</v>
      </c>
      <c r="H268" s="825" t="s">
        <v>5278</v>
      </c>
      <c r="I268" s="831">
        <v>12.100000381469727</v>
      </c>
      <c r="J268" s="831">
        <v>1300</v>
      </c>
      <c r="K268" s="832">
        <v>15730</v>
      </c>
    </row>
    <row r="269" spans="1:11" ht="14.45" customHeight="1" x14ac:dyDescent="0.2">
      <c r="A269" s="821" t="s">
        <v>588</v>
      </c>
      <c r="B269" s="822" t="s">
        <v>589</v>
      </c>
      <c r="C269" s="825" t="s">
        <v>609</v>
      </c>
      <c r="D269" s="839" t="s">
        <v>610</v>
      </c>
      <c r="E269" s="825" t="s">
        <v>4767</v>
      </c>
      <c r="F269" s="839" t="s">
        <v>4768</v>
      </c>
      <c r="G269" s="825" t="s">
        <v>5279</v>
      </c>
      <c r="H269" s="825" t="s">
        <v>5280</v>
      </c>
      <c r="I269" s="831">
        <v>8.4700002670288086</v>
      </c>
      <c r="J269" s="831">
        <v>5100</v>
      </c>
      <c r="K269" s="832">
        <v>43197</v>
      </c>
    </row>
    <row r="270" spans="1:11" ht="14.45" customHeight="1" x14ac:dyDescent="0.2">
      <c r="A270" s="821" t="s">
        <v>588</v>
      </c>
      <c r="B270" s="822" t="s">
        <v>589</v>
      </c>
      <c r="C270" s="825" t="s">
        <v>609</v>
      </c>
      <c r="D270" s="839" t="s">
        <v>610</v>
      </c>
      <c r="E270" s="825" t="s">
        <v>4767</v>
      </c>
      <c r="F270" s="839" t="s">
        <v>4768</v>
      </c>
      <c r="G270" s="825" t="s">
        <v>5279</v>
      </c>
      <c r="H270" s="825" t="s">
        <v>5281</v>
      </c>
      <c r="I270" s="831">
        <v>8.4700002670288086</v>
      </c>
      <c r="J270" s="831">
        <v>420</v>
      </c>
      <c r="K270" s="832">
        <v>3557.39990234375</v>
      </c>
    </row>
    <row r="271" spans="1:11" ht="14.45" customHeight="1" x14ac:dyDescent="0.2">
      <c r="A271" s="821" t="s">
        <v>588</v>
      </c>
      <c r="B271" s="822" t="s">
        <v>589</v>
      </c>
      <c r="C271" s="825" t="s">
        <v>609</v>
      </c>
      <c r="D271" s="839" t="s">
        <v>610</v>
      </c>
      <c r="E271" s="825" t="s">
        <v>4767</v>
      </c>
      <c r="F271" s="839" t="s">
        <v>4768</v>
      </c>
      <c r="G271" s="825" t="s">
        <v>5282</v>
      </c>
      <c r="H271" s="825" t="s">
        <v>5283</v>
      </c>
      <c r="I271" s="831">
        <v>7.8670587820165299</v>
      </c>
      <c r="J271" s="831">
        <v>8550</v>
      </c>
      <c r="K271" s="832">
        <v>67265</v>
      </c>
    </row>
    <row r="272" spans="1:11" ht="14.45" customHeight="1" x14ac:dyDescent="0.2">
      <c r="A272" s="821" t="s">
        <v>588</v>
      </c>
      <c r="B272" s="822" t="s">
        <v>589</v>
      </c>
      <c r="C272" s="825" t="s">
        <v>609</v>
      </c>
      <c r="D272" s="839" t="s">
        <v>610</v>
      </c>
      <c r="E272" s="825" t="s">
        <v>4767</v>
      </c>
      <c r="F272" s="839" t="s">
        <v>4768</v>
      </c>
      <c r="G272" s="825" t="s">
        <v>5284</v>
      </c>
      <c r="H272" s="825" t="s">
        <v>5285</v>
      </c>
      <c r="I272" s="831">
        <v>10.069999694824219</v>
      </c>
      <c r="J272" s="831">
        <v>90</v>
      </c>
      <c r="K272" s="832">
        <v>906.30001831054688</v>
      </c>
    </row>
    <row r="273" spans="1:11" ht="14.45" customHeight="1" x14ac:dyDescent="0.2">
      <c r="A273" s="821" t="s">
        <v>588</v>
      </c>
      <c r="B273" s="822" t="s">
        <v>589</v>
      </c>
      <c r="C273" s="825" t="s">
        <v>609</v>
      </c>
      <c r="D273" s="839" t="s">
        <v>610</v>
      </c>
      <c r="E273" s="825" t="s">
        <v>4767</v>
      </c>
      <c r="F273" s="839" t="s">
        <v>4768</v>
      </c>
      <c r="G273" s="825" t="s">
        <v>5286</v>
      </c>
      <c r="H273" s="825" t="s">
        <v>5287</v>
      </c>
      <c r="I273" s="831">
        <v>10.073999786376953</v>
      </c>
      <c r="J273" s="831">
        <v>660</v>
      </c>
      <c r="K273" s="832">
        <v>6650.3702392578125</v>
      </c>
    </row>
    <row r="274" spans="1:11" ht="14.45" customHeight="1" x14ac:dyDescent="0.2">
      <c r="A274" s="821" t="s">
        <v>588</v>
      </c>
      <c r="B274" s="822" t="s">
        <v>589</v>
      </c>
      <c r="C274" s="825" t="s">
        <v>609</v>
      </c>
      <c r="D274" s="839" t="s">
        <v>610</v>
      </c>
      <c r="E274" s="825" t="s">
        <v>4767</v>
      </c>
      <c r="F274" s="839" t="s">
        <v>4768</v>
      </c>
      <c r="G274" s="825" t="s">
        <v>5288</v>
      </c>
      <c r="H274" s="825" t="s">
        <v>5289</v>
      </c>
      <c r="I274" s="831">
        <v>3.1455556551615396</v>
      </c>
      <c r="J274" s="831">
        <v>373</v>
      </c>
      <c r="K274" s="832">
        <v>1173.3499908447266</v>
      </c>
    </row>
    <row r="275" spans="1:11" ht="14.45" customHeight="1" x14ac:dyDescent="0.2">
      <c r="A275" s="821" t="s">
        <v>588</v>
      </c>
      <c r="B275" s="822" t="s">
        <v>589</v>
      </c>
      <c r="C275" s="825" t="s">
        <v>609</v>
      </c>
      <c r="D275" s="839" t="s">
        <v>610</v>
      </c>
      <c r="E275" s="825" t="s">
        <v>4767</v>
      </c>
      <c r="F275" s="839" t="s">
        <v>4768</v>
      </c>
      <c r="G275" s="825" t="s">
        <v>5290</v>
      </c>
      <c r="H275" s="825" t="s">
        <v>5291</v>
      </c>
      <c r="I275" s="831">
        <v>7737.9501953125</v>
      </c>
      <c r="J275" s="831">
        <v>1</v>
      </c>
      <c r="K275" s="832">
        <v>7737.9501953125</v>
      </c>
    </row>
    <row r="276" spans="1:11" ht="14.45" customHeight="1" x14ac:dyDescent="0.2">
      <c r="A276" s="821" t="s">
        <v>588</v>
      </c>
      <c r="B276" s="822" t="s">
        <v>589</v>
      </c>
      <c r="C276" s="825" t="s">
        <v>609</v>
      </c>
      <c r="D276" s="839" t="s">
        <v>610</v>
      </c>
      <c r="E276" s="825" t="s">
        <v>4767</v>
      </c>
      <c r="F276" s="839" t="s">
        <v>4768</v>
      </c>
      <c r="G276" s="825" t="s">
        <v>4781</v>
      </c>
      <c r="H276" s="825" t="s">
        <v>4782</v>
      </c>
      <c r="I276" s="831">
        <v>34.135000228881836</v>
      </c>
      <c r="J276" s="831">
        <v>5</v>
      </c>
      <c r="K276" s="832">
        <v>170.58000183105469</v>
      </c>
    </row>
    <row r="277" spans="1:11" ht="14.45" customHeight="1" x14ac:dyDescent="0.2">
      <c r="A277" s="821" t="s">
        <v>588</v>
      </c>
      <c r="B277" s="822" t="s">
        <v>589</v>
      </c>
      <c r="C277" s="825" t="s">
        <v>609</v>
      </c>
      <c r="D277" s="839" t="s">
        <v>610</v>
      </c>
      <c r="E277" s="825" t="s">
        <v>4767</v>
      </c>
      <c r="F277" s="839" t="s">
        <v>4768</v>
      </c>
      <c r="G277" s="825" t="s">
        <v>5292</v>
      </c>
      <c r="H277" s="825" t="s">
        <v>5293</v>
      </c>
      <c r="I277" s="831">
        <v>36.956666310628258</v>
      </c>
      <c r="J277" s="831">
        <v>15</v>
      </c>
      <c r="K277" s="832">
        <v>554.34999084472656</v>
      </c>
    </row>
    <row r="278" spans="1:11" ht="14.45" customHeight="1" x14ac:dyDescent="0.2">
      <c r="A278" s="821" t="s">
        <v>588</v>
      </c>
      <c r="B278" s="822" t="s">
        <v>589</v>
      </c>
      <c r="C278" s="825" t="s">
        <v>609</v>
      </c>
      <c r="D278" s="839" t="s">
        <v>610</v>
      </c>
      <c r="E278" s="825" t="s">
        <v>4767</v>
      </c>
      <c r="F278" s="839" t="s">
        <v>4768</v>
      </c>
      <c r="G278" s="825" t="s">
        <v>5294</v>
      </c>
      <c r="H278" s="825" t="s">
        <v>5295</v>
      </c>
      <c r="I278" s="831">
        <v>80.572666931152341</v>
      </c>
      <c r="J278" s="831">
        <v>1040</v>
      </c>
      <c r="K278" s="832">
        <v>83795.600219726563</v>
      </c>
    </row>
    <row r="279" spans="1:11" ht="14.45" customHeight="1" x14ac:dyDescent="0.2">
      <c r="A279" s="821" t="s">
        <v>588</v>
      </c>
      <c r="B279" s="822" t="s">
        <v>589</v>
      </c>
      <c r="C279" s="825" t="s">
        <v>609</v>
      </c>
      <c r="D279" s="839" t="s">
        <v>610</v>
      </c>
      <c r="E279" s="825" t="s">
        <v>4767</v>
      </c>
      <c r="F279" s="839" t="s">
        <v>4768</v>
      </c>
      <c r="G279" s="825" t="s">
        <v>5296</v>
      </c>
      <c r="H279" s="825" t="s">
        <v>5297</v>
      </c>
      <c r="I279" s="831">
        <v>42.229999542236328</v>
      </c>
      <c r="J279" s="831">
        <v>40</v>
      </c>
      <c r="K279" s="832">
        <v>1689.1600341796875</v>
      </c>
    </row>
    <row r="280" spans="1:11" ht="14.45" customHeight="1" x14ac:dyDescent="0.2">
      <c r="A280" s="821" t="s">
        <v>588</v>
      </c>
      <c r="B280" s="822" t="s">
        <v>589</v>
      </c>
      <c r="C280" s="825" t="s">
        <v>609</v>
      </c>
      <c r="D280" s="839" t="s">
        <v>610</v>
      </c>
      <c r="E280" s="825" t="s">
        <v>4767</v>
      </c>
      <c r="F280" s="839" t="s">
        <v>4768</v>
      </c>
      <c r="G280" s="825" t="s">
        <v>5298</v>
      </c>
      <c r="H280" s="825" t="s">
        <v>5299</v>
      </c>
      <c r="I280" s="831">
        <v>1.8350000381469727</v>
      </c>
      <c r="J280" s="831">
        <v>600</v>
      </c>
      <c r="K280" s="832">
        <v>1102</v>
      </c>
    </row>
    <row r="281" spans="1:11" ht="14.45" customHeight="1" x14ac:dyDescent="0.2">
      <c r="A281" s="821" t="s">
        <v>588</v>
      </c>
      <c r="B281" s="822" t="s">
        <v>589</v>
      </c>
      <c r="C281" s="825" t="s">
        <v>609</v>
      </c>
      <c r="D281" s="839" t="s">
        <v>610</v>
      </c>
      <c r="E281" s="825" t="s">
        <v>4767</v>
      </c>
      <c r="F281" s="839" t="s">
        <v>4768</v>
      </c>
      <c r="G281" s="825" t="s">
        <v>5300</v>
      </c>
      <c r="H281" s="825" t="s">
        <v>5301</v>
      </c>
      <c r="I281" s="831">
        <v>133.10000610351563</v>
      </c>
      <c r="J281" s="831">
        <v>10</v>
      </c>
      <c r="K281" s="832">
        <v>1331</v>
      </c>
    </row>
    <row r="282" spans="1:11" ht="14.45" customHeight="1" x14ac:dyDescent="0.2">
      <c r="A282" s="821" t="s">
        <v>588</v>
      </c>
      <c r="B282" s="822" t="s">
        <v>589</v>
      </c>
      <c r="C282" s="825" t="s">
        <v>609</v>
      </c>
      <c r="D282" s="839" t="s">
        <v>610</v>
      </c>
      <c r="E282" s="825" t="s">
        <v>4767</v>
      </c>
      <c r="F282" s="839" t="s">
        <v>4768</v>
      </c>
      <c r="G282" s="825" t="s">
        <v>5302</v>
      </c>
      <c r="H282" s="825" t="s">
        <v>5303</v>
      </c>
      <c r="I282" s="831">
        <v>105.02999877929688</v>
      </c>
      <c r="J282" s="831">
        <v>120</v>
      </c>
      <c r="K282" s="832">
        <v>12603.38037109375</v>
      </c>
    </row>
    <row r="283" spans="1:11" ht="14.45" customHeight="1" x14ac:dyDescent="0.2">
      <c r="A283" s="821" t="s">
        <v>588</v>
      </c>
      <c r="B283" s="822" t="s">
        <v>589</v>
      </c>
      <c r="C283" s="825" t="s">
        <v>609</v>
      </c>
      <c r="D283" s="839" t="s">
        <v>610</v>
      </c>
      <c r="E283" s="825" t="s">
        <v>4767</v>
      </c>
      <c r="F283" s="839" t="s">
        <v>4768</v>
      </c>
      <c r="G283" s="825" t="s">
        <v>5304</v>
      </c>
      <c r="H283" s="825" t="s">
        <v>5305</v>
      </c>
      <c r="I283" s="831">
        <v>133.10000610351563</v>
      </c>
      <c r="J283" s="831">
        <v>40</v>
      </c>
      <c r="K283" s="832">
        <v>5324</v>
      </c>
    </row>
    <row r="284" spans="1:11" ht="14.45" customHeight="1" x14ac:dyDescent="0.2">
      <c r="A284" s="821" t="s">
        <v>588</v>
      </c>
      <c r="B284" s="822" t="s">
        <v>589</v>
      </c>
      <c r="C284" s="825" t="s">
        <v>609</v>
      </c>
      <c r="D284" s="839" t="s">
        <v>610</v>
      </c>
      <c r="E284" s="825" t="s">
        <v>4767</v>
      </c>
      <c r="F284" s="839" t="s">
        <v>4768</v>
      </c>
      <c r="G284" s="825" t="s">
        <v>5306</v>
      </c>
      <c r="H284" s="825" t="s">
        <v>5307</v>
      </c>
      <c r="I284" s="831">
        <v>105.02999877929688</v>
      </c>
      <c r="J284" s="831">
        <v>150</v>
      </c>
      <c r="K284" s="832">
        <v>15754.22021484375</v>
      </c>
    </row>
    <row r="285" spans="1:11" ht="14.45" customHeight="1" x14ac:dyDescent="0.2">
      <c r="A285" s="821" t="s">
        <v>588</v>
      </c>
      <c r="B285" s="822" t="s">
        <v>589</v>
      </c>
      <c r="C285" s="825" t="s">
        <v>609</v>
      </c>
      <c r="D285" s="839" t="s">
        <v>610</v>
      </c>
      <c r="E285" s="825" t="s">
        <v>4767</v>
      </c>
      <c r="F285" s="839" t="s">
        <v>4768</v>
      </c>
      <c r="G285" s="825" t="s">
        <v>5308</v>
      </c>
      <c r="H285" s="825" t="s">
        <v>5309</v>
      </c>
      <c r="I285" s="831">
        <v>1113.199951171875</v>
      </c>
      <c r="J285" s="831">
        <v>10</v>
      </c>
      <c r="K285" s="832">
        <v>11132</v>
      </c>
    </row>
    <row r="286" spans="1:11" ht="14.45" customHeight="1" x14ac:dyDescent="0.2">
      <c r="A286" s="821" t="s">
        <v>588</v>
      </c>
      <c r="B286" s="822" t="s">
        <v>589</v>
      </c>
      <c r="C286" s="825" t="s">
        <v>609</v>
      </c>
      <c r="D286" s="839" t="s">
        <v>610</v>
      </c>
      <c r="E286" s="825" t="s">
        <v>4767</v>
      </c>
      <c r="F286" s="839" t="s">
        <v>4768</v>
      </c>
      <c r="G286" s="825" t="s">
        <v>5310</v>
      </c>
      <c r="H286" s="825" t="s">
        <v>5311</v>
      </c>
      <c r="I286" s="831">
        <v>1113.199951171875</v>
      </c>
      <c r="J286" s="831">
        <v>20</v>
      </c>
      <c r="K286" s="832">
        <v>22264</v>
      </c>
    </row>
    <row r="287" spans="1:11" ht="14.45" customHeight="1" x14ac:dyDescent="0.2">
      <c r="A287" s="821" t="s">
        <v>588</v>
      </c>
      <c r="B287" s="822" t="s">
        <v>589</v>
      </c>
      <c r="C287" s="825" t="s">
        <v>609</v>
      </c>
      <c r="D287" s="839" t="s">
        <v>610</v>
      </c>
      <c r="E287" s="825" t="s">
        <v>4767</v>
      </c>
      <c r="F287" s="839" t="s">
        <v>4768</v>
      </c>
      <c r="G287" s="825" t="s">
        <v>5312</v>
      </c>
      <c r="H287" s="825" t="s">
        <v>5313</v>
      </c>
      <c r="I287" s="831">
        <v>0.25833332538604736</v>
      </c>
      <c r="J287" s="831">
        <v>800</v>
      </c>
      <c r="K287" s="832">
        <v>206</v>
      </c>
    </row>
    <row r="288" spans="1:11" ht="14.45" customHeight="1" x14ac:dyDescent="0.2">
      <c r="A288" s="821" t="s">
        <v>588</v>
      </c>
      <c r="B288" s="822" t="s">
        <v>589</v>
      </c>
      <c r="C288" s="825" t="s">
        <v>609</v>
      </c>
      <c r="D288" s="839" t="s">
        <v>610</v>
      </c>
      <c r="E288" s="825" t="s">
        <v>4767</v>
      </c>
      <c r="F288" s="839" t="s">
        <v>4768</v>
      </c>
      <c r="G288" s="825" t="s">
        <v>5314</v>
      </c>
      <c r="H288" s="825" t="s">
        <v>5315</v>
      </c>
      <c r="I288" s="831">
        <v>43.090000152587891</v>
      </c>
      <c r="J288" s="831">
        <v>40</v>
      </c>
      <c r="K288" s="832">
        <v>1723.5999755859375</v>
      </c>
    </row>
    <row r="289" spans="1:11" ht="14.45" customHeight="1" x14ac:dyDescent="0.2">
      <c r="A289" s="821" t="s">
        <v>588</v>
      </c>
      <c r="B289" s="822" t="s">
        <v>589</v>
      </c>
      <c r="C289" s="825" t="s">
        <v>609</v>
      </c>
      <c r="D289" s="839" t="s">
        <v>610</v>
      </c>
      <c r="E289" s="825" t="s">
        <v>4767</v>
      </c>
      <c r="F289" s="839" t="s">
        <v>4768</v>
      </c>
      <c r="G289" s="825" t="s">
        <v>5316</v>
      </c>
      <c r="H289" s="825" t="s">
        <v>5317</v>
      </c>
      <c r="I289" s="831">
        <v>541.47502136230469</v>
      </c>
      <c r="J289" s="831">
        <v>33</v>
      </c>
      <c r="K289" s="832">
        <v>18033.839721679688</v>
      </c>
    </row>
    <row r="290" spans="1:11" ht="14.45" customHeight="1" x14ac:dyDescent="0.2">
      <c r="A290" s="821" t="s">
        <v>588</v>
      </c>
      <c r="B290" s="822" t="s">
        <v>589</v>
      </c>
      <c r="C290" s="825" t="s">
        <v>609</v>
      </c>
      <c r="D290" s="839" t="s">
        <v>610</v>
      </c>
      <c r="E290" s="825" t="s">
        <v>4767</v>
      </c>
      <c r="F290" s="839" t="s">
        <v>4768</v>
      </c>
      <c r="G290" s="825" t="s">
        <v>5318</v>
      </c>
      <c r="H290" s="825" t="s">
        <v>5319</v>
      </c>
      <c r="I290" s="831">
        <v>393.25</v>
      </c>
      <c r="J290" s="831">
        <v>10</v>
      </c>
      <c r="K290" s="832">
        <v>3932.5</v>
      </c>
    </row>
    <row r="291" spans="1:11" ht="14.45" customHeight="1" x14ac:dyDescent="0.2">
      <c r="A291" s="821" t="s">
        <v>588</v>
      </c>
      <c r="B291" s="822" t="s">
        <v>589</v>
      </c>
      <c r="C291" s="825" t="s">
        <v>609</v>
      </c>
      <c r="D291" s="839" t="s">
        <v>610</v>
      </c>
      <c r="E291" s="825" t="s">
        <v>4767</v>
      </c>
      <c r="F291" s="839" t="s">
        <v>4768</v>
      </c>
      <c r="G291" s="825" t="s">
        <v>5320</v>
      </c>
      <c r="H291" s="825" t="s">
        <v>5321</v>
      </c>
      <c r="I291" s="831">
        <v>541.47502136230469</v>
      </c>
      <c r="J291" s="831">
        <v>33</v>
      </c>
      <c r="K291" s="832">
        <v>18033.839721679688</v>
      </c>
    </row>
    <row r="292" spans="1:11" ht="14.45" customHeight="1" x14ac:dyDescent="0.2">
      <c r="A292" s="821" t="s">
        <v>588</v>
      </c>
      <c r="B292" s="822" t="s">
        <v>589</v>
      </c>
      <c r="C292" s="825" t="s">
        <v>609</v>
      </c>
      <c r="D292" s="839" t="s">
        <v>610</v>
      </c>
      <c r="E292" s="825" t="s">
        <v>4767</v>
      </c>
      <c r="F292" s="839" t="s">
        <v>4768</v>
      </c>
      <c r="G292" s="825" t="s">
        <v>5322</v>
      </c>
      <c r="H292" s="825" t="s">
        <v>5323</v>
      </c>
      <c r="I292" s="831">
        <v>41.5</v>
      </c>
      <c r="J292" s="831">
        <v>10</v>
      </c>
      <c r="K292" s="832">
        <v>415.02999877929688</v>
      </c>
    </row>
    <row r="293" spans="1:11" ht="14.45" customHeight="1" x14ac:dyDescent="0.2">
      <c r="A293" s="821" t="s">
        <v>588</v>
      </c>
      <c r="B293" s="822" t="s">
        <v>589</v>
      </c>
      <c r="C293" s="825" t="s">
        <v>609</v>
      </c>
      <c r="D293" s="839" t="s">
        <v>610</v>
      </c>
      <c r="E293" s="825" t="s">
        <v>4767</v>
      </c>
      <c r="F293" s="839" t="s">
        <v>4768</v>
      </c>
      <c r="G293" s="825" t="s">
        <v>5324</v>
      </c>
      <c r="H293" s="825" t="s">
        <v>5325</v>
      </c>
      <c r="I293" s="831">
        <v>4.9699997901916504</v>
      </c>
      <c r="J293" s="831">
        <v>70</v>
      </c>
      <c r="K293" s="832">
        <v>347.90000915527344</v>
      </c>
    </row>
    <row r="294" spans="1:11" ht="14.45" customHeight="1" x14ac:dyDescent="0.2">
      <c r="A294" s="821" t="s">
        <v>588</v>
      </c>
      <c r="B294" s="822" t="s">
        <v>589</v>
      </c>
      <c r="C294" s="825" t="s">
        <v>609</v>
      </c>
      <c r="D294" s="839" t="s">
        <v>610</v>
      </c>
      <c r="E294" s="825" t="s">
        <v>4767</v>
      </c>
      <c r="F294" s="839" t="s">
        <v>4768</v>
      </c>
      <c r="G294" s="825" t="s">
        <v>4783</v>
      </c>
      <c r="H294" s="825" t="s">
        <v>4784</v>
      </c>
      <c r="I294" s="831">
        <v>11.739999771118164</v>
      </c>
      <c r="J294" s="831">
        <v>20</v>
      </c>
      <c r="K294" s="832">
        <v>234.80000305175781</v>
      </c>
    </row>
    <row r="295" spans="1:11" ht="14.45" customHeight="1" x14ac:dyDescent="0.2">
      <c r="A295" s="821" t="s">
        <v>588</v>
      </c>
      <c r="B295" s="822" t="s">
        <v>589</v>
      </c>
      <c r="C295" s="825" t="s">
        <v>609</v>
      </c>
      <c r="D295" s="839" t="s">
        <v>610</v>
      </c>
      <c r="E295" s="825" t="s">
        <v>4767</v>
      </c>
      <c r="F295" s="839" t="s">
        <v>4768</v>
      </c>
      <c r="G295" s="825" t="s">
        <v>4785</v>
      </c>
      <c r="H295" s="825" t="s">
        <v>4786</v>
      </c>
      <c r="I295" s="831">
        <v>13.310000419616699</v>
      </c>
      <c r="J295" s="831">
        <v>601</v>
      </c>
      <c r="K295" s="832">
        <v>7999.3099975585938</v>
      </c>
    </row>
    <row r="296" spans="1:11" ht="14.45" customHeight="1" x14ac:dyDescent="0.2">
      <c r="A296" s="821" t="s">
        <v>588</v>
      </c>
      <c r="B296" s="822" t="s">
        <v>589</v>
      </c>
      <c r="C296" s="825" t="s">
        <v>609</v>
      </c>
      <c r="D296" s="839" t="s">
        <v>610</v>
      </c>
      <c r="E296" s="825" t="s">
        <v>4767</v>
      </c>
      <c r="F296" s="839" t="s">
        <v>4768</v>
      </c>
      <c r="G296" s="825" t="s">
        <v>5326</v>
      </c>
      <c r="H296" s="825" t="s">
        <v>5327</v>
      </c>
      <c r="I296" s="831">
        <v>25.530714988708496</v>
      </c>
      <c r="J296" s="831">
        <v>410</v>
      </c>
      <c r="K296" s="832">
        <v>10467.650085449219</v>
      </c>
    </row>
    <row r="297" spans="1:11" ht="14.45" customHeight="1" x14ac:dyDescent="0.2">
      <c r="A297" s="821" t="s">
        <v>588</v>
      </c>
      <c r="B297" s="822" t="s">
        <v>589</v>
      </c>
      <c r="C297" s="825" t="s">
        <v>609</v>
      </c>
      <c r="D297" s="839" t="s">
        <v>610</v>
      </c>
      <c r="E297" s="825" t="s">
        <v>4767</v>
      </c>
      <c r="F297" s="839" t="s">
        <v>4768</v>
      </c>
      <c r="G297" s="825" t="s">
        <v>5328</v>
      </c>
      <c r="H297" s="825" t="s">
        <v>5329</v>
      </c>
      <c r="I297" s="831">
        <v>1770.22998046875</v>
      </c>
      <c r="J297" s="831">
        <v>20</v>
      </c>
      <c r="K297" s="832">
        <v>35404.6015625</v>
      </c>
    </row>
    <row r="298" spans="1:11" ht="14.45" customHeight="1" x14ac:dyDescent="0.2">
      <c r="A298" s="821" t="s">
        <v>588</v>
      </c>
      <c r="B298" s="822" t="s">
        <v>589</v>
      </c>
      <c r="C298" s="825" t="s">
        <v>609</v>
      </c>
      <c r="D298" s="839" t="s">
        <v>610</v>
      </c>
      <c r="E298" s="825" t="s">
        <v>4767</v>
      </c>
      <c r="F298" s="839" t="s">
        <v>4768</v>
      </c>
      <c r="G298" s="825" t="s">
        <v>5330</v>
      </c>
      <c r="H298" s="825" t="s">
        <v>5331</v>
      </c>
      <c r="I298" s="831">
        <v>2093.300048828125</v>
      </c>
      <c r="J298" s="831">
        <v>20</v>
      </c>
      <c r="K298" s="832">
        <v>41866</v>
      </c>
    </row>
    <row r="299" spans="1:11" ht="14.45" customHeight="1" x14ac:dyDescent="0.2">
      <c r="A299" s="821" t="s">
        <v>588</v>
      </c>
      <c r="B299" s="822" t="s">
        <v>589</v>
      </c>
      <c r="C299" s="825" t="s">
        <v>609</v>
      </c>
      <c r="D299" s="839" t="s">
        <v>610</v>
      </c>
      <c r="E299" s="825" t="s">
        <v>4767</v>
      </c>
      <c r="F299" s="839" t="s">
        <v>4768</v>
      </c>
      <c r="G299" s="825" t="s">
        <v>5332</v>
      </c>
      <c r="H299" s="825" t="s">
        <v>5333</v>
      </c>
      <c r="I299" s="831">
        <v>1470.1500244140625</v>
      </c>
      <c r="J299" s="831">
        <v>20</v>
      </c>
      <c r="K299" s="832">
        <v>29403</v>
      </c>
    </row>
    <row r="300" spans="1:11" ht="14.45" customHeight="1" x14ac:dyDescent="0.2">
      <c r="A300" s="821" t="s">
        <v>588</v>
      </c>
      <c r="B300" s="822" t="s">
        <v>589</v>
      </c>
      <c r="C300" s="825" t="s">
        <v>609</v>
      </c>
      <c r="D300" s="839" t="s">
        <v>610</v>
      </c>
      <c r="E300" s="825" t="s">
        <v>4767</v>
      </c>
      <c r="F300" s="839" t="s">
        <v>4768</v>
      </c>
      <c r="G300" s="825" t="s">
        <v>5334</v>
      </c>
      <c r="H300" s="825" t="s">
        <v>5335</v>
      </c>
      <c r="I300" s="831">
        <v>1977.1400146484375</v>
      </c>
      <c r="J300" s="831">
        <v>20</v>
      </c>
      <c r="K300" s="832">
        <v>39542.80078125</v>
      </c>
    </row>
    <row r="301" spans="1:11" ht="14.45" customHeight="1" x14ac:dyDescent="0.2">
      <c r="A301" s="821" t="s">
        <v>588</v>
      </c>
      <c r="B301" s="822" t="s">
        <v>589</v>
      </c>
      <c r="C301" s="825" t="s">
        <v>609</v>
      </c>
      <c r="D301" s="839" t="s">
        <v>610</v>
      </c>
      <c r="E301" s="825" t="s">
        <v>4767</v>
      </c>
      <c r="F301" s="839" t="s">
        <v>4768</v>
      </c>
      <c r="G301" s="825" t="s">
        <v>5336</v>
      </c>
      <c r="H301" s="825" t="s">
        <v>5337</v>
      </c>
      <c r="I301" s="831">
        <v>680.02001953125</v>
      </c>
      <c r="J301" s="831">
        <v>20</v>
      </c>
      <c r="K301" s="832">
        <v>13600.400390625</v>
      </c>
    </row>
    <row r="302" spans="1:11" ht="14.45" customHeight="1" x14ac:dyDescent="0.2">
      <c r="A302" s="821" t="s">
        <v>588</v>
      </c>
      <c r="B302" s="822" t="s">
        <v>589</v>
      </c>
      <c r="C302" s="825" t="s">
        <v>609</v>
      </c>
      <c r="D302" s="839" t="s">
        <v>610</v>
      </c>
      <c r="E302" s="825" t="s">
        <v>4767</v>
      </c>
      <c r="F302" s="839" t="s">
        <v>4768</v>
      </c>
      <c r="G302" s="825" t="s">
        <v>5338</v>
      </c>
      <c r="H302" s="825" t="s">
        <v>5339</v>
      </c>
      <c r="I302" s="831">
        <v>408.3800048828125</v>
      </c>
      <c r="J302" s="831">
        <v>30</v>
      </c>
      <c r="K302" s="832">
        <v>12251.25</v>
      </c>
    </row>
    <row r="303" spans="1:11" ht="14.45" customHeight="1" x14ac:dyDescent="0.2">
      <c r="A303" s="821" t="s">
        <v>588</v>
      </c>
      <c r="B303" s="822" t="s">
        <v>589</v>
      </c>
      <c r="C303" s="825" t="s">
        <v>609</v>
      </c>
      <c r="D303" s="839" t="s">
        <v>610</v>
      </c>
      <c r="E303" s="825" t="s">
        <v>4767</v>
      </c>
      <c r="F303" s="839" t="s">
        <v>4768</v>
      </c>
      <c r="G303" s="825" t="s">
        <v>5340</v>
      </c>
      <c r="H303" s="825" t="s">
        <v>5341</v>
      </c>
      <c r="I303" s="831">
        <v>321.760009765625</v>
      </c>
      <c r="J303" s="831">
        <v>1</v>
      </c>
      <c r="K303" s="832">
        <v>321.760009765625</v>
      </c>
    </row>
    <row r="304" spans="1:11" ht="14.45" customHeight="1" x14ac:dyDescent="0.2">
      <c r="A304" s="821" t="s">
        <v>588</v>
      </c>
      <c r="B304" s="822" t="s">
        <v>589</v>
      </c>
      <c r="C304" s="825" t="s">
        <v>609</v>
      </c>
      <c r="D304" s="839" t="s">
        <v>610</v>
      </c>
      <c r="E304" s="825" t="s">
        <v>4767</v>
      </c>
      <c r="F304" s="839" t="s">
        <v>4768</v>
      </c>
      <c r="G304" s="825" t="s">
        <v>5342</v>
      </c>
      <c r="H304" s="825" t="s">
        <v>5343</v>
      </c>
      <c r="I304" s="831">
        <v>145.19999694824219</v>
      </c>
      <c r="J304" s="831">
        <v>15</v>
      </c>
      <c r="K304" s="832">
        <v>2178</v>
      </c>
    </row>
    <row r="305" spans="1:11" ht="14.45" customHeight="1" x14ac:dyDescent="0.2">
      <c r="A305" s="821" t="s">
        <v>588</v>
      </c>
      <c r="B305" s="822" t="s">
        <v>589</v>
      </c>
      <c r="C305" s="825" t="s">
        <v>609</v>
      </c>
      <c r="D305" s="839" t="s">
        <v>610</v>
      </c>
      <c r="E305" s="825" t="s">
        <v>4767</v>
      </c>
      <c r="F305" s="839" t="s">
        <v>4768</v>
      </c>
      <c r="G305" s="825" t="s">
        <v>5344</v>
      </c>
      <c r="H305" s="825" t="s">
        <v>5345</v>
      </c>
      <c r="I305" s="831">
        <v>13.310000419616699</v>
      </c>
      <c r="J305" s="831">
        <v>1000</v>
      </c>
      <c r="K305" s="832">
        <v>13310</v>
      </c>
    </row>
    <row r="306" spans="1:11" ht="14.45" customHeight="1" x14ac:dyDescent="0.2">
      <c r="A306" s="821" t="s">
        <v>588</v>
      </c>
      <c r="B306" s="822" t="s">
        <v>589</v>
      </c>
      <c r="C306" s="825" t="s">
        <v>609</v>
      </c>
      <c r="D306" s="839" t="s">
        <v>610</v>
      </c>
      <c r="E306" s="825" t="s">
        <v>4767</v>
      </c>
      <c r="F306" s="839" t="s">
        <v>4768</v>
      </c>
      <c r="G306" s="825" t="s">
        <v>5346</v>
      </c>
      <c r="H306" s="825" t="s">
        <v>5347</v>
      </c>
      <c r="I306" s="831">
        <v>30.25</v>
      </c>
      <c r="J306" s="831">
        <v>20</v>
      </c>
      <c r="K306" s="832">
        <v>605</v>
      </c>
    </row>
    <row r="307" spans="1:11" ht="14.45" customHeight="1" x14ac:dyDescent="0.2">
      <c r="A307" s="821" t="s">
        <v>588</v>
      </c>
      <c r="B307" s="822" t="s">
        <v>589</v>
      </c>
      <c r="C307" s="825" t="s">
        <v>609</v>
      </c>
      <c r="D307" s="839" t="s">
        <v>610</v>
      </c>
      <c r="E307" s="825" t="s">
        <v>4767</v>
      </c>
      <c r="F307" s="839" t="s">
        <v>4768</v>
      </c>
      <c r="G307" s="825" t="s">
        <v>5348</v>
      </c>
      <c r="H307" s="825" t="s">
        <v>5349</v>
      </c>
      <c r="I307" s="831">
        <v>361.79000854492188</v>
      </c>
      <c r="J307" s="831">
        <v>12</v>
      </c>
      <c r="K307" s="832">
        <v>4341.47998046875</v>
      </c>
    </row>
    <row r="308" spans="1:11" ht="14.45" customHeight="1" x14ac:dyDescent="0.2">
      <c r="A308" s="821" t="s">
        <v>588</v>
      </c>
      <c r="B308" s="822" t="s">
        <v>589</v>
      </c>
      <c r="C308" s="825" t="s">
        <v>609</v>
      </c>
      <c r="D308" s="839" t="s">
        <v>610</v>
      </c>
      <c r="E308" s="825" t="s">
        <v>4767</v>
      </c>
      <c r="F308" s="839" t="s">
        <v>4768</v>
      </c>
      <c r="G308" s="825" t="s">
        <v>5350</v>
      </c>
      <c r="H308" s="825" t="s">
        <v>5351</v>
      </c>
      <c r="I308" s="831">
        <v>60.033999633789065</v>
      </c>
      <c r="J308" s="831">
        <v>100</v>
      </c>
      <c r="K308" s="832">
        <v>6122.60009765625</v>
      </c>
    </row>
    <row r="309" spans="1:11" ht="14.45" customHeight="1" x14ac:dyDescent="0.2">
      <c r="A309" s="821" t="s">
        <v>588</v>
      </c>
      <c r="B309" s="822" t="s">
        <v>589</v>
      </c>
      <c r="C309" s="825" t="s">
        <v>609</v>
      </c>
      <c r="D309" s="839" t="s">
        <v>610</v>
      </c>
      <c r="E309" s="825" t="s">
        <v>4767</v>
      </c>
      <c r="F309" s="839" t="s">
        <v>4768</v>
      </c>
      <c r="G309" s="825" t="s">
        <v>5352</v>
      </c>
      <c r="H309" s="825" t="s">
        <v>5353</v>
      </c>
      <c r="I309" s="831">
        <v>82.150001525878906</v>
      </c>
      <c r="J309" s="831">
        <v>24</v>
      </c>
      <c r="K309" s="832">
        <v>1971.6300048828125</v>
      </c>
    </row>
    <row r="310" spans="1:11" ht="14.45" customHeight="1" x14ac:dyDescent="0.2">
      <c r="A310" s="821" t="s">
        <v>588</v>
      </c>
      <c r="B310" s="822" t="s">
        <v>589</v>
      </c>
      <c r="C310" s="825" t="s">
        <v>609</v>
      </c>
      <c r="D310" s="839" t="s">
        <v>610</v>
      </c>
      <c r="E310" s="825" t="s">
        <v>4767</v>
      </c>
      <c r="F310" s="839" t="s">
        <v>4768</v>
      </c>
      <c r="G310" s="825" t="s">
        <v>5354</v>
      </c>
      <c r="H310" s="825" t="s">
        <v>5355</v>
      </c>
      <c r="I310" s="831">
        <v>20.470000267028809</v>
      </c>
      <c r="J310" s="831">
        <v>250</v>
      </c>
      <c r="K310" s="832">
        <v>5117.5</v>
      </c>
    </row>
    <row r="311" spans="1:11" ht="14.45" customHeight="1" x14ac:dyDescent="0.2">
      <c r="A311" s="821" t="s">
        <v>588</v>
      </c>
      <c r="B311" s="822" t="s">
        <v>589</v>
      </c>
      <c r="C311" s="825" t="s">
        <v>609</v>
      </c>
      <c r="D311" s="839" t="s">
        <v>610</v>
      </c>
      <c r="E311" s="825" t="s">
        <v>4767</v>
      </c>
      <c r="F311" s="839" t="s">
        <v>4768</v>
      </c>
      <c r="G311" s="825" t="s">
        <v>5356</v>
      </c>
      <c r="H311" s="825" t="s">
        <v>5357</v>
      </c>
      <c r="I311" s="831">
        <v>107.69000244140625</v>
      </c>
      <c r="J311" s="831">
        <v>6</v>
      </c>
      <c r="K311" s="832">
        <v>646.1400146484375</v>
      </c>
    </row>
    <row r="312" spans="1:11" ht="14.45" customHeight="1" x14ac:dyDescent="0.2">
      <c r="A312" s="821" t="s">
        <v>588</v>
      </c>
      <c r="B312" s="822" t="s">
        <v>589</v>
      </c>
      <c r="C312" s="825" t="s">
        <v>609</v>
      </c>
      <c r="D312" s="839" t="s">
        <v>610</v>
      </c>
      <c r="E312" s="825" t="s">
        <v>4767</v>
      </c>
      <c r="F312" s="839" t="s">
        <v>4768</v>
      </c>
      <c r="G312" s="825" t="s">
        <v>5358</v>
      </c>
      <c r="H312" s="825" t="s">
        <v>5359</v>
      </c>
      <c r="I312" s="831">
        <v>469.3599853515625</v>
      </c>
      <c r="J312" s="831">
        <v>60</v>
      </c>
      <c r="K312" s="832">
        <v>28161.55029296875</v>
      </c>
    </row>
    <row r="313" spans="1:11" ht="14.45" customHeight="1" x14ac:dyDescent="0.2">
      <c r="A313" s="821" t="s">
        <v>588</v>
      </c>
      <c r="B313" s="822" t="s">
        <v>589</v>
      </c>
      <c r="C313" s="825" t="s">
        <v>609</v>
      </c>
      <c r="D313" s="839" t="s">
        <v>610</v>
      </c>
      <c r="E313" s="825" t="s">
        <v>4767</v>
      </c>
      <c r="F313" s="839" t="s">
        <v>4768</v>
      </c>
      <c r="G313" s="825" t="s">
        <v>5360</v>
      </c>
      <c r="H313" s="825" t="s">
        <v>5361</v>
      </c>
      <c r="I313" s="831">
        <v>148.22000122070313</v>
      </c>
      <c r="J313" s="831">
        <v>1</v>
      </c>
      <c r="K313" s="832">
        <v>148.22000122070313</v>
      </c>
    </row>
    <row r="314" spans="1:11" ht="14.45" customHeight="1" x14ac:dyDescent="0.2">
      <c r="A314" s="821" t="s">
        <v>588</v>
      </c>
      <c r="B314" s="822" t="s">
        <v>589</v>
      </c>
      <c r="C314" s="825" t="s">
        <v>609</v>
      </c>
      <c r="D314" s="839" t="s">
        <v>610</v>
      </c>
      <c r="E314" s="825" t="s">
        <v>4767</v>
      </c>
      <c r="F314" s="839" t="s">
        <v>4768</v>
      </c>
      <c r="G314" s="825" t="s">
        <v>5362</v>
      </c>
      <c r="H314" s="825" t="s">
        <v>5363</v>
      </c>
      <c r="I314" s="831">
        <v>223.25</v>
      </c>
      <c r="J314" s="831">
        <v>30</v>
      </c>
      <c r="K314" s="832">
        <v>6697.35009765625</v>
      </c>
    </row>
    <row r="315" spans="1:11" ht="14.45" customHeight="1" x14ac:dyDescent="0.2">
      <c r="A315" s="821" t="s">
        <v>588</v>
      </c>
      <c r="B315" s="822" t="s">
        <v>589</v>
      </c>
      <c r="C315" s="825" t="s">
        <v>609</v>
      </c>
      <c r="D315" s="839" t="s">
        <v>610</v>
      </c>
      <c r="E315" s="825" t="s">
        <v>4767</v>
      </c>
      <c r="F315" s="839" t="s">
        <v>4768</v>
      </c>
      <c r="G315" s="825" t="s">
        <v>5364</v>
      </c>
      <c r="H315" s="825" t="s">
        <v>5365</v>
      </c>
      <c r="I315" s="831">
        <v>335.41000366210938</v>
      </c>
      <c r="J315" s="831">
        <v>30</v>
      </c>
      <c r="K315" s="832">
        <v>10062.3603515625</v>
      </c>
    </row>
    <row r="316" spans="1:11" ht="14.45" customHeight="1" x14ac:dyDescent="0.2">
      <c r="A316" s="821" t="s">
        <v>588</v>
      </c>
      <c r="B316" s="822" t="s">
        <v>589</v>
      </c>
      <c r="C316" s="825" t="s">
        <v>609</v>
      </c>
      <c r="D316" s="839" t="s">
        <v>610</v>
      </c>
      <c r="E316" s="825" t="s">
        <v>4767</v>
      </c>
      <c r="F316" s="839" t="s">
        <v>4768</v>
      </c>
      <c r="G316" s="825" t="s">
        <v>5366</v>
      </c>
      <c r="H316" s="825" t="s">
        <v>5367</v>
      </c>
      <c r="I316" s="831">
        <v>1.5</v>
      </c>
      <c r="J316" s="831">
        <v>650</v>
      </c>
      <c r="K316" s="832">
        <v>975</v>
      </c>
    </row>
    <row r="317" spans="1:11" ht="14.45" customHeight="1" x14ac:dyDescent="0.2">
      <c r="A317" s="821" t="s">
        <v>588</v>
      </c>
      <c r="B317" s="822" t="s">
        <v>589</v>
      </c>
      <c r="C317" s="825" t="s">
        <v>609</v>
      </c>
      <c r="D317" s="839" t="s">
        <v>610</v>
      </c>
      <c r="E317" s="825" t="s">
        <v>4767</v>
      </c>
      <c r="F317" s="839" t="s">
        <v>4768</v>
      </c>
      <c r="G317" s="825" t="s">
        <v>5368</v>
      </c>
      <c r="H317" s="825" t="s">
        <v>5369</v>
      </c>
      <c r="I317" s="831">
        <v>6059.68017578125</v>
      </c>
      <c r="J317" s="831">
        <v>20</v>
      </c>
      <c r="K317" s="832">
        <v>121193.6015625</v>
      </c>
    </row>
    <row r="318" spans="1:11" ht="14.45" customHeight="1" x14ac:dyDescent="0.2">
      <c r="A318" s="821" t="s">
        <v>588</v>
      </c>
      <c r="B318" s="822" t="s">
        <v>589</v>
      </c>
      <c r="C318" s="825" t="s">
        <v>609</v>
      </c>
      <c r="D318" s="839" t="s">
        <v>610</v>
      </c>
      <c r="E318" s="825" t="s">
        <v>4767</v>
      </c>
      <c r="F318" s="839" t="s">
        <v>4768</v>
      </c>
      <c r="G318" s="825" t="s">
        <v>5370</v>
      </c>
      <c r="H318" s="825" t="s">
        <v>5371</v>
      </c>
      <c r="I318" s="831">
        <v>6294.419921875</v>
      </c>
      <c r="J318" s="831">
        <v>20</v>
      </c>
      <c r="K318" s="832">
        <v>125888.3984375</v>
      </c>
    </row>
    <row r="319" spans="1:11" ht="14.45" customHeight="1" x14ac:dyDescent="0.2">
      <c r="A319" s="821" t="s">
        <v>588</v>
      </c>
      <c r="B319" s="822" t="s">
        <v>589</v>
      </c>
      <c r="C319" s="825" t="s">
        <v>609</v>
      </c>
      <c r="D319" s="839" t="s">
        <v>610</v>
      </c>
      <c r="E319" s="825" t="s">
        <v>4767</v>
      </c>
      <c r="F319" s="839" t="s">
        <v>4768</v>
      </c>
      <c r="G319" s="825" t="s">
        <v>5372</v>
      </c>
      <c r="H319" s="825" t="s">
        <v>5373</v>
      </c>
      <c r="I319" s="831">
        <v>5017.8701171875</v>
      </c>
      <c r="J319" s="831">
        <v>20</v>
      </c>
      <c r="K319" s="832">
        <v>100357.3984375</v>
      </c>
    </row>
    <row r="320" spans="1:11" ht="14.45" customHeight="1" x14ac:dyDescent="0.2">
      <c r="A320" s="821" t="s">
        <v>588</v>
      </c>
      <c r="B320" s="822" t="s">
        <v>589</v>
      </c>
      <c r="C320" s="825" t="s">
        <v>609</v>
      </c>
      <c r="D320" s="839" t="s">
        <v>610</v>
      </c>
      <c r="E320" s="825" t="s">
        <v>4767</v>
      </c>
      <c r="F320" s="839" t="s">
        <v>4768</v>
      </c>
      <c r="G320" s="825" t="s">
        <v>5374</v>
      </c>
      <c r="H320" s="825" t="s">
        <v>5375</v>
      </c>
      <c r="I320" s="831">
        <v>6253.27978515625</v>
      </c>
      <c r="J320" s="831">
        <v>20</v>
      </c>
      <c r="K320" s="832">
        <v>125065.6015625</v>
      </c>
    </row>
    <row r="321" spans="1:11" ht="14.45" customHeight="1" x14ac:dyDescent="0.2">
      <c r="A321" s="821" t="s">
        <v>588</v>
      </c>
      <c r="B321" s="822" t="s">
        <v>589</v>
      </c>
      <c r="C321" s="825" t="s">
        <v>609</v>
      </c>
      <c r="D321" s="839" t="s">
        <v>610</v>
      </c>
      <c r="E321" s="825" t="s">
        <v>4767</v>
      </c>
      <c r="F321" s="839" t="s">
        <v>4768</v>
      </c>
      <c r="G321" s="825" t="s">
        <v>5376</v>
      </c>
      <c r="H321" s="825" t="s">
        <v>5377</v>
      </c>
      <c r="I321" s="831">
        <v>1041.81005859375</v>
      </c>
      <c r="J321" s="831">
        <v>20</v>
      </c>
      <c r="K321" s="832">
        <v>20836.19921875</v>
      </c>
    </row>
    <row r="322" spans="1:11" ht="14.45" customHeight="1" x14ac:dyDescent="0.2">
      <c r="A322" s="821" t="s">
        <v>588</v>
      </c>
      <c r="B322" s="822" t="s">
        <v>589</v>
      </c>
      <c r="C322" s="825" t="s">
        <v>609</v>
      </c>
      <c r="D322" s="839" t="s">
        <v>610</v>
      </c>
      <c r="E322" s="825" t="s">
        <v>4767</v>
      </c>
      <c r="F322" s="839" t="s">
        <v>4768</v>
      </c>
      <c r="G322" s="825" t="s">
        <v>5378</v>
      </c>
      <c r="H322" s="825" t="s">
        <v>5379</v>
      </c>
      <c r="I322" s="831">
        <v>24.260000228881836</v>
      </c>
      <c r="J322" s="831">
        <v>50</v>
      </c>
      <c r="K322" s="832">
        <v>1213.030029296875</v>
      </c>
    </row>
    <row r="323" spans="1:11" ht="14.45" customHeight="1" x14ac:dyDescent="0.2">
      <c r="A323" s="821" t="s">
        <v>588</v>
      </c>
      <c r="B323" s="822" t="s">
        <v>589</v>
      </c>
      <c r="C323" s="825" t="s">
        <v>609</v>
      </c>
      <c r="D323" s="839" t="s">
        <v>610</v>
      </c>
      <c r="E323" s="825" t="s">
        <v>4767</v>
      </c>
      <c r="F323" s="839" t="s">
        <v>4768</v>
      </c>
      <c r="G323" s="825" t="s">
        <v>5380</v>
      </c>
      <c r="H323" s="825" t="s">
        <v>5381</v>
      </c>
      <c r="I323" s="831">
        <v>157.71000671386719</v>
      </c>
      <c r="J323" s="831">
        <v>30</v>
      </c>
      <c r="K323" s="832">
        <v>4731.4100341796875</v>
      </c>
    </row>
    <row r="324" spans="1:11" ht="14.45" customHeight="1" x14ac:dyDescent="0.2">
      <c r="A324" s="821" t="s">
        <v>588</v>
      </c>
      <c r="B324" s="822" t="s">
        <v>589</v>
      </c>
      <c r="C324" s="825" t="s">
        <v>609</v>
      </c>
      <c r="D324" s="839" t="s">
        <v>610</v>
      </c>
      <c r="E324" s="825" t="s">
        <v>4767</v>
      </c>
      <c r="F324" s="839" t="s">
        <v>4768</v>
      </c>
      <c r="G324" s="825" t="s">
        <v>5382</v>
      </c>
      <c r="H324" s="825" t="s">
        <v>5383</v>
      </c>
      <c r="I324" s="831">
        <v>157.71000671386719</v>
      </c>
      <c r="J324" s="831">
        <v>20</v>
      </c>
      <c r="K324" s="832">
        <v>3154.27001953125</v>
      </c>
    </row>
    <row r="325" spans="1:11" ht="14.45" customHeight="1" x14ac:dyDescent="0.2">
      <c r="A325" s="821" t="s">
        <v>588</v>
      </c>
      <c r="B325" s="822" t="s">
        <v>589</v>
      </c>
      <c r="C325" s="825" t="s">
        <v>609</v>
      </c>
      <c r="D325" s="839" t="s">
        <v>610</v>
      </c>
      <c r="E325" s="825" t="s">
        <v>4767</v>
      </c>
      <c r="F325" s="839" t="s">
        <v>4768</v>
      </c>
      <c r="G325" s="825" t="s">
        <v>5384</v>
      </c>
      <c r="H325" s="825" t="s">
        <v>5385</v>
      </c>
      <c r="I325" s="831">
        <v>9.1999998092651367</v>
      </c>
      <c r="J325" s="831">
        <v>2700</v>
      </c>
      <c r="K325" s="832">
        <v>24840</v>
      </c>
    </row>
    <row r="326" spans="1:11" ht="14.45" customHeight="1" x14ac:dyDescent="0.2">
      <c r="A326" s="821" t="s">
        <v>588</v>
      </c>
      <c r="B326" s="822" t="s">
        <v>589</v>
      </c>
      <c r="C326" s="825" t="s">
        <v>609</v>
      </c>
      <c r="D326" s="839" t="s">
        <v>610</v>
      </c>
      <c r="E326" s="825" t="s">
        <v>4767</v>
      </c>
      <c r="F326" s="839" t="s">
        <v>4768</v>
      </c>
      <c r="G326" s="825" t="s">
        <v>5386</v>
      </c>
      <c r="H326" s="825" t="s">
        <v>5387</v>
      </c>
      <c r="I326" s="831">
        <v>58.369998931884766</v>
      </c>
      <c r="J326" s="831">
        <v>2560</v>
      </c>
      <c r="K326" s="832">
        <v>149427.19982910156</v>
      </c>
    </row>
    <row r="327" spans="1:11" ht="14.45" customHeight="1" x14ac:dyDescent="0.2">
      <c r="A327" s="821" t="s">
        <v>588</v>
      </c>
      <c r="B327" s="822" t="s">
        <v>589</v>
      </c>
      <c r="C327" s="825" t="s">
        <v>609</v>
      </c>
      <c r="D327" s="839" t="s">
        <v>610</v>
      </c>
      <c r="E327" s="825" t="s">
        <v>4767</v>
      </c>
      <c r="F327" s="839" t="s">
        <v>4768</v>
      </c>
      <c r="G327" s="825" t="s">
        <v>5388</v>
      </c>
      <c r="H327" s="825" t="s">
        <v>5389</v>
      </c>
      <c r="I327" s="831">
        <v>113.19750213623047</v>
      </c>
      <c r="J327" s="831">
        <v>940</v>
      </c>
      <c r="K327" s="832">
        <v>106632.462890625</v>
      </c>
    </row>
    <row r="328" spans="1:11" ht="14.45" customHeight="1" x14ac:dyDescent="0.2">
      <c r="A328" s="821" t="s">
        <v>588</v>
      </c>
      <c r="B328" s="822" t="s">
        <v>589</v>
      </c>
      <c r="C328" s="825" t="s">
        <v>609</v>
      </c>
      <c r="D328" s="839" t="s">
        <v>610</v>
      </c>
      <c r="E328" s="825" t="s">
        <v>4767</v>
      </c>
      <c r="F328" s="839" t="s">
        <v>4768</v>
      </c>
      <c r="G328" s="825" t="s">
        <v>5390</v>
      </c>
      <c r="H328" s="825" t="s">
        <v>5391</v>
      </c>
      <c r="I328" s="831">
        <v>114.25</v>
      </c>
      <c r="J328" s="831">
        <v>40</v>
      </c>
      <c r="K328" s="832">
        <v>4569.93017578125</v>
      </c>
    </row>
    <row r="329" spans="1:11" ht="14.45" customHeight="1" x14ac:dyDescent="0.2">
      <c r="A329" s="821" t="s">
        <v>588</v>
      </c>
      <c r="B329" s="822" t="s">
        <v>589</v>
      </c>
      <c r="C329" s="825" t="s">
        <v>609</v>
      </c>
      <c r="D329" s="839" t="s">
        <v>610</v>
      </c>
      <c r="E329" s="825" t="s">
        <v>4767</v>
      </c>
      <c r="F329" s="839" t="s">
        <v>4768</v>
      </c>
      <c r="G329" s="825" t="s">
        <v>5392</v>
      </c>
      <c r="H329" s="825" t="s">
        <v>5393</v>
      </c>
      <c r="I329" s="831">
        <v>7.4100000858306885</v>
      </c>
      <c r="J329" s="831">
        <v>30</v>
      </c>
      <c r="K329" s="832">
        <v>221.79999542236328</v>
      </c>
    </row>
    <row r="330" spans="1:11" ht="14.45" customHeight="1" x14ac:dyDescent="0.2">
      <c r="A330" s="821" t="s">
        <v>588</v>
      </c>
      <c r="B330" s="822" t="s">
        <v>589</v>
      </c>
      <c r="C330" s="825" t="s">
        <v>609</v>
      </c>
      <c r="D330" s="839" t="s">
        <v>610</v>
      </c>
      <c r="E330" s="825" t="s">
        <v>4767</v>
      </c>
      <c r="F330" s="839" t="s">
        <v>4768</v>
      </c>
      <c r="G330" s="825" t="s">
        <v>5394</v>
      </c>
      <c r="H330" s="825" t="s">
        <v>5395</v>
      </c>
      <c r="I330" s="831">
        <v>172.5</v>
      </c>
      <c r="J330" s="831">
        <v>10</v>
      </c>
      <c r="K330" s="832">
        <v>1725</v>
      </c>
    </row>
    <row r="331" spans="1:11" ht="14.45" customHeight="1" x14ac:dyDescent="0.2">
      <c r="A331" s="821" t="s">
        <v>588</v>
      </c>
      <c r="B331" s="822" t="s">
        <v>589</v>
      </c>
      <c r="C331" s="825" t="s">
        <v>609</v>
      </c>
      <c r="D331" s="839" t="s">
        <v>610</v>
      </c>
      <c r="E331" s="825" t="s">
        <v>4767</v>
      </c>
      <c r="F331" s="839" t="s">
        <v>4768</v>
      </c>
      <c r="G331" s="825" t="s">
        <v>5396</v>
      </c>
      <c r="H331" s="825" t="s">
        <v>5397</v>
      </c>
      <c r="I331" s="831">
        <v>125.34999847412109</v>
      </c>
      <c r="J331" s="831">
        <v>50</v>
      </c>
      <c r="K331" s="832">
        <v>6267.5</v>
      </c>
    </row>
    <row r="332" spans="1:11" ht="14.45" customHeight="1" x14ac:dyDescent="0.2">
      <c r="A332" s="821" t="s">
        <v>588</v>
      </c>
      <c r="B332" s="822" t="s">
        <v>589</v>
      </c>
      <c r="C332" s="825" t="s">
        <v>609</v>
      </c>
      <c r="D332" s="839" t="s">
        <v>610</v>
      </c>
      <c r="E332" s="825" t="s">
        <v>4767</v>
      </c>
      <c r="F332" s="839" t="s">
        <v>4768</v>
      </c>
      <c r="G332" s="825" t="s">
        <v>5398</v>
      </c>
      <c r="H332" s="825" t="s">
        <v>5399</v>
      </c>
      <c r="I332" s="831">
        <v>284.35000610351563</v>
      </c>
      <c r="J332" s="831">
        <v>282</v>
      </c>
      <c r="K332" s="832">
        <v>80186.699951171875</v>
      </c>
    </row>
    <row r="333" spans="1:11" ht="14.45" customHeight="1" x14ac:dyDescent="0.2">
      <c r="A333" s="821" t="s">
        <v>588</v>
      </c>
      <c r="B333" s="822" t="s">
        <v>589</v>
      </c>
      <c r="C333" s="825" t="s">
        <v>609</v>
      </c>
      <c r="D333" s="839" t="s">
        <v>610</v>
      </c>
      <c r="E333" s="825" t="s">
        <v>4767</v>
      </c>
      <c r="F333" s="839" t="s">
        <v>4768</v>
      </c>
      <c r="G333" s="825" t="s">
        <v>5398</v>
      </c>
      <c r="H333" s="825" t="s">
        <v>5400</v>
      </c>
      <c r="I333" s="831">
        <v>284.35000610351563</v>
      </c>
      <c r="J333" s="831">
        <v>105</v>
      </c>
      <c r="K333" s="832">
        <v>29856.75</v>
      </c>
    </row>
    <row r="334" spans="1:11" ht="14.45" customHeight="1" x14ac:dyDescent="0.2">
      <c r="A334" s="821" t="s">
        <v>588</v>
      </c>
      <c r="B334" s="822" t="s">
        <v>589</v>
      </c>
      <c r="C334" s="825" t="s">
        <v>609</v>
      </c>
      <c r="D334" s="839" t="s">
        <v>610</v>
      </c>
      <c r="E334" s="825" t="s">
        <v>4767</v>
      </c>
      <c r="F334" s="839" t="s">
        <v>4768</v>
      </c>
      <c r="G334" s="825" t="s">
        <v>5401</v>
      </c>
      <c r="H334" s="825" t="s">
        <v>5402</v>
      </c>
      <c r="I334" s="831">
        <v>143.75</v>
      </c>
      <c r="J334" s="831">
        <v>250</v>
      </c>
      <c r="K334" s="832">
        <v>35937.5</v>
      </c>
    </row>
    <row r="335" spans="1:11" ht="14.45" customHeight="1" x14ac:dyDescent="0.2">
      <c r="A335" s="821" t="s">
        <v>588</v>
      </c>
      <c r="B335" s="822" t="s">
        <v>589</v>
      </c>
      <c r="C335" s="825" t="s">
        <v>609</v>
      </c>
      <c r="D335" s="839" t="s">
        <v>610</v>
      </c>
      <c r="E335" s="825" t="s">
        <v>4767</v>
      </c>
      <c r="F335" s="839" t="s">
        <v>4768</v>
      </c>
      <c r="G335" s="825" t="s">
        <v>5403</v>
      </c>
      <c r="H335" s="825" t="s">
        <v>5404</v>
      </c>
      <c r="I335" s="831">
        <v>150</v>
      </c>
      <c r="J335" s="831">
        <v>100</v>
      </c>
      <c r="K335" s="832">
        <v>15000.3701171875</v>
      </c>
    </row>
    <row r="336" spans="1:11" ht="14.45" customHeight="1" x14ac:dyDescent="0.2">
      <c r="A336" s="821" t="s">
        <v>588</v>
      </c>
      <c r="B336" s="822" t="s">
        <v>589</v>
      </c>
      <c r="C336" s="825" t="s">
        <v>609</v>
      </c>
      <c r="D336" s="839" t="s">
        <v>610</v>
      </c>
      <c r="E336" s="825" t="s">
        <v>4767</v>
      </c>
      <c r="F336" s="839" t="s">
        <v>4768</v>
      </c>
      <c r="G336" s="825" t="s">
        <v>5405</v>
      </c>
      <c r="H336" s="825" t="s">
        <v>5406</v>
      </c>
      <c r="I336" s="831">
        <v>8.9499998092651367</v>
      </c>
      <c r="J336" s="831">
        <v>250</v>
      </c>
      <c r="K336" s="832">
        <v>2237.5</v>
      </c>
    </row>
    <row r="337" spans="1:11" ht="14.45" customHeight="1" x14ac:dyDescent="0.2">
      <c r="A337" s="821" t="s">
        <v>588</v>
      </c>
      <c r="B337" s="822" t="s">
        <v>589</v>
      </c>
      <c r="C337" s="825" t="s">
        <v>609</v>
      </c>
      <c r="D337" s="839" t="s">
        <v>610</v>
      </c>
      <c r="E337" s="825" t="s">
        <v>4767</v>
      </c>
      <c r="F337" s="839" t="s">
        <v>4768</v>
      </c>
      <c r="G337" s="825" t="s">
        <v>5407</v>
      </c>
      <c r="H337" s="825" t="s">
        <v>5408</v>
      </c>
      <c r="I337" s="831">
        <v>6.6430000305175785</v>
      </c>
      <c r="J337" s="831">
        <v>2800</v>
      </c>
      <c r="K337" s="832">
        <v>18406</v>
      </c>
    </row>
    <row r="338" spans="1:11" ht="14.45" customHeight="1" x14ac:dyDescent="0.2">
      <c r="A338" s="821" t="s">
        <v>588</v>
      </c>
      <c r="B338" s="822" t="s">
        <v>589</v>
      </c>
      <c r="C338" s="825" t="s">
        <v>609</v>
      </c>
      <c r="D338" s="839" t="s">
        <v>610</v>
      </c>
      <c r="E338" s="825" t="s">
        <v>4767</v>
      </c>
      <c r="F338" s="839" t="s">
        <v>4768</v>
      </c>
      <c r="G338" s="825" t="s">
        <v>5409</v>
      </c>
      <c r="H338" s="825" t="s">
        <v>5410</v>
      </c>
      <c r="I338" s="831">
        <v>62.729999542236328</v>
      </c>
      <c r="J338" s="831">
        <v>30</v>
      </c>
      <c r="K338" s="832">
        <v>1881.9299926757813</v>
      </c>
    </row>
    <row r="339" spans="1:11" ht="14.45" customHeight="1" x14ac:dyDescent="0.2">
      <c r="A339" s="821" t="s">
        <v>588</v>
      </c>
      <c r="B339" s="822" t="s">
        <v>589</v>
      </c>
      <c r="C339" s="825" t="s">
        <v>609</v>
      </c>
      <c r="D339" s="839" t="s">
        <v>610</v>
      </c>
      <c r="E339" s="825" t="s">
        <v>4767</v>
      </c>
      <c r="F339" s="839" t="s">
        <v>4768</v>
      </c>
      <c r="G339" s="825" t="s">
        <v>5411</v>
      </c>
      <c r="H339" s="825" t="s">
        <v>5412</v>
      </c>
      <c r="I339" s="831">
        <v>62.729999542236328</v>
      </c>
      <c r="J339" s="831">
        <v>30</v>
      </c>
      <c r="K339" s="832">
        <v>1881.9400024414063</v>
      </c>
    </row>
    <row r="340" spans="1:11" ht="14.45" customHeight="1" x14ac:dyDescent="0.2">
      <c r="A340" s="821" t="s">
        <v>588</v>
      </c>
      <c r="B340" s="822" t="s">
        <v>589</v>
      </c>
      <c r="C340" s="825" t="s">
        <v>609</v>
      </c>
      <c r="D340" s="839" t="s">
        <v>610</v>
      </c>
      <c r="E340" s="825" t="s">
        <v>4767</v>
      </c>
      <c r="F340" s="839" t="s">
        <v>4768</v>
      </c>
      <c r="G340" s="825" t="s">
        <v>5413</v>
      </c>
      <c r="H340" s="825" t="s">
        <v>5414</v>
      </c>
      <c r="I340" s="831">
        <v>3862.320068359375</v>
      </c>
      <c r="J340" s="831">
        <v>26</v>
      </c>
      <c r="K340" s="832">
        <v>100420.318359375</v>
      </c>
    </row>
    <row r="341" spans="1:11" ht="14.45" customHeight="1" x14ac:dyDescent="0.2">
      <c r="A341" s="821" t="s">
        <v>588</v>
      </c>
      <c r="B341" s="822" t="s">
        <v>589</v>
      </c>
      <c r="C341" s="825" t="s">
        <v>609</v>
      </c>
      <c r="D341" s="839" t="s">
        <v>610</v>
      </c>
      <c r="E341" s="825" t="s">
        <v>4767</v>
      </c>
      <c r="F341" s="839" t="s">
        <v>4768</v>
      </c>
      <c r="G341" s="825" t="s">
        <v>5415</v>
      </c>
      <c r="H341" s="825" t="s">
        <v>5416</v>
      </c>
      <c r="I341" s="831">
        <v>2407.89990234375</v>
      </c>
      <c r="J341" s="831">
        <v>10</v>
      </c>
      <c r="K341" s="832">
        <v>24079</v>
      </c>
    </row>
    <row r="342" spans="1:11" ht="14.45" customHeight="1" x14ac:dyDescent="0.2">
      <c r="A342" s="821" t="s">
        <v>588</v>
      </c>
      <c r="B342" s="822" t="s">
        <v>589</v>
      </c>
      <c r="C342" s="825" t="s">
        <v>609</v>
      </c>
      <c r="D342" s="839" t="s">
        <v>610</v>
      </c>
      <c r="E342" s="825" t="s">
        <v>4767</v>
      </c>
      <c r="F342" s="839" t="s">
        <v>4768</v>
      </c>
      <c r="G342" s="825" t="s">
        <v>5417</v>
      </c>
      <c r="H342" s="825" t="s">
        <v>5418</v>
      </c>
      <c r="I342" s="831">
        <v>5082</v>
      </c>
      <c r="J342" s="831">
        <v>14</v>
      </c>
      <c r="K342" s="832">
        <v>71148</v>
      </c>
    </row>
    <row r="343" spans="1:11" ht="14.45" customHeight="1" x14ac:dyDescent="0.2">
      <c r="A343" s="821" t="s">
        <v>588</v>
      </c>
      <c r="B343" s="822" t="s">
        <v>589</v>
      </c>
      <c r="C343" s="825" t="s">
        <v>609</v>
      </c>
      <c r="D343" s="839" t="s">
        <v>610</v>
      </c>
      <c r="E343" s="825" t="s">
        <v>4767</v>
      </c>
      <c r="F343" s="839" t="s">
        <v>4768</v>
      </c>
      <c r="G343" s="825" t="s">
        <v>5419</v>
      </c>
      <c r="H343" s="825" t="s">
        <v>5420</v>
      </c>
      <c r="I343" s="831">
        <v>2309.889892578125</v>
      </c>
      <c r="J343" s="831">
        <v>10</v>
      </c>
      <c r="K343" s="832">
        <v>23098.900390625</v>
      </c>
    </row>
    <row r="344" spans="1:11" ht="14.45" customHeight="1" x14ac:dyDescent="0.2">
      <c r="A344" s="821" t="s">
        <v>588</v>
      </c>
      <c r="B344" s="822" t="s">
        <v>589</v>
      </c>
      <c r="C344" s="825" t="s">
        <v>609</v>
      </c>
      <c r="D344" s="839" t="s">
        <v>610</v>
      </c>
      <c r="E344" s="825" t="s">
        <v>4767</v>
      </c>
      <c r="F344" s="839" t="s">
        <v>4768</v>
      </c>
      <c r="G344" s="825" t="s">
        <v>5421</v>
      </c>
      <c r="H344" s="825" t="s">
        <v>5422</v>
      </c>
      <c r="I344" s="831">
        <v>1234.199951171875</v>
      </c>
      <c r="J344" s="831">
        <v>40</v>
      </c>
      <c r="K344" s="832">
        <v>49368</v>
      </c>
    </row>
    <row r="345" spans="1:11" ht="14.45" customHeight="1" x14ac:dyDescent="0.2">
      <c r="A345" s="821" t="s">
        <v>588</v>
      </c>
      <c r="B345" s="822" t="s">
        <v>589</v>
      </c>
      <c r="C345" s="825" t="s">
        <v>609</v>
      </c>
      <c r="D345" s="839" t="s">
        <v>610</v>
      </c>
      <c r="E345" s="825" t="s">
        <v>4767</v>
      </c>
      <c r="F345" s="839" t="s">
        <v>4768</v>
      </c>
      <c r="G345" s="825" t="s">
        <v>5423</v>
      </c>
      <c r="H345" s="825" t="s">
        <v>5424</v>
      </c>
      <c r="I345" s="831">
        <v>4660.919921875</v>
      </c>
      <c r="J345" s="831">
        <v>109</v>
      </c>
      <c r="K345" s="832">
        <v>508040.2734375</v>
      </c>
    </row>
    <row r="346" spans="1:11" ht="14.45" customHeight="1" x14ac:dyDescent="0.2">
      <c r="A346" s="821" t="s">
        <v>588</v>
      </c>
      <c r="B346" s="822" t="s">
        <v>589</v>
      </c>
      <c r="C346" s="825" t="s">
        <v>609</v>
      </c>
      <c r="D346" s="839" t="s">
        <v>610</v>
      </c>
      <c r="E346" s="825" t="s">
        <v>4767</v>
      </c>
      <c r="F346" s="839" t="s">
        <v>4768</v>
      </c>
      <c r="G346" s="825" t="s">
        <v>5425</v>
      </c>
      <c r="H346" s="825" t="s">
        <v>5426</v>
      </c>
      <c r="I346" s="831">
        <v>4660.919921875</v>
      </c>
      <c r="J346" s="831">
        <v>59</v>
      </c>
      <c r="K346" s="832">
        <v>274994.275390625</v>
      </c>
    </row>
    <row r="347" spans="1:11" ht="14.45" customHeight="1" x14ac:dyDescent="0.2">
      <c r="A347" s="821" t="s">
        <v>588</v>
      </c>
      <c r="B347" s="822" t="s">
        <v>589</v>
      </c>
      <c r="C347" s="825" t="s">
        <v>609</v>
      </c>
      <c r="D347" s="839" t="s">
        <v>610</v>
      </c>
      <c r="E347" s="825" t="s">
        <v>4767</v>
      </c>
      <c r="F347" s="839" t="s">
        <v>4768</v>
      </c>
      <c r="G347" s="825" t="s">
        <v>5427</v>
      </c>
      <c r="H347" s="825" t="s">
        <v>5428</v>
      </c>
      <c r="I347" s="831">
        <v>3216.5833333333335</v>
      </c>
      <c r="J347" s="831">
        <v>16</v>
      </c>
      <c r="K347" s="832">
        <v>77198</v>
      </c>
    </row>
    <row r="348" spans="1:11" ht="14.45" customHeight="1" x14ac:dyDescent="0.2">
      <c r="A348" s="821" t="s">
        <v>588</v>
      </c>
      <c r="B348" s="822" t="s">
        <v>589</v>
      </c>
      <c r="C348" s="825" t="s">
        <v>609</v>
      </c>
      <c r="D348" s="839" t="s">
        <v>610</v>
      </c>
      <c r="E348" s="825" t="s">
        <v>4767</v>
      </c>
      <c r="F348" s="839" t="s">
        <v>4768</v>
      </c>
      <c r="G348" s="825" t="s">
        <v>5429</v>
      </c>
      <c r="H348" s="825" t="s">
        <v>5430</v>
      </c>
      <c r="I348" s="831">
        <v>86.970001220703125</v>
      </c>
      <c r="J348" s="831">
        <v>180</v>
      </c>
      <c r="K348" s="832">
        <v>15654.599609375</v>
      </c>
    </row>
    <row r="349" spans="1:11" ht="14.45" customHeight="1" x14ac:dyDescent="0.2">
      <c r="A349" s="821" t="s">
        <v>588</v>
      </c>
      <c r="B349" s="822" t="s">
        <v>589</v>
      </c>
      <c r="C349" s="825" t="s">
        <v>609</v>
      </c>
      <c r="D349" s="839" t="s">
        <v>610</v>
      </c>
      <c r="E349" s="825" t="s">
        <v>4767</v>
      </c>
      <c r="F349" s="839" t="s">
        <v>4768</v>
      </c>
      <c r="G349" s="825" t="s">
        <v>5431</v>
      </c>
      <c r="H349" s="825" t="s">
        <v>5432</v>
      </c>
      <c r="I349" s="831">
        <v>755.6500244140625</v>
      </c>
      <c r="J349" s="831">
        <v>110</v>
      </c>
      <c r="K349" s="832">
        <v>83120.9521484375</v>
      </c>
    </row>
    <row r="350" spans="1:11" ht="14.45" customHeight="1" x14ac:dyDescent="0.2">
      <c r="A350" s="821" t="s">
        <v>588</v>
      </c>
      <c r="B350" s="822" t="s">
        <v>589</v>
      </c>
      <c r="C350" s="825" t="s">
        <v>609</v>
      </c>
      <c r="D350" s="839" t="s">
        <v>610</v>
      </c>
      <c r="E350" s="825" t="s">
        <v>4767</v>
      </c>
      <c r="F350" s="839" t="s">
        <v>4768</v>
      </c>
      <c r="G350" s="825" t="s">
        <v>5433</v>
      </c>
      <c r="H350" s="825" t="s">
        <v>5434</v>
      </c>
      <c r="I350" s="831">
        <v>14.159999847412109</v>
      </c>
      <c r="J350" s="831">
        <v>10</v>
      </c>
      <c r="K350" s="832">
        <v>141.57000732421875</v>
      </c>
    </row>
    <row r="351" spans="1:11" ht="14.45" customHeight="1" x14ac:dyDescent="0.2">
      <c r="A351" s="821" t="s">
        <v>588</v>
      </c>
      <c r="B351" s="822" t="s">
        <v>589</v>
      </c>
      <c r="C351" s="825" t="s">
        <v>609</v>
      </c>
      <c r="D351" s="839" t="s">
        <v>610</v>
      </c>
      <c r="E351" s="825" t="s">
        <v>4767</v>
      </c>
      <c r="F351" s="839" t="s">
        <v>4768</v>
      </c>
      <c r="G351" s="825" t="s">
        <v>5435</v>
      </c>
      <c r="H351" s="825" t="s">
        <v>5436</v>
      </c>
      <c r="I351" s="831">
        <v>895.88334147135413</v>
      </c>
      <c r="J351" s="831">
        <v>4</v>
      </c>
      <c r="K351" s="832">
        <v>3583.530029296875</v>
      </c>
    </row>
    <row r="352" spans="1:11" ht="14.45" customHeight="1" x14ac:dyDescent="0.2">
      <c r="A352" s="821" t="s">
        <v>588</v>
      </c>
      <c r="B352" s="822" t="s">
        <v>589</v>
      </c>
      <c r="C352" s="825" t="s">
        <v>609</v>
      </c>
      <c r="D352" s="839" t="s">
        <v>610</v>
      </c>
      <c r="E352" s="825" t="s">
        <v>4767</v>
      </c>
      <c r="F352" s="839" t="s">
        <v>4768</v>
      </c>
      <c r="G352" s="825" t="s">
        <v>5437</v>
      </c>
      <c r="H352" s="825" t="s">
        <v>5438</v>
      </c>
      <c r="I352" s="831">
        <v>377.72000122070313</v>
      </c>
      <c r="J352" s="831">
        <v>2</v>
      </c>
      <c r="K352" s="832">
        <v>755.42999267578125</v>
      </c>
    </row>
    <row r="353" spans="1:11" ht="14.45" customHeight="1" x14ac:dyDescent="0.2">
      <c r="A353" s="821" t="s">
        <v>588</v>
      </c>
      <c r="B353" s="822" t="s">
        <v>589</v>
      </c>
      <c r="C353" s="825" t="s">
        <v>609</v>
      </c>
      <c r="D353" s="839" t="s">
        <v>610</v>
      </c>
      <c r="E353" s="825" t="s">
        <v>4767</v>
      </c>
      <c r="F353" s="839" t="s">
        <v>4768</v>
      </c>
      <c r="G353" s="825" t="s">
        <v>5439</v>
      </c>
      <c r="H353" s="825" t="s">
        <v>5440</v>
      </c>
      <c r="I353" s="831">
        <v>13.310000419616699</v>
      </c>
      <c r="J353" s="831">
        <v>430</v>
      </c>
      <c r="K353" s="832">
        <v>5723.2999877929688</v>
      </c>
    </row>
    <row r="354" spans="1:11" ht="14.45" customHeight="1" x14ac:dyDescent="0.2">
      <c r="A354" s="821" t="s">
        <v>588</v>
      </c>
      <c r="B354" s="822" t="s">
        <v>589</v>
      </c>
      <c r="C354" s="825" t="s">
        <v>609</v>
      </c>
      <c r="D354" s="839" t="s">
        <v>610</v>
      </c>
      <c r="E354" s="825" t="s">
        <v>4767</v>
      </c>
      <c r="F354" s="839" t="s">
        <v>4768</v>
      </c>
      <c r="G354" s="825" t="s">
        <v>5441</v>
      </c>
      <c r="H354" s="825" t="s">
        <v>5442</v>
      </c>
      <c r="I354" s="831">
        <v>13.310000419616699</v>
      </c>
      <c r="J354" s="831">
        <v>150</v>
      </c>
      <c r="K354" s="832">
        <v>1996.5</v>
      </c>
    </row>
    <row r="355" spans="1:11" ht="14.45" customHeight="1" x14ac:dyDescent="0.2">
      <c r="A355" s="821" t="s">
        <v>588</v>
      </c>
      <c r="B355" s="822" t="s">
        <v>589</v>
      </c>
      <c r="C355" s="825" t="s">
        <v>609</v>
      </c>
      <c r="D355" s="839" t="s">
        <v>610</v>
      </c>
      <c r="E355" s="825" t="s">
        <v>4767</v>
      </c>
      <c r="F355" s="839" t="s">
        <v>4768</v>
      </c>
      <c r="G355" s="825" t="s">
        <v>5443</v>
      </c>
      <c r="H355" s="825" t="s">
        <v>5444</v>
      </c>
      <c r="I355" s="831">
        <v>13.609999656677246</v>
      </c>
      <c r="J355" s="831">
        <v>30</v>
      </c>
      <c r="K355" s="832">
        <v>408.29998779296875</v>
      </c>
    </row>
    <row r="356" spans="1:11" ht="14.45" customHeight="1" x14ac:dyDescent="0.2">
      <c r="A356" s="821" t="s">
        <v>588</v>
      </c>
      <c r="B356" s="822" t="s">
        <v>589</v>
      </c>
      <c r="C356" s="825" t="s">
        <v>609</v>
      </c>
      <c r="D356" s="839" t="s">
        <v>610</v>
      </c>
      <c r="E356" s="825" t="s">
        <v>4767</v>
      </c>
      <c r="F356" s="839" t="s">
        <v>4768</v>
      </c>
      <c r="G356" s="825" t="s">
        <v>5445</v>
      </c>
      <c r="H356" s="825" t="s">
        <v>5446</v>
      </c>
      <c r="I356" s="831">
        <v>123.18000030517578</v>
      </c>
      <c r="J356" s="831">
        <v>600</v>
      </c>
      <c r="K356" s="832">
        <v>73907.19921875</v>
      </c>
    </row>
    <row r="357" spans="1:11" ht="14.45" customHeight="1" x14ac:dyDescent="0.2">
      <c r="A357" s="821" t="s">
        <v>588</v>
      </c>
      <c r="B357" s="822" t="s">
        <v>589</v>
      </c>
      <c r="C357" s="825" t="s">
        <v>609</v>
      </c>
      <c r="D357" s="839" t="s">
        <v>610</v>
      </c>
      <c r="E357" s="825" t="s">
        <v>4767</v>
      </c>
      <c r="F357" s="839" t="s">
        <v>4768</v>
      </c>
      <c r="G357" s="825" t="s">
        <v>5447</v>
      </c>
      <c r="H357" s="825" t="s">
        <v>5448</v>
      </c>
      <c r="I357" s="831">
        <v>16.454999787466868</v>
      </c>
      <c r="J357" s="831">
        <v>1398</v>
      </c>
      <c r="K357" s="832">
        <v>23006.999923706055</v>
      </c>
    </row>
    <row r="358" spans="1:11" ht="14.45" customHeight="1" x14ac:dyDescent="0.2">
      <c r="A358" s="821" t="s">
        <v>588</v>
      </c>
      <c r="B358" s="822" t="s">
        <v>589</v>
      </c>
      <c r="C358" s="825" t="s">
        <v>609</v>
      </c>
      <c r="D358" s="839" t="s">
        <v>610</v>
      </c>
      <c r="E358" s="825" t="s">
        <v>4767</v>
      </c>
      <c r="F358" s="839" t="s">
        <v>4768</v>
      </c>
      <c r="G358" s="825" t="s">
        <v>5449</v>
      </c>
      <c r="H358" s="825" t="s">
        <v>5450</v>
      </c>
      <c r="I358" s="831">
        <v>2649.89990234375</v>
      </c>
      <c r="J358" s="831">
        <v>24</v>
      </c>
      <c r="K358" s="832">
        <v>63597.59814453125</v>
      </c>
    </row>
    <row r="359" spans="1:11" ht="14.45" customHeight="1" x14ac:dyDescent="0.2">
      <c r="A359" s="821" t="s">
        <v>588</v>
      </c>
      <c r="B359" s="822" t="s">
        <v>589</v>
      </c>
      <c r="C359" s="825" t="s">
        <v>609</v>
      </c>
      <c r="D359" s="839" t="s">
        <v>610</v>
      </c>
      <c r="E359" s="825" t="s">
        <v>4767</v>
      </c>
      <c r="F359" s="839" t="s">
        <v>4768</v>
      </c>
      <c r="G359" s="825" t="s">
        <v>5451</v>
      </c>
      <c r="H359" s="825" t="s">
        <v>5452</v>
      </c>
      <c r="I359" s="831">
        <v>2760</v>
      </c>
      <c r="J359" s="831">
        <v>1</v>
      </c>
      <c r="K359" s="832">
        <v>2760</v>
      </c>
    </row>
    <row r="360" spans="1:11" ht="14.45" customHeight="1" x14ac:dyDescent="0.2">
      <c r="A360" s="821" t="s">
        <v>588</v>
      </c>
      <c r="B360" s="822" t="s">
        <v>589</v>
      </c>
      <c r="C360" s="825" t="s">
        <v>609</v>
      </c>
      <c r="D360" s="839" t="s">
        <v>610</v>
      </c>
      <c r="E360" s="825" t="s">
        <v>4767</v>
      </c>
      <c r="F360" s="839" t="s">
        <v>4768</v>
      </c>
      <c r="G360" s="825" t="s">
        <v>5453</v>
      </c>
      <c r="H360" s="825" t="s">
        <v>5454</v>
      </c>
      <c r="I360" s="831">
        <v>5060</v>
      </c>
      <c r="J360" s="831">
        <v>4</v>
      </c>
      <c r="K360" s="832">
        <v>20240</v>
      </c>
    </row>
    <row r="361" spans="1:11" ht="14.45" customHeight="1" x14ac:dyDescent="0.2">
      <c r="A361" s="821" t="s">
        <v>588</v>
      </c>
      <c r="B361" s="822" t="s">
        <v>589</v>
      </c>
      <c r="C361" s="825" t="s">
        <v>609</v>
      </c>
      <c r="D361" s="839" t="s">
        <v>610</v>
      </c>
      <c r="E361" s="825" t="s">
        <v>4767</v>
      </c>
      <c r="F361" s="839" t="s">
        <v>4768</v>
      </c>
      <c r="G361" s="825" t="s">
        <v>5455</v>
      </c>
      <c r="H361" s="825" t="s">
        <v>5456</v>
      </c>
      <c r="I361" s="831">
        <v>5060</v>
      </c>
      <c r="J361" s="831">
        <v>10</v>
      </c>
      <c r="K361" s="832">
        <v>50600</v>
      </c>
    </row>
    <row r="362" spans="1:11" ht="14.45" customHeight="1" x14ac:dyDescent="0.2">
      <c r="A362" s="821" t="s">
        <v>588</v>
      </c>
      <c r="B362" s="822" t="s">
        <v>589</v>
      </c>
      <c r="C362" s="825" t="s">
        <v>609</v>
      </c>
      <c r="D362" s="839" t="s">
        <v>610</v>
      </c>
      <c r="E362" s="825" t="s">
        <v>4767</v>
      </c>
      <c r="F362" s="839" t="s">
        <v>4768</v>
      </c>
      <c r="G362" s="825" t="s">
        <v>5457</v>
      </c>
      <c r="H362" s="825" t="s">
        <v>5458</v>
      </c>
      <c r="I362" s="831">
        <v>5060</v>
      </c>
      <c r="J362" s="831">
        <v>4</v>
      </c>
      <c r="K362" s="832">
        <v>20240</v>
      </c>
    </row>
    <row r="363" spans="1:11" ht="14.45" customHeight="1" x14ac:dyDescent="0.2">
      <c r="A363" s="821" t="s">
        <v>588</v>
      </c>
      <c r="B363" s="822" t="s">
        <v>589</v>
      </c>
      <c r="C363" s="825" t="s">
        <v>609</v>
      </c>
      <c r="D363" s="839" t="s">
        <v>610</v>
      </c>
      <c r="E363" s="825" t="s">
        <v>4767</v>
      </c>
      <c r="F363" s="839" t="s">
        <v>4768</v>
      </c>
      <c r="G363" s="825" t="s">
        <v>5459</v>
      </c>
      <c r="H363" s="825" t="s">
        <v>5460</v>
      </c>
      <c r="I363" s="831">
        <v>23.350000381469727</v>
      </c>
      <c r="J363" s="831">
        <v>100</v>
      </c>
      <c r="K363" s="832">
        <v>2335.1199951171875</v>
      </c>
    </row>
    <row r="364" spans="1:11" ht="14.45" customHeight="1" x14ac:dyDescent="0.2">
      <c r="A364" s="821" t="s">
        <v>588</v>
      </c>
      <c r="B364" s="822" t="s">
        <v>589</v>
      </c>
      <c r="C364" s="825" t="s">
        <v>609</v>
      </c>
      <c r="D364" s="839" t="s">
        <v>610</v>
      </c>
      <c r="E364" s="825" t="s">
        <v>4767</v>
      </c>
      <c r="F364" s="839" t="s">
        <v>4768</v>
      </c>
      <c r="G364" s="825" t="s">
        <v>5461</v>
      </c>
      <c r="H364" s="825" t="s">
        <v>5462</v>
      </c>
      <c r="I364" s="831">
        <v>6.0500001907348633</v>
      </c>
      <c r="J364" s="831">
        <v>290</v>
      </c>
      <c r="K364" s="832">
        <v>1754.5</v>
      </c>
    </row>
    <row r="365" spans="1:11" ht="14.45" customHeight="1" x14ac:dyDescent="0.2">
      <c r="A365" s="821" t="s">
        <v>588</v>
      </c>
      <c r="B365" s="822" t="s">
        <v>589</v>
      </c>
      <c r="C365" s="825" t="s">
        <v>609</v>
      </c>
      <c r="D365" s="839" t="s">
        <v>610</v>
      </c>
      <c r="E365" s="825" t="s">
        <v>4767</v>
      </c>
      <c r="F365" s="839" t="s">
        <v>4768</v>
      </c>
      <c r="G365" s="825" t="s">
        <v>5463</v>
      </c>
      <c r="H365" s="825" t="s">
        <v>5464</v>
      </c>
      <c r="I365" s="831">
        <v>12.075000286102295</v>
      </c>
      <c r="J365" s="831">
        <v>80</v>
      </c>
      <c r="K365" s="832">
        <v>965.5</v>
      </c>
    </row>
    <row r="366" spans="1:11" ht="14.45" customHeight="1" x14ac:dyDescent="0.2">
      <c r="A366" s="821" t="s">
        <v>588</v>
      </c>
      <c r="B366" s="822" t="s">
        <v>589</v>
      </c>
      <c r="C366" s="825" t="s">
        <v>609</v>
      </c>
      <c r="D366" s="839" t="s">
        <v>610</v>
      </c>
      <c r="E366" s="825" t="s">
        <v>4767</v>
      </c>
      <c r="F366" s="839" t="s">
        <v>4768</v>
      </c>
      <c r="G366" s="825" t="s">
        <v>5465</v>
      </c>
      <c r="H366" s="825" t="s">
        <v>5466</v>
      </c>
      <c r="I366" s="831">
        <v>1292.280029296875</v>
      </c>
      <c r="J366" s="831">
        <v>10</v>
      </c>
      <c r="K366" s="832">
        <v>12922.7998046875</v>
      </c>
    </row>
    <row r="367" spans="1:11" ht="14.45" customHeight="1" x14ac:dyDescent="0.2">
      <c r="A367" s="821" t="s">
        <v>588</v>
      </c>
      <c r="B367" s="822" t="s">
        <v>589</v>
      </c>
      <c r="C367" s="825" t="s">
        <v>609</v>
      </c>
      <c r="D367" s="839" t="s">
        <v>610</v>
      </c>
      <c r="E367" s="825" t="s">
        <v>4767</v>
      </c>
      <c r="F367" s="839" t="s">
        <v>4768</v>
      </c>
      <c r="G367" s="825" t="s">
        <v>5467</v>
      </c>
      <c r="H367" s="825" t="s">
        <v>5468</v>
      </c>
      <c r="I367" s="831">
        <v>23.153999710083006</v>
      </c>
      <c r="J367" s="831">
        <v>350</v>
      </c>
      <c r="K367" s="832">
        <v>8104</v>
      </c>
    </row>
    <row r="368" spans="1:11" ht="14.45" customHeight="1" x14ac:dyDescent="0.2">
      <c r="A368" s="821" t="s">
        <v>588</v>
      </c>
      <c r="B368" s="822" t="s">
        <v>589</v>
      </c>
      <c r="C368" s="825" t="s">
        <v>609</v>
      </c>
      <c r="D368" s="839" t="s">
        <v>610</v>
      </c>
      <c r="E368" s="825" t="s">
        <v>4767</v>
      </c>
      <c r="F368" s="839" t="s">
        <v>4768</v>
      </c>
      <c r="G368" s="825" t="s">
        <v>5469</v>
      </c>
      <c r="H368" s="825" t="s">
        <v>5470</v>
      </c>
      <c r="I368" s="831">
        <v>198.61875152587891</v>
      </c>
      <c r="J368" s="831">
        <v>120</v>
      </c>
      <c r="K368" s="832">
        <v>23835.960205078125</v>
      </c>
    </row>
    <row r="369" spans="1:11" ht="14.45" customHeight="1" x14ac:dyDescent="0.2">
      <c r="A369" s="821" t="s">
        <v>588</v>
      </c>
      <c r="B369" s="822" t="s">
        <v>589</v>
      </c>
      <c r="C369" s="825" t="s">
        <v>609</v>
      </c>
      <c r="D369" s="839" t="s">
        <v>610</v>
      </c>
      <c r="E369" s="825" t="s">
        <v>4767</v>
      </c>
      <c r="F369" s="839" t="s">
        <v>4768</v>
      </c>
      <c r="G369" s="825" t="s">
        <v>4787</v>
      </c>
      <c r="H369" s="825" t="s">
        <v>4788</v>
      </c>
      <c r="I369" s="831">
        <v>0.8230769129899832</v>
      </c>
      <c r="J369" s="831">
        <v>21700</v>
      </c>
      <c r="K369" s="832">
        <v>17846</v>
      </c>
    </row>
    <row r="370" spans="1:11" ht="14.45" customHeight="1" x14ac:dyDescent="0.2">
      <c r="A370" s="821" t="s">
        <v>588</v>
      </c>
      <c r="B370" s="822" t="s">
        <v>589</v>
      </c>
      <c r="C370" s="825" t="s">
        <v>609</v>
      </c>
      <c r="D370" s="839" t="s">
        <v>610</v>
      </c>
      <c r="E370" s="825" t="s">
        <v>4767</v>
      </c>
      <c r="F370" s="839" t="s">
        <v>4768</v>
      </c>
      <c r="G370" s="825" t="s">
        <v>4789</v>
      </c>
      <c r="H370" s="825" t="s">
        <v>4790</v>
      </c>
      <c r="I370" s="831">
        <v>0.43999999761581421</v>
      </c>
      <c r="J370" s="831">
        <v>4000</v>
      </c>
      <c r="K370" s="832">
        <v>1760</v>
      </c>
    </row>
    <row r="371" spans="1:11" ht="14.45" customHeight="1" x14ac:dyDescent="0.2">
      <c r="A371" s="821" t="s">
        <v>588</v>
      </c>
      <c r="B371" s="822" t="s">
        <v>589</v>
      </c>
      <c r="C371" s="825" t="s">
        <v>609</v>
      </c>
      <c r="D371" s="839" t="s">
        <v>610</v>
      </c>
      <c r="E371" s="825" t="s">
        <v>4767</v>
      </c>
      <c r="F371" s="839" t="s">
        <v>4768</v>
      </c>
      <c r="G371" s="825" t="s">
        <v>4791</v>
      </c>
      <c r="H371" s="825" t="s">
        <v>4792</v>
      </c>
      <c r="I371" s="831">
        <v>1.1369999885559081</v>
      </c>
      <c r="J371" s="831">
        <v>14960</v>
      </c>
      <c r="K371" s="832">
        <v>17011.200012207031</v>
      </c>
    </row>
    <row r="372" spans="1:11" ht="14.45" customHeight="1" x14ac:dyDescent="0.2">
      <c r="A372" s="821" t="s">
        <v>588</v>
      </c>
      <c r="B372" s="822" t="s">
        <v>589</v>
      </c>
      <c r="C372" s="825" t="s">
        <v>609</v>
      </c>
      <c r="D372" s="839" t="s">
        <v>610</v>
      </c>
      <c r="E372" s="825" t="s">
        <v>4767</v>
      </c>
      <c r="F372" s="839" t="s">
        <v>4768</v>
      </c>
      <c r="G372" s="825" t="s">
        <v>4793</v>
      </c>
      <c r="H372" s="825" t="s">
        <v>4794</v>
      </c>
      <c r="I372" s="831">
        <v>0.5806666493415833</v>
      </c>
      <c r="J372" s="831">
        <v>23800</v>
      </c>
      <c r="K372" s="832">
        <v>13824</v>
      </c>
    </row>
    <row r="373" spans="1:11" ht="14.45" customHeight="1" x14ac:dyDescent="0.2">
      <c r="A373" s="821" t="s">
        <v>588</v>
      </c>
      <c r="B373" s="822" t="s">
        <v>589</v>
      </c>
      <c r="C373" s="825" t="s">
        <v>609</v>
      </c>
      <c r="D373" s="839" t="s">
        <v>610</v>
      </c>
      <c r="E373" s="825" t="s">
        <v>4767</v>
      </c>
      <c r="F373" s="839" t="s">
        <v>4768</v>
      </c>
      <c r="G373" s="825" t="s">
        <v>5471</v>
      </c>
      <c r="H373" s="825" t="s">
        <v>5472</v>
      </c>
      <c r="I373" s="831">
        <v>1.5592308044433594</v>
      </c>
      <c r="J373" s="831">
        <v>3350</v>
      </c>
      <c r="K373" s="832">
        <v>5235.5</v>
      </c>
    </row>
    <row r="374" spans="1:11" ht="14.45" customHeight="1" x14ac:dyDescent="0.2">
      <c r="A374" s="821" t="s">
        <v>588</v>
      </c>
      <c r="B374" s="822" t="s">
        <v>589</v>
      </c>
      <c r="C374" s="825" t="s">
        <v>609</v>
      </c>
      <c r="D374" s="839" t="s">
        <v>610</v>
      </c>
      <c r="E374" s="825" t="s">
        <v>4767</v>
      </c>
      <c r="F374" s="839" t="s">
        <v>4768</v>
      </c>
      <c r="G374" s="825" t="s">
        <v>5471</v>
      </c>
      <c r="H374" s="825" t="s">
        <v>5473</v>
      </c>
      <c r="I374" s="831">
        <v>1.5750000476837158</v>
      </c>
      <c r="J374" s="831">
        <v>400</v>
      </c>
      <c r="K374" s="832">
        <v>630</v>
      </c>
    </row>
    <row r="375" spans="1:11" ht="14.45" customHeight="1" x14ac:dyDescent="0.2">
      <c r="A375" s="821" t="s">
        <v>588</v>
      </c>
      <c r="B375" s="822" t="s">
        <v>589</v>
      </c>
      <c r="C375" s="825" t="s">
        <v>609</v>
      </c>
      <c r="D375" s="839" t="s">
        <v>610</v>
      </c>
      <c r="E375" s="825" t="s">
        <v>4767</v>
      </c>
      <c r="F375" s="839" t="s">
        <v>4768</v>
      </c>
      <c r="G375" s="825" t="s">
        <v>5474</v>
      </c>
      <c r="H375" s="825" t="s">
        <v>5475</v>
      </c>
      <c r="I375" s="831">
        <v>6.309999942779541</v>
      </c>
      <c r="J375" s="831">
        <v>14500</v>
      </c>
      <c r="K375" s="832">
        <v>91519.95166015625</v>
      </c>
    </row>
    <row r="376" spans="1:11" ht="14.45" customHeight="1" x14ac:dyDescent="0.2">
      <c r="A376" s="821" t="s">
        <v>588</v>
      </c>
      <c r="B376" s="822" t="s">
        <v>589</v>
      </c>
      <c r="C376" s="825" t="s">
        <v>609</v>
      </c>
      <c r="D376" s="839" t="s">
        <v>610</v>
      </c>
      <c r="E376" s="825" t="s">
        <v>4767</v>
      </c>
      <c r="F376" s="839" t="s">
        <v>4768</v>
      </c>
      <c r="G376" s="825" t="s">
        <v>5476</v>
      </c>
      <c r="H376" s="825" t="s">
        <v>5477</v>
      </c>
      <c r="I376" s="831">
        <v>9.1481815684925429</v>
      </c>
      <c r="J376" s="831">
        <v>13500</v>
      </c>
      <c r="K376" s="832">
        <v>123482.7890625</v>
      </c>
    </row>
    <row r="377" spans="1:11" ht="14.45" customHeight="1" x14ac:dyDescent="0.2">
      <c r="A377" s="821" t="s">
        <v>588</v>
      </c>
      <c r="B377" s="822" t="s">
        <v>589</v>
      </c>
      <c r="C377" s="825" t="s">
        <v>609</v>
      </c>
      <c r="D377" s="839" t="s">
        <v>610</v>
      </c>
      <c r="E377" s="825" t="s">
        <v>4767</v>
      </c>
      <c r="F377" s="839" t="s">
        <v>4768</v>
      </c>
      <c r="G377" s="825" t="s">
        <v>5478</v>
      </c>
      <c r="H377" s="825" t="s">
        <v>5479</v>
      </c>
      <c r="I377" s="831">
        <v>5.5671429634094238</v>
      </c>
      <c r="J377" s="831">
        <v>4595</v>
      </c>
      <c r="K377" s="832">
        <v>25578.000024795532</v>
      </c>
    </row>
    <row r="378" spans="1:11" ht="14.45" customHeight="1" x14ac:dyDescent="0.2">
      <c r="A378" s="821" t="s">
        <v>588</v>
      </c>
      <c r="B378" s="822" t="s">
        <v>589</v>
      </c>
      <c r="C378" s="825" t="s">
        <v>609</v>
      </c>
      <c r="D378" s="839" t="s">
        <v>610</v>
      </c>
      <c r="E378" s="825" t="s">
        <v>4767</v>
      </c>
      <c r="F378" s="839" t="s">
        <v>4768</v>
      </c>
      <c r="G378" s="825" t="s">
        <v>5480</v>
      </c>
      <c r="H378" s="825" t="s">
        <v>5481</v>
      </c>
      <c r="I378" s="831">
        <v>7.4289998531341555</v>
      </c>
      <c r="J378" s="831">
        <v>36830</v>
      </c>
      <c r="K378" s="832">
        <v>273632.900390625</v>
      </c>
    </row>
    <row r="379" spans="1:11" ht="14.45" customHeight="1" x14ac:dyDescent="0.2">
      <c r="A379" s="821" t="s">
        <v>588</v>
      </c>
      <c r="B379" s="822" t="s">
        <v>589</v>
      </c>
      <c r="C379" s="825" t="s">
        <v>609</v>
      </c>
      <c r="D379" s="839" t="s">
        <v>610</v>
      </c>
      <c r="E379" s="825" t="s">
        <v>4767</v>
      </c>
      <c r="F379" s="839" t="s">
        <v>4768</v>
      </c>
      <c r="G379" s="825" t="s">
        <v>5482</v>
      </c>
      <c r="H379" s="825" t="s">
        <v>5483</v>
      </c>
      <c r="I379" s="831">
        <v>37.150001525878906</v>
      </c>
      <c r="J379" s="831">
        <v>100</v>
      </c>
      <c r="K379" s="832">
        <v>3715</v>
      </c>
    </row>
    <row r="380" spans="1:11" ht="14.45" customHeight="1" x14ac:dyDescent="0.2">
      <c r="A380" s="821" t="s">
        <v>588</v>
      </c>
      <c r="B380" s="822" t="s">
        <v>589</v>
      </c>
      <c r="C380" s="825" t="s">
        <v>609</v>
      </c>
      <c r="D380" s="839" t="s">
        <v>610</v>
      </c>
      <c r="E380" s="825" t="s">
        <v>4767</v>
      </c>
      <c r="F380" s="839" t="s">
        <v>4768</v>
      </c>
      <c r="G380" s="825" t="s">
        <v>5484</v>
      </c>
      <c r="H380" s="825" t="s">
        <v>5485</v>
      </c>
      <c r="I380" s="831">
        <v>15.729999542236328</v>
      </c>
      <c r="J380" s="831">
        <v>660</v>
      </c>
      <c r="K380" s="832">
        <v>10381.799987792969</v>
      </c>
    </row>
    <row r="381" spans="1:11" ht="14.45" customHeight="1" x14ac:dyDescent="0.2">
      <c r="A381" s="821" t="s">
        <v>588</v>
      </c>
      <c r="B381" s="822" t="s">
        <v>589</v>
      </c>
      <c r="C381" s="825" t="s">
        <v>609</v>
      </c>
      <c r="D381" s="839" t="s">
        <v>610</v>
      </c>
      <c r="E381" s="825" t="s">
        <v>4767</v>
      </c>
      <c r="F381" s="839" t="s">
        <v>4768</v>
      </c>
      <c r="G381" s="825" t="s">
        <v>5486</v>
      </c>
      <c r="H381" s="825" t="s">
        <v>5487</v>
      </c>
      <c r="I381" s="831">
        <v>8.8299999237060547</v>
      </c>
      <c r="J381" s="831">
        <v>3200</v>
      </c>
      <c r="K381" s="832">
        <v>28256</v>
      </c>
    </row>
    <row r="382" spans="1:11" ht="14.45" customHeight="1" x14ac:dyDescent="0.2">
      <c r="A382" s="821" t="s">
        <v>588</v>
      </c>
      <c r="B382" s="822" t="s">
        <v>589</v>
      </c>
      <c r="C382" s="825" t="s">
        <v>609</v>
      </c>
      <c r="D382" s="839" t="s">
        <v>610</v>
      </c>
      <c r="E382" s="825" t="s">
        <v>4767</v>
      </c>
      <c r="F382" s="839" t="s">
        <v>4768</v>
      </c>
      <c r="G382" s="825" t="s">
        <v>5486</v>
      </c>
      <c r="H382" s="825" t="s">
        <v>5488</v>
      </c>
      <c r="I382" s="831">
        <v>8.8311110602484817</v>
      </c>
      <c r="J382" s="831">
        <v>16885</v>
      </c>
      <c r="K382" s="832">
        <v>149107.5498046875</v>
      </c>
    </row>
    <row r="383" spans="1:11" ht="14.45" customHeight="1" x14ac:dyDescent="0.2">
      <c r="A383" s="821" t="s">
        <v>588</v>
      </c>
      <c r="B383" s="822" t="s">
        <v>589</v>
      </c>
      <c r="C383" s="825" t="s">
        <v>609</v>
      </c>
      <c r="D383" s="839" t="s">
        <v>610</v>
      </c>
      <c r="E383" s="825" t="s">
        <v>4767</v>
      </c>
      <c r="F383" s="839" t="s">
        <v>4768</v>
      </c>
      <c r="G383" s="825" t="s">
        <v>5489</v>
      </c>
      <c r="H383" s="825" t="s">
        <v>5490</v>
      </c>
      <c r="I383" s="831">
        <v>1.5533332824707031</v>
      </c>
      <c r="J383" s="831">
        <v>4500</v>
      </c>
      <c r="K383" s="832">
        <v>6987</v>
      </c>
    </row>
    <row r="384" spans="1:11" ht="14.45" customHeight="1" x14ac:dyDescent="0.2">
      <c r="A384" s="821" t="s">
        <v>588</v>
      </c>
      <c r="B384" s="822" t="s">
        <v>589</v>
      </c>
      <c r="C384" s="825" t="s">
        <v>609</v>
      </c>
      <c r="D384" s="839" t="s">
        <v>610</v>
      </c>
      <c r="E384" s="825" t="s">
        <v>4767</v>
      </c>
      <c r="F384" s="839" t="s">
        <v>4768</v>
      </c>
      <c r="G384" s="825" t="s">
        <v>5491</v>
      </c>
      <c r="H384" s="825" t="s">
        <v>5492</v>
      </c>
      <c r="I384" s="831">
        <v>2.1800000667572021</v>
      </c>
      <c r="J384" s="831">
        <v>1000</v>
      </c>
      <c r="K384" s="832">
        <v>2177.419921875</v>
      </c>
    </row>
    <row r="385" spans="1:11" ht="14.45" customHeight="1" x14ac:dyDescent="0.2">
      <c r="A385" s="821" t="s">
        <v>588</v>
      </c>
      <c r="B385" s="822" t="s">
        <v>589</v>
      </c>
      <c r="C385" s="825" t="s">
        <v>609</v>
      </c>
      <c r="D385" s="839" t="s">
        <v>610</v>
      </c>
      <c r="E385" s="825" t="s">
        <v>4767</v>
      </c>
      <c r="F385" s="839" t="s">
        <v>4768</v>
      </c>
      <c r="G385" s="825" t="s">
        <v>5493</v>
      </c>
      <c r="H385" s="825" t="s">
        <v>5494</v>
      </c>
      <c r="I385" s="831">
        <v>6.2329411506652832</v>
      </c>
      <c r="J385" s="831">
        <v>3075</v>
      </c>
      <c r="K385" s="832">
        <v>19161.500061035156</v>
      </c>
    </row>
    <row r="386" spans="1:11" ht="14.45" customHeight="1" x14ac:dyDescent="0.2">
      <c r="A386" s="821" t="s">
        <v>588</v>
      </c>
      <c r="B386" s="822" t="s">
        <v>589</v>
      </c>
      <c r="C386" s="825" t="s">
        <v>609</v>
      </c>
      <c r="D386" s="839" t="s">
        <v>610</v>
      </c>
      <c r="E386" s="825" t="s">
        <v>4767</v>
      </c>
      <c r="F386" s="839" t="s">
        <v>4768</v>
      </c>
      <c r="G386" s="825" t="s">
        <v>5495</v>
      </c>
      <c r="H386" s="825" t="s">
        <v>5496</v>
      </c>
      <c r="I386" s="831">
        <v>1403.5999755859375</v>
      </c>
      <c r="J386" s="831">
        <v>45</v>
      </c>
      <c r="K386" s="832">
        <v>63162</v>
      </c>
    </row>
    <row r="387" spans="1:11" ht="14.45" customHeight="1" x14ac:dyDescent="0.2">
      <c r="A387" s="821" t="s">
        <v>588</v>
      </c>
      <c r="B387" s="822" t="s">
        <v>589</v>
      </c>
      <c r="C387" s="825" t="s">
        <v>609</v>
      </c>
      <c r="D387" s="839" t="s">
        <v>610</v>
      </c>
      <c r="E387" s="825" t="s">
        <v>4767</v>
      </c>
      <c r="F387" s="839" t="s">
        <v>4768</v>
      </c>
      <c r="G387" s="825" t="s">
        <v>5497</v>
      </c>
      <c r="H387" s="825" t="s">
        <v>5498</v>
      </c>
      <c r="I387" s="831">
        <v>1645.5999755859375</v>
      </c>
      <c r="J387" s="831">
        <v>20</v>
      </c>
      <c r="K387" s="832">
        <v>32912</v>
      </c>
    </row>
    <row r="388" spans="1:11" ht="14.45" customHeight="1" x14ac:dyDescent="0.2">
      <c r="A388" s="821" t="s">
        <v>588</v>
      </c>
      <c r="B388" s="822" t="s">
        <v>589</v>
      </c>
      <c r="C388" s="825" t="s">
        <v>609</v>
      </c>
      <c r="D388" s="839" t="s">
        <v>610</v>
      </c>
      <c r="E388" s="825" t="s">
        <v>4767</v>
      </c>
      <c r="F388" s="839" t="s">
        <v>4768</v>
      </c>
      <c r="G388" s="825" t="s">
        <v>5499</v>
      </c>
      <c r="H388" s="825" t="s">
        <v>5500</v>
      </c>
      <c r="I388" s="831">
        <v>229.89999389648438</v>
      </c>
      <c r="J388" s="831">
        <v>160</v>
      </c>
      <c r="K388" s="832">
        <v>36784</v>
      </c>
    </row>
    <row r="389" spans="1:11" ht="14.45" customHeight="1" x14ac:dyDescent="0.2">
      <c r="A389" s="821" t="s">
        <v>588</v>
      </c>
      <c r="B389" s="822" t="s">
        <v>589</v>
      </c>
      <c r="C389" s="825" t="s">
        <v>609</v>
      </c>
      <c r="D389" s="839" t="s">
        <v>610</v>
      </c>
      <c r="E389" s="825" t="s">
        <v>4767</v>
      </c>
      <c r="F389" s="839" t="s">
        <v>4768</v>
      </c>
      <c r="G389" s="825" t="s">
        <v>5501</v>
      </c>
      <c r="H389" s="825" t="s">
        <v>5502</v>
      </c>
      <c r="I389" s="831">
        <v>229.89999389648438</v>
      </c>
      <c r="J389" s="831">
        <v>1100</v>
      </c>
      <c r="K389" s="832">
        <v>252890</v>
      </c>
    </row>
    <row r="390" spans="1:11" ht="14.45" customHeight="1" x14ac:dyDescent="0.2">
      <c r="A390" s="821" t="s">
        <v>588</v>
      </c>
      <c r="B390" s="822" t="s">
        <v>589</v>
      </c>
      <c r="C390" s="825" t="s">
        <v>609</v>
      </c>
      <c r="D390" s="839" t="s">
        <v>610</v>
      </c>
      <c r="E390" s="825" t="s">
        <v>4767</v>
      </c>
      <c r="F390" s="839" t="s">
        <v>4768</v>
      </c>
      <c r="G390" s="825" t="s">
        <v>5503</v>
      </c>
      <c r="H390" s="825" t="s">
        <v>5504</v>
      </c>
      <c r="I390" s="831">
        <v>6.1700000762939453</v>
      </c>
      <c r="J390" s="831">
        <v>200</v>
      </c>
      <c r="K390" s="832">
        <v>1234</v>
      </c>
    </row>
    <row r="391" spans="1:11" ht="14.45" customHeight="1" x14ac:dyDescent="0.2">
      <c r="A391" s="821" t="s">
        <v>588</v>
      </c>
      <c r="B391" s="822" t="s">
        <v>589</v>
      </c>
      <c r="C391" s="825" t="s">
        <v>609</v>
      </c>
      <c r="D391" s="839" t="s">
        <v>610</v>
      </c>
      <c r="E391" s="825" t="s">
        <v>4767</v>
      </c>
      <c r="F391" s="839" t="s">
        <v>4768</v>
      </c>
      <c r="G391" s="825" t="s">
        <v>5505</v>
      </c>
      <c r="H391" s="825" t="s">
        <v>5506</v>
      </c>
      <c r="I391" s="831">
        <v>60.5</v>
      </c>
      <c r="J391" s="831">
        <v>30</v>
      </c>
      <c r="K391" s="832">
        <v>1815</v>
      </c>
    </row>
    <row r="392" spans="1:11" ht="14.45" customHeight="1" x14ac:dyDescent="0.2">
      <c r="A392" s="821" t="s">
        <v>588</v>
      </c>
      <c r="B392" s="822" t="s">
        <v>589</v>
      </c>
      <c r="C392" s="825" t="s">
        <v>609</v>
      </c>
      <c r="D392" s="839" t="s">
        <v>610</v>
      </c>
      <c r="E392" s="825" t="s">
        <v>4767</v>
      </c>
      <c r="F392" s="839" t="s">
        <v>4768</v>
      </c>
      <c r="G392" s="825" t="s">
        <v>5507</v>
      </c>
      <c r="H392" s="825" t="s">
        <v>5508</v>
      </c>
      <c r="I392" s="831">
        <v>90.180000305175781</v>
      </c>
      <c r="J392" s="831">
        <v>6</v>
      </c>
      <c r="K392" s="832">
        <v>582.27999114990234</v>
      </c>
    </row>
    <row r="393" spans="1:11" ht="14.45" customHeight="1" x14ac:dyDescent="0.2">
      <c r="A393" s="821" t="s">
        <v>588</v>
      </c>
      <c r="B393" s="822" t="s">
        <v>589</v>
      </c>
      <c r="C393" s="825" t="s">
        <v>609</v>
      </c>
      <c r="D393" s="839" t="s">
        <v>610</v>
      </c>
      <c r="E393" s="825" t="s">
        <v>4767</v>
      </c>
      <c r="F393" s="839" t="s">
        <v>4768</v>
      </c>
      <c r="G393" s="825" t="s">
        <v>5509</v>
      </c>
      <c r="H393" s="825" t="s">
        <v>5510</v>
      </c>
      <c r="I393" s="831">
        <v>150</v>
      </c>
      <c r="J393" s="831">
        <v>11</v>
      </c>
      <c r="K393" s="832">
        <v>1650.0400390625</v>
      </c>
    </row>
    <row r="394" spans="1:11" ht="14.45" customHeight="1" x14ac:dyDescent="0.2">
      <c r="A394" s="821" t="s">
        <v>588</v>
      </c>
      <c r="B394" s="822" t="s">
        <v>589</v>
      </c>
      <c r="C394" s="825" t="s">
        <v>609</v>
      </c>
      <c r="D394" s="839" t="s">
        <v>610</v>
      </c>
      <c r="E394" s="825" t="s">
        <v>4767</v>
      </c>
      <c r="F394" s="839" t="s">
        <v>4768</v>
      </c>
      <c r="G394" s="825" t="s">
        <v>5511</v>
      </c>
      <c r="H394" s="825" t="s">
        <v>5512</v>
      </c>
      <c r="I394" s="831">
        <v>150</v>
      </c>
      <c r="J394" s="831">
        <v>20</v>
      </c>
      <c r="K394" s="832">
        <v>3000.070068359375</v>
      </c>
    </row>
    <row r="395" spans="1:11" ht="14.45" customHeight="1" x14ac:dyDescent="0.2">
      <c r="A395" s="821" t="s">
        <v>588</v>
      </c>
      <c r="B395" s="822" t="s">
        <v>589</v>
      </c>
      <c r="C395" s="825" t="s">
        <v>609</v>
      </c>
      <c r="D395" s="839" t="s">
        <v>610</v>
      </c>
      <c r="E395" s="825" t="s">
        <v>4767</v>
      </c>
      <c r="F395" s="839" t="s">
        <v>4768</v>
      </c>
      <c r="G395" s="825" t="s">
        <v>5513</v>
      </c>
      <c r="H395" s="825" t="s">
        <v>5514</v>
      </c>
      <c r="I395" s="831">
        <v>150</v>
      </c>
      <c r="J395" s="831">
        <v>10</v>
      </c>
      <c r="K395" s="832">
        <v>1500.0400390625</v>
      </c>
    </row>
    <row r="396" spans="1:11" ht="14.45" customHeight="1" x14ac:dyDescent="0.2">
      <c r="A396" s="821" t="s">
        <v>588</v>
      </c>
      <c r="B396" s="822" t="s">
        <v>589</v>
      </c>
      <c r="C396" s="825" t="s">
        <v>609</v>
      </c>
      <c r="D396" s="839" t="s">
        <v>610</v>
      </c>
      <c r="E396" s="825" t="s">
        <v>4767</v>
      </c>
      <c r="F396" s="839" t="s">
        <v>4768</v>
      </c>
      <c r="G396" s="825" t="s">
        <v>5515</v>
      </c>
      <c r="H396" s="825" t="s">
        <v>5516</v>
      </c>
      <c r="I396" s="831">
        <v>82.160003662109375</v>
      </c>
      <c r="J396" s="831">
        <v>8</v>
      </c>
      <c r="K396" s="832">
        <v>657.30999755859375</v>
      </c>
    </row>
    <row r="397" spans="1:11" ht="14.45" customHeight="1" x14ac:dyDescent="0.2">
      <c r="A397" s="821" t="s">
        <v>588</v>
      </c>
      <c r="B397" s="822" t="s">
        <v>589</v>
      </c>
      <c r="C397" s="825" t="s">
        <v>609</v>
      </c>
      <c r="D397" s="839" t="s">
        <v>610</v>
      </c>
      <c r="E397" s="825" t="s">
        <v>4767</v>
      </c>
      <c r="F397" s="839" t="s">
        <v>4768</v>
      </c>
      <c r="G397" s="825" t="s">
        <v>5517</v>
      </c>
      <c r="H397" s="825" t="s">
        <v>5518</v>
      </c>
      <c r="I397" s="831">
        <v>1.2100000381469727</v>
      </c>
      <c r="J397" s="831">
        <v>3075</v>
      </c>
      <c r="K397" s="832">
        <v>3720.75</v>
      </c>
    </row>
    <row r="398" spans="1:11" ht="14.45" customHeight="1" x14ac:dyDescent="0.2">
      <c r="A398" s="821" t="s">
        <v>588</v>
      </c>
      <c r="B398" s="822" t="s">
        <v>589</v>
      </c>
      <c r="C398" s="825" t="s">
        <v>609</v>
      </c>
      <c r="D398" s="839" t="s">
        <v>610</v>
      </c>
      <c r="E398" s="825" t="s">
        <v>4767</v>
      </c>
      <c r="F398" s="839" t="s">
        <v>4768</v>
      </c>
      <c r="G398" s="825" t="s">
        <v>5519</v>
      </c>
      <c r="H398" s="825" t="s">
        <v>5520</v>
      </c>
      <c r="I398" s="831">
        <v>5.8093332926432293</v>
      </c>
      <c r="J398" s="831">
        <v>7500</v>
      </c>
      <c r="K398" s="832">
        <v>43570</v>
      </c>
    </row>
    <row r="399" spans="1:11" ht="14.45" customHeight="1" x14ac:dyDescent="0.2">
      <c r="A399" s="821" t="s">
        <v>588</v>
      </c>
      <c r="B399" s="822" t="s">
        <v>589</v>
      </c>
      <c r="C399" s="825" t="s">
        <v>609</v>
      </c>
      <c r="D399" s="839" t="s">
        <v>610</v>
      </c>
      <c r="E399" s="825" t="s">
        <v>4767</v>
      </c>
      <c r="F399" s="839" t="s">
        <v>4768</v>
      </c>
      <c r="G399" s="825" t="s">
        <v>5521</v>
      </c>
      <c r="H399" s="825" t="s">
        <v>5522</v>
      </c>
      <c r="I399" s="831">
        <v>3.130000114440918</v>
      </c>
      <c r="J399" s="831">
        <v>100</v>
      </c>
      <c r="K399" s="832">
        <v>313</v>
      </c>
    </row>
    <row r="400" spans="1:11" ht="14.45" customHeight="1" x14ac:dyDescent="0.2">
      <c r="A400" s="821" t="s">
        <v>588</v>
      </c>
      <c r="B400" s="822" t="s">
        <v>589</v>
      </c>
      <c r="C400" s="825" t="s">
        <v>609</v>
      </c>
      <c r="D400" s="839" t="s">
        <v>610</v>
      </c>
      <c r="E400" s="825" t="s">
        <v>4767</v>
      </c>
      <c r="F400" s="839" t="s">
        <v>4768</v>
      </c>
      <c r="G400" s="825" t="s">
        <v>5523</v>
      </c>
      <c r="H400" s="825" t="s">
        <v>5524</v>
      </c>
      <c r="I400" s="831">
        <v>116.16000366210938</v>
      </c>
      <c r="J400" s="831">
        <v>60</v>
      </c>
      <c r="K400" s="832">
        <v>6969.60009765625</v>
      </c>
    </row>
    <row r="401" spans="1:11" ht="14.45" customHeight="1" x14ac:dyDescent="0.2">
      <c r="A401" s="821" t="s">
        <v>588</v>
      </c>
      <c r="B401" s="822" t="s">
        <v>589</v>
      </c>
      <c r="C401" s="825" t="s">
        <v>609</v>
      </c>
      <c r="D401" s="839" t="s">
        <v>610</v>
      </c>
      <c r="E401" s="825" t="s">
        <v>4767</v>
      </c>
      <c r="F401" s="839" t="s">
        <v>4768</v>
      </c>
      <c r="G401" s="825" t="s">
        <v>5171</v>
      </c>
      <c r="H401" s="825" t="s">
        <v>5525</v>
      </c>
      <c r="I401" s="831">
        <v>263.77999877929688</v>
      </c>
      <c r="J401" s="831">
        <v>44</v>
      </c>
      <c r="K401" s="832">
        <v>11606.320068359375</v>
      </c>
    </row>
    <row r="402" spans="1:11" ht="14.45" customHeight="1" x14ac:dyDescent="0.2">
      <c r="A402" s="821" t="s">
        <v>588</v>
      </c>
      <c r="B402" s="822" t="s">
        <v>589</v>
      </c>
      <c r="C402" s="825" t="s">
        <v>609</v>
      </c>
      <c r="D402" s="839" t="s">
        <v>610</v>
      </c>
      <c r="E402" s="825" t="s">
        <v>4767</v>
      </c>
      <c r="F402" s="839" t="s">
        <v>4768</v>
      </c>
      <c r="G402" s="825" t="s">
        <v>5526</v>
      </c>
      <c r="H402" s="825" t="s">
        <v>5527</v>
      </c>
      <c r="I402" s="831">
        <v>459.79998779296875</v>
      </c>
      <c r="J402" s="831">
        <v>90</v>
      </c>
      <c r="K402" s="832">
        <v>41382</v>
      </c>
    </row>
    <row r="403" spans="1:11" ht="14.45" customHeight="1" x14ac:dyDescent="0.2">
      <c r="A403" s="821" t="s">
        <v>588</v>
      </c>
      <c r="B403" s="822" t="s">
        <v>589</v>
      </c>
      <c r="C403" s="825" t="s">
        <v>609</v>
      </c>
      <c r="D403" s="839" t="s">
        <v>610</v>
      </c>
      <c r="E403" s="825" t="s">
        <v>4767</v>
      </c>
      <c r="F403" s="839" t="s">
        <v>4768</v>
      </c>
      <c r="G403" s="825" t="s">
        <v>5528</v>
      </c>
      <c r="H403" s="825" t="s">
        <v>5529</v>
      </c>
      <c r="I403" s="831">
        <v>592.9000244140625</v>
      </c>
      <c r="J403" s="831">
        <v>90</v>
      </c>
      <c r="K403" s="832">
        <v>53361</v>
      </c>
    </row>
    <row r="404" spans="1:11" ht="14.45" customHeight="1" x14ac:dyDescent="0.2">
      <c r="A404" s="821" t="s">
        <v>588</v>
      </c>
      <c r="B404" s="822" t="s">
        <v>589</v>
      </c>
      <c r="C404" s="825" t="s">
        <v>609</v>
      </c>
      <c r="D404" s="839" t="s">
        <v>610</v>
      </c>
      <c r="E404" s="825" t="s">
        <v>4767</v>
      </c>
      <c r="F404" s="839" t="s">
        <v>4768</v>
      </c>
      <c r="G404" s="825" t="s">
        <v>5530</v>
      </c>
      <c r="H404" s="825" t="s">
        <v>5531</v>
      </c>
      <c r="I404" s="831">
        <v>0.47190475889614653</v>
      </c>
      <c r="J404" s="831">
        <v>22400</v>
      </c>
      <c r="K404" s="832">
        <v>10589</v>
      </c>
    </row>
    <row r="405" spans="1:11" ht="14.45" customHeight="1" x14ac:dyDescent="0.2">
      <c r="A405" s="821" t="s">
        <v>588</v>
      </c>
      <c r="B405" s="822" t="s">
        <v>589</v>
      </c>
      <c r="C405" s="825" t="s">
        <v>609</v>
      </c>
      <c r="D405" s="839" t="s">
        <v>610</v>
      </c>
      <c r="E405" s="825" t="s">
        <v>4767</v>
      </c>
      <c r="F405" s="839" t="s">
        <v>4768</v>
      </c>
      <c r="G405" s="825" t="s">
        <v>5532</v>
      </c>
      <c r="H405" s="825" t="s">
        <v>5533</v>
      </c>
      <c r="I405" s="831">
        <v>51.560001373291016</v>
      </c>
      <c r="J405" s="831">
        <v>10</v>
      </c>
      <c r="K405" s="832">
        <v>515.58001708984375</v>
      </c>
    </row>
    <row r="406" spans="1:11" ht="14.45" customHeight="1" x14ac:dyDescent="0.2">
      <c r="A406" s="821" t="s">
        <v>588</v>
      </c>
      <c r="B406" s="822" t="s">
        <v>589</v>
      </c>
      <c r="C406" s="825" t="s">
        <v>609</v>
      </c>
      <c r="D406" s="839" t="s">
        <v>610</v>
      </c>
      <c r="E406" s="825" t="s">
        <v>4767</v>
      </c>
      <c r="F406" s="839" t="s">
        <v>4768</v>
      </c>
      <c r="G406" s="825" t="s">
        <v>5534</v>
      </c>
      <c r="H406" s="825" t="s">
        <v>5535</v>
      </c>
      <c r="I406" s="831">
        <v>72.150001525878906</v>
      </c>
      <c r="J406" s="831">
        <v>25</v>
      </c>
      <c r="K406" s="832">
        <v>1803.81005859375</v>
      </c>
    </row>
    <row r="407" spans="1:11" ht="14.45" customHeight="1" x14ac:dyDescent="0.2">
      <c r="A407" s="821" t="s">
        <v>588</v>
      </c>
      <c r="B407" s="822" t="s">
        <v>589</v>
      </c>
      <c r="C407" s="825" t="s">
        <v>609</v>
      </c>
      <c r="D407" s="839" t="s">
        <v>610</v>
      </c>
      <c r="E407" s="825" t="s">
        <v>4767</v>
      </c>
      <c r="F407" s="839" t="s">
        <v>4768</v>
      </c>
      <c r="G407" s="825" t="s">
        <v>5536</v>
      </c>
      <c r="H407" s="825" t="s">
        <v>5537</v>
      </c>
      <c r="I407" s="831">
        <v>130.67999267578125</v>
      </c>
      <c r="J407" s="831">
        <v>10</v>
      </c>
      <c r="K407" s="832">
        <v>1306.800048828125</v>
      </c>
    </row>
    <row r="408" spans="1:11" ht="14.45" customHeight="1" x14ac:dyDescent="0.2">
      <c r="A408" s="821" t="s">
        <v>588</v>
      </c>
      <c r="B408" s="822" t="s">
        <v>589</v>
      </c>
      <c r="C408" s="825" t="s">
        <v>609</v>
      </c>
      <c r="D408" s="839" t="s">
        <v>610</v>
      </c>
      <c r="E408" s="825" t="s">
        <v>4767</v>
      </c>
      <c r="F408" s="839" t="s">
        <v>4768</v>
      </c>
      <c r="G408" s="825" t="s">
        <v>5538</v>
      </c>
      <c r="H408" s="825" t="s">
        <v>5539</v>
      </c>
      <c r="I408" s="831">
        <v>530.44000244140625</v>
      </c>
      <c r="J408" s="831">
        <v>5</v>
      </c>
      <c r="K408" s="832">
        <v>2652.2099609375</v>
      </c>
    </row>
    <row r="409" spans="1:11" ht="14.45" customHeight="1" x14ac:dyDescent="0.2">
      <c r="A409" s="821" t="s">
        <v>588</v>
      </c>
      <c r="B409" s="822" t="s">
        <v>589</v>
      </c>
      <c r="C409" s="825" t="s">
        <v>609</v>
      </c>
      <c r="D409" s="839" t="s">
        <v>610</v>
      </c>
      <c r="E409" s="825" t="s">
        <v>4767</v>
      </c>
      <c r="F409" s="839" t="s">
        <v>4768</v>
      </c>
      <c r="G409" s="825" t="s">
        <v>5540</v>
      </c>
      <c r="H409" s="825" t="s">
        <v>5541</v>
      </c>
      <c r="I409" s="831">
        <v>3.7509090900421143</v>
      </c>
      <c r="J409" s="831">
        <v>450</v>
      </c>
      <c r="K409" s="832">
        <v>1688</v>
      </c>
    </row>
    <row r="410" spans="1:11" ht="14.45" customHeight="1" x14ac:dyDescent="0.2">
      <c r="A410" s="821" t="s">
        <v>588</v>
      </c>
      <c r="B410" s="822" t="s">
        <v>589</v>
      </c>
      <c r="C410" s="825" t="s">
        <v>609</v>
      </c>
      <c r="D410" s="839" t="s">
        <v>610</v>
      </c>
      <c r="E410" s="825" t="s">
        <v>4767</v>
      </c>
      <c r="F410" s="839" t="s">
        <v>4768</v>
      </c>
      <c r="G410" s="825" t="s">
        <v>5542</v>
      </c>
      <c r="H410" s="825" t="s">
        <v>5543</v>
      </c>
      <c r="I410" s="831">
        <v>1.9833333492279053</v>
      </c>
      <c r="J410" s="831">
        <v>3550</v>
      </c>
      <c r="K410" s="832">
        <v>7041.5</v>
      </c>
    </row>
    <row r="411" spans="1:11" ht="14.45" customHeight="1" x14ac:dyDescent="0.2">
      <c r="A411" s="821" t="s">
        <v>588</v>
      </c>
      <c r="B411" s="822" t="s">
        <v>589</v>
      </c>
      <c r="C411" s="825" t="s">
        <v>609</v>
      </c>
      <c r="D411" s="839" t="s">
        <v>610</v>
      </c>
      <c r="E411" s="825" t="s">
        <v>4767</v>
      </c>
      <c r="F411" s="839" t="s">
        <v>4768</v>
      </c>
      <c r="G411" s="825" t="s">
        <v>5544</v>
      </c>
      <c r="H411" s="825" t="s">
        <v>5545</v>
      </c>
      <c r="I411" s="831">
        <v>2.0399999618530273</v>
      </c>
      <c r="J411" s="831">
        <v>200</v>
      </c>
      <c r="K411" s="832">
        <v>408</v>
      </c>
    </row>
    <row r="412" spans="1:11" ht="14.45" customHeight="1" x14ac:dyDescent="0.2">
      <c r="A412" s="821" t="s">
        <v>588</v>
      </c>
      <c r="B412" s="822" t="s">
        <v>589</v>
      </c>
      <c r="C412" s="825" t="s">
        <v>609</v>
      </c>
      <c r="D412" s="839" t="s">
        <v>610</v>
      </c>
      <c r="E412" s="825" t="s">
        <v>4767</v>
      </c>
      <c r="F412" s="839" t="s">
        <v>4768</v>
      </c>
      <c r="G412" s="825" t="s">
        <v>5546</v>
      </c>
      <c r="H412" s="825" t="s">
        <v>5547</v>
      </c>
      <c r="I412" s="831">
        <v>2.7000000476837158</v>
      </c>
      <c r="J412" s="831">
        <v>200</v>
      </c>
      <c r="K412" s="832">
        <v>540</v>
      </c>
    </row>
    <row r="413" spans="1:11" ht="14.45" customHeight="1" x14ac:dyDescent="0.2">
      <c r="A413" s="821" t="s">
        <v>588</v>
      </c>
      <c r="B413" s="822" t="s">
        <v>589</v>
      </c>
      <c r="C413" s="825" t="s">
        <v>609</v>
      </c>
      <c r="D413" s="839" t="s">
        <v>610</v>
      </c>
      <c r="E413" s="825" t="s">
        <v>4767</v>
      </c>
      <c r="F413" s="839" t="s">
        <v>4768</v>
      </c>
      <c r="G413" s="825" t="s">
        <v>5548</v>
      </c>
      <c r="H413" s="825" t="s">
        <v>5549</v>
      </c>
      <c r="I413" s="831">
        <v>1.9239999532699585</v>
      </c>
      <c r="J413" s="831">
        <v>1250</v>
      </c>
      <c r="K413" s="832">
        <v>2404.5</v>
      </c>
    </row>
    <row r="414" spans="1:11" ht="14.45" customHeight="1" x14ac:dyDescent="0.2">
      <c r="A414" s="821" t="s">
        <v>588</v>
      </c>
      <c r="B414" s="822" t="s">
        <v>589</v>
      </c>
      <c r="C414" s="825" t="s">
        <v>609</v>
      </c>
      <c r="D414" s="839" t="s">
        <v>610</v>
      </c>
      <c r="E414" s="825" t="s">
        <v>4767</v>
      </c>
      <c r="F414" s="839" t="s">
        <v>4768</v>
      </c>
      <c r="G414" s="825" t="s">
        <v>5550</v>
      </c>
      <c r="H414" s="825" t="s">
        <v>5551</v>
      </c>
      <c r="I414" s="831">
        <v>3.0731249302625656</v>
      </c>
      <c r="J414" s="831">
        <v>3900</v>
      </c>
      <c r="K414" s="832">
        <v>11990</v>
      </c>
    </row>
    <row r="415" spans="1:11" ht="14.45" customHeight="1" x14ac:dyDescent="0.2">
      <c r="A415" s="821" t="s">
        <v>588</v>
      </c>
      <c r="B415" s="822" t="s">
        <v>589</v>
      </c>
      <c r="C415" s="825" t="s">
        <v>609</v>
      </c>
      <c r="D415" s="839" t="s">
        <v>610</v>
      </c>
      <c r="E415" s="825" t="s">
        <v>4767</v>
      </c>
      <c r="F415" s="839" t="s">
        <v>4768</v>
      </c>
      <c r="G415" s="825" t="s">
        <v>5552</v>
      </c>
      <c r="H415" s="825" t="s">
        <v>5553</v>
      </c>
      <c r="I415" s="831">
        <v>3.0999999046325684</v>
      </c>
      <c r="J415" s="831">
        <v>800</v>
      </c>
      <c r="K415" s="832">
        <v>2480</v>
      </c>
    </row>
    <row r="416" spans="1:11" ht="14.45" customHeight="1" x14ac:dyDescent="0.2">
      <c r="A416" s="821" t="s">
        <v>588</v>
      </c>
      <c r="B416" s="822" t="s">
        <v>589</v>
      </c>
      <c r="C416" s="825" t="s">
        <v>609</v>
      </c>
      <c r="D416" s="839" t="s">
        <v>610</v>
      </c>
      <c r="E416" s="825" t="s">
        <v>4767</v>
      </c>
      <c r="F416" s="839" t="s">
        <v>4768</v>
      </c>
      <c r="G416" s="825" t="s">
        <v>5554</v>
      </c>
      <c r="H416" s="825" t="s">
        <v>5555</v>
      </c>
      <c r="I416" s="831">
        <v>2.1641177289626179</v>
      </c>
      <c r="J416" s="831">
        <v>4350</v>
      </c>
      <c r="K416" s="832">
        <v>9417.6000137329102</v>
      </c>
    </row>
    <row r="417" spans="1:11" ht="14.45" customHeight="1" x14ac:dyDescent="0.2">
      <c r="A417" s="821" t="s">
        <v>588</v>
      </c>
      <c r="B417" s="822" t="s">
        <v>589</v>
      </c>
      <c r="C417" s="825" t="s">
        <v>609</v>
      </c>
      <c r="D417" s="839" t="s">
        <v>610</v>
      </c>
      <c r="E417" s="825" t="s">
        <v>4767</v>
      </c>
      <c r="F417" s="839" t="s">
        <v>4768</v>
      </c>
      <c r="G417" s="825" t="s">
        <v>5556</v>
      </c>
      <c r="H417" s="825" t="s">
        <v>5557</v>
      </c>
      <c r="I417" s="831">
        <v>2</v>
      </c>
      <c r="J417" s="831">
        <v>110</v>
      </c>
      <c r="K417" s="832">
        <v>220</v>
      </c>
    </row>
    <row r="418" spans="1:11" ht="14.45" customHeight="1" x14ac:dyDescent="0.2">
      <c r="A418" s="821" t="s">
        <v>588</v>
      </c>
      <c r="B418" s="822" t="s">
        <v>589</v>
      </c>
      <c r="C418" s="825" t="s">
        <v>609</v>
      </c>
      <c r="D418" s="839" t="s">
        <v>610</v>
      </c>
      <c r="E418" s="825" t="s">
        <v>4767</v>
      </c>
      <c r="F418" s="839" t="s">
        <v>4768</v>
      </c>
      <c r="G418" s="825" t="s">
        <v>5558</v>
      </c>
      <c r="H418" s="825" t="s">
        <v>5559</v>
      </c>
      <c r="I418" s="831">
        <v>22.953076289250301</v>
      </c>
      <c r="J418" s="831">
        <v>1150</v>
      </c>
      <c r="K418" s="832">
        <v>26405.070068359375</v>
      </c>
    </row>
    <row r="419" spans="1:11" ht="14.45" customHeight="1" x14ac:dyDescent="0.2">
      <c r="A419" s="821" t="s">
        <v>588</v>
      </c>
      <c r="B419" s="822" t="s">
        <v>589</v>
      </c>
      <c r="C419" s="825" t="s">
        <v>609</v>
      </c>
      <c r="D419" s="839" t="s">
        <v>610</v>
      </c>
      <c r="E419" s="825" t="s">
        <v>4767</v>
      </c>
      <c r="F419" s="839" t="s">
        <v>4768</v>
      </c>
      <c r="G419" s="825" t="s">
        <v>5560</v>
      </c>
      <c r="H419" s="825" t="s">
        <v>5561</v>
      </c>
      <c r="I419" s="831">
        <v>5.369999885559082</v>
      </c>
      <c r="J419" s="831">
        <v>100</v>
      </c>
      <c r="K419" s="832">
        <v>537</v>
      </c>
    </row>
    <row r="420" spans="1:11" ht="14.45" customHeight="1" x14ac:dyDescent="0.2">
      <c r="A420" s="821" t="s">
        <v>588</v>
      </c>
      <c r="B420" s="822" t="s">
        <v>589</v>
      </c>
      <c r="C420" s="825" t="s">
        <v>609</v>
      </c>
      <c r="D420" s="839" t="s">
        <v>610</v>
      </c>
      <c r="E420" s="825" t="s">
        <v>4767</v>
      </c>
      <c r="F420" s="839" t="s">
        <v>4768</v>
      </c>
      <c r="G420" s="825" t="s">
        <v>5562</v>
      </c>
      <c r="H420" s="825" t="s">
        <v>5563</v>
      </c>
      <c r="I420" s="831">
        <v>2.5169999837875365</v>
      </c>
      <c r="J420" s="831">
        <v>1600</v>
      </c>
      <c r="K420" s="832">
        <v>4024</v>
      </c>
    </row>
    <row r="421" spans="1:11" ht="14.45" customHeight="1" x14ac:dyDescent="0.2">
      <c r="A421" s="821" t="s">
        <v>588</v>
      </c>
      <c r="B421" s="822" t="s">
        <v>589</v>
      </c>
      <c r="C421" s="825" t="s">
        <v>609</v>
      </c>
      <c r="D421" s="839" t="s">
        <v>610</v>
      </c>
      <c r="E421" s="825" t="s">
        <v>4767</v>
      </c>
      <c r="F421" s="839" t="s">
        <v>4768</v>
      </c>
      <c r="G421" s="825" t="s">
        <v>5548</v>
      </c>
      <c r="H421" s="825" t="s">
        <v>5564</v>
      </c>
      <c r="I421" s="831">
        <v>1.9233332872390747</v>
      </c>
      <c r="J421" s="831">
        <v>200</v>
      </c>
      <c r="K421" s="832">
        <v>384.5</v>
      </c>
    </row>
    <row r="422" spans="1:11" ht="14.45" customHeight="1" x14ac:dyDescent="0.2">
      <c r="A422" s="821" t="s">
        <v>588</v>
      </c>
      <c r="B422" s="822" t="s">
        <v>589</v>
      </c>
      <c r="C422" s="825" t="s">
        <v>609</v>
      </c>
      <c r="D422" s="839" t="s">
        <v>610</v>
      </c>
      <c r="E422" s="825" t="s">
        <v>4767</v>
      </c>
      <c r="F422" s="839" t="s">
        <v>4768</v>
      </c>
      <c r="G422" s="825" t="s">
        <v>5550</v>
      </c>
      <c r="H422" s="825" t="s">
        <v>5565</v>
      </c>
      <c r="I422" s="831">
        <v>3.0699999332427979</v>
      </c>
      <c r="J422" s="831">
        <v>50</v>
      </c>
      <c r="K422" s="832">
        <v>153.5</v>
      </c>
    </row>
    <row r="423" spans="1:11" ht="14.45" customHeight="1" x14ac:dyDescent="0.2">
      <c r="A423" s="821" t="s">
        <v>588</v>
      </c>
      <c r="B423" s="822" t="s">
        <v>589</v>
      </c>
      <c r="C423" s="825" t="s">
        <v>609</v>
      </c>
      <c r="D423" s="839" t="s">
        <v>610</v>
      </c>
      <c r="E423" s="825" t="s">
        <v>4767</v>
      </c>
      <c r="F423" s="839" t="s">
        <v>4768</v>
      </c>
      <c r="G423" s="825" t="s">
        <v>5542</v>
      </c>
      <c r="H423" s="825" t="s">
        <v>5566</v>
      </c>
      <c r="I423" s="831">
        <v>1.9800000190734863</v>
      </c>
      <c r="J423" s="831">
        <v>100</v>
      </c>
      <c r="K423" s="832">
        <v>198</v>
      </c>
    </row>
    <row r="424" spans="1:11" ht="14.45" customHeight="1" x14ac:dyDescent="0.2">
      <c r="A424" s="821" t="s">
        <v>588</v>
      </c>
      <c r="B424" s="822" t="s">
        <v>589</v>
      </c>
      <c r="C424" s="825" t="s">
        <v>609</v>
      </c>
      <c r="D424" s="839" t="s">
        <v>610</v>
      </c>
      <c r="E424" s="825" t="s">
        <v>4767</v>
      </c>
      <c r="F424" s="839" t="s">
        <v>4768</v>
      </c>
      <c r="G424" s="825" t="s">
        <v>5544</v>
      </c>
      <c r="H424" s="825" t="s">
        <v>5567</v>
      </c>
      <c r="I424" s="831">
        <v>2.0499999523162842</v>
      </c>
      <c r="J424" s="831">
        <v>50</v>
      </c>
      <c r="K424" s="832">
        <v>102.5</v>
      </c>
    </row>
    <row r="425" spans="1:11" ht="14.45" customHeight="1" x14ac:dyDescent="0.2">
      <c r="A425" s="821" t="s">
        <v>588</v>
      </c>
      <c r="B425" s="822" t="s">
        <v>589</v>
      </c>
      <c r="C425" s="825" t="s">
        <v>609</v>
      </c>
      <c r="D425" s="839" t="s">
        <v>610</v>
      </c>
      <c r="E425" s="825" t="s">
        <v>4767</v>
      </c>
      <c r="F425" s="839" t="s">
        <v>4768</v>
      </c>
      <c r="G425" s="825" t="s">
        <v>5554</v>
      </c>
      <c r="H425" s="825" t="s">
        <v>5568</v>
      </c>
      <c r="I425" s="831">
        <v>3.0800000429153442</v>
      </c>
      <c r="J425" s="831">
        <v>1100</v>
      </c>
      <c r="K425" s="832">
        <v>4210</v>
      </c>
    </row>
    <row r="426" spans="1:11" ht="14.45" customHeight="1" x14ac:dyDescent="0.2">
      <c r="A426" s="821" t="s">
        <v>588</v>
      </c>
      <c r="B426" s="822" t="s">
        <v>589</v>
      </c>
      <c r="C426" s="825" t="s">
        <v>609</v>
      </c>
      <c r="D426" s="839" t="s">
        <v>610</v>
      </c>
      <c r="E426" s="825" t="s">
        <v>4767</v>
      </c>
      <c r="F426" s="839" t="s">
        <v>4768</v>
      </c>
      <c r="G426" s="825" t="s">
        <v>5562</v>
      </c>
      <c r="H426" s="825" t="s">
        <v>5569</v>
      </c>
      <c r="I426" s="831">
        <v>2.5099999904632568</v>
      </c>
      <c r="J426" s="831">
        <v>150</v>
      </c>
      <c r="K426" s="832">
        <v>376.5</v>
      </c>
    </row>
    <row r="427" spans="1:11" ht="14.45" customHeight="1" x14ac:dyDescent="0.2">
      <c r="A427" s="821" t="s">
        <v>588</v>
      </c>
      <c r="B427" s="822" t="s">
        <v>589</v>
      </c>
      <c r="C427" s="825" t="s">
        <v>609</v>
      </c>
      <c r="D427" s="839" t="s">
        <v>610</v>
      </c>
      <c r="E427" s="825" t="s">
        <v>4767</v>
      </c>
      <c r="F427" s="839" t="s">
        <v>4768</v>
      </c>
      <c r="G427" s="825" t="s">
        <v>5570</v>
      </c>
      <c r="H427" s="825" t="s">
        <v>5571</v>
      </c>
      <c r="I427" s="831">
        <v>22.840000152587891</v>
      </c>
      <c r="J427" s="831">
        <v>75</v>
      </c>
      <c r="K427" s="832">
        <v>1713</v>
      </c>
    </row>
    <row r="428" spans="1:11" ht="14.45" customHeight="1" x14ac:dyDescent="0.2">
      <c r="A428" s="821" t="s">
        <v>588</v>
      </c>
      <c r="B428" s="822" t="s">
        <v>589</v>
      </c>
      <c r="C428" s="825" t="s">
        <v>609</v>
      </c>
      <c r="D428" s="839" t="s">
        <v>610</v>
      </c>
      <c r="E428" s="825" t="s">
        <v>4767</v>
      </c>
      <c r="F428" s="839" t="s">
        <v>4768</v>
      </c>
      <c r="G428" s="825" t="s">
        <v>5572</v>
      </c>
      <c r="H428" s="825" t="s">
        <v>5573</v>
      </c>
      <c r="I428" s="831">
        <v>23.716665903727215</v>
      </c>
      <c r="J428" s="831">
        <v>525</v>
      </c>
      <c r="K428" s="832">
        <v>12452.25</v>
      </c>
    </row>
    <row r="429" spans="1:11" ht="14.45" customHeight="1" x14ac:dyDescent="0.2">
      <c r="A429" s="821" t="s">
        <v>588</v>
      </c>
      <c r="B429" s="822" t="s">
        <v>589</v>
      </c>
      <c r="C429" s="825" t="s">
        <v>609</v>
      </c>
      <c r="D429" s="839" t="s">
        <v>610</v>
      </c>
      <c r="E429" s="825" t="s">
        <v>4767</v>
      </c>
      <c r="F429" s="839" t="s">
        <v>4768</v>
      </c>
      <c r="G429" s="825" t="s">
        <v>5574</v>
      </c>
      <c r="H429" s="825" t="s">
        <v>5575</v>
      </c>
      <c r="I429" s="831">
        <v>42.065000534057617</v>
      </c>
      <c r="J429" s="831">
        <v>150</v>
      </c>
      <c r="K429" s="832">
        <v>6209</v>
      </c>
    </row>
    <row r="430" spans="1:11" ht="14.45" customHeight="1" x14ac:dyDescent="0.2">
      <c r="A430" s="821" t="s">
        <v>588</v>
      </c>
      <c r="B430" s="822" t="s">
        <v>589</v>
      </c>
      <c r="C430" s="825" t="s">
        <v>609</v>
      </c>
      <c r="D430" s="839" t="s">
        <v>610</v>
      </c>
      <c r="E430" s="825" t="s">
        <v>4767</v>
      </c>
      <c r="F430" s="839" t="s">
        <v>4768</v>
      </c>
      <c r="G430" s="825" t="s">
        <v>5570</v>
      </c>
      <c r="H430" s="825" t="s">
        <v>5576</v>
      </c>
      <c r="I430" s="831">
        <v>21.516666412353516</v>
      </c>
      <c r="J430" s="831">
        <v>150</v>
      </c>
      <c r="K430" s="832">
        <v>3227.5</v>
      </c>
    </row>
    <row r="431" spans="1:11" ht="14.45" customHeight="1" x14ac:dyDescent="0.2">
      <c r="A431" s="821" t="s">
        <v>588</v>
      </c>
      <c r="B431" s="822" t="s">
        <v>589</v>
      </c>
      <c r="C431" s="825" t="s">
        <v>609</v>
      </c>
      <c r="D431" s="839" t="s">
        <v>610</v>
      </c>
      <c r="E431" s="825" t="s">
        <v>4767</v>
      </c>
      <c r="F431" s="839" t="s">
        <v>4768</v>
      </c>
      <c r="G431" s="825" t="s">
        <v>5572</v>
      </c>
      <c r="H431" s="825" t="s">
        <v>5577</v>
      </c>
      <c r="I431" s="831">
        <v>21.239999771118164</v>
      </c>
      <c r="J431" s="831">
        <v>50</v>
      </c>
      <c r="K431" s="832">
        <v>1062</v>
      </c>
    </row>
    <row r="432" spans="1:11" ht="14.45" customHeight="1" x14ac:dyDescent="0.2">
      <c r="A432" s="821" t="s">
        <v>588</v>
      </c>
      <c r="B432" s="822" t="s">
        <v>589</v>
      </c>
      <c r="C432" s="825" t="s">
        <v>609</v>
      </c>
      <c r="D432" s="839" t="s">
        <v>610</v>
      </c>
      <c r="E432" s="825" t="s">
        <v>4767</v>
      </c>
      <c r="F432" s="839" t="s">
        <v>4768</v>
      </c>
      <c r="G432" s="825" t="s">
        <v>5578</v>
      </c>
      <c r="H432" s="825" t="s">
        <v>5579</v>
      </c>
      <c r="I432" s="831">
        <v>3.1400001049041748</v>
      </c>
      <c r="J432" s="831">
        <v>50</v>
      </c>
      <c r="K432" s="832">
        <v>157</v>
      </c>
    </row>
    <row r="433" spans="1:11" ht="14.45" customHeight="1" x14ac:dyDescent="0.2">
      <c r="A433" s="821" t="s">
        <v>588</v>
      </c>
      <c r="B433" s="822" t="s">
        <v>589</v>
      </c>
      <c r="C433" s="825" t="s">
        <v>609</v>
      </c>
      <c r="D433" s="839" t="s">
        <v>610</v>
      </c>
      <c r="E433" s="825" t="s">
        <v>4767</v>
      </c>
      <c r="F433" s="839" t="s">
        <v>4768</v>
      </c>
      <c r="G433" s="825" t="s">
        <v>5580</v>
      </c>
      <c r="H433" s="825" t="s">
        <v>5581</v>
      </c>
      <c r="I433" s="831">
        <v>2.5299999713897705</v>
      </c>
      <c r="J433" s="831">
        <v>50</v>
      </c>
      <c r="K433" s="832">
        <v>126.5</v>
      </c>
    </row>
    <row r="434" spans="1:11" ht="14.45" customHeight="1" x14ac:dyDescent="0.2">
      <c r="A434" s="821" t="s">
        <v>588</v>
      </c>
      <c r="B434" s="822" t="s">
        <v>589</v>
      </c>
      <c r="C434" s="825" t="s">
        <v>609</v>
      </c>
      <c r="D434" s="839" t="s">
        <v>610</v>
      </c>
      <c r="E434" s="825" t="s">
        <v>5582</v>
      </c>
      <c r="F434" s="839" t="s">
        <v>5583</v>
      </c>
      <c r="G434" s="825" t="s">
        <v>5584</v>
      </c>
      <c r="H434" s="825" t="s">
        <v>5585</v>
      </c>
      <c r="I434" s="831">
        <v>36.909999847412109</v>
      </c>
      <c r="J434" s="831">
        <v>240</v>
      </c>
      <c r="K434" s="832">
        <v>8857.19970703125</v>
      </c>
    </row>
    <row r="435" spans="1:11" ht="14.45" customHeight="1" x14ac:dyDescent="0.2">
      <c r="A435" s="821" t="s">
        <v>588</v>
      </c>
      <c r="B435" s="822" t="s">
        <v>589</v>
      </c>
      <c r="C435" s="825" t="s">
        <v>609</v>
      </c>
      <c r="D435" s="839" t="s">
        <v>610</v>
      </c>
      <c r="E435" s="825" t="s">
        <v>4797</v>
      </c>
      <c r="F435" s="839" t="s">
        <v>4798</v>
      </c>
      <c r="G435" s="825" t="s">
        <v>5586</v>
      </c>
      <c r="H435" s="825" t="s">
        <v>5587</v>
      </c>
      <c r="I435" s="831">
        <v>4598</v>
      </c>
      <c r="J435" s="831">
        <v>8</v>
      </c>
      <c r="K435" s="832">
        <v>36784</v>
      </c>
    </row>
    <row r="436" spans="1:11" ht="14.45" customHeight="1" x14ac:dyDescent="0.2">
      <c r="A436" s="821" t="s">
        <v>588</v>
      </c>
      <c r="B436" s="822" t="s">
        <v>589</v>
      </c>
      <c r="C436" s="825" t="s">
        <v>609</v>
      </c>
      <c r="D436" s="839" t="s">
        <v>610</v>
      </c>
      <c r="E436" s="825" t="s">
        <v>4797</v>
      </c>
      <c r="F436" s="839" t="s">
        <v>4798</v>
      </c>
      <c r="G436" s="825" t="s">
        <v>4799</v>
      </c>
      <c r="H436" s="825" t="s">
        <v>4800</v>
      </c>
      <c r="I436" s="831">
        <v>10.161764593685374</v>
      </c>
      <c r="J436" s="831">
        <v>9900</v>
      </c>
      <c r="K436" s="832">
        <v>100594</v>
      </c>
    </row>
    <row r="437" spans="1:11" ht="14.45" customHeight="1" x14ac:dyDescent="0.2">
      <c r="A437" s="821" t="s">
        <v>588</v>
      </c>
      <c r="B437" s="822" t="s">
        <v>589</v>
      </c>
      <c r="C437" s="825" t="s">
        <v>609</v>
      </c>
      <c r="D437" s="839" t="s">
        <v>610</v>
      </c>
      <c r="E437" s="825" t="s">
        <v>4797</v>
      </c>
      <c r="F437" s="839" t="s">
        <v>4798</v>
      </c>
      <c r="G437" s="825" t="s">
        <v>5588</v>
      </c>
      <c r="H437" s="825" t="s">
        <v>5589</v>
      </c>
      <c r="I437" s="831">
        <v>36.299999237060547</v>
      </c>
      <c r="J437" s="831">
        <v>900</v>
      </c>
      <c r="K437" s="832">
        <v>32670</v>
      </c>
    </row>
    <row r="438" spans="1:11" ht="14.45" customHeight="1" x14ac:dyDescent="0.2">
      <c r="A438" s="821" t="s">
        <v>588</v>
      </c>
      <c r="B438" s="822" t="s">
        <v>589</v>
      </c>
      <c r="C438" s="825" t="s">
        <v>609</v>
      </c>
      <c r="D438" s="839" t="s">
        <v>610</v>
      </c>
      <c r="E438" s="825" t="s">
        <v>4797</v>
      </c>
      <c r="F438" s="839" t="s">
        <v>4798</v>
      </c>
      <c r="G438" s="825" t="s">
        <v>5590</v>
      </c>
      <c r="H438" s="825" t="s">
        <v>5591</v>
      </c>
      <c r="I438" s="831">
        <v>62.650001525878906</v>
      </c>
      <c r="J438" s="831">
        <v>156</v>
      </c>
      <c r="K438" s="832">
        <v>9773.39990234375</v>
      </c>
    </row>
    <row r="439" spans="1:11" ht="14.45" customHeight="1" x14ac:dyDescent="0.2">
      <c r="A439" s="821" t="s">
        <v>588</v>
      </c>
      <c r="B439" s="822" t="s">
        <v>589</v>
      </c>
      <c r="C439" s="825" t="s">
        <v>609</v>
      </c>
      <c r="D439" s="839" t="s">
        <v>610</v>
      </c>
      <c r="E439" s="825" t="s">
        <v>4797</v>
      </c>
      <c r="F439" s="839" t="s">
        <v>4798</v>
      </c>
      <c r="G439" s="825" t="s">
        <v>5592</v>
      </c>
      <c r="H439" s="825" t="s">
        <v>5593</v>
      </c>
      <c r="I439" s="831">
        <v>56.740001678466797</v>
      </c>
      <c r="J439" s="831">
        <v>197</v>
      </c>
      <c r="K439" s="832">
        <v>11177.180053710938</v>
      </c>
    </row>
    <row r="440" spans="1:11" ht="14.45" customHeight="1" x14ac:dyDescent="0.2">
      <c r="A440" s="821" t="s">
        <v>588</v>
      </c>
      <c r="B440" s="822" t="s">
        <v>589</v>
      </c>
      <c r="C440" s="825" t="s">
        <v>609</v>
      </c>
      <c r="D440" s="839" t="s">
        <v>610</v>
      </c>
      <c r="E440" s="825" t="s">
        <v>4797</v>
      </c>
      <c r="F440" s="839" t="s">
        <v>4798</v>
      </c>
      <c r="G440" s="825" t="s">
        <v>5594</v>
      </c>
      <c r="H440" s="825" t="s">
        <v>5595</v>
      </c>
      <c r="I440" s="831">
        <v>162.62221950954861</v>
      </c>
      <c r="J440" s="831">
        <v>690</v>
      </c>
      <c r="K440" s="832">
        <v>112209.61083984375</v>
      </c>
    </row>
    <row r="441" spans="1:11" ht="14.45" customHeight="1" x14ac:dyDescent="0.2">
      <c r="A441" s="821" t="s">
        <v>588</v>
      </c>
      <c r="B441" s="822" t="s">
        <v>589</v>
      </c>
      <c r="C441" s="825" t="s">
        <v>609</v>
      </c>
      <c r="D441" s="839" t="s">
        <v>610</v>
      </c>
      <c r="E441" s="825" t="s">
        <v>4797</v>
      </c>
      <c r="F441" s="839" t="s">
        <v>4798</v>
      </c>
      <c r="G441" s="825" t="s">
        <v>5596</v>
      </c>
      <c r="H441" s="825" t="s">
        <v>5597</v>
      </c>
      <c r="I441" s="831">
        <v>3504.159912109375</v>
      </c>
      <c r="J441" s="831">
        <v>2</v>
      </c>
      <c r="K441" s="832">
        <v>7008.31982421875</v>
      </c>
    </row>
    <row r="442" spans="1:11" ht="14.45" customHeight="1" x14ac:dyDescent="0.2">
      <c r="A442" s="821" t="s">
        <v>588</v>
      </c>
      <c r="B442" s="822" t="s">
        <v>589</v>
      </c>
      <c r="C442" s="825" t="s">
        <v>609</v>
      </c>
      <c r="D442" s="839" t="s">
        <v>610</v>
      </c>
      <c r="E442" s="825" t="s">
        <v>4797</v>
      </c>
      <c r="F442" s="839" t="s">
        <v>4798</v>
      </c>
      <c r="G442" s="825" t="s">
        <v>5598</v>
      </c>
      <c r="H442" s="825" t="s">
        <v>5599</v>
      </c>
      <c r="I442" s="831">
        <v>7.7433331807454424</v>
      </c>
      <c r="J442" s="831">
        <v>650</v>
      </c>
      <c r="K442" s="832">
        <v>5034.5</v>
      </c>
    </row>
    <row r="443" spans="1:11" ht="14.45" customHeight="1" x14ac:dyDescent="0.2">
      <c r="A443" s="821" t="s">
        <v>588</v>
      </c>
      <c r="B443" s="822" t="s">
        <v>589</v>
      </c>
      <c r="C443" s="825" t="s">
        <v>609</v>
      </c>
      <c r="D443" s="839" t="s">
        <v>610</v>
      </c>
      <c r="E443" s="825" t="s">
        <v>4797</v>
      </c>
      <c r="F443" s="839" t="s">
        <v>4798</v>
      </c>
      <c r="G443" s="825" t="s">
        <v>5600</v>
      </c>
      <c r="H443" s="825" t="s">
        <v>5601</v>
      </c>
      <c r="I443" s="831">
        <v>16.695000648498535</v>
      </c>
      <c r="J443" s="831">
        <v>500</v>
      </c>
      <c r="K443" s="832">
        <v>8346</v>
      </c>
    </row>
    <row r="444" spans="1:11" ht="14.45" customHeight="1" x14ac:dyDescent="0.2">
      <c r="A444" s="821" t="s">
        <v>588</v>
      </c>
      <c r="B444" s="822" t="s">
        <v>589</v>
      </c>
      <c r="C444" s="825" t="s">
        <v>609</v>
      </c>
      <c r="D444" s="839" t="s">
        <v>610</v>
      </c>
      <c r="E444" s="825" t="s">
        <v>4797</v>
      </c>
      <c r="F444" s="839" t="s">
        <v>4798</v>
      </c>
      <c r="G444" s="825" t="s">
        <v>5602</v>
      </c>
      <c r="H444" s="825" t="s">
        <v>5603</v>
      </c>
      <c r="I444" s="831">
        <v>65.449996948242188</v>
      </c>
      <c r="J444" s="831">
        <v>140</v>
      </c>
      <c r="K444" s="832">
        <v>9162.85986328125</v>
      </c>
    </row>
    <row r="445" spans="1:11" ht="14.45" customHeight="1" x14ac:dyDescent="0.2">
      <c r="A445" s="821" t="s">
        <v>588</v>
      </c>
      <c r="B445" s="822" t="s">
        <v>589</v>
      </c>
      <c r="C445" s="825" t="s">
        <v>609</v>
      </c>
      <c r="D445" s="839" t="s">
        <v>610</v>
      </c>
      <c r="E445" s="825" t="s">
        <v>5604</v>
      </c>
      <c r="F445" s="839" t="s">
        <v>5605</v>
      </c>
      <c r="G445" s="825" t="s">
        <v>5606</v>
      </c>
      <c r="H445" s="825" t="s">
        <v>5607</v>
      </c>
      <c r="I445" s="831">
        <v>24.728124499320984</v>
      </c>
      <c r="J445" s="831">
        <v>1224</v>
      </c>
      <c r="K445" s="832">
        <v>30263.760131835938</v>
      </c>
    </row>
    <row r="446" spans="1:11" ht="14.45" customHeight="1" x14ac:dyDescent="0.2">
      <c r="A446" s="821" t="s">
        <v>588</v>
      </c>
      <c r="B446" s="822" t="s">
        <v>589</v>
      </c>
      <c r="C446" s="825" t="s">
        <v>609</v>
      </c>
      <c r="D446" s="839" t="s">
        <v>610</v>
      </c>
      <c r="E446" s="825" t="s">
        <v>5604</v>
      </c>
      <c r="F446" s="839" t="s">
        <v>5605</v>
      </c>
      <c r="G446" s="825" t="s">
        <v>5608</v>
      </c>
      <c r="H446" s="825" t="s">
        <v>5609</v>
      </c>
      <c r="I446" s="831">
        <v>28.059999465942383</v>
      </c>
      <c r="J446" s="831">
        <v>36</v>
      </c>
      <c r="K446" s="832">
        <v>1010.1599731445313</v>
      </c>
    </row>
    <row r="447" spans="1:11" ht="14.45" customHeight="1" x14ac:dyDescent="0.2">
      <c r="A447" s="821" t="s">
        <v>588</v>
      </c>
      <c r="B447" s="822" t="s">
        <v>589</v>
      </c>
      <c r="C447" s="825" t="s">
        <v>609</v>
      </c>
      <c r="D447" s="839" t="s">
        <v>610</v>
      </c>
      <c r="E447" s="825" t="s">
        <v>5604</v>
      </c>
      <c r="F447" s="839" t="s">
        <v>5605</v>
      </c>
      <c r="G447" s="825" t="s">
        <v>5610</v>
      </c>
      <c r="H447" s="825" t="s">
        <v>5611</v>
      </c>
      <c r="I447" s="831">
        <v>39.680000305175781</v>
      </c>
      <c r="J447" s="831">
        <v>48</v>
      </c>
      <c r="K447" s="832">
        <v>1904.4000244140625</v>
      </c>
    </row>
    <row r="448" spans="1:11" ht="14.45" customHeight="1" x14ac:dyDescent="0.2">
      <c r="A448" s="821" t="s">
        <v>588</v>
      </c>
      <c r="B448" s="822" t="s">
        <v>589</v>
      </c>
      <c r="C448" s="825" t="s">
        <v>609</v>
      </c>
      <c r="D448" s="839" t="s">
        <v>610</v>
      </c>
      <c r="E448" s="825" t="s">
        <v>5604</v>
      </c>
      <c r="F448" s="839" t="s">
        <v>5605</v>
      </c>
      <c r="G448" s="825" t="s">
        <v>5610</v>
      </c>
      <c r="H448" s="825" t="s">
        <v>5612</v>
      </c>
      <c r="I448" s="831">
        <v>39.680000305175781</v>
      </c>
      <c r="J448" s="831">
        <v>12</v>
      </c>
      <c r="K448" s="832">
        <v>476.10000610351563</v>
      </c>
    </row>
    <row r="449" spans="1:11" ht="14.45" customHeight="1" x14ac:dyDescent="0.2">
      <c r="A449" s="821" t="s">
        <v>588</v>
      </c>
      <c r="B449" s="822" t="s">
        <v>589</v>
      </c>
      <c r="C449" s="825" t="s">
        <v>609</v>
      </c>
      <c r="D449" s="839" t="s">
        <v>610</v>
      </c>
      <c r="E449" s="825" t="s">
        <v>5604</v>
      </c>
      <c r="F449" s="839" t="s">
        <v>5605</v>
      </c>
      <c r="G449" s="825" t="s">
        <v>5613</v>
      </c>
      <c r="H449" s="825" t="s">
        <v>5614</v>
      </c>
      <c r="I449" s="831">
        <v>45.029998779296875</v>
      </c>
      <c r="J449" s="831">
        <v>36</v>
      </c>
      <c r="K449" s="832">
        <v>1620.9300537109375</v>
      </c>
    </row>
    <row r="450" spans="1:11" ht="14.45" customHeight="1" x14ac:dyDescent="0.2">
      <c r="A450" s="821" t="s">
        <v>588</v>
      </c>
      <c r="B450" s="822" t="s">
        <v>589</v>
      </c>
      <c r="C450" s="825" t="s">
        <v>609</v>
      </c>
      <c r="D450" s="839" t="s">
        <v>610</v>
      </c>
      <c r="E450" s="825" t="s">
        <v>5604</v>
      </c>
      <c r="F450" s="839" t="s">
        <v>5605</v>
      </c>
      <c r="G450" s="825" t="s">
        <v>5615</v>
      </c>
      <c r="H450" s="825" t="s">
        <v>5616</v>
      </c>
      <c r="I450" s="831">
        <v>40.139999389648438</v>
      </c>
      <c r="J450" s="831">
        <v>36</v>
      </c>
      <c r="K450" s="832">
        <v>1445.0400390625</v>
      </c>
    </row>
    <row r="451" spans="1:11" ht="14.45" customHeight="1" x14ac:dyDescent="0.2">
      <c r="A451" s="821" t="s">
        <v>588</v>
      </c>
      <c r="B451" s="822" t="s">
        <v>589</v>
      </c>
      <c r="C451" s="825" t="s">
        <v>609</v>
      </c>
      <c r="D451" s="839" t="s">
        <v>610</v>
      </c>
      <c r="E451" s="825" t="s">
        <v>4801</v>
      </c>
      <c r="F451" s="839" t="s">
        <v>4802</v>
      </c>
      <c r="G451" s="825" t="s">
        <v>5617</v>
      </c>
      <c r="H451" s="825" t="s">
        <v>5618</v>
      </c>
      <c r="I451" s="831">
        <v>0.47499999403953552</v>
      </c>
      <c r="J451" s="831">
        <v>500</v>
      </c>
      <c r="K451" s="832">
        <v>239</v>
      </c>
    </row>
    <row r="452" spans="1:11" ht="14.45" customHeight="1" x14ac:dyDescent="0.2">
      <c r="A452" s="821" t="s">
        <v>588</v>
      </c>
      <c r="B452" s="822" t="s">
        <v>589</v>
      </c>
      <c r="C452" s="825" t="s">
        <v>609</v>
      </c>
      <c r="D452" s="839" t="s">
        <v>610</v>
      </c>
      <c r="E452" s="825" t="s">
        <v>4801</v>
      </c>
      <c r="F452" s="839" t="s">
        <v>4802</v>
      </c>
      <c r="G452" s="825" t="s">
        <v>4805</v>
      </c>
      <c r="H452" s="825" t="s">
        <v>4806</v>
      </c>
      <c r="I452" s="831">
        <v>0.30000001192092896</v>
      </c>
      <c r="J452" s="831">
        <v>5800</v>
      </c>
      <c r="K452" s="832">
        <v>1740</v>
      </c>
    </row>
    <row r="453" spans="1:11" ht="14.45" customHeight="1" x14ac:dyDescent="0.2">
      <c r="A453" s="821" t="s">
        <v>588</v>
      </c>
      <c r="B453" s="822" t="s">
        <v>589</v>
      </c>
      <c r="C453" s="825" t="s">
        <v>609</v>
      </c>
      <c r="D453" s="839" t="s">
        <v>610</v>
      </c>
      <c r="E453" s="825" t="s">
        <v>4801</v>
      </c>
      <c r="F453" s="839" t="s">
        <v>4802</v>
      </c>
      <c r="G453" s="825" t="s">
        <v>4809</v>
      </c>
      <c r="H453" s="825" t="s">
        <v>4810</v>
      </c>
      <c r="I453" s="831">
        <v>0.30250000953674316</v>
      </c>
      <c r="J453" s="831">
        <v>5800</v>
      </c>
      <c r="K453" s="832">
        <v>1756</v>
      </c>
    </row>
    <row r="454" spans="1:11" ht="14.45" customHeight="1" x14ac:dyDescent="0.2">
      <c r="A454" s="821" t="s">
        <v>588</v>
      </c>
      <c r="B454" s="822" t="s">
        <v>589</v>
      </c>
      <c r="C454" s="825" t="s">
        <v>609</v>
      </c>
      <c r="D454" s="839" t="s">
        <v>610</v>
      </c>
      <c r="E454" s="825" t="s">
        <v>4801</v>
      </c>
      <c r="F454" s="839" t="s">
        <v>4802</v>
      </c>
      <c r="G454" s="825" t="s">
        <v>5619</v>
      </c>
      <c r="H454" s="825" t="s">
        <v>5620</v>
      </c>
      <c r="I454" s="831">
        <v>0.36000001430511475</v>
      </c>
      <c r="J454" s="831">
        <v>1000</v>
      </c>
      <c r="K454" s="832">
        <v>360</v>
      </c>
    </row>
    <row r="455" spans="1:11" ht="14.45" customHeight="1" x14ac:dyDescent="0.2">
      <c r="A455" s="821" t="s">
        <v>588</v>
      </c>
      <c r="B455" s="822" t="s">
        <v>589</v>
      </c>
      <c r="C455" s="825" t="s">
        <v>609</v>
      </c>
      <c r="D455" s="839" t="s">
        <v>610</v>
      </c>
      <c r="E455" s="825" t="s">
        <v>4801</v>
      </c>
      <c r="F455" s="839" t="s">
        <v>4802</v>
      </c>
      <c r="G455" s="825" t="s">
        <v>5621</v>
      </c>
      <c r="H455" s="825" t="s">
        <v>5622</v>
      </c>
      <c r="I455" s="831">
        <v>0.67500001192092896</v>
      </c>
      <c r="J455" s="831">
        <v>200</v>
      </c>
      <c r="K455" s="832">
        <v>135</v>
      </c>
    </row>
    <row r="456" spans="1:11" ht="14.45" customHeight="1" x14ac:dyDescent="0.2">
      <c r="A456" s="821" t="s">
        <v>588</v>
      </c>
      <c r="B456" s="822" t="s">
        <v>589</v>
      </c>
      <c r="C456" s="825" t="s">
        <v>609</v>
      </c>
      <c r="D456" s="839" t="s">
        <v>610</v>
      </c>
      <c r="E456" s="825" t="s">
        <v>4801</v>
      </c>
      <c r="F456" s="839" t="s">
        <v>4802</v>
      </c>
      <c r="G456" s="825" t="s">
        <v>4811</v>
      </c>
      <c r="H456" s="825" t="s">
        <v>4812</v>
      </c>
      <c r="I456" s="831">
        <v>0.54269232658239508</v>
      </c>
      <c r="J456" s="831">
        <v>56000</v>
      </c>
      <c r="K456" s="832">
        <v>30425</v>
      </c>
    </row>
    <row r="457" spans="1:11" ht="14.45" customHeight="1" x14ac:dyDescent="0.2">
      <c r="A457" s="821" t="s">
        <v>588</v>
      </c>
      <c r="B457" s="822" t="s">
        <v>589</v>
      </c>
      <c r="C457" s="825" t="s">
        <v>609</v>
      </c>
      <c r="D457" s="839" t="s">
        <v>610</v>
      </c>
      <c r="E457" s="825" t="s">
        <v>4801</v>
      </c>
      <c r="F457" s="839" t="s">
        <v>4802</v>
      </c>
      <c r="G457" s="825" t="s">
        <v>5623</v>
      </c>
      <c r="H457" s="825" t="s">
        <v>5624</v>
      </c>
      <c r="I457" s="831">
        <v>48.819999694824219</v>
      </c>
      <c r="J457" s="831">
        <v>50</v>
      </c>
      <c r="K457" s="832">
        <v>2441</v>
      </c>
    </row>
    <row r="458" spans="1:11" ht="14.45" customHeight="1" x14ac:dyDescent="0.2">
      <c r="A458" s="821" t="s">
        <v>588</v>
      </c>
      <c r="B458" s="822" t="s">
        <v>589</v>
      </c>
      <c r="C458" s="825" t="s">
        <v>609</v>
      </c>
      <c r="D458" s="839" t="s">
        <v>610</v>
      </c>
      <c r="E458" s="825" t="s">
        <v>4801</v>
      </c>
      <c r="F458" s="839" t="s">
        <v>4802</v>
      </c>
      <c r="G458" s="825" t="s">
        <v>5625</v>
      </c>
      <c r="H458" s="825" t="s">
        <v>5626</v>
      </c>
      <c r="I458" s="831">
        <v>1.7999999523162842</v>
      </c>
      <c r="J458" s="831">
        <v>1700</v>
      </c>
      <c r="K458" s="832">
        <v>3060</v>
      </c>
    </row>
    <row r="459" spans="1:11" ht="14.45" customHeight="1" x14ac:dyDescent="0.2">
      <c r="A459" s="821" t="s">
        <v>588</v>
      </c>
      <c r="B459" s="822" t="s">
        <v>589</v>
      </c>
      <c r="C459" s="825" t="s">
        <v>609</v>
      </c>
      <c r="D459" s="839" t="s">
        <v>610</v>
      </c>
      <c r="E459" s="825" t="s">
        <v>4801</v>
      </c>
      <c r="F459" s="839" t="s">
        <v>4802</v>
      </c>
      <c r="G459" s="825" t="s">
        <v>5627</v>
      </c>
      <c r="H459" s="825" t="s">
        <v>5628</v>
      </c>
      <c r="I459" s="831">
        <v>1.8042856625148229</v>
      </c>
      <c r="J459" s="831">
        <v>1500</v>
      </c>
      <c r="K459" s="832">
        <v>2706</v>
      </c>
    </row>
    <row r="460" spans="1:11" ht="14.45" customHeight="1" x14ac:dyDescent="0.2">
      <c r="A460" s="821" t="s">
        <v>588</v>
      </c>
      <c r="B460" s="822" t="s">
        <v>589</v>
      </c>
      <c r="C460" s="825" t="s">
        <v>609</v>
      </c>
      <c r="D460" s="839" t="s">
        <v>610</v>
      </c>
      <c r="E460" s="825" t="s">
        <v>4801</v>
      </c>
      <c r="F460" s="839" t="s">
        <v>4802</v>
      </c>
      <c r="G460" s="825" t="s">
        <v>5629</v>
      </c>
      <c r="H460" s="825" t="s">
        <v>5630</v>
      </c>
      <c r="I460" s="831">
        <v>1.809999942779541</v>
      </c>
      <c r="J460" s="831">
        <v>200</v>
      </c>
      <c r="K460" s="832">
        <v>362</v>
      </c>
    </row>
    <row r="461" spans="1:11" ht="14.45" customHeight="1" x14ac:dyDescent="0.2">
      <c r="A461" s="821" t="s">
        <v>588</v>
      </c>
      <c r="B461" s="822" t="s">
        <v>589</v>
      </c>
      <c r="C461" s="825" t="s">
        <v>609</v>
      </c>
      <c r="D461" s="839" t="s">
        <v>610</v>
      </c>
      <c r="E461" s="825" t="s">
        <v>4801</v>
      </c>
      <c r="F461" s="839" t="s">
        <v>4802</v>
      </c>
      <c r="G461" s="825" t="s">
        <v>5625</v>
      </c>
      <c r="H461" s="825" t="s">
        <v>5631</v>
      </c>
      <c r="I461" s="831">
        <v>1.7999999523162842</v>
      </c>
      <c r="J461" s="831">
        <v>200</v>
      </c>
      <c r="K461" s="832">
        <v>360</v>
      </c>
    </row>
    <row r="462" spans="1:11" ht="14.45" customHeight="1" x14ac:dyDescent="0.2">
      <c r="A462" s="821" t="s">
        <v>588</v>
      </c>
      <c r="B462" s="822" t="s">
        <v>589</v>
      </c>
      <c r="C462" s="825" t="s">
        <v>609</v>
      </c>
      <c r="D462" s="839" t="s">
        <v>610</v>
      </c>
      <c r="E462" s="825" t="s">
        <v>4801</v>
      </c>
      <c r="F462" s="839" t="s">
        <v>4802</v>
      </c>
      <c r="G462" s="825" t="s">
        <v>5627</v>
      </c>
      <c r="H462" s="825" t="s">
        <v>5632</v>
      </c>
      <c r="I462" s="831">
        <v>1.8049999475479126</v>
      </c>
      <c r="J462" s="831">
        <v>600</v>
      </c>
      <c r="K462" s="832">
        <v>1081</v>
      </c>
    </row>
    <row r="463" spans="1:11" ht="14.45" customHeight="1" x14ac:dyDescent="0.2">
      <c r="A463" s="821" t="s">
        <v>588</v>
      </c>
      <c r="B463" s="822" t="s">
        <v>589</v>
      </c>
      <c r="C463" s="825" t="s">
        <v>609</v>
      </c>
      <c r="D463" s="839" t="s">
        <v>610</v>
      </c>
      <c r="E463" s="825" t="s">
        <v>4801</v>
      </c>
      <c r="F463" s="839" t="s">
        <v>4802</v>
      </c>
      <c r="G463" s="825" t="s">
        <v>5629</v>
      </c>
      <c r="H463" s="825" t="s">
        <v>5633</v>
      </c>
      <c r="I463" s="831">
        <v>1.7999999523162842</v>
      </c>
      <c r="J463" s="831">
        <v>100</v>
      </c>
      <c r="K463" s="832">
        <v>180</v>
      </c>
    </row>
    <row r="464" spans="1:11" ht="14.45" customHeight="1" x14ac:dyDescent="0.2">
      <c r="A464" s="821" t="s">
        <v>588</v>
      </c>
      <c r="B464" s="822" t="s">
        <v>589</v>
      </c>
      <c r="C464" s="825" t="s">
        <v>609</v>
      </c>
      <c r="D464" s="839" t="s">
        <v>610</v>
      </c>
      <c r="E464" s="825" t="s">
        <v>4825</v>
      </c>
      <c r="F464" s="839" t="s">
        <v>4826</v>
      </c>
      <c r="G464" s="825" t="s">
        <v>5634</v>
      </c>
      <c r="H464" s="825" t="s">
        <v>5635</v>
      </c>
      <c r="I464" s="831">
        <v>16.940000534057617</v>
      </c>
      <c r="J464" s="831">
        <v>50</v>
      </c>
      <c r="K464" s="832">
        <v>847</v>
      </c>
    </row>
    <row r="465" spans="1:11" ht="14.45" customHeight="1" x14ac:dyDescent="0.2">
      <c r="A465" s="821" t="s">
        <v>588</v>
      </c>
      <c r="B465" s="822" t="s">
        <v>589</v>
      </c>
      <c r="C465" s="825" t="s">
        <v>609</v>
      </c>
      <c r="D465" s="839" t="s">
        <v>610</v>
      </c>
      <c r="E465" s="825" t="s">
        <v>4825</v>
      </c>
      <c r="F465" s="839" t="s">
        <v>4826</v>
      </c>
      <c r="G465" s="825" t="s">
        <v>5636</v>
      </c>
      <c r="H465" s="825" t="s">
        <v>5637</v>
      </c>
      <c r="I465" s="831">
        <v>15.729999542236328</v>
      </c>
      <c r="J465" s="831">
        <v>470</v>
      </c>
      <c r="K465" s="832">
        <v>7393.1000061035156</v>
      </c>
    </row>
    <row r="466" spans="1:11" ht="14.45" customHeight="1" x14ac:dyDescent="0.2">
      <c r="A466" s="821" t="s">
        <v>588</v>
      </c>
      <c r="B466" s="822" t="s">
        <v>589</v>
      </c>
      <c r="C466" s="825" t="s">
        <v>609</v>
      </c>
      <c r="D466" s="839" t="s">
        <v>610</v>
      </c>
      <c r="E466" s="825" t="s">
        <v>4825</v>
      </c>
      <c r="F466" s="839" t="s">
        <v>4826</v>
      </c>
      <c r="G466" s="825" t="s">
        <v>5638</v>
      </c>
      <c r="H466" s="825" t="s">
        <v>5639</v>
      </c>
      <c r="I466" s="831">
        <v>15.729999542236328</v>
      </c>
      <c r="J466" s="831">
        <v>3130</v>
      </c>
      <c r="K466" s="832">
        <v>49234.899993896484</v>
      </c>
    </row>
    <row r="467" spans="1:11" ht="14.45" customHeight="1" x14ac:dyDescent="0.2">
      <c r="A467" s="821" t="s">
        <v>588</v>
      </c>
      <c r="B467" s="822" t="s">
        <v>589</v>
      </c>
      <c r="C467" s="825" t="s">
        <v>609</v>
      </c>
      <c r="D467" s="839" t="s">
        <v>610</v>
      </c>
      <c r="E467" s="825" t="s">
        <v>4825</v>
      </c>
      <c r="F467" s="839" t="s">
        <v>4826</v>
      </c>
      <c r="G467" s="825" t="s">
        <v>5640</v>
      </c>
      <c r="H467" s="825" t="s">
        <v>5641</v>
      </c>
      <c r="I467" s="831">
        <v>15.729999542236328</v>
      </c>
      <c r="J467" s="831">
        <v>4830</v>
      </c>
      <c r="K467" s="832">
        <v>75975.899993896484</v>
      </c>
    </row>
    <row r="468" spans="1:11" ht="14.45" customHeight="1" x14ac:dyDescent="0.2">
      <c r="A468" s="821" t="s">
        <v>588</v>
      </c>
      <c r="B468" s="822" t="s">
        <v>589</v>
      </c>
      <c r="C468" s="825" t="s">
        <v>609</v>
      </c>
      <c r="D468" s="839" t="s">
        <v>610</v>
      </c>
      <c r="E468" s="825" t="s">
        <v>4825</v>
      </c>
      <c r="F468" s="839" t="s">
        <v>4826</v>
      </c>
      <c r="G468" s="825" t="s">
        <v>5642</v>
      </c>
      <c r="H468" s="825" t="s">
        <v>5643</v>
      </c>
      <c r="I468" s="831">
        <v>15.729999542236328</v>
      </c>
      <c r="J468" s="831">
        <v>3030</v>
      </c>
      <c r="K468" s="832">
        <v>47661.899993896484</v>
      </c>
    </row>
    <row r="469" spans="1:11" ht="14.45" customHeight="1" x14ac:dyDescent="0.2">
      <c r="A469" s="821" t="s">
        <v>588</v>
      </c>
      <c r="B469" s="822" t="s">
        <v>589</v>
      </c>
      <c r="C469" s="825" t="s">
        <v>609</v>
      </c>
      <c r="D469" s="839" t="s">
        <v>610</v>
      </c>
      <c r="E469" s="825" t="s">
        <v>4825</v>
      </c>
      <c r="F469" s="839" t="s">
        <v>4826</v>
      </c>
      <c r="G469" s="825" t="s">
        <v>5644</v>
      </c>
      <c r="H469" s="825" t="s">
        <v>5645</v>
      </c>
      <c r="I469" s="831">
        <v>15.729999542236328</v>
      </c>
      <c r="J469" s="831">
        <v>1000</v>
      </c>
      <c r="K469" s="832">
        <v>15730</v>
      </c>
    </row>
    <row r="470" spans="1:11" ht="14.45" customHeight="1" x14ac:dyDescent="0.2">
      <c r="A470" s="821" t="s">
        <v>588</v>
      </c>
      <c r="B470" s="822" t="s">
        <v>589</v>
      </c>
      <c r="C470" s="825" t="s">
        <v>609</v>
      </c>
      <c r="D470" s="839" t="s">
        <v>610</v>
      </c>
      <c r="E470" s="825" t="s">
        <v>4825</v>
      </c>
      <c r="F470" s="839" t="s">
        <v>4826</v>
      </c>
      <c r="G470" s="825" t="s">
        <v>5646</v>
      </c>
      <c r="H470" s="825" t="s">
        <v>5647</v>
      </c>
      <c r="I470" s="831">
        <v>15.729999542236328</v>
      </c>
      <c r="J470" s="831">
        <v>4487</v>
      </c>
      <c r="K470" s="832">
        <v>70580.509979248047</v>
      </c>
    </row>
    <row r="471" spans="1:11" ht="14.45" customHeight="1" x14ac:dyDescent="0.2">
      <c r="A471" s="821" t="s">
        <v>588</v>
      </c>
      <c r="B471" s="822" t="s">
        <v>589</v>
      </c>
      <c r="C471" s="825" t="s">
        <v>609</v>
      </c>
      <c r="D471" s="839" t="s">
        <v>610</v>
      </c>
      <c r="E471" s="825" t="s">
        <v>4825</v>
      </c>
      <c r="F471" s="839" t="s">
        <v>4826</v>
      </c>
      <c r="G471" s="825" t="s">
        <v>4831</v>
      </c>
      <c r="H471" s="825" t="s">
        <v>4832</v>
      </c>
      <c r="I471" s="831">
        <v>0.70428571530750816</v>
      </c>
      <c r="J471" s="831">
        <v>68000</v>
      </c>
      <c r="K471" s="832">
        <v>48280</v>
      </c>
    </row>
    <row r="472" spans="1:11" ht="14.45" customHeight="1" x14ac:dyDescent="0.2">
      <c r="A472" s="821" t="s">
        <v>588</v>
      </c>
      <c r="B472" s="822" t="s">
        <v>589</v>
      </c>
      <c r="C472" s="825" t="s">
        <v>609</v>
      </c>
      <c r="D472" s="839" t="s">
        <v>610</v>
      </c>
      <c r="E472" s="825" t="s">
        <v>4825</v>
      </c>
      <c r="F472" s="839" t="s">
        <v>4826</v>
      </c>
      <c r="G472" s="825" t="s">
        <v>4833</v>
      </c>
      <c r="H472" s="825" t="s">
        <v>4834</v>
      </c>
      <c r="I472" s="831">
        <v>0.70625000447034836</v>
      </c>
      <c r="J472" s="831">
        <v>93000</v>
      </c>
      <c r="K472" s="832">
        <v>66140</v>
      </c>
    </row>
    <row r="473" spans="1:11" ht="14.45" customHeight="1" x14ac:dyDescent="0.2">
      <c r="A473" s="821" t="s">
        <v>588</v>
      </c>
      <c r="B473" s="822" t="s">
        <v>589</v>
      </c>
      <c r="C473" s="825" t="s">
        <v>609</v>
      </c>
      <c r="D473" s="839" t="s">
        <v>610</v>
      </c>
      <c r="E473" s="825" t="s">
        <v>4825</v>
      </c>
      <c r="F473" s="839" t="s">
        <v>4826</v>
      </c>
      <c r="G473" s="825" t="s">
        <v>5648</v>
      </c>
      <c r="H473" s="825" t="s">
        <v>5649</v>
      </c>
      <c r="I473" s="831">
        <v>0.71499999364217126</v>
      </c>
      <c r="J473" s="831">
        <v>29000</v>
      </c>
      <c r="K473" s="832">
        <v>19720</v>
      </c>
    </row>
    <row r="474" spans="1:11" ht="14.45" customHeight="1" x14ac:dyDescent="0.2">
      <c r="A474" s="821" t="s">
        <v>588</v>
      </c>
      <c r="B474" s="822" t="s">
        <v>589</v>
      </c>
      <c r="C474" s="825" t="s">
        <v>609</v>
      </c>
      <c r="D474" s="839" t="s">
        <v>610</v>
      </c>
      <c r="E474" s="825" t="s">
        <v>4825</v>
      </c>
      <c r="F474" s="839" t="s">
        <v>4826</v>
      </c>
      <c r="G474" s="825" t="s">
        <v>5650</v>
      </c>
      <c r="H474" s="825" t="s">
        <v>5651</v>
      </c>
      <c r="I474" s="831">
        <v>0.83000000317891443</v>
      </c>
      <c r="J474" s="831">
        <v>2210</v>
      </c>
      <c r="K474" s="832">
        <v>1841.1000061035156</v>
      </c>
    </row>
    <row r="475" spans="1:11" ht="14.45" customHeight="1" x14ac:dyDescent="0.2">
      <c r="A475" s="821" t="s">
        <v>588</v>
      </c>
      <c r="B475" s="822" t="s">
        <v>589</v>
      </c>
      <c r="C475" s="825" t="s">
        <v>609</v>
      </c>
      <c r="D475" s="839" t="s">
        <v>610</v>
      </c>
      <c r="E475" s="825" t="s">
        <v>4825</v>
      </c>
      <c r="F475" s="839" t="s">
        <v>4826</v>
      </c>
      <c r="G475" s="825" t="s">
        <v>5652</v>
      </c>
      <c r="H475" s="825" t="s">
        <v>5653</v>
      </c>
      <c r="I475" s="831">
        <v>1.6575000286102295</v>
      </c>
      <c r="J475" s="831">
        <v>4000</v>
      </c>
      <c r="K475" s="832">
        <v>8460</v>
      </c>
    </row>
    <row r="476" spans="1:11" ht="14.45" customHeight="1" x14ac:dyDescent="0.2">
      <c r="A476" s="821" t="s">
        <v>588</v>
      </c>
      <c r="B476" s="822" t="s">
        <v>589</v>
      </c>
      <c r="C476" s="825" t="s">
        <v>609</v>
      </c>
      <c r="D476" s="839" t="s">
        <v>610</v>
      </c>
      <c r="E476" s="825" t="s">
        <v>4825</v>
      </c>
      <c r="F476" s="839" t="s">
        <v>4826</v>
      </c>
      <c r="G476" s="825" t="s">
        <v>5654</v>
      </c>
      <c r="H476" s="825" t="s">
        <v>5655</v>
      </c>
      <c r="I476" s="831">
        <v>1.5050000548362732</v>
      </c>
      <c r="J476" s="831">
        <v>4000</v>
      </c>
      <c r="K476" s="832">
        <v>7240</v>
      </c>
    </row>
    <row r="477" spans="1:11" ht="14.45" customHeight="1" x14ac:dyDescent="0.2">
      <c r="A477" s="821" t="s">
        <v>588</v>
      </c>
      <c r="B477" s="822" t="s">
        <v>589</v>
      </c>
      <c r="C477" s="825" t="s">
        <v>609</v>
      </c>
      <c r="D477" s="839" t="s">
        <v>610</v>
      </c>
      <c r="E477" s="825" t="s">
        <v>4825</v>
      </c>
      <c r="F477" s="839" t="s">
        <v>4826</v>
      </c>
      <c r="G477" s="825" t="s">
        <v>5656</v>
      </c>
      <c r="H477" s="825" t="s">
        <v>5657</v>
      </c>
      <c r="I477" s="831">
        <v>3.8733332951863608</v>
      </c>
      <c r="J477" s="831">
        <v>8000</v>
      </c>
      <c r="K477" s="832">
        <v>30980</v>
      </c>
    </row>
    <row r="478" spans="1:11" ht="14.45" customHeight="1" x14ac:dyDescent="0.2">
      <c r="A478" s="821" t="s">
        <v>588</v>
      </c>
      <c r="B478" s="822" t="s">
        <v>589</v>
      </c>
      <c r="C478" s="825" t="s">
        <v>609</v>
      </c>
      <c r="D478" s="839" t="s">
        <v>610</v>
      </c>
      <c r="E478" s="825" t="s">
        <v>4825</v>
      </c>
      <c r="F478" s="839" t="s">
        <v>4826</v>
      </c>
      <c r="G478" s="825" t="s">
        <v>4831</v>
      </c>
      <c r="H478" s="825" t="s">
        <v>4835</v>
      </c>
      <c r="I478" s="831">
        <v>1.2083333730697632</v>
      </c>
      <c r="J478" s="831">
        <v>84000</v>
      </c>
      <c r="K478" s="832">
        <v>103040</v>
      </c>
    </row>
    <row r="479" spans="1:11" ht="14.45" customHeight="1" x14ac:dyDescent="0.2">
      <c r="A479" s="821" t="s">
        <v>588</v>
      </c>
      <c r="B479" s="822" t="s">
        <v>589</v>
      </c>
      <c r="C479" s="825" t="s">
        <v>609</v>
      </c>
      <c r="D479" s="839" t="s">
        <v>610</v>
      </c>
      <c r="E479" s="825" t="s">
        <v>4825</v>
      </c>
      <c r="F479" s="839" t="s">
        <v>4826</v>
      </c>
      <c r="G479" s="825" t="s">
        <v>4833</v>
      </c>
      <c r="H479" s="825" t="s">
        <v>4836</v>
      </c>
      <c r="I479" s="831">
        <v>1.2842857156481062</v>
      </c>
      <c r="J479" s="831">
        <v>91400</v>
      </c>
      <c r="K479" s="832">
        <v>116518</v>
      </c>
    </row>
    <row r="480" spans="1:11" ht="14.45" customHeight="1" x14ac:dyDescent="0.2">
      <c r="A480" s="821" t="s">
        <v>588</v>
      </c>
      <c r="B480" s="822" t="s">
        <v>589</v>
      </c>
      <c r="C480" s="825" t="s">
        <v>609</v>
      </c>
      <c r="D480" s="839" t="s">
        <v>610</v>
      </c>
      <c r="E480" s="825" t="s">
        <v>4825</v>
      </c>
      <c r="F480" s="839" t="s">
        <v>4826</v>
      </c>
      <c r="G480" s="825" t="s">
        <v>5648</v>
      </c>
      <c r="H480" s="825" t="s">
        <v>5658</v>
      </c>
      <c r="I480" s="831">
        <v>1.1928571632930212</v>
      </c>
      <c r="J480" s="831">
        <v>26600</v>
      </c>
      <c r="K480" s="832">
        <v>32894</v>
      </c>
    </row>
    <row r="481" spans="1:11" ht="14.45" customHeight="1" x14ac:dyDescent="0.2">
      <c r="A481" s="821" t="s">
        <v>588</v>
      </c>
      <c r="B481" s="822" t="s">
        <v>589</v>
      </c>
      <c r="C481" s="825" t="s">
        <v>609</v>
      </c>
      <c r="D481" s="839" t="s">
        <v>610</v>
      </c>
      <c r="E481" s="825" t="s">
        <v>4825</v>
      </c>
      <c r="F481" s="839" t="s">
        <v>4826</v>
      </c>
      <c r="G481" s="825" t="s">
        <v>5650</v>
      </c>
      <c r="H481" s="825" t="s">
        <v>5659</v>
      </c>
      <c r="I481" s="831">
        <v>0.86000001430511475</v>
      </c>
      <c r="J481" s="831">
        <v>510</v>
      </c>
      <c r="K481" s="832">
        <v>438.60000610351563</v>
      </c>
    </row>
    <row r="482" spans="1:11" ht="14.45" customHeight="1" x14ac:dyDescent="0.2">
      <c r="A482" s="821" t="s">
        <v>588</v>
      </c>
      <c r="B482" s="822" t="s">
        <v>589</v>
      </c>
      <c r="C482" s="825" t="s">
        <v>609</v>
      </c>
      <c r="D482" s="839" t="s">
        <v>610</v>
      </c>
      <c r="E482" s="825" t="s">
        <v>4825</v>
      </c>
      <c r="F482" s="839" t="s">
        <v>4826</v>
      </c>
      <c r="G482" s="825" t="s">
        <v>5650</v>
      </c>
      <c r="H482" s="825" t="s">
        <v>5660</v>
      </c>
      <c r="I482" s="831">
        <v>1.3400000333786011</v>
      </c>
      <c r="J482" s="831">
        <v>340</v>
      </c>
      <c r="K482" s="832">
        <v>455.60000610351563</v>
      </c>
    </row>
    <row r="483" spans="1:11" ht="14.45" customHeight="1" x14ac:dyDescent="0.2">
      <c r="A483" s="821" t="s">
        <v>588</v>
      </c>
      <c r="B483" s="822" t="s">
        <v>589</v>
      </c>
      <c r="C483" s="825" t="s">
        <v>609</v>
      </c>
      <c r="D483" s="839" t="s">
        <v>610</v>
      </c>
      <c r="E483" s="825" t="s">
        <v>4825</v>
      </c>
      <c r="F483" s="839" t="s">
        <v>4826</v>
      </c>
      <c r="G483" s="825" t="s">
        <v>4837</v>
      </c>
      <c r="H483" s="825" t="s">
        <v>4838</v>
      </c>
      <c r="I483" s="831">
        <v>3.619999885559082</v>
      </c>
      <c r="J483" s="831">
        <v>25000</v>
      </c>
      <c r="K483" s="832">
        <v>90500</v>
      </c>
    </row>
    <row r="484" spans="1:11" ht="14.45" customHeight="1" x14ac:dyDescent="0.2">
      <c r="A484" s="821" t="s">
        <v>588</v>
      </c>
      <c r="B484" s="822" t="s">
        <v>589</v>
      </c>
      <c r="C484" s="825" t="s">
        <v>609</v>
      </c>
      <c r="D484" s="839" t="s">
        <v>610</v>
      </c>
      <c r="E484" s="825" t="s">
        <v>4825</v>
      </c>
      <c r="F484" s="839" t="s">
        <v>4826</v>
      </c>
      <c r="G484" s="825" t="s">
        <v>5661</v>
      </c>
      <c r="H484" s="825" t="s">
        <v>5662</v>
      </c>
      <c r="I484" s="831">
        <v>3.630000114440918</v>
      </c>
      <c r="J484" s="831">
        <v>22000</v>
      </c>
      <c r="K484" s="832">
        <v>79860</v>
      </c>
    </row>
    <row r="485" spans="1:11" ht="14.45" customHeight="1" x14ac:dyDescent="0.2">
      <c r="A485" s="821" t="s">
        <v>588</v>
      </c>
      <c r="B485" s="822" t="s">
        <v>589</v>
      </c>
      <c r="C485" s="825" t="s">
        <v>609</v>
      </c>
      <c r="D485" s="839" t="s">
        <v>610</v>
      </c>
      <c r="E485" s="825" t="s">
        <v>5663</v>
      </c>
      <c r="F485" s="839" t="s">
        <v>5664</v>
      </c>
      <c r="G485" s="825" t="s">
        <v>5665</v>
      </c>
      <c r="H485" s="825" t="s">
        <v>5666</v>
      </c>
      <c r="I485" s="831">
        <v>20.129999160766602</v>
      </c>
      <c r="J485" s="831">
        <v>700</v>
      </c>
      <c r="K485" s="832">
        <v>14087.5</v>
      </c>
    </row>
    <row r="486" spans="1:11" ht="14.45" customHeight="1" x14ac:dyDescent="0.2">
      <c r="A486" s="821" t="s">
        <v>588</v>
      </c>
      <c r="B486" s="822" t="s">
        <v>589</v>
      </c>
      <c r="C486" s="825" t="s">
        <v>609</v>
      </c>
      <c r="D486" s="839" t="s">
        <v>610</v>
      </c>
      <c r="E486" s="825" t="s">
        <v>5663</v>
      </c>
      <c r="F486" s="839" t="s">
        <v>5664</v>
      </c>
      <c r="G486" s="825" t="s">
        <v>5667</v>
      </c>
      <c r="H486" s="825" t="s">
        <v>5668</v>
      </c>
      <c r="I486" s="831">
        <v>346.5</v>
      </c>
      <c r="J486" s="831">
        <v>70</v>
      </c>
      <c r="K486" s="832">
        <v>24254.7099609375</v>
      </c>
    </row>
    <row r="487" spans="1:11" ht="14.45" customHeight="1" x14ac:dyDescent="0.2">
      <c r="A487" s="821" t="s">
        <v>588</v>
      </c>
      <c r="B487" s="822" t="s">
        <v>589</v>
      </c>
      <c r="C487" s="825" t="s">
        <v>609</v>
      </c>
      <c r="D487" s="839" t="s">
        <v>610</v>
      </c>
      <c r="E487" s="825" t="s">
        <v>5663</v>
      </c>
      <c r="F487" s="839" t="s">
        <v>5664</v>
      </c>
      <c r="G487" s="825" t="s">
        <v>5669</v>
      </c>
      <c r="H487" s="825" t="s">
        <v>5670</v>
      </c>
      <c r="I487" s="831">
        <v>110.52999877929688</v>
      </c>
      <c r="J487" s="831">
        <v>100</v>
      </c>
      <c r="K487" s="832">
        <v>11053.349609375</v>
      </c>
    </row>
    <row r="488" spans="1:11" ht="14.45" customHeight="1" x14ac:dyDescent="0.2">
      <c r="A488" s="821" t="s">
        <v>588</v>
      </c>
      <c r="B488" s="822" t="s">
        <v>589</v>
      </c>
      <c r="C488" s="825" t="s">
        <v>609</v>
      </c>
      <c r="D488" s="839" t="s">
        <v>610</v>
      </c>
      <c r="E488" s="825" t="s">
        <v>5663</v>
      </c>
      <c r="F488" s="839" t="s">
        <v>5664</v>
      </c>
      <c r="G488" s="825" t="s">
        <v>5671</v>
      </c>
      <c r="H488" s="825" t="s">
        <v>5672</v>
      </c>
      <c r="I488" s="831">
        <v>319.91000366210938</v>
      </c>
      <c r="J488" s="831">
        <v>400</v>
      </c>
      <c r="K488" s="832">
        <v>127964.5126953125</v>
      </c>
    </row>
    <row r="489" spans="1:11" ht="14.45" customHeight="1" x14ac:dyDescent="0.2">
      <c r="A489" s="821" t="s">
        <v>588</v>
      </c>
      <c r="B489" s="822" t="s">
        <v>589</v>
      </c>
      <c r="C489" s="825" t="s">
        <v>609</v>
      </c>
      <c r="D489" s="839" t="s">
        <v>610</v>
      </c>
      <c r="E489" s="825" t="s">
        <v>5663</v>
      </c>
      <c r="F489" s="839" t="s">
        <v>5664</v>
      </c>
      <c r="G489" s="825" t="s">
        <v>5673</v>
      </c>
      <c r="H489" s="825" t="s">
        <v>5674</v>
      </c>
      <c r="I489" s="831">
        <v>346.49818281693894</v>
      </c>
      <c r="J489" s="831">
        <v>240</v>
      </c>
      <c r="K489" s="832">
        <v>83158.950439453125</v>
      </c>
    </row>
    <row r="490" spans="1:11" ht="14.45" customHeight="1" x14ac:dyDescent="0.2">
      <c r="A490" s="821" t="s">
        <v>588</v>
      </c>
      <c r="B490" s="822" t="s">
        <v>589</v>
      </c>
      <c r="C490" s="825" t="s">
        <v>609</v>
      </c>
      <c r="D490" s="839" t="s">
        <v>610</v>
      </c>
      <c r="E490" s="825" t="s">
        <v>5663</v>
      </c>
      <c r="F490" s="839" t="s">
        <v>5664</v>
      </c>
      <c r="G490" s="825" t="s">
        <v>5675</v>
      </c>
      <c r="H490" s="825" t="s">
        <v>5676</v>
      </c>
      <c r="I490" s="831">
        <v>6647.740234375</v>
      </c>
      <c r="J490" s="831">
        <v>5</v>
      </c>
      <c r="K490" s="832">
        <v>33238.701171875</v>
      </c>
    </row>
    <row r="491" spans="1:11" ht="14.45" customHeight="1" x14ac:dyDescent="0.2">
      <c r="A491" s="821" t="s">
        <v>588</v>
      </c>
      <c r="B491" s="822" t="s">
        <v>589</v>
      </c>
      <c r="C491" s="825" t="s">
        <v>609</v>
      </c>
      <c r="D491" s="839" t="s">
        <v>610</v>
      </c>
      <c r="E491" s="825" t="s">
        <v>5663</v>
      </c>
      <c r="F491" s="839" t="s">
        <v>5664</v>
      </c>
      <c r="G491" s="825" t="s">
        <v>5677</v>
      </c>
      <c r="H491" s="825" t="s">
        <v>5678</v>
      </c>
      <c r="I491" s="831">
        <v>267.79000854492188</v>
      </c>
      <c r="J491" s="831">
        <v>21</v>
      </c>
      <c r="K491" s="832">
        <v>5623.58984375</v>
      </c>
    </row>
    <row r="492" spans="1:11" ht="14.45" customHeight="1" x14ac:dyDescent="0.2">
      <c r="A492" s="821" t="s">
        <v>588</v>
      </c>
      <c r="B492" s="822" t="s">
        <v>589</v>
      </c>
      <c r="C492" s="825" t="s">
        <v>609</v>
      </c>
      <c r="D492" s="839" t="s">
        <v>610</v>
      </c>
      <c r="E492" s="825" t="s">
        <v>5663</v>
      </c>
      <c r="F492" s="839" t="s">
        <v>5664</v>
      </c>
      <c r="G492" s="825" t="s">
        <v>5679</v>
      </c>
      <c r="H492" s="825" t="s">
        <v>5680</v>
      </c>
      <c r="I492" s="831">
        <v>1019.69599609375</v>
      </c>
      <c r="J492" s="831">
        <v>35</v>
      </c>
      <c r="K492" s="832">
        <v>35392.39013671875</v>
      </c>
    </row>
    <row r="493" spans="1:11" ht="14.45" customHeight="1" x14ac:dyDescent="0.2">
      <c r="A493" s="821" t="s">
        <v>588</v>
      </c>
      <c r="B493" s="822" t="s">
        <v>589</v>
      </c>
      <c r="C493" s="825" t="s">
        <v>609</v>
      </c>
      <c r="D493" s="839" t="s">
        <v>610</v>
      </c>
      <c r="E493" s="825" t="s">
        <v>5663</v>
      </c>
      <c r="F493" s="839" t="s">
        <v>5664</v>
      </c>
      <c r="G493" s="825" t="s">
        <v>5681</v>
      </c>
      <c r="H493" s="825" t="s">
        <v>5682</v>
      </c>
      <c r="I493" s="831">
        <v>928.20001220703125</v>
      </c>
      <c r="J493" s="831">
        <v>10</v>
      </c>
      <c r="K493" s="832">
        <v>9282.0302734375</v>
      </c>
    </row>
    <row r="494" spans="1:11" ht="14.45" customHeight="1" x14ac:dyDescent="0.2">
      <c r="A494" s="821" t="s">
        <v>588</v>
      </c>
      <c r="B494" s="822" t="s">
        <v>589</v>
      </c>
      <c r="C494" s="825" t="s">
        <v>609</v>
      </c>
      <c r="D494" s="839" t="s">
        <v>610</v>
      </c>
      <c r="E494" s="825" t="s">
        <v>5663</v>
      </c>
      <c r="F494" s="839" t="s">
        <v>5664</v>
      </c>
      <c r="G494" s="825" t="s">
        <v>5683</v>
      </c>
      <c r="H494" s="825" t="s">
        <v>5684</v>
      </c>
      <c r="I494" s="831">
        <v>568.78583272298181</v>
      </c>
      <c r="J494" s="831">
        <v>210</v>
      </c>
      <c r="K494" s="832">
        <v>119444.8017578125</v>
      </c>
    </row>
    <row r="495" spans="1:11" ht="14.45" customHeight="1" x14ac:dyDescent="0.2">
      <c r="A495" s="821" t="s">
        <v>588</v>
      </c>
      <c r="B495" s="822" t="s">
        <v>589</v>
      </c>
      <c r="C495" s="825" t="s">
        <v>609</v>
      </c>
      <c r="D495" s="839" t="s">
        <v>610</v>
      </c>
      <c r="E495" s="825" t="s">
        <v>5663</v>
      </c>
      <c r="F495" s="839" t="s">
        <v>5664</v>
      </c>
      <c r="G495" s="825" t="s">
        <v>5685</v>
      </c>
      <c r="H495" s="825" t="s">
        <v>5686</v>
      </c>
      <c r="I495" s="831">
        <v>928.20001220703125</v>
      </c>
      <c r="J495" s="831">
        <v>220</v>
      </c>
      <c r="K495" s="832">
        <v>204204.64453125</v>
      </c>
    </row>
    <row r="496" spans="1:11" ht="14.45" customHeight="1" x14ac:dyDescent="0.2">
      <c r="A496" s="821" t="s">
        <v>588</v>
      </c>
      <c r="B496" s="822" t="s">
        <v>589</v>
      </c>
      <c r="C496" s="825" t="s">
        <v>609</v>
      </c>
      <c r="D496" s="839" t="s">
        <v>610</v>
      </c>
      <c r="E496" s="825" t="s">
        <v>5663</v>
      </c>
      <c r="F496" s="839" t="s">
        <v>5664</v>
      </c>
      <c r="G496" s="825" t="s">
        <v>5687</v>
      </c>
      <c r="H496" s="825" t="s">
        <v>5688</v>
      </c>
      <c r="I496" s="831">
        <v>1260</v>
      </c>
      <c r="J496" s="831">
        <v>5</v>
      </c>
      <c r="K496" s="832">
        <v>6299.990234375</v>
      </c>
    </row>
    <row r="497" spans="1:11" ht="14.45" customHeight="1" x14ac:dyDescent="0.2">
      <c r="A497" s="821" t="s">
        <v>588</v>
      </c>
      <c r="B497" s="822" t="s">
        <v>589</v>
      </c>
      <c r="C497" s="825" t="s">
        <v>609</v>
      </c>
      <c r="D497" s="839" t="s">
        <v>610</v>
      </c>
      <c r="E497" s="825" t="s">
        <v>5663</v>
      </c>
      <c r="F497" s="839" t="s">
        <v>5664</v>
      </c>
      <c r="G497" s="825" t="s">
        <v>5689</v>
      </c>
      <c r="H497" s="825" t="s">
        <v>5690</v>
      </c>
      <c r="I497" s="831">
        <v>1887</v>
      </c>
      <c r="J497" s="831">
        <v>49</v>
      </c>
      <c r="K497" s="832">
        <v>92463</v>
      </c>
    </row>
    <row r="498" spans="1:11" ht="14.45" customHeight="1" x14ac:dyDescent="0.2">
      <c r="A498" s="821" t="s">
        <v>588</v>
      </c>
      <c r="B498" s="822" t="s">
        <v>589</v>
      </c>
      <c r="C498" s="825" t="s">
        <v>609</v>
      </c>
      <c r="D498" s="839" t="s">
        <v>610</v>
      </c>
      <c r="E498" s="825" t="s">
        <v>5663</v>
      </c>
      <c r="F498" s="839" t="s">
        <v>5664</v>
      </c>
      <c r="G498" s="825" t="s">
        <v>5691</v>
      </c>
      <c r="H498" s="825" t="s">
        <v>5692</v>
      </c>
      <c r="I498" s="831">
        <v>1887</v>
      </c>
      <c r="J498" s="831">
        <v>65</v>
      </c>
      <c r="K498" s="832">
        <v>122655</v>
      </c>
    </row>
    <row r="499" spans="1:11" ht="14.45" customHeight="1" x14ac:dyDescent="0.2">
      <c r="A499" s="821" t="s">
        <v>588</v>
      </c>
      <c r="B499" s="822" t="s">
        <v>589</v>
      </c>
      <c r="C499" s="825" t="s">
        <v>609</v>
      </c>
      <c r="D499" s="839" t="s">
        <v>610</v>
      </c>
      <c r="E499" s="825" t="s">
        <v>5663</v>
      </c>
      <c r="F499" s="839" t="s">
        <v>5664</v>
      </c>
      <c r="G499" s="825" t="s">
        <v>5693</v>
      </c>
      <c r="H499" s="825" t="s">
        <v>5694</v>
      </c>
      <c r="I499" s="831">
        <v>8715.6298828125</v>
      </c>
      <c r="J499" s="831">
        <v>5</v>
      </c>
      <c r="K499" s="832">
        <v>43578.1494140625</v>
      </c>
    </row>
    <row r="500" spans="1:11" ht="14.45" customHeight="1" x14ac:dyDescent="0.2">
      <c r="A500" s="821" t="s">
        <v>588</v>
      </c>
      <c r="B500" s="822" t="s">
        <v>589</v>
      </c>
      <c r="C500" s="825" t="s">
        <v>609</v>
      </c>
      <c r="D500" s="839" t="s">
        <v>610</v>
      </c>
      <c r="E500" s="825" t="s">
        <v>5663</v>
      </c>
      <c r="F500" s="839" t="s">
        <v>5664</v>
      </c>
      <c r="G500" s="825" t="s">
        <v>5695</v>
      </c>
      <c r="H500" s="825" t="s">
        <v>5696</v>
      </c>
      <c r="I500" s="831">
        <v>5057.7998046875</v>
      </c>
      <c r="J500" s="831">
        <v>2</v>
      </c>
      <c r="K500" s="832">
        <v>10115.599609375</v>
      </c>
    </row>
    <row r="501" spans="1:11" ht="14.45" customHeight="1" x14ac:dyDescent="0.2">
      <c r="A501" s="821" t="s">
        <v>588</v>
      </c>
      <c r="B501" s="822" t="s">
        <v>589</v>
      </c>
      <c r="C501" s="825" t="s">
        <v>609</v>
      </c>
      <c r="D501" s="839" t="s">
        <v>610</v>
      </c>
      <c r="E501" s="825" t="s">
        <v>5697</v>
      </c>
      <c r="F501" s="839" t="s">
        <v>5698</v>
      </c>
      <c r="G501" s="825" t="s">
        <v>5699</v>
      </c>
      <c r="H501" s="825" t="s">
        <v>5700</v>
      </c>
      <c r="I501" s="831">
        <v>143.02250289916992</v>
      </c>
      <c r="J501" s="831">
        <v>175</v>
      </c>
      <c r="K501" s="832">
        <v>25029</v>
      </c>
    </row>
    <row r="502" spans="1:11" ht="14.45" customHeight="1" x14ac:dyDescent="0.2">
      <c r="A502" s="821" t="s">
        <v>588</v>
      </c>
      <c r="B502" s="822" t="s">
        <v>589</v>
      </c>
      <c r="C502" s="825" t="s">
        <v>609</v>
      </c>
      <c r="D502" s="839" t="s">
        <v>610</v>
      </c>
      <c r="E502" s="825" t="s">
        <v>5697</v>
      </c>
      <c r="F502" s="839" t="s">
        <v>5698</v>
      </c>
      <c r="G502" s="825" t="s">
        <v>5701</v>
      </c>
      <c r="H502" s="825" t="s">
        <v>5702</v>
      </c>
      <c r="I502" s="831">
        <v>13.189332962036133</v>
      </c>
      <c r="J502" s="831">
        <v>690</v>
      </c>
      <c r="K502" s="832">
        <v>9100.6502075195313</v>
      </c>
    </row>
    <row r="503" spans="1:11" ht="14.45" customHeight="1" x14ac:dyDescent="0.2">
      <c r="A503" s="821" t="s">
        <v>588</v>
      </c>
      <c r="B503" s="822" t="s">
        <v>589</v>
      </c>
      <c r="C503" s="825" t="s">
        <v>609</v>
      </c>
      <c r="D503" s="839" t="s">
        <v>610</v>
      </c>
      <c r="E503" s="825" t="s">
        <v>5697</v>
      </c>
      <c r="F503" s="839" t="s">
        <v>5698</v>
      </c>
      <c r="G503" s="825" t="s">
        <v>5703</v>
      </c>
      <c r="H503" s="825" t="s">
        <v>5704</v>
      </c>
      <c r="I503" s="831">
        <v>67.760002136230469</v>
      </c>
      <c r="J503" s="831">
        <v>125</v>
      </c>
      <c r="K503" s="832">
        <v>8470</v>
      </c>
    </row>
    <row r="504" spans="1:11" ht="14.45" customHeight="1" x14ac:dyDescent="0.2">
      <c r="A504" s="821" t="s">
        <v>588</v>
      </c>
      <c r="B504" s="822" t="s">
        <v>589</v>
      </c>
      <c r="C504" s="825" t="s">
        <v>609</v>
      </c>
      <c r="D504" s="839" t="s">
        <v>610</v>
      </c>
      <c r="E504" s="825" t="s">
        <v>5697</v>
      </c>
      <c r="F504" s="839" t="s">
        <v>5698</v>
      </c>
      <c r="G504" s="825" t="s">
        <v>5705</v>
      </c>
      <c r="H504" s="825" t="s">
        <v>5706</v>
      </c>
      <c r="I504" s="831">
        <v>19.440000534057617</v>
      </c>
      <c r="J504" s="831">
        <v>450</v>
      </c>
      <c r="K504" s="832">
        <v>8745.75</v>
      </c>
    </row>
    <row r="505" spans="1:11" ht="14.45" customHeight="1" x14ac:dyDescent="0.2">
      <c r="A505" s="821" t="s">
        <v>588</v>
      </c>
      <c r="B505" s="822" t="s">
        <v>589</v>
      </c>
      <c r="C505" s="825" t="s">
        <v>609</v>
      </c>
      <c r="D505" s="839" t="s">
        <v>610</v>
      </c>
      <c r="E505" s="825" t="s">
        <v>5697</v>
      </c>
      <c r="F505" s="839" t="s">
        <v>5698</v>
      </c>
      <c r="G505" s="825" t="s">
        <v>5707</v>
      </c>
      <c r="H505" s="825" t="s">
        <v>5708</v>
      </c>
      <c r="I505" s="831">
        <v>14.400833447774252</v>
      </c>
      <c r="J505" s="831">
        <v>750</v>
      </c>
      <c r="K505" s="832">
        <v>11839.210010528564</v>
      </c>
    </row>
    <row r="506" spans="1:11" ht="14.45" customHeight="1" x14ac:dyDescent="0.2">
      <c r="A506" s="821" t="s">
        <v>588</v>
      </c>
      <c r="B506" s="822" t="s">
        <v>589</v>
      </c>
      <c r="C506" s="825" t="s">
        <v>609</v>
      </c>
      <c r="D506" s="839" t="s">
        <v>610</v>
      </c>
      <c r="E506" s="825" t="s">
        <v>5697</v>
      </c>
      <c r="F506" s="839" t="s">
        <v>5698</v>
      </c>
      <c r="G506" s="825" t="s">
        <v>5709</v>
      </c>
      <c r="H506" s="825" t="s">
        <v>5710</v>
      </c>
      <c r="I506" s="831">
        <v>34.099998474121094</v>
      </c>
      <c r="J506" s="831">
        <v>310</v>
      </c>
      <c r="K506" s="832">
        <v>10570.330383300781</v>
      </c>
    </row>
    <row r="507" spans="1:11" ht="14.45" customHeight="1" x14ac:dyDescent="0.2">
      <c r="A507" s="821" t="s">
        <v>588</v>
      </c>
      <c r="B507" s="822" t="s">
        <v>589</v>
      </c>
      <c r="C507" s="825" t="s">
        <v>609</v>
      </c>
      <c r="D507" s="839" t="s">
        <v>610</v>
      </c>
      <c r="E507" s="825" t="s">
        <v>5697</v>
      </c>
      <c r="F507" s="839" t="s">
        <v>5698</v>
      </c>
      <c r="G507" s="825" t="s">
        <v>5711</v>
      </c>
      <c r="H507" s="825" t="s">
        <v>5712</v>
      </c>
      <c r="I507" s="831">
        <v>35.090000152587891</v>
      </c>
      <c r="J507" s="831">
        <v>20</v>
      </c>
      <c r="K507" s="832">
        <v>701.79998779296875</v>
      </c>
    </row>
    <row r="508" spans="1:11" ht="14.45" customHeight="1" x14ac:dyDescent="0.2">
      <c r="A508" s="821" t="s">
        <v>588</v>
      </c>
      <c r="B508" s="822" t="s">
        <v>589</v>
      </c>
      <c r="C508" s="825" t="s">
        <v>609</v>
      </c>
      <c r="D508" s="839" t="s">
        <v>610</v>
      </c>
      <c r="E508" s="825" t="s">
        <v>5697</v>
      </c>
      <c r="F508" s="839" t="s">
        <v>5698</v>
      </c>
      <c r="G508" s="825" t="s">
        <v>5713</v>
      </c>
      <c r="H508" s="825" t="s">
        <v>5714</v>
      </c>
      <c r="I508" s="831">
        <v>35.090000152587891</v>
      </c>
      <c r="J508" s="831">
        <v>20</v>
      </c>
      <c r="K508" s="832">
        <v>701.79998779296875</v>
      </c>
    </row>
    <row r="509" spans="1:11" ht="14.45" customHeight="1" x14ac:dyDescent="0.2">
      <c r="A509" s="821" t="s">
        <v>588</v>
      </c>
      <c r="B509" s="822" t="s">
        <v>589</v>
      </c>
      <c r="C509" s="825" t="s">
        <v>609</v>
      </c>
      <c r="D509" s="839" t="s">
        <v>610</v>
      </c>
      <c r="E509" s="825" t="s">
        <v>5697</v>
      </c>
      <c r="F509" s="839" t="s">
        <v>5698</v>
      </c>
      <c r="G509" s="825" t="s">
        <v>5715</v>
      </c>
      <c r="H509" s="825" t="s">
        <v>5716</v>
      </c>
      <c r="I509" s="831">
        <v>35.090000152587891</v>
      </c>
      <c r="J509" s="831">
        <v>60</v>
      </c>
      <c r="K509" s="832">
        <v>2105.3999633789063</v>
      </c>
    </row>
    <row r="510" spans="1:11" ht="14.45" customHeight="1" x14ac:dyDescent="0.2">
      <c r="A510" s="821" t="s">
        <v>588</v>
      </c>
      <c r="B510" s="822" t="s">
        <v>589</v>
      </c>
      <c r="C510" s="825" t="s">
        <v>609</v>
      </c>
      <c r="D510" s="839" t="s">
        <v>610</v>
      </c>
      <c r="E510" s="825" t="s">
        <v>5697</v>
      </c>
      <c r="F510" s="839" t="s">
        <v>5698</v>
      </c>
      <c r="G510" s="825" t="s">
        <v>5717</v>
      </c>
      <c r="H510" s="825" t="s">
        <v>5718</v>
      </c>
      <c r="I510" s="831">
        <v>19.959999084472656</v>
      </c>
      <c r="J510" s="831">
        <v>100</v>
      </c>
      <c r="K510" s="832">
        <v>1996</v>
      </c>
    </row>
    <row r="511" spans="1:11" ht="14.45" customHeight="1" x14ac:dyDescent="0.2">
      <c r="A511" s="821" t="s">
        <v>588</v>
      </c>
      <c r="B511" s="822" t="s">
        <v>589</v>
      </c>
      <c r="C511" s="825" t="s">
        <v>609</v>
      </c>
      <c r="D511" s="839" t="s">
        <v>610</v>
      </c>
      <c r="E511" s="825" t="s">
        <v>5697</v>
      </c>
      <c r="F511" s="839" t="s">
        <v>5698</v>
      </c>
      <c r="G511" s="825" t="s">
        <v>5719</v>
      </c>
      <c r="H511" s="825" t="s">
        <v>5720</v>
      </c>
      <c r="I511" s="831">
        <v>32.669998168945313</v>
      </c>
      <c r="J511" s="831">
        <v>150</v>
      </c>
      <c r="K511" s="832">
        <v>4900.5</v>
      </c>
    </row>
    <row r="512" spans="1:11" ht="14.45" customHeight="1" x14ac:dyDescent="0.2">
      <c r="A512" s="821" t="s">
        <v>588</v>
      </c>
      <c r="B512" s="822" t="s">
        <v>589</v>
      </c>
      <c r="C512" s="825" t="s">
        <v>609</v>
      </c>
      <c r="D512" s="839" t="s">
        <v>610</v>
      </c>
      <c r="E512" s="825" t="s">
        <v>5697</v>
      </c>
      <c r="F512" s="839" t="s">
        <v>5698</v>
      </c>
      <c r="G512" s="825" t="s">
        <v>5721</v>
      </c>
      <c r="H512" s="825" t="s">
        <v>5722</v>
      </c>
      <c r="I512" s="831">
        <v>1439.9000244140625</v>
      </c>
      <c r="J512" s="831">
        <v>40</v>
      </c>
      <c r="K512" s="832">
        <v>57596</v>
      </c>
    </row>
    <row r="513" spans="1:11" ht="14.45" customHeight="1" x14ac:dyDescent="0.2">
      <c r="A513" s="821" t="s">
        <v>588</v>
      </c>
      <c r="B513" s="822" t="s">
        <v>589</v>
      </c>
      <c r="C513" s="825" t="s">
        <v>609</v>
      </c>
      <c r="D513" s="839" t="s">
        <v>610</v>
      </c>
      <c r="E513" s="825" t="s">
        <v>5697</v>
      </c>
      <c r="F513" s="839" t="s">
        <v>5698</v>
      </c>
      <c r="G513" s="825" t="s">
        <v>5723</v>
      </c>
      <c r="H513" s="825" t="s">
        <v>5724</v>
      </c>
      <c r="I513" s="831">
        <v>15.237999725341798</v>
      </c>
      <c r="J513" s="831">
        <v>180</v>
      </c>
      <c r="K513" s="832">
        <v>2742.5499572753906</v>
      </c>
    </row>
    <row r="514" spans="1:11" ht="14.45" customHeight="1" x14ac:dyDescent="0.2">
      <c r="A514" s="821" t="s">
        <v>588</v>
      </c>
      <c r="B514" s="822" t="s">
        <v>589</v>
      </c>
      <c r="C514" s="825" t="s">
        <v>609</v>
      </c>
      <c r="D514" s="839" t="s">
        <v>610</v>
      </c>
      <c r="E514" s="825" t="s">
        <v>5697</v>
      </c>
      <c r="F514" s="839" t="s">
        <v>5698</v>
      </c>
      <c r="G514" s="825" t="s">
        <v>5725</v>
      </c>
      <c r="H514" s="825" t="s">
        <v>5726</v>
      </c>
      <c r="I514" s="831">
        <v>50.599998474121094</v>
      </c>
      <c r="J514" s="831">
        <v>1020</v>
      </c>
      <c r="K514" s="832">
        <v>51612.8994140625</v>
      </c>
    </row>
    <row r="515" spans="1:11" ht="14.45" customHeight="1" x14ac:dyDescent="0.2">
      <c r="A515" s="821" t="s">
        <v>588</v>
      </c>
      <c r="B515" s="822" t="s">
        <v>589</v>
      </c>
      <c r="C515" s="825" t="s">
        <v>609</v>
      </c>
      <c r="D515" s="839" t="s">
        <v>610</v>
      </c>
      <c r="E515" s="825" t="s">
        <v>5697</v>
      </c>
      <c r="F515" s="839" t="s">
        <v>5698</v>
      </c>
      <c r="G515" s="825" t="s">
        <v>5727</v>
      </c>
      <c r="H515" s="825" t="s">
        <v>5728</v>
      </c>
      <c r="I515" s="831">
        <v>1045.43994140625</v>
      </c>
      <c r="J515" s="831">
        <v>30</v>
      </c>
      <c r="K515" s="832">
        <v>31363.2001953125</v>
      </c>
    </row>
    <row r="516" spans="1:11" ht="14.45" customHeight="1" x14ac:dyDescent="0.2">
      <c r="A516" s="821" t="s">
        <v>588</v>
      </c>
      <c r="B516" s="822" t="s">
        <v>589</v>
      </c>
      <c r="C516" s="825" t="s">
        <v>609</v>
      </c>
      <c r="D516" s="839" t="s">
        <v>610</v>
      </c>
      <c r="E516" s="825" t="s">
        <v>5697</v>
      </c>
      <c r="F516" s="839" t="s">
        <v>5698</v>
      </c>
      <c r="G516" s="825" t="s">
        <v>5729</v>
      </c>
      <c r="H516" s="825" t="s">
        <v>5730</v>
      </c>
      <c r="I516" s="831">
        <v>2637.800048828125</v>
      </c>
      <c r="J516" s="831">
        <v>40</v>
      </c>
      <c r="K516" s="832">
        <v>105512</v>
      </c>
    </row>
    <row r="517" spans="1:11" ht="14.45" customHeight="1" x14ac:dyDescent="0.2">
      <c r="A517" s="821" t="s">
        <v>588</v>
      </c>
      <c r="B517" s="822" t="s">
        <v>589</v>
      </c>
      <c r="C517" s="825" t="s">
        <v>609</v>
      </c>
      <c r="D517" s="839" t="s">
        <v>610</v>
      </c>
      <c r="E517" s="825" t="s">
        <v>5697</v>
      </c>
      <c r="F517" s="839" t="s">
        <v>5698</v>
      </c>
      <c r="G517" s="825" t="s">
        <v>5731</v>
      </c>
      <c r="H517" s="825" t="s">
        <v>5732</v>
      </c>
      <c r="I517" s="831">
        <v>2441.175048828125</v>
      </c>
      <c r="J517" s="831">
        <v>160</v>
      </c>
      <c r="K517" s="832">
        <v>384780.00317382813</v>
      </c>
    </row>
    <row r="518" spans="1:11" ht="14.45" customHeight="1" x14ac:dyDescent="0.2">
      <c r="A518" s="821" t="s">
        <v>588</v>
      </c>
      <c r="B518" s="822" t="s">
        <v>589</v>
      </c>
      <c r="C518" s="825" t="s">
        <v>609</v>
      </c>
      <c r="D518" s="839" t="s">
        <v>610</v>
      </c>
      <c r="E518" s="825" t="s">
        <v>5697</v>
      </c>
      <c r="F518" s="839" t="s">
        <v>5698</v>
      </c>
      <c r="G518" s="825" t="s">
        <v>5733</v>
      </c>
      <c r="H518" s="825" t="s">
        <v>5734</v>
      </c>
      <c r="I518" s="831">
        <v>1645.5999755859375</v>
      </c>
      <c r="J518" s="831">
        <v>25</v>
      </c>
      <c r="K518" s="832">
        <v>41140</v>
      </c>
    </row>
    <row r="519" spans="1:11" ht="14.45" customHeight="1" x14ac:dyDescent="0.2">
      <c r="A519" s="821" t="s">
        <v>588</v>
      </c>
      <c r="B519" s="822" t="s">
        <v>589</v>
      </c>
      <c r="C519" s="825" t="s">
        <v>609</v>
      </c>
      <c r="D519" s="839" t="s">
        <v>610</v>
      </c>
      <c r="E519" s="825" t="s">
        <v>5697</v>
      </c>
      <c r="F519" s="839" t="s">
        <v>5698</v>
      </c>
      <c r="G519" s="825" t="s">
        <v>5735</v>
      </c>
      <c r="H519" s="825" t="s">
        <v>5736</v>
      </c>
      <c r="I519" s="831">
        <v>3569.260009765625</v>
      </c>
      <c r="J519" s="831">
        <v>120</v>
      </c>
      <c r="K519" s="832">
        <v>428310.96875</v>
      </c>
    </row>
    <row r="520" spans="1:11" ht="14.45" customHeight="1" x14ac:dyDescent="0.2">
      <c r="A520" s="821" t="s">
        <v>588</v>
      </c>
      <c r="B520" s="822" t="s">
        <v>589</v>
      </c>
      <c r="C520" s="825" t="s">
        <v>609</v>
      </c>
      <c r="D520" s="839" t="s">
        <v>610</v>
      </c>
      <c r="E520" s="825" t="s">
        <v>5697</v>
      </c>
      <c r="F520" s="839" t="s">
        <v>5698</v>
      </c>
      <c r="G520" s="825" t="s">
        <v>5737</v>
      </c>
      <c r="H520" s="825" t="s">
        <v>5738</v>
      </c>
      <c r="I520" s="831">
        <v>298.35142735072543</v>
      </c>
      <c r="J520" s="831">
        <v>90</v>
      </c>
      <c r="K520" s="832">
        <v>26934.60009765625</v>
      </c>
    </row>
    <row r="521" spans="1:11" ht="14.45" customHeight="1" x14ac:dyDescent="0.2">
      <c r="A521" s="821" t="s">
        <v>588</v>
      </c>
      <c r="B521" s="822" t="s">
        <v>589</v>
      </c>
      <c r="C521" s="825" t="s">
        <v>609</v>
      </c>
      <c r="D521" s="839" t="s">
        <v>610</v>
      </c>
      <c r="E521" s="825" t="s">
        <v>5697</v>
      </c>
      <c r="F521" s="839" t="s">
        <v>5698</v>
      </c>
      <c r="G521" s="825" t="s">
        <v>5737</v>
      </c>
      <c r="H521" s="825" t="s">
        <v>5739</v>
      </c>
      <c r="I521" s="831">
        <v>302.5</v>
      </c>
      <c r="J521" s="831">
        <v>190</v>
      </c>
      <c r="K521" s="832">
        <v>57475</v>
      </c>
    </row>
    <row r="522" spans="1:11" ht="14.45" customHeight="1" x14ac:dyDescent="0.2">
      <c r="A522" s="821" t="s">
        <v>588</v>
      </c>
      <c r="B522" s="822" t="s">
        <v>589</v>
      </c>
      <c r="C522" s="825" t="s">
        <v>609</v>
      </c>
      <c r="D522" s="839" t="s">
        <v>610</v>
      </c>
      <c r="E522" s="825" t="s">
        <v>5697</v>
      </c>
      <c r="F522" s="839" t="s">
        <v>5698</v>
      </c>
      <c r="G522" s="825" t="s">
        <v>5740</v>
      </c>
      <c r="H522" s="825" t="s">
        <v>5741</v>
      </c>
      <c r="I522" s="831">
        <v>511.82998657226563</v>
      </c>
      <c r="J522" s="831">
        <v>1040</v>
      </c>
      <c r="K522" s="832">
        <v>532303.2021484375</v>
      </c>
    </row>
    <row r="523" spans="1:11" ht="14.45" customHeight="1" x14ac:dyDescent="0.2">
      <c r="A523" s="821" t="s">
        <v>588</v>
      </c>
      <c r="B523" s="822" t="s">
        <v>589</v>
      </c>
      <c r="C523" s="825" t="s">
        <v>633</v>
      </c>
      <c r="D523" s="839" t="s">
        <v>634</v>
      </c>
      <c r="E523" s="825" t="s">
        <v>4839</v>
      </c>
      <c r="F523" s="839" t="s">
        <v>4840</v>
      </c>
      <c r="G523" s="825" t="s">
        <v>4843</v>
      </c>
      <c r="H523" s="825" t="s">
        <v>4844</v>
      </c>
      <c r="I523" s="831">
        <v>5445</v>
      </c>
      <c r="J523" s="831">
        <v>5</v>
      </c>
      <c r="K523" s="832">
        <v>27225</v>
      </c>
    </row>
    <row r="524" spans="1:11" ht="14.45" customHeight="1" x14ac:dyDescent="0.2">
      <c r="A524" s="821" t="s">
        <v>588</v>
      </c>
      <c r="B524" s="822" t="s">
        <v>589</v>
      </c>
      <c r="C524" s="825" t="s">
        <v>633</v>
      </c>
      <c r="D524" s="839" t="s">
        <v>634</v>
      </c>
      <c r="E524" s="825" t="s">
        <v>4839</v>
      </c>
      <c r="F524" s="839" t="s">
        <v>4840</v>
      </c>
      <c r="G524" s="825" t="s">
        <v>4845</v>
      </c>
      <c r="H524" s="825" t="s">
        <v>4846</v>
      </c>
      <c r="I524" s="831">
        <v>5445</v>
      </c>
      <c r="J524" s="831">
        <v>5</v>
      </c>
      <c r="K524" s="832">
        <v>27225</v>
      </c>
    </row>
    <row r="525" spans="1:11" ht="14.45" customHeight="1" x14ac:dyDescent="0.2">
      <c r="A525" s="821" t="s">
        <v>588</v>
      </c>
      <c r="B525" s="822" t="s">
        <v>589</v>
      </c>
      <c r="C525" s="825" t="s">
        <v>633</v>
      </c>
      <c r="D525" s="839" t="s">
        <v>634</v>
      </c>
      <c r="E525" s="825" t="s">
        <v>4839</v>
      </c>
      <c r="F525" s="839" t="s">
        <v>4840</v>
      </c>
      <c r="G525" s="825" t="s">
        <v>4847</v>
      </c>
      <c r="H525" s="825" t="s">
        <v>4848</v>
      </c>
      <c r="I525" s="831">
        <v>5445</v>
      </c>
      <c r="J525" s="831">
        <v>5</v>
      </c>
      <c r="K525" s="832">
        <v>27225</v>
      </c>
    </row>
    <row r="526" spans="1:11" ht="14.45" customHeight="1" x14ac:dyDescent="0.2">
      <c r="A526" s="821" t="s">
        <v>588</v>
      </c>
      <c r="B526" s="822" t="s">
        <v>589</v>
      </c>
      <c r="C526" s="825" t="s">
        <v>633</v>
      </c>
      <c r="D526" s="839" t="s">
        <v>634</v>
      </c>
      <c r="E526" s="825" t="s">
        <v>4839</v>
      </c>
      <c r="F526" s="839" t="s">
        <v>4840</v>
      </c>
      <c r="G526" s="825" t="s">
        <v>4849</v>
      </c>
      <c r="H526" s="825" t="s">
        <v>4850</v>
      </c>
      <c r="I526" s="831">
        <v>5445</v>
      </c>
      <c r="J526" s="831">
        <v>3</v>
      </c>
      <c r="K526" s="832">
        <v>16335</v>
      </c>
    </row>
    <row r="527" spans="1:11" ht="14.45" customHeight="1" x14ac:dyDescent="0.2">
      <c r="A527" s="821" t="s">
        <v>588</v>
      </c>
      <c r="B527" s="822" t="s">
        <v>589</v>
      </c>
      <c r="C527" s="825" t="s">
        <v>633</v>
      </c>
      <c r="D527" s="839" t="s">
        <v>634</v>
      </c>
      <c r="E527" s="825" t="s">
        <v>4839</v>
      </c>
      <c r="F527" s="839" t="s">
        <v>4840</v>
      </c>
      <c r="G527" s="825" t="s">
        <v>4851</v>
      </c>
      <c r="H527" s="825" t="s">
        <v>4852</v>
      </c>
      <c r="I527" s="831">
        <v>147.17999267578125</v>
      </c>
      <c r="J527" s="831">
        <v>65</v>
      </c>
      <c r="K527" s="832">
        <v>9566.8596801757813</v>
      </c>
    </row>
    <row r="528" spans="1:11" ht="14.45" customHeight="1" x14ac:dyDescent="0.2">
      <c r="A528" s="821" t="s">
        <v>588</v>
      </c>
      <c r="B528" s="822" t="s">
        <v>589</v>
      </c>
      <c r="C528" s="825" t="s">
        <v>633</v>
      </c>
      <c r="D528" s="839" t="s">
        <v>634</v>
      </c>
      <c r="E528" s="825" t="s">
        <v>4839</v>
      </c>
      <c r="F528" s="839" t="s">
        <v>4840</v>
      </c>
      <c r="G528" s="825" t="s">
        <v>4853</v>
      </c>
      <c r="H528" s="825" t="s">
        <v>4854</v>
      </c>
      <c r="I528" s="831">
        <v>147.17999267578125</v>
      </c>
      <c r="J528" s="831">
        <v>65</v>
      </c>
      <c r="K528" s="832">
        <v>9566.8396606445313</v>
      </c>
    </row>
    <row r="529" spans="1:11" ht="14.45" customHeight="1" x14ac:dyDescent="0.2">
      <c r="A529" s="821" t="s">
        <v>588</v>
      </c>
      <c r="B529" s="822" t="s">
        <v>589</v>
      </c>
      <c r="C529" s="825" t="s">
        <v>633</v>
      </c>
      <c r="D529" s="839" t="s">
        <v>634</v>
      </c>
      <c r="E529" s="825" t="s">
        <v>4839</v>
      </c>
      <c r="F529" s="839" t="s">
        <v>4840</v>
      </c>
      <c r="G529" s="825" t="s">
        <v>4859</v>
      </c>
      <c r="H529" s="825" t="s">
        <v>4860</v>
      </c>
      <c r="I529" s="831">
        <v>9228.2001953125</v>
      </c>
      <c r="J529" s="831">
        <v>0.5</v>
      </c>
      <c r="K529" s="832">
        <v>4614.10009765625</v>
      </c>
    </row>
    <row r="530" spans="1:11" ht="14.45" customHeight="1" x14ac:dyDescent="0.2">
      <c r="A530" s="821" t="s">
        <v>588</v>
      </c>
      <c r="B530" s="822" t="s">
        <v>589</v>
      </c>
      <c r="C530" s="825" t="s">
        <v>633</v>
      </c>
      <c r="D530" s="839" t="s">
        <v>634</v>
      </c>
      <c r="E530" s="825" t="s">
        <v>4839</v>
      </c>
      <c r="F530" s="839" t="s">
        <v>4840</v>
      </c>
      <c r="G530" s="825" t="s">
        <v>4861</v>
      </c>
      <c r="H530" s="825" t="s">
        <v>4862</v>
      </c>
      <c r="I530" s="831">
        <v>12.910000165303549</v>
      </c>
      <c r="J530" s="831">
        <v>30</v>
      </c>
      <c r="K530" s="832">
        <v>387.20001220703125</v>
      </c>
    </row>
    <row r="531" spans="1:11" ht="14.45" customHeight="1" x14ac:dyDescent="0.2">
      <c r="A531" s="821" t="s">
        <v>588</v>
      </c>
      <c r="B531" s="822" t="s">
        <v>589</v>
      </c>
      <c r="C531" s="825" t="s">
        <v>633</v>
      </c>
      <c r="D531" s="839" t="s">
        <v>634</v>
      </c>
      <c r="E531" s="825" t="s">
        <v>4839</v>
      </c>
      <c r="F531" s="839" t="s">
        <v>4840</v>
      </c>
      <c r="G531" s="825" t="s">
        <v>4863</v>
      </c>
      <c r="H531" s="825" t="s">
        <v>4864</v>
      </c>
      <c r="I531" s="831">
        <v>3035.31005859375</v>
      </c>
      <c r="J531" s="831">
        <v>11</v>
      </c>
      <c r="K531" s="832">
        <v>33388.41015625</v>
      </c>
    </row>
    <row r="532" spans="1:11" ht="14.45" customHeight="1" x14ac:dyDescent="0.2">
      <c r="A532" s="821" t="s">
        <v>588</v>
      </c>
      <c r="B532" s="822" t="s">
        <v>589</v>
      </c>
      <c r="C532" s="825" t="s">
        <v>633</v>
      </c>
      <c r="D532" s="839" t="s">
        <v>634</v>
      </c>
      <c r="E532" s="825" t="s">
        <v>4839</v>
      </c>
      <c r="F532" s="839" t="s">
        <v>4840</v>
      </c>
      <c r="G532" s="825" t="s">
        <v>4865</v>
      </c>
      <c r="H532" s="825" t="s">
        <v>4866</v>
      </c>
      <c r="I532" s="831">
        <v>3035.31005859375</v>
      </c>
      <c r="J532" s="831">
        <v>5</v>
      </c>
      <c r="K532" s="832">
        <v>15176.55029296875</v>
      </c>
    </row>
    <row r="533" spans="1:11" ht="14.45" customHeight="1" x14ac:dyDescent="0.2">
      <c r="A533" s="821" t="s">
        <v>588</v>
      </c>
      <c r="B533" s="822" t="s">
        <v>589</v>
      </c>
      <c r="C533" s="825" t="s">
        <v>633</v>
      </c>
      <c r="D533" s="839" t="s">
        <v>634</v>
      </c>
      <c r="E533" s="825" t="s">
        <v>4839</v>
      </c>
      <c r="F533" s="839" t="s">
        <v>4840</v>
      </c>
      <c r="G533" s="825" t="s">
        <v>4867</v>
      </c>
      <c r="H533" s="825" t="s">
        <v>4868</v>
      </c>
      <c r="I533" s="831">
        <v>2277.85009765625</v>
      </c>
      <c r="J533" s="831">
        <v>2</v>
      </c>
      <c r="K533" s="832">
        <v>4555.7001953125</v>
      </c>
    </row>
    <row r="534" spans="1:11" ht="14.45" customHeight="1" x14ac:dyDescent="0.2">
      <c r="A534" s="821" t="s">
        <v>588</v>
      </c>
      <c r="B534" s="822" t="s">
        <v>589</v>
      </c>
      <c r="C534" s="825" t="s">
        <v>633</v>
      </c>
      <c r="D534" s="839" t="s">
        <v>634</v>
      </c>
      <c r="E534" s="825" t="s">
        <v>4839</v>
      </c>
      <c r="F534" s="839" t="s">
        <v>4840</v>
      </c>
      <c r="G534" s="825" t="s">
        <v>4869</v>
      </c>
      <c r="H534" s="825" t="s">
        <v>4870</v>
      </c>
      <c r="I534" s="831">
        <v>2277.85009765625</v>
      </c>
      <c r="J534" s="831">
        <v>1</v>
      </c>
      <c r="K534" s="832">
        <v>2277.85009765625</v>
      </c>
    </row>
    <row r="535" spans="1:11" ht="14.45" customHeight="1" x14ac:dyDescent="0.2">
      <c r="A535" s="821" t="s">
        <v>588</v>
      </c>
      <c r="B535" s="822" t="s">
        <v>589</v>
      </c>
      <c r="C535" s="825" t="s">
        <v>633</v>
      </c>
      <c r="D535" s="839" t="s">
        <v>634</v>
      </c>
      <c r="E535" s="825" t="s">
        <v>4839</v>
      </c>
      <c r="F535" s="839" t="s">
        <v>4840</v>
      </c>
      <c r="G535" s="825" t="s">
        <v>4871</v>
      </c>
      <c r="H535" s="825" t="s">
        <v>4872</v>
      </c>
      <c r="I535" s="831">
        <v>9228.18994140625</v>
      </c>
      <c r="J535" s="831">
        <v>1</v>
      </c>
      <c r="K535" s="832">
        <v>9228.18994140625</v>
      </c>
    </row>
    <row r="536" spans="1:11" ht="14.45" customHeight="1" x14ac:dyDescent="0.2">
      <c r="A536" s="821" t="s">
        <v>588</v>
      </c>
      <c r="B536" s="822" t="s">
        <v>589</v>
      </c>
      <c r="C536" s="825" t="s">
        <v>633</v>
      </c>
      <c r="D536" s="839" t="s">
        <v>634</v>
      </c>
      <c r="E536" s="825" t="s">
        <v>4839</v>
      </c>
      <c r="F536" s="839" t="s">
        <v>4840</v>
      </c>
      <c r="G536" s="825" t="s">
        <v>4873</v>
      </c>
      <c r="H536" s="825" t="s">
        <v>4874</v>
      </c>
      <c r="I536" s="831">
        <v>22994.599609375</v>
      </c>
      <c r="J536" s="831">
        <v>0.5</v>
      </c>
      <c r="K536" s="832">
        <v>11497.2998046875</v>
      </c>
    </row>
    <row r="537" spans="1:11" ht="14.45" customHeight="1" x14ac:dyDescent="0.2">
      <c r="A537" s="821" t="s">
        <v>588</v>
      </c>
      <c r="B537" s="822" t="s">
        <v>589</v>
      </c>
      <c r="C537" s="825" t="s">
        <v>633</v>
      </c>
      <c r="D537" s="839" t="s">
        <v>634</v>
      </c>
      <c r="E537" s="825" t="s">
        <v>4839</v>
      </c>
      <c r="F537" s="839" t="s">
        <v>4840</v>
      </c>
      <c r="G537" s="825" t="s">
        <v>4875</v>
      </c>
      <c r="H537" s="825" t="s">
        <v>4876</v>
      </c>
      <c r="I537" s="831">
        <v>22994.599609375</v>
      </c>
      <c r="J537" s="831">
        <v>0.5</v>
      </c>
      <c r="K537" s="832">
        <v>11497.2998046875</v>
      </c>
    </row>
    <row r="538" spans="1:11" ht="14.45" customHeight="1" x14ac:dyDescent="0.2">
      <c r="A538" s="821" t="s">
        <v>588</v>
      </c>
      <c r="B538" s="822" t="s">
        <v>589</v>
      </c>
      <c r="C538" s="825" t="s">
        <v>633</v>
      </c>
      <c r="D538" s="839" t="s">
        <v>634</v>
      </c>
      <c r="E538" s="825" t="s">
        <v>4839</v>
      </c>
      <c r="F538" s="839" t="s">
        <v>4840</v>
      </c>
      <c r="G538" s="825" t="s">
        <v>4877</v>
      </c>
      <c r="H538" s="825" t="s">
        <v>4878</v>
      </c>
      <c r="I538" s="831">
        <v>22994.599609375</v>
      </c>
      <c r="J538" s="831">
        <v>0</v>
      </c>
      <c r="K538" s="832">
        <v>0</v>
      </c>
    </row>
    <row r="539" spans="1:11" ht="14.45" customHeight="1" x14ac:dyDescent="0.2">
      <c r="A539" s="821" t="s">
        <v>588</v>
      </c>
      <c r="B539" s="822" t="s">
        <v>589</v>
      </c>
      <c r="C539" s="825" t="s">
        <v>633</v>
      </c>
      <c r="D539" s="839" t="s">
        <v>634</v>
      </c>
      <c r="E539" s="825" t="s">
        <v>4839</v>
      </c>
      <c r="F539" s="839" t="s">
        <v>4840</v>
      </c>
      <c r="G539" s="825" t="s">
        <v>4885</v>
      </c>
      <c r="H539" s="825" t="s">
        <v>4886</v>
      </c>
      <c r="I539" s="831">
        <v>3709.679931640625</v>
      </c>
      <c r="J539" s="831">
        <v>0.5</v>
      </c>
      <c r="K539" s="832">
        <v>1854.8399658203125</v>
      </c>
    </row>
    <row r="540" spans="1:11" ht="14.45" customHeight="1" x14ac:dyDescent="0.2">
      <c r="A540" s="821" t="s">
        <v>588</v>
      </c>
      <c r="B540" s="822" t="s">
        <v>589</v>
      </c>
      <c r="C540" s="825" t="s">
        <v>633</v>
      </c>
      <c r="D540" s="839" t="s">
        <v>634</v>
      </c>
      <c r="E540" s="825" t="s">
        <v>4839</v>
      </c>
      <c r="F540" s="839" t="s">
        <v>4840</v>
      </c>
      <c r="G540" s="825" t="s">
        <v>4887</v>
      </c>
      <c r="H540" s="825" t="s">
        <v>4888</v>
      </c>
      <c r="I540" s="831">
        <v>3130.7525024414063</v>
      </c>
      <c r="J540" s="831">
        <v>4</v>
      </c>
      <c r="K540" s="832">
        <v>12523.010009765625</v>
      </c>
    </row>
    <row r="541" spans="1:11" ht="14.45" customHeight="1" x14ac:dyDescent="0.2">
      <c r="A541" s="821" t="s">
        <v>588</v>
      </c>
      <c r="B541" s="822" t="s">
        <v>589</v>
      </c>
      <c r="C541" s="825" t="s">
        <v>633</v>
      </c>
      <c r="D541" s="839" t="s">
        <v>634</v>
      </c>
      <c r="E541" s="825" t="s">
        <v>4839</v>
      </c>
      <c r="F541" s="839" t="s">
        <v>4840</v>
      </c>
      <c r="G541" s="825" t="s">
        <v>4889</v>
      </c>
      <c r="H541" s="825" t="s">
        <v>4890</v>
      </c>
      <c r="I541" s="831">
        <v>213.35000610351563</v>
      </c>
      <c r="J541" s="831">
        <v>5</v>
      </c>
      <c r="K541" s="832">
        <v>1066.72998046875</v>
      </c>
    </row>
    <row r="542" spans="1:11" ht="14.45" customHeight="1" x14ac:dyDescent="0.2">
      <c r="A542" s="821" t="s">
        <v>588</v>
      </c>
      <c r="B542" s="822" t="s">
        <v>589</v>
      </c>
      <c r="C542" s="825" t="s">
        <v>633</v>
      </c>
      <c r="D542" s="839" t="s">
        <v>634</v>
      </c>
      <c r="E542" s="825" t="s">
        <v>4839</v>
      </c>
      <c r="F542" s="839" t="s">
        <v>4840</v>
      </c>
      <c r="G542" s="825" t="s">
        <v>4891</v>
      </c>
      <c r="H542" s="825" t="s">
        <v>4892</v>
      </c>
      <c r="I542" s="831">
        <v>2722.4997829861113</v>
      </c>
      <c r="J542" s="831">
        <v>39</v>
      </c>
      <c r="K542" s="832">
        <v>106177.490234375</v>
      </c>
    </row>
    <row r="543" spans="1:11" ht="14.45" customHeight="1" x14ac:dyDescent="0.2">
      <c r="A543" s="821" t="s">
        <v>588</v>
      </c>
      <c r="B543" s="822" t="s">
        <v>589</v>
      </c>
      <c r="C543" s="825" t="s">
        <v>633</v>
      </c>
      <c r="D543" s="839" t="s">
        <v>634</v>
      </c>
      <c r="E543" s="825" t="s">
        <v>4839</v>
      </c>
      <c r="F543" s="839" t="s">
        <v>4840</v>
      </c>
      <c r="G543" s="825" t="s">
        <v>4893</v>
      </c>
      <c r="H543" s="825" t="s">
        <v>4894</v>
      </c>
      <c r="I543" s="831">
        <v>2397.39990234375</v>
      </c>
      <c r="J543" s="831">
        <v>3</v>
      </c>
      <c r="K543" s="832">
        <v>7192.19970703125</v>
      </c>
    </row>
    <row r="544" spans="1:11" ht="14.45" customHeight="1" x14ac:dyDescent="0.2">
      <c r="A544" s="821" t="s">
        <v>588</v>
      </c>
      <c r="B544" s="822" t="s">
        <v>589</v>
      </c>
      <c r="C544" s="825" t="s">
        <v>633</v>
      </c>
      <c r="D544" s="839" t="s">
        <v>634</v>
      </c>
      <c r="E544" s="825" t="s">
        <v>4839</v>
      </c>
      <c r="F544" s="839" t="s">
        <v>4840</v>
      </c>
      <c r="G544" s="825" t="s">
        <v>4895</v>
      </c>
      <c r="H544" s="825" t="s">
        <v>4896</v>
      </c>
      <c r="I544" s="831">
        <v>2624.5400390625</v>
      </c>
      <c r="J544" s="831">
        <v>1</v>
      </c>
      <c r="K544" s="832">
        <v>2624.5400390625</v>
      </c>
    </row>
    <row r="545" spans="1:11" ht="14.45" customHeight="1" x14ac:dyDescent="0.2">
      <c r="A545" s="821" t="s">
        <v>588</v>
      </c>
      <c r="B545" s="822" t="s">
        <v>589</v>
      </c>
      <c r="C545" s="825" t="s">
        <v>633</v>
      </c>
      <c r="D545" s="839" t="s">
        <v>634</v>
      </c>
      <c r="E545" s="825" t="s">
        <v>5742</v>
      </c>
      <c r="F545" s="839" t="s">
        <v>5743</v>
      </c>
      <c r="G545" s="825" t="s">
        <v>5744</v>
      </c>
      <c r="H545" s="825" t="s">
        <v>5745</v>
      </c>
      <c r="I545" s="831">
        <v>67.110000610351563</v>
      </c>
      <c r="J545" s="831">
        <v>300</v>
      </c>
      <c r="K545" s="832">
        <v>20133.499755859375</v>
      </c>
    </row>
    <row r="546" spans="1:11" ht="14.45" customHeight="1" x14ac:dyDescent="0.2">
      <c r="A546" s="821" t="s">
        <v>588</v>
      </c>
      <c r="B546" s="822" t="s">
        <v>589</v>
      </c>
      <c r="C546" s="825" t="s">
        <v>633</v>
      </c>
      <c r="D546" s="839" t="s">
        <v>634</v>
      </c>
      <c r="E546" s="825" t="s">
        <v>4751</v>
      </c>
      <c r="F546" s="839" t="s">
        <v>4752</v>
      </c>
      <c r="G546" s="825" t="s">
        <v>4915</v>
      </c>
      <c r="H546" s="825" t="s">
        <v>4916</v>
      </c>
      <c r="I546" s="831">
        <v>0.89999997615814209</v>
      </c>
      <c r="J546" s="831">
        <v>4000</v>
      </c>
      <c r="K546" s="832">
        <v>3593.699951171875</v>
      </c>
    </row>
    <row r="547" spans="1:11" ht="14.45" customHeight="1" x14ac:dyDescent="0.2">
      <c r="A547" s="821" t="s">
        <v>588</v>
      </c>
      <c r="B547" s="822" t="s">
        <v>589</v>
      </c>
      <c r="C547" s="825" t="s">
        <v>633</v>
      </c>
      <c r="D547" s="839" t="s">
        <v>634</v>
      </c>
      <c r="E547" s="825" t="s">
        <v>4751</v>
      </c>
      <c r="F547" s="839" t="s">
        <v>4752</v>
      </c>
      <c r="G547" s="825" t="s">
        <v>4917</v>
      </c>
      <c r="H547" s="825" t="s">
        <v>4918</v>
      </c>
      <c r="I547" s="831">
        <v>76.956001281738281</v>
      </c>
      <c r="J547" s="831">
        <v>110</v>
      </c>
      <c r="K547" s="832">
        <v>8524.4499816894531</v>
      </c>
    </row>
    <row r="548" spans="1:11" ht="14.45" customHeight="1" x14ac:dyDescent="0.2">
      <c r="A548" s="821" t="s">
        <v>588</v>
      </c>
      <c r="B548" s="822" t="s">
        <v>589</v>
      </c>
      <c r="C548" s="825" t="s">
        <v>633</v>
      </c>
      <c r="D548" s="839" t="s">
        <v>634</v>
      </c>
      <c r="E548" s="825" t="s">
        <v>4751</v>
      </c>
      <c r="F548" s="839" t="s">
        <v>4752</v>
      </c>
      <c r="G548" s="825" t="s">
        <v>5746</v>
      </c>
      <c r="H548" s="825" t="s">
        <v>5747</v>
      </c>
      <c r="I548" s="831">
        <v>9.7799997329711914</v>
      </c>
      <c r="J548" s="831">
        <v>100</v>
      </c>
      <c r="K548" s="832">
        <v>977.5</v>
      </c>
    </row>
    <row r="549" spans="1:11" ht="14.45" customHeight="1" x14ac:dyDescent="0.2">
      <c r="A549" s="821" t="s">
        <v>588</v>
      </c>
      <c r="B549" s="822" t="s">
        <v>589</v>
      </c>
      <c r="C549" s="825" t="s">
        <v>633</v>
      </c>
      <c r="D549" s="839" t="s">
        <v>634</v>
      </c>
      <c r="E549" s="825" t="s">
        <v>4751</v>
      </c>
      <c r="F549" s="839" t="s">
        <v>4752</v>
      </c>
      <c r="G549" s="825" t="s">
        <v>5748</v>
      </c>
      <c r="H549" s="825" t="s">
        <v>5749</v>
      </c>
      <c r="I549" s="831">
        <v>1252.3499755859375</v>
      </c>
      <c r="J549" s="831">
        <v>2</v>
      </c>
      <c r="K549" s="832">
        <v>2504.699951171875</v>
      </c>
    </row>
    <row r="550" spans="1:11" ht="14.45" customHeight="1" x14ac:dyDescent="0.2">
      <c r="A550" s="821" t="s">
        <v>588</v>
      </c>
      <c r="B550" s="822" t="s">
        <v>589</v>
      </c>
      <c r="C550" s="825" t="s">
        <v>633</v>
      </c>
      <c r="D550" s="839" t="s">
        <v>634</v>
      </c>
      <c r="E550" s="825" t="s">
        <v>4751</v>
      </c>
      <c r="F550" s="839" t="s">
        <v>4752</v>
      </c>
      <c r="G550" s="825" t="s">
        <v>5750</v>
      </c>
      <c r="H550" s="825" t="s">
        <v>5751</v>
      </c>
      <c r="I550" s="831">
        <v>6.377500057220459</v>
      </c>
      <c r="J550" s="831">
        <v>400</v>
      </c>
      <c r="K550" s="832">
        <v>2551</v>
      </c>
    </row>
    <row r="551" spans="1:11" ht="14.45" customHeight="1" x14ac:dyDescent="0.2">
      <c r="A551" s="821" t="s">
        <v>588</v>
      </c>
      <c r="B551" s="822" t="s">
        <v>589</v>
      </c>
      <c r="C551" s="825" t="s">
        <v>633</v>
      </c>
      <c r="D551" s="839" t="s">
        <v>634</v>
      </c>
      <c r="E551" s="825" t="s">
        <v>4751</v>
      </c>
      <c r="F551" s="839" t="s">
        <v>4752</v>
      </c>
      <c r="G551" s="825" t="s">
        <v>4923</v>
      </c>
      <c r="H551" s="825" t="s">
        <v>4924</v>
      </c>
      <c r="I551" s="831">
        <v>8.8400001525878906</v>
      </c>
      <c r="J551" s="831">
        <v>120</v>
      </c>
      <c r="K551" s="832">
        <v>1060.800048828125</v>
      </c>
    </row>
    <row r="552" spans="1:11" ht="14.45" customHeight="1" x14ac:dyDescent="0.2">
      <c r="A552" s="821" t="s">
        <v>588</v>
      </c>
      <c r="B552" s="822" t="s">
        <v>589</v>
      </c>
      <c r="C552" s="825" t="s">
        <v>633</v>
      </c>
      <c r="D552" s="839" t="s">
        <v>634</v>
      </c>
      <c r="E552" s="825" t="s">
        <v>4751</v>
      </c>
      <c r="F552" s="839" t="s">
        <v>4752</v>
      </c>
      <c r="G552" s="825" t="s">
        <v>5752</v>
      </c>
      <c r="H552" s="825" t="s">
        <v>5753</v>
      </c>
      <c r="I552" s="831">
        <v>0.46166667342185974</v>
      </c>
      <c r="J552" s="831">
        <v>8500</v>
      </c>
      <c r="K552" s="832">
        <v>3975</v>
      </c>
    </row>
    <row r="553" spans="1:11" ht="14.45" customHeight="1" x14ac:dyDescent="0.2">
      <c r="A553" s="821" t="s">
        <v>588</v>
      </c>
      <c r="B553" s="822" t="s">
        <v>589</v>
      </c>
      <c r="C553" s="825" t="s">
        <v>633</v>
      </c>
      <c r="D553" s="839" t="s">
        <v>634</v>
      </c>
      <c r="E553" s="825" t="s">
        <v>4751</v>
      </c>
      <c r="F553" s="839" t="s">
        <v>4752</v>
      </c>
      <c r="G553" s="825" t="s">
        <v>5754</v>
      </c>
      <c r="H553" s="825" t="s">
        <v>5755</v>
      </c>
      <c r="I553" s="831">
        <v>1.0199999809265137</v>
      </c>
      <c r="J553" s="831">
        <v>1000</v>
      </c>
      <c r="K553" s="832">
        <v>1020</v>
      </c>
    </row>
    <row r="554" spans="1:11" ht="14.45" customHeight="1" x14ac:dyDescent="0.2">
      <c r="A554" s="821" t="s">
        <v>588</v>
      </c>
      <c r="B554" s="822" t="s">
        <v>589</v>
      </c>
      <c r="C554" s="825" t="s">
        <v>633</v>
      </c>
      <c r="D554" s="839" t="s">
        <v>634</v>
      </c>
      <c r="E554" s="825" t="s">
        <v>4751</v>
      </c>
      <c r="F554" s="839" t="s">
        <v>4752</v>
      </c>
      <c r="G554" s="825" t="s">
        <v>4931</v>
      </c>
      <c r="H554" s="825" t="s">
        <v>4932</v>
      </c>
      <c r="I554" s="831">
        <v>0.63799998760223386</v>
      </c>
      <c r="J554" s="831">
        <v>9500</v>
      </c>
      <c r="K554" s="832">
        <v>6055</v>
      </c>
    </row>
    <row r="555" spans="1:11" ht="14.45" customHeight="1" x14ac:dyDescent="0.2">
      <c r="A555" s="821" t="s">
        <v>588</v>
      </c>
      <c r="B555" s="822" t="s">
        <v>589</v>
      </c>
      <c r="C555" s="825" t="s">
        <v>633</v>
      </c>
      <c r="D555" s="839" t="s">
        <v>634</v>
      </c>
      <c r="E555" s="825" t="s">
        <v>4751</v>
      </c>
      <c r="F555" s="839" t="s">
        <v>4752</v>
      </c>
      <c r="G555" s="825" t="s">
        <v>5756</v>
      </c>
      <c r="H555" s="825" t="s">
        <v>5757</v>
      </c>
      <c r="I555" s="831">
        <v>3.1220000267028807</v>
      </c>
      <c r="J555" s="831">
        <v>1760</v>
      </c>
      <c r="K555" s="832">
        <v>5426.3999633789063</v>
      </c>
    </row>
    <row r="556" spans="1:11" ht="14.45" customHeight="1" x14ac:dyDescent="0.2">
      <c r="A556" s="821" t="s">
        <v>588</v>
      </c>
      <c r="B556" s="822" t="s">
        <v>589</v>
      </c>
      <c r="C556" s="825" t="s">
        <v>633</v>
      </c>
      <c r="D556" s="839" t="s">
        <v>634</v>
      </c>
      <c r="E556" s="825" t="s">
        <v>4751</v>
      </c>
      <c r="F556" s="839" t="s">
        <v>4752</v>
      </c>
      <c r="G556" s="825" t="s">
        <v>4933</v>
      </c>
      <c r="H556" s="825" t="s">
        <v>4934</v>
      </c>
      <c r="I556" s="831">
        <v>1.2899999618530273</v>
      </c>
      <c r="J556" s="831">
        <v>3900</v>
      </c>
      <c r="K556" s="832">
        <v>5031</v>
      </c>
    </row>
    <row r="557" spans="1:11" ht="14.45" customHeight="1" x14ac:dyDescent="0.2">
      <c r="A557" s="821" t="s">
        <v>588</v>
      </c>
      <c r="B557" s="822" t="s">
        <v>589</v>
      </c>
      <c r="C557" s="825" t="s">
        <v>633</v>
      </c>
      <c r="D557" s="839" t="s">
        <v>634</v>
      </c>
      <c r="E557" s="825" t="s">
        <v>4751</v>
      </c>
      <c r="F557" s="839" t="s">
        <v>4752</v>
      </c>
      <c r="G557" s="825" t="s">
        <v>5758</v>
      </c>
      <c r="H557" s="825" t="s">
        <v>5759</v>
      </c>
      <c r="I557" s="831">
        <v>0.43999999761581421</v>
      </c>
      <c r="J557" s="831">
        <v>2000</v>
      </c>
      <c r="K557" s="832">
        <v>880</v>
      </c>
    </row>
    <row r="558" spans="1:11" ht="14.45" customHeight="1" x14ac:dyDescent="0.2">
      <c r="A558" s="821" t="s">
        <v>588</v>
      </c>
      <c r="B558" s="822" t="s">
        <v>589</v>
      </c>
      <c r="C558" s="825" t="s">
        <v>633</v>
      </c>
      <c r="D558" s="839" t="s">
        <v>634</v>
      </c>
      <c r="E558" s="825" t="s">
        <v>4751</v>
      </c>
      <c r="F558" s="839" t="s">
        <v>4752</v>
      </c>
      <c r="G558" s="825" t="s">
        <v>4935</v>
      </c>
      <c r="H558" s="825" t="s">
        <v>4936</v>
      </c>
      <c r="I558" s="831">
        <v>157.91500091552734</v>
      </c>
      <c r="J558" s="831">
        <v>6</v>
      </c>
      <c r="K558" s="832">
        <v>947.48001098632813</v>
      </c>
    </row>
    <row r="559" spans="1:11" ht="14.45" customHeight="1" x14ac:dyDescent="0.2">
      <c r="A559" s="821" t="s">
        <v>588</v>
      </c>
      <c r="B559" s="822" t="s">
        <v>589</v>
      </c>
      <c r="C559" s="825" t="s">
        <v>633</v>
      </c>
      <c r="D559" s="839" t="s">
        <v>634</v>
      </c>
      <c r="E559" s="825" t="s">
        <v>4751</v>
      </c>
      <c r="F559" s="839" t="s">
        <v>4752</v>
      </c>
      <c r="G559" s="825" t="s">
        <v>4937</v>
      </c>
      <c r="H559" s="825" t="s">
        <v>4938</v>
      </c>
      <c r="I559" s="831">
        <v>758.47000122070313</v>
      </c>
      <c r="J559" s="831">
        <v>6</v>
      </c>
      <c r="K559" s="832">
        <v>4488.4000244140625</v>
      </c>
    </row>
    <row r="560" spans="1:11" ht="14.45" customHeight="1" x14ac:dyDescent="0.2">
      <c r="A560" s="821" t="s">
        <v>588</v>
      </c>
      <c r="B560" s="822" t="s">
        <v>589</v>
      </c>
      <c r="C560" s="825" t="s">
        <v>633</v>
      </c>
      <c r="D560" s="839" t="s">
        <v>634</v>
      </c>
      <c r="E560" s="825" t="s">
        <v>4751</v>
      </c>
      <c r="F560" s="839" t="s">
        <v>4752</v>
      </c>
      <c r="G560" s="825" t="s">
        <v>5760</v>
      </c>
      <c r="H560" s="825" t="s">
        <v>5761</v>
      </c>
      <c r="I560" s="831">
        <v>86.379997253417969</v>
      </c>
      <c r="J560" s="831">
        <v>10</v>
      </c>
      <c r="K560" s="832">
        <v>863.77001953125</v>
      </c>
    </row>
    <row r="561" spans="1:11" ht="14.45" customHeight="1" x14ac:dyDescent="0.2">
      <c r="A561" s="821" t="s">
        <v>588</v>
      </c>
      <c r="B561" s="822" t="s">
        <v>589</v>
      </c>
      <c r="C561" s="825" t="s">
        <v>633</v>
      </c>
      <c r="D561" s="839" t="s">
        <v>634</v>
      </c>
      <c r="E561" s="825" t="s">
        <v>4751</v>
      </c>
      <c r="F561" s="839" t="s">
        <v>4752</v>
      </c>
      <c r="G561" s="825" t="s">
        <v>4939</v>
      </c>
      <c r="H561" s="825" t="s">
        <v>4940</v>
      </c>
      <c r="I561" s="831">
        <v>131.83999633789063</v>
      </c>
      <c r="J561" s="831">
        <v>20</v>
      </c>
      <c r="K561" s="832">
        <v>2636.77001953125</v>
      </c>
    </row>
    <row r="562" spans="1:11" ht="14.45" customHeight="1" x14ac:dyDescent="0.2">
      <c r="A562" s="821" t="s">
        <v>588</v>
      </c>
      <c r="B562" s="822" t="s">
        <v>589</v>
      </c>
      <c r="C562" s="825" t="s">
        <v>633</v>
      </c>
      <c r="D562" s="839" t="s">
        <v>634</v>
      </c>
      <c r="E562" s="825" t="s">
        <v>4751</v>
      </c>
      <c r="F562" s="839" t="s">
        <v>4752</v>
      </c>
      <c r="G562" s="825" t="s">
        <v>4949</v>
      </c>
      <c r="H562" s="825" t="s">
        <v>4950</v>
      </c>
      <c r="I562" s="831">
        <v>2.5433332920074463</v>
      </c>
      <c r="J562" s="831">
        <v>210</v>
      </c>
      <c r="K562" s="832">
        <v>534.10000610351563</v>
      </c>
    </row>
    <row r="563" spans="1:11" ht="14.45" customHeight="1" x14ac:dyDescent="0.2">
      <c r="A563" s="821" t="s">
        <v>588</v>
      </c>
      <c r="B563" s="822" t="s">
        <v>589</v>
      </c>
      <c r="C563" s="825" t="s">
        <v>633</v>
      </c>
      <c r="D563" s="839" t="s">
        <v>634</v>
      </c>
      <c r="E563" s="825" t="s">
        <v>4751</v>
      </c>
      <c r="F563" s="839" t="s">
        <v>4752</v>
      </c>
      <c r="G563" s="825" t="s">
        <v>4951</v>
      </c>
      <c r="H563" s="825" t="s">
        <v>4952</v>
      </c>
      <c r="I563" s="831">
        <v>790.875</v>
      </c>
      <c r="J563" s="831">
        <v>2</v>
      </c>
      <c r="K563" s="832">
        <v>1581.75</v>
      </c>
    </row>
    <row r="564" spans="1:11" ht="14.45" customHeight="1" x14ac:dyDescent="0.2">
      <c r="A564" s="821" t="s">
        <v>588</v>
      </c>
      <c r="B564" s="822" t="s">
        <v>589</v>
      </c>
      <c r="C564" s="825" t="s">
        <v>633</v>
      </c>
      <c r="D564" s="839" t="s">
        <v>634</v>
      </c>
      <c r="E564" s="825" t="s">
        <v>4751</v>
      </c>
      <c r="F564" s="839" t="s">
        <v>4752</v>
      </c>
      <c r="G564" s="825" t="s">
        <v>5762</v>
      </c>
      <c r="H564" s="825" t="s">
        <v>5763</v>
      </c>
      <c r="I564" s="831">
        <v>705.97000122070313</v>
      </c>
      <c r="J564" s="831">
        <v>2</v>
      </c>
      <c r="K564" s="832">
        <v>1411.9400024414063</v>
      </c>
    </row>
    <row r="565" spans="1:11" ht="14.45" customHeight="1" x14ac:dyDescent="0.2">
      <c r="A565" s="821" t="s">
        <v>588</v>
      </c>
      <c r="B565" s="822" t="s">
        <v>589</v>
      </c>
      <c r="C565" s="825" t="s">
        <v>633</v>
      </c>
      <c r="D565" s="839" t="s">
        <v>634</v>
      </c>
      <c r="E565" s="825" t="s">
        <v>4751</v>
      </c>
      <c r="F565" s="839" t="s">
        <v>4752</v>
      </c>
      <c r="G565" s="825" t="s">
        <v>5764</v>
      </c>
      <c r="H565" s="825" t="s">
        <v>5765</v>
      </c>
      <c r="I565" s="831">
        <v>69.699996948242188</v>
      </c>
      <c r="J565" s="831">
        <v>20</v>
      </c>
      <c r="K565" s="832">
        <v>1393.9200439453125</v>
      </c>
    </row>
    <row r="566" spans="1:11" ht="14.45" customHeight="1" x14ac:dyDescent="0.2">
      <c r="A566" s="821" t="s">
        <v>588</v>
      </c>
      <c r="B566" s="822" t="s">
        <v>589</v>
      </c>
      <c r="C566" s="825" t="s">
        <v>633</v>
      </c>
      <c r="D566" s="839" t="s">
        <v>634</v>
      </c>
      <c r="E566" s="825" t="s">
        <v>4751</v>
      </c>
      <c r="F566" s="839" t="s">
        <v>4752</v>
      </c>
      <c r="G566" s="825" t="s">
        <v>5766</v>
      </c>
      <c r="H566" s="825" t="s">
        <v>5767</v>
      </c>
      <c r="I566" s="831">
        <v>93.449996948242188</v>
      </c>
      <c r="J566" s="831">
        <v>10</v>
      </c>
      <c r="K566" s="832">
        <v>934.46002197265625</v>
      </c>
    </row>
    <row r="567" spans="1:11" ht="14.45" customHeight="1" x14ac:dyDescent="0.2">
      <c r="A567" s="821" t="s">
        <v>588</v>
      </c>
      <c r="B567" s="822" t="s">
        <v>589</v>
      </c>
      <c r="C567" s="825" t="s">
        <v>633</v>
      </c>
      <c r="D567" s="839" t="s">
        <v>634</v>
      </c>
      <c r="E567" s="825" t="s">
        <v>4751</v>
      </c>
      <c r="F567" s="839" t="s">
        <v>4752</v>
      </c>
      <c r="G567" s="825" t="s">
        <v>4959</v>
      </c>
      <c r="H567" s="825" t="s">
        <v>4960</v>
      </c>
      <c r="I567" s="831">
        <v>272.44000244140625</v>
      </c>
      <c r="J567" s="831">
        <v>6</v>
      </c>
      <c r="K567" s="832">
        <v>1634.6400146484375</v>
      </c>
    </row>
    <row r="568" spans="1:11" ht="14.45" customHeight="1" x14ac:dyDescent="0.2">
      <c r="A568" s="821" t="s">
        <v>588</v>
      </c>
      <c r="B568" s="822" t="s">
        <v>589</v>
      </c>
      <c r="C568" s="825" t="s">
        <v>633</v>
      </c>
      <c r="D568" s="839" t="s">
        <v>634</v>
      </c>
      <c r="E568" s="825" t="s">
        <v>4751</v>
      </c>
      <c r="F568" s="839" t="s">
        <v>4752</v>
      </c>
      <c r="G568" s="825" t="s">
        <v>4961</v>
      </c>
      <c r="H568" s="825" t="s">
        <v>4962</v>
      </c>
      <c r="I568" s="831">
        <v>235.1300048828125</v>
      </c>
      <c r="J568" s="831">
        <v>30</v>
      </c>
      <c r="K568" s="832">
        <v>7053.8701171875</v>
      </c>
    </row>
    <row r="569" spans="1:11" ht="14.45" customHeight="1" x14ac:dyDescent="0.2">
      <c r="A569" s="821" t="s">
        <v>588</v>
      </c>
      <c r="B569" s="822" t="s">
        <v>589</v>
      </c>
      <c r="C569" s="825" t="s">
        <v>633</v>
      </c>
      <c r="D569" s="839" t="s">
        <v>634</v>
      </c>
      <c r="E569" s="825" t="s">
        <v>4751</v>
      </c>
      <c r="F569" s="839" t="s">
        <v>4752</v>
      </c>
      <c r="G569" s="825" t="s">
        <v>4963</v>
      </c>
      <c r="H569" s="825" t="s">
        <v>4964</v>
      </c>
      <c r="I569" s="831">
        <v>22.149999618530273</v>
      </c>
      <c r="J569" s="831">
        <v>50</v>
      </c>
      <c r="K569" s="832">
        <v>1107.5</v>
      </c>
    </row>
    <row r="570" spans="1:11" ht="14.45" customHeight="1" x14ac:dyDescent="0.2">
      <c r="A570" s="821" t="s">
        <v>588</v>
      </c>
      <c r="B570" s="822" t="s">
        <v>589</v>
      </c>
      <c r="C570" s="825" t="s">
        <v>633</v>
      </c>
      <c r="D570" s="839" t="s">
        <v>634</v>
      </c>
      <c r="E570" s="825" t="s">
        <v>4751</v>
      </c>
      <c r="F570" s="839" t="s">
        <v>4752</v>
      </c>
      <c r="G570" s="825" t="s">
        <v>4965</v>
      </c>
      <c r="H570" s="825" t="s">
        <v>4966</v>
      </c>
      <c r="I570" s="831">
        <v>30.176250219345093</v>
      </c>
      <c r="J570" s="831">
        <v>300</v>
      </c>
      <c r="K570" s="832">
        <v>9053</v>
      </c>
    </row>
    <row r="571" spans="1:11" ht="14.45" customHeight="1" x14ac:dyDescent="0.2">
      <c r="A571" s="821" t="s">
        <v>588</v>
      </c>
      <c r="B571" s="822" t="s">
        <v>589</v>
      </c>
      <c r="C571" s="825" t="s">
        <v>633</v>
      </c>
      <c r="D571" s="839" t="s">
        <v>634</v>
      </c>
      <c r="E571" s="825" t="s">
        <v>4751</v>
      </c>
      <c r="F571" s="839" t="s">
        <v>4752</v>
      </c>
      <c r="G571" s="825" t="s">
        <v>4967</v>
      </c>
      <c r="H571" s="825" t="s">
        <v>4968</v>
      </c>
      <c r="I571" s="831">
        <v>235.75</v>
      </c>
      <c r="J571" s="831">
        <v>6</v>
      </c>
      <c r="K571" s="832">
        <v>1414.5</v>
      </c>
    </row>
    <row r="572" spans="1:11" ht="14.45" customHeight="1" x14ac:dyDescent="0.2">
      <c r="A572" s="821" t="s">
        <v>588</v>
      </c>
      <c r="B572" s="822" t="s">
        <v>589</v>
      </c>
      <c r="C572" s="825" t="s">
        <v>633</v>
      </c>
      <c r="D572" s="839" t="s">
        <v>634</v>
      </c>
      <c r="E572" s="825" t="s">
        <v>4751</v>
      </c>
      <c r="F572" s="839" t="s">
        <v>4752</v>
      </c>
      <c r="G572" s="825" t="s">
        <v>5768</v>
      </c>
      <c r="H572" s="825" t="s">
        <v>5769</v>
      </c>
      <c r="I572" s="831">
        <v>361.10000610351563</v>
      </c>
      <c r="J572" s="831">
        <v>12</v>
      </c>
      <c r="K572" s="832">
        <v>4333.2001953125</v>
      </c>
    </row>
    <row r="573" spans="1:11" ht="14.45" customHeight="1" x14ac:dyDescent="0.2">
      <c r="A573" s="821" t="s">
        <v>588</v>
      </c>
      <c r="B573" s="822" t="s">
        <v>589</v>
      </c>
      <c r="C573" s="825" t="s">
        <v>633</v>
      </c>
      <c r="D573" s="839" t="s">
        <v>634</v>
      </c>
      <c r="E573" s="825" t="s">
        <v>4751</v>
      </c>
      <c r="F573" s="839" t="s">
        <v>4752</v>
      </c>
      <c r="G573" s="825" t="s">
        <v>4969</v>
      </c>
      <c r="H573" s="825" t="s">
        <v>4970</v>
      </c>
      <c r="I573" s="831">
        <v>5.2699999809265137</v>
      </c>
      <c r="J573" s="831">
        <v>600</v>
      </c>
      <c r="K573" s="832">
        <v>3162</v>
      </c>
    </row>
    <row r="574" spans="1:11" ht="14.45" customHeight="1" x14ac:dyDescent="0.2">
      <c r="A574" s="821" t="s">
        <v>588</v>
      </c>
      <c r="B574" s="822" t="s">
        <v>589</v>
      </c>
      <c r="C574" s="825" t="s">
        <v>633</v>
      </c>
      <c r="D574" s="839" t="s">
        <v>634</v>
      </c>
      <c r="E574" s="825" t="s">
        <v>4751</v>
      </c>
      <c r="F574" s="839" t="s">
        <v>4752</v>
      </c>
      <c r="G574" s="825" t="s">
        <v>4975</v>
      </c>
      <c r="H574" s="825" t="s">
        <v>4976</v>
      </c>
      <c r="I574" s="831">
        <v>112.81999969482422</v>
      </c>
      <c r="J574" s="831">
        <v>10</v>
      </c>
      <c r="K574" s="832">
        <v>1128.1500244140625</v>
      </c>
    </row>
    <row r="575" spans="1:11" ht="14.45" customHeight="1" x14ac:dyDescent="0.2">
      <c r="A575" s="821" t="s">
        <v>588</v>
      </c>
      <c r="B575" s="822" t="s">
        <v>589</v>
      </c>
      <c r="C575" s="825" t="s">
        <v>633</v>
      </c>
      <c r="D575" s="839" t="s">
        <v>634</v>
      </c>
      <c r="E575" s="825" t="s">
        <v>4751</v>
      </c>
      <c r="F575" s="839" t="s">
        <v>4752</v>
      </c>
      <c r="G575" s="825" t="s">
        <v>4989</v>
      </c>
      <c r="H575" s="825" t="s">
        <v>4990</v>
      </c>
      <c r="I575" s="831">
        <v>211.94666544596353</v>
      </c>
      <c r="J575" s="831">
        <v>10</v>
      </c>
      <c r="K575" s="832">
        <v>2114.75</v>
      </c>
    </row>
    <row r="576" spans="1:11" ht="14.45" customHeight="1" x14ac:dyDescent="0.2">
      <c r="A576" s="821" t="s">
        <v>588</v>
      </c>
      <c r="B576" s="822" t="s">
        <v>589</v>
      </c>
      <c r="C576" s="825" t="s">
        <v>633</v>
      </c>
      <c r="D576" s="839" t="s">
        <v>634</v>
      </c>
      <c r="E576" s="825" t="s">
        <v>4751</v>
      </c>
      <c r="F576" s="839" t="s">
        <v>4752</v>
      </c>
      <c r="G576" s="825" t="s">
        <v>4993</v>
      </c>
      <c r="H576" s="825" t="s">
        <v>4994</v>
      </c>
      <c r="I576" s="831">
        <v>38.400001525878906</v>
      </c>
      <c r="J576" s="831">
        <v>20</v>
      </c>
      <c r="K576" s="832">
        <v>768.02001953125</v>
      </c>
    </row>
    <row r="577" spans="1:11" ht="14.45" customHeight="1" x14ac:dyDescent="0.2">
      <c r="A577" s="821" t="s">
        <v>588</v>
      </c>
      <c r="B577" s="822" t="s">
        <v>589</v>
      </c>
      <c r="C577" s="825" t="s">
        <v>633</v>
      </c>
      <c r="D577" s="839" t="s">
        <v>634</v>
      </c>
      <c r="E577" s="825" t="s">
        <v>4751</v>
      </c>
      <c r="F577" s="839" t="s">
        <v>4752</v>
      </c>
      <c r="G577" s="825" t="s">
        <v>5770</v>
      </c>
      <c r="H577" s="825" t="s">
        <v>5771</v>
      </c>
      <c r="I577" s="831">
        <v>293.25</v>
      </c>
      <c r="J577" s="831">
        <v>5</v>
      </c>
      <c r="K577" s="832">
        <v>1466.25</v>
      </c>
    </row>
    <row r="578" spans="1:11" ht="14.45" customHeight="1" x14ac:dyDescent="0.2">
      <c r="A578" s="821" t="s">
        <v>588</v>
      </c>
      <c r="B578" s="822" t="s">
        <v>589</v>
      </c>
      <c r="C578" s="825" t="s">
        <v>633</v>
      </c>
      <c r="D578" s="839" t="s">
        <v>634</v>
      </c>
      <c r="E578" s="825" t="s">
        <v>4751</v>
      </c>
      <c r="F578" s="839" t="s">
        <v>4752</v>
      </c>
      <c r="G578" s="825" t="s">
        <v>5772</v>
      </c>
      <c r="H578" s="825" t="s">
        <v>5773</v>
      </c>
      <c r="I578" s="831">
        <v>129.25999450683594</v>
      </c>
      <c r="J578" s="831">
        <v>5</v>
      </c>
      <c r="K578" s="832">
        <v>646.29998779296875</v>
      </c>
    </row>
    <row r="579" spans="1:11" ht="14.45" customHeight="1" x14ac:dyDescent="0.2">
      <c r="A579" s="821" t="s">
        <v>588</v>
      </c>
      <c r="B579" s="822" t="s">
        <v>589</v>
      </c>
      <c r="C579" s="825" t="s">
        <v>633</v>
      </c>
      <c r="D579" s="839" t="s">
        <v>634</v>
      </c>
      <c r="E579" s="825" t="s">
        <v>4751</v>
      </c>
      <c r="F579" s="839" t="s">
        <v>4752</v>
      </c>
      <c r="G579" s="825" t="s">
        <v>5003</v>
      </c>
      <c r="H579" s="825" t="s">
        <v>5004</v>
      </c>
      <c r="I579" s="831">
        <v>310.5</v>
      </c>
      <c r="J579" s="831">
        <v>10</v>
      </c>
      <c r="K579" s="832">
        <v>3105</v>
      </c>
    </row>
    <row r="580" spans="1:11" ht="14.45" customHeight="1" x14ac:dyDescent="0.2">
      <c r="A580" s="821" t="s">
        <v>588</v>
      </c>
      <c r="B580" s="822" t="s">
        <v>589</v>
      </c>
      <c r="C580" s="825" t="s">
        <v>633</v>
      </c>
      <c r="D580" s="839" t="s">
        <v>634</v>
      </c>
      <c r="E580" s="825" t="s">
        <v>4751</v>
      </c>
      <c r="F580" s="839" t="s">
        <v>4752</v>
      </c>
      <c r="G580" s="825" t="s">
        <v>5005</v>
      </c>
      <c r="H580" s="825" t="s">
        <v>5006</v>
      </c>
      <c r="I580" s="831">
        <v>283.010009765625</v>
      </c>
      <c r="J580" s="831">
        <v>5</v>
      </c>
      <c r="K580" s="832">
        <v>1415.050048828125</v>
      </c>
    </row>
    <row r="581" spans="1:11" ht="14.45" customHeight="1" x14ac:dyDescent="0.2">
      <c r="A581" s="821" t="s">
        <v>588</v>
      </c>
      <c r="B581" s="822" t="s">
        <v>589</v>
      </c>
      <c r="C581" s="825" t="s">
        <v>633</v>
      </c>
      <c r="D581" s="839" t="s">
        <v>634</v>
      </c>
      <c r="E581" s="825" t="s">
        <v>4751</v>
      </c>
      <c r="F581" s="839" t="s">
        <v>4752</v>
      </c>
      <c r="G581" s="825" t="s">
        <v>5774</v>
      </c>
      <c r="H581" s="825" t="s">
        <v>5775</v>
      </c>
      <c r="I581" s="831">
        <v>656.6400146484375</v>
      </c>
      <c r="J581" s="831">
        <v>5</v>
      </c>
      <c r="K581" s="832">
        <v>3283.2000732421875</v>
      </c>
    </row>
    <row r="582" spans="1:11" ht="14.45" customHeight="1" x14ac:dyDescent="0.2">
      <c r="A582" s="821" t="s">
        <v>588</v>
      </c>
      <c r="B582" s="822" t="s">
        <v>589</v>
      </c>
      <c r="C582" s="825" t="s">
        <v>633</v>
      </c>
      <c r="D582" s="839" t="s">
        <v>634</v>
      </c>
      <c r="E582" s="825" t="s">
        <v>4751</v>
      </c>
      <c r="F582" s="839" t="s">
        <v>4752</v>
      </c>
      <c r="G582" s="825" t="s">
        <v>5776</v>
      </c>
      <c r="H582" s="825" t="s">
        <v>5777</v>
      </c>
      <c r="I582" s="831">
        <v>895.17999267578125</v>
      </c>
      <c r="J582" s="831">
        <v>1</v>
      </c>
      <c r="K582" s="832">
        <v>895.17999267578125</v>
      </c>
    </row>
    <row r="583" spans="1:11" ht="14.45" customHeight="1" x14ac:dyDescent="0.2">
      <c r="A583" s="821" t="s">
        <v>588</v>
      </c>
      <c r="B583" s="822" t="s">
        <v>589</v>
      </c>
      <c r="C583" s="825" t="s">
        <v>633</v>
      </c>
      <c r="D583" s="839" t="s">
        <v>634</v>
      </c>
      <c r="E583" s="825" t="s">
        <v>4751</v>
      </c>
      <c r="F583" s="839" t="s">
        <v>4752</v>
      </c>
      <c r="G583" s="825" t="s">
        <v>5015</v>
      </c>
      <c r="H583" s="825" t="s">
        <v>5016</v>
      </c>
      <c r="I583" s="831">
        <v>5.8433334032694502</v>
      </c>
      <c r="J583" s="831">
        <v>250</v>
      </c>
      <c r="K583" s="832">
        <v>1460.7899780273438</v>
      </c>
    </row>
    <row r="584" spans="1:11" ht="14.45" customHeight="1" x14ac:dyDescent="0.2">
      <c r="A584" s="821" t="s">
        <v>588</v>
      </c>
      <c r="B584" s="822" t="s">
        <v>589</v>
      </c>
      <c r="C584" s="825" t="s">
        <v>633</v>
      </c>
      <c r="D584" s="839" t="s">
        <v>634</v>
      </c>
      <c r="E584" s="825" t="s">
        <v>4751</v>
      </c>
      <c r="F584" s="839" t="s">
        <v>4752</v>
      </c>
      <c r="G584" s="825" t="s">
        <v>5017</v>
      </c>
      <c r="H584" s="825" t="s">
        <v>5018</v>
      </c>
      <c r="I584" s="831">
        <v>14.121111022101509</v>
      </c>
      <c r="J584" s="831">
        <v>550</v>
      </c>
      <c r="K584" s="832">
        <v>7767</v>
      </c>
    </row>
    <row r="585" spans="1:11" ht="14.45" customHeight="1" x14ac:dyDescent="0.2">
      <c r="A585" s="821" t="s">
        <v>588</v>
      </c>
      <c r="B585" s="822" t="s">
        <v>589</v>
      </c>
      <c r="C585" s="825" t="s">
        <v>633</v>
      </c>
      <c r="D585" s="839" t="s">
        <v>634</v>
      </c>
      <c r="E585" s="825" t="s">
        <v>4751</v>
      </c>
      <c r="F585" s="839" t="s">
        <v>4752</v>
      </c>
      <c r="G585" s="825" t="s">
        <v>5021</v>
      </c>
      <c r="H585" s="825" t="s">
        <v>5022</v>
      </c>
      <c r="I585" s="831">
        <v>230.08999633789063</v>
      </c>
      <c r="J585" s="831">
        <v>150</v>
      </c>
      <c r="K585" s="832">
        <v>34513.798828125</v>
      </c>
    </row>
    <row r="586" spans="1:11" ht="14.45" customHeight="1" x14ac:dyDescent="0.2">
      <c r="A586" s="821" t="s">
        <v>588</v>
      </c>
      <c r="B586" s="822" t="s">
        <v>589</v>
      </c>
      <c r="C586" s="825" t="s">
        <v>633</v>
      </c>
      <c r="D586" s="839" t="s">
        <v>634</v>
      </c>
      <c r="E586" s="825" t="s">
        <v>4751</v>
      </c>
      <c r="F586" s="839" t="s">
        <v>4752</v>
      </c>
      <c r="G586" s="825" t="s">
        <v>5023</v>
      </c>
      <c r="H586" s="825" t="s">
        <v>5024</v>
      </c>
      <c r="I586" s="831">
        <v>228.66999816894531</v>
      </c>
      <c r="J586" s="831">
        <v>25</v>
      </c>
      <c r="K586" s="832">
        <v>5716.7001953125</v>
      </c>
    </row>
    <row r="587" spans="1:11" ht="14.45" customHeight="1" x14ac:dyDescent="0.2">
      <c r="A587" s="821" t="s">
        <v>588</v>
      </c>
      <c r="B587" s="822" t="s">
        <v>589</v>
      </c>
      <c r="C587" s="825" t="s">
        <v>633</v>
      </c>
      <c r="D587" s="839" t="s">
        <v>634</v>
      </c>
      <c r="E587" s="825" t="s">
        <v>4751</v>
      </c>
      <c r="F587" s="839" t="s">
        <v>4752</v>
      </c>
      <c r="G587" s="825" t="s">
        <v>5025</v>
      </c>
      <c r="H587" s="825" t="s">
        <v>5026</v>
      </c>
      <c r="I587" s="831">
        <v>259.89999389648438</v>
      </c>
      <c r="J587" s="831">
        <v>1</v>
      </c>
      <c r="K587" s="832">
        <v>259.89999389648438</v>
      </c>
    </row>
    <row r="588" spans="1:11" ht="14.45" customHeight="1" x14ac:dyDescent="0.2">
      <c r="A588" s="821" t="s">
        <v>588</v>
      </c>
      <c r="B588" s="822" t="s">
        <v>589</v>
      </c>
      <c r="C588" s="825" t="s">
        <v>633</v>
      </c>
      <c r="D588" s="839" t="s">
        <v>634</v>
      </c>
      <c r="E588" s="825" t="s">
        <v>4751</v>
      </c>
      <c r="F588" s="839" t="s">
        <v>4752</v>
      </c>
      <c r="G588" s="825" t="s">
        <v>4753</v>
      </c>
      <c r="H588" s="825" t="s">
        <v>4754</v>
      </c>
      <c r="I588" s="831">
        <v>1.3799999952316284</v>
      </c>
      <c r="J588" s="831">
        <v>100</v>
      </c>
      <c r="K588" s="832">
        <v>138</v>
      </c>
    </row>
    <row r="589" spans="1:11" ht="14.45" customHeight="1" x14ac:dyDescent="0.2">
      <c r="A589" s="821" t="s">
        <v>588</v>
      </c>
      <c r="B589" s="822" t="s">
        <v>589</v>
      </c>
      <c r="C589" s="825" t="s">
        <v>633</v>
      </c>
      <c r="D589" s="839" t="s">
        <v>634</v>
      </c>
      <c r="E589" s="825" t="s">
        <v>4751</v>
      </c>
      <c r="F589" s="839" t="s">
        <v>4752</v>
      </c>
      <c r="G589" s="825" t="s">
        <v>4757</v>
      </c>
      <c r="H589" s="825" t="s">
        <v>4758</v>
      </c>
      <c r="I589" s="831">
        <v>0.8571428741727557</v>
      </c>
      <c r="J589" s="831">
        <v>1300</v>
      </c>
      <c r="K589" s="832">
        <v>1115</v>
      </c>
    </row>
    <row r="590" spans="1:11" ht="14.45" customHeight="1" x14ac:dyDescent="0.2">
      <c r="A590" s="821" t="s">
        <v>588</v>
      </c>
      <c r="B590" s="822" t="s">
        <v>589</v>
      </c>
      <c r="C590" s="825" t="s">
        <v>633</v>
      </c>
      <c r="D590" s="839" t="s">
        <v>634</v>
      </c>
      <c r="E590" s="825" t="s">
        <v>4751</v>
      </c>
      <c r="F590" s="839" t="s">
        <v>4752</v>
      </c>
      <c r="G590" s="825" t="s">
        <v>4759</v>
      </c>
      <c r="H590" s="825" t="s">
        <v>4760</v>
      </c>
      <c r="I590" s="831">
        <v>1.5162499845027924</v>
      </c>
      <c r="J590" s="831">
        <v>1150</v>
      </c>
      <c r="K590" s="832">
        <v>1743.5</v>
      </c>
    </row>
    <row r="591" spans="1:11" ht="14.45" customHeight="1" x14ac:dyDescent="0.2">
      <c r="A591" s="821" t="s">
        <v>588</v>
      </c>
      <c r="B591" s="822" t="s">
        <v>589</v>
      </c>
      <c r="C591" s="825" t="s">
        <v>633</v>
      </c>
      <c r="D591" s="839" t="s">
        <v>634</v>
      </c>
      <c r="E591" s="825" t="s">
        <v>4751</v>
      </c>
      <c r="F591" s="839" t="s">
        <v>4752</v>
      </c>
      <c r="G591" s="825" t="s">
        <v>5033</v>
      </c>
      <c r="H591" s="825" t="s">
        <v>5034</v>
      </c>
      <c r="I591" s="831">
        <v>2.06333327293396</v>
      </c>
      <c r="J591" s="831">
        <v>450</v>
      </c>
      <c r="K591" s="832">
        <v>928.5</v>
      </c>
    </row>
    <row r="592" spans="1:11" ht="14.45" customHeight="1" x14ac:dyDescent="0.2">
      <c r="A592" s="821" t="s">
        <v>588</v>
      </c>
      <c r="B592" s="822" t="s">
        <v>589</v>
      </c>
      <c r="C592" s="825" t="s">
        <v>633</v>
      </c>
      <c r="D592" s="839" t="s">
        <v>634</v>
      </c>
      <c r="E592" s="825" t="s">
        <v>4751</v>
      </c>
      <c r="F592" s="839" t="s">
        <v>4752</v>
      </c>
      <c r="G592" s="825" t="s">
        <v>5037</v>
      </c>
      <c r="H592" s="825" t="s">
        <v>5038</v>
      </c>
      <c r="I592" s="831">
        <v>9.2925000190734863</v>
      </c>
      <c r="J592" s="831">
        <v>550</v>
      </c>
      <c r="K592" s="832">
        <v>5111</v>
      </c>
    </row>
    <row r="593" spans="1:11" ht="14.45" customHeight="1" x14ac:dyDescent="0.2">
      <c r="A593" s="821" t="s">
        <v>588</v>
      </c>
      <c r="B593" s="822" t="s">
        <v>589</v>
      </c>
      <c r="C593" s="825" t="s">
        <v>633</v>
      </c>
      <c r="D593" s="839" t="s">
        <v>634</v>
      </c>
      <c r="E593" s="825" t="s">
        <v>4751</v>
      </c>
      <c r="F593" s="839" t="s">
        <v>4752</v>
      </c>
      <c r="G593" s="825" t="s">
        <v>5039</v>
      </c>
      <c r="H593" s="825" t="s">
        <v>5040</v>
      </c>
      <c r="I593" s="831">
        <v>12.006666501363119</v>
      </c>
      <c r="J593" s="831">
        <v>64</v>
      </c>
      <c r="K593" s="832">
        <v>791.03999328613281</v>
      </c>
    </row>
    <row r="594" spans="1:11" ht="14.45" customHeight="1" x14ac:dyDescent="0.2">
      <c r="A594" s="821" t="s">
        <v>588</v>
      </c>
      <c r="B594" s="822" t="s">
        <v>589</v>
      </c>
      <c r="C594" s="825" t="s">
        <v>633</v>
      </c>
      <c r="D594" s="839" t="s">
        <v>634</v>
      </c>
      <c r="E594" s="825" t="s">
        <v>4751</v>
      </c>
      <c r="F594" s="839" t="s">
        <v>4752</v>
      </c>
      <c r="G594" s="825" t="s">
        <v>5041</v>
      </c>
      <c r="H594" s="825" t="s">
        <v>5042</v>
      </c>
      <c r="I594" s="831">
        <v>13.909999847412109</v>
      </c>
      <c r="J594" s="831">
        <v>12</v>
      </c>
      <c r="K594" s="832">
        <v>166.91999816894531</v>
      </c>
    </row>
    <row r="595" spans="1:11" ht="14.45" customHeight="1" x14ac:dyDescent="0.2">
      <c r="A595" s="821" t="s">
        <v>588</v>
      </c>
      <c r="B595" s="822" t="s">
        <v>589</v>
      </c>
      <c r="C595" s="825" t="s">
        <v>633</v>
      </c>
      <c r="D595" s="839" t="s">
        <v>634</v>
      </c>
      <c r="E595" s="825" t="s">
        <v>4751</v>
      </c>
      <c r="F595" s="839" t="s">
        <v>4752</v>
      </c>
      <c r="G595" s="825" t="s">
        <v>5043</v>
      </c>
      <c r="H595" s="825" t="s">
        <v>5044</v>
      </c>
      <c r="I595" s="831">
        <v>46</v>
      </c>
      <c r="J595" s="831">
        <v>12</v>
      </c>
      <c r="K595" s="832">
        <v>552</v>
      </c>
    </row>
    <row r="596" spans="1:11" ht="14.45" customHeight="1" x14ac:dyDescent="0.2">
      <c r="A596" s="821" t="s">
        <v>588</v>
      </c>
      <c r="B596" s="822" t="s">
        <v>589</v>
      </c>
      <c r="C596" s="825" t="s">
        <v>633</v>
      </c>
      <c r="D596" s="839" t="s">
        <v>634</v>
      </c>
      <c r="E596" s="825" t="s">
        <v>4751</v>
      </c>
      <c r="F596" s="839" t="s">
        <v>4752</v>
      </c>
      <c r="G596" s="825" t="s">
        <v>5047</v>
      </c>
      <c r="H596" s="825" t="s">
        <v>5048</v>
      </c>
      <c r="I596" s="831">
        <v>26.168000030517579</v>
      </c>
      <c r="J596" s="831">
        <v>10</v>
      </c>
      <c r="K596" s="832">
        <v>261.69000434875488</v>
      </c>
    </row>
    <row r="597" spans="1:11" ht="14.45" customHeight="1" x14ac:dyDescent="0.2">
      <c r="A597" s="821" t="s">
        <v>588</v>
      </c>
      <c r="B597" s="822" t="s">
        <v>589</v>
      </c>
      <c r="C597" s="825" t="s">
        <v>633</v>
      </c>
      <c r="D597" s="839" t="s">
        <v>634</v>
      </c>
      <c r="E597" s="825" t="s">
        <v>4751</v>
      </c>
      <c r="F597" s="839" t="s">
        <v>4752</v>
      </c>
      <c r="G597" s="825" t="s">
        <v>5778</v>
      </c>
      <c r="H597" s="825" t="s">
        <v>5779</v>
      </c>
      <c r="I597" s="831">
        <v>15.029999732971191</v>
      </c>
      <c r="J597" s="831">
        <v>24</v>
      </c>
      <c r="K597" s="832">
        <v>360.72000122070313</v>
      </c>
    </row>
    <row r="598" spans="1:11" ht="14.45" customHeight="1" x14ac:dyDescent="0.2">
      <c r="A598" s="821" t="s">
        <v>588</v>
      </c>
      <c r="B598" s="822" t="s">
        <v>589</v>
      </c>
      <c r="C598" s="825" t="s">
        <v>633</v>
      </c>
      <c r="D598" s="839" t="s">
        <v>634</v>
      </c>
      <c r="E598" s="825" t="s">
        <v>4751</v>
      </c>
      <c r="F598" s="839" t="s">
        <v>4752</v>
      </c>
      <c r="G598" s="825" t="s">
        <v>5780</v>
      </c>
      <c r="H598" s="825" t="s">
        <v>5781</v>
      </c>
      <c r="I598" s="831">
        <v>8.3900003433227539</v>
      </c>
      <c r="J598" s="831">
        <v>24</v>
      </c>
      <c r="K598" s="832">
        <v>201.36000061035156</v>
      </c>
    </row>
    <row r="599" spans="1:11" ht="14.45" customHeight="1" x14ac:dyDescent="0.2">
      <c r="A599" s="821" t="s">
        <v>588</v>
      </c>
      <c r="B599" s="822" t="s">
        <v>589</v>
      </c>
      <c r="C599" s="825" t="s">
        <v>633</v>
      </c>
      <c r="D599" s="839" t="s">
        <v>634</v>
      </c>
      <c r="E599" s="825" t="s">
        <v>4751</v>
      </c>
      <c r="F599" s="839" t="s">
        <v>4752</v>
      </c>
      <c r="G599" s="825" t="s">
        <v>5782</v>
      </c>
      <c r="H599" s="825" t="s">
        <v>5783</v>
      </c>
      <c r="I599" s="831">
        <v>7.8066666920979815</v>
      </c>
      <c r="J599" s="831">
        <v>96</v>
      </c>
      <c r="K599" s="832">
        <v>750.72000122070313</v>
      </c>
    </row>
    <row r="600" spans="1:11" ht="14.45" customHeight="1" x14ac:dyDescent="0.2">
      <c r="A600" s="821" t="s">
        <v>588</v>
      </c>
      <c r="B600" s="822" t="s">
        <v>589</v>
      </c>
      <c r="C600" s="825" t="s">
        <v>633</v>
      </c>
      <c r="D600" s="839" t="s">
        <v>634</v>
      </c>
      <c r="E600" s="825" t="s">
        <v>4751</v>
      </c>
      <c r="F600" s="839" t="s">
        <v>4752</v>
      </c>
      <c r="G600" s="825" t="s">
        <v>5055</v>
      </c>
      <c r="H600" s="825" t="s">
        <v>5056</v>
      </c>
      <c r="I600" s="831">
        <v>13.079999923706055</v>
      </c>
      <c r="J600" s="831">
        <v>36</v>
      </c>
      <c r="K600" s="832">
        <v>470.88002014160156</v>
      </c>
    </row>
    <row r="601" spans="1:11" ht="14.45" customHeight="1" x14ac:dyDescent="0.2">
      <c r="A601" s="821" t="s">
        <v>588</v>
      </c>
      <c r="B601" s="822" t="s">
        <v>589</v>
      </c>
      <c r="C601" s="825" t="s">
        <v>633</v>
      </c>
      <c r="D601" s="839" t="s">
        <v>634</v>
      </c>
      <c r="E601" s="825" t="s">
        <v>4751</v>
      </c>
      <c r="F601" s="839" t="s">
        <v>4752</v>
      </c>
      <c r="G601" s="825" t="s">
        <v>5059</v>
      </c>
      <c r="H601" s="825" t="s">
        <v>5060</v>
      </c>
      <c r="I601" s="831">
        <v>19.319999694824219</v>
      </c>
      <c r="J601" s="831">
        <v>12</v>
      </c>
      <c r="K601" s="832">
        <v>231.83999633789063</v>
      </c>
    </row>
    <row r="602" spans="1:11" ht="14.45" customHeight="1" x14ac:dyDescent="0.2">
      <c r="A602" s="821" t="s">
        <v>588</v>
      </c>
      <c r="B602" s="822" t="s">
        <v>589</v>
      </c>
      <c r="C602" s="825" t="s">
        <v>633</v>
      </c>
      <c r="D602" s="839" t="s">
        <v>634</v>
      </c>
      <c r="E602" s="825" t="s">
        <v>4751</v>
      </c>
      <c r="F602" s="839" t="s">
        <v>4752</v>
      </c>
      <c r="G602" s="825" t="s">
        <v>5061</v>
      </c>
      <c r="H602" s="825" t="s">
        <v>5062</v>
      </c>
      <c r="I602" s="831">
        <v>25.559999465942383</v>
      </c>
      <c r="J602" s="831">
        <v>24</v>
      </c>
      <c r="K602" s="832">
        <v>613.469970703125</v>
      </c>
    </row>
    <row r="603" spans="1:11" ht="14.45" customHeight="1" x14ac:dyDescent="0.2">
      <c r="A603" s="821" t="s">
        <v>588</v>
      </c>
      <c r="B603" s="822" t="s">
        <v>589</v>
      </c>
      <c r="C603" s="825" t="s">
        <v>633</v>
      </c>
      <c r="D603" s="839" t="s">
        <v>634</v>
      </c>
      <c r="E603" s="825" t="s">
        <v>4751</v>
      </c>
      <c r="F603" s="839" t="s">
        <v>4752</v>
      </c>
      <c r="G603" s="825" t="s">
        <v>5065</v>
      </c>
      <c r="H603" s="825" t="s">
        <v>5066</v>
      </c>
      <c r="I603" s="831">
        <v>8.8137500286102295</v>
      </c>
      <c r="J603" s="831">
        <v>150</v>
      </c>
      <c r="K603" s="832">
        <v>1316.2999877929688</v>
      </c>
    </row>
    <row r="604" spans="1:11" ht="14.45" customHeight="1" x14ac:dyDescent="0.2">
      <c r="A604" s="821" t="s">
        <v>588</v>
      </c>
      <c r="B604" s="822" t="s">
        <v>589</v>
      </c>
      <c r="C604" s="825" t="s">
        <v>633</v>
      </c>
      <c r="D604" s="839" t="s">
        <v>634</v>
      </c>
      <c r="E604" s="825" t="s">
        <v>4751</v>
      </c>
      <c r="F604" s="839" t="s">
        <v>4752</v>
      </c>
      <c r="G604" s="825" t="s">
        <v>5069</v>
      </c>
      <c r="H604" s="825" t="s">
        <v>5070</v>
      </c>
      <c r="I604" s="831">
        <v>3.3209999322891237</v>
      </c>
      <c r="J604" s="831">
        <v>380</v>
      </c>
      <c r="K604" s="832">
        <v>1259.8000030517578</v>
      </c>
    </row>
    <row r="605" spans="1:11" ht="14.45" customHeight="1" x14ac:dyDescent="0.2">
      <c r="A605" s="821" t="s">
        <v>588</v>
      </c>
      <c r="B605" s="822" t="s">
        <v>589</v>
      </c>
      <c r="C605" s="825" t="s">
        <v>633</v>
      </c>
      <c r="D605" s="839" t="s">
        <v>634</v>
      </c>
      <c r="E605" s="825" t="s">
        <v>4751</v>
      </c>
      <c r="F605" s="839" t="s">
        <v>4752</v>
      </c>
      <c r="G605" s="825" t="s">
        <v>5784</v>
      </c>
      <c r="H605" s="825" t="s">
        <v>5785</v>
      </c>
      <c r="I605" s="831">
        <v>3.3499999841054282</v>
      </c>
      <c r="J605" s="831">
        <v>200</v>
      </c>
      <c r="K605" s="832">
        <v>800.79998779296875</v>
      </c>
    </row>
    <row r="606" spans="1:11" ht="14.45" customHeight="1" x14ac:dyDescent="0.2">
      <c r="A606" s="821" t="s">
        <v>588</v>
      </c>
      <c r="B606" s="822" t="s">
        <v>589</v>
      </c>
      <c r="C606" s="825" t="s">
        <v>633</v>
      </c>
      <c r="D606" s="839" t="s">
        <v>634</v>
      </c>
      <c r="E606" s="825" t="s">
        <v>4751</v>
      </c>
      <c r="F606" s="839" t="s">
        <v>4752</v>
      </c>
      <c r="G606" s="825" t="s">
        <v>5786</v>
      </c>
      <c r="H606" s="825" t="s">
        <v>5787</v>
      </c>
      <c r="I606" s="831">
        <v>72.220001220703125</v>
      </c>
      <c r="J606" s="831">
        <v>2</v>
      </c>
      <c r="K606" s="832">
        <v>144.44000244140625</v>
      </c>
    </row>
    <row r="607" spans="1:11" ht="14.45" customHeight="1" x14ac:dyDescent="0.2">
      <c r="A607" s="821" t="s">
        <v>588</v>
      </c>
      <c r="B607" s="822" t="s">
        <v>589</v>
      </c>
      <c r="C607" s="825" t="s">
        <v>633</v>
      </c>
      <c r="D607" s="839" t="s">
        <v>634</v>
      </c>
      <c r="E607" s="825" t="s">
        <v>4751</v>
      </c>
      <c r="F607" s="839" t="s">
        <v>4752</v>
      </c>
      <c r="G607" s="825" t="s">
        <v>5089</v>
      </c>
      <c r="H607" s="825" t="s">
        <v>5090</v>
      </c>
      <c r="I607" s="831">
        <v>105.44999694824219</v>
      </c>
      <c r="J607" s="831">
        <v>1</v>
      </c>
      <c r="K607" s="832">
        <v>105.44999694824219</v>
      </c>
    </row>
    <row r="608" spans="1:11" ht="14.45" customHeight="1" x14ac:dyDescent="0.2">
      <c r="A608" s="821" t="s">
        <v>588</v>
      </c>
      <c r="B608" s="822" t="s">
        <v>589</v>
      </c>
      <c r="C608" s="825" t="s">
        <v>633</v>
      </c>
      <c r="D608" s="839" t="s">
        <v>634</v>
      </c>
      <c r="E608" s="825" t="s">
        <v>4751</v>
      </c>
      <c r="F608" s="839" t="s">
        <v>4752</v>
      </c>
      <c r="G608" s="825" t="s">
        <v>5788</v>
      </c>
      <c r="H608" s="825" t="s">
        <v>5789</v>
      </c>
      <c r="I608" s="831">
        <v>991.530029296875</v>
      </c>
      <c r="J608" s="831">
        <v>5</v>
      </c>
      <c r="K608" s="832">
        <v>4957.64990234375</v>
      </c>
    </row>
    <row r="609" spans="1:11" ht="14.45" customHeight="1" x14ac:dyDescent="0.2">
      <c r="A609" s="821" t="s">
        <v>588</v>
      </c>
      <c r="B609" s="822" t="s">
        <v>589</v>
      </c>
      <c r="C609" s="825" t="s">
        <v>633</v>
      </c>
      <c r="D609" s="839" t="s">
        <v>634</v>
      </c>
      <c r="E609" s="825" t="s">
        <v>4751</v>
      </c>
      <c r="F609" s="839" t="s">
        <v>4752</v>
      </c>
      <c r="G609" s="825" t="s">
        <v>5099</v>
      </c>
      <c r="H609" s="825" t="s">
        <v>5100</v>
      </c>
      <c r="I609" s="831">
        <v>32.790000915527344</v>
      </c>
      <c r="J609" s="831">
        <v>98</v>
      </c>
      <c r="K609" s="832">
        <v>3213.419921875</v>
      </c>
    </row>
    <row r="610" spans="1:11" ht="14.45" customHeight="1" x14ac:dyDescent="0.2">
      <c r="A610" s="821" t="s">
        <v>588</v>
      </c>
      <c r="B610" s="822" t="s">
        <v>589</v>
      </c>
      <c r="C610" s="825" t="s">
        <v>633</v>
      </c>
      <c r="D610" s="839" t="s">
        <v>634</v>
      </c>
      <c r="E610" s="825" t="s">
        <v>4751</v>
      </c>
      <c r="F610" s="839" t="s">
        <v>4752</v>
      </c>
      <c r="G610" s="825" t="s">
        <v>5101</v>
      </c>
      <c r="H610" s="825" t="s">
        <v>5102</v>
      </c>
      <c r="I610" s="831">
        <v>12.02400016784668</v>
      </c>
      <c r="J610" s="831">
        <v>325</v>
      </c>
      <c r="K610" s="832">
        <v>3908.4100341796875</v>
      </c>
    </row>
    <row r="611" spans="1:11" ht="14.45" customHeight="1" x14ac:dyDescent="0.2">
      <c r="A611" s="821" t="s">
        <v>588</v>
      </c>
      <c r="B611" s="822" t="s">
        <v>589</v>
      </c>
      <c r="C611" s="825" t="s">
        <v>633</v>
      </c>
      <c r="D611" s="839" t="s">
        <v>634</v>
      </c>
      <c r="E611" s="825" t="s">
        <v>4751</v>
      </c>
      <c r="F611" s="839" t="s">
        <v>4752</v>
      </c>
      <c r="G611" s="825" t="s">
        <v>4765</v>
      </c>
      <c r="H611" s="825" t="s">
        <v>4766</v>
      </c>
      <c r="I611" s="831">
        <v>0.71700000762939453</v>
      </c>
      <c r="J611" s="831">
        <v>8500</v>
      </c>
      <c r="K611" s="832">
        <v>5995</v>
      </c>
    </row>
    <row r="612" spans="1:11" ht="14.45" customHeight="1" x14ac:dyDescent="0.2">
      <c r="A612" s="821" t="s">
        <v>588</v>
      </c>
      <c r="B612" s="822" t="s">
        <v>589</v>
      </c>
      <c r="C612" s="825" t="s">
        <v>633</v>
      </c>
      <c r="D612" s="839" t="s">
        <v>634</v>
      </c>
      <c r="E612" s="825" t="s">
        <v>4751</v>
      </c>
      <c r="F612" s="839" t="s">
        <v>4752</v>
      </c>
      <c r="G612" s="825" t="s">
        <v>5111</v>
      </c>
      <c r="H612" s="825" t="s">
        <v>5112</v>
      </c>
      <c r="I612" s="831">
        <v>3.9420000553131103</v>
      </c>
      <c r="J612" s="831">
        <v>4500</v>
      </c>
      <c r="K612" s="832">
        <v>17746.500061035156</v>
      </c>
    </row>
    <row r="613" spans="1:11" ht="14.45" customHeight="1" x14ac:dyDescent="0.2">
      <c r="A613" s="821" t="s">
        <v>588</v>
      </c>
      <c r="B613" s="822" t="s">
        <v>589</v>
      </c>
      <c r="C613" s="825" t="s">
        <v>633</v>
      </c>
      <c r="D613" s="839" t="s">
        <v>634</v>
      </c>
      <c r="E613" s="825" t="s">
        <v>4751</v>
      </c>
      <c r="F613" s="839" t="s">
        <v>4752</v>
      </c>
      <c r="G613" s="825" t="s">
        <v>5113</v>
      </c>
      <c r="H613" s="825" t="s">
        <v>5114</v>
      </c>
      <c r="I613" s="831">
        <v>1.2100000381469727</v>
      </c>
      <c r="J613" s="831">
        <v>1000</v>
      </c>
      <c r="K613" s="832">
        <v>1210</v>
      </c>
    </row>
    <row r="614" spans="1:11" ht="14.45" customHeight="1" x14ac:dyDescent="0.2">
      <c r="A614" s="821" t="s">
        <v>588</v>
      </c>
      <c r="B614" s="822" t="s">
        <v>589</v>
      </c>
      <c r="C614" s="825" t="s">
        <v>633</v>
      </c>
      <c r="D614" s="839" t="s">
        <v>634</v>
      </c>
      <c r="E614" s="825" t="s">
        <v>4751</v>
      </c>
      <c r="F614" s="839" t="s">
        <v>4752</v>
      </c>
      <c r="G614" s="825" t="s">
        <v>5117</v>
      </c>
      <c r="H614" s="825" t="s">
        <v>5118</v>
      </c>
      <c r="I614" s="831">
        <v>31.430000305175781</v>
      </c>
      <c r="J614" s="831">
        <v>1</v>
      </c>
      <c r="K614" s="832">
        <v>31.430000305175781</v>
      </c>
    </row>
    <row r="615" spans="1:11" ht="14.45" customHeight="1" x14ac:dyDescent="0.2">
      <c r="A615" s="821" t="s">
        <v>588</v>
      </c>
      <c r="B615" s="822" t="s">
        <v>589</v>
      </c>
      <c r="C615" s="825" t="s">
        <v>633</v>
      </c>
      <c r="D615" s="839" t="s">
        <v>634</v>
      </c>
      <c r="E615" s="825" t="s">
        <v>4751</v>
      </c>
      <c r="F615" s="839" t="s">
        <v>4752</v>
      </c>
      <c r="G615" s="825" t="s">
        <v>5119</v>
      </c>
      <c r="H615" s="825" t="s">
        <v>5120</v>
      </c>
      <c r="I615" s="831">
        <v>30.580000347561306</v>
      </c>
      <c r="J615" s="831">
        <v>900</v>
      </c>
      <c r="K615" s="832">
        <v>27539.800048828125</v>
      </c>
    </row>
    <row r="616" spans="1:11" ht="14.45" customHeight="1" x14ac:dyDescent="0.2">
      <c r="A616" s="821" t="s">
        <v>588</v>
      </c>
      <c r="B616" s="822" t="s">
        <v>589</v>
      </c>
      <c r="C616" s="825" t="s">
        <v>633</v>
      </c>
      <c r="D616" s="839" t="s">
        <v>634</v>
      </c>
      <c r="E616" s="825" t="s">
        <v>4767</v>
      </c>
      <c r="F616" s="839" t="s">
        <v>4768</v>
      </c>
      <c r="G616" s="825" t="s">
        <v>5127</v>
      </c>
      <c r="H616" s="825" t="s">
        <v>5128</v>
      </c>
      <c r="I616" s="831">
        <v>2.0499999523162842</v>
      </c>
      <c r="J616" s="831">
        <v>200</v>
      </c>
      <c r="K616" s="832">
        <v>410</v>
      </c>
    </row>
    <row r="617" spans="1:11" ht="14.45" customHeight="1" x14ac:dyDescent="0.2">
      <c r="A617" s="821" t="s">
        <v>588</v>
      </c>
      <c r="B617" s="822" t="s">
        <v>589</v>
      </c>
      <c r="C617" s="825" t="s">
        <v>633</v>
      </c>
      <c r="D617" s="839" t="s">
        <v>634</v>
      </c>
      <c r="E617" s="825" t="s">
        <v>4767</v>
      </c>
      <c r="F617" s="839" t="s">
        <v>4768</v>
      </c>
      <c r="G617" s="825" t="s">
        <v>5133</v>
      </c>
      <c r="H617" s="825" t="s">
        <v>5134</v>
      </c>
      <c r="I617" s="831">
        <v>175.00111050075955</v>
      </c>
      <c r="J617" s="831">
        <v>110</v>
      </c>
      <c r="K617" s="832">
        <v>19250.330322265625</v>
      </c>
    </row>
    <row r="618" spans="1:11" ht="14.45" customHeight="1" x14ac:dyDescent="0.2">
      <c r="A618" s="821" t="s">
        <v>588</v>
      </c>
      <c r="B618" s="822" t="s">
        <v>589</v>
      </c>
      <c r="C618" s="825" t="s">
        <v>633</v>
      </c>
      <c r="D618" s="839" t="s">
        <v>634</v>
      </c>
      <c r="E618" s="825" t="s">
        <v>4767</v>
      </c>
      <c r="F618" s="839" t="s">
        <v>4768</v>
      </c>
      <c r="G618" s="825" t="s">
        <v>5790</v>
      </c>
      <c r="H618" s="825" t="s">
        <v>5791</v>
      </c>
      <c r="I618" s="831">
        <v>127.66000366210938</v>
      </c>
      <c r="J618" s="831">
        <v>130</v>
      </c>
      <c r="K618" s="832">
        <v>16595.150390625</v>
      </c>
    </row>
    <row r="619" spans="1:11" ht="14.45" customHeight="1" x14ac:dyDescent="0.2">
      <c r="A619" s="821" t="s">
        <v>588</v>
      </c>
      <c r="B619" s="822" t="s">
        <v>589</v>
      </c>
      <c r="C619" s="825" t="s">
        <v>633</v>
      </c>
      <c r="D619" s="839" t="s">
        <v>634</v>
      </c>
      <c r="E619" s="825" t="s">
        <v>4767</v>
      </c>
      <c r="F619" s="839" t="s">
        <v>4768</v>
      </c>
      <c r="G619" s="825" t="s">
        <v>5792</v>
      </c>
      <c r="H619" s="825" t="s">
        <v>5793</v>
      </c>
      <c r="I619" s="831">
        <v>47.189998626708984</v>
      </c>
      <c r="J619" s="831">
        <v>20</v>
      </c>
      <c r="K619" s="832">
        <v>943.79998779296875</v>
      </c>
    </row>
    <row r="620" spans="1:11" ht="14.45" customHeight="1" x14ac:dyDescent="0.2">
      <c r="A620" s="821" t="s">
        <v>588</v>
      </c>
      <c r="B620" s="822" t="s">
        <v>589</v>
      </c>
      <c r="C620" s="825" t="s">
        <v>633</v>
      </c>
      <c r="D620" s="839" t="s">
        <v>634</v>
      </c>
      <c r="E620" s="825" t="s">
        <v>4767</v>
      </c>
      <c r="F620" s="839" t="s">
        <v>4768</v>
      </c>
      <c r="G620" s="825" t="s">
        <v>5794</v>
      </c>
      <c r="H620" s="825" t="s">
        <v>5795</v>
      </c>
      <c r="I620" s="831">
        <v>2.3599998950958252</v>
      </c>
      <c r="J620" s="831">
        <v>6600</v>
      </c>
      <c r="K620" s="832">
        <v>15576</v>
      </c>
    </row>
    <row r="621" spans="1:11" ht="14.45" customHeight="1" x14ac:dyDescent="0.2">
      <c r="A621" s="821" t="s">
        <v>588</v>
      </c>
      <c r="B621" s="822" t="s">
        <v>589</v>
      </c>
      <c r="C621" s="825" t="s">
        <v>633</v>
      </c>
      <c r="D621" s="839" t="s">
        <v>634</v>
      </c>
      <c r="E621" s="825" t="s">
        <v>4767</v>
      </c>
      <c r="F621" s="839" t="s">
        <v>4768</v>
      </c>
      <c r="G621" s="825" t="s">
        <v>5141</v>
      </c>
      <c r="H621" s="825" t="s">
        <v>5142</v>
      </c>
      <c r="I621" s="831">
        <v>2.3599998950958252</v>
      </c>
      <c r="J621" s="831">
        <v>5800</v>
      </c>
      <c r="K621" s="832">
        <v>13688</v>
      </c>
    </row>
    <row r="622" spans="1:11" ht="14.45" customHeight="1" x14ac:dyDescent="0.2">
      <c r="A622" s="821" t="s">
        <v>588</v>
      </c>
      <c r="B622" s="822" t="s">
        <v>589</v>
      </c>
      <c r="C622" s="825" t="s">
        <v>633</v>
      </c>
      <c r="D622" s="839" t="s">
        <v>634</v>
      </c>
      <c r="E622" s="825" t="s">
        <v>4767</v>
      </c>
      <c r="F622" s="839" t="s">
        <v>4768</v>
      </c>
      <c r="G622" s="825" t="s">
        <v>5143</v>
      </c>
      <c r="H622" s="825" t="s">
        <v>5144</v>
      </c>
      <c r="I622" s="831">
        <v>2.3599998950958252</v>
      </c>
      <c r="J622" s="831">
        <v>2900</v>
      </c>
      <c r="K622" s="832">
        <v>6844</v>
      </c>
    </row>
    <row r="623" spans="1:11" ht="14.45" customHeight="1" x14ac:dyDescent="0.2">
      <c r="A623" s="821" t="s">
        <v>588</v>
      </c>
      <c r="B623" s="822" t="s">
        <v>589</v>
      </c>
      <c r="C623" s="825" t="s">
        <v>633</v>
      </c>
      <c r="D623" s="839" t="s">
        <v>634</v>
      </c>
      <c r="E623" s="825" t="s">
        <v>4767</v>
      </c>
      <c r="F623" s="839" t="s">
        <v>4768</v>
      </c>
      <c r="G623" s="825" t="s">
        <v>5145</v>
      </c>
      <c r="H623" s="825" t="s">
        <v>5147</v>
      </c>
      <c r="I623" s="831">
        <v>9.9999997764825821E-3</v>
      </c>
      <c r="J623" s="831">
        <v>400</v>
      </c>
      <c r="K623" s="832">
        <v>4</v>
      </c>
    </row>
    <row r="624" spans="1:11" ht="14.45" customHeight="1" x14ac:dyDescent="0.2">
      <c r="A624" s="821" t="s">
        <v>588</v>
      </c>
      <c r="B624" s="822" t="s">
        <v>589</v>
      </c>
      <c r="C624" s="825" t="s">
        <v>633</v>
      </c>
      <c r="D624" s="839" t="s">
        <v>634</v>
      </c>
      <c r="E624" s="825" t="s">
        <v>4767</v>
      </c>
      <c r="F624" s="839" t="s">
        <v>4768</v>
      </c>
      <c r="G624" s="825" t="s">
        <v>5796</v>
      </c>
      <c r="H624" s="825" t="s">
        <v>5797</v>
      </c>
      <c r="I624" s="831">
        <v>6.0500001907348633</v>
      </c>
      <c r="J624" s="831">
        <v>40</v>
      </c>
      <c r="K624" s="832">
        <v>242</v>
      </c>
    </row>
    <row r="625" spans="1:11" ht="14.45" customHeight="1" x14ac:dyDescent="0.2">
      <c r="A625" s="821" t="s">
        <v>588</v>
      </c>
      <c r="B625" s="822" t="s">
        <v>589</v>
      </c>
      <c r="C625" s="825" t="s">
        <v>633</v>
      </c>
      <c r="D625" s="839" t="s">
        <v>634</v>
      </c>
      <c r="E625" s="825" t="s">
        <v>4767</v>
      </c>
      <c r="F625" s="839" t="s">
        <v>4768</v>
      </c>
      <c r="G625" s="825" t="s">
        <v>5150</v>
      </c>
      <c r="H625" s="825" t="s">
        <v>5151</v>
      </c>
      <c r="I625" s="831">
        <v>710.27001953125</v>
      </c>
      <c r="J625" s="831">
        <v>1</v>
      </c>
      <c r="K625" s="832">
        <v>710.27001953125</v>
      </c>
    </row>
    <row r="626" spans="1:11" ht="14.45" customHeight="1" x14ac:dyDescent="0.2">
      <c r="A626" s="821" t="s">
        <v>588</v>
      </c>
      <c r="B626" s="822" t="s">
        <v>589</v>
      </c>
      <c r="C626" s="825" t="s">
        <v>633</v>
      </c>
      <c r="D626" s="839" t="s">
        <v>634</v>
      </c>
      <c r="E626" s="825" t="s">
        <v>4767</v>
      </c>
      <c r="F626" s="839" t="s">
        <v>4768</v>
      </c>
      <c r="G626" s="825" t="s">
        <v>5154</v>
      </c>
      <c r="H626" s="825" t="s">
        <v>5155</v>
      </c>
      <c r="I626" s="831">
        <v>1.7180000305175782</v>
      </c>
      <c r="J626" s="831">
        <v>7400</v>
      </c>
      <c r="K626" s="832">
        <v>12606.5</v>
      </c>
    </row>
    <row r="627" spans="1:11" ht="14.45" customHeight="1" x14ac:dyDescent="0.2">
      <c r="A627" s="821" t="s">
        <v>588</v>
      </c>
      <c r="B627" s="822" t="s">
        <v>589</v>
      </c>
      <c r="C627" s="825" t="s">
        <v>633</v>
      </c>
      <c r="D627" s="839" t="s">
        <v>634</v>
      </c>
      <c r="E627" s="825" t="s">
        <v>4767</v>
      </c>
      <c r="F627" s="839" t="s">
        <v>4768</v>
      </c>
      <c r="G627" s="825" t="s">
        <v>5163</v>
      </c>
      <c r="H627" s="825" t="s">
        <v>5164</v>
      </c>
      <c r="I627" s="831">
        <v>11.141250252723694</v>
      </c>
      <c r="J627" s="831">
        <v>900</v>
      </c>
      <c r="K627" s="832">
        <v>10027</v>
      </c>
    </row>
    <row r="628" spans="1:11" ht="14.45" customHeight="1" x14ac:dyDescent="0.2">
      <c r="A628" s="821" t="s">
        <v>588</v>
      </c>
      <c r="B628" s="822" t="s">
        <v>589</v>
      </c>
      <c r="C628" s="825" t="s">
        <v>633</v>
      </c>
      <c r="D628" s="839" t="s">
        <v>634</v>
      </c>
      <c r="E628" s="825" t="s">
        <v>4767</v>
      </c>
      <c r="F628" s="839" t="s">
        <v>4768</v>
      </c>
      <c r="G628" s="825" t="s">
        <v>5169</v>
      </c>
      <c r="H628" s="825" t="s">
        <v>5170</v>
      </c>
      <c r="I628" s="831">
        <v>40.863333384195961</v>
      </c>
      <c r="J628" s="831">
        <v>41</v>
      </c>
      <c r="K628" s="832">
        <v>1675.3600006103516</v>
      </c>
    </row>
    <row r="629" spans="1:11" ht="14.45" customHeight="1" x14ac:dyDescent="0.2">
      <c r="A629" s="821" t="s">
        <v>588</v>
      </c>
      <c r="B629" s="822" t="s">
        <v>589</v>
      </c>
      <c r="C629" s="825" t="s">
        <v>633</v>
      </c>
      <c r="D629" s="839" t="s">
        <v>634</v>
      </c>
      <c r="E629" s="825" t="s">
        <v>4767</v>
      </c>
      <c r="F629" s="839" t="s">
        <v>4768</v>
      </c>
      <c r="G629" s="825" t="s">
        <v>5798</v>
      </c>
      <c r="H629" s="825" t="s">
        <v>5799</v>
      </c>
      <c r="I629" s="831">
        <v>5.2899999618530273</v>
      </c>
      <c r="J629" s="831">
        <v>150</v>
      </c>
      <c r="K629" s="832">
        <v>793.5</v>
      </c>
    </row>
    <row r="630" spans="1:11" ht="14.45" customHeight="1" x14ac:dyDescent="0.2">
      <c r="A630" s="821" t="s">
        <v>588</v>
      </c>
      <c r="B630" s="822" t="s">
        <v>589</v>
      </c>
      <c r="C630" s="825" t="s">
        <v>633</v>
      </c>
      <c r="D630" s="839" t="s">
        <v>634</v>
      </c>
      <c r="E630" s="825" t="s">
        <v>4767</v>
      </c>
      <c r="F630" s="839" t="s">
        <v>4768</v>
      </c>
      <c r="G630" s="825" t="s">
        <v>5179</v>
      </c>
      <c r="H630" s="825" t="s">
        <v>5180</v>
      </c>
      <c r="I630" s="831">
        <v>15.573333104451498</v>
      </c>
      <c r="J630" s="831">
        <v>130</v>
      </c>
      <c r="K630" s="832">
        <v>2024.6000061035156</v>
      </c>
    </row>
    <row r="631" spans="1:11" ht="14.45" customHeight="1" x14ac:dyDescent="0.2">
      <c r="A631" s="821" t="s">
        <v>588</v>
      </c>
      <c r="B631" s="822" t="s">
        <v>589</v>
      </c>
      <c r="C631" s="825" t="s">
        <v>633</v>
      </c>
      <c r="D631" s="839" t="s">
        <v>634</v>
      </c>
      <c r="E631" s="825" t="s">
        <v>4767</v>
      </c>
      <c r="F631" s="839" t="s">
        <v>4768</v>
      </c>
      <c r="G631" s="825" t="s">
        <v>5183</v>
      </c>
      <c r="H631" s="825" t="s">
        <v>5184</v>
      </c>
      <c r="I631" s="831">
        <v>5.2637501358985901</v>
      </c>
      <c r="J631" s="831">
        <v>1450</v>
      </c>
      <c r="K631" s="832">
        <v>7631.5</v>
      </c>
    </row>
    <row r="632" spans="1:11" ht="14.45" customHeight="1" x14ac:dyDescent="0.2">
      <c r="A632" s="821" t="s">
        <v>588</v>
      </c>
      <c r="B632" s="822" t="s">
        <v>589</v>
      </c>
      <c r="C632" s="825" t="s">
        <v>633</v>
      </c>
      <c r="D632" s="839" t="s">
        <v>634</v>
      </c>
      <c r="E632" s="825" t="s">
        <v>4767</v>
      </c>
      <c r="F632" s="839" t="s">
        <v>4768</v>
      </c>
      <c r="G632" s="825" t="s">
        <v>4773</v>
      </c>
      <c r="H632" s="825" t="s">
        <v>4774</v>
      </c>
      <c r="I632" s="831">
        <v>3.4828571592058455</v>
      </c>
      <c r="J632" s="831">
        <v>1400</v>
      </c>
      <c r="K632" s="832">
        <v>4876</v>
      </c>
    </row>
    <row r="633" spans="1:11" ht="14.45" customHeight="1" x14ac:dyDescent="0.2">
      <c r="A633" s="821" t="s">
        <v>588</v>
      </c>
      <c r="B633" s="822" t="s">
        <v>589</v>
      </c>
      <c r="C633" s="825" t="s">
        <v>633</v>
      </c>
      <c r="D633" s="839" t="s">
        <v>634</v>
      </c>
      <c r="E633" s="825" t="s">
        <v>4767</v>
      </c>
      <c r="F633" s="839" t="s">
        <v>4768</v>
      </c>
      <c r="G633" s="825" t="s">
        <v>5800</v>
      </c>
      <c r="H633" s="825" t="s">
        <v>5801</v>
      </c>
      <c r="I633" s="831">
        <v>17.899999618530273</v>
      </c>
      <c r="J633" s="831">
        <v>10</v>
      </c>
      <c r="K633" s="832">
        <v>178.97999572753906</v>
      </c>
    </row>
    <row r="634" spans="1:11" ht="14.45" customHeight="1" x14ac:dyDescent="0.2">
      <c r="A634" s="821" t="s">
        <v>588</v>
      </c>
      <c r="B634" s="822" t="s">
        <v>589</v>
      </c>
      <c r="C634" s="825" t="s">
        <v>633</v>
      </c>
      <c r="D634" s="839" t="s">
        <v>634</v>
      </c>
      <c r="E634" s="825" t="s">
        <v>4767</v>
      </c>
      <c r="F634" s="839" t="s">
        <v>4768</v>
      </c>
      <c r="G634" s="825" t="s">
        <v>5219</v>
      </c>
      <c r="H634" s="825" t="s">
        <v>5220</v>
      </c>
      <c r="I634" s="831">
        <v>21.899999618530273</v>
      </c>
      <c r="J634" s="831">
        <v>50</v>
      </c>
      <c r="K634" s="832">
        <v>1095.050048828125</v>
      </c>
    </row>
    <row r="635" spans="1:11" ht="14.45" customHeight="1" x14ac:dyDescent="0.2">
      <c r="A635" s="821" t="s">
        <v>588</v>
      </c>
      <c r="B635" s="822" t="s">
        <v>589</v>
      </c>
      <c r="C635" s="825" t="s">
        <v>633</v>
      </c>
      <c r="D635" s="839" t="s">
        <v>634</v>
      </c>
      <c r="E635" s="825" t="s">
        <v>4767</v>
      </c>
      <c r="F635" s="839" t="s">
        <v>4768</v>
      </c>
      <c r="G635" s="825" t="s">
        <v>5221</v>
      </c>
      <c r="H635" s="825" t="s">
        <v>5222</v>
      </c>
      <c r="I635" s="831">
        <v>21.899999618530273</v>
      </c>
      <c r="J635" s="831">
        <v>100</v>
      </c>
      <c r="K635" s="832">
        <v>2190.10009765625</v>
      </c>
    </row>
    <row r="636" spans="1:11" ht="14.45" customHeight="1" x14ac:dyDescent="0.2">
      <c r="A636" s="821" t="s">
        <v>588</v>
      </c>
      <c r="B636" s="822" t="s">
        <v>589</v>
      </c>
      <c r="C636" s="825" t="s">
        <v>633</v>
      </c>
      <c r="D636" s="839" t="s">
        <v>634</v>
      </c>
      <c r="E636" s="825" t="s">
        <v>4767</v>
      </c>
      <c r="F636" s="839" t="s">
        <v>4768</v>
      </c>
      <c r="G636" s="825" t="s">
        <v>5802</v>
      </c>
      <c r="H636" s="825" t="s">
        <v>5803</v>
      </c>
      <c r="I636" s="831">
        <v>676.20001220703125</v>
      </c>
      <c r="J636" s="831">
        <v>2</v>
      </c>
      <c r="K636" s="832">
        <v>1352.4000244140625</v>
      </c>
    </row>
    <row r="637" spans="1:11" ht="14.45" customHeight="1" x14ac:dyDescent="0.2">
      <c r="A637" s="821" t="s">
        <v>588</v>
      </c>
      <c r="B637" s="822" t="s">
        <v>589</v>
      </c>
      <c r="C637" s="825" t="s">
        <v>633</v>
      </c>
      <c r="D637" s="839" t="s">
        <v>634</v>
      </c>
      <c r="E637" s="825" t="s">
        <v>4767</v>
      </c>
      <c r="F637" s="839" t="s">
        <v>4768</v>
      </c>
      <c r="G637" s="825" t="s">
        <v>5804</v>
      </c>
      <c r="H637" s="825" t="s">
        <v>5805</v>
      </c>
      <c r="I637" s="831">
        <v>527.969970703125</v>
      </c>
      <c r="J637" s="831">
        <v>10</v>
      </c>
      <c r="K637" s="832">
        <v>5279.64990234375</v>
      </c>
    </row>
    <row r="638" spans="1:11" ht="14.45" customHeight="1" x14ac:dyDescent="0.2">
      <c r="A638" s="821" t="s">
        <v>588</v>
      </c>
      <c r="B638" s="822" t="s">
        <v>589</v>
      </c>
      <c r="C638" s="825" t="s">
        <v>633</v>
      </c>
      <c r="D638" s="839" t="s">
        <v>634</v>
      </c>
      <c r="E638" s="825" t="s">
        <v>4767</v>
      </c>
      <c r="F638" s="839" t="s">
        <v>4768</v>
      </c>
      <c r="G638" s="825" t="s">
        <v>5806</v>
      </c>
      <c r="H638" s="825" t="s">
        <v>5807</v>
      </c>
      <c r="I638" s="831">
        <v>414.45999145507813</v>
      </c>
      <c r="J638" s="831">
        <v>2</v>
      </c>
      <c r="K638" s="832">
        <v>828.91998291015625</v>
      </c>
    </row>
    <row r="639" spans="1:11" ht="14.45" customHeight="1" x14ac:dyDescent="0.2">
      <c r="A639" s="821" t="s">
        <v>588</v>
      </c>
      <c r="B639" s="822" t="s">
        <v>589</v>
      </c>
      <c r="C639" s="825" t="s">
        <v>633</v>
      </c>
      <c r="D639" s="839" t="s">
        <v>634</v>
      </c>
      <c r="E639" s="825" t="s">
        <v>4767</v>
      </c>
      <c r="F639" s="839" t="s">
        <v>4768</v>
      </c>
      <c r="G639" s="825" t="s">
        <v>5808</v>
      </c>
      <c r="H639" s="825" t="s">
        <v>5809</v>
      </c>
      <c r="I639" s="831">
        <v>695.40997314453125</v>
      </c>
      <c r="J639" s="831">
        <v>2</v>
      </c>
      <c r="K639" s="832">
        <v>1390.81005859375</v>
      </c>
    </row>
    <row r="640" spans="1:11" ht="14.45" customHeight="1" x14ac:dyDescent="0.2">
      <c r="A640" s="821" t="s">
        <v>588</v>
      </c>
      <c r="B640" s="822" t="s">
        <v>589</v>
      </c>
      <c r="C640" s="825" t="s">
        <v>633</v>
      </c>
      <c r="D640" s="839" t="s">
        <v>634</v>
      </c>
      <c r="E640" s="825" t="s">
        <v>4767</v>
      </c>
      <c r="F640" s="839" t="s">
        <v>4768</v>
      </c>
      <c r="G640" s="825" t="s">
        <v>5233</v>
      </c>
      <c r="H640" s="825" t="s">
        <v>5234</v>
      </c>
      <c r="I640" s="831">
        <v>484.04000854492188</v>
      </c>
      <c r="J640" s="831">
        <v>15</v>
      </c>
      <c r="K640" s="832">
        <v>7260.5999145507813</v>
      </c>
    </row>
    <row r="641" spans="1:11" ht="14.45" customHeight="1" x14ac:dyDescent="0.2">
      <c r="A641" s="821" t="s">
        <v>588</v>
      </c>
      <c r="B641" s="822" t="s">
        <v>589</v>
      </c>
      <c r="C641" s="825" t="s">
        <v>633</v>
      </c>
      <c r="D641" s="839" t="s">
        <v>634</v>
      </c>
      <c r="E641" s="825" t="s">
        <v>4767</v>
      </c>
      <c r="F641" s="839" t="s">
        <v>4768</v>
      </c>
      <c r="G641" s="825" t="s">
        <v>5235</v>
      </c>
      <c r="H641" s="825" t="s">
        <v>5236</v>
      </c>
      <c r="I641" s="831">
        <v>646.760009765625</v>
      </c>
      <c r="J641" s="831">
        <v>8</v>
      </c>
      <c r="K641" s="832">
        <v>5174.080078125</v>
      </c>
    </row>
    <row r="642" spans="1:11" ht="14.45" customHeight="1" x14ac:dyDescent="0.2">
      <c r="A642" s="821" t="s">
        <v>588</v>
      </c>
      <c r="B642" s="822" t="s">
        <v>589</v>
      </c>
      <c r="C642" s="825" t="s">
        <v>633</v>
      </c>
      <c r="D642" s="839" t="s">
        <v>634</v>
      </c>
      <c r="E642" s="825" t="s">
        <v>4767</v>
      </c>
      <c r="F642" s="839" t="s">
        <v>4768</v>
      </c>
      <c r="G642" s="825" t="s">
        <v>5237</v>
      </c>
      <c r="H642" s="825" t="s">
        <v>5238</v>
      </c>
      <c r="I642" s="831">
        <v>484.04000854492188</v>
      </c>
      <c r="J642" s="831">
        <v>5</v>
      </c>
      <c r="K642" s="832">
        <v>2420.199951171875</v>
      </c>
    </row>
    <row r="643" spans="1:11" ht="14.45" customHeight="1" x14ac:dyDescent="0.2">
      <c r="A643" s="821" t="s">
        <v>588</v>
      </c>
      <c r="B643" s="822" t="s">
        <v>589</v>
      </c>
      <c r="C643" s="825" t="s">
        <v>633</v>
      </c>
      <c r="D643" s="839" t="s">
        <v>634</v>
      </c>
      <c r="E643" s="825" t="s">
        <v>4767</v>
      </c>
      <c r="F643" s="839" t="s">
        <v>4768</v>
      </c>
      <c r="G643" s="825" t="s">
        <v>5810</v>
      </c>
      <c r="H643" s="825" t="s">
        <v>5811</v>
      </c>
      <c r="I643" s="831">
        <v>713</v>
      </c>
      <c r="J643" s="831">
        <v>25</v>
      </c>
      <c r="K643" s="832">
        <v>17825</v>
      </c>
    </row>
    <row r="644" spans="1:11" ht="14.45" customHeight="1" x14ac:dyDescent="0.2">
      <c r="A644" s="821" t="s">
        <v>588</v>
      </c>
      <c r="B644" s="822" t="s">
        <v>589</v>
      </c>
      <c r="C644" s="825" t="s">
        <v>633</v>
      </c>
      <c r="D644" s="839" t="s">
        <v>634</v>
      </c>
      <c r="E644" s="825" t="s">
        <v>4767</v>
      </c>
      <c r="F644" s="839" t="s">
        <v>4768</v>
      </c>
      <c r="G644" s="825" t="s">
        <v>5241</v>
      </c>
      <c r="H644" s="825" t="s">
        <v>5242</v>
      </c>
      <c r="I644" s="831">
        <v>527.96748352050781</v>
      </c>
      <c r="J644" s="831">
        <v>40</v>
      </c>
      <c r="K644" s="832">
        <v>21118.60009765625</v>
      </c>
    </row>
    <row r="645" spans="1:11" ht="14.45" customHeight="1" x14ac:dyDescent="0.2">
      <c r="A645" s="821" t="s">
        <v>588</v>
      </c>
      <c r="B645" s="822" t="s">
        <v>589</v>
      </c>
      <c r="C645" s="825" t="s">
        <v>633</v>
      </c>
      <c r="D645" s="839" t="s">
        <v>634</v>
      </c>
      <c r="E645" s="825" t="s">
        <v>4767</v>
      </c>
      <c r="F645" s="839" t="s">
        <v>4768</v>
      </c>
      <c r="G645" s="825" t="s">
        <v>5243</v>
      </c>
      <c r="H645" s="825" t="s">
        <v>5244</v>
      </c>
      <c r="I645" s="831">
        <v>646.760009765625</v>
      </c>
      <c r="J645" s="831">
        <v>10</v>
      </c>
      <c r="K645" s="832">
        <v>6467.60009765625</v>
      </c>
    </row>
    <row r="646" spans="1:11" ht="14.45" customHeight="1" x14ac:dyDescent="0.2">
      <c r="A646" s="821" t="s">
        <v>588</v>
      </c>
      <c r="B646" s="822" t="s">
        <v>589</v>
      </c>
      <c r="C646" s="825" t="s">
        <v>633</v>
      </c>
      <c r="D646" s="839" t="s">
        <v>634</v>
      </c>
      <c r="E646" s="825" t="s">
        <v>4767</v>
      </c>
      <c r="F646" s="839" t="s">
        <v>4768</v>
      </c>
      <c r="G646" s="825" t="s">
        <v>5245</v>
      </c>
      <c r="H646" s="825" t="s">
        <v>5246</v>
      </c>
      <c r="I646" s="831">
        <v>527.96333821614587</v>
      </c>
      <c r="J646" s="831">
        <v>30</v>
      </c>
      <c r="K646" s="832">
        <v>15838.85009765625</v>
      </c>
    </row>
    <row r="647" spans="1:11" ht="14.45" customHeight="1" x14ac:dyDescent="0.2">
      <c r="A647" s="821" t="s">
        <v>588</v>
      </c>
      <c r="B647" s="822" t="s">
        <v>589</v>
      </c>
      <c r="C647" s="825" t="s">
        <v>633</v>
      </c>
      <c r="D647" s="839" t="s">
        <v>634</v>
      </c>
      <c r="E647" s="825" t="s">
        <v>4767</v>
      </c>
      <c r="F647" s="839" t="s">
        <v>4768</v>
      </c>
      <c r="G647" s="825" t="s">
        <v>5812</v>
      </c>
      <c r="H647" s="825" t="s">
        <v>5813</v>
      </c>
      <c r="I647" s="831">
        <v>527.969970703125</v>
      </c>
      <c r="J647" s="831">
        <v>10</v>
      </c>
      <c r="K647" s="832">
        <v>5279.64990234375</v>
      </c>
    </row>
    <row r="648" spans="1:11" ht="14.45" customHeight="1" x14ac:dyDescent="0.2">
      <c r="A648" s="821" t="s">
        <v>588</v>
      </c>
      <c r="B648" s="822" t="s">
        <v>589</v>
      </c>
      <c r="C648" s="825" t="s">
        <v>633</v>
      </c>
      <c r="D648" s="839" t="s">
        <v>634</v>
      </c>
      <c r="E648" s="825" t="s">
        <v>4767</v>
      </c>
      <c r="F648" s="839" t="s">
        <v>4768</v>
      </c>
      <c r="G648" s="825" t="s">
        <v>5247</v>
      </c>
      <c r="H648" s="825" t="s">
        <v>5248</v>
      </c>
      <c r="I648" s="831">
        <v>646.760009765625</v>
      </c>
      <c r="J648" s="831">
        <v>16</v>
      </c>
      <c r="K648" s="832">
        <v>10348.16015625</v>
      </c>
    </row>
    <row r="649" spans="1:11" ht="14.45" customHeight="1" x14ac:dyDescent="0.2">
      <c r="A649" s="821" t="s">
        <v>588</v>
      </c>
      <c r="B649" s="822" t="s">
        <v>589</v>
      </c>
      <c r="C649" s="825" t="s">
        <v>633</v>
      </c>
      <c r="D649" s="839" t="s">
        <v>634</v>
      </c>
      <c r="E649" s="825" t="s">
        <v>4767</v>
      </c>
      <c r="F649" s="839" t="s">
        <v>4768</v>
      </c>
      <c r="G649" s="825" t="s">
        <v>5814</v>
      </c>
      <c r="H649" s="825" t="s">
        <v>5815</v>
      </c>
      <c r="I649" s="831">
        <v>713</v>
      </c>
      <c r="J649" s="831">
        <v>5</v>
      </c>
      <c r="K649" s="832">
        <v>3565</v>
      </c>
    </row>
    <row r="650" spans="1:11" ht="14.45" customHeight="1" x14ac:dyDescent="0.2">
      <c r="A650" s="821" t="s">
        <v>588</v>
      </c>
      <c r="B650" s="822" t="s">
        <v>589</v>
      </c>
      <c r="C650" s="825" t="s">
        <v>633</v>
      </c>
      <c r="D650" s="839" t="s">
        <v>634</v>
      </c>
      <c r="E650" s="825" t="s">
        <v>4767</v>
      </c>
      <c r="F650" s="839" t="s">
        <v>4768</v>
      </c>
      <c r="G650" s="825" t="s">
        <v>5816</v>
      </c>
      <c r="H650" s="825" t="s">
        <v>5817</v>
      </c>
      <c r="I650" s="831">
        <v>713</v>
      </c>
      <c r="J650" s="831">
        <v>8</v>
      </c>
      <c r="K650" s="832">
        <v>5704</v>
      </c>
    </row>
    <row r="651" spans="1:11" ht="14.45" customHeight="1" x14ac:dyDescent="0.2">
      <c r="A651" s="821" t="s">
        <v>588</v>
      </c>
      <c r="B651" s="822" t="s">
        <v>589</v>
      </c>
      <c r="C651" s="825" t="s">
        <v>633</v>
      </c>
      <c r="D651" s="839" t="s">
        <v>634</v>
      </c>
      <c r="E651" s="825" t="s">
        <v>4767</v>
      </c>
      <c r="F651" s="839" t="s">
        <v>4768</v>
      </c>
      <c r="G651" s="825" t="s">
        <v>5251</v>
      </c>
      <c r="H651" s="825" t="s">
        <v>5252</v>
      </c>
      <c r="I651" s="831">
        <v>17.979999542236328</v>
      </c>
      <c r="J651" s="831">
        <v>50</v>
      </c>
      <c r="K651" s="832">
        <v>899</v>
      </c>
    </row>
    <row r="652" spans="1:11" ht="14.45" customHeight="1" x14ac:dyDescent="0.2">
      <c r="A652" s="821" t="s">
        <v>588</v>
      </c>
      <c r="B652" s="822" t="s">
        <v>589</v>
      </c>
      <c r="C652" s="825" t="s">
        <v>633</v>
      </c>
      <c r="D652" s="839" t="s">
        <v>634</v>
      </c>
      <c r="E652" s="825" t="s">
        <v>4767</v>
      </c>
      <c r="F652" s="839" t="s">
        <v>4768</v>
      </c>
      <c r="G652" s="825" t="s">
        <v>5253</v>
      </c>
      <c r="H652" s="825" t="s">
        <v>5254</v>
      </c>
      <c r="I652" s="831">
        <v>70.199996948242188</v>
      </c>
      <c r="J652" s="831">
        <v>40</v>
      </c>
      <c r="K652" s="832">
        <v>2808</v>
      </c>
    </row>
    <row r="653" spans="1:11" ht="14.45" customHeight="1" x14ac:dyDescent="0.2">
      <c r="A653" s="821" t="s">
        <v>588</v>
      </c>
      <c r="B653" s="822" t="s">
        <v>589</v>
      </c>
      <c r="C653" s="825" t="s">
        <v>633</v>
      </c>
      <c r="D653" s="839" t="s">
        <v>634</v>
      </c>
      <c r="E653" s="825" t="s">
        <v>4767</v>
      </c>
      <c r="F653" s="839" t="s">
        <v>4768</v>
      </c>
      <c r="G653" s="825" t="s">
        <v>5818</v>
      </c>
      <c r="H653" s="825" t="s">
        <v>5819</v>
      </c>
      <c r="I653" s="831">
        <v>13.199999809265137</v>
      </c>
      <c r="J653" s="831">
        <v>20</v>
      </c>
      <c r="K653" s="832">
        <v>264</v>
      </c>
    </row>
    <row r="654" spans="1:11" ht="14.45" customHeight="1" x14ac:dyDescent="0.2">
      <c r="A654" s="821" t="s">
        <v>588</v>
      </c>
      <c r="B654" s="822" t="s">
        <v>589</v>
      </c>
      <c r="C654" s="825" t="s">
        <v>633</v>
      </c>
      <c r="D654" s="839" t="s">
        <v>634</v>
      </c>
      <c r="E654" s="825" t="s">
        <v>4767</v>
      </c>
      <c r="F654" s="839" t="s">
        <v>4768</v>
      </c>
      <c r="G654" s="825" t="s">
        <v>5261</v>
      </c>
      <c r="H654" s="825" t="s">
        <v>5262</v>
      </c>
      <c r="I654" s="831">
        <v>22.989999771118164</v>
      </c>
      <c r="J654" s="831">
        <v>110</v>
      </c>
      <c r="K654" s="832">
        <v>2528.8999938964844</v>
      </c>
    </row>
    <row r="655" spans="1:11" ht="14.45" customHeight="1" x14ac:dyDescent="0.2">
      <c r="A655" s="821" t="s">
        <v>588</v>
      </c>
      <c r="B655" s="822" t="s">
        <v>589</v>
      </c>
      <c r="C655" s="825" t="s">
        <v>633</v>
      </c>
      <c r="D655" s="839" t="s">
        <v>634</v>
      </c>
      <c r="E655" s="825" t="s">
        <v>4767</v>
      </c>
      <c r="F655" s="839" t="s">
        <v>4768</v>
      </c>
      <c r="G655" s="825" t="s">
        <v>5263</v>
      </c>
      <c r="H655" s="825" t="s">
        <v>5264</v>
      </c>
      <c r="I655" s="831">
        <v>22.989999771118164</v>
      </c>
      <c r="J655" s="831">
        <v>110</v>
      </c>
      <c r="K655" s="832">
        <v>2528.8999938964844</v>
      </c>
    </row>
    <row r="656" spans="1:11" ht="14.45" customHeight="1" x14ac:dyDescent="0.2">
      <c r="A656" s="821" t="s">
        <v>588</v>
      </c>
      <c r="B656" s="822" t="s">
        <v>589</v>
      </c>
      <c r="C656" s="825" t="s">
        <v>633</v>
      </c>
      <c r="D656" s="839" t="s">
        <v>634</v>
      </c>
      <c r="E656" s="825" t="s">
        <v>4767</v>
      </c>
      <c r="F656" s="839" t="s">
        <v>4768</v>
      </c>
      <c r="G656" s="825" t="s">
        <v>5267</v>
      </c>
      <c r="H656" s="825" t="s">
        <v>5268</v>
      </c>
      <c r="I656" s="831">
        <v>22.989999771118164</v>
      </c>
      <c r="J656" s="831">
        <v>10</v>
      </c>
      <c r="K656" s="832">
        <v>229.89999389648438</v>
      </c>
    </row>
    <row r="657" spans="1:11" ht="14.45" customHeight="1" x14ac:dyDescent="0.2">
      <c r="A657" s="821" t="s">
        <v>588</v>
      </c>
      <c r="B657" s="822" t="s">
        <v>589</v>
      </c>
      <c r="C657" s="825" t="s">
        <v>633</v>
      </c>
      <c r="D657" s="839" t="s">
        <v>634</v>
      </c>
      <c r="E657" s="825" t="s">
        <v>4767</v>
      </c>
      <c r="F657" s="839" t="s">
        <v>4768</v>
      </c>
      <c r="G657" s="825" t="s">
        <v>4779</v>
      </c>
      <c r="H657" s="825" t="s">
        <v>4780</v>
      </c>
      <c r="I657" s="831">
        <v>4.0287501811981201</v>
      </c>
      <c r="J657" s="831">
        <v>700</v>
      </c>
      <c r="K657" s="832">
        <v>2820.5</v>
      </c>
    </row>
    <row r="658" spans="1:11" ht="14.45" customHeight="1" x14ac:dyDescent="0.2">
      <c r="A658" s="821" t="s">
        <v>588</v>
      </c>
      <c r="B658" s="822" t="s">
        <v>589</v>
      </c>
      <c r="C658" s="825" t="s">
        <v>633</v>
      </c>
      <c r="D658" s="839" t="s">
        <v>634</v>
      </c>
      <c r="E658" s="825" t="s">
        <v>4767</v>
      </c>
      <c r="F658" s="839" t="s">
        <v>4768</v>
      </c>
      <c r="G658" s="825" t="s">
        <v>5275</v>
      </c>
      <c r="H658" s="825" t="s">
        <v>5276</v>
      </c>
      <c r="I658" s="831">
        <v>103.15500259399414</v>
      </c>
      <c r="J658" s="831">
        <v>7</v>
      </c>
      <c r="K658" s="832">
        <v>722.08001708984375</v>
      </c>
    </row>
    <row r="659" spans="1:11" ht="14.45" customHeight="1" x14ac:dyDescent="0.2">
      <c r="A659" s="821" t="s">
        <v>588</v>
      </c>
      <c r="B659" s="822" t="s">
        <v>589</v>
      </c>
      <c r="C659" s="825" t="s">
        <v>633</v>
      </c>
      <c r="D659" s="839" t="s">
        <v>634</v>
      </c>
      <c r="E659" s="825" t="s">
        <v>4767</v>
      </c>
      <c r="F659" s="839" t="s">
        <v>4768</v>
      </c>
      <c r="G659" s="825" t="s">
        <v>5277</v>
      </c>
      <c r="H659" s="825" t="s">
        <v>5278</v>
      </c>
      <c r="I659" s="831">
        <v>12.100000381469727</v>
      </c>
      <c r="J659" s="831">
        <v>700</v>
      </c>
      <c r="K659" s="832">
        <v>8470</v>
      </c>
    </row>
    <row r="660" spans="1:11" ht="14.45" customHeight="1" x14ac:dyDescent="0.2">
      <c r="A660" s="821" t="s">
        <v>588</v>
      </c>
      <c r="B660" s="822" t="s">
        <v>589</v>
      </c>
      <c r="C660" s="825" t="s">
        <v>633</v>
      </c>
      <c r="D660" s="839" t="s">
        <v>634</v>
      </c>
      <c r="E660" s="825" t="s">
        <v>4767</v>
      </c>
      <c r="F660" s="839" t="s">
        <v>4768</v>
      </c>
      <c r="G660" s="825" t="s">
        <v>5279</v>
      </c>
      <c r="H660" s="825" t="s">
        <v>5280</v>
      </c>
      <c r="I660" s="831">
        <v>8.4700002670288086</v>
      </c>
      <c r="J660" s="831">
        <v>910</v>
      </c>
      <c r="K660" s="832">
        <v>7707.699951171875</v>
      </c>
    </row>
    <row r="661" spans="1:11" ht="14.45" customHeight="1" x14ac:dyDescent="0.2">
      <c r="A661" s="821" t="s">
        <v>588</v>
      </c>
      <c r="B661" s="822" t="s">
        <v>589</v>
      </c>
      <c r="C661" s="825" t="s">
        <v>633</v>
      </c>
      <c r="D661" s="839" t="s">
        <v>634</v>
      </c>
      <c r="E661" s="825" t="s">
        <v>4767</v>
      </c>
      <c r="F661" s="839" t="s">
        <v>4768</v>
      </c>
      <c r="G661" s="825" t="s">
        <v>5282</v>
      </c>
      <c r="H661" s="825" t="s">
        <v>5283</v>
      </c>
      <c r="I661" s="831">
        <v>7.8679999351501468</v>
      </c>
      <c r="J661" s="831">
        <v>2300</v>
      </c>
      <c r="K661" s="832">
        <v>18096</v>
      </c>
    </row>
    <row r="662" spans="1:11" ht="14.45" customHeight="1" x14ac:dyDescent="0.2">
      <c r="A662" s="821" t="s">
        <v>588</v>
      </c>
      <c r="B662" s="822" t="s">
        <v>589</v>
      </c>
      <c r="C662" s="825" t="s">
        <v>633</v>
      </c>
      <c r="D662" s="839" t="s">
        <v>634</v>
      </c>
      <c r="E662" s="825" t="s">
        <v>4767</v>
      </c>
      <c r="F662" s="839" t="s">
        <v>4768</v>
      </c>
      <c r="G662" s="825" t="s">
        <v>5284</v>
      </c>
      <c r="H662" s="825" t="s">
        <v>5285</v>
      </c>
      <c r="I662" s="831">
        <v>10.076666514078775</v>
      </c>
      <c r="J662" s="831">
        <v>270</v>
      </c>
      <c r="K662" s="832">
        <v>2721.3000183105469</v>
      </c>
    </row>
    <row r="663" spans="1:11" ht="14.45" customHeight="1" x14ac:dyDescent="0.2">
      <c r="A663" s="821" t="s">
        <v>588</v>
      </c>
      <c r="B663" s="822" t="s">
        <v>589</v>
      </c>
      <c r="C663" s="825" t="s">
        <v>633</v>
      </c>
      <c r="D663" s="839" t="s">
        <v>634</v>
      </c>
      <c r="E663" s="825" t="s">
        <v>4767</v>
      </c>
      <c r="F663" s="839" t="s">
        <v>4768</v>
      </c>
      <c r="G663" s="825" t="s">
        <v>5820</v>
      </c>
      <c r="H663" s="825" t="s">
        <v>5821</v>
      </c>
      <c r="I663" s="831">
        <v>10.069999694824219</v>
      </c>
      <c r="J663" s="831">
        <v>90</v>
      </c>
      <c r="K663" s="832">
        <v>906.30001831054688</v>
      </c>
    </row>
    <row r="664" spans="1:11" ht="14.45" customHeight="1" x14ac:dyDescent="0.2">
      <c r="A664" s="821" t="s">
        <v>588</v>
      </c>
      <c r="B664" s="822" t="s">
        <v>589</v>
      </c>
      <c r="C664" s="825" t="s">
        <v>633</v>
      </c>
      <c r="D664" s="839" t="s">
        <v>634</v>
      </c>
      <c r="E664" s="825" t="s">
        <v>4767</v>
      </c>
      <c r="F664" s="839" t="s">
        <v>4768</v>
      </c>
      <c r="G664" s="825" t="s">
        <v>5286</v>
      </c>
      <c r="H664" s="825" t="s">
        <v>5287</v>
      </c>
      <c r="I664" s="831">
        <v>10.07555537753635</v>
      </c>
      <c r="J664" s="831">
        <v>690</v>
      </c>
      <c r="K664" s="832">
        <v>6952.5000610351563</v>
      </c>
    </row>
    <row r="665" spans="1:11" ht="14.45" customHeight="1" x14ac:dyDescent="0.2">
      <c r="A665" s="821" t="s">
        <v>588</v>
      </c>
      <c r="B665" s="822" t="s">
        <v>589</v>
      </c>
      <c r="C665" s="825" t="s">
        <v>633</v>
      </c>
      <c r="D665" s="839" t="s">
        <v>634</v>
      </c>
      <c r="E665" s="825" t="s">
        <v>4767</v>
      </c>
      <c r="F665" s="839" t="s">
        <v>4768</v>
      </c>
      <c r="G665" s="825" t="s">
        <v>5822</v>
      </c>
      <c r="H665" s="825" t="s">
        <v>5823</v>
      </c>
      <c r="I665" s="831">
        <v>10.079999923706055</v>
      </c>
      <c r="J665" s="831">
        <v>30</v>
      </c>
      <c r="K665" s="832">
        <v>302.39999389648438</v>
      </c>
    </row>
    <row r="666" spans="1:11" ht="14.45" customHeight="1" x14ac:dyDescent="0.2">
      <c r="A666" s="821" t="s">
        <v>588</v>
      </c>
      <c r="B666" s="822" t="s">
        <v>589</v>
      </c>
      <c r="C666" s="825" t="s">
        <v>633</v>
      </c>
      <c r="D666" s="839" t="s">
        <v>634</v>
      </c>
      <c r="E666" s="825" t="s">
        <v>4767</v>
      </c>
      <c r="F666" s="839" t="s">
        <v>4768</v>
      </c>
      <c r="G666" s="825" t="s">
        <v>5824</v>
      </c>
      <c r="H666" s="825" t="s">
        <v>5825</v>
      </c>
      <c r="I666" s="831">
        <v>205.69999694824219</v>
      </c>
      <c r="J666" s="831">
        <v>6</v>
      </c>
      <c r="K666" s="832">
        <v>1234.199951171875</v>
      </c>
    </row>
    <row r="667" spans="1:11" ht="14.45" customHeight="1" x14ac:dyDescent="0.2">
      <c r="A667" s="821" t="s">
        <v>588</v>
      </c>
      <c r="B667" s="822" t="s">
        <v>589</v>
      </c>
      <c r="C667" s="825" t="s">
        <v>633</v>
      </c>
      <c r="D667" s="839" t="s">
        <v>634</v>
      </c>
      <c r="E667" s="825" t="s">
        <v>4767</v>
      </c>
      <c r="F667" s="839" t="s">
        <v>4768</v>
      </c>
      <c r="G667" s="825" t="s">
        <v>5826</v>
      </c>
      <c r="H667" s="825" t="s">
        <v>5827</v>
      </c>
      <c r="I667" s="831">
        <v>761.86600341796873</v>
      </c>
      <c r="J667" s="831">
        <v>50</v>
      </c>
      <c r="K667" s="832">
        <v>38093.3701171875</v>
      </c>
    </row>
    <row r="668" spans="1:11" ht="14.45" customHeight="1" x14ac:dyDescent="0.2">
      <c r="A668" s="821" t="s">
        <v>588</v>
      </c>
      <c r="B668" s="822" t="s">
        <v>589</v>
      </c>
      <c r="C668" s="825" t="s">
        <v>633</v>
      </c>
      <c r="D668" s="839" t="s">
        <v>634</v>
      </c>
      <c r="E668" s="825" t="s">
        <v>4767</v>
      </c>
      <c r="F668" s="839" t="s">
        <v>4768</v>
      </c>
      <c r="G668" s="825" t="s">
        <v>5294</v>
      </c>
      <c r="H668" s="825" t="s">
        <v>5295</v>
      </c>
      <c r="I668" s="831">
        <v>80.573636835271657</v>
      </c>
      <c r="J668" s="831">
        <v>960</v>
      </c>
      <c r="K668" s="832">
        <v>77351.199951171875</v>
      </c>
    </row>
    <row r="669" spans="1:11" ht="14.45" customHeight="1" x14ac:dyDescent="0.2">
      <c r="A669" s="821" t="s">
        <v>588</v>
      </c>
      <c r="B669" s="822" t="s">
        <v>589</v>
      </c>
      <c r="C669" s="825" t="s">
        <v>633</v>
      </c>
      <c r="D669" s="839" t="s">
        <v>634</v>
      </c>
      <c r="E669" s="825" t="s">
        <v>4767</v>
      </c>
      <c r="F669" s="839" t="s">
        <v>4768</v>
      </c>
      <c r="G669" s="825" t="s">
        <v>5312</v>
      </c>
      <c r="H669" s="825" t="s">
        <v>5313</v>
      </c>
      <c r="I669" s="831">
        <v>0.25999999046325684</v>
      </c>
      <c r="J669" s="831">
        <v>200</v>
      </c>
      <c r="K669" s="832">
        <v>52</v>
      </c>
    </row>
    <row r="670" spans="1:11" ht="14.45" customHeight="1" x14ac:dyDescent="0.2">
      <c r="A670" s="821" t="s">
        <v>588</v>
      </c>
      <c r="B670" s="822" t="s">
        <v>589</v>
      </c>
      <c r="C670" s="825" t="s">
        <v>633</v>
      </c>
      <c r="D670" s="839" t="s">
        <v>634</v>
      </c>
      <c r="E670" s="825" t="s">
        <v>4767</v>
      </c>
      <c r="F670" s="839" t="s">
        <v>4768</v>
      </c>
      <c r="G670" s="825" t="s">
        <v>5320</v>
      </c>
      <c r="H670" s="825" t="s">
        <v>5321</v>
      </c>
      <c r="I670" s="831">
        <v>549.34002685546875</v>
      </c>
      <c r="J670" s="831">
        <v>1</v>
      </c>
      <c r="K670" s="832">
        <v>549.34002685546875</v>
      </c>
    </row>
    <row r="671" spans="1:11" ht="14.45" customHeight="1" x14ac:dyDescent="0.2">
      <c r="A671" s="821" t="s">
        <v>588</v>
      </c>
      <c r="B671" s="822" t="s">
        <v>589</v>
      </c>
      <c r="C671" s="825" t="s">
        <v>633</v>
      </c>
      <c r="D671" s="839" t="s">
        <v>634</v>
      </c>
      <c r="E671" s="825" t="s">
        <v>4767</v>
      </c>
      <c r="F671" s="839" t="s">
        <v>4768</v>
      </c>
      <c r="G671" s="825" t="s">
        <v>5828</v>
      </c>
      <c r="H671" s="825" t="s">
        <v>5829</v>
      </c>
      <c r="I671" s="831">
        <v>302.39999389648438</v>
      </c>
      <c r="J671" s="831">
        <v>3</v>
      </c>
      <c r="K671" s="832">
        <v>907.20001220703125</v>
      </c>
    </row>
    <row r="672" spans="1:11" ht="14.45" customHeight="1" x14ac:dyDescent="0.2">
      <c r="A672" s="821" t="s">
        <v>588</v>
      </c>
      <c r="B672" s="822" t="s">
        <v>589</v>
      </c>
      <c r="C672" s="825" t="s">
        <v>633</v>
      </c>
      <c r="D672" s="839" t="s">
        <v>634</v>
      </c>
      <c r="E672" s="825" t="s">
        <v>4767</v>
      </c>
      <c r="F672" s="839" t="s">
        <v>4768</v>
      </c>
      <c r="G672" s="825" t="s">
        <v>4783</v>
      </c>
      <c r="H672" s="825" t="s">
        <v>5830</v>
      </c>
      <c r="I672" s="831">
        <v>11.738333066304525</v>
      </c>
      <c r="J672" s="831">
        <v>230</v>
      </c>
      <c r="K672" s="832">
        <v>2699.9000091552734</v>
      </c>
    </row>
    <row r="673" spans="1:11" ht="14.45" customHeight="1" x14ac:dyDescent="0.2">
      <c r="A673" s="821" t="s">
        <v>588</v>
      </c>
      <c r="B673" s="822" t="s">
        <v>589</v>
      </c>
      <c r="C673" s="825" t="s">
        <v>633</v>
      </c>
      <c r="D673" s="839" t="s">
        <v>634</v>
      </c>
      <c r="E673" s="825" t="s">
        <v>4767</v>
      </c>
      <c r="F673" s="839" t="s">
        <v>4768</v>
      </c>
      <c r="G673" s="825" t="s">
        <v>4783</v>
      </c>
      <c r="H673" s="825" t="s">
        <v>4784</v>
      </c>
      <c r="I673" s="831">
        <v>11.733332951863607</v>
      </c>
      <c r="J673" s="831">
        <v>60</v>
      </c>
      <c r="K673" s="832">
        <v>704.00001525878906</v>
      </c>
    </row>
    <row r="674" spans="1:11" ht="14.45" customHeight="1" x14ac:dyDescent="0.2">
      <c r="A674" s="821" t="s">
        <v>588</v>
      </c>
      <c r="B674" s="822" t="s">
        <v>589</v>
      </c>
      <c r="C674" s="825" t="s">
        <v>633</v>
      </c>
      <c r="D674" s="839" t="s">
        <v>634</v>
      </c>
      <c r="E674" s="825" t="s">
        <v>4767</v>
      </c>
      <c r="F674" s="839" t="s">
        <v>4768</v>
      </c>
      <c r="G674" s="825" t="s">
        <v>4785</v>
      </c>
      <c r="H674" s="825" t="s">
        <v>4786</v>
      </c>
      <c r="I674" s="831">
        <v>13.310000419616699</v>
      </c>
      <c r="J674" s="831">
        <v>300</v>
      </c>
      <c r="K674" s="832">
        <v>3993</v>
      </c>
    </row>
    <row r="675" spans="1:11" ht="14.45" customHeight="1" x14ac:dyDescent="0.2">
      <c r="A675" s="821" t="s">
        <v>588</v>
      </c>
      <c r="B675" s="822" t="s">
        <v>589</v>
      </c>
      <c r="C675" s="825" t="s">
        <v>633</v>
      </c>
      <c r="D675" s="839" t="s">
        <v>634</v>
      </c>
      <c r="E675" s="825" t="s">
        <v>4767</v>
      </c>
      <c r="F675" s="839" t="s">
        <v>4768</v>
      </c>
      <c r="G675" s="825" t="s">
        <v>5831</v>
      </c>
      <c r="H675" s="825" t="s">
        <v>5832</v>
      </c>
      <c r="I675" s="831">
        <v>5.320000171661377</v>
      </c>
      <c r="J675" s="831">
        <v>100</v>
      </c>
      <c r="K675" s="832">
        <v>532.4000244140625</v>
      </c>
    </row>
    <row r="676" spans="1:11" ht="14.45" customHeight="1" x14ac:dyDescent="0.2">
      <c r="A676" s="821" t="s">
        <v>588</v>
      </c>
      <c r="B676" s="822" t="s">
        <v>589</v>
      </c>
      <c r="C676" s="825" t="s">
        <v>633</v>
      </c>
      <c r="D676" s="839" t="s">
        <v>634</v>
      </c>
      <c r="E676" s="825" t="s">
        <v>4767</v>
      </c>
      <c r="F676" s="839" t="s">
        <v>4768</v>
      </c>
      <c r="G676" s="825" t="s">
        <v>5833</v>
      </c>
      <c r="H676" s="825" t="s">
        <v>5834</v>
      </c>
      <c r="I676" s="831">
        <v>179.5</v>
      </c>
      <c r="J676" s="831">
        <v>2</v>
      </c>
      <c r="K676" s="832">
        <v>359</v>
      </c>
    </row>
    <row r="677" spans="1:11" ht="14.45" customHeight="1" x14ac:dyDescent="0.2">
      <c r="A677" s="821" t="s">
        <v>588</v>
      </c>
      <c r="B677" s="822" t="s">
        <v>589</v>
      </c>
      <c r="C677" s="825" t="s">
        <v>633</v>
      </c>
      <c r="D677" s="839" t="s">
        <v>634</v>
      </c>
      <c r="E677" s="825" t="s">
        <v>4767</v>
      </c>
      <c r="F677" s="839" t="s">
        <v>4768</v>
      </c>
      <c r="G677" s="825" t="s">
        <v>5354</v>
      </c>
      <c r="H677" s="825" t="s">
        <v>5355</v>
      </c>
      <c r="I677" s="831">
        <v>18.930769553551308</v>
      </c>
      <c r="J677" s="831">
        <v>775</v>
      </c>
      <c r="K677" s="832">
        <v>15907.470198631287</v>
      </c>
    </row>
    <row r="678" spans="1:11" ht="14.45" customHeight="1" x14ac:dyDescent="0.2">
      <c r="A678" s="821" t="s">
        <v>588</v>
      </c>
      <c r="B678" s="822" t="s">
        <v>589</v>
      </c>
      <c r="C678" s="825" t="s">
        <v>633</v>
      </c>
      <c r="D678" s="839" t="s">
        <v>634</v>
      </c>
      <c r="E678" s="825" t="s">
        <v>4767</v>
      </c>
      <c r="F678" s="839" t="s">
        <v>4768</v>
      </c>
      <c r="G678" s="825" t="s">
        <v>5835</v>
      </c>
      <c r="H678" s="825" t="s">
        <v>5836</v>
      </c>
      <c r="I678" s="831">
        <v>399.6300048828125</v>
      </c>
      <c r="J678" s="831">
        <v>3</v>
      </c>
      <c r="K678" s="832">
        <v>1198.8900146484375</v>
      </c>
    </row>
    <row r="679" spans="1:11" ht="14.45" customHeight="1" x14ac:dyDescent="0.2">
      <c r="A679" s="821" t="s">
        <v>588</v>
      </c>
      <c r="B679" s="822" t="s">
        <v>589</v>
      </c>
      <c r="C679" s="825" t="s">
        <v>633</v>
      </c>
      <c r="D679" s="839" t="s">
        <v>634</v>
      </c>
      <c r="E679" s="825" t="s">
        <v>4767</v>
      </c>
      <c r="F679" s="839" t="s">
        <v>4768</v>
      </c>
      <c r="G679" s="825" t="s">
        <v>5384</v>
      </c>
      <c r="H679" s="825" t="s">
        <v>5385</v>
      </c>
      <c r="I679" s="831">
        <v>9.1999998092651367</v>
      </c>
      <c r="J679" s="831">
        <v>1400</v>
      </c>
      <c r="K679" s="832">
        <v>12880</v>
      </c>
    </row>
    <row r="680" spans="1:11" ht="14.45" customHeight="1" x14ac:dyDescent="0.2">
      <c r="A680" s="821" t="s">
        <v>588</v>
      </c>
      <c r="B680" s="822" t="s">
        <v>589</v>
      </c>
      <c r="C680" s="825" t="s">
        <v>633</v>
      </c>
      <c r="D680" s="839" t="s">
        <v>634</v>
      </c>
      <c r="E680" s="825" t="s">
        <v>4767</v>
      </c>
      <c r="F680" s="839" t="s">
        <v>4768</v>
      </c>
      <c r="G680" s="825" t="s">
        <v>5386</v>
      </c>
      <c r="H680" s="825" t="s">
        <v>5387</v>
      </c>
      <c r="I680" s="831">
        <v>58.369998931884766</v>
      </c>
      <c r="J680" s="831">
        <v>30</v>
      </c>
      <c r="K680" s="832">
        <v>1751.1000366210938</v>
      </c>
    </row>
    <row r="681" spans="1:11" ht="14.45" customHeight="1" x14ac:dyDescent="0.2">
      <c r="A681" s="821" t="s">
        <v>588</v>
      </c>
      <c r="B681" s="822" t="s">
        <v>589</v>
      </c>
      <c r="C681" s="825" t="s">
        <v>633</v>
      </c>
      <c r="D681" s="839" t="s">
        <v>634</v>
      </c>
      <c r="E681" s="825" t="s">
        <v>4767</v>
      </c>
      <c r="F681" s="839" t="s">
        <v>4768</v>
      </c>
      <c r="G681" s="825" t="s">
        <v>5394</v>
      </c>
      <c r="H681" s="825" t="s">
        <v>5395</v>
      </c>
      <c r="I681" s="831">
        <v>172.5</v>
      </c>
      <c r="J681" s="831">
        <v>1</v>
      </c>
      <c r="K681" s="832">
        <v>172.5</v>
      </c>
    </row>
    <row r="682" spans="1:11" ht="14.45" customHeight="1" x14ac:dyDescent="0.2">
      <c r="A682" s="821" t="s">
        <v>588</v>
      </c>
      <c r="B682" s="822" t="s">
        <v>589</v>
      </c>
      <c r="C682" s="825" t="s">
        <v>633</v>
      </c>
      <c r="D682" s="839" t="s">
        <v>634</v>
      </c>
      <c r="E682" s="825" t="s">
        <v>4767</v>
      </c>
      <c r="F682" s="839" t="s">
        <v>4768</v>
      </c>
      <c r="G682" s="825" t="s">
        <v>5405</v>
      </c>
      <c r="H682" s="825" t="s">
        <v>5406</v>
      </c>
      <c r="I682" s="831">
        <v>8.0345454649491739</v>
      </c>
      <c r="J682" s="831">
        <v>1740</v>
      </c>
      <c r="K682" s="832">
        <v>13567.800018310547</v>
      </c>
    </row>
    <row r="683" spans="1:11" ht="14.45" customHeight="1" x14ac:dyDescent="0.2">
      <c r="A683" s="821" t="s">
        <v>588</v>
      </c>
      <c r="B683" s="822" t="s">
        <v>589</v>
      </c>
      <c r="C683" s="825" t="s">
        <v>633</v>
      </c>
      <c r="D683" s="839" t="s">
        <v>634</v>
      </c>
      <c r="E683" s="825" t="s">
        <v>4767</v>
      </c>
      <c r="F683" s="839" t="s">
        <v>4768</v>
      </c>
      <c r="G683" s="825" t="s">
        <v>5407</v>
      </c>
      <c r="H683" s="825" t="s">
        <v>5408</v>
      </c>
      <c r="I683" s="831">
        <v>6.1700000762939453</v>
      </c>
      <c r="J683" s="831">
        <v>190</v>
      </c>
      <c r="K683" s="832">
        <v>1172.300048828125</v>
      </c>
    </row>
    <row r="684" spans="1:11" ht="14.45" customHeight="1" x14ac:dyDescent="0.2">
      <c r="A684" s="821" t="s">
        <v>588</v>
      </c>
      <c r="B684" s="822" t="s">
        <v>589</v>
      </c>
      <c r="C684" s="825" t="s">
        <v>633</v>
      </c>
      <c r="D684" s="839" t="s">
        <v>634</v>
      </c>
      <c r="E684" s="825" t="s">
        <v>4767</v>
      </c>
      <c r="F684" s="839" t="s">
        <v>4768</v>
      </c>
      <c r="G684" s="825" t="s">
        <v>5429</v>
      </c>
      <c r="H684" s="825" t="s">
        <v>5430</v>
      </c>
      <c r="I684" s="831">
        <v>86.97416877746582</v>
      </c>
      <c r="J684" s="831">
        <v>1644</v>
      </c>
      <c r="K684" s="832">
        <v>142985.37963867188</v>
      </c>
    </row>
    <row r="685" spans="1:11" ht="14.45" customHeight="1" x14ac:dyDescent="0.2">
      <c r="A685" s="821" t="s">
        <v>588</v>
      </c>
      <c r="B685" s="822" t="s">
        <v>589</v>
      </c>
      <c r="C685" s="825" t="s">
        <v>633</v>
      </c>
      <c r="D685" s="839" t="s">
        <v>634</v>
      </c>
      <c r="E685" s="825" t="s">
        <v>4767</v>
      </c>
      <c r="F685" s="839" t="s">
        <v>4768</v>
      </c>
      <c r="G685" s="825" t="s">
        <v>5433</v>
      </c>
      <c r="H685" s="825" t="s">
        <v>5434</v>
      </c>
      <c r="I685" s="831">
        <v>14.158333142598471</v>
      </c>
      <c r="J685" s="831">
        <v>60</v>
      </c>
      <c r="K685" s="832">
        <v>849.39002990722656</v>
      </c>
    </row>
    <row r="686" spans="1:11" ht="14.45" customHeight="1" x14ac:dyDescent="0.2">
      <c r="A686" s="821" t="s">
        <v>588</v>
      </c>
      <c r="B686" s="822" t="s">
        <v>589</v>
      </c>
      <c r="C686" s="825" t="s">
        <v>633</v>
      </c>
      <c r="D686" s="839" t="s">
        <v>634</v>
      </c>
      <c r="E686" s="825" t="s">
        <v>4767</v>
      </c>
      <c r="F686" s="839" t="s">
        <v>4768</v>
      </c>
      <c r="G686" s="825" t="s">
        <v>5837</v>
      </c>
      <c r="H686" s="825" t="s">
        <v>5838</v>
      </c>
      <c r="I686" s="831">
        <v>13.310000419616699</v>
      </c>
      <c r="J686" s="831">
        <v>150</v>
      </c>
      <c r="K686" s="832">
        <v>1996.5</v>
      </c>
    </row>
    <row r="687" spans="1:11" ht="14.45" customHeight="1" x14ac:dyDescent="0.2">
      <c r="A687" s="821" t="s">
        <v>588</v>
      </c>
      <c r="B687" s="822" t="s">
        <v>589</v>
      </c>
      <c r="C687" s="825" t="s">
        <v>633</v>
      </c>
      <c r="D687" s="839" t="s">
        <v>634</v>
      </c>
      <c r="E687" s="825" t="s">
        <v>4767</v>
      </c>
      <c r="F687" s="839" t="s">
        <v>4768</v>
      </c>
      <c r="G687" s="825" t="s">
        <v>5439</v>
      </c>
      <c r="H687" s="825" t="s">
        <v>5440</v>
      </c>
      <c r="I687" s="831">
        <v>13.310000419616699</v>
      </c>
      <c r="J687" s="831">
        <v>50</v>
      </c>
      <c r="K687" s="832">
        <v>665.5</v>
      </c>
    </row>
    <row r="688" spans="1:11" ht="14.45" customHeight="1" x14ac:dyDescent="0.2">
      <c r="A688" s="821" t="s">
        <v>588</v>
      </c>
      <c r="B688" s="822" t="s">
        <v>589</v>
      </c>
      <c r="C688" s="825" t="s">
        <v>633</v>
      </c>
      <c r="D688" s="839" t="s">
        <v>634</v>
      </c>
      <c r="E688" s="825" t="s">
        <v>4767</v>
      </c>
      <c r="F688" s="839" t="s">
        <v>4768</v>
      </c>
      <c r="G688" s="825" t="s">
        <v>5441</v>
      </c>
      <c r="H688" s="825" t="s">
        <v>5442</v>
      </c>
      <c r="I688" s="831">
        <v>13.310000419616699</v>
      </c>
      <c r="J688" s="831">
        <v>50</v>
      </c>
      <c r="K688" s="832">
        <v>665.5</v>
      </c>
    </row>
    <row r="689" spans="1:11" ht="14.45" customHeight="1" x14ac:dyDescent="0.2">
      <c r="A689" s="821" t="s">
        <v>588</v>
      </c>
      <c r="B689" s="822" t="s">
        <v>589</v>
      </c>
      <c r="C689" s="825" t="s">
        <v>633</v>
      </c>
      <c r="D689" s="839" t="s">
        <v>634</v>
      </c>
      <c r="E689" s="825" t="s">
        <v>4767</v>
      </c>
      <c r="F689" s="839" t="s">
        <v>4768</v>
      </c>
      <c r="G689" s="825" t="s">
        <v>5445</v>
      </c>
      <c r="H689" s="825" t="s">
        <v>5446</v>
      </c>
      <c r="I689" s="831">
        <v>123.1783332824707</v>
      </c>
      <c r="J689" s="831">
        <v>300</v>
      </c>
      <c r="K689" s="832">
        <v>36953.39990234375</v>
      </c>
    </row>
    <row r="690" spans="1:11" ht="14.45" customHeight="1" x14ac:dyDescent="0.2">
      <c r="A690" s="821" t="s">
        <v>588</v>
      </c>
      <c r="B690" s="822" t="s">
        <v>589</v>
      </c>
      <c r="C690" s="825" t="s">
        <v>633</v>
      </c>
      <c r="D690" s="839" t="s">
        <v>634</v>
      </c>
      <c r="E690" s="825" t="s">
        <v>4767</v>
      </c>
      <c r="F690" s="839" t="s">
        <v>4768</v>
      </c>
      <c r="G690" s="825" t="s">
        <v>5447</v>
      </c>
      <c r="H690" s="825" t="s">
        <v>5448</v>
      </c>
      <c r="I690" s="831">
        <v>16.458570752825057</v>
      </c>
      <c r="J690" s="831">
        <v>350</v>
      </c>
      <c r="K690" s="832">
        <v>5760.5</v>
      </c>
    </row>
    <row r="691" spans="1:11" ht="14.45" customHeight="1" x14ac:dyDescent="0.2">
      <c r="A691" s="821" t="s">
        <v>588</v>
      </c>
      <c r="B691" s="822" t="s">
        <v>589</v>
      </c>
      <c r="C691" s="825" t="s">
        <v>633</v>
      </c>
      <c r="D691" s="839" t="s">
        <v>634</v>
      </c>
      <c r="E691" s="825" t="s">
        <v>4767</v>
      </c>
      <c r="F691" s="839" t="s">
        <v>4768</v>
      </c>
      <c r="G691" s="825" t="s">
        <v>5449</v>
      </c>
      <c r="H691" s="825" t="s">
        <v>5450</v>
      </c>
      <c r="I691" s="831">
        <v>2649.89990234375</v>
      </c>
      <c r="J691" s="831">
        <v>1</v>
      </c>
      <c r="K691" s="832">
        <v>2649.89990234375</v>
      </c>
    </row>
    <row r="692" spans="1:11" ht="14.45" customHeight="1" x14ac:dyDescent="0.2">
      <c r="A692" s="821" t="s">
        <v>588</v>
      </c>
      <c r="B692" s="822" t="s">
        <v>589</v>
      </c>
      <c r="C692" s="825" t="s">
        <v>633</v>
      </c>
      <c r="D692" s="839" t="s">
        <v>634</v>
      </c>
      <c r="E692" s="825" t="s">
        <v>4767</v>
      </c>
      <c r="F692" s="839" t="s">
        <v>4768</v>
      </c>
      <c r="G692" s="825" t="s">
        <v>5459</v>
      </c>
      <c r="H692" s="825" t="s">
        <v>5460</v>
      </c>
      <c r="I692" s="831">
        <v>23.350000381469727</v>
      </c>
      <c r="J692" s="831">
        <v>20</v>
      </c>
      <c r="K692" s="832">
        <v>467.05999755859375</v>
      </c>
    </row>
    <row r="693" spans="1:11" ht="14.45" customHeight="1" x14ac:dyDescent="0.2">
      <c r="A693" s="821" t="s">
        <v>588</v>
      </c>
      <c r="B693" s="822" t="s">
        <v>589</v>
      </c>
      <c r="C693" s="825" t="s">
        <v>633</v>
      </c>
      <c r="D693" s="839" t="s">
        <v>634</v>
      </c>
      <c r="E693" s="825" t="s">
        <v>4767</v>
      </c>
      <c r="F693" s="839" t="s">
        <v>4768</v>
      </c>
      <c r="G693" s="825" t="s">
        <v>5839</v>
      </c>
      <c r="H693" s="825" t="s">
        <v>5840</v>
      </c>
      <c r="I693" s="831">
        <v>72.599998474121094</v>
      </c>
      <c r="J693" s="831">
        <v>8</v>
      </c>
      <c r="K693" s="832">
        <v>580.80000305175781</v>
      </c>
    </row>
    <row r="694" spans="1:11" ht="14.45" customHeight="1" x14ac:dyDescent="0.2">
      <c r="A694" s="821" t="s">
        <v>588</v>
      </c>
      <c r="B694" s="822" t="s">
        <v>589</v>
      </c>
      <c r="C694" s="825" t="s">
        <v>633</v>
      </c>
      <c r="D694" s="839" t="s">
        <v>634</v>
      </c>
      <c r="E694" s="825" t="s">
        <v>4767</v>
      </c>
      <c r="F694" s="839" t="s">
        <v>4768</v>
      </c>
      <c r="G694" s="825" t="s">
        <v>5467</v>
      </c>
      <c r="H694" s="825" t="s">
        <v>5468</v>
      </c>
      <c r="I694" s="831">
        <v>18.873999786376952</v>
      </c>
      <c r="J694" s="831">
        <v>250</v>
      </c>
      <c r="K694" s="832">
        <v>5891.7999801635742</v>
      </c>
    </row>
    <row r="695" spans="1:11" ht="14.45" customHeight="1" x14ac:dyDescent="0.2">
      <c r="A695" s="821" t="s">
        <v>588</v>
      </c>
      <c r="B695" s="822" t="s">
        <v>589</v>
      </c>
      <c r="C695" s="825" t="s">
        <v>633</v>
      </c>
      <c r="D695" s="839" t="s">
        <v>634</v>
      </c>
      <c r="E695" s="825" t="s">
        <v>4767</v>
      </c>
      <c r="F695" s="839" t="s">
        <v>4768</v>
      </c>
      <c r="G695" s="825" t="s">
        <v>4787</v>
      </c>
      <c r="H695" s="825" t="s">
        <v>4788</v>
      </c>
      <c r="I695" s="831">
        <v>0.82299998998641966</v>
      </c>
      <c r="J695" s="831">
        <v>11500</v>
      </c>
      <c r="K695" s="832">
        <v>9443</v>
      </c>
    </row>
    <row r="696" spans="1:11" ht="14.45" customHeight="1" x14ac:dyDescent="0.2">
      <c r="A696" s="821" t="s">
        <v>588</v>
      </c>
      <c r="B696" s="822" t="s">
        <v>589</v>
      </c>
      <c r="C696" s="825" t="s">
        <v>633</v>
      </c>
      <c r="D696" s="839" t="s">
        <v>634</v>
      </c>
      <c r="E696" s="825" t="s">
        <v>4767</v>
      </c>
      <c r="F696" s="839" t="s">
        <v>4768</v>
      </c>
      <c r="G696" s="825" t="s">
        <v>4789</v>
      </c>
      <c r="H696" s="825" t="s">
        <v>4790</v>
      </c>
      <c r="I696" s="831">
        <v>0.43500000238418579</v>
      </c>
      <c r="J696" s="831">
        <v>3900</v>
      </c>
      <c r="K696" s="832">
        <v>1697</v>
      </c>
    </row>
    <row r="697" spans="1:11" ht="14.45" customHeight="1" x14ac:dyDescent="0.2">
      <c r="A697" s="821" t="s">
        <v>588</v>
      </c>
      <c r="B697" s="822" t="s">
        <v>589</v>
      </c>
      <c r="C697" s="825" t="s">
        <v>633</v>
      </c>
      <c r="D697" s="839" t="s">
        <v>634</v>
      </c>
      <c r="E697" s="825" t="s">
        <v>4767</v>
      </c>
      <c r="F697" s="839" t="s">
        <v>4768</v>
      </c>
      <c r="G697" s="825" t="s">
        <v>4791</v>
      </c>
      <c r="H697" s="825" t="s">
        <v>4792</v>
      </c>
      <c r="I697" s="831">
        <v>1.1363636255264282</v>
      </c>
      <c r="J697" s="831">
        <v>11520</v>
      </c>
      <c r="K697" s="832">
        <v>13083.200073242188</v>
      </c>
    </row>
    <row r="698" spans="1:11" ht="14.45" customHeight="1" x14ac:dyDescent="0.2">
      <c r="A698" s="821" t="s">
        <v>588</v>
      </c>
      <c r="B698" s="822" t="s">
        <v>589</v>
      </c>
      <c r="C698" s="825" t="s">
        <v>633</v>
      </c>
      <c r="D698" s="839" t="s">
        <v>634</v>
      </c>
      <c r="E698" s="825" t="s">
        <v>4767</v>
      </c>
      <c r="F698" s="839" t="s">
        <v>4768</v>
      </c>
      <c r="G698" s="825" t="s">
        <v>4793</v>
      </c>
      <c r="H698" s="825" t="s">
        <v>4794</v>
      </c>
      <c r="I698" s="831">
        <v>0.5809999823570251</v>
      </c>
      <c r="J698" s="831">
        <v>8600</v>
      </c>
      <c r="K698" s="832">
        <v>4998</v>
      </c>
    </row>
    <row r="699" spans="1:11" ht="14.45" customHeight="1" x14ac:dyDescent="0.2">
      <c r="A699" s="821" t="s">
        <v>588</v>
      </c>
      <c r="B699" s="822" t="s">
        <v>589</v>
      </c>
      <c r="C699" s="825" t="s">
        <v>633</v>
      </c>
      <c r="D699" s="839" t="s">
        <v>634</v>
      </c>
      <c r="E699" s="825" t="s">
        <v>4767</v>
      </c>
      <c r="F699" s="839" t="s">
        <v>4768</v>
      </c>
      <c r="G699" s="825" t="s">
        <v>5474</v>
      </c>
      <c r="H699" s="825" t="s">
        <v>5475</v>
      </c>
      <c r="I699" s="831">
        <v>6.3128571510314941</v>
      </c>
      <c r="J699" s="831">
        <v>900</v>
      </c>
      <c r="K699" s="832">
        <v>5682.4299926757813</v>
      </c>
    </row>
    <row r="700" spans="1:11" ht="14.45" customHeight="1" x14ac:dyDescent="0.2">
      <c r="A700" s="821" t="s">
        <v>588</v>
      </c>
      <c r="B700" s="822" t="s">
        <v>589</v>
      </c>
      <c r="C700" s="825" t="s">
        <v>633</v>
      </c>
      <c r="D700" s="839" t="s">
        <v>634</v>
      </c>
      <c r="E700" s="825" t="s">
        <v>4767</v>
      </c>
      <c r="F700" s="839" t="s">
        <v>4768</v>
      </c>
      <c r="G700" s="825" t="s">
        <v>5476</v>
      </c>
      <c r="H700" s="825" t="s">
        <v>5477</v>
      </c>
      <c r="I700" s="831">
        <v>9.1433331171671544</v>
      </c>
      <c r="J700" s="831">
        <v>1400</v>
      </c>
      <c r="K700" s="832">
        <v>12799.779907226563</v>
      </c>
    </row>
    <row r="701" spans="1:11" ht="14.45" customHeight="1" x14ac:dyDescent="0.2">
      <c r="A701" s="821" t="s">
        <v>588</v>
      </c>
      <c r="B701" s="822" t="s">
        <v>589</v>
      </c>
      <c r="C701" s="825" t="s">
        <v>633</v>
      </c>
      <c r="D701" s="839" t="s">
        <v>634</v>
      </c>
      <c r="E701" s="825" t="s">
        <v>4767</v>
      </c>
      <c r="F701" s="839" t="s">
        <v>4768</v>
      </c>
      <c r="G701" s="825" t="s">
        <v>5478</v>
      </c>
      <c r="H701" s="825" t="s">
        <v>5479</v>
      </c>
      <c r="I701" s="831">
        <v>5.4039999961853029</v>
      </c>
      <c r="J701" s="831">
        <v>5525</v>
      </c>
      <c r="K701" s="832">
        <v>29876.650024414063</v>
      </c>
    </row>
    <row r="702" spans="1:11" ht="14.45" customHeight="1" x14ac:dyDescent="0.2">
      <c r="A702" s="821" t="s">
        <v>588</v>
      </c>
      <c r="B702" s="822" t="s">
        <v>589</v>
      </c>
      <c r="C702" s="825" t="s">
        <v>633</v>
      </c>
      <c r="D702" s="839" t="s">
        <v>634</v>
      </c>
      <c r="E702" s="825" t="s">
        <v>4767</v>
      </c>
      <c r="F702" s="839" t="s">
        <v>4768</v>
      </c>
      <c r="G702" s="825" t="s">
        <v>5484</v>
      </c>
      <c r="H702" s="825" t="s">
        <v>5485</v>
      </c>
      <c r="I702" s="831">
        <v>15.729999542236328</v>
      </c>
      <c r="J702" s="831">
        <v>120</v>
      </c>
      <c r="K702" s="832">
        <v>1887.5999755859375</v>
      </c>
    </row>
    <row r="703" spans="1:11" ht="14.45" customHeight="1" x14ac:dyDescent="0.2">
      <c r="A703" s="821" t="s">
        <v>588</v>
      </c>
      <c r="B703" s="822" t="s">
        <v>589</v>
      </c>
      <c r="C703" s="825" t="s">
        <v>633</v>
      </c>
      <c r="D703" s="839" t="s">
        <v>634</v>
      </c>
      <c r="E703" s="825" t="s">
        <v>4767</v>
      </c>
      <c r="F703" s="839" t="s">
        <v>4768</v>
      </c>
      <c r="G703" s="825" t="s">
        <v>5486</v>
      </c>
      <c r="H703" s="825" t="s">
        <v>5488</v>
      </c>
      <c r="I703" s="831">
        <v>8.8341666857401524</v>
      </c>
      <c r="J703" s="831">
        <v>3300</v>
      </c>
      <c r="K703" s="832">
        <v>29152</v>
      </c>
    </row>
    <row r="704" spans="1:11" ht="14.45" customHeight="1" x14ac:dyDescent="0.2">
      <c r="A704" s="821" t="s">
        <v>588</v>
      </c>
      <c r="B704" s="822" t="s">
        <v>589</v>
      </c>
      <c r="C704" s="825" t="s">
        <v>633</v>
      </c>
      <c r="D704" s="839" t="s">
        <v>634</v>
      </c>
      <c r="E704" s="825" t="s">
        <v>4767</v>
      </c>
      <c r="F704" s="839" t="s">
        <v>4768</v>
      </c>
      <c r="G704" s="825" t="s">
        <v>5841</v>
      </c>
      <c r="H704" s="825" t="s">
        <v>5842</v>
      </c>
      <c r="I704" s="831">
        <v>31.578000259399413</v>
      </c>
      <c r="J704" s="831">
        <v>250</v>
      </c>
      <c r="K704" s="832">
        <v>7895.249755859375</v>
      </c>
    </row>
    <row r="705" spans="1:11" ht="14.45" customHeight="1" x14ac:dyDescent="0.2">
      <c r="A705" s="821" t="s">
        <v>588</v>
      </c>
      <c r="B705" s="822" t="s">
        <v>589</v>
      </c>
      <c r="C705" s="825" t="s">
        <v>633</v>
      </c>
      <c r="D705" s="839" t="s">
        <v>634</v>
      </c>
      <c r="E705" s="825" t="s">
        <v>4767</v>
      </c>
      <c r="F705" s="839" t="s">
        <v>4768</v>
      </c>
      <c r="G705" s="825" t="s">
        <v>5489</v>
      </c>
      <c r="H705" s="825" t="s">
        <v>5490</v>
      </c>
      <c r="I705" s="831">
        <v>1.559999942779541</v>
      </c>
      <c r="J705" s="831">
        <v>180</v>
      </c>
      <c r="K705" s="832">
        <v>280.79998779296875</v>
      </c>
    </row>
    <row r="706" spans="1:11" ht="14.45" customHeight="1" x14ac:dyDescent="0.2">
      <c r="A706" s="821" t="s">
        <v>588</v>
      </c>
      <c r="B706" s="822" t="s">
        <v>589</v>
      </c>
      <c r="C706" s="825" t="s">
        <v>633</v>
      </c>
      <c r="D706" s="839" t="s">
        <v>634</v>
      </c>
      <c r="E706" s="825" t="s">
        <v>4767</v>
      </c>
      <c r="F706" s="839" t="s">
        <v>4768</v>
      </c>
      <c r="G706" s="825" t="s">
        <v>5491</v>
      </c>
      <c r="H706" s="825" t="s">
        <v>5492</v>
      </c>
      <c r="I706" s="831">
        <v>2.1791667342185974</v>
      </c>
      <c r="J706" s="831">
        <v>3600</v>
      </c>
      <c r="K706" s="832">
        <v>7839.1599884033203</v>
      </c>
    </row>
    <row r="707" spans="1:11" ht="14.45" customHeight="1" x14ac:dyDescent="0.2">
      <c r="A707" s="821" t="s">
        <v>588</v>
      </c>
      <c r="B707" s="822" t="s">
        <v>589</v>
      </c>
      <c r="C707" s="825" t="s">
        <v>633</v>
      </c>
      <c r="D707" s="839" t="s">
        <v>634</v>
      </c>
      <c r="E707" s="825" t="s">
        <v>4767</v>
      </c>
      <c r="F707" s="839" t="s">
        <v>4768</v>
      </c>
      <c r="G707" s="825" t="s">
        <v>5493</v>
      </c>
      <c r="H707" s="825" t="s">
        <v>5494</v>
      </c>
      <c r="I707" s="831">
        <v>6.2308333317438764</v>
      </c>
      <c r="J707" s="831">
        <v>3405</v>
      </c>
      <c r="K707" s="832">
        <v>21216.150024414063</v>
      </c>
    </row>
    <row r="708" spans="1:11" ht="14.45" customHeight="1" x14ac:dyDescent="0.2">
      <c r="A708" s="821" t="s">
        <v>588</v>
      </c>
      <c r="B708" s="822" t="s">
        <v>589</v>
      </c>
      <c r="C708" s="825" t="s">
        <v>633</v>
      </c>
      <c r="D708" s="839" t="s">
        <v>634</v>
      </c>
      <c r="E708" s="825" t="s">
        <v>4767</v>
      </c>
      <c r="F708" s="839" t="s">
        <v>4768</v>
      </c>
      <c r="G708" s="825" t="s">
        <v>5499</v>
      </c>
      <c r="H708" s="825" t="s">
        <v>5500</v>
      </c>
      <c r="I708" s="831">
        <v>229.89999389648438</v>
      </c>
      <c r="J708" s="831">
        <v>160</v>
      </c>
      <c r="K708" s="832">
        <v>36784</v>
      </c>
    </row>
    <row r="709" spans="1:11" ht="14.45" customHeight="1" x14ac:dyDescent="0.2">
      <c r="A709" s="821" t="s">
        <v>588</v>
      </c>
      <c r="B709" s="822" t="s">
        <v>589</v>
      </c>
      <c r="C709" s="825" t="s">
        <v>633</v>
      </c>
      <c r="D709" s="839" t="s">
        <v>634</v>
      </c>
      <c r="E709" s="825" t="s">
        <v>4767</v>
      </c>
      <c r="F709" s="839" t="s">
        <v>4768</v>
      </c>
      <c r="G709" s="825" t="s">
        <v>5501</v>
      </c>
      <c r="H709" s="825" t="s">
        <v>5502</v>
      </c>
      <c r="I709" s="831">
        <v>229.89999389648438</v>
      </c>
      <c r="J709" s="831">
        <v>20</v>
      </c>
      <c r="K709" s="832">
        <v>4598</v>
      </c>
    </row>
    <row r="710" spans="1:11" ht="14.45" customHeight="1" x14ac:dyDescent="0.2">
      <c r="A710" s="821" t="s">
        <v>588</v>
      </c>
      <c r="B710" s="822" t="s">
        <v>589</v>
      </c>
      <c r="C710" s="825" t="s">
        <v>633</v>
      </c>
      <c r="D710" s="839" t="s">
        <v>634</v>
      </c>
      <c r="E710" s="825" t="s">
        <v>4767</v>
      </c>
      <c r="F710" s="839" t="s">
        <v>4768</v>
      </c>
      <c r="G710" s="825" t="s">
        <v>5843</v>
      </c>
      <c r="H710" s="825" t="s">
        <v>5844</v>
      </c>
      <c r="I710" s="831">
        <v>198.97777981228299</v>
      </c>
      <c r="J710" s="831">
        <v>260</v>
      </c>
      <c r="K710" s="832">
        <v>51707.400390625</v>
      </c>
    </row>
    <row r="711" spans="1:11" ht="14.45" customHeight="1" x14ac:dyDescent="0.2">
      <c r="A711" s="821" t="s">
        <v>588</v>
      </c>
      <c r="B711" s="822" t="s">
        <v>589</v>
      </c>
      <c r="C711" s="825" t="s">
        <v>633</v>
      </c>
      <c r="D711" s="839" t="s">
        <v>634</v>
      </c>
      <c r="E711" s="825" t="s">
        <v>4767</v>
      </c>
      <c r="F711" s="839" t="s">
        <v>4768</v>
      </c>
      <c r="G711" s="825" t="s">
        <v>5503</v>
      </c>
      <c r="H711" s="825" t="s">
        <v>5504</v>
      </c>
      <c r="I711" s="831">
        <v>6.1700000762939453</v>
      </c>
      <c r="J711" s="831">
        <v>50</v>
      </c>
      <c r="K711" s="832">
        <v>308.5</v>
      </c>
    </row>
    <row r="712" spans="1:11" ht="14.45" customHeight="1" x14ac:dyDescent="0.2">
      <c r="A712" s="821" t="s">
        <v>588</v>
      </c>
      <c r="B712" s="822" t="s">
        <v>589</v>
      </c>
      <c r="C712" s="825" t="s">
        <v>633</v>
      </c>
      <c r="D712" s="839" t="s">
        <v>634</v>
      </c>
      <c r="E712" s="825" t="s">
        <v>4767</v>
      </c>
      <c r="F712" s="839" t="s">
        <v>4768</v>
      </c>
      <c r="G712" s="825" t="s">
        <v>5507</v>
      </c>
      <c r="H712" s="825" t="s">
        <v>5508</v>
      </c>
      <c r="I712" s="831">
        <v>79.879997253417969</v>
      </c>
      <c r="J712" s="831">
        <v>2</v>
      </c>
      <c r="K712" s="832">
        <v>159.75999450683594</v>
      </c>
    </row>
    <row r="713" spans="1:11" ht="14.45" customHeight="1" x14ac:dyDescent="0.2">
      <c r="A713" s="821" t="s">
        <v>588</v>
      </c>
      <c r="B713" s="822" t="s">
        <v>589</v>
      </c>
      <c r="C713" s="825" t="s">
        <v>633</v>
      </c>
      <c r="D713" s="839" t="s">
        <v>634</v>
      </c>
      <c r="E713" s="825" t="s">
        <v>4767</v>
      </c>
      <c r="F713" s="839" t="s">
        <v>4768</v>
      </c>
      <c r="G713" s="825" t="s">
        <v>5517</v>
      </c>
      <c r="H713" s="825" t="s">
        <v>5518</v>
      </c>
      <c r="I713" s="831">
        <v>1.2100000381469727</v>
      </c>
      <c r="J713" s="831">
        <v>900</v>
      </c>
      <c r="K713" s="832">
        <v>1089</v>
      </c>
    </row>
    <row r="714" spans="1:11" ht="14.45" customHeight="1" x14ac:dyDescent="0.2">
      <c r="A714" s="821" t="s">
        <v>588</v>
      </c>
      <c r="B714" s="822" t="s">
        <v>589</v>
      </c>
      <c r="C714" s="825" t="s">
        <v>633</v>
      </c>
      <c r="D714" s="839" t="s">
        <v>634</v>
      </c>
      <c r="E714" s="825" t="s">
        <v>4767</v>
      </c>
      <c r="F714" s="839" t="s">
        <v>4768</v>
      </c>
      <c r="G714" s="825" t="s">
        <v>5519</v>
      </c>
      <c r="H714" s="825" t="s">
        <v>5520</v>
      </c>
      <c r="I714" s="831">
        <v>5.8079999923706058</v>
      </c>
      <c r="J714" s="831">
        <v>4500</v>
      </c>
      <c r="K714" s="832">
        <v>26137.5</v>
      </c>
    </row>
    <row r="715" spans="1:11" ht="14.45" customHeight="1" x14ac:dyDescent="0.2">
      <c r="A715" s="821" t="s">
        <v>588</v>
      </c>
      <c r="B715" s="822" t="s">
        <v>589</v>
      </c>
      <c r="C715" s="825" t="s">
        <v>633</v>
      </c>
      <c r="D715" s="839" t="s">
        <v>634</v>
      </c>
      <c r="E715" s="825" t="s">
        <v>4767</v>
      </c>
      <c r="F715" s="839" t="s">
        <v>4768</v>
      </c>
      <c r="G715" s="825" t="s">
        <v>5521</v>
      </c>
      <c r="H715" s="825" t="s">
        <v>5522</v>
      </c>
      <c r="I715" s="831">
        <v>3.1342858246394565</v>
      </c>
      <c r="J715" s="831">
        <v>1700</v>
      </c>
      <c r="K715" s="832">
        <v>5330</v>
      </c>
    </row>
    <row r="716" spans="1:11" ht="14.45" customHeight="1" x14ac:dyDescent="0.2">
      <c r="A716" s="821" t="s">
        <v>588</v>
      </c>
      <c r="B716" s="822" t="s">
        <v>589</v>
      </c>
      <c r="C716" s="825" t="s">
        <v>633</v>
      </c>
      <c r="D716" s="839" t="s">
        <v>634</v>
      </c>
      <c r="E716" s="825" t="s">
        <v>4767</v>
      </c>
      <c r="F716" s="839" t="s">
        <v>4768</v>
      </c>
      <c r="G716" s="825" t="s">
        <v>5530</v>
      </c>
      <c r="H716" s="825" t="s">
        <v>5531</v>
      </c>
      <c r="I716" s="831">
        <v>0.4709999978542328</v>
      </c>
      <c r="J716" s="831">
        <v>5300</v>
      </c>
      <c r="K716" s="832">
        <v>2493</v>
      </c>
    </row>
    <row r="717" spans="1:11" ht="14.45" customHeight="1" x14ac:dyDescent="0.2">
      <c r="A717" s="821" t="s">
        <v>588</v>
      </c>
      <c r="B717" s="822" t="s">
        <v>589</v>
      </c>
      <c r="C717" s="825" t="s">
        <v>633</v>
      </c>
      <c r="D717" s="839" t="s">
        <v>634</v>
      </c>
      <c r="E717" s="825" t="s">
        <v>4767</v>
      </c>
      <c r="F717" s="839" t="s">
        <v>4768</v>
      </c>
      <c r="G717" s="825" t="s">
        <v>5845</v>
      </c>
      <c r="H717" s="825" t="s">
        <v>5846</v>
      </c>
      <c r="I717" s="831">
        <v>397.73001098632813</v>
      </c>
      <c r="J717" s="831">
        <v>10</v>
      </c>
      <c r="K717" s="832">
        <v>3977.280029296875</v>
      </c>
    </row>
    <row r="718" spans="1:11" ht="14.45" customHeight="1" x14ac:dyDescent="0.2">
      <c r="A718" s="821" t="s">
        <v>588</v>
      </c>
      <c r="B718" s="822" t="s">
        <v>589</v>
      </c>
      <c r="C718" s="825" t="s">
        <v>633</v>
      </c>
      <c r="D718" s="839" t="s">
        <v>634</v>
      </c>
      <c r="E718" s="825" t="s">
        <v>4767</v>
      </c>
      <c r="F718" s="839" t="s">
        <v>4768</v>
      </c>
      <c r="G718" s="825" t="s">
        <v>5542</v>
      </c>
      <c r="H718" s="825" t="s">
        <v>5543</v>
      </c>
      <c r="I718" s="831">
        <v>1.9850000143051147</v>
      </c>
      <c r="J718" s="831">
        <v>700</v>
      </c>
      <c r="K718" s="832">
        <v>1390</v>
      </c>
    </row>
    <row r="719" spans="1:11" ht="14.45" customHeight="1" x14ac:dyDescent="0.2">
      <c r="A719" s="821" t="s">
        <v>588</v>
      </c>
      <c r="B719" s="822" t="s">
        <v>589</v>
      </c>
      <c r="C719" s="825" t="s">
        <v>633</v>
      </c>
      <c r="D719" s="839" t="s">
        <v>634</v>
      </c>
      <c r="E719" s="825" t="s">
        <v>4767</v>
      </c>
      <c r="F719" s="839" t="s">
        <v>4768</v>
      </c>
      <c r="G719" s="825" t="s">
        <v>5544</v>
      </c>
      <c r="H719" s="825" t="s">
        <v>5545</v>
      </c>
      <c r="I719" s="831">
        <v>2.0449999570846558</v>
      </c>
      <c r="J719" s="831">
        <v>100</v>
      </c>
      <c r="K719" s="832">
        <v>204.5</v>
      </c>
    </row>
    <row r="720" spans="1:11" ht="14.45" customHeight="1" x14ac:dyDescent="0.2">
      <c r="A720" s="821" t="s">
        <v>588</v>
      </c>
      <c r="B720" s="822" t="s">
        <v>589</v>
      </c>
      <c r="C720" s="825" t="s">
        <v>633</v>
      </c>
      <c r="D720" s="839" t="s">
        <v>634</v>
      </c>
      <c r="E720" s="825" t="s">
        <v>4767</v>
      </c>
      <c r="F720" s="839" t="s">
        <v>4768</v>
      </c>
      <c r="G720" s="825" t="s">
        <v>5548</v>
      </c>
      <c r="H720" s="825" t="s">
        <v>5549</v>
      </c>
      <c r="I720" s="831">
        <v>1.92249995470047</v>
      </c>
      <c r="J720" s="831">
        <v>200</v>
      </c>
      <c r="K720" s="832">
        <v>384.5</v>
      </c>
    </row>
    <row r="721" spans="1:11" ht="14.45" customHeight="1" x14ac:dyDescent="0.2">
      <c r="A721" s="821" t="s">
        <v>588</v>
      </c>
      <c r="B721" s="822" t="s">
        <v>589</v>
      </c>
      <c r="C721" s="825" t="s">
        <v>633</v>
      </c>
      <c r="D721" s="839" t="s">
        <v>634</v>
      </c>
      <c r="E721" s="825" t="s">
        <v>4767</v>
      </c>
      <c r="F721" s="839" t="s">
        <v>4768</v>
      </c>
      <c r="G721" s="825" t="s">
        <v>5550</v>
      </c>
      <c r="H721" s="825" t="s">
        <v>5551</v>
      </c>
      <c r="I721" s="831">
        <v>3.0722221533457437</v>
      </c>
      <c r="J721" s="831">
        <v>700</v>
      </c>
      <c r="K721" s="832">
        <v>2151.5</v>
      </c>
    </row>
    <row r="722" spans="1:11" ht="14.45" customHeight="1" x14ac:dyDescent="0.2">
      <c r="A722" s="821" t="s">
        <v>588</v>
      </c>
      <c r="B722" s="822" t="s">
        <v>589</v>
      </c>
      <c r="C722" s="825" t="s">
        <v>633</v>
      </c>
      <c r="D722" s="839" t="s">
        <v>634</v>
      </c>
      <c r="E722" s="825" t="s">
        <v>4767</v>
      </c>
      <c r="F722" s="839" t="s">
        <v>4768</v>
      </c>
      <c r="G722" s="825" t="s">
        <v>5552</v>
      </c>
      <c r="H722" s="825" t="s">
        <v>5553</v>
      </c>
      <c r="I722" s="831">
        <v>3.0957141944340298</v>
      </c>
      <c r="J722" s="831">
        <v>350</v>
      </c>
      <c r="K722" s="832">
        <v>1083.5</v>
      </c>
    </row>
    <row r="723" spans="1:11" ht="14.45" customHeight="1" x14ac:dyDescent="0.2">
      <c r="A723" s="821" t="s">
        <v>588</v>
      </c>
      <c r="B723" s="822" t="s">
        <v>589</v>
      </c>
      <c r="C723" s="825" t="s">
        <v>633</v>
      </c>
      <c r="D723" s="839" t="s">
        <v>634</v>
      </c>
      <c r="E723" s="825" t="s">
        <v>4767</v>
      </c>
      <c r="F723" s="839" t="s">
        <v>4768</v>
      </c>
      <c r="G723" s="825" t="s">
        <v>5847</v>
      </c>
      <c r="H723" s="825" t="s">
        <v>5848</v>
      </c>
      <c r="I723" s="831">
        <v>1.9199999570846558</v>
      </c>
      <c r="J723" s="831">
        <v>100</v>
      </c>
      <c r="K723" s="832">
        <v>192</v>
      </c>
    </row>
    <row r="724" spans="1:11" ht="14.45" customHeight="1" x14ac:dyDescent="0.2">
      <c r="A724" s="821" t="s">
        <v>588</v>
      </c>
      <c r="B724" s="822" t="s">
        <v>589</v>
      </c>
      <c r="C724" s="825" t="s">
        <v>633</v>
      </c>
      <c r="D724" s="839" t="s">
        <v>634</v>
      </c>
      <c r="E724" s="825" t="s">
        <v>4767</v>
      </c>
      <c r="F724" s="839" t="s">
        <v>4768</v>
      </c>
      <c r="G724" s="825" t="s">
        <v>5849</v>
      </c>
      <c r="H724" s="825" t="s">
        <v>5850</v>
      </c>
      <c r="I724" s="831">
        <v>4.429999828338623</v>
      </c>
      <c r="J724" s="831">
        <v>50</v>
      </c>
      <c r="K724" s="832">
        <v>221.5</v>
      </c>
    </row>
    <row r="725" spans="1:11" ht="14.45" customHeight="1" x14ac:dyDescent="0.2">
      <c r="A725" s="821" t="s">
        <v>588</v>
      </c>
      <c r="B725" s="822" t="s">
        <v>589</v>
      </c>
      <c r="C725" s="825" t="s">
        <v>633</v>
      </c>
      <c r="D725" s="839" t="s">
        <v>634</v>
      </c>
      <c r="E725" s="825" t="s">
        <v>4767</v>
      </c>
      <c r="F725" s="839" t="s">
        <v>4768</v>
      </c>
      <c r="G725" s="825" t="s">
        <v>5554</v>
      </c>
      <c r="H725" s="825" t="s">
        <v>5555</v>
      </c>
      <c r="I725" s="831">
        <v>2.1660000801086428</v>
      </c>
      <c r="J725" s="831">
        <v>950</v>
      </c>
      <c r="K725" s="832">
        <v>2058</v>
      </c>
    </row>
    <row r="726" spans="1:11" ht="14.45" customHeight="1" x14ac:dyDescent="0.2">
      <c r="A726" s="821" t="s">
        <v>588</v>
      </c>
      <c r="B726" s="822" t="s">
        <v>589</v>
      </c>
      <c r="C726" s="825" t="s">
        <v>633</v>
      </c>
      <c r="D726" s="839" t="s">
        <v>634</v>
      </c>
      <c r="E726" s="825" t="s">
        <v>4767</v>
      </c>
      <c r="F726" s="839" t="s">
        <v>4768</v>
      </c>
      <c r="G726" s="825" t="s">
        <v>5556</v>
      </c>
      <c r="H726" s="825" t="s">
        <v>5557</v>
      </c>
      <c r="I726" s="831">
        <v>1.9980000019073487</v>
      </c>
      <c r="J726" s="831">
        <v>250</v>
      </c>
      <c r="K726" s="832">
        <v>499.5</v>
      </c>
    </row>
    <row r="727" spans="1:11" ht="14.45" customHeight="1" x14ac:dyDescent="0.2">
      <c r="A727" s="821" t="s">
        <v>588</v>
      </c>
      <c r="B727" s="822" t="s">
        <v>589</v>
      </c>
      <c r="C727" s="825" t="s">
        <v>633</v>
      </c>
      <c r="D727" s="839" t="s">
        <v>634</v>
      </c>
      <c r="E727" s="825" t="s">
        <v>4767</v>
      </c>
      <c r="F727" s="839" t="s">
        <v>4768</v>
      </c>
      <c r="G727" s="825" t="s">
        <v>5558</v>
      </c>
      <c r="H727" s="825" t="s">
        <v>5559</v>
      </c>
      <c r="I727" s="831">
        <v>21.856249570846558</v>
      </c>
      <c r="J727" s="831">
        <v>400</v>
      </c>
      <c r="K727" s="832">
        <v>8742.5</v>
      </c>
    </row>
    <row r="728" spans="1:11" ht="14.45" customHeight="1" x14ac:dyDescent="0.2">
      <c r="A728" s="821" t="s">
        <v>588</v>
      </c>
      <c r="B728" s="822" t="s">
        <v>589</v>
      </c>
      <c r="C728" s="825" t="s">
        <v>633</v>
      </c>
      <c r="D728" s="839" t="s">
        <v>634</v>
      </c>
      <c r="E728" s="825" t="s">
        <v>4767</v>
      </c>
      <c r="F728" s="839" t="s">
        <v>4768</v>
      </c>
      <c r="G728" s="825" t="s">
        <v>5562</v>
      </c>
      <c r="H728" s="825" t="s">
        <v>5563</v>
      </c>
      <c r="I728" s="831">
        <v>2.5179999828338624</v>
      </c>
      <c r="J728" s="831">
        <v>650</v>
      </c>
      <c r="K728" s="832">
        <v>1636.5</v>
      </c>
    </row>
    <row r="729" spans="1:11" ht="14.45" customHeight="1" x14ac:dyDescent="0.2">
      <c r="A729" s="821" t="s">
        <v>588</v>
      </c>
      <c r="B729" s="822" t="s">
        <v>589</v>
      </c>
      <c r="C729" s="825" t="s">
        <v>633</v>
      </c>
      <c r="D729" s="839" t="s">
        <v>634</v>
      </c>
      <c r="E729" s="825" t="s">
        <v>4767</v>
      </c>
      <c r="F729" s="839" t="s">
        <v>4768</v>
      </c>
      <c r="G729" s="825" t="s">
        <v>5572</v>
      </c>
      <c r="H729" s="825" t="s">
        <v>5573</v>
      </c>
      <c r="I729" s="831">
        <v>23.709999084472656</v>
      </c>
      <c r="J729" s="831">
        <v>50</v>
      </c>
      <c r="K729" s="832">
        <v>1185.5</v>
      </c>
    </row>
    <row r="730" spans="1:11" ht="14.45" customHeight="1" x14ac:dyDescent="0.2">
      <c r="A730" s="821" t="s">
        <v>588</v>
      </c>
      <c r="B730" s="822" t="s">
        <v>589</v>
      </c>
      <c r="C730" s="825" t="s">
        <v>633</v>
      </c>
      <c r="D730" s="839" t="s">
        <v>634</v>
      </c>
      <c r="E730" s="825" t="s">
        <v>4767</v>
      </c>
      <c r="F730" s="839" t="s">
        <v>4768</v>
      </c>
      <c r="G730" s="825" t="s">
        <v>5570</v>
      </c>
      <c r="H730" s="825" t="s">
        <v>5576</v>
      </c>
      <c r="I730" s="831">
        <v>21.229999542236328</v>
      </c>
      <c r="J730" s="831">
        <v>50</v>
      </c>
      <c r="K730" s="832">
        <v>1061.5</v>
      </c>
    </row>
    <row r="731" spans="1:11" ht="14.45" customHeight="1" x14ac:dyDescent="0.2">
      <c r="A731" s="821" t="s">
        <v>588</v>
      </c>
      <c r="B731" s="822" t="s">
        <v>589</v>
      </c>
      <c r="C731" s="825" t="s">
        <v>633</v>
      </c>
      <c r="D731" s="839" t="s">
        <v>634</v>
      </c>
      <c r="E731" s="825" t="s">
        <v>4767</v>
      </c>
      <c r="F731" s="839" t="s">
        <v>4768</v>
      </c>
      <c r="G731" s="825" t="s">
        <v>5572</v>
      </c>
      <c r="H731" s="825" t="s">
        <v>5577</v>
      </c>
      <c r="I731" s="831">
        <v>21.979999542236328</v>
      </c>
      <c r="J731" s="831">
        <v>150</v>
      </c>
      <c r="K731" s="832">
        <v>3297</v>
      </c>
    </row>
    <row r="732" spans="1:11" ht="14.45" customHeight="1" x14ac:dyDescent="0.2">
      <c r="A732" s="821" t="s">
        <v>588</v>
      </c>
      <c r="B732" s="822" t="s">
        <v>589</v>
      </c>
      <c r="C732" s="825" t="s">
        <v>633</v>
      </c>
      <c r="D732" s="839" t="s">
        <v>634</v>
      </c>
      <c r="E732" s="825" t="s">
        <v>4767</v>
      </c>
      <c r="F732" s="839" t="s">
        <v>4768</v>
      </c>
      <c r="G732" s="825" t="s">
        <v>5851</v>
      </c>
      <c r="H732" s="825" t="s">
        <v>5852</v>
      </c>
      <c r="I732" s="831">
        <v>435.60000610351563</v>
      </c>
      <c r="J732" s="831">
        <v>2</v>
      </c>
      <c r="K732" s="832">
        <v>871.20001220703125</v>
      </c>
    </row>
    <row r="733" spans="1:11" ht="14.45" customHeight="1" x14ac:dyDescent="0.2">
      <c r="A733" s="821" t="s">
        <v>588</v>
      </c>
      <c r="B733" s="822" t="s">
        <v>589</v>
      </c>
      <c r="C733" s="825" t="s">
        <v>633</v>
      </c>
      <c r="D733" s="839" t="s">
        <v>634</v>
      </c>
      <c r="E733" s="825" t="s">
        <v>4797</v>
      </c>
      <c r="F733" s="839" t="s">
        <v>4798</v>
      </c>
      <c r="G733" s="825" t="s">
        <v>4799</v>
      </c>
      <c r="H733" s="825" t="s">
        <v>4800</v>
      </c>
      <c r="I733" s="831">
        <v>10.165384586040791</v>
      </c>
      <c r="J733" s="831">
        <v>2870</v>
      </c>
      <c r="K733" s="832">
        <v>29175.900024414063</v>
      </c>
    </row>
    <row r="734" spans="1:11" ht="14.45" customHeight="1" x14ac:dyDescent="0.2">
      <c r="A734" s="821" t="s">
        <v>588</v>
      </c>
      <c r="B734" s="822" t="s">
        <v>589</v>
      </c>
      <c r="C734" s="825" t="s">
        <v>633</v>
      </c>
      <c r="D734" s="839" t="s">
        <v>634</v>
      </c>
      <c r="E734" s="825" t="s">
        <v>4797</v>
      </c>
      <c r="F734" s="839" t="s">
        <v>4798</v>
      </c>
      <c r="G734" s="825" t="s">
        <v>5590</v>
      </c>
      <c r="H734" s="825" t="s">
        <v>5591</v>
      </c>
      <c r="I734" s="831">
        <v>62.655000686645508</v>
      </c>
      <c r="J734" s="831">
        <v>66</v>
      </c>
      <c r="K734" s="832">
        <v>4135.14990234375</v>
      </c>
    </row>
    <row r="735" spans="1:11" ht="14.45" customHeight="1" x14ac:dyDescent="0.2">
      <c r="A735" s="821" t="s">
        <v>588</v>
      </c>
      <c r="B735" s="822" t="s">
        <v>589</v>
      </c>
      <c r="C735" s="825" t="s">
        <v>633</v>
      </c>
      <c r="D735" s="839" t="s">
        <v>634</v>
      </c>
      <c r="E735" s="825" t="s">
        <v>4797</v>
      </c>
      <c r="F735" s="839" t="s">
        <v>4798</v>
      </c>
      <c r="G735" s="825" t="s">
        <v>5592</v>
      </c>
      <c r="H735" s="825" t="s">
        <v>5593</v>
      </c>
      <c r="I735" s="831">
        <v>56.739168167114258</v>
      </c>
      <c r="J735" s="831">
        <v>400</v>
      </c>
      <c r="K735" s="832">
        <v>22694.749774932861</v>
      </c>
    </row>
    <row r="736" spans="1:11" ht="14.45" customHeight="1" x14ac:dyDescent="0.2">
      <c r="A736" s="821" t="s">
        <v>588</v>
      </c>
      <c r="B736" s="822" t="s">
        <v>589</v>
      </c>
      <c r="C736" s="825" t="s">
        <v>633</v>
      </c>
      <c r="D736" s="839" t="s">
        <v>634</v>
      </c>
      <c r="E736" s="825" t="s">
        <v>4797</v>
      </c>
      <c r="F736" s="839" t="s">
        <v>4798</v>
      </c>
      <c r="G736" s="825" t="s">
        <v>5598</v>
      </c>
      <c r="H736" s="825" t="s">
        <v>5599</v>
      </c>
      <c r="I736" s="831">
        <v>7</v>
      </c>
      <c r="J736" s="831">
        <v>25</v>
      </c>
      <c r="K736" s="832">
        <v>175</v>
      </c>
    </row>
    <row r="737" spans="1:11" ht="14.45" customHeight="1" x14ac:dyDescent="0.2">
      <c r="A737" s="821" t="s">
        <v>588</v>
      </c>
      <c r="B737" s="822" t="s">
        <v>589</v>
      </c>
      <c r="C737" s="825" t="s">
        <v>633</v>
      </c>
      <c r="D737" s="839" t="s">
        <v>634</v>
      </c>
      <c r="E737" s="825" t="s">
        <v>4797</v>
      </c>
      <c r="F737" s="839" t="s">
        <v>4798</v>
      </c>
      <c r="G737" s="825" t="s">
        <v>5602</v>
      </c>
      <c r="H737" s="825" t="s">
        <v>5603</v>
      </c>
      <c r="I737" s="831">
        <v>65.449996948242188</v>
      </c>
      <c r="J737" s="831">
        <v>240</v>
      </c>
      <c r="K737" s="832">
        <v>15707.759765625</v>
      </c>
    </row>
    <row r="738" spans="1:11" ht="14.45" customHeight="1" x14ac:dyDescent="0.2">
      <c r="A738" s="821" t="s">
        <v>588</v>
      </c>
      <c r="B738" s="822" t="s">
        <v>589</v>
      </c>
      <c r="C738" s="825" t="s">
        <v>633</v>
      </c>
      <c r="D738" s="839" t="s">
        <v>634</v>
      </c>
      <c r="E738" s="825" t="s">
        <v>5604</v>
      </c>
      <c r="F738" s="839" t="s">
        <v>5605</v>
      </c>
      <c r="G738" s="825" t="s">
        <v>5853</v>
      </c>
      <c r="H738" s="825" t="s">
        <v>5854</v>
      </c>
      <c r="I738" s="831">
        <v>26.559999465942383</v>
      </c>
      <c r="J738" s="831">
        <v>36</v>
      </c>
      <c r="K738" s="832">
        <v>956.15997314453125</v>
      </c>
    </row>
    <row r="739" spans="1:11" ht="14.45" customHeight="1" x14ac:dyDescent="0.2">
      <c r="A739" s="821" t="s">
        <v>588</v>
      </c>
      <c r="B739" s="822" t="s">
        <v>589</v>
      </c>
      <c r="C739" s="825" t="s">
        <v>633</v>
      </c>
      <c r="D739" s="839" t="s">
        <v>634</v>
      </c>
      <c r="E739" s="825" t="s">
        <v>4801</v>
      </c>
      <c r="F739" s="839" t="s">
        <v>4802</v>
      </c>
      <c r="G739" s="825" t="s">
        <v>5617</v>
      </c>
      <c r="H739" s="825" t="s">
        <v>5618</v>
      </c>
      <c r="I739" s="831">
        <v>0.47999998927116394</v>
      </c>
      <c r="J739" s="831">
        <v>200</v>
      </c>
      <c r="K739" s="832">
        <v>96</v>
      </c>
    </row>
    <row r="740" spans="1:11" ht="14.45" customHeight="1" x14ac:dyDescent="0.2">
      <c r="A740" s="821" t="s">
        <v>588</v>
      </c>
      <c r="B740" s="822" t="s">
        <v>589</v>
      </c>
      <c r="C740" s="825" t="s">
        <v>633</v>
      </c>
      <c r="D740" s="839" t="s">
        <v>634</v>
      </c>
      <c r="E740" s="825" t="s">
        <v>4801</v>
      </c>
      <c r="F740" s="839" t="s">
        <v>4802</v>
      </c>
      <c r="G740" s="825" t="s">
        <v>4805</v>
      </c>
      <c r="H740" s="825" t="s">
        <v>4806</v>
      </c>
      <c r="I740" s="831">
        <v>0.3033333420753479</v>
      </c>
      <c r="J740" s="831">
        <v>1100</v>
      </c>
      <c r="K740" s="832">
        <v>333</v>
      </c>
    </row>
    <row r="741" spans="1:11" ht="14.45" customHeight="1" x14ac:dyDescent="0.2">
      <c r="A741" s="821" t="s">
        <v>588</v>
      </c>
      <c r="B741" s="822" t="s">
        <v>589</v>
      </c>
      <c r="C741" s="825" t="s">
        <v>633</v>
      </c>
      <c r="D741" s="839" t="s">
        <v>634</v>
      </c>
      <c r="E741" s="825" t="s">
        <v>4801</v>
      </c>
      <c r="F741" s="839" t="s">
        <v>4802</v>
      </c>
      <c r="G741" s="825" t="s">
        <v>4809</v>
      </c>
      <c r="H741" s="825" t="s">
        <v>4810</v>
      </c>
      <c r="I741" s="831">
        <v>0.30000001192092896</v>
      </c>
      <c r="J741" s="831">
        <v>1400</v>
      </c>
      <c r="K741" s="832">
        <v>420</v>
      </c>
    </row>
    <row r="742" spans="1:11" ht="14.45" customHeight="1" x14ac:dyDescent="0.2">
      <c r="A742" s="821" t="s">
        <v>588</v>
      </c>
      <c r="B742" s="822" t="s">
        <v>589</v>
      </c>
      <c r="C742" s="825" t="s">
        <v>633</v>
      </c>
      <c r="D742" s="839" t="s">
        <v>634</v>
      </c>
      <c r="E742" s="825" t="s">
        <v>4801</v>
      </c>
      <c r="F742" s="839" t="s">
        <v>4802</v>
      </c>
      <c r="G742" s="825" t="s">
        <v>4811</v>
      </c>
      <c r="H742" s="825" t="s">
        <v>4812</v>
      </c>
      <c r="I742" s="831">
        <v>0.54500001668930054</v>
      </c>
      <c r="J742" s="831">
        <v>17000</v>
      </c>
      <c r="K742" s="832">
        <v>9268</v>
      </c>
    </row>
    <row r="743" spans="1:11" ht="14.45" customHeight="1" x14ac:dyDescent="0.2">
      <c r="A743" s="821" t="s">
        <v>588</v>
      </c>
      <c r="B743" s="822" t="s">
        <v>589</v>
      </c>
      <c r="C743" s="825" t="s">
        <v>633</v>
      </c>
      <c r="D743" s="839" t="s">
        <v>634</v>
      </c>
      <c r="E743" s="825" t="s">
        <v>4801</v>
      </c>
      <c r="F743" s="839" t="s">
        <v>4802</v>
      </c>
      <c r="G743" s="825" t="s">
        <v>5855</v>
      </c>
      <c r="H743" s="825" t="s">
        <v>5856</v>
      </c>
      <c r="I743" s="831">
        <v>1.6599999666213989</v>
      </c>
      <c r="J743" s="831">
        <v>100</v>
      </c>
      <c r="K743" s="832">
        <v>166.17999267578125</v>
      </c>
    </row>
    <row r="744" spans="1:11" ht="14.45" customHeight="1" x14ac:dyDescent="0.2">
      <c r="A744" s="821" t="s">
        <v>588</v>
      </c>
      <c r="B744" s="822" t="s">
        <v>589</v>
      </c>
      <c r="C744" s="825" t="s">
        <v>633</v>
      </c>
      <c r="D744" s="839" t="s">
        <v>634</v>
      </c>
      <c r="E744" s="825" t="s">
        <v>4801</v>
      </c>
      <c r="F744" s="839" t="s">
        <v>4802</v>
      </c>
      <c r="G744" s="825" t="s">
        <v>5857</v>
      </c>
      <c r="H744" s="825" t="s">
        <v>5858</v>
      </c>
      <c r="I744" s="831">
        <v>29.639999389648438</v>
      </c>
      <c r="J744" s="831">
        <v>50</v>
      </c>
      <c r="K744" s="832">
        <v>1482</v>
      </c>
    </row>
    <row r="745" spans="1:11" ht="14.45" customHeight="1" x14ac:dyDescent="0.2">
      <c r="A745" s="821" t="s">
        <v>588</v>
      </c>
      <c r="B745" s="822" t="s">
        <v>589</v>
      </c>
      <c r="C745" s="825" t="s">
        <v>633</v>
      </c>
      <c r="D745" s="839" t="s">
        <v>634</v>
      </c>
      <c r="E745" s="825" t="s">
        <v>4801</v>
      </c>
      <c r="F745" s="839" t="s">
        <v>4802</v>
      </c>
      <c r="G745" s="825" t="s">
        <v>5625</v>
      </c>
      <c r="H745" s="825" t="s">
        <v>5626</v>
      </c>
      <c r="I745" s="831">
        <v>1.7999999523162842</v>
      </c>
      <c r="J745" s="831">
        <v>100</v>
      </c>
      <c r="K745" s="832">
        <v>180</v>
      </c>
    </row>
    <row r="746" spans="1:11" ht="14.45" customHeight="1" x14ac:dyDescent="0.2">
      <c r="A746" s="821" t="s">
        <v>588</v>
      </c>
      <c r="B746" s="822" t="s">
        <v>589</v>
      </c>
      <c r="C746" s="825" t="s">
        <v>633</v>
      </c>
      <c r="D746" s="839" t="s">
        <v>634</v>
      </c>
      <c r="E746" s="825" t="s">
        <v>4801</v>
      </c>
      <c r="F746" s="839" t="s">
        <v>4802</v>
      </c>
      <c r="G746" s="825" t="s">
        <v>5627</v>
      </c>
      <c r="H746" s="825" t="s">
        <v>5628</v>
      </c>
      <c r="I746" s="831">
        <v>1.7999999523162842</v>
      </c>
      <c r="J746" s="831">
        <v>200</v>
      </c>
      <c r="K746" s="832">
        <v>360</v>
      </c>
    </row>
    <row r="747" spans="1:11" ht="14.45" customHeight="1" x14ac:dyDescent="0.2">
      <c r="A747" s="821" t="s">
        <v>588</v>
      </c>
      <c r="B747" s="822" t="s">
        <v>589</v>
      </c>
      <c r="C747" s="825" t="s">
        <v>633</v>
      </c>
      <c r="D747" s="839" t="s">
        <v>634</v>
      </c>
      <c r="E747" s="825" t="s">
        <v>4825</v>
      </c>
      <c r="F747" s="839" t="s">
        <v>4826</v>
      </c>
      <c r="G747" s="825" t="s">
        <v>5636</v>
      </c>
      <c r="H747" s="825" t="s">
        <v>5637</v>
      </c>
      <c r="I747" s="831">
        <v>15.729999542236328</v>
      </c>
      <c r="J747" s="831">
        <v>100</v>
      </c>
      <c r="K747" s="832">
        <v>1573</v>
      </c>
    </row>
    <row r="748" spans="1:11" ht="14.45" customHeight="1" x14ac:dyDescent="0.2">
      <c r="A748" s="821" t="s">
        <v>588</v>
      </c>
      <c r="B748" s="822" t="s">
        <v>589</v>
      </c>
      <c r="C748" s="825" t="s">
        <v>633</v>
      </c>
      <c r="D748" s="839" t="s">
        <v>634</v>
      </c>
      <c r="E748" s="825" t="s">
        <v>4825</v>
      </c>
      <c r="F748" s="839" t="s">
        <v>4826</v>
      </c>
      <c r="G748" s="825" t="s">
        <v>5638</v>
      </c>
      <c r="H748" s="825" t="s">
        <v>5639</v>
      </c>
      <c r="I748" s="831">
        <v>15.729999542236328</v>
      </c>
      <c r="J748" s="831">
        <v>150</v>
      </c>
      <c r="K748" s="832">
        <v>2359.5</v>
      </c>
    </row>
    <row r="749" spans="1:11" ht="14.45" customHeight="1" x14ac:dyDescent="0.2">
      <c r="A749" s="821" t="s">
        <v>588</v>
      </c>
      <c r="B749" s="822" t="s">
        <v>589</v>
      </c>
      <c r="C749" s="825" t="s">
        <v>633</v>
      </c>
      <c r="D749" s="839" t="s">
        <v>634</v>
      </c>
      <c r="E749" s="825" t="s">
        <v>4825</v>
      </c>
      <c r="F749" s="839" t="s">
        <v>4826</v>
      </c>
      <c r="G749" s="825" t="s">
        <v>5640</v>
      </c>
      <c r="H749" s="825" t="s">
        <v>5641</v>
      </c>
      <c r="I749" s="831">
        <v>15.729999542236328</v>
      </c>
      <c r="J749" s="831">
        <v>100</v>
      </c>
      <c r="K749" s="832">
        <v>1573</v>
      </c>
    </row>
    <row r="750" spans="1:11" ht="14.45" customHeight="1" x14ac:dyDescent="0.2">
      <c r="A750" s="821" t="s">
        <v>588</v>
      </c>
      <c r="B750" s="822" t="s">
        <v>589</v>
      </c>
      <c r="C750" s="825" t="s">
        <v>633</v>
      </c>
      <c r="D750" s="839" t="s">
        <v>634</v>
      </c>
      <c r="E750" s="825" t="s">
        <v>4825</v>
      </c>
      <c r="F750" s="839" t="s">
        <v>4826</v>
      </c>
      <c r="G750" s="825" t="s">
        <v>5642</v>
      </c>
      <c r="H750" s="825" t="s">
        <v>5643</v>
      </c>
      <c r="I750" s="831">
        <v>15.729999542236328</v>
      </c>
      <c r="J750" s="831">
        <v>100</v>
      </c>
      <c r="K750" s="832">
        <v>1573</v>
      </c>
    </row>
    <row r="751" spans="1:11" ht="14.45" customHeight="1" x14ac:dyDescent="0.2">
      <c r="A751" s="821" t="s">
        <v>588</v>
      </c>
      <c r="B751" s="822" t="s">
        <v>589</v>
      </c>
      <c r="C751" s="825" t="s">
        <v>633</v>
      </c>
      <c r="D751" s="839" t="s">
        <v>634</v>
      </c>
      <c r="E751" s="825" t="s">
        <v>4825</v>
      </c>
      <c r="F751" s="839" t="s">
        <v>4826</v>
      </c>
      <c r="G751" s="825" t="s">
        <v>5644</v>
      </c>
      <c r="H751" s="825" t="s">
        <v>5645</v>
      </c>
      <c r="I751" s="831">
        <v>15.729999542236328</v>
      </c>
      <c r="J751" s="831">
        <v>50</v>
      </c>
      <c r="K751" s="832">
        <v>786.5</v>
      </c>
    </row>
    <row r="752" spans="1:11" ht="14.45" customHeight="1" x14ac:dyDescent="0.2">
      <c r="A752" s="821" t="s">
        <v>588</v>
      </c>
      <c r="B752" s="822" t="s">
        <v>589</v>
      </c>
      <c r="C752" s="825" t="s">
        <v>633</v>
      </c>
      <c r="D752" s="839" t="s">
        <v>634</v>
      </c>
      <c r="E752" s="825" t="s">
        <v>4825</v>
      </c>
      <c r="F752" s="839" t="s">
        <v>4826</v>
      </c>
      <c r="G752" s="825" t="s">
        <v>5646</v>
      </c>
      <c r="H752" s="825" t="s">
        <v>5647</v>
      </c>
      <c r="I752" s="831">
        <v>15.729999542236328</v>
      </c>
      <c r="J752" s="831">
        <v>50</v>
      </c>
      <c r="K752" s="832">
        <v>786.5</v>
      </c>
    </row>
    <row r="753" spans="1:11" ht="14.45" customHeight="1" x14ac:dyDescent="0.2">
      <c r="A753" s="821" t="s">
        <v>588</v>
      </c>
      <c r="B753" s="822" t="s">
        <v>589</v>
      </c>
      <c r="C753" s="825" t="s">
        <v>633</v>
      </c>
      <c r="D753" s="839" t="s">
        <v>634</v>
      </c>
      <c r="E753" s="825" t="s">
        <v>4825</v>
      </c>
      <c r="F753" s="839" t="s">
        <v>4826</v>
      </c>
      <c r="G753" s="825" t="s">
        <v>4831</v>
      </c>
      <c r="H753" s="825" t="s">
        <v>4832</v>
      </c>
      <c r="I753" s="831">
        <v>0.71666667196485734</v>
      </c>
      <c r="J753" s="831">
        <v>42000</v>
      </c>
      <c r="K753" s="832">
        <v>29620</v>
      </c>
    </row>
    <row r="754" spans="1:11" ht="14.45" customHeight="1" x14ac:dyDescent="0.2">
      <c r="A754" s="821" t="s">
        <v>588</v>
      </c>
      <c r="B754" s="822" t="s">
        <v>589</v>
      </c>
      <c r="C754" s="825" t="s">
        <v>633</v>
      </c>
      <c r="D754" s="839" t="s">
        <v>634</v>
      </c>
      <c r="E754" s="825" t="s">
        <v>4825</v>
      </c>
      <c r="F754" s="839" t="s">
        <v>4826</v>
      </c>
      <c r="G754" s="825" t="s">
        <v>4833</v>
      </c>
      <c r="H754" s="825" t="s">
        <v>4834</v>
      </c>
      <c r="I754" s="831">
        <v>0.73666667275958586</v>
      </c>
      <c r="J754" s="831">
        <v>58000</v>
      </c>
      <c r="K754" s="832">
        <v>42060</v>
      </c>
    </row>
    <row r="755" spans="1:11" ht="14.45" customHeight="1" x14ac:dyDescent="0.2">
      <c r="A755" s="821" t="s">
        <v>588</v>
      </c>
      <c r="B755" s="822" t="s">
        <v>589</v>
      </c>
      <c r="C755" s="825" t="s">
        <v>633</v>
      </c>
      <c r="D755" s="839" t="s">
        <v>634</v>
      </c>
      <c r="E755" s="825" t="s">
        <v>4825</v>
      </c>
      <c r="F755" s="839" t="s">
        <v>4826</v>
      </c>
      <c r="G755" s="825" t="s">
        <v>5648</v>
      </c>
      <c r="H755" s="825" t="s">
        <v>5649</v>
      </c>
      <c r="I755" s="831">
        <v>0.71888888544506502</v>
      </c>
      <c r="J755" s="831">
        <v>45000</v>
      </c>
      <c r="K755" s="832">
        <v>31480</v>
      </c>
    </row>
    <row r="756" spans="1:11" ht="14.45" customHeight="1" x14ac:dyDescent="0.2">
      <c r="A756" s="821" t="s">
        <v>588</v>
      </c>
      <c r="B756" s="822" t="s">
        <v>589</v>
      </c>
      <c r="C756" s="825" t="s">
        <v>633</v>
      </c>
      <c r="D756" s="839" t="s">
        <v>634</v>
      </c>
      <c r="E756" s="825" t="s">
        <v>4825</v>
      </c>
      <c r="F756" s="839" t="s">
        <v>4826</v>
      </c>
      <c r="G756" s="825" t="s">
        <v>4831</v>
      </c>
      <c r="H756" s="825" t="s">
        <v>4835</v>
      </c>
      <c r="I756" s="831">
        <v>1.0166666706403096</v>
      </c>
      <c r="J756" s="831">
        <v>19000</v>
      </c>
      <c r="K756" s="832">
        <v>19700</v>
      </c>
    </row>
    <row r="757" spans="1:11" ht="14.45" customHeight="1" x14ac:dyDescent="0.2">
      <c r="A757" s="821" t="s">
        <v>588</v>
      </c>
      <c r="B757" s="822" t="s">
        <v>589</v>
      </c>
      <c r="C757" s="825" t="s">
        <v>633</v>
      </c>
      <c r="D757" s="839" t="s">
        <v>634</v>
      </c>
      <c r="E757" s="825" t="s">
        <v>4825</v>
      </c>
      <c r="F757" s="839" t="s">
        <v>4826</v>
      </c>
      <c r="G757" s="825" t="s">
        <v>4833</v>
      </c>
      <c r="H757" s="825" t="s">
        <v>4836</v>
      </c>
      <c r="I757" s="831">
        <v>1.1083333492279053</v>
      </c>
      <c r="J757" s="831">
        <v>21000</v>
      </c>
      <c r="K757" s="832">
        <v>24040</v>
      </c>
    </row>
    <row r="758" spans="1:11" ht="14.45" customHeight="1" x14ac:dyDescent="0.2">
      <c r="A758" s="821" t="s">
        <v>588</v>
      </c>
      <c r="B758" s="822" t="s">
        <v>589</v>
      </c>
      <c r="C758" s="825" t="s">
        <v>633</v>
      </c>
      <c r="D758" s="839" t="s">
        <v>634</v>
      </c>
      <c r="E758" s="825" t="s">
        <v>4825</v>
      </c>
      <c r="F758" s="839" t="s">
        <v>4826</v>
      </c>
      <c r="G758" s="825" t="s">
        <v>5648</v>
      </c>
      <c r="H758" s="825" t="s">
        <v>5658</v>
      </c>
      <c r="I758" s="831">
        <v>0.97666664918263757</v>
      </c>
      <c r="J758" s="831">
        <v>17000</v>
      </c>
      <c r="K758" s="832">
        <v>16730</v>
      </c>
    </row>
    <row r="759" spans="1:11" ht="14.45" customHeight="1" x14ac:dyDescent="0.2">
      <c r="A759" s="821" t="s">
        <v>588</v>
      </c>
      <c r="B759" s="822" t="s">
        <v>589</v>
      </c>
      <c r="C759" s="825" t="s">
        <v>633</v>
      </c>
      <c r="D759" s="839" t="s">
        <v>634</v>
      </c>
      <c r="E759" s="825" t="s">
        <v>5663</v>
      </c>
      <c r="F759" s="839" t="s">
        <v>5664</v>
      </c>
      <c r="G759" s="825" t="s">
        <v>5681</v>
      </c>
      <c r="H759" s="825" t="s">
        <v>5682</v>
      </c>
      <c r="I759" s="831">
        <v>928.20001220703125</v>
      </c>
      <c r="J759" s="831">
        <v>10</v>
      </c>
      <c r="K759" s="832">
        <v>9282.0302734375</v>
      </c>
    </row>
    <row r="760" spans="1:11" ht="14.45" customHeight="1" x14ac:dyDescent="0.2">
      <c r="A760" s="821" t="s">
        <v>588</v>
      </c>
      <c r="B760" s="822" t="s">
        <v>589</v>
      </c>
      <c r="C760" s="825" t="s">
        <v>633</v>
      </c>
      <c r="D760" s="839" t="s">
        <v>634</v>
      </c>
      <c r="E760" s="825" t="s">
        <v>5697</v>
      </c>
      <c r="F760" s="839" t="s">
        <v>5698</v>
      </c>
      <c r="G760" s="825" t="s">
        <v>5701</v>
      </c>
      <c r="H760" s="825" t="s">
        <v>5702</v>
      </c>
      <c r="I760" s="831">
        <v>13.180000305175781</v>
      </c>
      <c r="J760" s="831">
        <v>30</v>
      </c>
      <c r="K760" s="832">
        <v>395.39999389648438</v>
      </c>
    </row>
    <row r="761" spans="1:11" ht="14.45" customHeight="1" x14ac:dyDescent="0.2">
      <c r="A761" s="821" t="s">
        <v>588</v>
      </c>
      <c r="B761" s="822" t="s">
        <v>589</v>
      </c>
      <c r="C761" s="825" t="s">
        <v>633</v>
      </c>
      <c r="D761" s="839" t="s">
        <v>634</v>
      </c>
      <c r="E761" s="825" t="s">
        <v>5697</v>
      </c>
      <c r="F761" s="839" t="s">
        <v>5698</v>
      </c>
      <c r="G761" s="825" t="s">
        <v>5859</v>
      </c>
      <c r="H761" s="825" t="s">
        <v>5860</v>
      </c>
      <c r="I761" s="831">
        <v>82.660003662109375</v>
      </c>
      <c r="J761" s="831">
        <v>10</v>
      </c>
      <c r="K761" s="832">
        <v>826.5999755859375</v>
      </c>
    </row>
    <row r="762" spans="1:11" ht="14.45" customHeight="1" x14ac:dyDescent="0.2">
      <c r="A762" s="821" t="s">
        <v>588</v>
      </c>
      <c r="B762" s="822" t="s">
        <v>589</v>
      </c>
      <c r="C762" s="825" t="s">
        <v>633</v>
      </c>
      <c r="D762" s="839" t="s">
        <v>634</v>
      </c>
      <c r="E762" s="825" t="s">
        <v>5697</v>
      </c>
      <c r="F762" s="839" t="s">
        <v>5698</v>
      </c>
      <c r="G762" s="825" t="s">
        <v>5707</v>
      </c>
      <c r="H762" s="825" t="s">
        <v>5708</v>
      </c>
      <c r="I762" s="831">
        <v>15.757142611912318</v>
      </c>
      <c r="J762" s="831">
        <v>350</v>
      </c>
      <c r="K762" s="832">
        <v>5515</v>
      </c>
    </row>
    <row r="763" spans="1:11" ht="14.45" customHeight="1" x14ac:dyDescent="0.2">
      <c r="A763" s="821" t="s">
        <v>588</v>
      </c>
      <c r="B763" s="822" t="s">
        <v>589</v>
      </c>
      <c r="C763" s="825" t="s">
        <v>633</v>
      </c>
      <c r="D763" s="839" t="s">
        <v>634</v>
      </c>
      <c r="E763" s="825" t="s">
        <v>5697</v>
      </c>
      <c r="F763" s="839" t="s">
        <v>5698</v>
      </c>
      <c r="G763" s="825" t="s">
        <v>5861</v>
      </c>
      <c r="H763" s="825" t="s">
        <v>5862</v>
      </c>
      <c r="I763" s="831">
        <v>24.079999923706055</v>
      </c>
      <c r="J763" s="831">
        <v>60</v>
      </c>
      <c r="K763" s="832">
        <v>1444.739990234375</v>
      </c>
    </row>
    <row r="764" spans="1:11" ht="14.45" customHeight="1" x14ac:dyDescent="0.2">
      <c r="A764" s="821" t="s">
        <v>588</v>
      </c>
      <c r="B764" s="822" t="s">
        <v>589</v>
      </c>
      <c r="C764" s="825" t="s">
        <v>633</v>
      </c>
      <c r="D764" s="839" t="s">
        <v>634</v>
      </c>
      <c r="E764" s="825" t="s">
        <v>5697</v>
      </c>
      <c r="F764" s="839" t="s">
        <v>5698</v>
      </c>
      <c r="G764" s="825" t="s">
        <v>5863</v>
      </c>
      <c r="H764" s="825" t="s">
        <v>5864</v>
      </c>
      <c r="I764" s="831">
        <v>66.400001525878906</v>
      </c>
      <c r="J764" s="831">
        <v>150</v>
      </c>
      <c r="K764" s="832">
        <v>9960.719970703125</v>
      </c>
    </row>
    <row r="765" spans="1:11" ht="14.45" customHeight="1" x14ac:dyDescent="0.2">
      <c r="A765" s="821" t="s">
        <v>588</v>
      </c>
      <c r="B765" s="822" t="s">
        <v>589</v>
      </c>
      <c r="C765" s="825" t="s">
        <v>633</v>
      </c>
      <c r="D765" s="839" t="s">
        <v>634</v>
      </c>
      <c r="E765" s="825" t="s">
        <v>5697</v>
      </c>
      <c r="F765" s="839" t="s">
        <v>5698</v>
      </c>
      <c r="G765" s="825" t="s">
        <v>5865</v>
      </c>
      <c r="H765" s="825" t="s">
        <v>5866</v>
      </c>
      <c r="I765" s="831">
        <v>36.299999237060547</v>
      </c>
      <c r="J765" s="831">
        <v>350</v>
      </c>
      <c r="K765" s="832">
        <v>12705</v>
      </c>
    </row>
    <row r="766" spans="1:11" ht="14.45" customHeight="1" x14ac:dyDescent="0.2">
      <c r="A766" s="821" t="s">
        <v>588</v>
      </c>
      <c r="B766" s="822" t="s">
        <v>589</v>
      </c>
      <c r="C766" s="825" t="s">
        <v>633</v>
      </c>
      <c r="D766" s="839" t="s">
        <v>634</v>
      </c>
      <c r="E766" s="825" t="s">
        <v>5697</v>
      </c>
      <c r="F766" s="839" t="s">
        <v>5698</v>
      </c>
      <c r="G766" s="825" t="s">
        <v>5723</v>
      </c>
      <c r="H766" s="825" t="s">
        <v>5724</v>
      </c>
      <c r="I766" s="831">
        <v>15.237777498033312</v>
      </c>
      <c r="J766" s="831">
        <v>540</v>
      </c>
      <c r="K766" s="832">
        <v>8227.783935546875</v>
      </c>
    </row>
    <row r="767" spans="1:11" ht="14.45" customHeight="1" x14ac:dyDescent="0.2">
      <c r="A767" s="821" t="s">
        <v>588</v>
      </c>
      <c r="B767" s="822" t="s">
        <v>589</v>
      </c>
      <c r="C767" s="825" t="s">
        <v>633</v>
      </c>
      <c r="D767" s="839" t="s">
        <v>634</v>
      </c>
      <c r="E767" s="825" t="s">
        <v>5697</v>
      </c>
      <c r="F767" s="839" t="s">
        <v>5698</v>
      </c>
      <c r="G767" s="825" t="s">
        <v>5867</v>
      </c>
      <c r="H767" s="825" t="s">
        <v>5868</v>
      </c>
      <c r="I767" s="831">
        <v>521.98818692294037</v>
      </c>
      <c r="J767" s="831">
        <v>83</v>
      </c>
      <c r="K767" s="832">
        <v>47698.699760437012</v>
      </c>
    </row>
    <row r="768" spans="1:11" ht="14.45" customHeight="1" x14ac:dyDescent="0.2">
      <c r="A768" s="821" t="s">
        <v>588</v>
      </c>
      <c r="B768" s="822" t="s">
        <v>589</v>
      </c>
      <c r="C768" s="825" t="s">
        <v>633</v>
      </c>
      <c r="D768" s="839" t="s">
        <v>634</v>
      </c>
      <c r="E768" s="825" t="s">
        <v>5697</v>
      </c>
      <c r="F768" s="839" t="s">
        <v>5698</v>
      </c>
      <c r="G768" s="825" t="s">
        <v>5737</v>
      </c>
      <c r="H768" s="825" t="s">
        <v>5738</v>
      </c>
      <c r="I768" s="831">
        <v>302.5</v>
      </c>
      <c r="J768" s="831">
        <v>20</v>
      </c>
      <c r="K768" s="832">
        <v>6050</v>
      </c>
    </row>
    <row r="769" spans="1:11" ht="14.45" customHeight="1" x14ac:dyDescent="0.2">
      <c r="A769" s="821" t="s">
        <v>588</v>
      </c>
      <c r="B769" s="822" t="s">
        <v>589</v>
      </c>
      <c r="C769" s="825" t="s">
        <v>633</v>
      </c>
      <c r="D769" s="839" t="s">
        <v>634</v>
      </c>
      <c r="E769" s="825" t="s">
        <v>5697</v>
      </c>
      <c r="F769" s="839" t="s">
        <v>5698</v>
      </c>
      <c r="G769" s="825" t="s">
        <v>5869</v>
      </c>
      <c r="H769" s="825" t="s">
        <v>5870</v>
      </c>
      <c r="I769" s="831">
        <v>902.41500244140627</v>
      </c>
      <c r="J769" s="831">
        <v>65</v>
      </c>
      <c r="K769" s="832">
        <v>65212.590957641602</v>
      </c>
    </row>
    <row r="770" spans="1:11" ht="14.45" customHeight="1" x14ac:dyDescent="0.2">
      <c r="A770" s="821" t="s">
        <v>588</v>
      </c>
      <c r="B770" s="822" t="s">
        <v>589</v>
      </c>
      <c r="C770" s="825" t="s">
        <v>612</v>
      </c>
      <c r="D770" s="839" t="s">
        <v>613</v>
      </c>
      <c r="E770" s="825" t="s">
        <v>4839</v>
      </c>
      <c r="F770" s="839" t="s">
        <v>4840</v>
      </c>
      <c r="G770" s="825" t="s">
        <v>4857</v>
      </c>
      <c r="H770" s="825" t="s">
        <v>4858</v>
      </c>
      <c r="I770" s="831">
        <v>169.09749984741211</v>
      </c>
      <c r="J770" s="831">
        <v>5</v>
      </c>
      <c r="K770" s="832">
        <v>840.94999694824219</v>
      </c>
    </row>
    <row r="771" spans="1:11" ht="14.45" customHeight="1" x14ac:dyDescent="0.2">
      <c r="A771" s="821" t="s">
        <v>588</v>
      </c>
      <c r="B771" s="822" t="s">
        <v>589</v>
      </c>
      <c r="C771" s="825" t="s">
        <v>612</v>
      </c>
      <c r="D771" s="839" t="s">
        <v>613</v>
      </c>
      <c r="E771" s="825" t="s">
        <v>4751</v>
      </c>
      <c r="F771" s="839" t="s">
        <v>4752</v>
      </c>
      <c r="G771" s="825" t="s">
        <v>4927</v>
      </c>
      <c r="H771" s="825" t="s">
        <v>4928</v>
      </c>
      <c r="I771" s="831">
        <v>1.0033333301544189</v>
      </c>
      <c r="J771" s="831">
        <v>780</v>
      </c>
      <c r="K771" s="832">
        <v>780.29999923706055</v>
      </c>
    </row>
    <row r="772" spans="1:11" ht="14.45" customHeight="1" x14ac:dyDescent="0.2">
      <c r="A772" s="821" t="s">
        <v>588</v>
      </c>
      <c r="B772" s="822" t="s">
        <v>589</v>
      </c>
      <c r="C772" s="825" t="s">
        <v>612</v>
      </c>
      <c r="D772" s="839" t="s">
        <v>613</v>
      </c>
      <c r="E772" s="825" t="s">
        <v>4751</v>
      </c>
      <c r="F772" s="839" t="s">
        <v>4752</v>
      </c>
      <c r="G772" s="825" t="s">
        <v>4929</v>
      </c>
      <c r="H772" s="825" t="s">
        <v>4930</v>
      </c>
      <c r="I772" s="831">
        <v>0.60000000397364295</v>
      </c>
      <c r="J772" s="831">
        <v>950</v>
      </c>
      <c r="K772" s="832">
        <v>571</v>
      </c>
    </row>
    <row r="773" spans="1:11" ht="14.45" customHeight="1" x14ac:dyDescent="0.2">
      <c r="A773" s="821" t="s">
        <v>588</v>
      </c>
      <c r="B773" s="822" t="s">
        <v>589</v>
      </c>
      <c r="C773" s="825" t="s">
        <v>612</v>
      </c>
      <c r="D773" s="839" t="s">
        <v>613</v>
      </c>
      <c r="E773" s="825" t="s">
        <v>4751</v>
      </c>
      <c r="F773" s="839" t="s">
        <v>4752</v>
      </c>
      <c r="G773" s="825" t="s">
        <v>5871</v>
      </c>
      <c r="H773" s="825" t="s">
        <v>5872</v>
      </c>
      <c r="I773" s="831">
        <v>17.479999542236328</v>
      </c>
      <c r="J773" s="831">
        <v>100</v>
      </c>
      <c r="K773" s="832">
        <v>1748</v>
      </c>
    </row>
    <row r="774" spans="1:11" ht="14.45" customHeight="1" x14ac:dyDescent="0.2">
      <c r="A774" s="821" t="s">
        <v>588</v>
      </c>
      <c r="B774" s="822" t="s">
        <v>589</v>
      </c>
      <c r="C774" s="825" t="s">
        <v>612</v>
      </c>
      <c r="D774" s="839" t="s">
        <v>613</v>
      </c>
      <c r="E774" s="825" t="s">
        <v>4751</v>
      </c>
      <c r="F774" s="839" t="s">
        <v>4752</v>
      </c>
      <c r="G774" s="825" t="s">
        <v>4753</v>
      </c>
      <c r="H774" s="825" t="s">
        <v>4754</v>
      </c>
      <c r="I774" s="831">
        <v>1.3799999952316284</v>
      </c>
      <c r="J774" s="831">
        <v>5850</v>
      </c>
      <c r="K774" s="832">
        <v>8073</v>
      </c>
    </row>
    <row r="775" spans="1:11" ht="14.45" customHeight="1" x14ac:dyDescent="0.2">
      <c r="A775" s="821" t="s">
        <v>588</v>
      </c>
      <c r="B775" s="822" t="s">
        <v>589</v>
      </c>
      <c r="C775" s="825" t="s">
        <v>612</v>
      </c>
      <c r="D775" s="839" t="s">
        <v>613</v>
      </c>
      <c r="E775" s="825" t="s">
        <v>4751</v>
      </c>
      <c r="F775" s="839" t="s">
        <v>4752</v>
      </c>
      <c r="G775" s="825" t="s">
        <v>4757</v>
      </c>
      <c r="H775" s="825" t="s">
        <v>4758</v>
      </c>
      <c r="I775" s="831">
        <v>0.85500001907348633</v>
      </c>
      <c r="J775" s="831">
        <v>2600</v>
      </c>
      <c r="K775" s="832">
        <v>2222</v>
      </c>
    </row>
    <row r="776" spans="1:11" ht="14.45" customHeight="1" x14ac:dyDescent="0.2">
      <c r="A776" s="821" t="s">
        <v>588</v>
      </c>
      <c r="B776" s="822" t="s">
        <v>589</v>
      </c>
      <c r="C776" s="825" t="s">
        <v>612</v>
      </c>
      <c r="D776" s="839" t="s">
        <v>613</v>
      </c>
      <c r="E776" s="825" t="s">
        <v>4751</v>
      </c>
      <c r="F776" s="839" t="s">
        <v>4752</v>
      </c>
      <c r="G776" s="825" t="s">
        <v>4759</v>
      </c>
      <c r="H776" s="825" t="s">
        <v>4760</v>
      </c>
      <c r="I776" s="831">
        <v>1.5164999842643738</v>
      </c>
      <c r="J776" s="831">
        <v>1750</v>
      </c>
      <c r="K776" s="832">
        <v>2655</v>
      </c>
    </row>
    <row r="777" spans="1:11" ht="14.45" customHeight="1" x14ac:dyDescent="0.2">
      <c r="A777" s="821" t="s">
        <v>588</v>
      </c>
      <c r="B777" s="822" t="s">
        <v>589</v>
      </c>
      <c r="C777" s="825" t="s">
        <v>612</v>
      </c>
      <c r="D777" s="839" t="s">
        <v>613</v>
      </c>
      <c r="E777" s="825" t="s">
        <v>4751</v>
      </c>
      <c r="F777" s="839" t="s">
        <v>4752</v>
      </c>
      <c r="G777" s="825" t="s">
        <v>5873</v>
      </c>
      <c r="H777" s="825" t="s">
        <v>5874</v>
      </c>
      <c r="I777" s="831">
        <v>24.840000152587891</v>
      </c>
      <c r="J777" s="831">
        <v>72</v>
      </c>
      <c r="K777" s="832">
        <v>1788.4799194335938</v>
      </c>
    </row>
    <row r="778" spans="1:11" ht="14.45" customHeight="1" x14ac:dyDescent="0.2">
      <c r="A778" s="821" t="s">
        <v>588</v>
      </c>
      <c r="B778" s="822" t="s">
        <v>589</v>
      </c>
      <c r="C778" s="825" t="s">
        <v>612</v>
      </c>
      <c r="D778" s="839" t="s">
        <v>613</v>
      </c>
      <c r="E778" s="825" t="s">
        <v>4751</v>
      </c>
      <c r="F778" s="839" t="s">
        <v>4752</v>
      </c>
      <c r="G778" s="825" t="s">
        <v>5875</v>
      </c>
      <c r="H778" s="825" t="s">
        <v>5876</v>
      </c>
      <c r="I778" s="831">
        <v>7.2528571401323587</v>
      </c>
      <c r="J778" s="831">
        <v>73</v>
      </c>
      <c r="K778" s="832">
        <v>527.5099949836731</v>
      </c>
    </row>
    <row r="779" spans="1:11" ht="14.45" customHeight="1" x14ac:dyDescent="0.2">
      <c r="A779" s="821" t="s">
        <v>588</v>
      </c>
      <c r="B779" s="822" t="s">
        <v>589</v>
      </c>
      <c r="C779" s="825" t="s">
        <v>612</v>
      </c>
      <c r="D779" s="839" t="s">
        <v>613</v>
      </c>
      <c r="E779" s="825" t="s">
        <v>4751</v>
      </c>
      <c r="F779" s="839" t="s">
        <v>4752</v>
      </c>
      <c r="G779" s="825" t="s">
        <v>5039</v>
      </c>
      <c r="H779" s="825" t="s">
        <v>5040</v>
      </c>
      <c r="I779" s="831">
        <v>13.223999977111816</v>
      </c>
      <c r="J779" s="831">
        <v>40</v>
      </c>
      <c r="K779" s="832">
        <v>521.69999694824219</v>
      </c>
    </row>
    <row r="780" spans="1:11" ht="14.45" customHeight="1" x14ac:dyDescent="0.2">
      <c r="A780" s="821" t="s">
        <v>588</v>
      </c>
      <c r="B780" s="822" t="s">
        <v>589</v>
      </c>
      <c r="C780" s="825" t="s">
        <v>612</v>
      </c>
      <c r="D780" s="839" t="s">
        <v>613</v>
      </c>
      <c r="E780" s="825" t="s">
        <v>4751</v>
      </c>
      <c r="F780" s="839" t="s">
        <v>4752</v>
      </c>
      <c r="G780" s="825" t="s">
        <v>5041</v>
      </c>
      <c r="H780" s="825" t="s">
        <v>5042</v>
      </c>
      <c r="I780" s="831">
        <v>14.029166777928671</v>
      </c>
      <c r="J780" s="831">
        <v>83</v>
      </c>
      <c r="K780" s="832">
        <v>1168.309983253479</v>
      </c>
    </row>
    <row r="781" spans="1:11" ht="14.45" customHeight="1" x14ac:dyDescent="0.2">
      <c r="A781" s="821" t="s">
        <v>588</v>
      </c>
      <c r="B781" s="822" t="s">
        <v>589</v>
      </c>
      <c r="C781" s="825" t="s">
        <v>612</v>
      </c>
      <c r="D781" s="839" t="s">
        <v>613</v>
      </c>
      <c r="E781" s="825" t="s">
        <v>4751</v>
      </c>
      <c r="F781" s="839" t="s">
        <v>4752</v>
      </c>
      <c r="G781" s="825" t="s">
        <v>5047</v>
      </c>
      <c r="H781" s="825" t="s">
        <v>5048</v>
      </c>
      <c r="I781" s="831">
        <v>26.168571472167969</v>
      </c>
      <c r="J781" s="831">
        <v>52</v>
      </c>
      <c r="K781" s="832">
        <v>1360.7500152587891</v>
      </c>
    </row>
    <row r="782" spans="1:11" ht="14.45" customHeight="1" x14ac:dyDescent="0.2">
      <c r="A782" s="821" t="s">
        <v>588</v>
      </c>
      <c r="B782" s="822" t="s">
        <v>589</v>
      </c>
      <c r="C782" s="825" t="s">
        <v>612</v>
      </c>
      <c r="D782" s="839" t="s">
        <v>613</v>
      </c>
      <c r="E782" s="825" t="s">
        <v>4751</v>
      </c>
      <c r="F782" s="839" t="s">
        <v>4752</v>
      </c>
      <c r="G782" s="825" t="s">
        <v>5778</v>
      </c>
      <c r="H782" s="825" t="s">
        <v>5779</v>
      </c>
      <c r="I782" s="831">
        <v>15.027499914169312</v>
      </c>
      <c r="J782" s="831">
        <v>360</v>
      </c>
      <c r="K782" s="832">
        <v>5409.1499786376953</v>
      </c>
    </row>
    <row r="783" spans="1:11" ht="14.45" customHeight="1" x14ac:dyDescent="0.2">
      <c r="A783" s="821" t="s">
        <v>588</v>
      </c>
      <c r="B783" s="822" t="s">
        <v>589</v>
      </c>
      <c r="C783" s="825" t="s">
        <v>612</v>
      </c>
      <c r="D783" s="839" t="s">
        <v>613</v>
      </c>
      <c r="E783" s="825" t="s">
        <v>4751</v>
      </c>
      <c r="F783" s="839" t="s">
        <v>4752</v>
      </c>
      <c r="G783" s="825" t="s">
        <v>5877</v>
      </c>
      <c r="H783" s="825" t="s">
        <v>5878</v>
      </c>
      <c r="I783" s="831">
        <v>23.918636408719149</v>
      </c>
      <c r="J783" s="831">
        <v>177</v>
      </c>
      <c r="K783" s="832">
        <v>4233.6299667358398</v>
      </c>
    </row>
    <row r="784" spans="1:11" ht="14.45" customHeight="1" x14ac:dyDescent="0.2">
      <c r="A784" s="821" t="s">
        <v>588</v>
      </c>
      <c r="B784" s="822" t="s">
        <v>589</v>
      </c>
      <c r="C784" s="825" t="s">
        <v>612</v>
      </c>
      <c r="D784" s="839" t="s">
        <v>613</v>
      </c>
      <c r="E784" s="825" t="s">
        <v>4751</v>
      </c>
      <c r="F784" s="839" t="s">
        <v>4752</v>
      </c>
      <c r="G784" s="825" t="s">
        <v>5057</v>
      </c>
      <c r="H784" s="825" t="s">
        <v>5058</v>
      </c>
      <c r="I784" s="831">
        <v>11.609999656677246</v>
      </c>
      <c r="J784" s="831">
        <v>48</v>
      </c>
      <c r="K784" s="832">
        <v>557.37002563476563</v>
      </c>
    </row>
    <row r="785" spans="1:11" ht="14.45" customHeight="1" x14ac:dyDescent="0.2">
      <c r="A785" s="821" t="s">
        <v>588</v>
      </c>
      <c r="B785" s="822" t="s">
        <v>589</v>
      </c>
      <c r="C785" s="825" t="s">
        <v>612</v>
      </c>
      <c r="D785" s="839" t="s">
        <v>613</v>
      </c>
      <c r="E785" s="825" t="s">
        <v>4751</v>
      </c>
      <c r="F785" s="839" t="s">
        <v>4752</v>
      </c>
      <c r="G785" s="825" t="s">
        <v>5059</v>
      </c>
      <c r="H785" s="825" t="s">
        <v>5060</v>
      </c>
      <c r="I785" s="831">
        <v>19.268571036202566</v>
      </c>
      <c r="J785" s="831">
        <v>84</v>
      </c>
      <c r="K785" s="832">
        <v>1618.5599822998047</v>
      </c>
    </row>
    <row r="786" spans="1:11" ht="14.45" customHeight="1" x14ac:dyDescent="0.2">
      <c r="A786" s="821" t="s">
        <v>588</v>
      </c>
      <c r="B786" s="822" t="s">
        <v>589</v>
      </c>
      <c r="C786" s="825" t="s">
        <v>612</v>
      </c>
      <c r="D786" s="839" t="s">
        <v>613</v>
      </c>
      <c r="E786" s="825" t="s">
        <v>4751</v>
      </c>
      <c r="F786" s="839" t="s">
        <v>4752</v>
      </c>
      <c r="G786" s="825" t="s">
        <v>5061</v>
      </c>
      <c r="H786" s="825" t="s">
        <v>5062</v>
      </c>
      <c r="I786" s="831">
        <v>25.554285049438477</v>
      </c>
      <c r="J786" s="831">
        <v>156</v>
      </c>
      <c r="K786" s="832">
        <v>3986.4100646972656</v>
      </c>
    </row>
    <row r="787" spans="1:11" ht="14.45" customHeight="1" x14ac:dyDescent="0.2">
      <c r="A787" s="821" t="s">
        <v>588</v>
      </c>
      <c r="B787" s="822" t="s">
        <v>589</v>
      </c>
      <c r="C787" s="825" t="s">
        <v>612</v>
      </c>
      <c r="D787" s="839" t="s">
        <v>613</v>
      </c>
      <c r="E787" s="825" t="s">
        <v>4751</v>
      </c>
      <c r="F787" s="839" t="s">
        <v>4752</v>
      </c>
      <c r="G787" s="825" t="s">
        <v>5081</v>
      </c>
      <c r="H787" s="825" t="s">
        <v>5082</v>
      </c>
      <c r="I787" s="831">
        <v>7.0799999237060547</v>
      </c>
      <c r="J787" s="831">
        <v>2</v>
      </c>
      <c r="K787" s="832">
        <v>14.159999847412109</v>
      </c>
    </row>
    <row r="788" spans="1:11" ht="14.45" customHeight="1" x14ac:dyDescent="0.2">
      <c r="A788" s="821" t="s">
        <v>588</v>
      </c>
      <c r="B788" s="822" t="s">
        <v>589</v>
      </c>
      <c r="C788" s="825" t="s">
        <v>612</v>
      </c>
      <c r="D788" s="839" t="s">
        <v>613</v>
      </c>
      <c r="E788" s="825" t="s">
        <v>4751</v>
      </c>
      <c r="F788" s="839" t="s">
        <v>4752</v>
      </c>
      <c r="G788" s="825" t="s">
        <v>5085</v>
      </c>
      <c r="H788" s="825" t="s">
        <v>5086</v>
      </c>
      <c r="I788" s="831">
        <v>9.5900001525878906</v>
      </c>
      <c r="J788" s="831">
        <v>2</v>
      </c>
      <c r="K788" s="832">
        <v>19.180000305175781</v>
      </c>
    </row>
    <row r="789" spans="1:11" ht="14.45" customHeight="1" x14ac:dyDescent="0.2">
      <c r="A789" s="821" t="s">
        <v>588</v>
      </c>
      <c r="B789" s="822" t="s">
        <v>589</v>
      </c>
      <c r="C789" s="825" t="s">
        <v>612</v>
      </c>
      <c r="D789" s="839" t="s">
        <v>613</v>
      </c>
      <c r="E789" s="825" t="s">
        <v>4751</v>
      </c>
      <c r="F789" s="839" t="s">
        <v>4752</v>
      </c>
      <c r="G789" s="825" t="s">
        <v>5091</v>
      </c>
      <c r="H789" s="825" t="s">
        <v>5092</v>
      </c>
      <c r="I789" s="831">
        <v>19.959999084472656</v>
      </c>
      <c r="J789" s="831">
        <v>1</v>
      </c>
      <c r="K789" s="832">
        <v>19.959999084472656</v>
      </c>
    </row>
    <row r="790" spans="1:11" ht="14.45" customHeight="1" x14ac:dyDescent="0.2">
      <c r="A790" s="821" t="s">
        <v>588</v>
      </c>
      <c r="B790" s="822" t="s">
        <v>589</v>
      </c>
      <c r="C790" s="825" t="s">
        <v>612</v>
      </c>
      <c r="D790" s="839" t="s">
        <v>613</v>
      </c>
      <c r="E790" s="825" t="s">
        <v>4751</v>
      </c>
      <c r="F790" s="839" t="s">
        <v>4752</v>
      </c>
      <c r="G790" s="825" t="s">
        <v>5093</v>
      </c>
      <c r="H790" s="825" t="s">
        <v>5094</v>
      </c>
      <c r="I790" s="831">
        <v>25.25</v>
      </c>
      <c r="J790" s="831">
        <v>1</v>
      </c>
      <c r="K790" s="832">
        <v>25.25</v>
      </c>
    </row>
    <row r="791" spans="1:11" ht="14.45" customHeight="1" x14ac:dyDescent="0.2">
      <c r="A791" s="821" t="s">
        <v>588</v>
      </c>
      <c r="B791" s="822" t="s">
        <v>589</v>
      </c>
      <c r="C791" s="825" t="s">
        <v>612</v>
      </c>
      <c r="D791" s="839" t="s">
        <v>613</v>
      </c>
      <c r="E791" s="825" t="s">
        <v>4751</v>
      </c>
      <c r="F791" s="839" t="s">
        <v>4752</v>
      </c>
      <c r="G791" s="825" t="s">
        <v>5099</v>
      </c>
      <c r="H791" s="825" t="s">
        <v>5100</v>
      </c>
      <c r="I791" s="831">
        <v>32.792727730490945</v>
      </c>
      <c r="J791" s="831">
        <v>289</v>
      </c>
      <c r="K791" s="832">
        <v>9477.4999084472656</v>
      </c>
    </row>
    <row r="792" spans="1:11" ht="14.45" customHeight="1" x14ac:dyDescent="0.2">
      <c r="A792" s="821" t="s">
        <v>588</v>
      </c>
      <c r="B792" s="822" t="s">
        <v>589</v>
      </c>
      <c r="C792" s="825" t="s">
        <v>612</v>
      </c>
      <c r="D792" s="839" t="s">
        <v>613</v>
      </c>
      <c r="E792" s="825" t="s">
        <v>4751</v>
      </c>
      <c r="F792" s="839" t="s">
        <v>4752</v>
      </c>
      <c r="G792" s="825" t="s">
        <v>5101</v>
      </c>
      <c r="H792" s="825" t="s">
        <v>5102</v>
      </c>
      <c r="I792" s="831">
        <v>12.022500276565552</v>
      </c>
      <c r="J792" s="831">
        <v>210</v>
      </c>
      <c r="K792" s="832">
        <v>2524.4800109863281</v>
      </c>
    </row>
    <row r="793" spans="1:11" ht="14.45" customHeight="1" x14ac:dyDescent="0.2">
      <c r="A793" s="821" t="s">
        <v>588</v>
      </c>
      <c r="B793" s="822" t="s">
        <v>589</v>
      </c>
      <c r="C793" s="825" t="s">
        <v>612</v>
      </c>
      <c r="D793" s="839" t="s">
        <v>613</v>
      </c>
      <c r="E793" s="825" t="s">
        <v>4751</v>
      </c>
      <c r="F793" s="839" t="s">
        <v>4752</v>
      </c>
      <c r="G793" s="825" t="s">
        <v>4763</v>
      </c>
      <c r="H793" s="825" t="s">
        <v>4764</v>
      </c>
      <c r="I793" s="831">
        <v>41.53805605570475</v>
      </c>
      <c r="J793" s="831">
        <v>1190</v>
      </c>
      <c r="K793" s="832">
        <v>49429.809936523438</v>
      </c>
    </row>
    <row r="794" spans="1:11" ht="14.45" customHeight="1" x14ac:dyDescent="0.2">
      <c r="A794" s="821" t="s">
        <v>588</v>
      </c>
      <c r="B794" s="822" t="s">
        <v>589</v>
      </c>
      <c r="C794" s="825" t="s">
        <v>612</v>
      </c>
      <c r="D794" s="839" t="s">
        <v>613</v>
      </c>
      <c r="E794" s="825" t="s">
        <v>4751</v>
      </c>
      <c r="F794" s="839" t="s">
        <v>4752</v>
      </c>
      <c r="G794" s="825" t="s">
        <v>4765</v>
      </c>
      <c r="H794" s="825" t="s">
        <v>4766</v>
      </c>
      <c r="I794" s="831">
        <v>0.72391304892042407</v>
      </c>
      <c r="J794" s="831">
        <v>9600</v>
      </c>
      <c r="K794" s="832">
        <v>6942</v>
      </c>
    </row>
    <row r="795" spans="1:11" ht="14.45" customHeight="1" x14ac:dyDescent="0.2">
      <c r="A795" s="821" t="s">
        <v>588</v>
      </c>
      <c r="B795" s="822" t="s">
        <v>589</v>
      </c>
      <c r="C795" s="825" t="s">
        <v>612</v>
      </c>
      <c r="D795" s="839" t="s">
        <v>613</v>
      </c>
      <c r="E795" s="825" t="s">
        <v>4767</v>
      </c>
      <c r="F795" s="839" t="s">
        <v>4768</v>
      </c>
      <c r="G795" s="825" t="s">
        <v>5879</v>
      </c>
      <c r="H795" s="825" t="s">
        <v>5880</v>
      </c>
      <c r="I795" s="831">
        <v>650.33001708984375</v>
      </c>
      <c r="J795" s="831">
        <v>6</v>
      </c>
      <c r="K795" s="832">
        <v>3901.9598999023438</v>
      </c>
    </row>
    <row r="796" spans="1:11" ht="14.45" customHeight="1" x14ac:dyDescent="0.2">
      <c r="A796" s="821" t="s">
        <v>588</v>
      </c>
      <c r="B796" s="822" t="s">
        <v>589</v>
      </c>
      <c r="C796" s="825" t="s">
        <v>612</v>
      </c>
      <c r="D796" s="839" t="s">
        <v>613</v>
      </c>
      <c r="E796" s="825" t="s">
        <v>4767</v>
      </c>
      <c r="F796" s="839" t="s">
        <v>4768</v>
      </c>
      <c r="G796" s="825" t="s">
        <v>5881</v>
      </c>
      <c r="H796" s="825" t="s">
        <v>5882</v>
      </c>
      <c r="I796" s="831">
        <v>13.810000419616699</v>
      </c>
      <c r="J796" s="831">
        <v>30</v>
      </c>
      <c r="K796" s="832">
        <v>414.22000122070313</v>
      </c>
    </row>
    <row r="797" spans="1:11" ht="14.45" customHeight="1" x14ac:dyDescent="0.2">
      <c r="A797" s="821" t="s">
        <v>588</v>
      </c>
      <c r="B797" s="822" t="s">
        <v>589</v>
      </c>
      <c r="C797" s="825" t="s">
        <v>612</v>
      </c>
      <c r="D797" s="839" t="s">
        <v>613</v>
      </c>
      <c r="E797" s="825" t="s">
        <v>4767</v>
      </c>
      <c r="F797" s="839" t="s">
        <v>4768</v>
      </c>
      <c r="G797" s="825" t="s">
        <v>5794</v>
      </c>
      <c r="H797" s="825" t="s">
        <v>5795</v>
      </c>
      <c r="I797" s="831">
        <v>2.3599998950958252</v>
      </c>
      <c r="J797" s="831">
        <v>100</v>
      </c>
      <c r="K797" s="832">
        <v>236</v>
      </c>
    </row>
    <row r="798" spans="1:11" ht="14.45" customHeight="1" x14ac:dyDescent="0.2">
      <c r="A798" s="821" t="s">
        <v>588</v>
      </c>
      <c r="B798" s="822" t="s">
        <v>589</v>
      </c>
      <c r="C798" s="825" t="s">
        <v>612</v>
      </c>
      <c r="D798" s="839" t="s">
        <v>613</v>
      </c>
      <c r="E798" s="825" t="s">
        <v>4767</v>
      </c>
      <c r="F798" s="839" t="s">
        <v>4768</v>
      </c>
      <c r="G798" s="825" t="s">
        <v>5141</v>
      </c>
      <c r="H798" s="825" t="s">
        <v>5142</v>
      </c>
      <c r="I798" s="831">
        <v>2.357499897480011</v>
      </c>
      <c r="J798" s="831">
        <v>500</v>
      </c>
      <c r="K798" s="832">
        <v>1179</v>
      </c>
    </row>
    <row r="799" spans="1:11" ht="14.45" customHeight="1" x14ac:dyDescent="0.2">
      <c r="A799" s="821" t="s">
        <v>588</v>
      </c>
      <c r="B799" s="822" t="s">
        <v>589</v>
      </c>
      <c r="C799" s="825" t="s">
        <v>612</v>
      </c>
      <c r="D799" s="839" t="s">
        <v>613</v>
      </c>
      <c r="E799" s="825" t="s">
        <v>4767</v>
      </c>
      <c r="F799" s="839" t="s">
        <v>4768</v>
      </c>
      <c r="G799" s="825" t="s">
        <v>5143</v>
      </c>
      <c r="H799" s="825" t="s">
        <v>5144</v>
      </c>
      <c r="I799" s="831">
        <v>2.3592306650601902</v>
      </c>
      <c r="J799" s="831">
        <v>700</v>
      </c>
      <c r="K799" s="832">
        <v>1651.5</v>
      </c>
    </row>
    <row r="800" spans="1:11" ht="14.45" customHeight="1" x14ac:dyDescent="0.2">
      <c r="A800" s="821" t="s">
        <v>588</v>
      </c>
      <c r="B800" s="822" t="s">
        <v>589</v>
      </c>
      <c r="C800" s="825" t="s">
        <v>612</v>
      </c>
      <c r="D800" s="839" t="s">
        <v>613</v>
      </c>
      <c r="E800" s="825" t="s">
        <v>4767</v>
      </c>
      <c r="F800" s="839" t="s">
        <v>4768</v>
      </c>
      <c r="G800" s="825" t="s">
        <v>5883</v>
      </c>
      <c r="H800" s="825" t="s">
        <v>5884</v>
      </c>
      <c r="I800" s="831">
        <v>2.3599998950958252</v>
      </c>
      <c r="J800" s="831">
        <v>400</v>
      </c>
      <c r="K800" s="832">
        <v>944</v>
      </c>
    </row>
    <row r="801" spans="1:11" ht="14.45" customHeight="1" x14ac:dyDescent="0.2">
      <c r="A801" s="821" t="s">
        <v>588</v>
      </c>
      <c r="B801" s="822" t="s">
        <v>589</v>
      </c>
      <c r="C801" s="825" t="s">
        <v>612</v>
      </c>
      <c r="D801" s="839" t="s">
        <v>613</v>
      </c>
      <c r="E801" s="825" t="s">
        <v>4767</v>
      </c>
      <c r="F801" s="839" t="s">
        <v>4768</v>
      </c>
      <c r="G801" s="825" t="s">
        <v>5885</v>
      </c>
      <c r="H801" s="825" t="s">
        <v>5886</v>
      </c>
      <c r="I801" s="831">
        <v>2.3599998950958252</v>
      </c>
      <c r="J801" s="831">
        <v>50</v>
      </c>
      <c r="K801" s="832">
        <v>118</v>
      </c>
    </row>
    <row r="802" spans="1:11" ht="14.45" customHeight="1" x14ac:dyDescent="0.2">
      <c r="A802" s="821" t="s">
        <v>588</v>
      </c>
      <c r="B802" s="822" t="s">
        <v>589</v>
      </c>
      <c r="C802" s="825" t="s">
        <v>612</v>
      </c>
      <c r="D802" s="839" t="s">
        <v>613</v>
      </c>
      <c r="E802" s="825" t="s">
        <v>4767</v>
      </c>
      <c r="F802" s="839" t="s">
        <v>4768</v>
      </c>
      <c r="G802" s="825" t="s">
        <v>5887</v>
      </c>
      <c r="H802" s="825" t="s">
        <v>5888</v>
      </c>
      <c r="I802" s="831">
        <v>1.7212500274181366</v>
      </c>
      <c r="J802" s="831">
        <v>950</v>
      </c>
      <c r="K802" s="832">
        <v>1645</v>
      </c>
    </row>
    <row r="803" spans="1:11" ht="14.45" customHeight="1" x14ac:dyDescent="0.2">
      <c r="A803" s="821" t="s">
        <v>588</v>
      </c>
      <c r="B803" s="822" t="s">
        <v>589</v>
      </c>
      <c r="C803" s="825" t="s">
        <v>612</v>
      </c>
      <c r="D803" s="839" t="s">
        <v>613</v>
      </c>
      <c r="E803" s="825" t="s">
        <v>4767</v>
      </c>
      <c r="F803" s="839" t="s">
        <v>4768</v>
      </c>
      <c r="G803" s="825" t="s">
        <v>5889</v>
      </c>
      <c r="H803" s="825" t="s">
        <v>5890</v>
      </c>
      <c r="I803" s="831">
        <v>3.869999885559082</v>
      </c>
      <c r="J803" s="831">
        <v>1000</v>
      </c>
      <c r="K803" s="832">
        <v>3873.1199951171875</v>
      </c>
    </row>
    <row r="804" spans="1:11" ht="14.45" customHeight="1" x14ac:dyDescent="0.2">
      <c r="A804" s="821" t="s">
        <v>588</v>
      </c>
      <c r="B804" s="822" t="s">
        <v>589</v>
      </c>
      <c r="C804" s="825" t="s">
        <v>612</v>
      </c>
      <c r="D804" s="839" t="s">
        <v>613</v>
      </c>
      <c r="E804" s="825" t="s">
        <v>4767</v>
      </c>
      <c r="F804" s="839" t="s">
        <v>4768</v>
      </c>
      <c r="G804" s="825" t="s">
        <v>5152</v>
      </c>
      <c r="H804" s="825" t="s">
        <v>5153</v>
      </c>
      <c r="I804" s="831">
        <v>2.5460000514984129</v>
      </c>
      <c r="J804" s="831">
        <v>840</v>
      </c>
      <c r="K804" s="832">
        <v>2124.6000061035156</v>
      </c>
    </row>
    <row r="805" spans="1:11" ht="14.45" customHeight="1" x14ac:dyDescent="0.2">
      <c r="A805" s="821" t="s">
        <v>588</v>
      </c>
      <c r="B805" s="822" t="s">
        <v>589</v>
      </c>
      <c r="C805" s="825" t="s">
        <v>612</v>
      </c>
      <c r="D805" s="839" t="s">
        <v>613</v>
      </c>
      <c r="E805" s="825" t="s">
        <v>4767</v>
      </c>
      <c r="F805" s="839" t="s">
        <v>4768</v>
      </c>
      <c r="G805" s="825" t="s">
        <v>5154</v>
      </c>
      <c r="H805" s="825" t="s">
        <v>5155</v>
      </c>
      <c r="I805" s="831">
        <v>1.7352307833158054</v>
      </c>
      <c r="J805" s="831">
        <v>22600</v>
      </c>
      <c r="K805" s="832">
        <v>39217</v>
      </c>
    </row>
    <row r="806" spans="1:11" ht="14.45" customHeight="1" x14ac:dyDescent="0.2">
      <c r="A806" s="821" t="s">
        <v>588</v>
      </c>
      <c r="B806" s="822" t="s">
        <v>589</v>
      </c>
      <c r="C806" s="825" t="s">
        <v>612</v>
      </c>
      <c r="D806" s="839" t="s">
        <v>613</v>
      </c>
      <c r="E806" s="825" t="s">
        <v>4767</v>
      </c>
      <c r="F806" s="839" t="s">
        <v>4768</v>
      </c>
      <c r="G806" s="825" t="s">
        <v>5156</v>
      </c>
      <c r="H806" s="825" t="s">
        <v>5157</v>
      </c>
      <c r="I806" s="831">
        <v>11.495373028427807</v>
      </c>
      <c r="J806" s="831">
        <v>7304</v>
      </c>
      <c r="K806" s="832">
        <v>83959.119979858398</v>
      </c>
    </row>
    <row r="807" spans="1:11" ht="14.45" customHeight="1" x14ac:dyDescent="0.2">
      <c r="A807" s="821" t="s">
        <v>588</v>
      </c>
      <c r="B807" s="822" t="s">
        <v>589</v>
      </c>
      <c r="C807" s="825" t="s">
        <v>612</v>
      </c>
      <c r="D807" s="839" t="s">
        <v>613</v>
      </c>
      <c r="E807" s="825" t="s">
        <v>4767</v>
      </c>
      <c r="F807" s="839" t="s">
        <v>4768</v>
      </c>
      <c r="G807" s="825" t="s">
        <v>5158</v>
      </c>
      <c r="H807" s="825" t="s">
        <v>5159</v>
      </c>
      <c r="I807" s="831">
        <v>11.251666704813639</v>
      </c>
      <c r="J807" s="831">
        <v>450</v>
      </c>
      <c r="K807" s="832">
        <v>5063</v>
      </c>
    </row>
    <row r="808" spans="1:11" ht="14.45" customHeight="1" x14ac:dyDescent="0.2">
      <c r="A808" s="821" t="s">
        <v>588</v>
      </c>
      <c r="B808" s="822" t="s">
        <v>589</v>
      </c>
      <c r="C808" s="825" t="s">
        <v>612</v>
      </c>
      <c r="D808" s="839" t="s">
        <v>613</v>
      </c>
      <c r="E808" s="825" t="s">
        <v>4767</v>
      </c>
      <c r="F808" s="839" t="s">
        <v>4768</v>
      </c>
      <c r="G808" s="825" t="s">
        <v>5891</v>
      </c>
      <c r="H808" s="825" t="s">
        <v>5892</v>
      </c>
      <c r="I808" s="831">
        <v>38.501666386922203</v>
      </c>
      <c r="J808" s="831">
        <v>300</v>
      </c>
      <c r="K808" s="832">
        <v>11550.609985351563</v>
      </c>
    </row>
    <row r="809" spans="1:11" ht="14.45" customHeight="1" x14ac:dyDescent="0.2">
      <c r="A809" s="821" t="s">
        <v>588</v>
      </c>
      <c r="B809" s="822" t="s">
        <v>589</v>
      </c>
      <c r="C809" s="825" t="s">
        <v>612</v>
      </c>
      <c r="D809" s="839" t="s">
        <v>613</v>
      </c>
      <c r="E809" s="825" t="s">
        <v>4767</v>
      </c>
      <c r="F809" s="839" t="s">
        <v>4768</v>
      </c>
      <c r="G809" s="825" t="s">
        <v>5163</v>
      </c>
      <c r="H809" s="825" t="s">
        <v>5164</v>
      </c>
      <c r="I809" s="831">
        <v>11.140000343322754</v>
      </c>
      <c r="J809" s="831">
        <v>20</v>
      </c>
      <c r="K809" s="832">
        <v>222.80000305175781</v>
      </c>
    </row>
    <row r="810" spans="1:11" ht="14.45" customHeight="1" x14ac:dyDescent="0.2">
      <c r="A810" s="821" t="s">
        <v>588</v>
      </c>
      <c r="B810" s="822" t="s">
        <v>589</v>
      </c>
      <c r="C810" s="825" t="s">
        <v>612</v>
      </c>
      <c r="D810" s="839" t="s">
        <v>613</v>
      </c>
      <c r="E810" s="825" t="s">
        <v>4767</v>
      </c>
      <c r="F810" s="839" t="s">
        <v>4768</v>
      </c>
      <c r="G810" s="825" t="s">
        <v>5893</v>
      </c>
      <c r="H810" s="825" t="s">
        <v>5894</v>
      </c>
      <c r="I810" s="831">
        <v>40.997500419616699</v>
      </c>
      <c r="J810" s="831">
        <v>108</v>
      </c>
      <c r="K810" s="832">
        <v>4427.6000366210938</v>
      </c>
    </row>
    <row r="811" spans="1:11" ht="14.45" customHeight="1" x14ac:dyDescent="0.2">
      <c r="A811" s="821" t="s">
        <v>588</v>
      </c>
      <c r="B811" s="822" t="s">
        <v>589</v>
      </c>
      <c r="C811" s="825" t="s">
        <v>612</v>
      </c>
      <c r="D811" s="839" t="s">
        <v>613</v>
      </c>
      <c r="E811" s="825" t="s">
        <v>4767</v>
      </c>
      <c r="F811" s="839" t="s">
        <v>4768</v>
      </c>
      <c r="G811" s="825" t="s">
        <v>5165</v>
      </c>
      <c r="H811" s="825" t="s">
        <v>5166</v>
      </c>
      <c r="I811" s="831">
        <v>85.379997253417969</v>
      </c>
      <c r="J811" s="831">
        <v>100</v>
      </c>
      <c r="K811" s="832">
        <v>8537.759765625</v>
      </c>
    </row>
    <row r="812" spans="1:11" ht="14.45" customHeight="1" x14ac:dyDescent="0.2">
      <c r="A812" s="821" t="s">
        <v>588</v>
      </c>
      <c r="B812" s="822" t="s">
        <v>589</v>
      </c>
      <c r="C812" s="825" t="s">
        <v>612</v>
      </c>
      <c r="D812" s="839" t="s">
        <v>613</v>
      </c>
      <c r="E812" s="825" t="s">
        <v>4767</v>
      </c>
      <c r="F812" s="839" t="s">
        <v>4768</v>
      </c>
      <c r="G812" s="825" t="s">
        <v>5895</v>
      </c>
      <c r="H812" s="825" t="s">
        <v>5896</v>
      </c>
      <c r="I812" s="831">
        <v>96.279998779296875</v>
      </c>
      <c r="J812" s="831">
        <v>100</v>
      </c>
      <c r="K812" s="832">
        <v>9627.97998046875</v>
      </c>
    </row>
    <row r="813" spans="1:11" ht="14.45" customHeight="1" x14ac:dyDescent="0.2">
      <c r="A813" s="821" t="s">
        <v>588</v>
      </c>
      <c r="B813" s="822" t="s">
        <v>589</v>
      </c>
      <c r="C813" s="825" t="s">
        <v>612</v>
      </c>
      <c r="D813" s="839" t="s">
        <v>613</v>
      </c>
      <c r="E813" s="825" t="s">
        <v>4767</v>
      </c>
      <c r="F813" s="839" t="s">
        <v>4768</v>
      </c>
      <c r="G813" s="825" t="s">
        <v>5897</v>
      </c>
      <c r="H813" s="825" t="s">
        <v>5898</v>
      </c>
      <c r="I813" s="831">
        <v>140.36000061035156</v>
      </c>
      <c r="J813" s="831">
        <v>1</v>
      </c>
      <c r="K813" s="832">
        <v>140.36000061035156</v>
      </c>
    </row>
    <row r="814" spans="1:11" ht="14.45" customHeight="1" x14ac:dyDescent="0.2">
      <c r="A814" s="821" t="s">
        <v>588</v>
      </c>
      <c r="B814" s="822" t="s">
        <v>589</v>
      </c>
      <c r="C814" s="825" t="s">
        <v>612</v>
      </c>
      <c r="D814" s="839" t="s">
        <v>613</v>
      </c>
      <c r="E814" s="825" t="s">
        <v>4767</v>
      </c>
      <c r="F814" s="839" t="s">
        <v>4768</v>
      </c>
      <c r="G814" s="825" t="s">
        <v>5175</v>
      </c>
      <c r="H814" s="825" t="s">
        <v>5899</v>
      </c>
      <c r="I814" s="831">
        <v>54.450000762939453</v>
      </c>
      <c r="J814" s="831">
        <v>5</v>
      </c>
      <c r="K814" s="832">
        <v>272.25</v>
      </c>
    </row>
    <row r="815" spans="1:11" ht="14.45" customHeight="1" x14ac:dyDescent="0.2">
      <c r="A815" s="821" t="s">
        <v>588</v>
      </c>
      <c r="B815" s="822" t="s">
        <v>589</v>
      </c>
      <c r="C815" s="825" t="s">
        <v>612</v>
      </c>
      <c r="D815" s="839" t="s">
        <v>613</v>
      </c>
      <c r="E815" s="825" t="s">
        <v>4767</v>
      </c>
      <c r="F815" s="839" t="s">
        <v>4768</v>
      </c>
      <c r="G815" s="825" t="s">
        <v>5177</v>
      </c>
      <c r="H815" s="825" t="s">
        <v>5178</v>
      </c>
      <c r="I815" s="831">
        <v>90.75</v>
      </c>
      <c r="J815" s="831">
        <v>5</v>
      </c>
      <c r="K815" s="832">
        <v>453.75</v>
      </c>
    </row>
    <row r="816" spans="1:11" ht="14.45" customHeight="1" x14ac:dyDescent="0.2">
      <c r="A816" s="821" t="s">
        <v>588</v>
      </c>
      <c r="B816" s="822" t="s">
        <v>589</v>
      </c>
      <c r="C816" s="825" t="s">
        <v>612</v>
      </c>
      <c r="D816" s="839" t="s">
        <v>613</v>
      </c>
      <c r="E816" s="825" t="s">
        <v>4767</v>
      </c>
      <c r="F816" s="839" t="s">
        <v>4768</v>
      </c>
      <c r="G816" s="825" t="s">
        <v>5183</v>
      </c>
      <c r="H816" s="825" t="s">
        <v>5184</v>
      </c>
      <c r="I816" s="831">
        <v>5.2641380655354464</v>
      </c>
      <c r="J816" s="831">
        <v>7300</v>
      </c>
      <c r="K816" s="832">
        <v>38419.299987792969</v>
      </c>
    </row>
    <row r="817" spans="1:11" ht="14.45" customHeight="1" x14ac:dyDescent="0.2">
      <c r="A817" s="821" t="s">
        <v>588</v>
      </c>
      <c r="B817" s="822" t="s">
        <v>589</v>
      </c>
      <c r="C817" s="825" t="s">
        <v>612</v>
      </c>
      <c r="D817" s="839" t="s">
        <v>613</v>
      </c>
      <c r="E817" s="825" t="s">
        <v>4767</v>
      </c>
      <c r="F817" s="839" t="s">
        <v>4768</v>
      </c>
      <c r="G817" s="825" t="s">
        <v>4773</v>
      </c>
      <c r="H817" s="825" t="s">
        <v>4774</v>
      </c>
      <c r="I817" s="831">
        <v>3.4857692443407498</v>
      </c>
      <c r="J817" s="831">
        <v>8800</v>
      </c>
      <c r="K817" s="832">
        <v>30683.760009765625</v>
      </c>
    </row>
    <row r="818" spans="1:11" ht="14.45" customHeight="1" x14ac:dyDescent="0.2">
      <c r="A818" s="821" t="s">
        <v>588</v>
      </c>
      <c r="B818" s="822" t="s">
        <v>589</v>
      </c>
      <c r="C818" s="825" t="s">
        <v>612</v>
      </c>
      <c r="D818" s="839" t="s">
        <v>613</v>
      </c>
      <c r="E818" s="825" t="s">
        <v>4767</v>
      </c>
      <c r="F818" s="839" t="s">
        <v>4768</v>
      </c>
      <c r="G818" s="825" t="s">
        <v>5900</v>
      </c>
      <c r="H818" s="825" t="s">
        <v>5901</v>
      </c>
      <c r="I818" s="831">
        <v>27.950000762939453</v>
      </c>
      <c r="J818" s="831">
        <v>75</v>
      </c>
      <c r="K818" s="832">
        <v>2096.330078125</v>
      </c>
    </row>
    <row r="819" spans="1:11" ht="14.45" customHeight="1" x14ac:dyDescent="0.2">
      <c r="A819" s="821" t="s">
        <v>588</v>
      </c>
      <c r="B819" s="822" t="s">
        <v>589</v>
      </c>
      <c r="C819" s="825" t="s">
        <v>612</v>
      </c>
      <c r="D819" s="839" t="s">
        <v>613</v>
      </c>
      <c r="E819" s="825" t="s">
        <v>4767</v>
      </c>
      <c r="F819" s="839" t="s">
        <v>4768</v>
      </c>
      <c r="G819" s="825" t="s">
        <v>5902</v>
      </c>
      <c r="H819" s="825" t="s">
        <v>5903</v>
      </c>
      <c r="I819" s="831">
        <v>52.880001068115234</v>
      </c>
      <c r="J819" s="831">
        <v>20</v>
      </c>
      <c r="K819" s="832">
        <v>1057.5400390625</v>
      </c>
    </row>
    <row r="820" spans="1:11" ht="14.45" customHeight="1" x14ac:dyDescent="0.2">
      <c r="A820" s="821" t="s">
        <v>588</v>
      </c>
      <c r="B820" s="822" t="s">
        <v>589</v>
      </c>
      <c r="C820" s="825" t="s">
        <v>612</v>
      </c>
      <c r="D820" s="839" t="s">
        <v>613</v>
      </c>
      <c r="E820" s="825" t="s">
        <v>4767</v>
      </c>
      <c r="F820" s="839" t="s">
        <v>4768</v>
      </c>
      <c r="G820" s="825" t="s">
        <v>5199</v>
      </c>
      <c r="H820" s="825" t="s">
        <v>5200</v>
      </c>
      <c r="I820" s="831">
        <v>217.80000305175781</v>
      </c>
      <c r="J820" s="831">
        <v>10</v>
      </c>
      <c r="K820" s="832">
        <v>2178</v>
      </c>
    </row>
    <row r="821" spans="1:11" ht="14.45" customHeight="1" x14ac:dyDescent="0.2">
      <c r="A821" s="821" t="s">
        <v>588</v>
      </c>
      <c r="B821" s="822" t="s">
        <v>589</v>
      </c>
      <c r="C821" s="825" t="s">
        <v>612</v>
      </c>
      <c r="D821" s="839" t="s">
        <v>613</v>
      </c>
      <c r="E821" s="825" t="s">
        <v>4767</v>
      </c>
      <c r="F821" s="839" t="s">
        <v>4768</v>
      </c>
      <c r="G821" s="825" t="s">
        <v>5904</v>
      </c>
      <c r="H821" s="825" t="s">
        <v>5905</v>
      </c>
      <c r="I821" s="831">
        <v>1500.4000244140625</v>
      </c>
      <c r="J821" s="831">
        <v>3</v>
      </c>
      <c r="K821" s="832">
        <v>4501.2001953125</v>
      </c>
    </row>
    <row r="822" spans="1:11" ht="14.45" customHeight="1" x14ac:dyDescent="0.2">
      <c r="A822" s="821" t="s">
        <v>588</v>
      </c>
      <c r="B822" s="822" t="s">
        <v>589</v>
      </c>
      <c r="C822" s="825" t="s">
        <v>612</v>
      </c>
      <c r="D822" s="839" t="s">
        <v>613</v>
      </c>
      <c r="E822" s="825" t="s">
        <v>4767</v>
      </c>
      <c r="F822" s="839" t="s">
        <v>4768</v>
      </c>
      <c r="G822" s="825" t="s">
        <v>5906</v>
      </c>
      <c r="H822" s="825" t="s">
        <v>5907</v>
      </c>
      <c r="I822" s="831">
        <v>1500.4000244140625</v>
      </c>
      <c r="J822" s="831">
        <v>7</v>
      </c>
      <c r="K822" s="832">
        <v>10502.7998046875</v>
      </c>
    </row>
    <row r="823" spans="1:11" ht="14.45" customHeight="1" x14ac:dyDescent="0.2">
      <c r="A823" s="821" t="s">
        <v>588</v>
      </c>
      <c r="B823" s="822" t="s">
        <v>589</v>
      </c>
      <c r="C823" s="825" t="s">
        <v>612</v>
      </c>
      <c r="D823" s="839" t="s">
        <v>613</v>
      </c>
      <c r="E823" s="825" t="s">
        <v>4767</v>
      </c>
      <c r="F823" s="839" t="s">
        <v>4768</v>
      </c>
      <c r="G823" s="825" t="s">
        <v>5908</v>
      </c>
      <c r="H823" s="825" t="s">
        <v>5909</v>
      </c>
      <c r="I823" s="831">
        <v>1500.4000244140625</v>
      </c>
      <c r="J823" s="831">
        <v>10</v>
      </c>
      <c r="K823" s="832">
        <v>15004</v>
      </c>
    </row>
    <row r="824" spans="1:11" ht="14.45" customHeight="1" x14ac:dyDescent="0.2">
      <c r="A824" s="821" t="s">
        <v>588</v>
      </c>
      <c r="B824" s="822" t="s">
        <v>589</v>
      </c>
      <c r="C824" s="825" t="s">
        <v>612</v>
      </c>
      <c r="D824" s="839" t="s">
        <v>613</v>
      </c>
      <c r="E824" s="825" t="s">
        <v>4767</v>
      </c>
      <c r="F824" s="839" t="s">
        <v>4768</v>
      </c>
      <c r="G824" s="825" t="s">
        <v>5910</v>
      </c>
      <c r="H824" s="825" t="s">
        <v>5911</v>
      </c>
      <c r="I824" s="831">
        <v>2568.590087890625</v>
      </c>
      <c r="J824" s="831">
        <v>2</v>
      </c>
      <c r="K824" s="832">
        <v>5137.18017578125</v>
      </c>
    </row>
    <row r="825" spans="1:11" ht="14.45" customHeight="1" x14ac:dyDescent="0.2">
      <c r="A825" s="821" t="s">
        <v>588</v>
      </c>
      <c r="B825" s="822" t="s">
        <v>589</v>
      </c>
      <c r="C825" s="825" t="s">
        <v>612</v>
      </c>
      <c r="D825" s="839" t="s">
        <v>613</v>
      </c>
      <c r="E825" s="825" t="s">
        <v>4767</v>
      </c>
      <c r="F825" s="839" t="s">
        <v>4768</v>
      </c>
      <c r="G825" s="825" t="s">
        <v>5912</v>
      </c>
      <c r="H825" s="825" t="s">
        <v>5913</v>
      </c>
      <c r="I825" s="831">
        <v>3539.25</v>
      </c>
      <c r="J825" s="831">
        <v>5</v>
      </c>
      <c r="K825" s="832">
        <v>17696.25</v>
      </c>
    </row>
    <row r="826" spans="1:11" ht="14.45" customHeight="1" x14ac:dyDescent="0.2">
      <c r="A826" s="821" t="s">
        <v>588</v>
      </c>
      <c r="B826" s="822" t="s">
        <v>589</v>
      </c>
      <c r="C826" s="825" t="s">
        <v>612</v>
      </c>
      <c r="D826" s="839" t="s">
        <v>613</v>
      </c>
      <c r="E826" s="825" t="s">
        <v>4767</v>
      </c>
      <c r="F826" s="839" t="s">
        <v>4768</v>
      </c>
      <c r="G826" s="825" t="s">
        <v>5914</v>
      </c>
      <c r="H826" s="825" t="s">
        <v>5915</v>
      </c>
      <c r="I826" s="831">
        <v>3539.25</v>
      </c>
      <c r="J826" s="831">
        <v>2</v>
      </c>
      <c r="K826" s="832">
        <v>7078.5</v>
      </c>
    </row>
    <row r="827" spans="1:11" ht="14.45" customHeight="1" x14ac:dyDescent="0.2">
      <c r="A827" s="821" t="s">
        <v>588</v>
      </c>
      <c r="B827" s="822" t="s">
        <v>589</v>
      </c>
      <c r="C827" s="825" t="s">
        <v>612</v>
      </c>
      <c r="D827" s="839" t="s">
        <v>613</v>
      </c>
      <c r="E827" s="825" t="s">
        <v>4767</v>
      </c>
      <c r="F827" s="839" t="s">
        <v>4768</v>
      </c>
      <c r="G827" s="825" t="s">
        <v>5916</v>
      </c>
      <c r="H827" s="825" t="s">
        <v>5917</v>
      </c>
      <c r="I827" s="831">
        <v>17.909999847412109</v>
      </c>
      <c r="J827" s="831">
        <v>10</v>
      </c>
      <c r="K827" s="832">
        <v>179.10000610351563</v>
      </c>
    </row>
    <row r="828" spans="1:11" ht="14.45" customHeight="1" x14ac:dyDescent="0.2">
      <c r="A828" s="821" t="s">
        <v>588</v>
      </c>
      <c r="B828" s="822" t="s">
        <v>589</v>
      </c>
      <c r="C828" s="825" t="s">
        <v>612</v>
      </c>
      <c r="D828" s="839" t="s">
        <v>613</v>
      </c>
      <c r="E828" s="825" t="s">
        <v>4767</v>
      </c>
      <c r="F828" s="839" t="s">
        <v>4768</v>
      </c>
      <c r="G828" s="825" t="s">
        <v>5918</v>
      </c>
      <c r="H828" s="825" t="s">
        <v>5919</v>
      </c>
      <c r="I828" s="831">
        <v>77.44000244140625</v>
      </c>
      <c r="J828" s="831">
        <v>20</v>
      </c>
      <c r="K828" s="832">
        <v>1548.800048828125</v>
      </c>
    </row>
    <row r="829" spans="1:11" ht="14.45" customHeight="1" x14ac:dyDescent="0.2">
      <c r="A829" s="821" t="s">
        <v>588</v>
      </c>
      <c r="B829" s="822" t="s">
        <v>589</v>
      </c>
      <c r="C829" s="825" t="s">
        <v>612</v>
      </c>
      <c r="D829" s="839" t="s">
        <v>613</v>
      </c>
      <c r="E829" s="825" t="s">
        <v>4767</v>
      </c>
      <c r="F829" s="839" t="s">
        <v>4768</v>
      </c>
      <c r="G829" s="825" t="s">
        <v>5920</v>
      </c>
      <c r="H829" s="825" t="s">
        <v>5921</v>
      </c>
      <c r="I829" s="831">
        <v>17.90749979019165</v>
      </c>
      <c r="J829" s="831">
        <v>40</v>
      </c>
      <c r="K829" s="832">
        <v>716.30001831054688</v>
      </c>
    </row>
    <row r="830" spans="1:11" ht="14.45" customHeight="1" x14ac:dyDescent="0.2">
      <c r="A830" s="821" t="s">
        <v>588</v>
      </c>
      <c r="B830" s="822" t="s">
        <v>589</v>
      </c>
      <c r="C830" s="825" t="s">
        <v>612</v>
      </c>
      <c r="D830" s="839" t="s">
        <v>613</v>
      </c>
      <c r="E830" s="825" t="s">
        <v>4767</v>
      </c>
      <c r="F830" s="839" t="s">
        <v>4768</v>
      </c>
      <c r="G830" s="825" t="s">
        <v>5922</v>
      </c>
      <c r="H830" s="825" t="s">
        <v>5923</v>
      </c>
      <c r="I830" s="831">
        <v>47.189998626708984</v>
      </c>
      <c r="J830" s="831">
        <v>10</v>
      </c>
      <c r="K830" s="832">
        <v>471.89999389648438</v>
      </c>
    </row>
    <row r="831" spans="1:11" ht="14.45" customHeight="1" x14ac:dyDescent="0.2">
      <c r="A831" s="821" t="s">
        <v>588</v>
      </c>
      <c r="B831" s="822" t="s">
        <v>589</v>
      </c>
      <c r="C831" s="825" t="s">
        <v>612</v>
      </c>
      <c r="D831" s="839" t="s">
        <v>613</v>
      </c>
      <c r="E831" s="825" t="s">
        <v>4767</v>
      </c>
      <c r="F831" s="839" t="s">
        <v>4768</v>
      </c>
      <c r="G831" s="825" t="s">
        <v>5924</v>
      </c>
      <c r="H831" s="825" t="s">
        <v>5925</v>
      </c>
      <c r="I831" s="831">
        <v>53.290000915527344</v>
      </c>
      <c r="J831" s="831">
        <v>10</v>
      </c>
      <c r="K831" s="832">
        <v>532.9000244140625</v>
      </c>
    </row>
    <row r="832" spans="1:11" ht="14.45" customHeight="1" x14ac:dyDescent="0.2">
      <c r="A832" s="821" t="s">
        <v>588</v>
      </c>
      <c r="B832" s="822" t="s">
        <v>589</v>
      </c>
      <c r="C832" s="825" t="s">
        <v>612</v>
      </c>
      <c r="D832" s="839" t="s">
        <v>613</v>
      </c>
      <c r="E832" s="825" t="s">
        <v>4767</v>
      </c>
      <c r="F832" s="839" t="s">
        <v>4768</v>
      </c>
      <c r="G832" s="825" t="s">
        <v>5926</v>
      </c>
      <c r="H832" s="825" t="s">
        <v>5927</v>
      </c>
      <c r="I832" s="831">
        <v>17.905999755859376</v>
      </c>
      <c r="J832" s="831">
        <v>60</v>
      </c>
      <c r="K832" s="832">
        <v>1074.3400268554688</v>
      </c>
    </row>
    <row r="833" spans="1:11" ht="14.45" customHeight="1" x14ac:dyDescent="0.2">
      <c r="A833" s="821" t="s">
        <v>588</v>
      </c>
      <c r="B833" s="822" t="s">
        <v>589</v>
      </c>
      <c r="C833" s="825" t="s">
        <v>612</v>
      </c>
      <c r="D833" s="839" t="s">
        <v>613</v>
      </c>
      <c r="E833" s="825" t="s">
        <v>4767</v>
      </c>
      <c r="F833" s="839" t="s">
        <v>4768</v>
      </c>
      <c r="G833" s="825" t="s">
        <v>5928</v>
      </c>
      <c r="H833" s="825" t="s">
        <v>5929</v>
      </c>
      <c r="I833" s="831">
        <v>17.909999847412109</v>
      </c>
      <c r="J833" s="831">
        <v>79</v>
      </c>
      <c r="K833" s="832">
        <v>1414.8900451660156</v>
      </c>
    </row>
    <row r="834" spans="1:11" ht="14.45" customHeight="1" x14ac:dyDescent="0.2">
      <c r="A834" s="821" t="s">
        <v>588</v>
      </c>
      <c r="B834" s="822" t="s">
        <v>589</v>
      </c>
      <c r="C834" s="825" t="s">
        <v>612</v>
      </c>
      <c r="D834" s="839" t="s">
        <v>613</v>
      </c>
      <c r="E834" s="825" t="s">
        <v>4767</v>
      </c>
      <c r="F834" s="839" t="s">
        <v>4768</v>
      </c>
      <c r="G834" s="825" t="s">
        <v>5800</v>
      </c>
      <c r="H834" s="825" t="s">
        <v>5801</v>
      </c>
      <c r="I834" s="831">
        <v>17.907777574327255</v>
      </c>
      <c r="J834" s="831">
        <v>130</v>
      </c>
      <c r="K834" s="832">
        <v>2328.1200714111328</v>
      </c>
    </row>
    <row r="835" spans="1:11" ht="14.45" customHeight="1" x14ac:dyDescent="0.2">
      <c r="A835" s="821" t="s">
        <v>588</v>
      </c>
      <c r="B835" s="822" t="s">
        <v>589</v>
      </c>
      <c r="C835" s="825" t="s">
        <v>612</v>
      </c>
      <c r="D835" s="839" t="s">
        <v>613</v>
      </c>
      <c r="E835" s="825" t="s">
        <v>4767</v>
      </c>
      <c r="F835" s="839" t="s">
        <v>4768</v>
      </c>
      <c r="G835" s="825" t="s">
        <v>5930</v>
      </c>
      <c r="H835" s="825" t="s">
        <v>5931</v>
      </c>
      <c r="I835" s="831">
        <v>17.907999801635743</v>
      </c>
      <c r="J835" s="831">
        <v>210</v>
      </c>
      <c r="K835" s="832">
        <v>3760.7400512695313</v>
      </c>
    </row>
    <row r="836" spans="1:11" ht="14.45" customHeight="1" x14ac:dyDescent="0.2">
      <c r="A836" s="821" t="s">
        <v>588</v>
      </c>
      <c r="B836" s="822" t="s">
        <v>589</v>
      </c>
      <c r="C836" s="825" t="s">
        <v>612</v>
      </c>
      <c r="D836" s="839" t="s">
        <v>613</v>
      </c>
      <c r="E836" s="825" t="s">
        <v>4767</v>
      </c>
      <c r="F836" s="839" t="s">
        <v>4768</v>
      </c>
      <c r="G836" s="825" t="s">
        <v>5201</v>
      </c>
      <c r="H836" s="825" t="s">
        <v>5202</v>
      </c>
      <c r="I836" s="831">
        <v>17.907965902554785</v>
      </c>
      <c r="J836" s="831">
        <v>1926</v>
      </c>
      <c r="K836" s="832">
        <v>34489.460083007813</v>
      </c>
    </row>
    <row r="837" spans="1:11" ht="14.45" customHeight="1" x14ac:dyDescent="0.2">
      <c r="A837" s="821" t="s">
        <v>588</v>
      </c>
      <c r="B837" s="822" t="s">
        <v>589</v>
      </c>
      <c r="C837" s="825" t="s">
        <v>612</v>
      </c>
      <c r="D837" s="839" t="s">
        <v>613</v>
      </c>
      <c r="E837" s="825" t="s">
        <v>4767</v>
      </c>
      <c r="F837" s="839" t="s">
        <v>4768</v>
      </c>
      <c r="G837" s="825" t="s">
        <v>5205</v>
      </c>
      <c r="H837" s="825" t="s">
        <v>5206</v>
      </c>
      <c r="I837" s="831">
        <v>17.908204934535881</v>
      </c>
      <c r="J837" s="831">
        <v>870</v>
      </c>
      <c r="K837" s="832">
        <v>15580.050155639648</v>
      </c>
    </row>
    <row r="838" spans="1:11" ht="14.45" customHeight="1" x14ac:dyDescent="0.2">
      <c r="A838" s="821" t="s">
        <v>588</v>
      </c>
      <c r="B838" s="822" t="s">
        <v>589</v>
      </c>
      <c r="C838" s="825" t="s">
        <v>612</v>
      </c>
      <c r="D838" s="839" t="s">
        <v>613</v>
      </c>
      <c r="E838" s="825" t="s">
        <v>4767</v>
      </c>
      <c r="F838" s="839" t="s">
        <v>4768</v>
      </c>
      <c r="G838" s="825" t="s">
        <v>5209</v>
      </c>
      <c r="H838" s="825" t="s">
        <v>5210</v>
      </c>
      <c r="I838" s="831">
        <v>17.907291452089947</v>
      </c>
      <c r="J838" s="831">
        <v>1200</v>
      </c>
      <c r="K838" s="832">
        <v>21488.700134277344</v>
      </c>
    </row>
    <row r="839" spans="1:11" ht="14.45" customHeight="1" x14ac:dyDescent="0.2">
      <c r="A839" s="821" t="s">
        <v>588</v>
      </c>
      <c r="B839" s="822" t="s">
        <v>589</v>
      </c>
      <c r="C839" s="825" t="s">
        <v>612</v>
      </c>
      <c r="D839" s="839" t="s">
        <v>613</v>
      </c>
      <c r="E839" s="825" t="s">
        <v>4767</v>
      </c>
      <c r="F839" s="839" t="s">
        <v>4768</v>
      </c>
      <c r="G839" s="825" t="s">
        <v>5213</v>
      </c>
      <c r="H839" s="825" t="s">
        <v>5214</v>
      </c>
      <c r="I839" s="831">
        <v>17.906296058937354</v>
      </c>
      <c r="J839" s="831">
        <v>452</v>
      </c>
      <c r="K839" s="832">
        <v>8093.340087890625</v>
      </c>
    </row>
    <row r="840" spans="1:11" ht="14.45" customHeight="1" x14ac:dyDescent="0.2">
      <c r="A840" s="821" t="s">
        <v>588</v>
      </c>
      <c r="B840" s="822" t="s">
        <v>589</v>
      </c>
      <c r="C840" s="825" t="s">
        <v>612</v>
      </c>
      <c r="D840" s="839" t="s">
        <v>613</v>
      </c>
      <c r="E840" s="825" t="s">
        <v>4767</v>
      </c>
      <c r="F840" s="839" t="s">
        <v>4768</v>
      </c>
      <c r="G840" s="825" t="s">
        <v>5932</v>
      </c>
      <c r="H840" s="825" t="s">
        <v>5933</v>
      </c>
      <c r="I840" s="831">
        <v>17.894999504089355</v>
      </c>
      <c r="J840" s="831">
        <v>30</v>
      </c>
      <c r="K840" s="832">
        <v>536.74002075195313</v>
      </c>
    </row>
    <row r="841" spans="1:11" ht="14.45" customHeight="1" x14ac:dyDescent="0.2">
      <c r="A841" s="821" t="s">
        <v>588</v>
      </c>
      <c r="B841" s="822" t="s">
        <v>589</v>
      </c>
      <c r="C841" s="825" t="s">
        <v>612</v>
      </c>
      <c r="D841" s="839" t="s">
        <v>613</v>
      </c>
      <c r="E841" s="825" t="s">
        <v>4767</v>
      </c>
      <c r="F841" s="839" t="s">
        <v>4768</v>
      </c>
      <c r="G841" s="825" t="s">
        <v>5934</v>
      </c>
      <c r="H841" s="825" t="s">
        <v>5935</v>
      </c>
      <c r="I841" s="831">
        <v>2057</v>
      </c>
      <c r="J841" s="831">
        <v>1</v>
      </c>
      <c r="K841" s="832">
        <v>2057</v>
      </c>
    </row>
    <row r="842" spans="1:11" ht="14.45" customHeight="1" x14ac:dyDescent="0.2">
      <c r="A842" s="821" t="s">
        <v>588</v>
      </c>
      <c r="B842" s="822" t="s">
        <v>589</v>
      </c>
      <c r="C842" s="825" t="s">
        <v>612</v>
      </c>
      <c r="D842" s="839" t="s">
        <v>613</v>
      </c>
      <c r="E842" s="825" t="s">
        <v>4767</v>
      </c>
      <c r="F842" s="839" t="s">
        <v>4768</v>
      </c>
      <c r="G842" s="825" t="s">
        <v>5936</v>
      </c>
      <c r="H842" s="825" t="s">
        <v>5937</v>
      </c>
      <c r="I842" s="831">
        <v>2057</v>
      </c>
      <c r="J842" s="831">
        <v>1</v>
      </c>
      <c r="K842" s="832">
        <v>2057</v>
      </c>
    </row>
    <row r="843" spans="1:11" ht="14.45" customHeight="1" x14ac:dyDescent="0.2">
      <c r="A843" s="821" t="s">
        <v>588</v>
      </c>
      <c r="B843" s="822" t="s">
        <v>589</v>
      </c>
      <c r="C843" s="825" t="s">
        <v>612</v>
      </c>
      <c r="D843" s="839" t="s">
        <v>613</v>
      </c>
      <c r="E843" s="825" t="s">
        <v>4767</v>
      </c>
      <c r="F843" s="839" t="s">
        <v>4768</v>
      </c>
      <c r="G843" s="825" t="s">
        <v>5938</v>
      </c>
      <c r="H843" s="825" t="s">
        <v>5939</v>
      </c>
      <c r="I843" s="831">
        <v>2057</v>
      </c>
      <c r="J843" s="831">
        <v>2</v>
      </c>
      <c r="K843" s="832">
        <v>4114</v>
      </c>
    </row>
    <row r="844" spans="1:11" ht="14.45" customHeight="1" x14ac:dyDescent="0.2">
      <c r="A844" s="821" t="s">
        <v>588</v>
      </c>
      <c r="B844" s="822" t="s">
        <v>589</v>
      </c>
      <c r="C844" s="825" t="s">
        <v>612</v>
      </c>
      <c r="D844" s="839" t="s">
        <v>613</v>
      </c>
      <c r="E844" s="825" t="s">
        <v>4767</v>
      </c>
      <c r="F844" s="839" t="s">
        <v>4768</v>
      </c>
      <c r="G844" s="825" t="s">
        <v>5940</v>
      </c>
      <c r="H844" s="825" t="s">
        <v>5941</v>
      </c>
      <c r="I844" s="831">
        <v>2057</v>
      </c>
      <c r="J844" s="831">
        <v>3</v>
      </c>
      <c r="K844" s="832">
        <v>6171</v>
      </c>
    </row>
    <row r="845" spans="1:11" ht="14.45" customHeight="1" x14ac:dyDescent="0.2">
      <c r="A845" s="821" t="s">
        <v>588</v>
      </c>
      <c r="B845" s="822" t="s">
        <v>589</v>
      </c>
      <c r="C845" s="825" t="s">
        <v>612</v>
      </c>
      <c r="D845" s="839" t="s">
        <v>613</v>
      </c>
      <c r="E845" s="825" t="s">
        <v>4767</v>
      </c>
      <c r="F845" s="839" t="s">
        <v>4768</v>
      </c>
      <c r="G845" s="825" t="s">
        <v>5942</v>
      </c>
      <c r="H845" s="825" t="s">
        <v>5943</v>
      </c>
      <c r="I845" s="831">
        <v>21.899999618530273</v>
      </c>
      <c r="J845" s="831">
        <v>50</v>
      </c>
      <c r="K845" s="832">
        <v>1095.050048828125</v>
      </c>
    </row>
    <row r="846" spans="1:11" ht="14.45" customHeight="1" x14ac:dyDescent="0.2">
      <c r="A846" s="821" t="s">
        <v>588</v>
      </c>
      <c r="B846" s="822" t="s">
        <v>589</v>
      </c>
      <c r="C846" s="825" t="s">
        <v>612</v>
      </c>
      <c r="D846" s="839" t="s">
        <v>613</v>
      </c>
      <c r="E846" s="825" t="s">
        <v>4767</v>
      </c>
      <c r="F846" s="839" t="s">
        <v>4768</v>
      </c>
      <c r="G846" s="825" t="s">
        <v>5219</v>
      </c>
      <c r="H846" s="825" t="s">
        <v>5220</v>
      </c>
      <c r="I846" s="831">
        <v>21.899999618530273</v>
      </c>
      <c r="J846" s="831">
        <v>50</v>
      </c>
      <c r="K846" s="832">
        <v>1095.050048828125</v>
      </c>
    </row>
    <row r="847" spans="1:11" ht="14.45" customHeight="1" x14ac:dyDescent="0.2">
      <c r="A847" s="821" t="s">
        <v>588</v>
      </c>
      <c r="B847" s="822" t="s">
        <v>589</v>
      </c>
      <c r="C847" s="825" t="s">
        <v>612</v>
      </c>
      <c r="D847" s="839" t="s">
        <v>613</v>
      </c>
      <c r="E847" s="825" t="s">
        <v>4767</v>
      </c>
      <c r="F847" s="839" t="s">
        <v>4768</v>
      </c>
      <c r="G847" s="825" t="s">
        <v>5944</v>
      </c>
      <c r="H847" s="825" t="s">
        <v>5945</v>
      </c>
      <c r="I847" s="831">
        <v>30.25</v>
      </c>
      <c r="J847" s="831">
        <v>50</v>
      </c>
      <c r="K847" s="832">
        <v>1512.5</v>
      </c>
    </row>
    <row r="848" spans="1:11" ht="14.45" customHeight="1" x14ac:dyDescent="0.2">
      <c r="A848" s="821" t="s">
        <v>588</v>
      </c>
      <c r="B848" s="822" t="s">
        <v>589</v>
      </c>
      <c r="C848" s="825" t="s">
        <v>612</v>
      </c>
      <c r="D848" s="839" t="s">
        <v>613</v>
      </c>
      <c r="E848" s="825" t="s">
        <v>4767</v>
      </c>
      <c r="F848" s="839" t="s">
        <v>4768</v>
      </c>
      <c r="G848" s="825" t="s">
        <v>5946</v>
      </c>
      <c r="H848" s="825" t="s">
        <v>5947</v>
      </c>
      <c r="I848" s="831">
        <v>30.854999542236328</v>
      </c>
      <c r="J848" s="831">
        <v>100</v>
      </c>
      <c r="K848" s="832">
        <v>3085.5</v>
      </c>
    </row>
    <row r="849" spans="1:11" ht="14.45" customHeight="1" x14ac:dyDescent="0.2">
      <c r="A849" s="821" t="s">
        <v>588</v>
      </c>
      <c r="B849" s="822" t="s">
        <v>589</v>
      </c>
      <c r="C849" s="825" t="s">
        <v>612</v>
      </c>
      <c r="D849" s="839" t="s">
        <v>613</v>
      </c>
      <c r="E849" s="825" t="s">
        <v>4767</v>
      </c>
      <c r="F849" s="839" t="s">
        <v>4768</v>
      </c>
      <c r="G849" s="825" t="s">
        <v>5249</v>
      </c>
      <c r="H849" s="825" t="s">
        <v>5250</v>
      </c>
      <c r="I849" s="831">
        <v>17.979999542236328</v>
      </c>
      <c r="J849" s="831">
        <v>300</v>
      </c>
      <c r="K849" s="832">
        <v>5394.179931640625</v>
      </c>
    </row>
    <row r="850" spans="1:11" ht="14.45" customHeight="1" x14ac:dyDescent="0.2">
      <c r="A850" s="821" t="s">
        <v>588</v>
      </c>
      <c r="B850" s="822" t="s">
        <v>589</v>
      </c>
      <c r="C850" s="825" t="s">
        <v>612</v>
      </c>
      <c r="D850" s="839" t="s">
        <v>613</v>
      </c>
      <c r="E850" s="825" t="s">
        <v>4767</v>
      </c>
      <c r="F850" s="839" t="s">
        <v>4768</v>
      </c>
      <c r="G850" s="825" t="s">
        <v>5948</v>
      </c>
      <c r="H850" s="825" t="s">
        <v>5949</v>
      </c>
      <c r="I850" s="831">
        <v>17.979999542236328</v>
      </c>
      <c r="J850" s="831">
        <v>200</v>
      </c>
      <c r="K850" s="832">
        <v>3596.1200561523438</v>
      </c>
    </row>
    <row r="851" spans="1:11" ht="14.45" customHeight="1" x14ac:dyDescent="0.2">
      <c r="A851" s="821" t="s">
        <v>588</v>
      </c>
      <c r="B851" s="822" t="s">
        <v>589</v>
      </c>
      <c r="C851" s="825" t="s">
        <v>612</v>
      </c>
      <c r="D851" s="839" t="s">
        <v>613</v>
      </c>
      <c r="E851" s="825" t="s">
        <v>4767</v>
      </c>
      <c r="F851" s="839" t="s">
        <v>4768</v>
      </c>
      <c r="G851" s="825" t="s">
        <v>5251</v>
      </c>
      <c r="H851" s="825" t="s">
        <v>5252</v>
      </c>
      <c r="I851" s="831">
        <v>17.98095194498698</v>
      </c>
      <c r="J851" s="831">
        <v>1150</v>
      </c>
      <c r="K851" s="832">
        <v>20678.239990234375</v>
      </c>
    </row>
    <row r="852" spans="1:11" ht="14.45" customHeight="1" x14ac:dyDescent="0.2">
      <c r="A852" s="821" t="s">
        <v>588</v>
      </c>
      <c r="B852" s="822" t="s">
        <v>589</v>
      </c>
      <c r="C852" s="825" t="s">
        <v>612</v>
      </c>
      <c r="D852" s="839" t="s">
        <v>613</v>
      </c>
      <c r="E852" s="825" t="s">
        <v>4767</v>
      </c>
      <c r="F852" s="839" t="s">
        <v>4768</v>
      </c>
      <c r="G852" s="825" t="s">
        <v>4775</v>
      </c>
      <c r="H852" s="825" t="s">
        <v>4776</v>
      </c>
      <c r="I852" s="831">
        <v>17.980637854718147</v>
      </c>
      <c r="J852" s="831">
        <v>3500</v>
      </c>
      <c r="K852" s="832">
        <v>62932</v>
      </c>
    </row>
    <row r="853" spans="1:11" ht="14.45" customHeight="1" x14ac:dyDescent="0.2">
      <c r="A853" s="821" t="s">
        <v>588</v>
      </c>
      <c r="B853" s="822" t="s">
        <v>589</v>
      </c>
      <c r="C853" s="825" t="s">
        <v>612</v>
      </c>
      <c r="D853" s="839" t="s">
        <v>613</v>
      </c>
      <c r="E853" s="825" t="s">
        <v>4767</v>
      </c>
      <c r="F853" s="839" t="s">
        <v>4768</v>
      </c>
      <c r="G853" s="825" t="s">
        <v>4777</v>
      </c>
      <c r="H853" s="825" t="s">
        <v>4778</v>
      </c>
      <c r="I853" s="831">
        <v>17.981363209811125</v>
      </c>
      <c r="J853" s="831">
        <v>1100</v>
      </c>
      <c r="K853" s="832">
        <v>19779.5</v>
      </c>
    </row>
    <row r="854" spans="1:11" ht="14.45" customHeight="1" x14ac:dyDescent="0.2">
      <c r="A854" s="821" t="s">
        <v>588</v>
      </c>
      <c r="B854" s="822" t="s">
        <v>589</v>
      </c>
      <c r="C854" s="825" t="s">
        <v>612</v>
      </c>
      <c r="D854" s="839" t="s">
        <v>613</v>
      </c>
      <c r="E854" s="825" t="s">
        <v>4767</v>
      </c>
      <c r="F854" s="839" t="s">
        <v>4768</v>
      </c>
      <c r="G854" s="825" t="s">
        <v>5950</v>
      </c>
      <c r="H854" s="825" t="s">
        <v>5951</v>
      </c>
      <c r="I854" s="831">
        <v>652.91998291015625</v>
      </c>
      <c r="J854" s="831">
        <v>20</v>
      </c>
      <c r="K854" s="832">
        <v>13058.3203125</v>
      </c>
    </row>
    <row r="855" spans="1:11" ht="14.45" customHeight="1" x14ac:dyDescent="0.2">
      <c r="A855" s="821" t="s">
        <v>588</v>
      </c>
      <c r="B855" s="822" t="s">
        <v>589</v>
      </c>
      <c r="C855" s="825" t="s">
        <v>612</v>
      </c>
      <c r="D855" s="839" t="s">
        <v>613</v>
      </c>
      <c r="E855" s="825" t="s">
        <v>4767</v>
      </c>
      <c r="F855" s="839" t="s">
        <v>4768</v>
      </c>
      <c r="G855" s="825" t="s">
        <v>4779</v>
      </c>
      <c r="H855" s="825" t="s">
        <v>4780</v>
      </c>
      <c r="I855" s="831">
        <v>4.029403181218389</v>
      </c>
      <c r="J855" s="831">
        <v>10650</v>
      </c>
      <c r="K855" s="832">
        <v>42913.5</v>
      </c>
    </row>
    <row r="856" spans="1:11" ht="14.45" customHeight="1" x14ac:dyDescent="0.2">
      <c r="A856" s="821" t="s">
        <v>588</v>
      </c>
      <c r="B856" s="822" t="s">
        <v>589</v>
      </c>
      <c r="C856" s="825" t="s">
        <v>612</v>
      </c>
      <c r="D856" s="839" t="s">
        <v>613</v>
      </c>
      <c r="E856" s="825" t="s">
        <v>4767</v>
      </c>
      <c r="F856" s="839" t="s">
        <v>4768</v>
      </c>
      <c r="G856" s="825" t="s">
        <v>4781</v>
      </c>
      <c r="H856" s="825" t="s">
        <v>4782</v>
      </c>
      <c r="I856" s="831">
        <v>33.961429323468892</v>
      </c>
      <c r="J856" s="831">
        <v>24</v>
      </c>
      <c r="K856" s="832">
        <v>814.58000946044922</v>
      </c>
    </row>
    <row r="857" spans="1:11" ht="14.45" customHeight="1" x14ac:dyDescent="0.2">
      <c r="A857" s="821" t="s">
        <v>588</v>
      </c>
      <c r="B857" s="822" t="s">
        <v>589</v>
      </c>
      <c r="C857" s="825" t="s">
        <v>612</v>
      </c>
      <c r="D857" s="839" t="s">
        <v>613</v>
      </c>
      <c r="E857" s="825" t="s">
        <v>4767</v>
      </c>
      <c r="F857" s="839" t="s">
        <v>4768</v>
      </c>
      <c r="G857" s="825" t="s">
        <v>5292</v>
      </c>
      <c r="H857" s="825" t="s">
        <v>5293</v>
      </c>
      <c r="I857" s="831">
        <v>37.900001525878906</v>
      </c>
      <c r="J857" s="831">
        <v>5</v>
      </c>
      <c r="K857" s="832">
        <v>189.5</v>
      </c>
    </row>
    <row r="858" spans="1:11" ht="14.45" customHeight="1" x14ac:dyDescent="0.2">
      <c r="A858" s="821" t="s">
        <v>588</v>
      </c>
      <c r="B858" s="822" t="s">
        <v>589</v>
      </c>
      <c r="C858" s="825" t="s">
        <v>612</v>
      </c>
      <c r="D858" s="839" t="s">
        <v>613</v>
      </c>
      <c r="E858" s="825" t="s">
        <v>4767</v>
      </c>
      <c r="F858" s="839" t="s">
        <v>4768</v>
      </c>
      <c r="G858" s="825" t="s">
        <v>5952</v>
      </c>
      <c r="H858" s="825" t="s">
        <v>5953</v>
      </c>
      <c r="I858" s="831">
        <v>81.735263623689349</v>
      </c>
      <c r="J858" s="831">
        <v>345</v>
      </c>
      <c r="K858" s="832">
        <v>28198.450347900391</v>
      </c>
    </row>
    <row r="859" spans="1:11" ht="14.45" customHeight="1" x14ac:dyDescent="0.2">
      <c r="A859" s="821" t="s">
        <v>588</v>
      </c>
      <c r="B859" s="822" t="s">
        <v>589</v>
      </c>
      <c r="C859" s="825" t="s">
        <v>612</v>
      </c>
      <c r="D859" s="839" t="s">
        <v>613</v>
      </c>
      <c r="E859" s="825" t="s">
        <v>4767</v>
      </c>
      <c r="F859" s="839" t="s">
        <v>4768</v>
      </c>
      <c r="G859" s="825" t="s">
        <v>5954</v>
      </c>
      <c r="H859" s="825" t="s">
        <v>5955</v>
      </c>
      <c r="I859" s="831">
        <v>37.150001525878906</v>
      </c>
      <c r="J859" s="831">
        <v>60</v>
      </c>
      <c r="K859" s="832">
        <v>2228.820068359375</v>
      </c>
    </row>
    <row r="860" spans="1:11" ht="14.45" customHeight="1" x14ac:dyDescent="0.2">
      <c r="A860" s="821" t="s">
        <v>588</v>
      </c>
      <c r="B860" s="822" t="s">
        <v>589</v>
      </c>
      <c r="C860" s="825" t="s">
        <v>612</v>
      </c>
      <c r="D860" s="839" t="s">
        <v>613</v>
      </c>
      <c r="E860" s="825" t="s">
        <v>4767</v>
      </c>
      <c r="F860" s="839" t="s">
        <v>4768</v>
      </c>
      <c r="G860" s="825" t="s">
        <v>5956</v>
      </c>
      <c r="H860" s="825" t="s">
        <v>5957</v>
      </c>
      <c r="I860" s="831">
        <v>154</v>
      </c>
      <c r="J860" s="831">
        <v>10</v>
      </c>
      <c r="K860" s="832">
        <v>1539.969970703125</v>
      </c>
    </row>
    <row r="861" spans="1:11" ht="14.45" customHeight="1" x14ac:dyDescent="0.2">
      <c r="A861" s="821" t="s">
        <v>588</v>
      </c>
      <c r="B861" s="822" t="s">
        <v>589</v>
      </c>
      <c r="C861" s="825" t="s">
        <v>612</v>
      </c>
      <c r="D861" s="839" t="s">
        <v>613</v>
      </c>
      <c r="E861" s="825" t="s">
        <v>4767</v>
      </c>
      <c r="F861" s="839" t="s">
        <v>4768</v>
      </c>
      <c r="G861" s="825" t="s">
        <v>5958</v>
      </c>
      <c r="H861" s="825" t="s">
        <v>5959</v>
      </c>
      <c r="I861" s="831">
        <v>105.02999877929688</v>
      </c>
      <c r="J861" s="831">
        <v>10</v>
      </c>
      <c r="K861" s="832">
        <v>1050.280029296875</v>
      </c>
    </row>
    <row r="862" spans="1:11" ht="14.45" customHeight="1" x14ac:dyDescent="0.2">
      <c r="A862" s="821" t="s">
        <v>588</v>
      </c>
      <c r="B862" s="822" t="s">
        <v>589</v>
      </c>
      <c r="C862" s="825" t="s">
        <v>612</v>
      </c>
      <c r="D862" s="839" t="s">
        <v>613</v>
      </c>
      <c r="E862" s="825" t="s">
        <v>4767</v>
      </c>
      <c r="F862" s="839" t="s">
        <v>4768</v>
      </c>
      <c r="G862" s="825" t="s">
        <v>5960</v>
      </c>
      <c r="H862" s="825" t="s">
        <v>5961</v>
      </c>
      <c r="I862" s="831">
        <v>105.02999877929688</v>
      </c>
      <c r="J862" s="831">
        <v>60</v>
      </c>
      <c r="K862" s="832">
        <v>6301.68017578125</v>
      </c>
    </row>
    <row r="863" spans="1:11" ht="14.45" customHeight="1" x14ac:dyDescent="0.2">
      <c r="A863" s="821" t="s">
        <v>588</v>
      </c>
      <c r="B863" s="822" t="s">
        <v>589</v>
      </c>
      <c r="C863" s="825" t="s">
        <v>612</v>
      </c>
      <c r="D863" s="839" t="s">
        <v>613</v>
      </c>
      <c r="E863" s="825" t="s">
        <v>4767</v>
      </c>
      <c r="F863" s="839" t="s">
        <v>4768</v>
      </c>
      <c r="G863" s="825" t="s">
        <v>5962</v>
      </c>
      <c r="H863" s="825" t="s">
        <v>5963</v>
      </c>
      <c r="I863" s="831">
        <v>1712.760009765625</v>
      </c>
      <c r="J863" s="831">
        <v>2</v>
      </c>
      <c r="K863" s="832">
        <v>3425.510009765625</v>
      </c>
    </row>
    <row r="864" spans="1:11" ht="14.45" customHeight="1" x14ac:dyDescent="0.2">
      <c r="A864" s="821" t="s">
        <v>588</v>
      </c>
      <c r="B864" s="822" t="s">
        <v>589</v>
      </c>
      <c r="C864" s="825" t="s">
        <v>612</v>
      </c>
      <c r="D864" s="839" t="s">
        <v>613</v>
      </c>
      <c r="E864" s="825" t="s">
        <v>4767</v>
      </c>
      <c r="F864" s="839" t="s">
        <v>4768</v>
      </c>
      <c r="G864" s="825" t="s">
        <v>5302</v>
      </c>
      <c r="H864" s="825" t="s">
        <v>5303</v>
      </c>
      <c r="I864" s="831">
        <v>105.02888743082683</v>
      </c>
      <c r="J864" s="831">
        <v>500</v>
      </c>
      <c r="K864" s="832">
        <v>52513.940673828125</v>
      </c>
    </row>
    <row r="865" spans="1:11" ht="14.45" customHeight="1" x14ac:dyDescent="0.2">
      <c r="A865" s="821" t="s">
        <v>588</v>
      </c>
      <c r="B865" s="822" t="s">
        <v>589</v>
      </c>
      <c r="C865" s="825" t="s">
        <v>612</v>
      </c>
      <c r="D865" s="839" t="s">
        <v>613</v>
      </c>
      <c r="E865" s="825" t="s">
        <v>4767</v>
      </c>
      <c r="F865" s="839" t="s">
        <v>4768</v>
      </c>
      <c r="G865" s="825" t="s">
        <v>5964</v>
      </c>
      <c r="H865" s="825" t="s">
        <v>5965</v>
      </c>
      <c r="I865" s="831">
        <v>1775.0699462890625</v>
      </c>
      <c r="J865" s="831">
        <v>2</v>
      </c>
      <c r="K865" s="832">
        <v>3550.139892578125</v>
      </c>
    </row>
    <row r="866" spans="1:11" ht="14.45" customHeight="1" x14ac:dyDescent="0.2">
      <c r="A866" s="821" t="s">
        <v>588</v>
      </c>
      <c r="B866" s="822" t="s">
        <v>589</v>
      </c>
      <c r="C866" s="825" t="s">
        <v>612</v>
      </c>
      <c r="D866" s="839" t="s">
        <v>613</v>
      </c>
      <c r="E866" s="825" t="s">
        <v>4767</v>
      </c>
      <c r="F866" s="839" t="s">
        <v>4768</v>
      </c>
      <c r="G866" s="825" t="s">
        <v>5966</v>
      </c>
      <c r="H866" s="825" t="s">
        <v>5967</v>
      </c>
      <c r="I866" s="831">
        <v>154</v>
      </c>
      <c r="J866" s="831">
        <v>20</v>
      </c>
      <c r="K866" s="832">
        <v>3079.929931640625</v>
      </c>
    </row>
    <row r="867" spans="1:11" ht="14.45" customHeight="1" x14ac:dyDescent="0.2">
      <c r="A867" s="821" t="s">
        <v>588</v>
      </c>
      <c r="B867" s="822" t="s">
        <v>589</v>
      </c>
      <c r="C867" s="825" t="s">
        <v>612</v>
      </c>
      <c r="D867" s="839" t="s">
        <v>613</v>
      </c>
      <c r="E867" s="825" t="s">
        <v>4767</v>
      </c>
      <c r="F867" s="839" t="s">
        <v>4768</v>
      </c>
      <c r="G867" s="825" t="s">
        <v>5306</v>
      </c>
      <c r="H867" s="825" t="s">
        <v>5307</v>
      </c>
      <c r="I867" s="831">
        <v>105.02894592285156</v>
      </c>
      <c r="J867" s="831">
        <v>620</v>
      </c>
      <c r="K867" s="832">
        <v>65117.240478515625</v>
      </c>
    </row>
    <row r="868" spans="1:11" ht="14.45" customHeight="1" x14ac:dyDescent="0.2">
      <c r="A868" s="821" t="s">
        <v>588</v>
      </c>
      <c r="B868" s="822" t="s">
        <v>589</v>
      </c>
      <c r="C868" s="825" t="s">
        <v>612</v>
      </c>
      <c r="D868" s="839" t="s">
        <v>613</v>
      </c>
      <c r="E868" s="825" t="s">
        <v>4767</v>
      </c>
      <c r="F868" s="839" t="s">
        <v>4768</v>
      </c>
      <c r="G868" s="825" t="s">
        <v>5968</v>
      </c>
      <c r="H868" s="825" t="s">
        <v>5969</v>
      </c>
      <c r="I868" s="831">
        <v>105.02999877929688</v>
      </c>
      <c r="J868" s="831">
        <v>30</v>
      </c>
      <c r="K868" s="832">
        <v>3150.840087890625</v>
      </c>
    </row>
    <row r="869" spans="1:11" ht="14.45" customHeight="1" x14ac:dyDescent="0.2">
      <c r="A869" s="821" t="s">
        <v>588</v>
      </c>
      <c r="B869" s="822" t="s">
        <v>589</v>
      </c>
      <c r="C869" s="825" t="s">
        <v>612</v>
      </c>
      <c r="D869" s="839" t="s">
        <v>613</v>
      </c>
      <c r="E869" s="825" t="s">
        <v>4767</v>
      </c>
      <c r="F869" s="839" t="s">
        <v>4768</v>
      </c>
      <c r="G869" s="825" t="s">
        <v>5970</v>
      </c>
      <c r="H869" s="825" t="s">
        <v>5971</v>
      </c>
      <c r="I869" s="831">
        <v>154</v>
      </c>
      <c r="J869" s="831">
        <v>10</v>
      </c>
      <c r="K869" s="832">
        <v>1539.969970703125</v>
      </c>
    </row>
    <row r="870" spans="1:11" ht="14.45" customHeight="1" x14ac:dyDescent="0.2">
      <c r="A870" s="821" t="s">
        <v>588</v>
      </c>
      <c r="B870" s="822" t="s">
        <v>589</v>
      </c>
      <c r="C870" s="825" t="s">
        <v>612</v>
      </c>
      <c r="D870" s="839" t="s">
        <v>613</v>
      </c>
      <c r="E870" s="825" t="s">
        <v>4767</v>
      </c>
      <c r="F870" s="839" t="s">
        <v>4768</v>
      </c>
      <c r="G870" s="825" t="s">
        <v>5972</v>
      </c>
      <c r="H870" s="825" t="s">
        <v>5973</v>
      </c>
      <c r="I870" s="831">
        <v>1712.760009765625</v>
      </c>
      <c r="J870" s="831">
        <v>1</v>
      </c>
      <c r="K870" s="832">
        <v>1712.760009765625</v>
      </c>
    </row>
    <row r="871" spans="1:11" ht="14.45" customHeight="1" x14ac:dyDescent="0.2">
      <c r="A871" s="821" t="s">
        <v>588</v>
      </c>
      <c r="B871" s="822" t="s">
        <v>589</v>
      </c>
      <c r="C871" s="825" t="s">
        <v>612</v>
      </c>
      <c r="D871" s="839" t="s">
        <v>613</v>
      </c>
      <c r="E871" s="825" t="s">
        <v>4767</v>
      </c>
      <c r="F871" s="839" t="s">
        <v>4768</v>
      </c>
      <c r="G871" s="825" t="s">
        <v>5316</v>
      </c>
      <c r="H871" s="825" t="s">
        <v>5317</v>
      </c>
      <c r="I871" s="831">
        <v>539.90202026367183</v>
      </c>
      <c r="J871" s="831">
        <v>25</v>
      </c>
      <c r="K871" s="832">
        <v>13481.820129394531</v>
      </c>
    </row>
    <row r="872" spans="1:11" ht="14.45" customHeight="1" x14ac:dyDescent="0.2">
      <c r="A872" s="821" t="s">
        <v>588</v>
      </c>
      <c r="B872" s="822" t="s">
        <v>589</v>
      </c>
      <c r="C872" s="825" t="s">
        <v>612</v>
      </c>
      <c r="D872" s="839" t="s">
        <v>613</v>
      </c>
      <c r="E872" s="825" t="s">
        <v>4767</v>
      </c>
      <c r="F872" s="839" t="s">
        <v>4768</v>
      </c>
      <c r="G872" s="825" t="s">
        <v>5320</v>
      </c>
      <c r="H872" s="825" t="s">
        <v>5321</v>
      </c>
      <c r="I872" s="831">
        <v>535.85716029575894</v>
      </c>
      <c r="J872" s="831">
        <v>14</v>
      </c>
      <c r="K872" s="832">
        <v>7502.0000610351563</v>
      </c>
    </row>
    <row r="873" spans="1:11" ht="14.45" customHeight="1" x14ac:dyDescent="0.2">
      <c r="A873" s="821" t="s">
        <v>588</v>
      </c>
      <c r="B873" s="822" t="s">
        <v>589</v>
      </c>
      <c r="C873" s="825" t="s">
        <v>612</v>
      </c>
      <c r="D873" s="839" t="s">
        <v>613</v>
      </c>
      <c r="E873" s="825" t="s">
        <v>4767</v>
      </c>
      <c r="F873" s="839" t="s">
        <v>4768</v>
      </c>
      <c r="G873" s="825" t="s">
        <v>5974</v>
      </c>
      <c r="H873" s="825" t="s">
        <v>5975</v>
      </c>
      <c r="I873" s="831">
        <v>302.5</v>
      </c>
      <c r="J873" s="831">
        <v>3</v>
      </c>
      <c r="K873" s="832">
        <v>907.5</v>
      </c>
    </row>
    <row r="874" spans="1:11" ht="14.45" customHeight="1" x14ac:dyDescent="0.2">
      <c r="A874" s="821" t="s">
        <v>588</v>
      </c>
      <c r="B874" s="822" t="s">
        <v>589</v>
      </c>
      <c r="C874" s="825" t="s">
        <v>612</v>
      </c>
      <c r="D874" s="839" t="s">
        <v>613</v>
      </c>
      <c r="E874" s="825" t="s">
        <v>4767</v>
      </c>
      <c r="F874" s="839" t="s">
        <v>4768</v>
      </c>
      <c r="G874" s="825" t="s">
        <v>5976</v>
      </c>
      <c r="H874" s="825" t="s">
        <v>5977</v>
      </c>
      <c r="I874" s="831">
        <v>411.39999389648438</v>
      </c>
      <c r="J874" s="831">
        <v>3</v>
      </c>
      <c r="K874" s="832">
        <v>1234.199951171875</v>
      </c>
    </row>
    <row r="875" spans="1:11" ht="14.45" customHeight="1" x14ac:dyDescent="0.2">
      <c r="A875" s="821" t="s">
        <v>588</v>
      </c>
      <c r="B875" s="822" t="s">
        <v>589</v>
      </c>
      <c r="C875" s="825" t="s">
        <v>612</v>
      </c>
      <c r="D875" s="839" t="s">
        <v>613</v>
      </c>
      <c r="E875" s="825" t="s">
        <v>4767</v>
      </c>
      <c r="F875" s="839" t="s">
        <v>4768</v>
      </c>
      <c r="G875" s="825" t="s">
        <v>5978</v>
      </c>
      <c r="H875" s="825" t="s">
        <v>5979</v>
      </c>
      <c r="I875" s="831">
        <v>870.1099853515625</v>
      </c>
      <c r="J875" s="831">
        <v>3</v>
      </c>
      <c r="K875" s="832">
        <v>2610.330078125</v>
      </c>
    </row>
    <row r="876" spans="1:11" ht="14.45" customHeight="1" x14ac:dyDescent="0.2">
      <c r="A876" s="821" t="s">
        <v>588</v>
      </c>
      <c r="B876" s="822" t="s">
        <v>589</v>
      </c>
      <c r="C876" s="825" t="s">
        <v>612</v>
      </c>
      <c r="D876" s="839" t="s">
        <v>613</v>
      </c>
      <c r="E876" s="825" t="s">
        <v>4767</v>
      </c>
      <c r="F876" s="839" t="s">
        <v>4768</v>
      </c>
      <c r="G876" s="825" t="s">
        <v>5980</v>
      </c>
      <c r="H876" s="825" t="s">
        <v>5981</v>
      </c>
      <c r="I876" s="831">
        <v>363</v>
      </c>
      <c r="J876" s="831">
        <v>2</v>
      </c>
      <c r="K876" s="832">
        <v>726</v>
      </c>
    </row>
    <row r="877" spans="1:11" ht="14.45" customHeight="1" x14ac:dyDescent="0.2">
      <c r="A877" s="821" t="s">
        <v>588</v>
      </c>
      <c r="B877" s="822" t="s">
        <v>589</v>
      </c>
      <c r="C877" s="825" t="s">
        <v>612</v>
      </c>
      <c r="D877" s="839" t="s">
        <v>613</v>
      </c>
      <c r="E877" s="825" t="s">
        <v>4767</v>
      </c>
      <c r="F877" s="839" t="s">
        <v>4768</v>
      </c>
      <c r="G877" s="825" t="s">
        <v>5982</v>
      </c>
      <c r="H877" s="825" t="s">
        <v>5983</v>
      </c>
      <c r="I877" s="831">
        <v>302.5</v>
      </c>
      <c r="J877" s="831">
        <v>2</v>
      </c>
      <c r="K877" s="832">
        <v>605</v>
      </c>
    </row>
    <row r="878" spans="1:11" ht="14.45" customHeight="1" x14ac:dyDescent="0.2">
      <c r="A878" s="821" t="s">
        <v>588</v>
      </c>
      <c r="B878" s="822" t="s">
        <v>589</v>
      </c>
      <c r="C878" s="825" t="s">
        <v>612</v>
      </c>
      <c r="D878" s="839" t="s">
        <v>613</v>
      </c>
      <c r="E878" s="825" t="s">
        <v>4767</v>
      </c>
      <c r="F878" s="839" t="s">
        <v>4768</v>
      </c>
      <c r="G878" s="825" t="s">
        <v>5984</v>
      </c>
      <c r="H878" s="825" t="s">
        <v>5985</v>
      </c>
      <c r="I878" s="831">
        <v>302.5</v>
      </c>
      <c r="J878" s="831">
        <v>8</v>
      </c>
      <c r="K878" s="832">
        <v>2420</v>
      </c>
    </row>
    <row r="879" spans="1:11" ht="14.45" customHeight="1" x14ac:dyDescent="0.2">
      <c r="A879" s="821" t="s">
        <v>588</v>
      </c>
      <c r="B879" s="822" t="s">
        <v>589</v>
      </c>
      <c r="C879" s="825" t="s">
        <v>612</v>
      </c>
      <c r="D879" s="839" t="s">
        <v>613</v>
      </c>
      <c r="E879" s="825" t="s">
        <v>4767</v>
      </c>
      <c r="F879" s="839" t="s">
        <v>4768</v>
      </c>
      <c r="G879" s="825" t="s">
        <v>5828</v>
      </c>
      <c r="H879" s="825" t="s">
        <v>5829</v>
      </c>
      <c r="I879" s="831">
        <v>302.5</v>
      </c>
      <c r="J879" s="831">
        <v>1</v>
      </c>
      <c r="K879" s="832">
        <v>302.5</v>
      </c>
    </row>
    <row r="880" spans="1:11" ht="14.45" customHeight="1" x14ac:dyDescent="0.2">
      <c r="A880" s="821" t="s">
        <v>588</v>
      </c>
      <c r="B880" s="822" t="s">
        <v>589</v>
      </c>
      <c r="C880" s="825" t="s">
        <v>612</v>
      </c>
      <c r="D880" s="839" t="s">
        <v>613</v>
      </c>
      <c r="E880" s="825" t="s">
        <v>4767</v>
      </c>
      <c r="F880" s="839" t="s">
        <v>4768</v>
      </c>
      <c r="G880" s="825" t="s">
        <v>5986</v>
      </c>
      <c r="H880" s="825" t="s">
        <v>5987</v>
      </c>
      <c r="I880" s="831">
        <v>955.41998291015625</v>
      </c>
      <c r="J880" s="831">
        <v>5</v>
      </c>
      <c r="K880" s="832">
        <v>4777.080078125</v>
      </c>
    </row>
    <row r="881" spans="1:11" ht="14.45" customHeight="1" x14ac:dyDescent="0.2">
      <c r="A881" s="821" t="s">
        <v>588</v>
      </c>
      <c r="B881" s="822" t="s">
        <v>589</v>
      </c>
      <c r="C881" s="825" t="s">
        <v>612</v>
      </c>
      <c r="D881" s="839" t="s">
        <v>613</v>
      </c>
      <c r="E881" s="825" t="s">
        <v>4767</v>
      </c>
      <c r="F881" s="839" t="s">
        <v>4768</v>
      </c>
      <c r="G881" s="825" t="s">
        <v>4783</v>
      </c>
      <c r="H881" s="825" t="s">
        <v>5830</v>
      </c>
      <c r="I881" s="831">
        <v>11.734545100818981</v>
      </c>
      <c r="J881" s="831">
        <v>105</v>
      </c>
      <c r="K881" s="832">
        <v>1232.100025177002</v>
      </c>
    </row>
    <row r="882" spans="1:11" ht="14.45" customHeight="1" x14ac:dyDescent="0.2">
      <c r="A882" s="821" t="s">
        <v>588</v>
      </c>
      <c r="B882" s="822" t="s">
        <v>589</v>
      </c>
      <c r="C882" s="825" t="s">
        <v>612</v>
      </c>
      <c r="D882" s="839" t="s">
        <v>613</v>
      </c>
      <c r="E882" s="825" t="s">
        <v>4767</v>
      </c>
      <c r="F882" s="839" t="s">
        <v>4768</v>
      </c>
      <c r="G882" s="825" t="s">
        <v>4783</v>
      </c>
      <c r="H882" s="825" t="s">
        <v>4784</v>
      </c>
      <c r="I882" s="831">
        <v>11.735999679565429</v>
      </c>
      <c r="J882" s="831">
        <v>70</v>
      </c>
      <c r="K882" s="832">
        <v>821.50001525878906</v>
      </c>
    </row>
    <row r="883" spans="1:11" ht="14.45" customHeight="1" x14ac:dyDescent="0.2">
      <c r="A883" s="821" t="s">
        <v>588</v>
      </c>
      <c r="B883" s="822" t="s">
        <v>589</v>
      </c>
      <c r="C883" s="825" t="s">
        <v>612</v>
      </c>
      <c r="D883" s="839" t="s">
        <v>613</v>
      </c>
      <c r="E883" s="825" t="s">
        <v>4767</v>
      </c>
      <c r="F883" s="839" t="s">
        <v>4768</v>
      </c>
      <c r="G883" s="825" t="s">
        <v>4785</v>
      </c>
      <c r="H883" s="825" t="s">
        <v>4786</v>
      </c>
      <c r="I883" s="831">
        <v>13.310000419616699</v>
      </c>
      <c r="J883" s="831">
        <v>795</v>
      </c>
      <c r="K883" s="832">
        <v>10581.450225830078</v>
      </c>
    </row>
    <row r="884" spans="1:11" ht="14.45" customHeight="1" x14ac:dyDescent="0.2">
      <c r="A884" s="821" t="s">
        <v>588</v>
      </c>
      <c r="B884" s="822" t="s">
        <v>589</v>
      </c>
      <c r="C884" s="825" t="s">
        <v>612</v>
      </c>
      <c r="D884" s="839" t="s">
        <v>613</v>
      </c>
      <c r="E884" s="825" t="s">
        <v>4767</v>
      </c>
      <c r="F884" s="839" t="s">
        <v>4768</v>
      </c>
      <c r="G884" s="825" t="s">
        <v>5344</v>
      </c>
      <c r="H884" s="825" t="s">
        <v>5345</v>
      </c>
      <c r="I884" s="831">
        <v>13.310000419616699</v>
      </c>
      <c r="J884" s="831">
        <v>400</v>
      </c>
      <c r="K884" s="832">
        <v>5324</v>
      </c>
    </row>
    <row r="885" spans="1:11" ht="14.45" customHeight="1" x14ac:dyDescent="0.2">
      <c r="A885" s="821" t="s">
        <v>588</v>
      </c>
      <c r="B885" s="822" t="s">
        <v>589</v>
      </c>
      <c r="C885" s="825" t="s">
        <v>612</v>
      </c>
      <c r="D885" s="839" t="s">
        <v>613</v>
      </c>
      <c r="E885" s="825" t="s">
        <v>4767</v>
      </c>
      <c r="F885" s="839" t="s">
        <v>4768</v>
      </c>
      <c r="G885" s="825" t="s">
        <v>5988</v>
      </c>
      <c r="H885" s="825" t="s">
        <v>5989</v>
      </c>
      <c r="I885" s="831">
        <v>150.03999328613281</v>
      </c>
      <c r="J885" s="831">
        <v>12</v>
      </c>
      <c r="K885" s="832">
        <v>1800.47998046875</v>
      </c>
    </row>
    <row r="886" spans="1:11" ht="14.45" customHeight="1" x14ac:dyDescent="0.2">
      <c r="A886" s="821" t="s">
        <v>588</v>
      </c>
      <c r="B886" s="822" t="s">
        <v>589</v>
      </c>
      <c r="C886" s="825" t="s">
        <v>612</v>
      </c>
      <c r="D886" s="839" t="s">
        <v>613</v>
      </c>
      <c r="E886" s="825" t="s">
        <v>4767</v>
      </c>
      <c r="F886" s="839" t="s">
        <v>4768</v>
      </c>
      <c r="G886" s="825" t="s">
        <v>5378</v>
      </c>
      <c r="H886" s="825" t="s">
        <v>5379</v>
      </c>
      <c r="I886" s="831">
        <v>24.260000228881836</v>
      </c>
      <c r="J886" s="831">
        <v>25</v>
      </c>
      <c r="K886" s="832">
        <v>606.510009765625</v>
      </c>
    </row>
    <row r="887" spans="1:11" ht="14.45" customHeight="1" x14ac:dyDescent="0.2">
      <c r="A887" s="821" t="s">
        <v>588</v>
      </c>
      <c r="B887" s="822" t="s">
        <v>589</v>
      </c>
      <c r="C887" s="825" t="s">
        <v>612</v>
      </c>
      <c r="D887" s="839" t="s">
        <v>613</v>
      </c>
      <c r="E887" s="825" t="s">
        <v>4767</v>
      </c>
      <c r="F887" s="839" t="s">
        <v>4768</v>
      </c>
      <c r="G887" s="825" t="s">
        <v>5990</v>
      </c>
      <c r="H887" s="825" t="s">
        <v>5991</v>
      </c>
      <c r="I887" s="831">
        <v>197.96000671386719</v>
      </c>
      <c r="J887" s="831">
        <v>50</v>
      </c>
      <c r="K887" s="832">
        <v>9897.80029296875</v>
      </c>
    </row>
    <row r="888" spans="1:11" ht="14.45" customHeight="1" x14ac:dyDescent="0.2">
      <c r="A888" s="821" t="s">
        <v>588</v>
      </c>
      <c r="B888" s="822" t="s">
        <v>589</v>
      </c>
      <c r="C888" s="825" t="s">
        <v>612</v>
      </c>
      <c r="D888" s="839" t="s">
        <v>613</v>
      </c>
      <c r="E888" s="825" t="s">
        <v>4767</v>
      </c>
      <c r="F888" s="839" t="s">
        <v>4768</v>
      </c>
      <c r="G888" s="825" t="s">
        <v>5992</v>
      </c>
      <c r="H888" s="825" t="s">
        <v>5993</v>
      </c>
      <c r="I888" s="831">
        <v>197.96000671386719</v>
      </c>
      <c r="J888" s="831">
        <v>30</v>
      </c>
      <c r="K888" s="832">
        <v>5938.68017578125</v>
      </c>
    </row>
    <row r="889" spans="1:11" ht="14.45" customHeight="1" x14ac:dyDescent="0.2">
      <c r="A889" s="821" t="s">
        <v>588</v>
      </c>
      <c r="B889" s="822" t="s">
        <v>589</v>
      </c>
      <c r="C889" s="825" t="s">
        <v>612</v>
      </c>
      <c r="D889" s="839" t="s">
        <v>613</v>
      </c>
      <c r="E889" s="825" t="s">
        <v>4767</v>
      </c>
      <c r="F889" s="839" t="s">
        <v>4768</v>
      </c>
      <c r="G889" s="825" t="s">
        <v>5994</v>
      </c>
      <c r="H889" s="825" t="s">
        <v>5995</v>
      </c>
      <c r="I889" s="831">
        <v>197.95833841959634</v>
      </c>
      <c r="J889" s="831">
        <v>60</v>
      </c>
      <c r="K889" s="832">
        <v>11877.3203125</v>
      </c>
    </row>
    <row r="890" spans="1:11" ht="14.45" customHeight="1" x14ac:dyDescent="0.2">
      <c r="A890" s="821" t="s">
        <v>588</v>
      </c>
      <c r="B890" s="822" t="s">
        <v>589</v>
      </c>
      <c r="C890" s="825" t="s">
        <v>612</v>
      </c>
      <c r="D890" s="839" t="s">
        <v>613</v>
      </c>
      <c r="E890" s="825" t="s">
        <v>4767</v>
      </c>
      <c r="F890" s="839" t="s">
        <v>4768</v>
      </c>
      <c r="G890" s="825" t="s">
        <v>5996</v>
      </c>
      <c r="H890" s="825" t="s">
        <v>5997</v>
      </c>
      <c r="I890" s="831">
        <v>197.96000671386719</v>
      </c>
      <c r="J890" s="831">
        <v>40</v>
      </c>
      <c r="K890" s="832">
        <v>7918.240234375</v>
      </c>
    </row>
    <row r="891" spans="1:11" ht="14.45" customHeight="1" x14ac:dyDescent="0.2">
      <c r="A891" s="821" t="s">
        <v>588</v>
      </c>
      <c r="B891" s="822" t="s">
        <v>589</v>
      </c>
      <c r="C891" s="825" t="s">
        <v>612</v>
      </c>
      <c r="D891" s="839" t="s">
        <v>613</v>
      </c>
      <c r="E891" s="825" t="s">
        <v>4767</v>
      </c>
      <c r="F891" s="839" t="s">
        <v>4768</v>
      </c>
      <c r="G891" s="825" t="s">
        <v>5998</v>
      </c>
      <c r="H891" s="825" t="s">
        <v>5999</v>
      </c>
      <c r="I891" s="831">
        <v>1539.1199951171875</v>
      </c>
      <c r="J891" s="831">
        <v>7</v>
      </c>
      <c r="K891" s="832">
        <v>10773.839965820313</v>
      </c>
    </row>
    <row r="892" spans="1:11" ht="14.45" customHeight="1" x14ac:dyDescent="0.2">
      <c r="A892" s="821" t="s">
        <v>588</v>
      </c>
      <c r="B892" s="822" t="s">
        <v>589</v>
      </c>
      <c r="C892" s="825" t="s">
        <v>612</v>
      </c>
      <c r="D892" s="839" t="s">
        <v>613</v>
      </c>
      <c r="E892" s="825" t="s">
        <v>4767</v>
      </c>
      <c r="F892" s="839" t="s">
        <v>4768</v>
      </c>
      <c r="G892" s="825" t="s">
        <v>6000</v>
      </c>
      <c r="H892" s="825" t="s">
        <v>6001</v>
      </c>
      <c r="I892" s="831">
        <v>142.41999816894531</v>
      </c>
      <c r="J892" s="831">
        <v>50</v>
      </c>
      <c r="K892" s="832">
        <v>7120.85009765625</v>
      </c>
    </row>
    <row r="893" spans="1:11" ht="14.45" customHeight="1" x14ac:dyDescent="0.2">
      <c r="A893" s="821" t="s">
        <v>588</v>
      </c>
      <c r="B893" s="822" t="s">
        <v>589</v>
      </c>
      <c r="C893" s="825" t="s">
        <v>612</v>
      </c>
      <c r="D893" s="839" t="s">
        <v>613</v>
      </c>
      <c r="E893" s="825" t="s">
        <v>4767</v>
      </c>
      <c r="F893" s="839" t="s">
        <v>4768</v>
      </c>
      <c r="G893" s="825" t="s">
        <v>6002</v>
      </c>
      <c r="H893" s="825" t="s">
        <v>6003</v>
      </c>
      <c r="I893" s="831">
        <v>403.04000854492188</v>
      </c>
      <c r="J893" s="831">
        <v>230</v>
      </c>
      <c r="K893" s="832">
        <v>92698.9580078125</v>
      </c>
    </row>
    <row r="894" spans="1:11" ht="14.45" customHeight="1" x14ac:dyDescent="0.2">
      <c r="A894" s="821" t="s">
        <v>588</v>
      </c>
      <c r="B894" s="822" t="s">
        <v>589</v>
      </c>
      <c r="C894" s="825" t="s">
        <v>612</v>
      </c>
      <c r="D894" s="839" t="s">
        <v>613</v>
      </c>
      <c r="E894" s="825" t="s">
        <v>4767</v>
      </c>
      <c r="F894" s="839" t="s">
        <v>4768</v>
      </c>
      <c r="G894" s="825" t="s">
        <v>6004</v>
      </c>
      <c r="H894" s="825" t="s">
        <v>6005</v>
      </c>
      <c r="I894" s="831">
        <v>400</v>
      </c>
      <c r="J894" s="831">
        <v>20</v>
      </c>
      <c r="K894" s="832">
        <v>8000.0400390625</v>
      </c>
    </row>
    <row r="895" spans="1:11" ht="14.45" customHeight="1" x14ac:dyDescent="0.2">
      <c r="A895" s="821" t="s">
        <v>588</v>
      </c>
      <c r="B895" s="822" t="s">
        <v>589</v>
      </c>
      <c r="C895" s="825" t="s">
        <v>612</v>
      </c>
      <c r="D895" s="839" t="s">
        <v>613</v>
      </c>
      <c r="E895" s="825" t="s">
        <v>4767</v>
      </c>
      <c r="F895" s="839" t="s">
        <v>4768</v>
      </c>
      <c r="G895" s="825" t="s">
        <v>6006</v>
      </c>
      <c r="H895" s="825" t="s">
        <v>6007</v>
      </c>
      <c r="I895" s="831">
        <v>439.95999145507813</v>
      </c>
      <c r="J895" s="831">
        <v>310</v>
      </c>
      <c r="K895" s="832">
        <v>136386.44287109375</v>
      </c>
    </row>
    <row r="896" spans="1:11" ht="14.45" customHeight="1" x14ac:dyDescent="0.2">
      <c r="A896" s="821" t="s">
        <v>588</v>
      </c>
      <c r="B896" s="822" t="s">
        <v>589</v>
      </c>
      <c r="C896" s="825" t="s">
        <v>612</v>
      </c>
      <c r="D896" s="839" t="s">
        <v>613</v>
      </c>
      <c r="E896" s="825" t="s">
        <v>4767</v>
      </c>
      <c r="F896" s="839" t="s">
        <v>4768</v>
      </c>
      <c r="G896" s="825" t="s">
        <v>6008</v>
      </c>
      <c r="H896" s="825" t="s">
        <v>6009</v>
      </c>
      <c r="I896" s="831">
        <v>439.95999145507813</v>
      </c>
      <c r="J896" s="831">
        <v>200</v>
      </c>
      <c r="K896" s="832">
        <v>87991.361328125</v>
      </c>
    </row>
    <row r="897" spans="1:11" ht="14.45" customHeight="1" x14ac:dyDescent="0.2">
      <c r="A897" s="821" t="s">
        <v>588</v>
      </c>
      <c r="B897" s="822" t="s">
        <v>589</v>
      </c>
      <c r="C897" s="825" t="s">
        <v>612</v>
      </c>
      <c r="D897" s="839" t="s">
        <v>613</v>
      </c>
      <c r="E897" s="825" t="s">
        <v>4767</v>
      </c>
      <c r="F897" s="839" t="s">
        <v>4768</v>
      </c>
      <c r="G897" s="825" t="s">
        <v>6010</v>
      </c>
      <c r="H897" s="825" t="s">
        <v>6011</v>
      </c>
      <c r="I897" s="831">
        <v>229.89999389648438</v>
      </c>
      <c r="J897" s="831">
        <v>2</v>
      </c>
      <c r="K897" s="832">
        <v>459.79998779296875</v>
      </c>
    </row>
    <row r="898" spans="1:11" ht="14.45" customHeight="1" x14ac:dyDescent="0.2">
      <c r="A898" s="821" t="s">
        <v>588</v>
      </c>
      <c r="B898" s="822" t="s">
        <v>589</v>
      </c>
      <c r="C898" s="825" t="s">
        <v>612</v>
      </c>
      <c r="D898" s="839" t="s">
        <v>613</v>
      </c>
      <c r="E898" s="825" t="s">
        <v>4767</v>
      </c>
      <c r="F898" s="839" t="s">
        <v>4768</v>
      </c>
      <c r="G898" s="825" t="s">
        <v>6012</v>
      </c>
      <c r="H898" s="825" t="s">
        <v>6013</v>
      </c>
      <c r="I898" s="831">
        <v>48.389999389648438</v>
      </c>
      <c r="J898" s="831">
        <v>50</v>
      </c>
      <c r="K898" s="832">
        <v>2419.389892578125</v>
      </c>
    </row>
    <row r="899" spans="1:11" ht="14.45" customHeight="1" x14ac:dyDescent="0.2">
      <c r="A899" s="821" t="s">
        <v>588</v>
      </c>
      <c r="B899" s="822" t="s">
        <v>589</v>
      </c>
      <c r="C899" s="825" t="s">
        <v>612</v>
      </c>
      <c r="D899" s="839" t="s">
        <v>613</v>
      </c>
      <c r="E899" s="825" t="s">
        <v>4767</v>
      </c>
      <c r="F899" s="839" t="s">
        <v>4768</v>
      </c>
      <c r="G899" s="825" t="s">
        <v>6014</v>
      </c>
      <c r="H899" s="825" t="s">
        <v>6015</v>
      </c>
      <c r="I899" s="831">
        <v>21.780000686645508</v>
      </c>
      <c r="J899" s="831">
        <v>350</v>
      </c>
      <c r="K899" s="832">
        <v>7623</v>
      </c>
    </row>
    <row r="900" spans="1:11" ht="14.45" customHeight="1" x14ac:dyDescent="0.2">
      <c r="A900" s="821" t="s">
        <v>588</v>
      </c>
      <c r="B900" s="822" t="s">
        <v>589</v>
      </c>
      <c r="C900" s="825" t="s">
        <v>612</v>
      </c>
      <c r="D900" s="839" t="s">
        <v>613</v>
      </c>
      <c r="E900" s="825" t="s">
        <v>4767</v>
      </c>
      <c r="F900" s="839" t="s">
        <v>4768</v>
      </c>
      <c r="G900" s="825" t="s">
        <v>6016</v>
      </c>
      <c r="H900" s="825" t="s">
        <v>6017</v>
      </c>
      <c r="I900" s="831">
        <v>23.350909493186258</v>
      </c>
      <c r="J900" s="831">
        <v>240</v>
      </c>
      <c r="K900" s="832">
        <v>5604.739990234375</v>
      </c>
    </row>
    <row r="901" spans="1:11" ht="14.45" customHeight="1" x14ac:dyDescent="0.2">
      <c r="A901" s="821" t="s">
        <v>588</v>
      </c>
      <c r="B901" s="822" t="s">
        <v>589</v>
      </c>
      <c r="C901" s="825" t="s">
        <v>612</v>
      </c>
      <c r="D901" s="839" t="s">
        <v>613</v>
      </c>
      <c r="E901" s="825" t="s">
        <v>4767</v>
      </c>
      <c r="F901" s="839" t="s">
        <v>4768</v>
      </c>
      <c r="G901" s="825" t="s">
        <v>6018</v>
      </c>
      <c r="H901" s="825" t="s">
        <v>6019</v>
      </c>
      <c r="I901" s="831">
        <v>45.650001525878906</v>
      </c>
      <c r="J901" s="831">
        <v>20</v>
      </c>
      <c r="K901" s="832">
        <v>913.07000732421875</v>
      </c>
    </row>
    <row r="902" spans="1:11" ht="14.45" customHeight="1" x14ac:dyDescent="0.2">
      <c r="A902" s="821" t="s">
        <v>588</v>
      </c>
      <c r="B902" s="822" t="s">
        <v>589</v>
      </c>
      <c r="C902" s="825" t="s">
        <v>612</v>
      </c>
      <c r="D902" s="839" t="s">
        <v>613</v>
      </c>
      <c r="E902" s="825" t="s">
        <v>4767</v>
      </c>
      <c r="F902" s="839" t="s">
        <v>4768</v>
      </c>
      <c r="G902" s="825" t="s">
        <v>5467</v>
      </c>
      <c r="H902" s="825" t="s">
        <v>5468</v>
      </c>
      <c r="I902" s="831">
        <v>23.53206864718733</v>
      </c>
      <c r="J902" s="831">
        <v>2150</v>
      </c>
      <c r="K902" s="832">
        <v>50596.570190429688</v>
      </c>
    </row>
    <row r="903" spans="1:11" ht="14.45" customHeight="1" x14ac:dyDescent="0.2">
      <c r="A903" s="821" t="s">
        <v>588</v>
      </c>
      <c r="B903" s="822" t="s">
        <v>589</v>
      </c>
      <c r="C903" s="825" t="s">
        <v>612</v>
      </c>
      <c r="D903" s="839" t="s">
        <v>613</v>
      </c>
      <c r="E903" s="825" t="s">
        <v>4767</v>
      </c>
      <c r="F903" s="839" t="s">
        <v>4768</v>
      </c>
      <c r="G903" s="825" t="s">
        <v>4787</v>
      </c>
      <c r="H903" s="825" t="s">
        <v>4788</v>
      </c>
      <c r="I903" s="831">
        <v>0.82293102453494893</v>
      </c>
      <c r="J903" s="831">
        <v>16300</v>
      </c>
      <c r="K903" s="832">
        <v>13412</v>
      </c>
    </row>
    <row r="904" spans="1:11" ht="14.45" customHeight="1" x14ac:dyDescent="0.2">
      <c r="A904" s="821" t="s">
        <v>588</v>
      </c>
      <c r="B904" s="822" t="s">
        <v>589</v>
      </c>
      <c r="C904" s="825" t="s">
        <v>612</v>
      </c>
      <c r="D904" s="839" t="s">
        <v>613</v>
      </c>
      <c r="E904" s="825" t="s">
        <v>4767</v>
      </c>
      <c r="F904" s="839" t="s">
        <v>4768</v>
      </c>
      <c r="G904" s="825" t="s">
        <v>6020</v>
      </c>
      <c r="H904" s="825" t="s">
        <v>6021</v>
      </c>
      <c r="I904" s="831">
        <v>1.0800000429153442</v>
      </c>
      <c r="J904" s="831">
        <v>200</v>
      </c>
      <c r="K904" s="832">
        <v>216</v>
      </c>
    </row>
    <row r="905" spans="1:11" ht="14.45" customHeight="1" x14ac:dyDescent="0.2">
      <c r="A905" s="821" t="s">
        <v>588</v>
      </c>
      <c r="B905" s="822" t="s">
        <v>589</v>
      </c>
      <c r="C905" s="825" t="s">
        <v>612</v>
      </c>
      <c r="D905" s="839" t="s">
        <v>613</v>
      </c>
      <c r="E905" s="825" t="s">
        <v>4767</v>
      </c>
      <c r="F905" s="839" t="s">
        <v>4768</v>
      </c>
      <c r="G905" s="825" t="s">
        <v>4789</v>
      </c>
      <c r="H905" s="825" t="s">
        <v>4790</v>
      </c>
      <c r="I905" s="831">
        <v>0.43571428741727558</v>
      </c>
      <c r="J905" s="831">
        <v>8600</v>
      </c>
      <c r="K905" s="832">
        <v>3747</v>
      </c>
    </row>
    <row r="906" spans="1:11" ht="14.45" customHeight="1" x14ac:dyDescent="0.2">
      <c r="A906" s="821" t="s">
        <v>588</v>
      </c>
      <c r="B906" s="822" t="s">
        <v>589</v>
      </c>
      <c r="C906" s="825" t="s">
        <v>612</v>
      </c>
      <c r="D906" s="839" t="s">
        <v>613</v>
      </c>
      <c r="E906" s="825" t="s">
        <v>4767</v>
      </c>
      <c r="F906" s="839" t="s">
        <v>4768</v>
      </c>
      <c r="G906" s="825" t="s">
        <v>4791</v>
      </c>
      <c r="H906" s="825" t="s">
        <v>4792</v>
      </c>
      <c r="I906" s="831">
        <v>1.1370149139148087</v>
      </c>
      <c r="J906" s="831">
        <v>18080</v>
      </c>
      <c r="K906" s="832">
        <v>20556.000015258789</v>
      </c>
    </row>
    <row r="907" spans="1:11" ht="14.45" customHeight="1" x14ac:dyDescent="0.2">
      <c r="A907" s="821" t="s">
        <v>588</v>
      </c>
      <c r="B907" s="822" t="s">
        <v>589</v>
      </c>
      <c r="C907" s="825" t="s">
        <v>612</v>
      </c>
      <c r="D907" s="839" t="s">
        <v>613</v>
      </c>
      <c r="E907" s="825" t="s">
        <v>4767</v>
      </c>
      <c r="F907" s="839" t="s">
        <v>4768</v>
      </c>
      <c r="G907" s="825" t="s">
        <v>4793</v>
      </c>
      <c r="H907" s="825" t="s">
        <v>4794</v>
      </c>
      <c r="I907" s="831">
        <v>0.58056602050673289</v>
      </c>
      <c r="J907" s="831">
        <v>11600</v>
      </c>
      <c r="K907" s="832">
        <v>6731.9999923706055</v>
      </c>
    </row>
    <row r="908" spans="1:11" ht="14.45" customHeight="1" x14ac:dyDescent="0.2">
      <c r="A908" s="821" t="s">
        <v>588</v>
      </c>
      <c r="B908" s="822" t="s">
        <v>589</v>
      </c>
      <c r="C908" s="825" t="s">
        <v>612</v>
      </c>
      <c r="D908" s="839" t="s">
        <v>613</v>
      </c>
      <c r="E908" s="825" t="s">
        <v>4767</v>
      </c>
      <c r="F908" s="839" t="s">
        <v>4768</v>
      </c>
      <c r="G908" s="825" t="s">
        <v>5474</v>
      </c>
      <c r="H908" s="825" t="s">
        <v>5475</v>
      </c>
      <c r="I908" s="831">
        <v>6.3116666475931806</v>
      </c>
      <c r="J908" s="831">
        <v>600</v>
      </c>
      <c r="K908" s="832">
        <v>3788.0599365234375</v>
      </c>
    </row>
    <row r="909" spans="1:11" ht="14.45" customHeight="1" x14ac:dyDescent="0.2">
      <c r="A909" s="821" t="s">
        <v>588</v>
      </c>
      <c r="B909" s="822" t="s">
        <v>589</v>
      </c>
      <c r="C909" s="825" t="s">
        <v>612</v>
      </c>
      <c r="D909" s="839" t="s">
        <v>613</v>
      </c>
      <c r="E909" s="825" t="s">
        <v>4767</v>
      </c>
      <c r="F909" s="839" t="s">
        <v>4768</v>
      </c>
      <c r="G909" s="825" t="s">
        <v>5476</v>
      </c>
      <c r="H909" s="825" t="s">
        <v>5477</v>
      </c>
      <c r="I909" s="831">
        <v>9.1499996185302734</v>
      </c>
      <c r="J909" s="831">
        <v>400</v>
      </c>
      <c r="K909" s="832">
        <v>3658.9500732421875</v>
      </c>
    </row>
    <row r="910" spans="1:11" ht="14.45" customHeight="1" x14ac:dyDescent="0.2">
      <c r="A910" s="821" t="s">
        <v>588</v>
      </c>
      <c r="B910" s="822" t="s">
        <v>589</v>
      </c>
      <c r="C910" s="825" t="s">
        <v>612</v>
      </c>
      <c r="D910" s="839" t="s">
        <v>613</v>
      </c>
      <c r="E910" s="825" t="s">
        <v>4767</v>
      </c>
      <c r="F910" s="839" t="s">
        <v>4768</v>
      </c>
      <c r="G910" s="825" t="s">
        <v>5478</v>
      </c>
      <c r="H910" s="825" t="s">
        <v>5479</v>
      </c>
      <c r="I910" s="831">
        <v>5.372499942779541</v>
      </c>
      <c r="J910" s="831">
        <v>100</v>
      </c>
      <c r="K910" s="832">
        <v>540.69999694824219</v>
      </c>
    </row>
    <row r="911" spans="1:11" ht="14.45" customHeight="1" x14ac:dyDescent="0.2">
      <c r="A911" s="821" t="s">
        <v>588</v>
      </c>
      <c r="B911" s="822" t="s">
        <v>589</v>
      </c>
      <c r="C911" s="825" t="s">
        <v>612</v>
      </c>
      <c r="D911" s="839" t="s">
        <v>613</v>
      </c>
      <c r="E911" s="825" t="s">
        <v>4767</v>
      </c>
      <c r="F911" s="839" t="s">
        <v>4768</v>
      </c>
      <c r="G911" s="825" t="s">
        <v>5480</v>
      </c>
      <c r="H911" s="825" t="s">
        <v>5481</v>
      </c>
      <c r="I911" s="831">
        <v>7.429999828338623</v>
      </c>
      <c r="J911" s="831">
        <v>80</v>
      </c>
      <c r="K911" s="832">
        <v>594.40000915527344</v>
      </c>
    </row>
    <row r="912" spans="1:11" ht="14.45" customHeight="1" x14ac:dyDescent="0.2">
      <c r="A912" s="821" t="s">
        <v>588</v>
      </c>
      <c r="B912" s="822" t="s">
        <v>589</v>
      </c>
      <c r="C912" s="825" t="s">
        <v>612</v>
      </c>
      <c r="D912" s="839" t="s">
        <v>613</v>
      </c>
      <c r="E912" s="825" t="s">
        <v>4767</v>
      </c>
      <c r="F912" s="839" t="s">
        <v>4768</v>
      </c>
      <c r="G912" s="825" t="s">
        <v>6022</v>
      </c>
      <c r="H912" s="825" t="s">
        <v>6023</v>
      </c>
      <c r="I912" s="831">
        <v>2.119999885559082</v>
      </c>
      <c r="J912" s="831">
        <v>100</v>
      </c>
      <c r="K912" s="832">
        <v>212</v>
      </c>
    </row>
    <row r="913" spans="1:11" ht="14.45" customHeight="1" x14ac:dyDescent="0.2">
      <c r="A913" s="821" t="s">
        <v>588</v>
      </c>
      <c r="B913" s="822" t="s">
        <v>589</v>
      </c>
      <c r="C913" s="825" t="s">
        <v>612</v>
      </c>
      <c r="D913" s="839" t="s">
        <v>613</v>
      </c>
      <c r="E913" s="825" t="s">
        <v>4767</v>
      </c>
      <c r="F913" s="839" t="s">
        <v>4768</v>
      </c>
      <c r="G913" s="825" t="s">
        <v>6024</v>
      </c>
      <c r="H913" s="825" t="s">
        <v>6025</v>
      </c>
      <c r="I913" s="831">
        <v>74.260002136230469</v>
      </c>
      <c r="J913" s="831">
        <v>25</v>
      </c>
      <c r="K913" s="832">
        <v>1856.43994140625</v>
      </c>
    </row>
    <row r="914" spans="1:11" ht="14.45" customHeight="1" x14ac:dyDescent="0.2">
      <c r="A914" s="821" t="s">
        <v>588</v>
      </c>
      <c r="B914" s="822" t="s">
        <v>589</v>
      </c>
      <c r="C914" s="825" t="s">
        <v>612</v>
      </c>
      <c r="D914" s="839" t="s">
        <v>613</v>
      </c>
      <c r="E914" s="825" t="s">
        <v>4767</v>
      </c>
      <c r="F914" s="839" t="s">
        <v>4768</v>
      </c>
      <c r="G914" s="825" t="s">
        <v>6026</v>
      </c>
      <c r="H914" s="825" t="s">
        <v>6027</v>
      </c>
      <c r="I914" s="831">
        <v>10.890000343322754</v>
      </c>
      <c r="J914" s="831">
        <v>20</v>
      </c>
      <c r="K914" s="832">
        <v>217.80000305175781</v>
      </c>
    </row>
    <row r="915" spans="1:11" ht="14.45" customHeight="1" x14ac:dyDescent="0.2">
      <c r="A915" s="821" t="s">
        <v>588</v>
      </c>
      <c r="B915" s="822" t="s">
        <v>589</v>
      </c>
      <c r="C915" s="825" t="s">
        <v>612</v>
      </c>
      <c r="D915" s="839" t="s">
        <v>613</v>
      </c>
      <c r="E915" s="825" t="s">
        <v>4767</v>
      </c>
      <c r="F915" s="839" t="s">
        <v>4768</v>
      </c>
      <c r="G915" s="825" t="s">
        <v>6028</v>
      </c>
      <c r="H915" s="825" t="s">
        <v>6029</v>
      </c>
      <c r="I915" s="831">
        <v>10.890000343322754</v>
      </c>
      <c r="J915" s="831">
        <v>21</v>
      </c>
      <c r="K915" s="832">
        <v>228.69000339508057</v>
      </c>
    </row>
    <row r="916" spans="1:11" ht="14.45" customHeight="1" x14ac:dyDescent="0.2">
      <c r="A916" s="821" t="s">
        <v>588</v>
      </c>
      <c r="B916" s="822" t="s">
        <v>589</v>
      </c>
      <c r="C916" s="825" t="s">
        <v>612</v>
      </c>
      <c r="D916" s="839" t="s">
        <v>613</v>
      </c>
      <c r="E916" s="825" t="s">
        <v>4767</v>
      </c>
      <c r="F916" s="839" t="s">
        <v>4768</v>
      </c>
      <c r="G916" s="825" t="s">
        <v>6030</v>
      </c>
      <c r="H916" s="825" t="s">
        <v>6031</v>
      </c>
      <c r="I916" s="831">
        <v>10.890000343322754</v>
      </c>
      <c r="J916" s="831">
        <v>35</v>
      </c>
      <c r="K916" s="832">
        <v>381.15000152587891</v>
      </c>
    </row>
    <row r="917" spans="1:11" ht="14.45" customHeight="1" x14ac:dyDescent="0.2">
      <c r="A917" s="821" t="s">
        <v>588</v>
      </c>
      <c r="B917" s="822" t="s">
        <v>589</v>
      </c>
      <c r="C917" s="825" t="s">
        <v>612</v>
      </c>
      <c r="D917" s="839" t="s">
        <v>613</v>
      </c>
      <c r="E917" s="825" t="s">
        <v>4767</v>
      </c>
      <c r="F917" s="839" t="s">
        <v>4768</v>
      </c>
      <c r="G917" s="825" t="s">
        <v>6032</v>
      </c>
      <c r="H917" s="825" t="s">
        <v>6033</v>
      </c>
      <c r="I917" s="831">
        <v>10.890000343322754</v>
      </c>
      <c r="J917" s="831">
        <v>79</v>
      </c>
      <c r="K917" s="832">
        <v>860.30997562408447</v>
      </c>
    </row>
    <row r="918" spans="1:11" ht="14.45" customHeight="1" x14ac:dyDescent="0.2">
      <c r="A918" s="821" t="s">
        <v>588</v>
      </c>
      <c r="B918" s="822" t="s">
        <v>589</v>
      </c>
      <c r="C918" s="825" t="s">
        <v>612</v>
      </c>
      <c r="D918" s="839" t="s">
        <v>613</v>
      </c>
      <c r="E918" s="825" t="s">
        <v>4767</v>
      </c>
      <c r="F918" s="839" t="s">
        <v>4768</v>
      </c>
      <c r="G918" s="825" t="s">
        <v>6034</v>
      </c>
      <c r="H918" s="825" t="s">
        <v>6035</v>
      </c>
      <c r="I918" s="831">
        <v>10.890000343322754</v>
      </c>
      <c r="J918" s="831">
        <v>80</v>
      </c>
      <c r="K918" s="832">
        <v>871.20000457763672</v>
      </c>
    </row>
    <row r="919" spans="1:11" ht="14.45" customHeight="1" x14ac:dyDescent="0.2">
      <c r="A919" s="821" t="s">
        <v>588</v>
      </c>
      <c r="B919" s="822" t="s">
        <v>589</v>
      </c>
      <c r="C919" s="825" t="s">
        <v>612</v>
      </c>
      <c r="D919" s="839" t="s">
        <v>613</v>
      </c>
      <c r="E919" s="825" t="s">
        <v>4767</v>
      </c>
      <c r="F919" s="839" t="s">
        <v>4768</v>
      </c>
      <c r="G919" s="825" t="s">
        <v>6036</v>
      </c>
      <c r="H919" s="825" t="s">
        <v>6037</v>
      </c>
      <c r="I919" s="831">
        <v>49.970001220703125</v>
      </c>
      <c r="J919" s="831">
        <v>10</v>
      </c>
      <c r="K919" s="832">
        <v>499.73001098632813</v>
      </c>
    </row>
    <row r="920" spans="1:11" ht="14.45" customHeight="1" x14ac:dyDescent="0.2">
      <c r="A920" s="821" t="s">
        <v>588</v>
      </c>
      <c r="B920" s="822" t="s">
        <v>589</v>
      </c>
      <c r="C920" s="825" t="s">
        <v>612</v>
      </c>
      <c r="D920" s="839" t="s">
        <v>613</v>
      </c>
      <c r="E920" s="825" t="s">
        <v>4767</v>
      </c>
      <c r="F920" s="839" t="s">
        <v>4768</v>
      </c>
      <c r="G920" s="825" t="s">
        <v>6038</v>
      </c>
      <c r="H920" s="825" t="s">
        <v>6039</v>
      </c>
      <c r="I920" s="831">
        <v>49.970001220703125</v>
      </c>
      <c r="J920" s="831">
        <v>30</v>
      </c>
      <c r="K920" s="832">
        <v>1499.1600341796875</v>
      </c>
    </row>
    <row r="921" spans="1:11" ht="14.45" customHeight="1" x14ac:dyDescent="0.2">
      <c r="A921" s="821" t="s">
        <v>588</v>
      </c>
      <c r="B921" s="822" t="s">
        <v>589</v>
      </c>
      <c r="C921" s="825" t="s">
        <v>612</v>
      </c>
      <c r="D921" s="839" t="s">
        <v>613</v>
      </c>
      <c r="E921" s="825" t="s">
        <v>4767</v>
      </c>
      <c r="F921" s="839" t="s">
        <v>4768</v>
      </c>
      <c r="G921" s="825" t="s">
        <v>6040</v>
      </c>
      <c r="H921" s="825" t="s">
        <v>6041</v>
      </c>
      <c r="I921" s="831">
        <v>56.020000457763672</v>
      </c>
      <c r="J921" s="831">
        <v>20</v>
      </c>
      <c r="K921" s="832">
        <v>1120.4599609375</v>
      </c>
    </row>
    <row r="922" spans="1:11" ht="14.45" customHeight="1" x14ac:dyDescent="0.2">
      <c r="A922" s="821" t="s">
        <v>588</v>
      </c>
      <c r="B922" s="822" t="s">
        <v>589</v>
      </c>
      <c r="C922" s="825" t="s">
        <v>612</v>
      </c>
      <c r="D922" s="839" t="s">
        <v>613</v>
      </c>
      <c r="E922" s="825" t="s">
        <v>4767</v>
      </c>
      <c r="F922" s="839" t="s">
        <v>4768</v>
      </c>
      <c r="G922" s="825" t="s">
        <v>6042</v>
      </c>
      <c r="H922" s="825" t="s">
        <v>6043</v>
      </c>
      <c r="I922" s="831">
        <v>30.25</v>
      </c>
      <c r="J922" s="831">
        <v>18</v>
      </c>
      <c r="K922" s="832">
        <v>544.5</v>
      </c>
    </row>
    <row r="923" spans="1:11" ht="14.45" customHeight="1" x14ac:dyDescent="0.2">
      <c r="A923" s="821" t="s">
        <v>588</v>
      </c>
      <c r="B923" s="822" t="s">
        <v>589</v>
      </c>
      <c r="C923" s="825" t="s">
        <v>612</v>
      </c>
      <c r="D923" s="839" t="s">
        <v>613</v>
      </c>
      <c r="E923" s="825" t="s">
        <v>4767</v>
      </c>
      <c r="F923" s="839" t="s">
        <v>4768</v>
      </c>
      <c r="G923" s="825" t="s">
        <v>6044</v>
      </c>
      <c r="H923" s="825" t="s">
        <v>6045</v>
      </c>
      <c r="I923" s="831">
        <v>30.25</v>
      </c>
      <c r="J923" s="831">
        <v>30</v>
      </c>
      <c r="K923" s="832">
        <v>907.5</v>
      </c>
    </row>
    <row r="924" spans="1:11" ht="14.45" customHeight="1" x14ac:dyDescent="0.2">
      <c r="A924" s="821" t="s">
        <v>588</v>
      </c>
      <c r="B924" s="822" t="s">
        <v>589</v>
      </c>
      <c r="C924" s="825" t="s">
        <v>612</v>
      </c>
      <c r="D924" s="839" t="s">
        <v>613</v>
      </c>
      <c r="E924" s="825" t="s">
        <v>4767</v>
      </c>
      <c r="F924" s="839" t="s">
        <v>4768</v>
      </c>
      <c r="G924" s="825" t="s">
        <v>6046</v>
      </c>
      <c r="H924" s="825" t="s">
        <v>6047</v>
      </c>
      <c r="I924" s="831">
        <v>30.25</v>
      </c>
      <c r="J924" s="831">
        <v>20</v>
      </c>
      <c r="K924" s="832">
        <v>605</v>
      </c>
    </row>
    <row r="925" spans="1:11" ht="14.45" customHeight="1" x14ac:dyDescent="0.2">
      <c r="A925" s="821" t="s">
        <v>588</v>
      </c>
      <c r="B925" s="822" t="s">
        <v>589</v>
      </c>
      <c r="C925" s="825" t="s">
        <v>612</v>
      </c>
      <c r="D925" s="839" t="s">
        <v>613</v>
      </c>
      <c r="E925" s="825" t="s">
        <v>4767</v>
      </c>
      <c r="F925" s="839" t="s">
        <v>4768</v>
      </c>
      <c r="G925" s="825" t="s">
        <v>6048</v>
      </c>
      <c r="H925" s="825" t="s">
        <v>6049</v>
      </c>
      <c r="I925" s="831">
        <v>30.25</v>
      </c>
      <c r="J925" s="831">
        <v>60</v>
      </c>
      <c r="K925" s="832">
        <v>1815</v>
      </c>
    </row>
    <row r="926" spans="1:11" ht="14.45" customHeight="1" x14ac:dyDescent="0.2">
      <c r="A926" s="821" t="s">
        <v>588</v>
      </c>
      <c r="B926" s="822" t="s">
        <v>589</v>
      </c>
      <c r="C926" s="825" t="s">
        <v>612</v>
      </c>
      <c r="D926" s="839" t="s">
        <v>613</v>
      </c>
      <c r="E926" s="825" t="s">
        <v>4767</v>
      </c>
      <c r="F926" s="839" t="s">
        <v>4768</v>
      </c>
      <c r="G926" s="825" t="s">
        <v>6050</v>
      </c>
      <c r="H926" s="825" t="s">
        <v>6051</v>
      </c>
      <c r="I926" s="831">
        <v>30.25</v>
      </c>
      <c r="J926" s="831">
        <v>10</v>
      </c>
      <c r="K926" s="832">
        <v>302.5</v>
      </c>
    </row>
    <row r="927" spans="1:11" ht="14.45" customHeight="1" x14ac:dyDescent="0.2">
      <c r="A927" s="821" t="s">
        <v>588</v>
      </c>
      <c r="B927" s="822" t="s">
        <v>589</v>
      </c>
      <c r="C927" s="825" t="s">
        <v>612</v>
      </c>
      <c r="D927" s="839" t="s">
        <v>613</v>
      </c>
      <c r="E927" s="825" t="s">
        <v>4767</v>
      </c>
      <c r="F927" s="839" t="s">
        <v>4768</v>
      </c>
      <c r="G927" s="825" t="s">
        <v>6052</v>
      </c>
      <c r="H927" s="825" t="s">
        <v>6053</v>
      </c>
      <c r="I927" s="831">
        <v>30.25</v>
      </c>
      <c r="J927" s="831">
        <v>20</v>
      </c>
      <c r="K927" s="832">
        <v>605</v>
      </c>
    </row>
    <row r="928" spans="1:11" ht="14.45" customHeight="1" x14ac:dyDescent="0.2">
      <c r="A928" s="821" t="s">
        <v>588</v>
      </c>
      <c r="B928" s="822" t="s">
        <v>589</v>
      </c>
      <c r="C928" s="825" t="s">
        <v>612</v>
      </c>
      <c r="D928" s="839" t="s">
        <v>613</v>
      </c>
      <c r="E928" s="825" t="s">
        <v>4767</v>
      </c>
      <c r="F928" s="839" t="s">
        <v>4768</v>
      </c>
      <c r="G928" s="825" t="s">
        <v>6054</v>
      </c>
      <c r="H928" s="825" t="s">
        <v>6055</v>
      </c>
      <c r="I928" s="831">
        <v>56.020000457763672</v>
      </c>
      <c r="J928" s="831">
        <v>20</v>
      </c>
      <c r="K928" s="832">
        <v>1120.4599609375</v>
      </c>
    </row>
    <row r="929" spans="1:11" ht="14.45" customHeight="1" x14ac:dyDescent="0.2">
      <c r="A929" s="821" t="s">
        <v>588</v>
      </c>
      <c r="B929" s="822" t="s">
        <v>589</v>
      </c>
      <c r="C929" s="825" t="s">
        <v>612</v>
      </c>
      <c r="D929" s="839" t="s">
        <v>613</v>
      </c>
      <c r="E929" s="825" t="s">
        <v>4767</v>
      </c>
      <c r="F929" s="839" t="s">
        <v>4768</v>
      </c>
      <c r="G929" s="825" t="s">
        <v>6056</v>
      </c>
      <c r="H929" s="825" t="s">
        <v>6057</v>
      </c>
      <c r="I929" s="831">
        <v>49.970001220703125</v>
      </c>
      <c r="J929" s="831">
        <v>10</v>
      </c>
      <c r="K929" s="832">
        <v>499.73001098632813</v>
      </c>
    </row>
    <row r="930" spans="1:11" ht="14.45" customHeight="1" x14ac:dyDescent="0.2">
      <c r="A930" s="821" t="s">
        <v>588</v>
      </c>
      <c r="B930" s="822" t="s">
        <v>589</v>
      </c>
      <c r="C930" s="825" t="s">
        <v>612</v>
      </c>
      <c r="D930" s="839" t="s">
        <v>613</v>
      </c>
      <c r="E930" s="825" t="s">
        <v>4767</v>
      </c>
      <c r="F930" s="839" t="s">
        <v>4768</v>
      </c>
      <c r="G930" s="825" t="s">
        <v>6058</v>
      </c>
      <c r="H930" s="825" t="s">
        <v>6059</v>
      </c>
      <c r="I930" s="831">
        <v>514.25</v>
      </c>
      <c r="J930" s="831">
        <v>2</v>
      </c>
      <c r="K930" s="832">
        <v>1028.5</v>
      </c>
    </row>
    <row r="931" spans="1:11" ht="14.45" customHeight="1" x14ac:dyDescent="0.2">
      <c r="A931" s="821" t="s">
        <v>588</v>
      </c>
      <c r="B931" s="822" t="s">
        <v>589</v>
      </c>
      <c r="C931" s="825" t="s">
        <v>612</v>
      </c>
      <c r="D931" s="839" t="s">
        <v>613</v>
      </c>
      <c r="E931" s="825" t="s">
        <v>4767</v>
      </c>
      <c r="F931" s="839" t="s">
        <v>4768</v>
      </c>
      <c r="G931" s="825" t="s">
        <v>4795</v>
      </c>
      <c r="H931" s="825" t="s">
        <v>4796</v>
      </c>
      <c r="I931" s="831">
        <v>0.47245613681642634</v>
      </c>
      <c r="J931" s="831">
        <v>13900</v>
      </c>
      <c r="K931" s="832">
        <v>6571</v>
      </c>
    </row>
    <row r="932" spans="1:11" ht="14.45" customHeight="1" x14ac:dyDescent="0.2">
      <c r="A932" s="821" t="s">
        <v>588</v>
      </c>
      <c r="B932" s="822" t="s">
        <v>589</v>
      </c>
      <c r="C932" s="825" t="s">
        <v>612</v>
      </c>
      <c r="D932" s="839" t="s">
        <v>613</v>
      </c>
      <c r="E932" s="825" t="s">
        <v>4767</v>
      </c>
      <c r="F932" s="839" t="s">
        <v>4768</v>
      </c>
      <c r="G932" s="825" t="s">
        <v>5532</v>
      </c>
      <c r="H932" s="825" t="s">
        <v>5533</v>
      </c>
      <c r="I932" s="831">
        <v>51.560001373291016</v>
      </c>
      <c r="J932" s="831">
        <v>140</v>
      </c>
      <c r="K932" s="832">
        <v>7218.1199951171875</v>
      </c>
    </row>
    <row r="933" spans="1:11" ht="14.45" customHeight="1" x14ac:dyDescent="0.2">
      <c r="A933" s="821" t="s">
        <v>588</v>
      </c>
      <c r="B933" s="822" t="s">
        <v>589</v>
      </c>
      <c r="C933" s="825" t="s">
        <v>612</v>
      </c>
      <c r="D933" s="839" t="s">
        <v>613</v>
      </c>
      <c r="E933" s="825" t="s">
        <v>4767</v>
      </c>
      <c r="F933" s="839" t="s">
        <v>4768</v>
      </c>
      <c r="G933" s="825" t="s">
        <v>5534</v>
      </c>
      <c r="H933" s="825" t="s">
        <v>5535</v>
      </c>
      <c r="I933" s="831">
        <v>72.150001525878906</v>
      </c>
      <c r="J933" s="831">
        <v>275</v>
      </c>
      <c r="K933" s="832">
        <v>19841.720458984375</v>
      </c>
    </row>
    <row r="934" spans="1:11" ht="14.45" customHeight="1" x14ac:dyDescent="0.2">
      <c r="A934" s="821" t="s">
        <v>588</v>
      </c>
      <c r="B934" s="822" t="s">
        <v>589</v>
      </c>
      <c r="C934" s="825" t="s">
        <v>612</v>
      </c>
      <c r="D934" s="839" t="s">
        <v>613</v>
      </c>
      <c r="E934" s="825" t="s">
        <v>4767</v>
      </c>
      <c r="F934" s="839" t="s">
        <v>4768</v>
      </c>
      <c r="G934" s="825" t="s">
        <v>5536</v>
      </c>
      <c r="H934" s="825" t="s">
        <v>5537</v>
      </c>
      <c r="I934" s="831">
        <v>130.67999267578125</v>
      </c>
      <c r="J934" s="831">
        <v>80</v>
      </c>
      <c r="K934" s="832">
        <v>10454.400390625</v>
      </c>
    </row>
    <row r="935" spans="1:11" ht="14.45" customHeight="1" x14ac:dyDescent="0.2">
      <c r="A935" s="821" t="s">
        <v>588</v>
      </c>
      <c r="B935" s="822" t="s">
        <v>589</v>
      </c>
      <c r="C935" s="825" t="s">
        <v>612</v>
      </c>
      <c r="D935" s="839" t="s">
        <v>613</v>
      </c>
      <c r="E935" s="825" t="s">
        <v>4767</v>
      </c>
      <c r="F935" s="839" t="s">
        <v>4768</v>
      </c>
      <c r="G935" s="825" t="s">
        <v>5538</v>
      </c>
      <c r="H935" s="825" t="s">
        <v>5539</v>
      </c>
      <c r="I935" s="831">
        <v>542.55999755859375</v>
      </c>
      <c r="J935" s="831">
        <v>10</v>
      </c>
      <c r="K935" s="832">
        <v>5425.64013671875</v>
      </c>
    </row>
    <row r="936" spans="1:11" ht="14.45" customHeight="1" x14ac:dyDescent="0.2">
      <c r="A936" s="821" t="s">
        <v>588</v>
      </c>
      <c r="B936" s="822" t="s">
        <v>589</v>
      </c>
      <c r="C936" s="825" t="s">
        <v>612</v>
      </c>
      <c r="D936" s="839" t="s">
        <v>613</v>
      </c>
      <c r="E936" s="825" t="s">
        <v>4797</v>
      </c>
      <c r="F936" s="839" t="s">
        <v>4798</v>
      </c>
      <c r="G936" s="825" t="s">
        <v>4799</v>
      </c>
      <c r="H936" s="825" t="s">
        <v>4800</v>
      </c>
      <c r="I936" s="831">
        <v>10.163970526526956</v>
      </c>
      <c r="J936" s="831">
        <v>10420</v>
      </c>
      <c r="K936" s="832">
        <v>105905.29998779297</v>
      </c>
    </row>
    <row r="937" spans="1:11" ht="14.45" customHeight="1" x14ac:dyDescent="0.2">
      <c r="A937" s="821" t="s">
        <v>588</v>
      </c>
      <c r="B937" s="822" t="s">
        <v>589</v>
      </c>
      <c r="C937" s="825" t="s">
        <v>612</v>
      </c>
      <c r="D937" s="839" t="s">
        <v>613</v>
      </c>
      <c r="E937" s="825" t="s">
        <v>4797</v>
      </c>
      <c r="F937" s="839" t="s">
        <v>4798</v>
      </c>
      <c r="G937" s="825" t="s">
        <v>5600</v>
      </c>
      <c r="H937" s="825" t="s">
        <v>5601</v>
      </c>
      <c r="I937" s="831">
        <v>16.699000740051268</v>
      </c>
      <c r="J937" s="831">
        <v>615</v>
      </c>
      <c r="K937" s="832">
        <v>10270.299987792969</v>
      </c>
    </row>
    <row r="938" spans="1:11" ht="14.45" customHeight="1" x14ac:dyDescent="0.2">
      <c r="A938" s="821" t="s">
        <v>588</v>
      </c>
      <c r="B938" s="822" t="s">
        <v>589</v>
      </c>
      <c r="C938" s="825" t="s">
        <v>612</v>
      </c>
      <c r="D938" s="839" t="s">
        <v>613</v>
      </c>
      <c r="E938" s="825" t="s">
        <v>4801</v>
      </c>
      <c r="F938" s="839" t="s">
        <v>4802</v>
      </c>
      <c r="G938" s="825" t="s">
        <v>6060</v>
      </c>
      <c r="H938" s="825" t="s">
        <v>6061</v>
      </c>
      <c r="I938" s="831">
        <v>180.4375</v>
      </c>
      <c r="J938" s="831">
        <v>150</v>
      </c>
      <c r="K938" s="832">
        <v>27065.279296875</v>
      </c>
    </row>
    <row r="939" spans="1:11" ht="14.45" customHeight="1" x14ac:dyDescent="0.2">
      <c r="A939" s="821" t="s">
        <v>588</v>
      </c>
      <c r="B939" s="822" t="s">
        <v>589</v>
      </c>
      <c r="C939" s="825" t="s">
        <v>612</v>
      </c>
      <c r="D939" s="839" t="s">
        <v>613</v>
      </c>
      <c r="E939" s="825" t="s">
        <v>4801</v>
      </c>
      <c r="F939" s="839" t="s">
        <v>4802</v>
      </c>
      <c r="G939" s="825" t="s">
        <v>4805</v>
      </c>
      <c r="H939" s="825" t="s">
        <v>4806</v>
      </c>
      <c r="I939" s="831">
        <v>0.30230770202783436</v>
      </c>
      <c r="J939" s="831">
        <v>2400</v>
      </c>
      <c r="K939" s="832">
        <v>723</v>
      </c>
    </row>
    <row r="940" spans="1:11" ht="14.45" customHeight="1" x14ac:dyDescent="0.2">
      <c r="A940" s="821" t="s">
        <v>588</v>
      </c>
      <c r="B940" s="822" t="s">
        <v>589</v>
      </c>
      <c r="C940" s="825" t="s">
        <v>612</v>
      </c>
      <c r="D940" s="839" t="s">
        <v>613</v>
      </c>
      <c r="E940" s="825" t="s">
        <v>4801</v>
      </c>
      <c r="F940" s="839" t="s">
        <v>4802</v>
      </c>
      <c r="G940" s="825" t="s">
        <v>4809</v>
      </c>
      <c r="H940" s="825" t="s">
        <v>4810</v>
      </c>
      <c r="I940" s="831">
        <v>0.30391305166742077</v>
      </c>
      <c r="J940" s="831">
        <v>4000</v>
      </c>
      <c r="K940" s="832">
        <v>1216</v>
      </c>
    </row>
    <row r="941" spans="1:11" ht="14.45" customHeight="1" x14ac:dyDescent="0.2">
      <c r="A941" s="821" t="s">
        <v>588</v>
      </c>
      <c r="B941" s="822" t="s">
        <v>589</v>
      </c>
      <c r="C941" s="825" t="s">
        <v>612</v>
      </c>
      <c r="D941" s="839" t="s">
        <v>613</v>
      </c>
      <c r="E941" s="825" t="s">
        <v>4801</v>
      </c>
      <c r="F941" s="839" t="s">
        <v>4802</v>
      </c>
      <c r="G941" s="825" t="s">
        <v>4811</v>
      </c>
      <c r="H941" s="825" t="s">
        <v>4812</v>
      </c>
      <c r="I941" s="831">
        <v>0.54403227567672729</v>
      </c>
      <c r="J941" s="831">
        <v>18100</v>
      </c>
      <c r="K941" s="832">
        <v>9847</v>
      </c>
    </row>
    <row r="942" spans="1:11" ht="14.45" customHeight="1" x14ac:dyDescent="0.2">
      <c r="A942" s="821" t="s">
        <v>588</v>
      </c>
      <c r="B942" s="822" t="s">
        <v>589</v>
      </c>
      <c r="C942" s="825" t="s">
        <v>612</v>
      </c>
      <c r="D942" s="839" t="s">
        <v>613</v>
      </c>
      <c r="E942" s="825" t="s">
        <v>4801</v>
      </c>
      <c r="F942" s="839" t="s">
        <v>4802</v>
      </c>
      <c r="G942" s="825" t="s">
        <v>6062</v>
      </c>
      <c r="H942" s="825" t="s">
        <v>6063</v>
      </c>
      <c r="I942" s="831">
        <v>101.58000183105469</v>
      </c>
      <c r="J942" s="831">
        <v>50</v>
      </c>
      <c r="K942" s="832">
        <v>5078.97998046875</v>
      </c>
    </row>
    <row r="943" spans="1:11" ht="14.45" customHeight="1" x14ac:dyDescent="0.2">
      <c r="A943" s="821" t="s">
        <v>588</v>
      </c>
      <c r="B943" s="822" t="s">
        <v>589</v>
      </c>
      <c r="C943" s="825" t="s">
        <v>612</v>
      </c>
      <c r="D943" s="839" t="s">
        <v>613</v>
      </c>
      <c r="E943" s="825" t="s">
        <v>4801</v>
      </c>
      <c r="F943" s="839" t="s">
        <v>4802</v>
      </c>
      <c r="G943" s="825" t="s">
        <v>6064</v>
      </c>
      <c r="H943" s="825" t="s">
        <v>6065</v>
      </c>
      <c r="I943" s="831">
        <v>180.44000244140625</v>
      </c>
      <c r="J943" s="831">
        <v>175</v>
      </c>
      <c r="K943" s="832">
        <v>31576.1591796875</v>
      </c>
    </row>
    <row r="944" spans="1:11" ht="14.45" customHeight="1" x14ac:dyDescent="0.2">
      <c r="A944" s="821" t="s">
        <v>588</v>
      </c>
      <c r="B944" s="822" t="s">
        <v>589</v>
      </c>
      <c r="C944" s="825" t="s">
        <v>612</v>
      </c>
      <c r="D944" s="839" t="s">
        <v>613</v>
      </c>
      <c r="E944" s="825" t="s">
        <v>4801</v>
      </c>
      <c r="F944" s="839" t="s">
        <v>4802</v>
      </c>
      <c r="G944" s="825" t="s">
        <v>6066</v>
      </c>
      <c r="H944" s="825" t="s">
        <v>6067</v>
      </c>
      <c r="I944" s="831">
        <v>119.79000091552734</v>
      </c>
      <c r="J944" s="831">
        <v>25</v>
      </c>
      <c r="K944" s="832">
        <v>2994.68994140625</v>
      </c>
    </row>
    <row r="945" spans="1:11" ht="14.45" customHeight="1" x14ac:dyDescent="0.2">
      <c r="A945" s="821" t="s">
        <v>588</v>
      </c>
      <c r="B945" s="822" t="s">
        <v>589</v>
      </c>
      <c r="C945" s="825" t="s">
        <v>612</v>
      </c>
      <c r="D945" s="839" t="s">
        <v>613</v>
      </c>
      <c r="E945" s="825" t="s">
        <v>4801</v>
      </c>
      <c r="F945" s="839" t="s">
        <v>4802</v>
      </c>
      <c r="G945" s="825" t="s">
        <v>6068</v>
      </c>
      <c r="H945" s="825" t="s">
        <v>6069</v>
      </c>
      <c r="I945" s="831">
        <v>119.79000091552734</v>
      </c>
      <c r="J945" s="831">
        <v>25</v>
      </c>
      <c r="K945" s="832">
        <v>2994.659912109375</v>
      </c>
    </row>
    <row r="946" spans="1:11" ht="14.45" customHeight="1" x14ac:dyDescent="0.2">
      <c r="A946" s="821" t="s">
        <v>588</v>
      </c>
      <c r="B946" s="822" t="s">
        <v>589</v>
      </c>
      <c r="C946" s="825" t="s">
        <v>612</v>
      </c>
      <c r="D946" s="839" t="s">
        <v>613</v>
      </c>
      <c r="E946" s="825" t="s">
        <v>4801</v>
      </c>
      <c r="F946" s="839" t="s">
        <v>4802</v>
      </c>
      <c r="G946" s="825" t="s">
        <v>6070</v>
      </c>
      <c r="H946" s="825" t="s">
        <v>6071</v>
      </c>
      <c r="I946" s="831">
        <v>119.79000091552734</v>
      </c>
      <c r="J946" s="831">
        <v>25</v>
      </c>
      <c r="K946" s="832">
        <v>2994.64990234375</v>
      </c>
    </row>
    <row r="947" spans="1:11" ht="14.45" customHeight="1" x14ac:dyDescent="0.2">
      <c r="A947" s="821" t="s">
        <v>588</v>
      </c>
      <c r="B947" s="822" t="s">
        <v>589</v>
      </c>
      <c r="C947" s="825" t="s">
        <v>612</v>
      </c>
      <c r="D947" s="839" t="s">
        <v>613</v>
      </c>
      <c r="E947" s="825" t="s">
        <v>4801</v>
      </c>
      <c r="F947" s="839" t="s">
        <v>4802</v>
      </c>
      <c r="G947" s="825" t="s">
        <v>6072</v>
      </c>
      <c r="H947" s="825" t="s">
        <v>6073</v>
      </c>
      <c r="I947" s="831">
        <v>140.11000061035156</v>
      </c>
      <c r="J947" s="831">
        <v>100</v>
      </c>
      <c r="K947" s="832">
        <v>14010.589599609375</v>
      </c>
    </row>
    <row r="948" spans="1:11" ht="14.45" customHeight="1" x14ac:dyDescent="0.2">
      <c r="A948" s="821" t="s">
        <v>588</v>
      </c>
      <c r="B948" s="822" t="s">
        <v>589</v>
      </c>
      <c r="C948" s="825" t="s">
        <v>612</v>
      </c>
      <c r="D948" s="839" t="s">
        <v>613</v>
      </c>
      <c r="E948" s="825" t="s">
        <v>4801</v>
      </c>
      <c r="F948" s="839" t="s">
        <v>4802</v>
      </c>
      <c r="G948" s="825" t="s">
        <v>6074</v>
      </c>
      <c r="H948" s="825" t="s">
        <v>6075</v>
      </c>
      <c r="I948" s="831">
        <v>319.20001220703125</v>
      </c>
      <c r="J948" s="831">
        <v>10</v>
      </c>
      <c r="K948" s="832">
        <v>3191.97998046875</v>
      </c>
    </row>
    <row r="949" spans="1:11" ht="14.45" customHeight="1" x14ac:dyDescent="0.2">
      <c r="A949" s="821" t="s">
        <v>588</v>
      </c>
      <c r="B949" s="822" t="s">
        <v>589</v>
      </c>
      <c r="C949" s="825" t="s">
        <v>612</v>
      </c>
      <c r="D949" s="839" t="s">
        <v>613</v>
      </c>
      <c r="E949" s="825" t="s">
        <v>4801</v>
      </c>
      <c r="F949" s="839" t="s">
        <v>4802</v>
      </c>
      <c r="G949" s="825" t="s">
        <v>6076</v>
      </c>
      <c r="H949" s="825" t="s">
        <v>6077</v>
      </c>
      <c r="I949" s="831">
        <v>48.819999694824219</v>
      </c>
      <c r="J949" s="831">
        <v>25</v>
      </c>
      <c r="K949" s="832">
        <v>1220.5899658203125</v>
      </c>
    </row>
    <row r="950" spans="1:11" ht="14.45" customHeight="1" x14ac:dyDescent="0.2">
      <c r="A950" s="821" t="s">
        <v>588</v>
      </c>
      <c r="B950" s="822" t="s">
        <v>589</v>
      </c>
      <c r="C950" s="825" t="s">
        <v>612</v>
      </c>
      <c r="D950" s="839" t="s">
        <v>613</v>
      </c>
      <c r="E950" s="825" t="s">
        <v>4801</v>
      </c>
      <c r="F950" s="839" t="s">
        <v>4802</v>
      </c>
      <c r="G950" s="825" t="s">
        <v>6078</v>
      </c>
      <c r="H950" s="825" t="s">
        <v>6079</v>
      </c>
      <c r="I950" s="831">
        <v>48.819999694824219</v>
      </c>
      <c r="J950" s="831">
        <v>150</v>
      </c>
      <c r="K950" s="832">
        <v>7323.5299072265625</v>
      </c>
    </row>
    <row r="951" spans="1:11" ht="14.45" customHeight="1" x14ac:dyDescent="0.2">
      <c r="A951" s="821" t="s">
        <v>588</v>
      </c>
      <c r="B951" s="822" t="s">
        <v>589</v>
      </c>
      <c r="C951" s="825" t="s">
        <v>612</v>
      </c>
      <c r="D951" s="839" t="s">
        <v>613</v>
      </c>
      <c r="E951" s="825" t="s">
        <v>4801</v>
      </c>
      <c r="F951" s="839" t="s">
        <v>4802</v>
      </c>
      <c r="G951" s="825" t="s">
        <v>6080</v>
      </c>
      <c r="H951" s="825" t="s">
        <v>6081</v>
      </c>
      <c r="I951" s="831">
        <v>48.819999694824219</v>
      </c>
      <c r="J951" s="831">
        <v>175</v>
      </c>
      <c r="K951" s="832">
        <v>8544.1197509765625</v>
      </c>
    </row>
    <row r="952" spans="1:11" ht="14.45" customHeight="1" x14ac:dyDescent="0.2">
      <c r="A952" s="821" t="s">
        <v>588</v>
      </c>
      <c r="B952" s="822" t="s">
        <v>589</v>
      </c>
      <c r="C952" s="825" t="s">
        <v>612</v>
      </c>
      <c r="D952" s="839" t="s">
        <v>613</v>
      </c>
      <c r="E952" s="825" t="s">
        <v>4801</v>
      </c>
      <c r="F952" s="839" t="s">
        <v>4802</v>
      </c>
      <c r="G952" s="825" t="s">
        <v>6082</v>
      </c>
      <c r="H952" s="825" t="s">
        <v>6083</v>
      </c>
      <c r="I952" s="831">
        <v>48.819999694824219</v>
      </c>
      <c r="J952" s="831">
        <v>150</v>
      </c>
      <c r="K952" s="832">
        <v>7323.539794921875</v>
      </c>
    </row>
    <row r="953" spans="1:11" ht="14.45" customHeight="1" x14ac:dyDescent="0.2">
      <c r="A953" s="821" t="s">
        <v>588</v>
      </c>
      <c r="B953" s="822" t="s">
        <v>589</v>
      </c>
      <c r="C953" s="825" t="s">
        <v>612</v>
      </c>
      <c r="D953" s="839" t="s">
        <v>613</v>
      </c>
      <c r="E953" s="825" t="s">
        <v>4801</v>
      </c>
      <c r="F953" s="839" t="s">
        <v>4802</v>
      </c>
      <c r="G953" s="825" t="s">
        <v>6084</v>
      </c>
      <c r="H953" s="825" t="s">
        <v>6085</v>
      </c>
      <c r="I953" s="831">
        <v>72</v>
      </c>
      <c r="J953" s="831">
        <v>25</v>
      </c>
      <c r="K953" s="832">
        <v>1799.8800048828125</v>
      </c>
    </row>
    <row r="954" spans="1:11" ht="14.45" customHeight="1" x14ac:dyDescent="0.2">
      <c r="A954" s="821" t="s">
        <v>588</v>
      </c>
      <c r="B954" s="822" t="s">
        <v>589</v>
      </c>
      <c r="C954" s="825" t="s">
        <v>612</v>
      </c>
      <c r="D954" s="839" t="s">
        <v>613</v>
      </c>
      <c r="E954" s="825" t="s">
        <v>4801</v>
      </c>
      <c r="F954" s="839" t="s">
        <v>4802</v>
      </c>
      <c r="G954" s="825" t="s">
        <v>6086</v>
      </c>
      <c r="H954" s="825" t="s">
        <v>6087</v>
      </c>
      <c r="I954" s="831">
        <v>29.399999618530273</v>
      </c>
      <c r="J954" s="831">
        <v>25</v>
      </c>
      <c r="K954" s="832">
        <v>735.08001708984375</v>
      </c>
    </row>
    <row r="955" spans="1:11" ht="14.45" customHeight="1" x14ac:dyDescent="0.2">
      <c r="A955" s="821" t="s">
        <v>588</v>
      </c>
      <c r="B955" s="822" t="s">
        <v>589</v>
      </c>
      <c r="C955" s="825" t="s">
        <v>612</v>
      </c>
      <c r="D955" s="839" t="s">
        <v>613</v>
      </c>
      <c r="E955" s="825" t="s">
        <v>4801</v>
      </c>
      <c r="F955" s="839" t="s">
        <v>4802</v>
      </c>
      <c r="G955" s="825" t="s">
        <v>6088</v>
      </c>
      <c r="H955" s="825" t="s">
        <v>6089</v>
      </c>
      <c r="I955" s="831">
        <v>1.6058823711731856</v>
      </c>
      <c r="J955" s="831">
        <v>7000</v>
      </c>
      <c r="K955" s="832">
        <v>11253.830169677734</v>
      </c>
    </row>
    <row r="956" spans="1:11" ht="14.45" customHeight="1" x14ac:dyDescent="0.2">
      <c r="A956" s="821" t="s">
        <v>588</v>
      </c>
      <c r="B956" s="822" t="s">
        <v>589</v>
      </c>
      <c r="C956" s="825" t="s">
        <v>612</v>
      </c>
      <c r="D956" s="839" t="s">
        <v>613</v>
      </c>
      <c r="E956" s="825" t="s">
        <v>4801</v>
      </c>
      <c r="F956" s="839" t="s">
        <v>4802</v>
      </c>
      <c r="G956" s="825" t="s">
        <v>6090</v>
      </c>
      <c r="H956" s="825" t="s">
        <v>6091</v>
      </c>
      <c r="I956" s="831">
        <v>180.44000244140625</v>
      </c>
      <c r="J956" s="831">
        <v>75</v>
      </c>
      <c r="K956" s="832">
        <v>13532.6396484375</v>
      </c>
    </row>
    <row r="957" spans="1:11" ht="14.45" customHeight="1" x14ac:dyDescent="0.2">
      <c r="A957" s="821" t="s">
        <v>588</v>
      </c>
      <c r="B957" s="822" t="s">
        <v>589</v>
      </c>
      <c r="C957" s="825" t="s">
        <v>612</v>
      </c>
      <c r="D957" s="839" t="s">
        <v>613</v>
      </c>
      <c r="E957" s="825" t="s">
        <v>4801</v>
      </c>
      <c r="F957" s="839" t="s">
        <v>4802</v>
      </c>
      <c r="G957" s="825" t="s">
        <v>4821</v>
      </c>
      <c r="H957" s="825" t="s">
        <v>4822</v>
      </c>
      <c r="I957" s="831">
        <v>180</v>
      </c>
      <c r="J957" s="831">
        <v>75</v>
      </c>
      <c r="K957" s="832">
        <v>13499.970703125</v>
      </c>
    </row>
    <row r="958" spans="1:11" ht="14.45" customHeight="1" x14ac:dyDescent="0.2">
      <c r="A958" s="821" t="s">
        <v>588</v>
      </c>
      <c r="B958" s="822" t="s">
        <v>589</v>
      </c>
      <c r="C958" s="825" t="s">
        <v>612</v>
      </c>
      <c r="D958" s="839" t="s">
        <v>613</v>
      </c>
      <c r="E958" s="825" t="s">
        <v>4825</v>
      </c>
      <c r="F958" s="839" t="s">
        <v>4826</v>
      </c>
      <c r="G958" s="825" t="s">
        <v>4831</v>
      </c>
      <c r="H958" s="825" t="s">
        <v>4832</v>
      </c>
      <c r="I958" s="831">
        <v>0.71624999865889549</v>
      </c>
      <c r="J958" s="831">
        <v>18400</v>
      </c>
      <c r="K958" s="832">
        <v>13304</v>
      </c>
    </row>
    <row r="959" spans="1:11" ht="14.45" customHeight="1" x14ac:dyDescent="0.2">
      <c r="A959" s="821" t="s">
        <v>588</v>
      </c>
      <c r="B959" s="822" t="s">
        <v>589</v>
      </c>
      <c r="C959" s="825" t="s">
        <v>612</v>
      </c>
      <c r="D959" s="839" t="s">
        <v>613</v>
      </c>
      <c r="E959" s="825" t="s">
        <v>4825</v>
      </c>
      <c r="F959" s="839" t="s">
        <v>4826</v>
      </c>
      <c r="G959" s="825" t="s">
        <v>4833</v>
      </c>
      <c r="H959" s="825" t="s">
        <v>4834</v>
      </c>
      <c r="I959" s="831">
        <v>0.72400000244379048</v>
      </c>
      <c r="J959" s="831">
        <v>29000</v>
      </c>
      <c r="K959" s="832">
        <v>21210</v>
      </c>
    </row>
    <row r="960" spans="1:11" ht="14.45" customHeight="1" x14ac:dyDescent="0.2">
      <c r="A960" s="821" t="s">
        <v>588</v>
      </c>
      <c r="B960" s="822" t="s">
        <v>589</v>
      </c>
      <c r="C960" s="825" t="s">
        <v>612</v>
      </c>
      <c r="D960" s="839" t="s">
        <v>613</v>
      </c>
      <c r="E960" s="825" t="s">
        <v>4825</v>
      </c>
      <c r="F960" s="839" t="s">
        <v>4826</v>
      </c>
      <c r="G960" s="825" t="s">
        <v>5648</v>
      </c>
      <c r="H960" s="825" t="s">
        <v>5649</v>
      </c>
      <c r="I960" s="831">
        <v>0.71343749389052391</v>
      </c>
      <c r="J960" s="831">
        <v>15800</v>
      </c>
      <c r="K960" s="832">
        <v>11492</v>
      </c>
    </row>
    <row r="961" spans="1:11" ht="14.45" customHeight="1" x14ac:dyDescent="0.2">
      <c r="A961" s="821" t="s">
        <v>588</v>
      </c>
      <c r="B961" s="822" t="s">
        <v>589</v>
      </c>
      <c r="C961" s="825" t="s">
        <v>612</v>
      </c>
      <c r="D961" s="839" t="s">
        <v>613</v>
      </c>
      <c r="E961" s="825" t="s">
        <v>4825</v>
      </c>
      <c r="F961" s="839" t="s">
        <v>4826</v>
      </c>
      <c r="G961" s="825" t="s">
        <v>5650</v>
      </c>
      <c r="H961" s="825" t="s">
        <v>5651</v>
      </c>
      <c r="I961" s="831">
        <v>0.73250000178813934</v>
      </c>
      <c r="J961" s="831">
        <v>1020</v>
      </c>
      <c r="K961" s="832">
        <v>751.39998626708984</v>
      </c>
    </row>
    <row r="962" spans="1:11" ht="14.45" customHeight="1" x14ac:dyDescent="0.2">
      <c r="A962" s="821" t="s">
        <v>588</v>
      </c>
      <c r="B962" s="822" t="s">
        <v>589</v>
      </c>
      <c r="C962" s="825" t="s">
        <v>612</v>
      </c>
      <c r="D962" s="839" t="s">
        <v>613</v>
      </c>
      <c r="E962" s="825" t="s">
        <v>4825</v>
      </c>
      <c r="F962" s="839" t="s">
        <v>4826</v>
      </c>
      <c r="G962" s="825" t="s">
        <v>6092</v>
      </c>
      <c r="H962" s="825" t="s">
        <v>6093</v>
      </c>
      <c r="I962" s="831">
        <v>4.8299999237060547</v>
      </c>
      <c r="J962" s="831">
        <v>4000</v>
      </c>
      <c r="K962" s="832">
        <v>19320</v>
      </c>
    </row>
    <row r="963" spans="1:11" ht="14.45" customHeight="1" x14ac:dyDescent="0.2">
      <c r="A963" s="821" t="s">
        <v>588</v>
      </c>
      <c r="B963" s="822" t="s">
        <v>589</v>
      </c>
      <c r="C963" s="825" t="s">
        <v>612</v>
      </c>
      <c r="D963" s="839" t="s">
        <v>613</v>
      </c>
      <c r="E963" s="825" t="s">
        <v>4825</v>
      </c>
      <c r="F963" s="839" t="s">
        <v>4826</v>
      </c>
      <c r="G963" s="825" t="s">
        <v>6094</v>
      </c>
      <c r="H963" s="825" t="s">
        <v>6095</v>
      </c>
      <c r="I963" s="831">
        <v>3.5</v>
      </c>
      <c r="J963" s="831">
        <v>600</v>
      </c>
      <c r="K963" s="832">
        <v>2100</v>
      </c>
    </row>
    <row r="964" spans="1:11" ht="14.45" customHeight="1" x14ac:dyDescent="0.2">
      <c r="A964" s="821" t="s">
        <v>588</v>
      </c>
      <c r="B964" s="822" t="s">
        <v>589</v>
      </c>
      <c r="C964" s="825" t="s">
        <v>612</v>
      </c>
      <c r="D964" s="839" t="s">
        <v>613</v>
      </c>
      <c r="E964" s="825" t="s">
        <v>4825</v>
      </c>
      <c r="F964" s="839" t="s">
        <v>4826</v>
      </c>
      <c r="G964" s="825" t="s">
        <v>4831</v>
      </c>
      <c r="H964" s="825" t="s">
        <v>4835</v>
      </c>
      <c r="I964" s="831">
        <v>1.0741666853427887</v>
      </c>
      <c r="J964" s="831">
        <v>11000</v>
      </c>
      <c r="K964" s="832">
        <v>11782</v>
      </c>
    </row>
    <row r="965" spans="1:11" ht="14.45" customHeight="1" x14ac:dyDescent="0.2">
      <c r="A965" s="821" t="s">
        <v>588</v>
      </c>
      <c r="B965" s="822" t="s">
        <v>589</v>
      </c>
      <c r="C965" s="825" t="s">
        <v>612</v>
      </c>
      <c r="D965" s="839" t="s">
        <v>613</v>
      </c>
      <c r="E965" s="825" t="s">
        <v>4825</v>
      </c>
      <c r="F965" s="839" t="s">
        <v>4826</v>
      </c>
      <c r="G965" s="825" t="s">
        <v>4833</v>
      </c>
      <c r="H965" s="825" t="s">
        <v>4836</v>
      </c>
      <c r="I965" s="831">
        <v>1.1579310400732632</v>
      </c>
      <c r="J965" s="831">
        <v>15000</v>
      </c>
      <c r="K965" s="832">
        <v>17460</v>
      </c>
    </row>
    <row r="966" spans="1:11" ht="14.45" customHeight="1" x14ac:dyDescent="0.2">
      <c r="A966" s="821" t="s">
        <v>588</v>
      </c>
      <c r="B966" s="822" t="s">
        <v>589</v>
      </c>
      <c r="C966" s="825" t="s">
        <v>612</v>
      </c>
      <c r="D966" s="839" t="s">
        <v>613</v>
      </c>
      <c r="E966" s="825" t="s">
        <v>4825</v>
      </c>
      <c r="F966" s="839" t="s">
        <v>4826</v>
      </c>
      <c r="G966" s="825" t="s">
        <v>5648</v>
      </c>
      <c r="H966" s="825" t="s">
        <v>5658</v>
      </c>
      <c r="I966" s="831">
        <v>1.0645000040531158</v>
      </c>
      <c r="J966" s="831">
        <v>8800</v>
      </c>
      <c r="K966" s="832">
        <v>9514</v>
      </c>
    </row>
    <row r="967" spans="1:11" ht="14.45" customHeight="1" x14ac:dyDescent="0.2">
      <c r="A967" s="821" t="s">
        <v>588</v>
      </c>
      <c r="B967" s="822" t="s">
        <v>589</v>
      </c>
      <c r="C967" s="825" t="s">
        <v>612</v>
      </c>
      <c r="D967" s="839" t="s">
        <v>613</v>
      </c>
      <c r="E967" s="825" t="s">
        <v>4825</v>
      </c>
      <c r="F967" s="839" t="s">
        <v>4826</v>
      </c>
      <c r="G967" s="825" t="s">
        <v>5650</v>
      </c>
      <c r="H967" s="825" t="s">
        <v>5659</v>
      </c>
      <c r="I967" s="831">
        <v>0.86000001430511475</v>
      </c>
      <c r="J967" s="831">
        <v>340</v>
      </c>
      <c r="K967" s="832">
        <v>292.39999389648438</v>
      </c>
    </row>
    <row r="968" spans="1:11" ht="14.45" customHeight="1" x14ac:dyDescent="0.2">
      <c r="A968" s="821" t="s">
        <v>588</v>
      </c>
      <c r="B968" s="822" t="s">
        <v>589</v>
      </c>
      <c r="C968" s="825" t="s">
        <v>612</v>
      </c>
      <c r="D968" s="839" t="s">
        <v>613</v>
      </c>
      <c r="E968" s="825" t="s">
        <v>4825</v>
      </c>
      <c r="F968" s="839" t="s">
        <v>4826</v>
      </c>
      <c r="G968" s="825" t="s">
        <v>6096</v>
      </c>
      <c r="H968" s="825" t="s">
        <v>6097</v>
      </c>
      <c r="I968" s="831">
        <v>4.6833332379659014</v>
      </c>
      <c r="J968" s="831">
        <v>4200</v>
      </c>
      <c r="K968" s="832">
        <v>19660</v>
      </c>
    </row>
    <row r="969" spans="1:11" ht="14.45" customHeight="1" x14ac:dyDescent="0.2">
      <c r="A969" s="821" t="s">
        <v>588</v>
      </c>
      <c r="B969" s="822" t="s">
        <v>589</v>
      </c>
      <c r="C969" s="825" t="s">
        <v>612</v>
      </c>
      <c r="D969" s="839" t="s">
        <v>613</v>
      </c>
      <c r="E969" s="825" t="s">
        <v>4825</v>
      </c>
      <c r="F969" s="839" t="s">
        <v>4826</v>
      </c>
      <c r="G969" s="825" t="s">
        <v>6098</v>
      </c>
      <c r="H969" s="825" t="s">
        <v>6099</v>
      </c>
      <c r="I969" s="831">
        <v>4.3566667238871259</v>
      </c>
      <c r="J969" s="831">
        <v>3400</v>
      </c>
      <c r="K969" s="832">
        <v>14818</v>
      </c>
    </row>
    <row r="970" spans="1:11" ht="14.45" customHeight="1" x14ac:dyDescent="0.2">
      <c r="A970" s="821" t="s">
        <v>588</v>
      </c>
      <c r="B970" s="822" t="s">
        <v>589</v>
      </c>
      <c r="C970" s="825" t="s">
        <v>612</v>
      </c>
      <c r="D970" s="839" t="s">
        <v>613</v>
      </c>
      <c r="E970" s="825" t="s">
        <v>5663</v>
      </c>
      <c r="F970" s="839" t="s">
        <v>5664</v>
      </c>
      <c r="G970" s="825" t="s">
        <v>5665</v>
      </c>
      <c r="H970" s="825" t="s">
        <v>5666</v>
      </c>
      <c r="I970" s="831">
        <v>20.129999160766602</v>
      </c>
      <c r="J970" s="831">
        <v>50</v>
      </c>
      <c r="K970" s="832">
        <v>1006.25</v>
      </c>
    </row>
    <row r="971" spans="1:11" ht="14.45" customHeight="1" x14ac:dyDescent="0.2">
      <c r="A971" s="821" t="s">
        <v>588</v>
      </c>
      <c r="B971" s="822" t="s">
        <v>589</v>
      </c>
      <c r="C971" s="825" t="s">
        <v>612</v>
      </c>
      <c r="D971" s="839" t="s">
        <v>613</v>
      </c>
      <c r="E971" s="825" t="s">
        <v>5663</v>
      </c>
      <c r="F971" s="839" t="s">
        <v>5664</v>
      </c>
      <c r="G971" s="825" t="s">
        <v>5671</v>
      </c>
      <c r="H971" s="825" t="s">
        <v>5672</v>
      </c>
      <c r="I971" s="831">
        <v>319.91000366210938</v>
      </c>
      <c r="J971" s="831">
        <v>30</v>
      </c>
      <c r="K971" s="832">
        <v>9597.340087890625</v>
      </c>
    </row>
    <row r="972" spans="1:11" ht="14.45" customHeight="1" x14ac:dyDescent="0.2">
      <c r="A972" s="821" t="s">
        <v>588</v>
      </c>
      <c r="B972" s="822" t="s">
        <v>589</v>
      </c>
      <c r="C972" s="825" t="s">
        <v>612</v>
      </c>
      <c r="D972" s="839" t="s">
        <v>613</v>
      </c>
      <c r="E972" s="825" t="s">
        <v>5697</v>
      </c>
      <c r="F972" s="839" t="s">
        <v>5698</v>
      </c>
      <c r="G972" s="825" t="s">
        <v>5707</v>
      </c>
      <c r="H972" s="825" t="s">
        <v>5708</v>
      </c>
      <c r="I972" s="831">
        <v>15.489999771118164</v>
      </c>
      <c r="J972" s="831">
        <v>50</v>
      </c>
      <c r="K972" s="832">
        <v>774.5</v>
      </c>
    </row>
    <row r="973" spans="1:11" ht="14.45" customHeight="1" x14ac:dyDescent="0.2">
      <c r="A973" s="821" t="s">
        <v>588</v>
      </c>
      <c r="B973" s="822" t="s">
        <v>589</v>
      </c>
      <c r="C973" s="825" t="s">
        <v>612</v>
      </c>
      <c r="D973" s="839" t="s">
        <v>613</v>
      </c>
      <c r="E973" s="825" t="s">
        <v>5697</v>
      </c>
      <c r="F973" s="839" t="s">
        <v>5698</v>
      </c>
      <c r="G973" s="825" t="s">
        <v>6100</v>
      </c>
      <c r="H973" s="825" t="s">
        <v>6101</v>
      </c>
      <c r="I973" s="831">
        <v>30.25</v>
      </c>
      <c r="J973" s="831">
        <v>25</v>
      </c>
      <c r="K973" s="832">
        <v>756.25</v>
      </c>
    </row>
    <row r="974" spans="1:11" ht="14.45" customHeight="1" x14ac:dyDescent="0.2">
      <c r="A974" s="821" t="s">
        <v>588</v>
      </c>
      <c r="B974" s="822" t="s">
        <v>589</v>
      </c>
      <c r="C974" s="825" t="s">
        <v>612</v>
      </c>
      <c r="D974" s="839" t="s">
        <v>613</v>
      </c>
      <c r="E974" s="825" t="s">
        <v>5697</v>
      </c>
      <c r="F974" s="839" t="s">
        <v>5698</v>
      </c>
      <c r="G974" s="825" t="s">
        <v>6102</v>
      </c>
      <c r="H974" s="825" t="s">
        <v>6103</v>
      </c>
      <c r="I974" s="831">
        <v>30.25</v>
      </c>
      <c r="J974" s="831">
        <v>35</v>
      </c>
      <c r="K974" s="832">
        <v>1058.75</v>
      </c>
    </row>
    <row r="975" spans="1:11" ht="14.45" customHeight="1" x14ac:dyDescent="0.2">
      <c r="A975" s="821" t="s">
        <v>588</v>
      </c>
      <c r="B975" s="822" t="s">
        <v>589</v>
      </c>
      <c r="C975" s="825" t="s">
        <v>612</v>
      </c>
      <c r="D975" s="839" t="s">
        <v>613</v>
      </c>
      <c r="E975" s="825" t="s">
        <v>5697</v>
      </c>
      <c r="F975" s="839" t="s">
        <v>5698</v>
      </c>
      <c r="G975" s="825" t="s">
        <v>6104</v>
      </c>
      <c r="H975" s="825" t="s">
        <v>6105</v>
      </c>
      <c r="I975" s="831">
        <v>35.090000152587891</v>
      </c>
      <c r="J975" s="831">
        <v>35</v>
      </c>
      <c r="K975" s="832">
        <v>1228.1499786376953</v>
      </c>
    </row>
    <row r="976" spans="1:11" ht="14.45" customHeight="1" x14ac:dyDescent="0.2">
      <c r="A976" s="821" t="s">
        <v>588</v>
      </c>
      <c r="B976" s="822" t="s">
        <v>589</v>
      </c>
      <c r="C976" s="825" t="s">
        <v>612</v>
      </c>
      <c r="D976" s="839" t="s">
        <v>613</v>
      </c>
      <c r="E976" s="825" t="s">
        <v>5697</v>
      </c>
      <c r="F976" s="839" t="s">
        <v>5698</v>
      </c>
      <c r="G976" s="825" t="s">
        <v>5711</v>
      </c>
      <c r="H976" s="825" t="s">
        <v>5712</v>
      </c>
      <c r="I976" s="831">
        <v>35.090000152587891</v>
      </c>
      <c r="J976" s="831">
        <v>870</v>
      </c>
      <c r="K976" s="832">
        <v>30528.299163818359</v>
      </c>
    </row>
    <row r="977" spans="1:11" ht="14.45" customHeight="1" x14ac:dyDescent="0.2">
      <c r="A977" s="821" t="s">
        <v>588</v>
      </c>
      <c r="B977" s="822" t="s">
        <v>589</v>
      </c>
      <c r="C977" s="825" t="s">
        <v>612</v>
      </c>
      <c r="D977" s="839" t="s">
        <v>613</v>
      </c>
      <c r="E977" s="825" t="s">
        <v>5697</v>
      </c>
      <c r="F977" s="839" t="s">
        <v>5698</v>
      </c>
      <c r="G977" s="825" t="s">
        <v>5713</v>
      </c>
      <c r="H977" s="825" t="s">
        <v>5714</v>
      </c>
      <c r="I977" s="831">
        <v>35.090000152587891</v>
      </c>
      <c r="J977" s="831">
        <v>750</v>
      </c>
      <c r="K977" s="832">
        <v>26317.499267578125</v>
      </c>
    </row>
    <row r="978" spans="1:11" ht="14.45" customHeight="1" x14ac:dyDescent="0.2">
      <c r="A978" s="821" t="s">
        <v>588</v>
      </c>
      <c r="B978" s="822" t="s">
        <v>589</v>
      </c>
      <c r="C978" s="825" t="s">
        <v>612</v>
      </c>
      <c r="D978" s="839" t="s">
        <v>613</v>
      </c>
      <c r="E978" s="825" t="s">
        <v>5697</v>
      </c>
      <c r="F978" s="839" t="s">
        <v>5698</v>
      </c>
      <c r="G978" s="825" t="s">
        <v>5715</v>
      </c>
      <c r="H978" s="825" t="s">
        <v>5716</v>
      </c>
      <c r="I978" s="831">
        <v>35.090000152587891</v>
      </c>
      <c r="J978" s="831">
        <v>65</v>
      </c>
      <c r="K978" s="832">
        <v>2280.8499603271484</v>
      </c>
    </row>
    <row r="979" spans="1:11" ht="14.45" customHeight="1" x14ac:dyDescent="0.2">
      <c r="A979" s="821" t="s">
        <v>588</v>
      </c>
      <c r="B979" s="822" t="s">
        <v>589</v>
      </c>
      <c r="C979" s="825" t="s">
        <v>612</v>
      </c>
      <c r="D979" s="839" t="s">
        <v>613</v>
      </c>
      <c r="E979" s="825" t="s">
        <v>5697</v>
      </c>
      <c r="F979" s="839" t="s">
        <v>5698</v>
      </c>
      <c r="G979" s="825" t="s">
        <v>6106</v>
      </c>
      <c r="H979" s="825" t="s">
        <v>6107</v>
      </c>
      <c r="I979" s="831">
        <v>35.090000152587891</v>
      </c>
      <c r="J979" s="831">
        <v>30</v>
      </c>
      <c r="K979" s="832">
        <v>1052.6999816894531</v>
      </c>
    </row>
    <row r="980" spans="1:11" ht="14.45" customHeight="1" x14ac:dyDescent="0.2">
      <c r="A980" s="821" t="s">
        <v>588</v>
      </c>
      <c r="B980" s="822" t="s">
        <v>589</v>
      </c>
      <c r="C980" s="825" t="s">
        <v>612</v>
      </c>
      <c r="D980" s="839" t="s">
        <v>613</v>
      </c>
      <c r="E980" s="825" t="s">
        <v>5697</v>
      </c>
      <c r="F980" s="839" t="s">
        <v>5698</v>
      </c>
      <c r="G980" s="825" t="s">
        <v>6108</v>
      </c>
      <c r="H980" s="825" t="s">
        <v>6109</v>
      </c>
      <c r="I980" s="831">
        <v>6.0500001907348633</v>
      </c>
      <c r="J980" s="831">
        <v>50</v>
      </c>
      <c r="K980" s="832">
        <v>302.5</v>
      </c>
    </row>
    <row r="981" spans="1:11" ht="14.45" customHeight="1" x14ac:dyDescent="0.2">
      <c r="A981" s="821" t="s">
        <v>588</v>
      </c>
      <c r="B981" s="822" t="s">
        <v>589</v>
      </c>
      <c r="C981" s="825" t="s">
        <v>612</v>
      </c>
      <c r="D981" s="839" t="s">
        <v>613</v>
      </c>
      <c r="E981" s="825" t="s">
        <v>5697</v>
      </c>
      <c r="F981" s="839" t="s">
        <v>5698</v>
      </c>
      <c r="G981" s="825" t="s">
        <v>6110</v>
      </c>
      <c r="H981" s="825" t="s">
        <v>6111</v>
      </c>
      <c r="I981" s="831">
        <v>386.85200195312501</v>
      </c>
      <c r="J981" s="831">
        <v>13</v>
      </c>
      <c r="K981" s="832">
        <v>5043.2700805664063</v>
      </c>
    </row>
    <row r="982" spans="1:11" ht="14.45" customHeight="1" x14ac:dyDescent="0.2">
      <c r="A982" s="821" t="s">
        <v>588</v>
      </c>
      <c r="B982" s="822" t="s">
        <v>589</v>
      </c>
      <c r="C982" s="825" t="s">
        <v>612</v>
      </c>
      <c r="D982" s="839" t="s">
        <v>613</v>
      </c>
      <c r="E982" s="825" t="s">
        <v>5697</v>
      </c>
      <c r="F982" s="839" t="s">
        <v>5698</v>
      </c>
      <c r="G982" s="825" t="s">
        <v>6112</v>
      </c>
      <c r="H982" s="825" t="s">
        <v>6113</v>
      </c>
      <c r="I982" s="831">
        <v>385.40666707356769</v>
      </c>
      <c r="J982" s="831">
        <v>9</v>
      </c>
      <c r="K982" s="832">
        <v>3468.6700439453125</v>
      </c>
    </row>
    <row r="983" spans="1:11" ht="14.45" customHeight="1" x14ac:dyDescent="0.2">
      <c r="A983" s="821" t="s">
        <v>588</v>
      </c>
      <c r="B983" s="822" t="s">
        <v>589</v>
      </c>
      <c r="C983" s="825" t="s">
        <v>612</v>
      </c>
      <c r="D983" s="839" t="s">
        <v>613</v>
      </c>
      <c r="E983" s="825" t="s">
        <v>5697</v>
      </c>
      <c r="F983" s="839" t="s">
        <v>5698</v>
      </c>
      <c r="G983" s="825" t="s">
        <v>6114</v>
      </c>
      <c r="H983" s="825" t="s">
        <v>6115</v>
      </c>
      <c r="I983" s="831">
        <v>380.51250457763672</v>
      </c>
      <c r="J983" s="831">
        <v>13</v>
      </c>
      <c r="K983" s="832">
        <v>4950.5200500488281</v>
      </c>
    </row>
    <row r="984" spans="1:11" ht="14.45" customHeight="1" x14ac:dyDescent="0.2">
      <c r="A984" s="821" t="s">
        <v>588</v>
      </c>
      <c r="B984" s="822" t="s">
        <v>589</v>
      </c>
      <c r="C984" s="825" t="s">
        <v>612</v>
      </c>
      <c r="D984" s="839" t="s">
        <v>613</v>
      </c>
      <c r="E984" s="825" t="s">
        <v>5697</v>
      </c>
      <c r="F984" s="839" t="s">
        <v>5698</v>
      </c>
      <c r="G984" s="825" t="s">
        <v>6116</v>
      </c>
      <c r="H984" s="825" t="s">
        <v>6117</v>
      </c>
      <c r="I984" s="831">
        <v>16.059999914730298</v>
      </c>
      <c r="J984" s="831">
        <v>345</v>
      </c>
      <c r="K984" s="832">
        <v>5533.7999725341797</v>
      </c>
    </row>
    <row r="985" spans="1:11" ht="14.45" customHeight="1" x14ac:dyDescent="0.2">
      <c r="A985" s="821" t="s">
        <v>588</v>
      </c>
      <c r="B985" s="822" t="s">
        <v>589</v>
      </c>
      <c r="C985" s="825" t="s">
        <v>612</v>
      </c>
      <c r="D985" s="839" t="s">
        <v>613</v>
      </c>
      <c r="E985" s="825" t="s">
        <v>5697</v>
      </c>
      <c r="F985" s="839" t="s">
        <v>5698</v>
      </c>
      <c r="G985" s="825" t="s">
        <v>6118</v>
      </c>
      <c r="H985" s="825" t="s">
        <v>6119</v>
      </c>
      <c r="I985" s="831">
        <v>104.05999755859375</v>
      </c>
      <c r="J985" s="831">
        <v>50</v>
      </c>
      <c r="K985" s="832">
        <v>5202.9998779296875</v>
      </c>
    </row>
    <row r="986" spans="1:11" ht="14.45" customHeight="1" x14ac:dyDescent="0.2">
      <c r="A986" s="821" t="s">
        <v>588</v>
      </c>
      <c r="B986" s="822" t="s">
        <v>589</v>
      </c>
      <c r="C986" s="825" t="s">
        <v>612</v>
      </c>
      <c r="D986" s="839" t="s">
        <v>613</v>
      </c>
      <c r="E986" s="825" t="s">
        <v>5697</v>
      </c>
      <c r="F986" s="839" t="s">
        <v>5698</v>
      </c>
      <c r="G986" s="825" t="s">
        <v>6120</v>
      </c>
      <c r="H986" s="825" t="s">
        <v>6121</v>
      </c>
      <c r="I986" s="831">
        <v>104.05999755859375</v>
      </c>
      <c r="J986" s="831">
        <v>580</v>
      </c>
      <c r="K986" s="832">
        <v>60354.799682617188</v>
      </c>
    </row>
    <row r="987" spans="1:11" ht="14.45" customHeight="1" x14ac:dyDescent="0.2">
      <c r="A987" s="821" t="s">
        <v>588</v>
      </c>
      <c r="B987" s="822" t="s">
        <v>589</v>
      </c>
      <c r="C987" s="825" t="s">
        <v>612</v>
      </c>
      <c r="D987" s="839" t="s">
        <v>613</v>
      </c>
      <c r="E987" s="825" t="s">
        <v>5697</v>
      </c>
      <c r="F987" s="839" t="s">
        <v>5698</v>
      </c>
      <c r="G987" s="825" t="s">
        <v>6122</v>
      </c>
      <c r="H987" s="825" t="s">
        <v>6123</v>
      </c>
      <c r="I987" s="831">
        <v>104.05999755859375</v>
      </c>
      <c r="J987" s="831">
        <v>500</v>
      </c>
      <c r="K987" s="832">
        <v>52029.999877929688</v>
      </c>
    </row>
    <row r="988" spans="1:11" ht="14.45" customHeight="1" x14ac:dyDescent="0.2">
      <c r="A988" s="821" t="s">
        <v>588</v>
      </c>
      <c r="B988" s="822" t="s">
        <v>589</v>
      </c>
      <c r="C988" s="825" t="s">
        <v>612</v>
      </c>
      <c r="D988" s="839" t="s">
        <v>613</v>
      </c>
      <c r="E988" s="825" t="s">
        <v>5697</v>
      </c>
      <c r="F988" s="839" t="s">
        <v>5698</v>
      </c>
      <c r="G988" s="825" t="s">
        <v>6124</v>
      </c>
      <c r="H988" s="825" t="s">
        <v>6125</v>
      </c>
      <c r="I988" s="831">
        <v>104.05999755859375</v>
      </c>
      <c r="J988" s="831">
        <v>30</v>
      </c>
      <c r="K988" s="832">
        <v>3121.7999267578125</v>
      </c>
    </row>
    <row r="989" spans="1:11" ht="14.45" customHeight="1" x14ac:dyDescent="0.2">
      <c r="A989" s="821" t="s">
        <v>588</v>
      </c>
      <c r="B989" s="822" t="s">
        <v>589</v>
      </c>
      <c r="C989" s="825" t="s">
        <v>612</v>
      </c>
      <c r="D989" s="839" t="s">
        <v>613</v>
      </c>
      <c r="E989" s="825" t="s">
        <v>5697</v>
      </c>
      <c r="F989" s="839" t="s">
        <v>5698</v>
      </c>
      <c r="G989" s="825" t="s">
        <v>6120</v>
      </c>
      <c r="H989" s="825" t="s">
        <v>6126</v>
      </c>
      <c r="I989" s="831">
        <v>104.05999755859375</v>
      </c>
      <c r="J989" s="831">
        <v>30</v>
      </c>
      <c r="K989" s="832">
        <v>3121.800048828125</v>
      </c>
    </row>
    <row r="990" spans="1:11" ht="14.45" customHeight="1" x14ac:dyDescent="0.2">
      <c r="A990" s="821" t="s">
        <v>588</v>
      </c>
      <c r="B990" s="822" t="s">
        <v>589</v>
      </c>
      <c r="C990" s="825" t="s">
        <v>612</v>
      </c>
      <c r="D990" s="839" t="s">
        <v>613</v>
      </c>
      <c r="E990" s="825" t="s">
        <v>5697</v>
      </c>
      <c r="F990" s="839" t="s">
        <v>5698</v>
      </c>
      <c r="G990" s="825" t="s">
        <v>6127</v>
      </c>
      <c r="H990" s="825" t="s">
        <v>6128</v>
      </c>
      <c r="I990" s="831">
        <v>199</v>
      </c>
      <c r="J990" s="831">
        <v>10</v>
      </c>
      <c r="K990" s="832">
        <v>1989.969970703125</v>
      </c>
    </row>
    <row r="991" spans="1:11" ht="14.45" customHeight="1" x14ac:dyDescent="0.2">
      <c r="A991" s="821" t="s">
        <v>588</v>
      </c>
      <c r="B991" s="822" t="s">
        <v>589</v>
      </c>
      <c r="C991" s="825" t="s">
        <v>612</v>
      </c>
      <c r="D991" s="839" t="s">
        <v>613</v>
      </c>
      <c r="E991" s="825" t="s">
        <v>5697</v>
      </c>
      <c r="F991" s="839" t="s">
        <v>5698</v>
      </c>
      <c r="G991" s="825" t="s">
        <v>6129</v>
      </c>
      <c r="H991" s="825" t="s">
        <v>6130</v>
      </c>
      <c r="I991" s="831">
        <v>199</v>
      </c>
      <c r="J991" s="831">
        <v>10</v>
      </c>
      <c r="K991" s="832">
        <v>1989.9599609375</v>
      </c>
    </row>
    <row r="992" spans="1:11" ht="14.45" customHeight="1" x14ac:dyDescent="0.2">
      <c r="A992" s="821" t="s">
        <v>588</v>
      </c>
      <c r="B992" s="822" t="s">
        <v>589</v>
      </c>
      <c r="C992" s="825" t="s">
        <v>612</v>
      </c>
      <c r="D992" s="839" t="s">
        <v>613</v>
      </c>
      <c r="E992" s="825" t="s">
        <v>5697</v>
      </c>
      <c r="F992" s="839" t="s">
        <v>5698</v>
      </c>
      <c r="G992" s="825" t="s">
        <v>6131</v>
      </c>
      <c r="H992" s="825" t="s">
        <v>6132</v>
      </c>
      <c r="I992" s="831">
        <v>199</v>
      </c>
      <c r="J992" s="831">
        <v>20</v>
      </c>
      <c r="K992" s="832">
        <v>3979.93994140625</v>
      </c>
    </row>
    <row r="993" spans="1:11" ht="14.45" customHeight="1" x14ac:dyDescent="0.2">
      <c r="A993" s="821" t="s">
        <v>588</v>
      </c>
      <c r="B993" s="822" t="s">
        <v>589</v>
      </c>
      <c r="C993" s="825" t="s">
        <v>612</v>
      </c>
      <c r="D993" s="839" t="s">
        <v>613</v>
      </c>
      <c r="E993" s="825" t="s">
        <v>5697</v>
      </c>
      <c r="F993" s="839" t="s">
        <v>5698</v>
      </c>
      <c r="G993" s="825" t="s">
        <v>6133</v>
      </c>
      <c r="H993" s="825" t="s">
        <v>6134</v>
      </c>
      <c r="I993" s="831">
        <v>199</v>
      </c>
      <c r="J993" s="831">
        <v>10</v>
      </c>
      <c r="K993" s="832">
        <v>1989.9599609375</v>
      </c>
    </row>
    <row r="994" spans="1:11" ht="14.45" customHeight="1" x14ac:dyDescent="0.2">
      <c r="A994" s="821" t="s">
        <v>588</v>
      </c>
      <c r="B994" s="822" t="s">
        <v>589</v>
      </c>
      <c r="C994" s="825" t="s">
        <v>612</v>
      </c>
      <c r="D994" s="839" t="s">
        <v>613</v>
      </c>
      <c r="E994" s="825" t="s">
        <v>5697</v>
      </c>
      <c r="F994" s="839" t="s">
        <v>5698</v>
      </c>
      <c r="G994" s="825" t="s">
        <v>6135</v>
      </c>
      <c r="H994" s="825" t="s">
        <v>6136</v>
      </c>
      <c r="I994" s="831">
        <v>91.040000915527344</v>
      </c>
      <c r="J994" s="831">
        <v>20</v>
      </c>
      <c r="K994" s="832">
        <v>1820.81005859375</v>
      </c>
    </row>
    <row r="995" spans="1:11" ht="14.45" customHeight="1" x14ac:dyDescent="0.2">
      <c r="A995" s="821" t="s">
        <v>588</v>
      </c>
      <c r="B995" s="822" t="s">
        <v>589</v>
      </c>
      <c r="C995" s="825" t="s">
        <v>612</v>
      </c>
      <c r="D995" s="839" t="s">
        <v>613</v>
      </c>
      <c r="E995" s="825" t="s">
        <v>5697</v>
      </c>
      <c r="F995" s="839" t="s">
        <v>5698</v>
      </c>
      <c r="G995" s="825" t="s">
        <v>6137</v>
      </c>
      <c r="H995" s="825" t="s">
        <v>6138</v>
      </c>
      <c r="I995" s="831">
        <v>240.94000244140625</v>
      </c>
      <c r="J995" s="831">
        <v>2</v>
      </c>
      <c r="K995" s="832">
        <v>481.8699951171875</v>
      </c>
    </row>
    <row r="996" spans="1:11" ht="14.45" customHeight="1" x14ac:dyDescent="0.2">
      <c r="A996" s="821" t="s">
        <v>588</v>
      </c>
      <c r="B996" s="822" t="s">
        <v>589</v>
      </c>
      <c r="C996" s="825" t="s">
        <v>612</v>
      </c>
      <c r="D996" s="839" t="s">
        <v>613</v>
      </c>
      <c r="E996" s="825" t="s">
        <v>5697</v>
      </c>
      <c r="F996" s="839" t="s">
        <v>5698</v>
      </c>
      <c r="G996" s="825" t="s">
        <v>6139</v>
      </c>
      <c r="H996" s="825" t="s">
        <v>6140</v>
      </c>
      <c r="I996" s="831">
        <v>240.94000244140625</v>
      </c>
      <c r="J996" s="831">
        <v>3</v>
      </c>
      <c r="K996" s="832">
        <v>722.80999755859375</v>
      </c>
    </row>
    <row r="997" spans="1:11" ht="14.45" customHeight="1" x14ac:dyDescent="0.2">
      <c r="A997" s="821" t="s">
        <v>588</v>
      </c>
      <c r="B997" s="822" t="s">
        <v>589</v>
      </c>
      <c r="C997" s="825" t="s">
        <v>612</v>
      </c>
      <c r="D997" s="839" t="s">
        <v>613</v>
      </c>
      <c r="E997" s="825" t="s">
        <v>5697</v>
      </c>
      <c r="F997" s="839" t="s">
        <v>5698</v>
      </c>
      <c r="G997" s="825" t="s">
        <v>6141</v>
      </c>
      <c r="H997" s="825" t="s">
        <v>6142</v>
      </c>
      <c r="I997" s="831">
        <v>240.9375</v>
      </c>
      <c r="J997" s="831">
        <v>11</v>
      </c>
      <c r="K997" s="832">
        <v>2650.27001953125</v>
      </c>
    </row>
    <row r="998" spans="1:11" ht="14.45" customHeight="1" x14ac:dyDescent="0.2">
      <c r="A998" s="821" t="s">
        <v>588</v>
      </c>
      <c r="B998" s="822" t="s">
        <v>589</v>
      </c>
      <c r="C998" s="825" t="s">
        <v>612</v>
      </c>
      <c r="D998" s="839" t="s">
        <v>613</v>
      </c>
      <c r="E998" s="825" t="s">
        <v>5697</v>
      </c>
      <c r="F998" s="839" t="s">
        <v>5698</v>
      </c>
      <c r="G998" s="825" t="s">
        <v>6143</v>
      </c>
      <c r="H998" s="825" t="s">
        <v>6144</v>
      </c>
      <c r="I998" s="831">
        <v>240.93666585286459</v>
      </c>
      <c r="J998" s="831">
        <v>9</v>
      </c>
      <c r="K998" s="832">
        <v>2168.3900146484375</v>
      </c>
    </row>
    <row r="999" spans="1:11" ht="14.45" customHeight="1" x14ac:dyDescent="0.2">
      <c r="A999" s="821" t="s">
        <v>588</v>
      </c>
      <c r="B999" s="822" t="s">
        <v>589</v>
      </c>
      <c r="C999" s="825" t="s">
        <v>612</v>
      </c>
      <c r="D999" s="839" t="s">
        <v>613</v>
      </c>
      <c r="E999" s="825" t="s">
        <v>5697</v>
      </c>
      <c r="F999" s="839" t="s">
        <v>5698</v>
      </c>
      <c r="G999" s="825" t="s">
        <v>6145</v>
      </c>
      <c r="H999" s="825" t="s">
        <v>6146</v>
      </c>
      <c r="I999" s="831">
        <v>209.36874580383301</v>
      </c>
      <c r="J999" s="831">
        <v>23</v>
      </c>
      <c r="K999" s="832">
        <v>4815.4099426269531</v>
      </c>
    </row>
    <row r="1000" spans="1:11" ht="14.45" customHeight="1" x14ac:dyDescent="0.2">
      <c r="A1000" s="821" t="s">
        <v>588</v>
      </c>
      <c r="B1000" s="822" t="s">
        <v>589</v>
      </c>
      <c r="C1000" s="825" t="s">
        <v>612</v>
      </c>
      <c r="D1000" s="839" t="s">
        <v>613</v>
      </c>
      <c r="E1000" s="825" t="s">
        <v>5697</v>
      </c>
      <c r="F1000" s="839" t="s">
        <v>5698</v>
      </c>
      <c r="G1000" s="825" t="s">
        <v>6147</v>
      </c>
      <c r="H1000" s="825" t="s">
        <v>6148</v>
      </c>
      <c r="I1000" s="831">
        <v>209.36874580383301</v>
      </c>
      <c r="J1000" s="831">
        <v>60</v>
      </c>
      <c r="K1000" s="832">
        <v>12561.979583740234</v>
      </c>
    </row>
    <row r="1001" spans="1:11" ht="14.45" customHeight="1" x14ac:dyDescent="0.2">
      <c r="A1001" s="821" t="s">
        <v>588</v>
      </c>
      <c r="B1001" s="822" t="s">
        <v>589</v>
      </c>
      <c r="C1001" s="825" t="s">
        <v>612</v>
      </c>
      <c r="D1001" s="839" t="s">
        <v>613</v>
      </c>
      <c r="E1001" s="825" t="s">
        <v>5697</v>
      </c>
      <c r="F1001" s="839" t="s">
        <v>5698</v>
      </c>
      <c r="G1001" s="825" t="s">
        <v>6149</v>
      </c>
      <c r="H1001" s="825" t="s">
        <v>6150</v>
      </c>
      <c r="I1001" s="831">
        <v>209.36916224161783</v>
      </c>
      <c r="J1001" s="831">
        <v>41</v>
      </c>
      <c r="K1001" s="832">
        <v>8583.9898681640625</v>
      </c>
    </row>
    <row r="1002" spans="1:11" ht="14.45" customHeight="1" x14ac:dyDescent="0.2">
      <c r="A1002" s="821" t="s">
        <v>588</v>
      </c>
      <c r="B1002" s="822" t="s">
        <v>589</v>
      </c>
      <c r="C1002" s="825" t="s">
        <v>612</v>
      </c>
      <c r="D1002" s="839" t="s">
        <v>613</v>
      </c>
      <c r="E1002" s="825" t="s">
        <v>5697</v>
      </c>
      <c r="F1002" s="839" t="s">
        <v>5698</v>
      </c>
      <c r="G1002" s="825" t="s">
        <v>6151</v>
      </c>
      <c r="H1002" s="825" t="s">
        <v>6152</v>
      </c>
      <c r="I1002" s="831">
        <v>130.99000549316406</v>
      </c>
      <c r="J1002" s="831">
        <v>30</v>
      </c>
      <c r="K1002" s="832">
        <v>3929.64990234375</v>
      </c>
    </row>
    <row r="1003" spans="1:11" ht="14.45" customHeight="1" x14ac:dyDescent="0.2">
      <c r="A1003" s="821" t="s">
        <v>588</v>
      </c>
      <c r="B1003" s="822" t="s">
        <v>589</v>
      </c>
      <c r="C1003" s="825" t="s">
        <v>612</v>
      </c>
      <c r="D1003" s="839" t="s">
        <v>613</v>
      </c>
      <c r="E1003" s="825" t="s">
        <v>5697</v>
      </c>
      <c r="F1003" s="839" t="s">
        <v>5698</v>
      </c>
      <c r="G1003" s="825" t="s">
        <v>6153</v>
      </c>
      <c r="H1003" s="825" t="s">
        <v>6154</v>
      </c>
      <c r="I1003" s="831">
        <v>119.99603089832124</v>
      </c>
      <c r="J1003" s="831">
        <v>1640</v>
      </c>
      <c r="K1003" s="832">
        <v>196792.77947998047</v>
      </c>
    </row>
    <row r="1004" spans="1:11" ht="14.45" customHeight="1" x14ac:dyDescent="0.2">
      <c r="A1004" s="821" t="s">
        <v>588</v>
      </c>
      <c r="B1004" s="822" t="s">
        <v>589</v>
      </c>
      <c r="C1004" s="825" t="s">
        <v>612</v>
      </c>
      <c r="D1004" s="839" t="s">
        <v>613</v>
      </c>
      <c r="E1004" s="825" t="s">
        <v>5697</v>
      </c>
      <c r="F1004" s="839" t="s">
        <v>5698</v>
      </c>
      <c r="G1004" s="825" t="s">
        <v>6155</v>
      </c>
      <c r="H1004" s="825" t="s">
        <v>6156</v>
      </c>
      <c r="I1004" s="831">
        <v>188.32000732421875</v>
      </c>
      <c r="J1004" s="831">
        <v>10</v>
      </c>
      <c r="K1004" s="832">
        <v>1883.199951171875</v>
      </c>
    </row>
    <row r="1005" spans="1:11" ht="14.45" customHeight="1" x14ac:dyDescent="0.2">
      <c r="A1005" s="821" t="s">
        <v>588</v>
      </c>
      <c r="B1005" s="822" t="s">
        <v>589</v>
      </c>
      <c r="C1005" s="825" t="s">
        <v>612</v>
      </c>
      <c r="D1005" s="839" t="s">
        <v>613</v>
      </c>
      <c r="E1005" s="825" t="s">
        <v>5697</v>
      </c>
      <c r="F1005" s="839" t="s">
        <v>5698</v>
      </c>
      <c r="G1005" s="825" t="s">
        <v>6157</v>
      </c>
      <c r="H1005" s="825" t="s">
        <v>6158</v>
      </c>
      <c r="I1005" s="831">
        <v>199</v>
      </c>
      <c r="J1005" s="831">
        <v>20</v>
      </c>
      <c r="K1005" s="832">
        <v>3980</v>
      </c>
    </row>
    <row r="1006" spans="1:11" ht="14.45" customHeight="1" x14ac:dyDescent="0.2">
      <c r="A1006" s="821" t="s">
        <v>588</v>
      </c>
      <c r="B1006" s="822" t="s">
        <v>589</v>
      </c>
      <c r="C1006" s="825" t="s">
        <v>612</v>
      </c>
      <c r="D1006" s="839" t="s">
        <v>613</v>
      </c>
      <c r="E1006" s="825" t="s">
        <v>5697</v>
      </c>
      <c r="F1006" s="839" t="s">
        <v>5698</v>
      </c>
      <c r="G1006" s="825" t="s">
        <v>6159</v>
      </c>
      <c r="H1006" s="825" t="s">
        <v>6160</v>
      </c>
      <c r="I1006" s="831">
        <v>146.41000366210938</v>
      </c>
      <c r="J1006" s="831">
        <v>25</v>
      </c>
      <c r="K1006" s="832">
        <v>3660.25</v>
      </c>
    </row>
    <row r="1007" spans="1:11" ht="14.45" customHeight="1" x14ac:dyDescent="0.2">
      <c r="A1007" s="821" t="s">
        <v>588</v>
      </c>
      <c r="B1007" s="822" t="s">
        <v>589</v>
      </c>
      <c r="C1007" s="825" t="s">
        <v>615</v>
      </c>
      <c r="D1007" s="839" t="s">
        <v>616</v>
      </c>
      <c r="E1007" s="825" t="s">
        <v>4839</v>
      </c>
      <c r="F1007" s="839" t="s">
        <v>4840</v>
      </c>
      <c r="G1007" s="825" t="s">
        <v>4857</v>
      </c>
      <c r="H1007" s="825" t="s">
        <v>4858</v>
      </c>
      <c r="I1007" s="831">
        <v>167.15285600934709</v>
      </c>
      <c r="J1007" s="831">
        <v>47</v>
      </c>
      <c r="K1007" s="832">
        <v>7879.5198974609375</v>
      </c>
    </row>
    <row r="1008" spans="1:11" ht="14.45" customHeight="1" x14ac:dyDescent="0.2">
      <c r="A1008" s="821" t="s">
        <v>588</v>
      </c>
      <c r="B1008" s="822" t="s">
        <v>589</v>
      </c>
      <c r="C1008" s="825" t="s">
        <v>615</v>
      </c>
      <c r="D1008" s="839" t="s">
        <v>616</v>
      </c>
      <c r="E1008" s="825" t="s">
        <v>4751</v>
      </c>
      <c r="F1008" s="839" t="s">
        <v>4752</v>
      </c>
      <c r="G1008" s="825" t="s">
        <v>6161</v>
      </c>
      <c r="H1008" s="825" t="s">
        <v>6162</v>
      </c>
      <c r="I1008" s="831">
        <v>6.440000057220459</v>
      </c>
      <c r="J1008" s="831">
        <v>600</v>
      </c>
      <c r="K1008" s="832">
        <v>3864</v>
      </c>
    </row>
    <row r="1009" spans="1:11" ht="14.45" customHeight="1" x14ac:dyDescent="0.2">
      <c r="A1009" s="821" t="s">
        <v>588</v>
      </c>
      <c r="B1009" s="822" t="s">
        <v>589</v>
      </c>
      <c r="C1009" s="825" t="s">
        <v>615</v>
      </c>
      <c r="D1009" s="839" t="s">
        <v>616</v>
      </c>
      <c r="E1009" s="825" t="s">
        <v>4751</v>
      </c>
      <c r="F1009" s="839" t="s">
        <v>4752</v>
      </c>
      <c r="G1009" s="825" t="s">
        <v>4927</v>
      </c>
      <c r="H1009" s="825" t="s">
        <v>4928</v>
      </c>
      <c r="I1009" s="831">
        <v>1</v>
      </c>
      <c r="J1009" s="831">
        <v>350</v>
      </c>
      <c r="K1009" s="832">
        <v>350</v>
      </c>
    </row>
    <row r="1010" spans="1:11" ht="14.45" customHeight="1" x14ac:dyDescent="0.2">
      <c r="A1010" s="821" t="s">
        <v>588</v>
      </c>
      <c r="B1010" s="822" t="s">
        <v>589</v>
      </c>
      <c r="C1010" s="825" t="s">
        <v>615</v>
      </c>
      <c r="D1010" s="839" t="s">
        <v>616</v>
      </c>
      <c r="E1010" s="825" t="s">
        <v>4751</v>
      </c>
      <c r="F1010" s="839" t="s">
        <v>4752</v>
      </c>
      <c r="G1010" s="825" t="s">
        <v>4929</v>
      </c>
      <c r="H1010" s="825" t="s">
        <v>4930</v>
      </c>
      <c r="I1010" s="831">
        <v>0.60000002384185791</v>
      </c>
      <c r="J1010" s="831">
        <v>500</v>
      </c>
      <c r="K1010" s="832">
        <v>300</v>
      </c>
    </row>
    <row r="1011" spans="1:11" ht="14.45" customHeight="1" x14ac:dyDescent="0.2">
      <c r="A1011" s="821" t="s">
        <v>588</v>
      </c>
      <c r="B1011" s="822" t="s">
        <v>589</v>
      </c>
      <c r="C1011" s="825" t="s">
        <v>615</v>
      </c>
      <c r="D1011" s="839" t="s">
        <v>616</v>
      </c>
      <c r="E1011" s="825" t="s">
        <v>4751</v>
      </c>
      <c r="F1011" s="839" t="s">
        <v>4752</v>
      </c>
      <c r="G1011" s="825" t="s">
        <v>4753</v>
      </c>
      <c r="H1011" s="825" t="s">
        <v>4754</v>
      </c>
      <c r="I1011" s="831">
        <v>1.3799999952316284</v>
      </c>
      <c r="J1011" s="831">
        <v>4100</v>
      </c>
      <c r="K1011" s="832">
        <v>5658</v>
      </c>
    </row>
    <row r="1012" spans="1:11" ht="14.45" customHeight="1" x14ac:dyDescent="0.2">
      <c r="A1012" s="821" t="s">
        <v>588</v>
      </c>
      <c r="B1012" s="822" t="s">
        <v>589</v>
      </c>
      <c r="C1012" s="825" t="s">
        <v>615</v>
      </c>
      <c r="D1012" s="839" t="s">
        <v>616</v>
      </c>
      <c r="E1012" s="825" t="s">
        <v>4751</v>
      </c>
      <c r="F1012" s="839" t="s">
        <v>4752</v>
      </c>
      <c r="G1012" s="825" t="s">
        <v>4757</v>
      </c>
      <c r="H1012" s="825" t="s">
        <v>4758</v>
      </c>
      <c r="I1012" s="831">
        <v>0.85571430410657612</v>
      </c>
      <c r="J1012" s="831">
        <v>1500</v>
      </c>
      <c r="K1012" s="832">
        <v>1281.9999994039536</v>
      </c>
    </row>
    <row r="1013" spans="1:11" ht="14.45" customHeight="1" x14ac:dyDescent="0.2">
      <c r="A1013" s="821" t="s">
        <v>588</v>
      </c>
      <c r="B1013" s="822" t="s">
        <v>589</v>
      </c>
      <c r="C1013" s="825" t="s">
        <v>615</v>
      </c>
      <c r="D1013" s="839" t="s">
        <v>616</v>
      </c>
      <c r="E1013" s="825" t="s">
        <v>4751</v>
      </c>
      <c r="F1013" s="839" t="s">
        <v>4752</v>
      </c>
      <c r="G1013" s="825" t="s">
        <v>4759</v>
      </c>
      <c r="H1013" s="825" t="s">
        <v>4760</v>
      </c>
      <c r="I1013" s="831">
        <v>1.5166666507720947</v>
      </c>
      <c r="J1013" s="831">
        <v>1000</v>
      </c>
      <c r="K1013" s="832">
        <v>1517.9999978542328</v>
      </c>
    </row>
    <row r="1014" spans="1:11" ht="14.45" customHeight="1" x14ac:dyDescent="0.2">
      <c r="A1014" s="821" t="s">
        <v>588</v>
      </c>
      <c r="B1014" s="822" t="s">
        <v>589</v>
      </c>
      <c r="C1014" s="825" t="s">
        <v>615</v>
      </c>
      <c r="D1014" s="839" t="s">
        <v>616</v>
      </c>
      <c r="E1014" s="825" t="s">
        <v>4751</v>
      </c>
      <c r="F1014" s="839" t="s">
        <v>4752</v>
      </c>
      <c r="G1014" s="825" t="s">
        <v>5873</v>
      </c>
      <c r="H1014" s="825" t="s">
        <v>5874</v>
      </c>
      <c r="I1014" s="831">
        <v>24.840000152587891</v>
      </c>
      <c r="J1014" s="831">
        <v>72</v>
      </c>
      <c r="K1014" s="832">
        <v>1788.4799194335938</v>
      </c>
    </row>
    <row r="1015" spans="1:11" ht="14.45" customHeight="1" x14ac:dyDescent="0.2">
      <c r="A1015" s="821" t="s">
        <v>588</v>
      </c>
      <c r="B1015" s="822" t="s">
        <v>589</v>
      </c>
      <c r="C1015" s="825" t="s">
        <v>615</v>
      </c>
      <c r="D1015" s="839" t="s">
        <v>616</v>
      </c>
      <c r="E1015" s="825" t="s">
        <v>4751</v>
      </c>
      <c r="F1015" s="839" t="s">
        <v>4752</v>
      </c>
      <c r="G1015" s="825" t="s">
        <v>5875</v>
      </c>
      <c r="H1015" s="825" t="s">
        <v>5876</v>
      </c>
      <c r="I1015" s="831">
        <v>7.1800000667572021</v>
      </c>
      <c r="J1015" s="831">
        <v>50</v>
      </c>
      <c r="K1015" s="832">
        <v>362.22000026702881</v>
      </c>
    </row>
    <row r="1016" spans="1:11" ht="14.45" customHeight="1" x14ac:dyDescent="0.2">
      <c r="A1016" s="821" t="s">
        <v>588</v>
      </c>
      <c r="B1016" s="822" t="s">
        <v>589</v>
      </c>
      <c r="C1016" s="825" t="s">
        <v>615</v>
      </c>
      <c r="D1016" s="839" t="s">
        <v>616</v>
      </c>
      <c r="E1016" s="825" t="s">
        <v>4751</v>
      </c>
      <c r="F1016" s="839" t="s">
        <v>4752</v>
      </c>
      <c r="G1016" s="825" t="s">
        <v>5039</v>
      </c>
      <c r="H1016" s="825" t="s">
        <v>5040</v>
      </c>
      <c r="I1016" s="831">
        <v>13.433333237965902</v>
      </c>
      <c r="J1016" s="831">
        <v>60</v>
      </c>
      <c r="K1016" s="832">
        <v>806</v>
      </c>
    </row>
    <row r="1017" spans="1:11" ht="14.45" customHeight="1" x14ac:dyDescent="0.2">
      <c r="A1017" s="821" t="s">
        <v>588</v>
      </c>
      <c r="B1017" s="822" t="s">
        <v>589</v>
      </c>
      <c r="C1017" s="825" t="s">
        <v>615</v>
      </c>
      <c r="D1017" s="839" t="s">
        <v>616</v>
      </c>
      <c r="E1017" s="825" t="s">
        <v>4751</v>
      </c>
      <c r="F1017" s="839" t="s">
        <v>4752</v>
      </c>
      <c r="G1017" s="825" t="s">
        <v>5041</v>
      </c>
      <c r="H1017" s="825" t="s">
        <v>5042</v>
      </c>
      <c r="I1017" s="831">
        <v>14.182500123977661</v>
      </c>
      <c r="J1017" s="831">
        <v>37</v>
      </c>
      <c r="K1017" s="832">
        <v>527.64000129699707</v>
      </c>
    </row>
    <row r="1018" spans="1:11" ht="14.45" customHeight="1" x14ac:dyDescent="0.2">
      <c r="A1018" s="821" t="s">
        <v>588</v>
      </c>
      <c r="B1018" s="822" t="s">
        <v>589</v>
      </c>
      <c r="C1018" s="825" t="s">
        <v>615</v>
      </c>
      <c r="D1018" s="839" t="s">
        <v>616</v>
      </c>
      <c r="E1018" s="825" t="s">
        <v>4751</v>
      </c>
      <c r="F1018" s="839" t="s">
        <v>4752</v>
      </c>
      <c r="G1018" s="825" t="s">
        <v>5047</v>
      </c>
      <c r="H1018" s="825" t="s">
        <v>5048</v>
      </c>
      <c r="I1018" s="831">
        <v>26.16705883250517</v>
      </c>
      <c r="J1018" s="831">
        <v>35</v>
      </c>
      <c r="K1018" s="832">
        <v>915.84001159667969</v>
      </c>
    </row>
    <row r="1019" spans="1:11" ht="14.45" customHeight="1" x14ac:dyDescent="0.2">
      <c r="A1019" s="821" t="s">
        <v>588</v>
      </c>
      <c r="B1019" s="822" t="s">
        <v>589</v>
      </c>
      <c r="C1019" s="825" t="s">
        <v>615</v>
      </c>
      <c r="D1019" s="839" t="s">
        <v>616</v>
      </c>
      <c r="E1019" s="825" t="s">
        <v>4751</v>
      </c>
      <c r="F1019" s="839" t="s">
        <v>4752</v>
      </c>
      <c r="G1019" s="825" t="s">
        <v>5778</v>
      </c>
      <c r="H1019" s="825" t="s">
        <v>5779</v>
      </c>
      <c r="I1019" s="831">
        <v>15.027999877929688</v>
      </c>
      <c r="J1019" s="831">
        <v>144</v>
      </c>
      <c r="K1019" s="832">
        <v>2163.8200073242188</v>
      </c>
    </row>
    <row r="1020" spans="1:11" ht="14.45" customHeight="1" x14ac:dyDescent="0.2">
      <c r="A1020" s="821" t="s">
        <v>588</v>
      </c>
      <c r="B1020" s="822" t="s">
        <v>589</v>
      </c>
      <c r="C1020" s="825" t="s">
        <v>615</v>
      </c>
      <c r="D1020" s="839" t="s">
        <v>616</v>
      </c>
      <c r="E1020" s="825" t="s">
        <v>4751</v>
      </c>
      <c r="F1020" s="839" t="s">
        <v>4752</v>
      </c>
      <c r="G1020" s="825" t="s">
        <v>5877</v>
      </c>
      <c r="H1020" s="825" t="s">
        <v>5878</v>
      </c>
      <c r="I1020" s="831">
        <v>23.920000076293945</v>
      </c>
      <c r="J1020" s="831">
        <v>110</v>
      </c>
      <c r="K1020" s="832">
        <v>2631.1999664306641</v>
      </c>
    </row>
    <row r="1021" spans="1:11" ht="14.45" customHeight="1" x14ac:dyDescent="0.2">
      <c r="A1021" s="821" t="s">
        <v>588</v>
      </c>
      <c r="B1021" s="822" t="s">
        <v>589</v>
      </c>
      <c r="C1021" s="825" t="s">
        <v>615</v>
      </c>
      <c r="D1021" s="839" t="s">
        <v>616</v>
      </c>
      <c r="E1021" s="825" t="s">
        <v>4751</v>
      </c>
      <c r="F1021" s="839" t="s">
        <v>4752</v>
      </c>
      <c r="G1021" s="825" t="s">
        <v>5057</v>
      </c>
      <c r="H1021" s="825" t="s">
        <v>5058</v>
      </c>
      <c r="I1021" s="831">
        <v>11.611999702453613</v>
      </c>
      <c r="J1021" s="831">
        <v>120</v>
      </c>
      <c r="K1021" s="832">
        <v>1393.5900268554688</v>
      </c>
    </row>
    <row r="1022" spans="1:11" ht="14.45" customHeight="1" x14ac:dyDescent="0.2">
      <c r="A1022" s="821" t="s">
        <v>588</v>
      </c>
      <c r="B1022" s="822" t="s">
        <v>589</v>
      </c>
      <c r="C1022" s="825" t="s">
        <v>615</v>
      </c>
      <c r="D1022" s="839" t="s">
        <v>616</v>
      </c>
      <c r="E1022" s="825" t="s">
        <v>4751</v>
      </c>
      <c r="F1022" s="839" t="s">
        <v>4752</v>
      </c>
      <c r="G1022" s="825" t="s">
        <v>5059</v>
      </c>
      <c r="H1022" s="825" t="s">
        <v>5060</v>
      </c>
      <c r="I1022" s="831">
        <v>19.319999694824219</v>
      </c>
      <c r="J1022" s="831">
        <v>72</v>
      </c>
      <c r="K1022" s="832">
        <v>1391.0399780273438</v>
      </c>
    </row>
    <row r="1023" spans="1:11" ht="14.45" customHeight="1" x14ac:dyDescent="0.2">
      <c r="A1023" s="821" t="s">
        <v>588</v>
      </c>
      <c r="B1023" s="822" t="s">
        <v>589</v>
      </c>
      <c r="C1023" s="825" t="s">
        <v>615</v>
      </c>
      <c r="D1023" s="839" t="s">
        <v>616</v>
      </c>
      <c r="E1023" s="825" t="s">
        <v>4751</v>
      </c>
      <c r="F1023" s="839" t="s">
        <v>4752</v>
      </c>
      <c r="G1023" s="825" t="s">
        <v>5061</v>
      </c>
      <c r="H1023" s="825" t="s">
        <v>5062</v>
      </c>
      <c r="I1023" s="831">
        <v>25.552856717790878</v>
      </c>
      <c r="J1023" s="831">
        <v>168</v>
      </c>
      <c r="K1023" s="832">
        <v>4292.6600341796875</v>
      </c>
    </row>
    <row r="1024" spans="1:11" ht="14.45" customHeight="1" x14ac:dyDescent="0.2">
      <c r="A1024" s="821" t="s">
        <v>588</v>
      </c>
      <c r="B1024" s="822" t="s">
        <v>589</v>
      </c>
      <c r="C1024" s="825" t="s">
        <v>615</v>
      </c>
      <c r="D1024" s="839" t="s">
        <v>616</v>
      </c>
      <c r="E1024" s="825" t="s">
        <v>4751</v>
      </c>
      <c r="F1024" s="839" t="s">
        <v>4752</v>
      </c>
      <c r="G1024" s="825" t="s">
        <v>4761</v>
      </c>
      <c r="H1024" s="825" t="s">
        <v>6163</v>
      </c>
      <c r="I1024" s="831">
        <v>79.860000610351563</v>
      </c>
      <c r="J1024" s="831">
        <v>30</v>
      </c>
      <c r="K1024" s="832">
        <v>2395.800048828125</v>
      </c>
    </row>
    <row r="1025" spans="1:11" ht="14.45" customHeight="1" x14ac:dyDescent="0.2">
      <c r="A1025" s="821" t="s">
        <v>588</v>
      </c>
      <c r="B1025" s="822" t="s">
        <v>589</v>
      </c>
      <c r="C1025" s="825" t="s">
        <v>615</v>
      </c>
      <c r="D1025" s="839" t="s">
        <v>616</v>
      </c>
      <c r="E1025" s="825" t="s">
        <v>4751</v>
      </c>
      <c r="F1025" s="839" t="s">
        <v>4752</v>
      </c>
      <c r="G1025" s="825" t="s">
        <v>4761</v>
      </c>
      <c r="H1025" s="825" t="s">
        <v>4762</v>
      </c>
      <c r="I1025" s="831">
        <v>79.860000610351563</v>
      </c>
      <c r="J1025" s="831">
        <v>360</v>
      </c>
      <c r="K1025" s="832">
        <v>28749.600341796875</v>
      </c>
    </row>
    <row r="1026" spans="1:11" ht="14.45" customHeight="1" x14ac:dyDescent="0.2">
      <c r="A1026" s="821" t="s">
        <v>588</v>
      </c>
      <c r="B1026" s="822" t="s">
        <v>589</v>
      </c>
      <c r="C1026" s="825" t="s">
        <v>615</v>
      </c>
      <c r="D1026" s="839" t="s">
        <v>616</v>
      </c>
      <c r="E1026" s="825" t="s">
        <v>4751</v>
      </c>
      <c r="F1026" s="839" t="s">
        <v>4752</v>
      </c>
      <c r="G1026" s="825" t="s">
        <v>4761</v>
      </c>
      <c r="H1026" s="825" t="s">
        <v>6164</v>
      </c>
      <c r="I1026" s="831">
        <v>79.860000610351563</v>
      </c>
      <c r="J1026" s="831">
        <v>114</v>
      </c>
      <c r="K1026" s="832">
        <v>9104.0402221679688</v>
      </c>
    </row>
    <row r="1027" spans="1:11" ht="14.45" customHeight="1" x14ac:dyDescent="0.2">
      <c r="A1027" s="821" t="s">
        <v>588</v>
      </c>
      <c r="B1027" s="822" t="s">
        <v>589</v>
      </c>
      <c r="C1027" s="825" t="s">
        <v>615</v>
      </c>
      <c r="D1027" s="839" t="s">
        <v>616</v>
      </c>
      <c r="E1027" s="825" t="s">
        <v>4751</v>
      </c>
      <c r="F1027" s="839" t="s">
        <v>4752</v>
      </c>
      <c r="G1027" s="825" t="s">
        <v>5101</v>
      </c>
      <c r="H1027" s="825" t="s">
        <v>5102</v>
      </c>
      <c r="I1027" s="831">
        <v>12.020000457763672</v>
      </c>
      <c r="J1027" s="831">
        <v>75</v>
      </c>
      <c r="K1027" s="832">
        <v>901.780029296875</v>
      </c>
    </row>
    <row r="1028" spans="1:11" ht="14.45" customHeight="1" x14ac:dyDescent="0.2">
      <c r="A1028" s="821" t="s">
        <v>588</v>
      </c>
      <c r="B1028" s="822" t="s">
        <v>589</v>
      </c>
      <c r="C1028" s="825" t="s">
        <v>615</v>
      </c>
      <c r="D1028" s="839" t="s">
        <v>616</v>
      </c>
      <c r="E1028" s="825" t="s">
        <v>4751</v>
      </c>
      <c r="F1028" s="839" t="s">
        <v>4752</v>
      </c>
      <c r="G1028" s="825" t="s">
        <v>4763</v>
      </c>
      <c r="H1028" s="825" t="s">
        <v>4764</v>
      </c>
      <c r="I1028" s="831">
        <v>41.536500167846683</v>
      </c>
      <c r="J1028" s="831">
        <v>812</v>
      </c>
      <c r="K1028" s="832">
        <v>33727.339965820313</v>
      </c>
    </row>
    <row r="1029" spans="1:11" ht="14.45" customHeight="1" x14ac:dyDescent="0.2">
      <c r="A1029" s="821" t="s">
        <v>588</v>
      </c>
      <c r="B1029" s="822" t="s">
        <v>589</v>
      </c>
      <c r="C1029" s="825" t="s">
        <v>615</v>
      </c>
      <c r="D1029" s="839" t="s">
        <v>616</v>
      </c>
      <c r="E1029" s="825" t="s">
        <v>4751</v>
      </c>
      <c r="F1029" s="839" t="s">
        <v>4752</v>
      </c>
      <c r="G1029" s="825" t="s">
        <v>5105</v>
      </c>
      <c r="H1029" s="825" t="s">
        <v>5106</v>
      </c>
      <c r="I1029" s="831">
        <v>73.33928516932896</v>
      </c>
      <c r="J1029" s="831">
        <v>525</v>
      </c>
      <c r="K1029" s="832">
        <v>38651.039916992188</v>
      </c>
    </row>
    <row r="1030" spans="1:11" ht="14.45" customHeight="1" x14ac:dyDescent="0.2">
      <c r="A1030" s="821" t="s">
        <v>588</v>
      </c>
      <c r="B1030" s="822" t="s">
        <v>589</v>
      </c>
      <c r="C1030" s="825" t="s">
        <v>615</v>
      </c>
      <c r="D1030" s="839" t="s">
        <v>616</v>
      </c>
      <c r="E1030" s="825" t="s">
        <v>4751</v>
      </c>
      <c r="F1030" s="839" t="s">
        <v>4752</v>
      </c>
      <c r="G1030" s="825" t="s">
        <v>4765</v>
      </c>
      <c r="H1030" s="825" t="s">
        <v>4766</v>
      </c>
      <c r="I1030" s="831">
        <v>0.72454545985568652</v>
      </c>
      <c r="J1030" s="831">
        <v>9450</v>
      </c>
      <c r="K1030" s="832">
        <v>6832</v>
      </c>
    </row>
    <row r="1031" spans="1:11" ht="14.45" customHeight="1" x14ac:dyDescent="0.2">
      <c r="A1031" s="821" t="s">
        <v>588</v>
      </c>
      <c r="B1031" s="822" t="s">
        <v>589</v>
      </c>
      <c r="C1031" s="825" t="s">
        <v>615</v>
      </c>
      <c r="D1031" s="839" t="s">
        <v>616</v>
      </c>
      <c r="E1031" s="825" t="s">
        <v>4767</v>
      </c>
      <c r="F1031" s="839" t="s">
        <v>4768</v>
      </c>
      <c r="G1031" s="825" t="s">
        <v>5879</v>
      </c>
      <c r="H1031" s="825" t="s">
        <v>5880</v>
      </c>
      <c r="I1031" s="831">
        <v>650.33001708984375</v>
      </c>
      <c r="J1031" s="831">
        <v>1</v>
      </c>
      <c r="K1031" s="832">
        <v>650.33001708984375</v>
      </c>
    </row>
    <row r="1032" spans="1:11" ht="14.45" customHeight="1" x14ac:dyDescent="0.2">
      <c r="A1032" s="821" t="s">
        <v>588</v>
      </c>
      <c r="B1032" s="822" t="s">
        <v>589</v>
      </c>
      <c r="C1032" s="825" t="s">
        <v>615</v>
      </c>
      <c r="D1032" s="839" t="s">
        <v>616</v>
      </c>
      <c r="E1032" s="825" t="s">
        <v>4767</v>
      </c>
      <c r="F1032" s="839" t="s">
        <v>4768</v>
      </c>
      <c r="G1032" s="825" t="s">
        <v>6165</v>
      </c>
      <c r="H1032" s="825" t="s">
        <v>6166</v>
      </c>
      <c r="I1032" s="831">
        <v>502.14999389648438</v>
      </c>
      <c r="J1032" s="831">
        <v>20</v>
      </c>
      <c r="K1032" s="832">
        <v>10043</v>
      </c>
    </row>
    <row r="1033" spans="1:11" ht="14.45" customHeight="1" x14ac:dyDescent="0.2">
      <c r="A1033" s="821" t="s">
        <v>588</v>
      </c>
      <c r="B1033" s="822" t="s">
        <v>589</v>
      </c>
      <c r="C1033" s="825" t="s">
        <v>615</v>
      </c>
      <c r="D1033" s="839" t="s">
        <v>616</v>
      </c>
      <c r="E1033" s="825" t="s">
        <v>4767</v>
      </c>
      <c r="F1033" s="839" t="s">
        <v>4768</v>
      </c>
      <c r="G1033" s="825" t="s">
        <v>5794</v>
      </c>
      <c r="H1033" s="825" t="s">
        <v>5795</v>
      </c>
      <c r="I1033" s="831">
        <v>2.3599998950958252</v>
      </c>
      <c r="J1033" s="831">
        <v>250</v>
      </c>
      <c r="K1033" s="832">
        <v>590</v>
      </c>
    </row>
    <row r="1034" spans="1:11" ht="14.45" customHeight="1" x14ac:dyDescent="0.2">
      <c r="A1034" s="821" t="s">
        <v>588</v>
      </c>
      <c r="B1034" s="822" t="s">
        <v>589</v>
      </c>
      <c r="C1034" s="825" t="s">
        <v>615</v>
      </c>
      <c r="D1034" s="839" t="s">
        <v>616</v>
      </c>
      <c r="E1034" s="825" t="s">
        <v>4767</v>
      </c>
      <c r="F1034" s="839" t="s">
        <v>4768</v>
      </c>
      <c r="G1034" s="825" t="s">
        <v>5141</v>
      </c>
      <c r="H1034" s="825" t="s">
        <v>5142</v>
      </c>
      <c r="I1034" s="831">
        <v>2.3599998950958252</v>
      </c>
      <c r="J1034" s="831">
        <v>450</v>
      </c>
      <c r="K1034" s="832">
        <v>1062</v>
      </c>
    </row>
    <row r="1035" spans="1:11" ht="14.45" customHeight="1" x14ac:dyDescent="0.2">
      <c r="A1035" s="821" t="s">
        <v>588</v>
      </c>
      <c r="B1035" s="822" t="s">
        <v>589</v>
      </c>
      <c r="C1035" s="825" t="s">
        <v>615</v>
      </c>
      <c r="D1035" s="839" t="s">
        <v>616</v>
      </c>
      <c r="E1035" s="825" t="s">
        <v>4767</v>
      </c>
      <c r="F1035" s="839" t="s">
        <v>4768</v>
      </c>
      <c r="G1035" s="825" t="s">
        <v>5143</v>
      </c>
      <c r="H1035" s="825" t="s">
        <v>5144</v>
      </c>
      <c r="I1035" s="831">
        <v>2.3599998950958252</v>
      </c>
      <c r="J1035" s="831">
        <v>750</v>
      </c>
      <c r="K1035" s="832">
        <v>1770</v>
      </c>
    </row>
    <row r="1036" spans="1:11" ht="14.45" customHeight="1" x14ac:dyDescent="0.2">
      <c r="A1036" s="821" t="s">
        <v>588</v>
      </c>
      <c r="B1036" s="822" t="s">
        <v>589</v>
      </c>
      <c r="C1036" s="825" t="s">
        <v>615</v>
      </c>
      <c r="D1036" s="839" t="s">
        <v>616</v>
      </c>
      <c r="E1036" s="825" t="s">
        <v>4767</v>
      </c>
      <c r="F1036" s="839" t="s">
        <v>4768</v>
      </c>
      <c r="G1036" s="825" t="s">
        <v>5883</v>
      </c>
      <c r="H1036" s="825" t="s">
        <v>5884</v>
      </c>
      <c r="I1036" s="831">
        <v>2.3599998950958252</v>
      </c>
      <c r="J1036" s="831">
        <v>700</v>
      </c>
      <c r="K1036" s="832">
        <v>1652</v>
      </c>
    </row>
    <row r="1037" spans="1:11" ht="14.45" customHeight="1" x14ac:dyDescent="0.2">
      <c r="A1037" s="821" t="s">
        <v>588</v>
      </c>
      <c r="B1037" s="822" t="s">
        <v>589</v>
      </c>
      <c r="C1037" s="825" t="s">
        <v>615</v>
      </c>
      <c r="D1037" s="839" t="s">
        <v>616</v>
      </c>
      <c r="E1037" s="825" t="s">
        <v>4767</v>
      </c>
      <c r="F1037" s="839" t="s">
        <v>4768</v>
      </c>
      <c r="G1037" s="825" t="s">
        <v>5887</v>
      </c>
      <c r="H1037" s="825" t="s">
        <v>5888</v>
      </c>
      <c r="I1037" s="831">
        <v>1.7799999713897705</v>
      </c>
      <c r="J1037" s="831">
        <v>100</v>
      </c>
      <c r="K1037" s="832">
        <v>178</v>
      </c>
    </row>
    <row r="1038" spans="1:11" ht="14.45" customHeight="1" x14ac:dyDescent="0.2">
      <c r="A1038" s="821" t="s">
        <v>588</v>
      </c>
      <c r="B1038" s="822" t="s">
        <v>589</v>
      </c>
      <c r="C1038" s="825" t="s">
        <v>615</v>
      </c>
      <c r="D1038" s="839" t="s">
        <v>616</v>
      </c>
      <c r="E1038" s="825" t="s">
        <v>4767</v>
      </c>
      <c r="F1038" s="839" t="s">
        <v>4768</v>
      </c>
      <c r="G1038" s="825" t="s">
        <v>5154</v>
      </c>
      <c r="H1038" s="825" t="s">
        <v>5155</v>
      </c>
      <c r="I1038" s="831">
        <v>1.7368181943893433</v>
      </c>
      <c r="J1038" s="831">
        <v>21400</v>
      </c>
      <c r="K1038" s="832">
        <v>37131</v>
      </c>
    </row>
    <row r="1039" spans="1:11" ht="14.45" customHeight="1" x14ac:dyDescent="0.2">
      <c r="A1039" s="821" t="s">
        <v>588</v>
      </c>
      <c r="B1039" s="822" t="s">
        <v>589</v>
      </c>
      <c r="C1039" s="825" t="s">
        <v>615</v>
      </c>
      <c r="D1039" s="839" t="s">
        <v>616</v>
      </c>
      <c r="E1039" s="825" t="s">
        <v>4767</v>
      </c>
      <c r="F1039" s="839" t="s">
        <v>4768</v>
      </c>
      <c r="G1039" s="825" t="s">
        <v>5156</v>
      </c>
      <c r="H1039" s="825" t="s">
        <v>5157</v>
      </c>
      <c r="I1039" s="831">
        <v>11.494285583496094</v>
      </c>
      <c r="J1039" s="831">
        <v>6050</v>
      </c>
      <c r="K1039" s="832">
        <v>69541.199951171875</v>
      </c>
    </row>
    <row r="1040" spans="1:11" ht="14.45" customHeight="1" x14ac:dyDescent="0.2">
      <c r="A1040" s="821" t="s">
        <v>588</v>
      </c>
      <c r="B1040" s="822" t="s">
        <v>589</v>
      </c>
      <c r="C1040" s="825" t="s">
        <v>615</v>
      </c>
      <c r="D1040" s="839" t="s">
        <v>616</v>
      </c>
      <c r="E1040" s="825" t="s">
        <v>4767</v>
      </c>
      <c r="F1040" s="839" t="s">
        <v>4768</v>
      </c>
      <c r="G1040" s="825" t="s">
        <v>6167</v>
      </c>
      <c r="H1040" s="825" t="s">
        <v>6168</v>
      </c>
      <c r="I1040" s="831">
        <v>21.219999313354492</v>
      </c>
      <c r="J1040" s="831">
        <v>50</v>
      </c>
      <c r="K1040" s="832">
        <v>1061</v>
      </c>
    </row>
    <row r="1041" spans="1:11" ht="14.45" customHeight="1" x14ac:dyDescent="0.2">
      <c r="A1041" s="821" t="s">
        <v>588</v>
      </c>
      <c r="B1041" s="822" t="s">
        <v>589</v>
      </c>
      <c r="C1041" s="825" t="s">
        <v>615</v>
      </c>
      <c r="D1041" s="839" t="s">
        <v>616</v>
      </c>
      <c r="E1041" s="825" t="s">
        <v>4767</v>
      </c>
      <c r="F1041" s="839" t="s">
        <v>4768</v>
      </c>
      <c r="G1041" s="825" t="s">
        <v>5158</v>
      </c>
      <c r="H1041" s="825" t="s">
        <v>5159</v>
      </c>
      <c r="I1041" s="831">
        <v>11.25</v>
      </c>
      <c r="J1041" s="831">
        <v>500</v>
      </c>
      <c r="K1041" s="832">
        <v>5625</v>
      </c>
    </row>
    <row r="1042" spans="1:11" ht="14.45" customHeight="1" x14ac:dyDescent="0.2">
      <c r="A1042" s="821" t="s">
        <v>588</v>
      </c>
      <c r="B1042" s="822" t="s">
        <v>589</v>
      </c>
      <c r="C1042" s="825" t="s">
        <v>615</v>
      </c>
      <c r="D1042" s="839" t="s">
        <v>616</v>
      </c>
      <c r="E1042" s="825" t="s">
        <v>4767</v>
      </c>
      <c r="F1042" s="839" t="s">
        <v>4768</v>
      </c>
      <c r="G1042" s="825" t="s">
        <v>5891</v>
      </c>
      <c r="H1042" s="825" t="s">
        <v>5892</v>
      </c>
      <c r="I1042" s="831">
        <v>38.5</v>
      </c>
      <c r="J1042" s="831">
        <v>200</v>
      </c>
      <c r="K1042" s="832">
        <v>7700.1099853515625</v>
      </c>
    </row>
    <row r="1043" spans="1:11" ht="14.45" customHeight="1" x14ac:dyDescent="0.2">
      <c r="A1043" s="821" t="s">
        <v>588</v>
      </c>
      <c r="B1043" s="822" t="s">
        <v>589</v>
      </c>
      <c r="C1043" s="825" t="s">
        <v>615</v>
      </c>
      <c r="D1043" s="839" t="s">
        <v>616</v>
      </c>
      <c r="E1043" s="825" t="s">
        <v>4767</v>
      </c>
      <c r="F1043" s="839" t="s">
        <v>4768</v>
      </c>
      <c r="G1043" s="825" t="s">
        <v>6169</v>
      </c>
      <c r="H1043" s="825" t="s">
        <v>6170</v>
      </c>
      <c r="I1043" s="831">
        <v>123.20999908447266</v>
      </c>
      <c r="J1043" s="831">
        <v>10</v>
      </c>
      <c r="K1043" s="832">
        <v>1232.1400146484375</v>
      </c>
    </row>
    <row r="1044" spans="1:11" ht="14.45" customHeight="1" x14ac:dyDescent="0.2">
      <c r="A1044" s="821" t="s">
        <v>588</v>
      </c>
      <c r="B1044" s="822" t="s">
        <v>589</v>
      </c>
      <c r="C1044" s="825" t="s">
        <v>615</v>
      </c>
      <c r="D1044" s="839" t="s">
        <v>616</v>
      </c>
      <c r="E1044" s="825" t="s">
        <v>4767</v>
      </c>
      <c r="F1044" s="839" t="s">
        <v>4768</v>
      </c>
      <c r="G1044" s="825" t="s">
        <v>6171</v>
      </c>
      <c r="H1044" s="825" t="s">
        <v>6172</v>
      </c>
      <c r="I1044" s="831">
        <v>123.20999908447266</v>
      </c>
      <c r="J1044" s="831">
        <v>10</v>
      </c>
      <c r="K1044" s="832">
        <v>1232.1400146484375</v>
      </c>
    </row>
    <row r="1045" spans="1:11" ht="14.45" customHeight="1" x14ac:dyDescent="0.2">
      <c r="A1045" s="821" t="s">
        <v>588</v>
      </c>
      <c r="B1045" s="822" t="s">
        <v>589</v>
      </c>
      <c r="C1045" s="825" t="s">
        <v>615</v>
      </c>
      <c r="D1045" s="839" t="s">
        <v>616</v>
      </c>
      <c r="E1045" s="825" t="s">
        <v>4767</v>
      </c>
      <c r="F1045" s="839" t="s">
        <v>4768</v>
      </c>
      <c r="G1045" s="825" t="s">
        <v>5893</v>
      </c>
      <c r="H1045" s="825" t="s">
        <v>5894</v>
      </c>
      <c r="I1045" s="831">
        <v>40.992501258850098</v>
      </c>
      <c r="J1045" s="831">
        <v>110</v>
      </c>
      <c r="K1045" s="832">
        <v>4509.0999755859375</v>
      </c>
    </row>
    <row r="1046" spans="1:11" ht="14.45" customHeight="1" x14ac:dyDescent="0.2">
      <c r="A1046" s="821" t="s">
        <v>588</v>
      </c>
      <c r="B1046" s="822" t="s">
        <v>589</v>
      </c>
      <c r="C1046" s="825" t="s">
        <v>615</v>
      </c>
      <c r="D1046" s="839" t="s">
        <v>616</v>
      </c>
      <c r="E1046" s="825" t="s">
        <v>4767</v>
      </c>
      <c r="F1046" s="839" t="s">
        <v>4768</v>
      </c>
      <c r="G1046" s="825" t="s">
        <v>5165</v>
      </c>
      <c r="H1046" s="825" t="s">
        <v>5166</v>
      </c>
      <c r="I1046" s="831">
        <v>85.379997253417969</v>
      </c>
      <c r="J1046" s="831">
        <v>100</v>
      </c>
      <c r="K1046" s="832">
        <v>8537.759765625</v>
      </c>
    </row>
    <row r="1047" spans="1:11" ht="14.45" customHeight="1" x14ac:dyDescent="0.2">
      <c r="A1047" s="821" t="s">
        <v>588</v>
      </c>
      <c r="B1047" s="822" t="s">
        <v>589</v>
      </c>
      <c r="C1047" s="825" t="s">
        <v>615</v>
      </c>
      <c r="D1047" s="839" t="s">
        <v>616</v>
      </c>
      <c r="E1047" s="825" t="s">
        <v>4767</v>
      </c>
      <c r="F1047" s="839" t="s">
        <v>4768</v>
      </c>
      <c r="G1047" s="825" t="s">
        <v>5175</v>
      </c>
      <c r="H1047" s="825" t="s">
        <v>5176</v>
      </c>
      <c r="I1047" s="831">
        <v>54.450000762939453</v>
      </c>
      <c r="J1047" s="831">
        <v>3</v>
      </c>
      <c r="K1047" s="832">
        <v>163.35000610351563</v>
      </c>
    </row>
    <row r="1048" spans="1:11" ht="14.45" customHeight="1" x14ac:dyDescent="0.2">
      <c r="A1048" s="821" t="s">
        <v>588</v>
      </c>
      <c r="B1048" s="822" t="s">
        <v>589</v>
      </c>
      <c r="C1048" s="825" t="s">
        <v>615</v>
      </c>
      <c r="D1048" s="839" t="s">
        <v>616</v>
      </c>
      <c r="E1048" s="825" t="s">
        <v>4767</v>
      </c>
      <c r="F1048" s="839" t="s">
        <v>4768</v>
      </c>
      <c r="G1048" s="825" t="s">
        <v>5183</v>
      </c>
      <c r="H1048" s="825" t="s">
        <v>5184</v>
      </c>
      <c r="I1048" s="831">
        <v>5.2625001668930054</v>
      </c>
      <c r="J1048" s="831">
        <v>4700</v>
      </c>
      <c r="K1048" s="832">
        <v>24734</v>
      </c>
    </row>
    <row r="1049" spans="1:11" ht="14.45" customHeight="1" x14ac:dyDescent="0.2">
      <c r="A1049" s="821" t="s">
        <v>588</v>
      </c>
      <c r="B1049" s="822" t="s">
        <v>589</v>
      </c>
      <c r="C1049" s="825" t="s">
        <v>615</v>
      </c>
      <c r="D1049" s="839" t="s">
        <v>616</v>
      </c>
      <c r="E1049" s="825" t="s">
        <v>4767</v>
      </c>
      <c r="F1049" s="839" t="s">
        <v>4768</v>
      </c>
      <c r="G1049" s="825" t="s">
        <v>4773</v>
      </c>
      <c r="H1049" s="825" t="s">
        <v>4774</v>
      </c>
      <c r="I1049" s="831">
        <v>3.483913058819978</v>
      </c>
      <c r="J1049" s="831">
        <v>14900</v>
      </c>
      <c r="K1049" s="832">
        <v>51913</v>
      </c>
    </row>
    <row r="1050" spans="1:11" ht="14.45" customHeight="1" x14ac:dyDescent="0.2">
      <c r="A1050" s="821" t="s">
        <v>588</v>
      </c>
      <c r="B1050" s="822" t="s">
        <v>589</v>
      </c>
      <c r="C1050" s="825" t="s">
        <v>615</v>
      </c>
      <c r="D1050" s="839" t="s">
        <v>616</v>
      </c>
      <c r="E1050" s="825" t="s">
        <v>4767</v>
      </c>
      <c r="F1050" s="839" t="s">
        <v>4768</v>
      </c>
      <c r="G1050" s="825" t="s">
        <v>5900</v>
      </c>
      <c r="H1050" s="825" t="s">
        <v>6173</v>
      </c>
      <c r="I1050" s="831">
        <v>26.985000610351563</v>
      </c>
      <c r="J1050" s="831">
        <v>100</v>
      </c>
      <c r="K1050" s="832">
        <v>2698.4400634765625</v>
      </c>
    </row>
    <row r="1051" spans="1:11" ht="14.45" customHeight="1" x14ac:dyDescent="0.2">
      <c r="A1051" s="821" t="s">
        <v>588</v>
      </c>
      <c r="B1051" s="822" t="s">
        <v>589</v>
      </c>
      <c r="C1051" s="825" t="s">
        <v>615</v>
      </c>
      <c r="D1051" s="839" t="s">
        <v>616</v>
      </c>
      <c r="E1051" s="825" t="s">
        <v>4767</v>
      </c>
      <c r="F1051" s="839" t="s">
        <v>4768</v>
      </c>
      <c r="G1051" s="825" t="s">
        <v>5900</v>
      </c>
      <c r="H1051" s="825" t="s">
        <v>5901</v>
      </c>
      <c r="I1051" s="831">
        <v>27.950000762939453</v>
      </c>
      <c r="J1051" s="831">
        <v>25</v>
      </c>
      <c r="K1051" s="832">
        <v>698.780029296875</v>
      </c>
    </row>
    <row r="1052" spans="1:11" ht="14.45" customHeight="1" x14ac:dyDescent="0.2">
      <c r="A1052" s="821" t="s">
        <v>588</v>
      </c>
      <c r="B1052" s="822" t="s">
        <v>589</v>
      </c>
      <c r="C1052" s="825" t="s">
        <v>615</v>
      </c>
      <c r="D1052" s="839" t="s">
        <v>616</v>
      </c>
      <c r="E1052" s="825" t="s">
        <v>4767</v>
      </c>
      <c r="F1052" s="839" t="s">
        <v>4768</v>
      </c>
      <c r="G1052" s="825" t="s">
        <v>6174</v>
      </c>
      <c r="H1052" s="825" t="s">
        <v>6175</v>
      </c>
      <c r="I1052" s="831">
        <v>701.79998779296875</v>
      </c>
      <c r="J1052" s="831">
        <v>1</v>
      </c>
      <c r="K1052" s="832">
        <v>701.79998779296875</v>
      </c>
    </row>
    <row r="1053" spans="1:11" ht="14.45" customHeight="1" x14ac:dyDescent="0.2">
      <c r="A1053" s="821" t="s">
        <v>588</v>
      </c>
      <c r="B1053" s="822" t="s">
        <v>589</v>
      </c>
      <c r="C1053" s="825" t="s">
        <v>615</v>
      </c>
      <c r="D1053" s="839" t="s">
        <v>616</v>
      </c>
      <c r="E1053" s="825" t="s">
        <v>4767</v>
      </c>
      <c r="F1053" s="839" t="s">
        <v>4768</v>
      </c>
      <c r="G1053" s="825" t="s">
        <v>6176</v>
      </c>
      <c r="H1053" s="825" t="s">
        <v>6177</v>
      </c>
      <c r="I1053" s="831">
        <v>1500.4000244140625</v>
      </c>
      <c r="J1053" s="831">
        <v>9</v>
      </c>
      <c r="K1053" s="832">
        <v>13503.60009765625</v>
      </c>
    </row>
    <row r="1054" spans="1:11" ht="14.45" customHeight="1" x14ac:dyDescent="0.2">
      <c r="A1054" s="821" t="s">
        <v>588</v>
      </c>
      <c r="B1054" s="822" t="s">
        <v>589</v>
      </c>
      <c r="C1054" s="825" t="s">
        <v>615</v>
      </c>
      <c r="D1054" s="839" t="s">
        <v>616</v>
      </c>
      <c r="E1054" s="825" t="s">
        <v>4767</v>
      </c>
      <c r="F1054" s="839" t="s">
        <v>4768</v>
      </c>
      <c r="G1054" s="825" t="s">
        <v>5904</v>
      </c>
      <c r="H1054" s="825" t="s">
        <v>5905</v>
      </c>
      <c r="I1054" s="831">
        <v>1500.4000244140625</v>
      </c>
      <c r="J1054" s="831">
        <v>12</v>
      </c>
      <c r="K1054" s="832">
        <v>18004.80029296875</v>
      </c>
    </row>
    <row r="1055" spans="1:11" ht="14.45" customHeight="1" x14ac:dyDescent="0.2">
      <c r="A1055" s="821" t="s">
        <v>588</v>
      </c>
      <c r="B1055" s="822" t="s">
        <v>589</v>
      </c>
      <c r="C1055" s="825" t="s">
        <v>615</v>
      </c>
      <c r="D1055" s="839" t="s">
        <v>616</v>
      </c>
      <c r="E1055" s="825" t="s">
        <v>4767</v>
      </c>
      <c r="F1055" s="839" t="s">
        <v>4768</v>
      </c>
      <c r="G1055" s="825" t="s">
        <v>6178</v>
      </c>
      <c r="H1055" s="825" t="s">
        <v>6179</v>
      </c>
      <c r="I1055" s="831">
        <v>1500.4000244140625</v>
      </c>
      <c r="J1055" s="831">
        <v>12</v>
      </c>
      <c r="K1055" s="832">
        <v>18004.800537109375</v>
      </c>
    </row>
    <row r="1056" spans="1:11" ht="14.45" customHeight="1" x14ac:dyDescent="0.2">
      <c r="A1056" s="821" t="s">
        <v>588</v>
      </c>
      <c r="B1056" s="822" t="s">
        <v>589</v>
      </c>
      <c r="C1056" s="825" t="s">
        <v>615</v>
      </c>
      <c r="D1056" s="839" t="s">
        <v>616</v>
      </c>
      <c r="E1056" s="825" t="s">
        <v>4767</v>
      </c>
      <c r="F1056" s="839" t="s">
        <v>4768</v>
      </c>
      <c r="G1056" s="825" t="s">
        <v>5906</v>
      </c>
      <c r="H1056" s="825" t="s">
        <v>5907</v>
      </c>
      <c r="I1056" s="831">
        <v>1500.4000244140625</v>
      </c>
      <c r="J1056" s="831">
        <v>43</v>
      </c>
      <c r="K1056" s="832">
        <v>64517.20068359375</v>
      </c>
    </row>
    <row r="1057" spans="1:11" ht="14.45" customHeight="1" x14ac:dyDescent="0.2">
      <c r="A1057" s="821" t="s">
        <v>588</v>
      </c>
      <c r="B1057" s="822" t="s">
        <v>589</v>
      </c>
      <c r="C1057" s="825" t="s">
        <v>615</v>
      </c>
      <c r="D1057" s="839" t="s">
        <v>616</v>
      </c>
      <c r="E1057" s="825" t="s">
        <v>4767</v>
      </c>
      <c r="F1057" s="839" t="s">
        <v>4768</v>
      </c>
      <c r="G1057" s="825" t="s">
        <v>6180</v>
      </c>
      <c r="H1057" s="825" t="s">
        <v>6181</v>
      </c>
      <c r="I1057" s="831">
        <v>1500.4000244140625</v>
      </c>
      <c r="J1057" s="831">
        <v>29</v>
      </c>
      <c r="K1057" s="832">
        <v>43511.60107421875</v>
      </c>
    </row>
    <row r="1058" spans="1:11" ht="14.45" customHeight="1" x14ac:dyDescent="0.2">
      <c r="A1058" s="821" t="s">
        <v>588</v>
      </c>
      <c r="B1058" s="822" t="s">
        <v>589</v>
      </c>
      <c r="C1058" s="825" t="s">
        <v>615</v>
      </c>
      <c r="D1058" s="839" t="s">
        <v>616</v>
      </c>
      <c r="E1058" s="825" t="s">
        <v>4767</v>
      </c>
      <c r="F1058" s="839" t="s">
        <v>4768</v>
      </c>
      <c r="G1058" s="825" t="s">
        <v>5908</v>
      </c>
      <c r="H1058" s="825" t="s">
        <v>5909</v>
      </c>
      <c r="I1058" s="831">
        <v>1500.4000244140625</v>
      </c>
      <c r="J1058" s="831">
        <v>83</v>
      </c>
      <c r="K1058" s="832">
        <v>124533.19982910156</v>
      </c>
    </row>
    <row r="1059" spans="1:11" ht="14.45" customHeight="1" x14ac:dyDescent="0.2">
      <c r="A1059" s="821" t="s">
        <v>588</v>
      </c>
      <c r="B1059" s="822" t="s">
        <v>589</v>
      </c>
      <c r="C1059" s="825" t="s">
        <v>615</v>
      </c>
      <c r="D1059" s="839" t="s">
        <v>616</v>
      </c>
      <c r="E1059" s="825" t="s">
        <v>4767</v>
      </c>
      <c r="F1059" s="839" t="s">
        <v>4768</v>
      </c>
      <c r="G1059" s="825" t="s">
        <v>6182</v>
      </c>
      <c r="H1059" s="825" t="s">
        <v>6183</v>
      </c>
      <c r="I1059" s="831">
        <v>701.79998779296875</v>
      </c>
      <c r="J1059" s="831">
        <v>1</v>
      </c>
      <c r="K1059" s="832">
        <v>701.79998779296875</v>
      </c>
    </row>
    <row r="1060" spans="1:11" ht="14.45" customHeight="1" x14ac:dyDescent="0.2">
      <c r="A1060" s="821" t="s">
        <v>588</v>
      </c>
      <c r="B1060" s="822" t="s">
        <v>589</v>
      </c>
      <c r="C1060" s="825" t="s">
        <v>615</v>
      </c>
      <c r="D1060" s="839" t="s">
        <v>616</v>
      </c>
      <c r="E1060" s="825" t="s">
        <v>4767</v>
      </c>
      <c r="F1060" s="839" t="s">
        <v>4768</v>
      </c>
      <c r="G1060" s="825" t="s">
        <v>6184</v>
      </c>
      <c r="H1060" s="825" t="s">
        <v>6185</v>
      </c>
      <c r="I1060" s="831">
        <v>847</v>
      </c>
      <c r="J1060" s="831">
        <v>5</v>
      </c>
      <c r="K1060" s="832">
        <v>4235</v>
      </c>
    </row>
    <row r="1061" spans="1:11" ht="14.45" customHeight="1" x14ac:dyDescent="0.2">
      <c r="A1061" s="821" t="s">
        <v>588</v>
      </c>
      <c r="B1061" s="822" t="s">
        <v>589</v>
      </c>
      <c r="C1061" s="825" t="s">
        <v>615</v>
      </c>
      <c r="D1061" s="839" t="s">
        <v>616</v>
      </c>
      <c r="E1061" s="825" t="s">
        <v>4767</v>
      </c>
      <c r="F1061" s="839" t="s">
        <v>4768</v>
      </c>
      <c r="G1061" s="825" t="s">
        <v>5910</v>
      </c>
      <c r="H1061" s="825" t="s">
        <v>5911</v>
      </c>
      <c r="I1061" s="831">
        <v>2568.590087890625</v>
      </c>
      <c r="J1061" s="831">
        <v>3</v>
      </c>
      <c r="K1061" s="832">
        <v>7705.770263671875</v>
      </c>
    </row>
    <row r="1062" spans="1:11" ht="14.45" customHeight="1" x14ac:dyDescent="0.2">
      <c r="A1062" s="821" t="s">
        <v>588</v>
      </c>
      <c r="B1062" s="822" t="s">
        <v>589</v>
      </c>
      <c r="C1062" s="825" t="s">
        <v>615</v>
      </c>
      <c r="D1062" s="839" t="s">
        <v>616</v>
      </c>
      <c r="E1062" s="825" t="s">
        <v>4767</v>
      </c>
      <c r="F1062" s="839" t="s">
        <v>4768</v>
      </c>
      <c r="G1062" s="825" t="s">
        <v>6186</v>
      </c>
      <c r="H1062" s="825" t="s">
        <v>6187</v>
      </c>
      <c r="I1062" s="831">
        <v>3539.25</v>
      </c>
      <c r="J1062" s="831">
        <v>10</v>
      </c>
      <c r="K1062" s="832">
        <v>35392.5</v>
      </c>
    </row>
    <row r="1063" spans="1:11" ht="14.45" customHeight="1" x14ac:dyDescent="0.2">
      <c r="A1063" s="821" t="s">
        <v>588</v>
      </c>
      <c r="B1063" s="822" t="s">
        <v>589</v>
      </c>
      <c r="C1063" s="825" t="s">
        <v>615</v>
      </c>
      <c r="D1063" s="839" t="s">
        <v>616</v>
      </c>
      <c r="E1063" s="825" t="s">
        <v>4767</v>
      </c>
      <c r="F1063" s="839" t="s">
        <v>4768</v>
      </c>
      <c r="G1063" s="825" t="s">
        <v>5912</v>
      </c>
      <c r="H1063" s="825" t="s">
        <v>5913</v>
      </c>
      <c r="I1063" s="831">
        <v>3539.25</v>
      </c>
      <c r="J1063" s="831">
        <v>11</v>
      </c>
      <c r="K1063" s="832">
        <v>38931.75</v>
      </c>
    </row>
    <row r="1064" spans="1:11" ht="14.45" customHeight="1" x14ac:dyDescent="0.2">
      <c r="A1064" s="821" t="s">
        <v>588</v>
      </c>
      <c r="B1064" s="822" t="s">
        <v>589</v>
      </c>
      <c r="C1064" s="825" t="s">
        <v>615</v>
      </c>
      <c r="D1064" s="839" t="s">
        <v>616</v>
      </c>
      <c r="E1064" s="825" t="s">
        <v>4767</v>
      </c>
      <c r="F1064" s="839" t="s">
        <v>4768</v>
      </c>
      <c r="G1064" s="825" t="s">
        <v>5914</v>
      </c>
      <c r="H1064" s="825" t="s">
        <v>5915</v>
      </c>
      <c r="I1064" s="831">
        <v>3539.25</v>
      </c>
      <c r="J1064" s="831">
        <v>20</v>
      </c>
      <c r="K1064" s="832">
        <v>70785</v>
      </c>
    </row>
    <row r="1065" spans="1:11" ht="14.45" customHeight="1" x14ac:dyDescent="0.2">
      <c r="A1065" s="821" t="s">
        <v>588</v>
      </c>
      <c r="B1065" s="822" t="s">
        <v>589</v>
      </c>
      <c r="C1065" s="825" t="s">
        <v>615</v>
      </c>
      <c r="D1065" s="839" t="s">
        <v>616</v>
      </c>
      <c r="E1065" s="825" t="s">
        <v>4767</v>
      </c>
      <c r="F1065" s="839" t="s">
        <v>4768</v>
      </c>
      <c r="G1065" s="825" t="s">
        <v>5916</v>
      </c>
      <c r="H1065" s="825" t="s">
        <v>5917</v>
      </c>
      <c r="I1065" s="831">
        <v>17.899999618530273</v>
      </c>
      <c r="J1065" s="831">
        <v>10</v>
      </c>
      <c r="K1065" s="832">
        <v>179.03999328613281</v>
      </c>
    </row>
    <row r="1066" spans="1:11" ht="14.45" customHeight="1" x14ac:dyDescent="0.2">
      <c r="A1066" s="821" t="s">
        <v>588</v>
      </c>
      <c r="B1066" s="822" t="s">
        <v>589</v>
      </c>
      <c r="C1066" s="825" t="s">
        <v>615</v>
      </c>
      <c r="D1066" s="839" t="s">
        <v>616</v>
      </c>
      <c r="E1066" s="825" t="s">
        <v>4767</v>
      </c>
      <c r="F1066" s="839" t="s">
        <v>4768</v>
      </c>
      <c r="G1066" s="825" t="s">
        <v>5918</v>
      </c>
      <c r="H1066" s="825" t="s">
        <v>5919</v>
      </c>
      <c r="I1066" s="831">
        <v>77.44000244140625</v>
      </c>
      <c r="J1066" s="831">
        <v>20</v>
      </c>
      <c r="K1066" s="832">
        <v>1548.800048828125</v>
      </c>
    </row>
    <row r="1067" spans="1:11" ht="14.45" customHeight="1" x14ac:dyDescent="0.2">
      <c r="A1067" s="821" t="s">
        <v>588</v>
      </c>
      <c r="B1067" s="822" t="s">
        <v>589</v>
      </c>
      <c r="C1067" s="825" t="s">
        <v>615</v>
      </c>
      <c r="D1067" s="839" t="s">
        <v>616</v>
      </c>
      <c r="E1067" s="825" t="s">
        <v>4767</v>
      </c>
      <c r="F1067" s="839" t="s">
        <v>4768</v>
      </c>
      <c r="G1067" s="825" t="s">
        <v>5924</v>
      </c>
      <c r="H1067" s="825" t="s">
        <v>5925</v>
      </c>
      <c r="I1067" s="831">
        <v>53.290000915527344</v>
      </c>
      <c r="J1067" s="831">
        <v>30</v>
      </c>
      <c r="K1067" s="832">
        <v>1598.6199951171875</v>
      </c>
    </row>
    <row r="1068" spans="1:11" ht="14.45" customHeight="1" x14ac:dyDescent="0.2">
      <c r="A1068" s="821" t="s">
        <v>588</v>
      </c>
      <c r="B1068" s="822" t="s">
        <v>589</v>
      </c>
      <c r="C1068" s="825" t="s">
        <v>615</v>
      </c>
      <c r="D1068" s="839" t="s">
        <v>616</v>
      </c>
      <c r="E1068" s="825" t="s">
        <v>4767</v>
      </c>
      <c r="F1068" s="839" t="s">
        <v>4768</v>
      </c>
      <c r="G1068" s="825" t="s">
        <v>5926</v>
      </c>
      <c r="H1068" s="825" t="s">
        <v>5927</v>
      </c>
      <c r="I1068" s="831">
        <v>17.906666437784832</v>
      </c>
      <c r="J1068" s="831">
        <v>30</v>
      </c>
      <c r="K1068" s="832">
        <v>537.20001220703125</v>
      </c>
    </row>
    <row r="1069" spans="1:11" ht="14.45" customHeight="1" x14ac:dyDescent="0.2">
      <c r="A1069" s="821" t="s">
        <v>588</v>
      </c>
      <c r="B1069" s="822" t="s">
        <v>589</v>
      </c>
      <c r="C1069" s="825" t="s">
        <v>615</v>
      </c>
      <c r="D1069" s="839" t="s">
        <v>616</v>
      </c>
      <c r="E1069" s="825" t="s">
        <v>4767</v>
      </c>
      <c r="F1069" s="839" t="s">
        <v>4768</v>
      </c>
      <c r="G1069" s="825" t="s">
        <v>5928</v>
      </c>
      <c r="H1069" s="825" t="s">
        <v>5929</v>
      </c>
      <c r="I1069" s="831">
        <v>17.909999847412109</v>
      </c>
      <c r="J1069" s="831">
        <v>20</v>
      </c>
      <c r="K1069" s="832">
        <v>358.20001220703125</v>
      </c>
    </row>
    <row r="1070" spans="1:11" ht="14.45" customHeight="1" x14ac:dyDescent="0.2">
      <c r="A1070" s="821" t="s">
        <v>588</v>
      </c>
      <c r="B1070" s="822" t="s">
        <v>589</v>
      </c>
      <c r="C1070" s="825" t="s">
        <v>615</v>
      </c>
      <c r="D1070" s="839" t="s">
        <v>616</v>
      </c>
      <c r="E1070" s="825" t="s">
        <v>4767</v>
      </c>
      <c r="F1070" s="839" t="s">
        <v>4768</v>
      </c>
      <c r="G1070" s="825" t="s">
        <v>5800</v>
      </c>
      <c r="H1070" s="825" t="s">
        <v>5801</v>
      </c>
      <c r="I1070" s="831">
        <v>17.90874981880188</v>
      </c>
      <c r="J1070" s="831">
        <v>118</v>
      </c>
      <c r="K1070" s="832">
        <v>2113.280029296875</v>
      </c>
    </row>
    <row r="1071" spans="1:11" ht="14.45" customHeight="1" x14ac:dyDescent="0.2">
      <c r="A1071" s="821" t="s">
        <v>588</v>
      </c>
      <c r="B1071" s="822" t="s">
        <v>589</v>
      </c>
      <c r="C1071" s="825" t="s">
        <v>615</v>
      </c>
      <c r="D1071" s="839" t="s">
        <v>616</v>
      </c>
      <c r="E1071" s="825" t="s">
        <v>4767</v>
      </c>
      <c r="F1071" s="839" t="s">
        <v>4768</v>
      </c>
      <c r="G1071" s="825" t="s">
        <v>5930</v>
      </c>
      <c r="H1071" s="825" t="s">
        <v>5931</v>
      </c>
      <c r="I1071" s="831">
        <v>17.907999801635743</v>
      </c>
      <c r="J1071" s="831">
        <v>150</v>
      </c>
      <c r="K1071" s="832">
        <v>2686.2400360107422</v>
      </c>
    </row>
    <row r="1072" spans="1:11" ht="14.45" customHeight="1" x14ac:dyDescent="0.2">
      <c r="A1072" s="821" t="s">
        <v>588</v>
      </c>
      <c r="B1072" s="822" t="s">
        <v>589</v>
      </c>
      <c r="C1072" s="825" t="s">
        <v>615</v>
      </c>
      <c r="D1072" s="839" t="s">
        <v>616</v>
      </c>
      <c r="E1072" s="825" t="s">
        <v>4767</v>
      </c>
      <c r="F1072" s="839" t="s">
        <v>4768</v>
      </c>
      <c r="G1072" s="825" t="s">
        <v>5201</v>
      </c>
      <c r="H1072" s="825" t="s">
        <v>5202</v>
      </c>
      <c r="I1072" s="831">
        <v>17.909444279140896</v>
      </c>
      <c r="J1072" s="831">
        <v>1150</v>
      </c>
      <c r="K1072" s="832">
        <v>20596.200012207031</v>
      </c>
    </row>
    <row r="1073" spans="1:11" ht="14.45" customHeight="1" x14ac:dyDescent="0.2">
      <c r="A1073" s="821" t="s">
        <v>588</v>
      </c>
      <c r="B1073" s="822" t="s">
        <v>589</v>
      </c>
      <c r="C1073" s="825" t="s">
        <v>615</v>
      </c>
      <c r="D1073" s="839" t="s">
        <v>616</v>
      </c>
      <c r="E1073" s="825" t="s">
        <v>4767</v>
      </c>
      <c r="F1073" s="839" t="s">
        <v>4768</v>
      </c>
      <c r="G1073" s="825" t="s">
        <v>5205</v>
      </c>
      <c r="H1073" s="825" t="s">
        <v>5206</v>
      </c>
      <c r="I1073" s="831">
        <v>17.908823349896601</v>
      </c>
      <c r="J1073" s="831">
        <v>840</v>
      </c>
      <c r="K1073" s="832">
        <v>15042.900207519531</v>
      </c>
    </row>
    <row r="1074" spans="1:11" ht="14.45" customHeight="1" x14ac:dyDescent="0.2">
      <c r="A1074" s="821" t="s">
        <v>588</v>
      </c>
      <c r="B1074" s="822" t="s">
        <v>589</v>
      </c>
      <c r="C1074" s="825" t="s">
        <v>615</v>
      </c>
      <c r="D1074" s="839" t="s">
        <v>616</v>
      </c>
      <c r="E1074" s="825" t="s">
        <v>4767</v>
      </c>
      <c r="F1074" s="839" t="s">
        <v>4768</v>
      </c>
      <c r="G1074" s="825" t="s">
        <v>5209</v>
      </c>
      <c r="H1074" s="825" t="s">
        <v>5210</v>
      </c>
      <c r="I1074" s="831">
        <v>17.909090735695578</v>
      </c>
      <c r="J1074" s="831">
        <v>1340</v>
      </c>
      <c r="K1074" s="832">
        <v>23998.2001953125</v>
      </c>
    </row>
    <row r="1075" spans="1:11" ht="14.45" customHeight="1" x14ac:dyDescent="0.2">
      <c r="A1075" s="821" t="s">
        <v>588</v>
      </c>
      <c r="B1075" s="822" t="s">
        <v>589</v>
      </c>
      <c r="C1075" s="825" t="s">
        <v>615</v>
      </c>
      <c r="D1075" s="839" t="s">
        <v>616</v>
      </c>
      <c r="E1075" s="825" t="s">
        <v>4767</v>
      </c>
      <c r="F1075" s="839" t="s">
        <v>4768</v>
      </c>
      <c r="G1075" s="825" t="s">
        <v>5213</v>
      </c>
      <c r="H1075" s="825" t="s">
        <v>5214</v>
      </c>
      <c r="I1075" s="831">
        <v>17.909444279140896</v>
      </c>
      <c r="J1075" s="831">
        <v>750</v>
      </c>
      <c r="K1075" s="832">
        <v>13431.900024414063</v>
      </c>
    </row>
    <row r="1076" spans="1:11" ht="14.45" customHeight="1" x14ac:dyDescent="0.2">
      <c r="A1076" s="821" t="s">
        <v>588</v>
      </c>
      <c r="B1076" s="822" t="s">
        <v>589</v>
      </c>
      <c r="C1076" s="825" t="s">
        <v>615</v>
      </c>
      <c r="D1076" s="839" t="s">
        <v>616</v>
      </c>
      <c r="E1076" s="825" t="s">
        <v>4767</v>
      </c>
      <c r="F1076" s="839" t="s">
        <v>4768</v>
      </c>
      <c r="G1076" s="825" t="s">
        <v>5932</v>
      </c>
      <c r="H1076" s="825" t="s">
        <v>5933</v>
      </c>
      <c r="I1076" s="831">
        <v>17.909999847412109</v>
      </c>
      <c r="J1076" s="831">
        <v>330</v>
      </c>
      <c r="K1076" s="832">
        <v>5910.0800628662109</v>
      </c>
    </row>
    <row r="1077" spans="1:11" ht="14.45" customHeight="1" x14ac:dyDescent="0.2">
      <c r="A1077" s="821" t="s">
        <v>588</v>
      </c>
      <c r="B1077" s="822" t="s">
        <v>589</v>
      </c>
      <c r="C1077" s="825" t="s">
        <v>615</v>
      </c>
      <c r="D1077" s="839" t="s">
        <v>616</v>
      </c>
      <c r="E1077" s="825" t="s">
        <v>4767</v>
      </c>
      <c r="F1077" s="839" t="s">
        <v>4768</v>
      </c>
      <c r="G1077" s="825" t="s">
        <v>5942</v>
      </c>
      <c r="H1077" s="825" t="s">
        <v>5943</v>
      </c>
      <c r="I1077" s="831">
        <v>21.899999618530273</v>
      </c>
      <c r="J1077" s="831">
        <v>50</v>
      </c>
      <c r="K1077" s="832">
        <v>1095.050048828125</v>
      </c>
    </row>
    <row r="1078" spans="1:11" ht="14.45" customHeight="1" x14ac:dyDescent="0.2">
      <c r="A1078" s="821" t="s">
        <v>588</v>
      </c>
      <c r="B1078" s="822" t="s">
        <v>589</v>
      </c>
      <c r="C1078" s="825" t="s">
        <v>615</v>
      </c>
      <c r="D1078" s="839" t="s">
        <v>616</v>
      </c>
      <c r="E1078" s="825" t="s">
        <v>4767</v>
      </c>
      <c r="F1078" s="839" t="s">
        <v>4768</v>
      </c>
      <c r="G1078" s="825" t="s">
        <v>5946</v>
      </c>
      <c r="H1078" s="825" t="s">
        <v>5947</v>
      </c>
      <c r="I1078" s="831">
        <v>31.459999084472656</v>
      </c>
      <c r="J1078" s="831">
        <v>100</v>
      </c>
      <c r="K1078" s="832">
        <v>3146</v>
      </c>
    </row>
    <row r="1079" spans="1:11" ht="14.45" customHeight="1" x14ac:dyDescent="0.2">
      <c r="A1079" s="821" t="s">
        <v>588</v>
      </c>
      <c r="B1079" s="822" t="s">
        <v>589</v>
      </c>
      <c r="C1079" s="825" t="s">
        <v>615</v>
      </c>
      <c r="D1079" s="839" t="s">
        <v>616</v>
      </c>
      <c r="E1079" s="825" t="s">
        <v>4767</v>
      </c>
      <c r="F1079" s="839" t="s">
        <v>4768</v>
      </c>
      <c r="G1079" s="825" t="s">
        <v>5249</v>
      </c>
      <c r="H1079" s="825" t="s">
        <v>5250</v>
      </c>
      <c r="I1079" s="831">
        <v>17.979999542236328</v>
      </c>
      <c r="J1079" s="831">
        <v>300</v>
      </c>
      <c r="K1079" s="832">
        <v>5394.2100830078125</v>
      </c>
    </row>
    <row r="1080" spans="1:11" ht="14.45" customHeight="1" x14ac:dyDescent="0.2">
      <c r="A1080" s="821" t="s">
        <v>588</v>
      </c>
      <c r="B1080" s="822" t="s">
        <v>589</v>
      </c>
      <c r="C1080" s="825" t="s">
        <v>615</v>
      </c>
      <c r="D1080" s="839" t="s">
        <v>616</v>
      </c>
      <c r="E1080" s="825" t="s">
        <v>4767</v>
      </c>
      <c r="F1080" s="839" t="s">
        <v>4768</v>
      </c>
      <c r="G1080" s="825" t="s">
        <v>5948</v>
      </c>
      <c r="H1080" s="825" t="s">
        <v>5949</v>
      </c>
      <c r="I1080" s="831">
        <v>17.979999542236328</v>
      </c>
      <c r="J1080" s="831">
        <v>900</v>
      </c>
      <c r="K1080" s="832">
        <v>16182.540222167969</v>
      </c>
    </row>
    <row r="1081" spans="1:11" ht="14.45" customHeight="1" x14ac:dyDescent="0.2">
      <c r="A1081" s="821" t="s">
        <v>588</v>
      </c>
      <c r="B1081" s="822" t="s">
        <v>589</v>
      </c>
      <c r="C1081" s="825" t="s">
        <v>615</v>
      </c>
      <c r="D1081" s="839" t="s">
        <v>616</v>
      </c>
      <c r="E1081" s="825" t="s">
        <v>4767</v>
      </c>
      <c r="F1081" s="839" t="s">
        <v>4768</v>
      </c>
      <c r="G1081" s="825" t="s">
        <v>5251</v>
      </c>
      <c r="H1081" s="825" t="s">
        <v>5252</v>
      </c>
      <c r="I1081" s="831">
        <v>17.980869127356488</v>
      </c>
      <c r="J1081" s="831">
        <v>1627</v>
      </c>
      <c r="K1081" s="832">
        <v>29254.040008544922</v>
      </c>
    </row>
    <row r="1082" spans="1:11" ht="14.45" customHeight="1" x14ac:dyDescent="0.2">
      <c r="A1082" s="821" t="s">
        <v>588</v>
      </c>
      <c r="B1082" s="822" t="s">
        <v>589</v>
      </c>
      <c r="C1082" s="825" t="s">
        <v>615</v>
      </c>
      <c r="D1082" s="839" t="s">
        <v>616</v>
      </c>
      <c r="E1082" s="825" t="s">
        <v>4767</v>
      </c>
      <c r="F1082" s="839" t="s">
        <v>4768</v>
      </c>
      <c r="G1082" s="825" t="s">
        <v>4775</v>
      </c>
      <c r="H1082" s="825" t="s">
        <v>4776</v>
      </c>
      <c r="I1082" s="831">
        <v>17.979999542236328</v>
      </c>
      <c r="J1082" s="831">
        <v>1650</v>
      </c>
      <c r="K1082" s="832">
        <v>29667</v>
      </c>
    </row>
    <row r="1083" spans="1:11" ht="14.45" customHeight="1" x14ac:dyDescent="0.2">
      <c r="A1083" s="821" t="s">
        <v>588</v>
      </c>
      <c r="B1083" s="822" t="s">
        <v>589</v>
      </c>
      <c r="C1083" s="825" t="s">
        <v>615</v>
      </c>
      <c r="D1083" s="839" t="s">
        <v>616</v>
      </c>
      <c r="E1083" s="825" t="s">
        <v>4767</v>
      </c>
      <c r="F1083" s="839" t="s">
        <v>4768</v>
      </c>
      <c r="G1083" s="825" t="s">
        <v>4777</v>
      </c>
      <c r="H1083" s="825" t="s">
        <v>4778</v>
      </c>
      <c r="I1083" s="831">
        <v>17.979999542236328</v>
      </c>
      <c r="J1083" s="831">
        <v>400</v>
      </c>
      <c r="K1083" s="832">
        <v>7192</v>
      </c>
    </row>
    <row r="1084" spans="1:11" ht="14.45" customHeight="1" x14ac:dyDescent="0.2">
      <c r="A1084" s="821" t="s">
        <v>588</v>
      </c>
      <c r="B1084" s="822" t="s">
        <v>589</v>
      </c>
      <c r="C1084" s="825" t="s">
        <v>615</v>
      </c>
      <c r="D1084" s="839" t="s">
        <v>616</v>
      </c>
      <c r="E1084" s="825" t="s">
        <v>4767</v>
      </c>
      <c r="F1084" s="839" t="s">
        <v>4768</v>
      </c>
      <c r="G1084" s="825" t="s">
        <v>4779</v>
      </c>
      <c r="H1084" s="825" t="s">
        <v>4780</v>
      </c>
      <c r="I1084" s="831">
        <v>4.0295835336049395</v>
      </c>
      <c r="J1084" s="831">
        <v>10500</v>
      </c>
      <c r="K1084" s="832">
        <v>42307</v>
      </c>
    </row>
    <row r="1085" spans="1:11" ht="14.45" customHeight="1" x14ac:dyDescent="0.2">
      <c r="A1085" s="821" t="s">
        <v>588</v>
      </c>
      <c r="B1085" s="822" t="s">
        <v>589</v>
      </c>
      <c r="C1085" s="825" t="s">
        <v>615</v>
      </c>
      <c r="D1085" s="839" t="s">
        <v>616</v>
      </c>
      <c r="E1085" s="825" t="s">
        <v>4767</v>
      </c>
      <c r="F1085" s="839" t="s">
        <v>4768</v>
      </c>
      <c r="G1085" s="825" t="s">
        <v>4781</v>
      </c>
      <c r="H1085" s="825" t="s">
        <v>4782</v>
      </c>
      <c r="I1085" s="831">
        <v>34.17750072479248</v>
      </c>
      <c r="J1085" s="831">
        <v>27</v>
      </c>
      <c r="K1085" s="832">
        <v>921.53001403808594</v>
      </c>
    </row>
    <row r="1086" spans="1:11" ht="14.45" customHeight="1" x14ac:dyDescent="0.2">
      <c r="A1086" s="821" t="s">
        <v>588</v>
      </c>
      <c r="B1086" s="822" t="s">
        <v>589</v>
      </c>
      <c r="C1086" s="825" t="s">
        <v>615</v>
      </c>
      <c r="D1086" s="839" t="s">
        <v>616</v>
      </c>
      <c r="E1086" s="825" t="s">
        <v>4767</v>
      </c>
      <c r="F1086" s="839" t="s">
        <v>4768</v>
      </c>
      <c r="G1086" s="825" t="s">
        <v>5292</v>
      </c>
      <c r="H1086" s="825" t="s">
        <v>5293</v>
      </c>
      <c r="I1086" s="831">
        <v>37.900001525878906</v>
      </c>
      <c r="J1086" s="831">
        <v>3</v>
      </c>
      <c r="K1086" s="832">
        <v>113.69999694824219</v>
      </c>
    </row>
    <row r="1087" spans="1:11" ht="14.45" customHeight="1" x14ac:dyDescent="0.2">
      <c r="A1087" s="821" t="s">
        <v>588</v>
      </c>
      <c r="B1087" s="822" t="s">
        <v>589</v>
      </c>
      <c r="C1087" s="825" t="s">
        <v>615</v>
      </c>
      <c r="D1087" s="839" t="s">
        <v>616</v>
      </c>
      <c r="E1087" s="825" t="s">
        <v>4767</v>
      </c>
      <c r="F1087" s="839" t="s">
        <v>4768</v>
      </c>
      <c r="G1087" s="825" t="s">
        <v>5302</v>
      </c>
      <c r="H1087" s="825" t="s">
        <v>5303</v>
      </c>
      <c r="I1087" s="831">
        <v>105.02999877929688</v>
      </c>
      <c r="J1087" s="831">
        <v>90</v>
      </c>
      <c r="K1087" s="832">
        <v>9452.559814453125</v>
      </c>
    </row>
    <row r="1088" spans="1:11" ht="14.45" customHeight="1" x14ac:dyDescent="0.2">
      <c r="A1088" s="821" t="s">
        <v>588</v>
      </c>
      <c r="B1088" s="822" t="s">
        <v>589</v>
      </c>
      <c r="C1088" s="825" t="s">
        <v>615</v>
      </c>
      <c r="D1088" s="839" t="s">
        <v>616</v>
      </c>
      <c r="E1088" s="825" t="s">
        <v>4767</v>
      </c>
      <c r="F1088" s="839" t="s">
        <v>4768</v>
      </c>
      <c r="G1088" s="825" t="s">
        <v>5306</v>
      </c>
      <c r="H1088" s="825" t="s">
        <v>5307</v>
      </c>
      <c r="I1088" s="831">
        <v>105.02999877929688</v>
      </c>
      <c r="J1088" s="831">
        <v>40</v>
      </c>
      <c r="K1088" s="832">
        <v>4201.159912109375</v>
      </c>
    </row>
    <row r="1089" spans="1:11" ht="14.45" customHeight="1" x14ac:dyDescent="0.2">
      <c r="A1089" s="821" t="s">
        <v>588</v>
      </c>
      <c r="B1089" s="822" t="s">
        <v>589</v>
      </c>
      <c r="C1089" s="825" t="s">
        <v>615</v>
      </c>
      <c r="D1089" s="839" t="s">
        <v>616</v>
      </c>
      <c r="E1089" s="825" t="s">
        <v>4767</v>
      </c>
      <c r="F1089" s="839" t="s">
        <v>4768</v>
      </c>
      <c r="G1089" s="825" t="s">
        <v>5316</v>
      </c>
      <c r="H1089" s="825" t="s">
        <v>5317</v>
      </c>
      <c r="I1089" s="831">
        <v>536.75601806640623</v>
      </c>
      <c r="J1089" s="831">
        <v>15</v>
      </c>
      <c r="K1089" s="832">
        <v>8082.80029296875</v>
      </c>
    </row>
    <row r="1090" spans="1:11" ht="14.45" customHeight="1" x14ac:dyDescent="0.2">
      <c r="A1090" s="821" t="s">
        <v>588</v>
      </c>
      <c r="B1090" s="822" t="s">
        <v>589</v>
      </c>
      <c r="C1090" s="825" t="s">
        <v>615</v>
      </c>
      <c r="D1090" s="839" t="s">
        <v>616</v>
      </c>
      <c r="E1090" s="825" t="s">
        <v>4767</v>
      </c>
      <c r="F1090" s="839" t="s">
        <v>4768</v>
      </c>
      <c r="G1090" s="825" t="s">
        <v>5320</v>
      </c>
      <c r="H1090" s="825" t="s">
        <v>5321</v>
      </c>
      <c r="I1090" s="831">
        <v>535.35779486762158</v>
      </c>
      <c r="J1090" s="831">
        <v>13</v>
      </c>
      <c r="K1090" s="832">
        <v>6984.1202392578125</v>
      </c>
    </row>
    <row r="1091" spans="1:11" ht="14.45" customHeight="1" x14ac:dyDescent="0.2">
      <c r="A1091" s="821" t="s">
        <v>588</v>
      </c>
      <c r="B1091" s="822" t="s">
        <v>589</v>
      </c>
      <c r="C1091" s="825" t="s">
        <v>615</v>
      </c>
      <c r="D1091" s="839" t="s">
        <v>616</v>
      </c>
      <c r="E1091" s="825" t="s">
        <v>4767</v>
      </c>
      <c r="F1091" s="839" t="s">
        <v>4768</v>
      </c>
      <c r="G1091" s="825" t="s">
        <v>4783</v>
      </c>
      <c r="H1091" s="825" t="s">
        <v>5830</v>
      </c>
      <c r="I1091" s="831">
        <v>11.736666361490885</v>
      </c>
      <c r="J1091" s="831">
        <v>90</v>
      </c>
      <c r="K1091" s="832">
        <v>1056.1000061035156</v>
      </c>
    </row>
    <row r="1092" spans="1:11" ht="14.45" customHeight="1" x14ac:dyDescent="0.2">
      <c r="A1092" s="821" t="s">
        <v>588</v>
      </c>
      <c r="B1092" s="822" t="s">
        <v>589</v>
      </c>
      <c r="C1092" s="825" t="s">
        <v>615</v>
      </c>
      <c r="D1092" s="839" t="s">
        <v>616</v>
      </c>
      <c r="E1092" s="825" t="s">
        <v>4767</v>
      </c>
      <c r="F1092" s="839" t="s">
        <v>4768</v>
      </c>
      <c r="G1092" s="825" t="s">
        <v>4783</v>
      </c>
      <c r="H1092" s="825" t="s">
        <v>4784</v>
      </c>
      <c r="I1092" s="831">
        <v>11.734999656677246</v>
      </c>
      <c r="J1092" s="831">
        <v>40</v>
      </c>
      <c r="K1092" s="832">
        <v>469.40000915527344</v>
      </c>
    </row>
    <row r="1093" spans="1:11" ht="14.45" customHeight="1" x14ac:dyDescent="0.2">
      <c r="A1093" s="821" t="s">
        <v>588</v>
      </c>
      <c r="B1093" s="822" t="s">
        <v>589</v>
      </c>
      <c r="C1093" s="825" t="s">
        <v>615</v>
      </c>
      <c r="D1093" s="839" t="s">
        <v>616</v>
      </c>
      <c r="E1093" s="825" t="s">
        <v>4767</v>
      </c>
      <c r="F1093" s="839" t="s">
        <v>4768</v>
      </c>
      <c r="G1093" s="825" t="s">
        <v>4785</v>
      </c>
      <c r="H1093" s="825" t="s">
        <v>4786</v>
      </c>
      <c r="I1093" s="831">
        <v>13.310000419616699</v>
      </c>
      <c r="J1093" s="831">
        <v>790</v>
      </c>
      <c r="K1093" s="832">
        <v>10514.900024414063</v>
      </c>
    </row>
    <row r="1094" spans="1:11" ht="14.45" customHeight="1" x14ac:dyDescent="0.2">
      <c r="A1094" s="821" t="s">
        <v>588</v>
      </c>
      <c r="B1094" s="822" t="s">
        <v>589</v>
      </c>
      <c r="C1094" s="825" t="s">
        <v>615</v>
      </c>
      <c r="D1094" s="839" t="s">
        <v>616</v>
      </c>
      <c r="E1094" s="825" t="s">
        <v>4767</v>
      </c>
      <c r="F1094" s="839" t="s">
        <v>4768</v>
      </c>
      <c r="G1094" s="825" t="s">
        <v>5344</v>
      </c>
      <c r="H1094" s="825" t="s">
        <v>5345</v>
      </c>
      <c r="I1094" s="831">
        <v>13.310000419616699</v>
      </c>
      <c r="J1094" s="831">
        <v>200</v>
      </c>
      <c r="K1094" s="832">
        <v>2662</v>
      </c>
    </row>
    <row r="1095" spans="1:11" ht="14.45" customHeight="1" x14ac:dyDescent="0.2">
      <c r="A1095" s="821" t="s">
        <v>588</v>
      </c>
      <c r="B1095" s="822" t="s">
        <v>589</v>
      </c>
      <c r="C1095" s="825" t="s">
        <v>615</v>
      </c>
      <c r="D1095" s="839" t="s">
        <v>616</v>
      </c>
      <c r="E1095" s="825" t="s">
        <v>4767</v>
      </c>
      <c r="F1095" s="839" t="s">
        <v>4768</v>
      </c>
      <c r="G1095" s="825" t="s">
        <v>5990</v>
      </c>
      <c r="H1095" s="825" t="s">
        <v>5991</v>
      </c>
      <c r="I1095" s="831">
        <v>197.96000671386719</v>
      </c>
      <c r="J1095" s="831">
        <v>10</v>
      </c>
      <c r="K1095" s="832">
        <v>1979.56005859375</v>
      </c>
    </row>
    <row r="1096" spans="1:11" ht="14.45" customHeight="1" x14ac:dyDescent="0.2">
      <c r="A1096" s="821" t="s">
        <v>588</v>
      </c>
      <c r="B1096" s="822" t="s">
        <v>589</v>
      </c>
      <c r="C1096" s="825" t="s">
        <v>615</v>
      </c>
      <c r="D1096" s="839" t="s">
        <v>616</v>
      </c>
      <c r="E1096" s="825" t="s">
        <v>4767</v>
      </c>
      <c r="F1096" s="839" t="s">
        <v>4768</v>
      </c>
      <c r="G1096" s="825" t="s">
        <v>5994</v>
      </c>
      <c r="H1096" s="825" t="s">
        <v>5995</v>
      </c>
      <c r="I1096" s="831">
        <v>197.96000671386719</v>
      </c>
      <c r="J1096" s="831">
        <v>10</v>
      </c>
      <c r="K1096" s="832">
        <v>1979.5999755859375</v>
      </c>
    </row>
    <row r="1097" spans="1:11" ht="14.45" customHeight="1" x14ac:dyDescent="0.2">
      <c r="A1097" s="821" t="s">
        <v>588</v>
      </c>
      <c r="B1097" s="822" t="s">
        <v>589</v>
      </c>
      <c r="C1097" s="825" t="s">
        <v>615</v>
      </c>
      <c r="D1097" s="839" t="s">
        <v>616</v>
      </c>
      <c r="E1097" s="825" t="s">
        <v>4767</v>
      </c>
      <c r="F1097" s="839" t="s">
        <v>4768</v>
      </c>
      <c r="G1097" s="825" t="s">
        <v>5998</v>
      </c>
      <c r="H1097" s="825" t="s">
        <v>5999</v>
      </c>
      <c r="I1097" s="831">
        <v>1539.1199951171875</v>
      </c>
      <c r="J1097" s="831">
        <v>5</v>
      </c>
      <c r="K1097" s="832">
        <v>7695.5999755859375</v>
      </c>
    </row>
    <row r="1098" spans="1:11" ht="14.45" customHeight="1" x14ac:dyDescent="0.2">
      <c r="A1098" s="821" t="s">
        <v>588</v>
      </c>
      <c r="B1098" s="822" t="s">
        <v>589</v>
      </c>
      <c r="C1098" s="825" t="s">
        <v>615</v>
      </c>
      <c r="D1098" s="839" t="s">
        <v>616</v>
      </c>
      <c r="E1098" s="825" t="s">
        <v>4767</v>
      </c>
      <c r="F1098" s="839" t="s">
        <v>4768</v>
      </c>
      <c r="G1098" s="825" t="s">
        <v>6188</v>
      </c>
      <c r="H1098" s="825" t="s">
        <v>6189</v>
      </c>
      <c r="I1098" s="831">
        <v>236.19000244140625</v>
      </c>
      <c r="J1098" s="831">
        <v>25</v>
      </c>
      <c r="K1098" s="832">
        <v>5904.7998046875</v>
      </c>
    </row>
    <row r="1099" spans="1:11" ht="14.45" customHeight="1" x14ac:dyDescent="0.2">
      <c r="A1099" s="821" t="s">
        <v>588</v>
      </c>
      <c r="B1099" s="822" t="s">
        <v>589</v>
      </c>
      <c r="C1099" s="825" t="s">
        <v>615</v>
      </c>
      <c r="D1099" s="839" t="s">
        <v>616</v>
      </c>
      <c r="E1099" s="825" t="s">
        <v>4767</v>
      </c>
      <c r="F1099" s="839" t="s">
        <v>4768</v>
      </c>
      <c r="G1099" s="825" t="s">
        <v>6002</v>
      </c>
      <c r="H1099" s="825" t="s">
        <v>6003</v>
      </c>
      <c r="I1099" s="831">
        <v>403.04000854492188</v>
      </c>
      <c r="J1099" s="831">
        <v>90</v>
      </c>
      <c r="K1099" s="832">
        <v>36273.51904296875</v>
      </c>
    </row>
    <row r="1100" spans="1:11" ht="14.45" customHeight="1" x14ac:dyDescent="0.2">
      <c r="A1100" s="821" t="s">
        <v>588</v>
      </c>
      <c r="B1100" s="822" t="s">
        <v>589</v>
      </c>
      <c r="C1100" s="825" t="s">
        <v>615</v>
      </c>
      <c r="D1100" s="839" t="s">
        <v>616</v>
      </c>
      <c r="E1100" s="825" t="s">
        <v>4767</v>
      </c>
      <c r="F1100" s="839" t="s">
        <v>4768</v>
      </c>
      <c r="G1100" s="825" t="s">
        <v>6004</v>
      </c>
      <c r="H1100" s="825" t="s">
        <v>6005</v>
      </c>
      <c r="I1100" s="831">
        <v>400</v>
      </c>
      <c r="J1100" s="831">
        <v>20</v>
      </c>
      <c r="K1100" s="832">
        <v>8000.0400390625</v>
      </c>
    </row>
    <row r="1101" spans="1:11" ht="14.45" customHeight="1" x14ac:dyDescent="0.2">
      <c r="A1101" s="821" t="s">
        <v>588</v>
      </c>
      <c r="B1101" s="822" t="s">
        <v>589</v>
      </c>
      <c r="C1101" s="825" t="s">
        <v>615</v>
      </c>
      <c r="D1101" s="839" t="s">
        <v>616</v>
      </c>
      <c r="E1101" s="825" t="s">
        <v>4767</v>
      </c>
      <c r="F1101" s="839" t="s">
        <v>4768</v>
      </c>
      <c r="G1101" s="825" t="s">
        <v>6006</v>
      </c>
      <c r="H1101" s="825" t="s">
        <v>6007</v>
      </c>
      <c r="I1101" s="831">
        <v>439.95888264973956</v>
      </c>
      <c r="J1101" s="831">
        <v>230</v>
      </c>
      <c r="K1101" s="832">
        <v>101189.80078125</v>
      </c>
    </row>
    <row r="1102" spans="1:11" ht="14.45" customHeight="1" x14ac:dyDescent="0.2">
      <c r="A1102" s="821" t="s">
        <v>588</v>
      </c>
      <c r="B1102" s="822" t="s">
        <v>589</v>
      </c>
      <c r="C1102" s="825" t="s">
        <v>615</v>
      </c>
      <c r="D1102" s="839" t="s">
        <v>616</v>
      </c>
      <c r="E1102" s="825" t="s">
        <v>4767</v>
      </c>
      <c r="F1102" s="839" t="s">
        <v>4768</v>
      </c>
      <c r="G1102" s="825" t="s">
        <v>6008</v>
      </c>
      <c r="H1102" s="825" t="s">
        <v>6009</v>
      </c>
      <c r="I1102" s="831">
        <v>439.95817704634231</v>
      </c>
      <c r="J1102" s="831">
        <v>290</v>
      </c>
      <c r="K1102" s="832">
        <v>127587.08056640625</v>
      </c>
    </row>
    <row r="1103" spans="1:11" ht="14.45" customHeight="1" x14ac:dyDescent="0.2">
      <c r="A1103" s="821" t="s">
        <v>588</v>
      </c>
      <c r="B1103" s="822" t="s">
        <v>589</v>
      </c>
      <c r="C1103" s="825" t="s">
        <v>615</v>
      </c>
      <c r="D1103" s="839" t="s">
        <v>616</v>
      </c>
      <c r="E1103" s="825" t="s">
        <v>4767</v>
      </c>
      <c r="F1103" s="839" t="s">
        <v>4768</v>
      </c>
      <c r="G1103" s="825" t="s">
        <v>6190</v>
      </c>
      <c r="H1103" s="825" t="s">
        <v>6191</v>
      </c>
      <c r="I1103" s="831">
        <v>35.476666132609047</v>
      </c>
      <c r="J1103" s="831">
        <v>150</v>
      </c>
      <c r="K1103" s="832">
        <v>5320.9801025390625</v>
      </c>
    </row>
    <row r="1104" spans="1:11" ht="14.45" customHeight="1" x14ac:dyDescent="0.2">
      <c r="A1104" s="821" t="s">
        <v>588</v>
      </c>
      <c r="B1104" s="822" t="s">
        <v>589</v>
      </c>
      <c r="C1104" s="825" t="s">
        <v>615</v>
      </c>
      <c r="D1104" s="839" t="s">
        <v>616</v>
      </c>
      <c r="E1104" s="825" t="s">
        <v>4767</v>
      </c>
      <c r="F1104" s="839" t="s">
        <v>4768</v>
      </c>
      <c r="G1104" s="825" t="s">
        <v>6192</v>
      </c>
      <c r="H1104" s="825" t="s">
        <v>6193</v>
      </c>
      <c r="I1104" s="831">
        <v>100.55333201090495</v>
      </c>
      <c r="J1104" s="831">
        <v>60</v>
      </c>
      <c r="K1104" s="832">
        <v>6033.0599365234375</v>
      </c>
    </row>
    <row r="1105" spans="1:11" ht="14.45" customHeight="1" x14ac:dyDescent="0.2">
      <c r="A1105" s="821" t="s">
        <v>588</v>
      </c>
      <c r="B1105" s="822" t="s">
        <v>589</v>
      </c>
      <c r="C1105" s="825" t="s">
        <v>615</v>
      </c>
      <c r="D1105" s="839" t="s">
        <v>616</v>
      </c>
      <c r="E1105" s="825" t="s">
        <v>4767</v>
      </c>
      <c r="F1105" s="839" t="s">
        <v>4768</v>
      </c>
      <c r="G1105" s="825" t="s">
        <v>6012</v>
      </c>
      <c r="H1105" s="825" t="s">
        <v>6013</v>
      </c>
      <c r="I1105" s="831">
        <v>48.389999389648438</v>
      </c>
      <c r="J1105" s="831">
        <v>25</v>
      </c>
      <c r="K1105" s="832">
        <v>1209.699951171875</v>
      </c>
    </row>
    <row r="1106" spans="1:11" ht="14.45" customHeight="1" x14ac:dyDescent="0.2">
      <c r="A1106" s="821" t="s">
        <v>588</v>
      </c>
      <c r="B1106" s="822" t="s">
        <v>589</v>
      </c>
      <c r="C1106" s="825" t="s">
        <v>615</v>
      </c>
      <c r="D1106" s="839" t="s">
        <v>616</v>
      </c>
      <c r="E1106" s="825" t="s">
        <v>4767</v>
      </c>
      <c r="F1106" s="839" t="s">
        <v>4768</v>
      </c>
      <c r="G1106" s="825" t="s">
        <v>4787</v>
      </c>
      <c r="H1106" s="825" t="s">
        <v>4788</v>
      </c>
      <c r="I1106" s="831">
        <v>0.82285713297980168</v>
      </c>
      <c r="J1106" s="831">
        <v>17900</v>
      </c>
      <c r="K1106" s="832">
        <v>14729</v>
      </c>
    </row>
    <row r="1107" spans="1:11" ht="14.45" customHeight="1" x14ac:dyDescent="0.2">
      <c r="A1107" s="821" t="s">
        <v>588</v>
      </c>
      <c r="B1107" s="822" t="s">
        <v>589</v>
      </c>
      <c r="C1107" s="825" t="s">
        <v>615</v>
      </c>
      <c r="D1107" s="839" t="s">
        <v>616</v>
      </c>
      <c r="E1107" s="825" t="s">
        <v>4767</v>
      </c>
      <c r="F1107" s="839" t="s">
        <v>4768</v>
      </c>
      <c r="G1107" s="825" t="s">
        <v>4789</v>
      </c>
      <c r="H1107" s="825" t="s">
        <v>4790</v>
      </c>
      <c r="I1107" s="831">
        <v>0.43529411975075216</v>
      </c>
      <c r="J1107" s="831">
        <v>8600</v>
      </c>
      <c r="K1107" s="832">
        <v>3743</v>
      </c>
    </row>
    <row r="1108" spans="1:11" ht="14.45" customHeight="1" x14ac:dyDescent="0.2">
      <c r="A1108" s="821" t="s">
        <v>588</v>
      </c>
      <c r="B1108" s="822" t="s">
        <v>589</v>
      </c>
      <c r="C1108" s="825" t="s">
        <v>615</v>
      </c>
      <c r="D1108" s="839" t="s">
        <v>616</v>
      </c>
      <c r="E1108" s="825" t="s">
        <v>4767</v>
      </c>
      <c r="F1108" s="839" t="s">
        <v>4768</v>
      </c>
      <c r="G1108" s="825" t="s">
        <v>4791</v>
      </c>
      <c r="H1108" s="825" t="s">
        <v>4792</v>
      </c>
      <c r="I1108" s="831">
        <v>1.1391666531562805</v>
      </c>
      <c r="J1108" s="831">
        <v>18160</v>
      </c>
      <c r="K1108" s="832">
        <v>20687.200012207031</v>
      </c>
    </row>
    <row r="1109" spans="1:11" ht="14.45" customHeight="1" x14ac:dyDescent="0.2">
      <c r="A1109" s="821" t="s">
        <v>588</v>
      </c>
      <c r="B1109" s="822" t="s">
        <v>589</v>
      </c>
      <c r="C1109" s="825" t="s">
        <v>615</v>
      </c>
      <c r="D1109" s="839" t="s">
        <v>616</v>
      </c>
      <c r="E1109" s="825" t="s">
        <v>4767</v>
      </c>
      <c r="F1109" s="839" t="s">
        <v>4768</v>
      </c>
      <c r="G1109" s="825" t="s">
        <v>4793</v>
      </c>
      <c r="H1109" s="825" t="s">
        <v>4794</v>
      </c>
      <c r="I1109" s="831">
        <v>0.58047617333275936</v>
      </c>
      <c r="J1109" s="831">
        <v>15400</v>
      </c>
      <c r="K1109" s="832">
        <v>8940</v>
      </c>
    </row>
    <row r="1110" spans="1:11" ht="14.45" customHeight="1" x14ac:dyDescent="0.2">
      <c r="A1110" s="821" t="s">
        <v>588</v>
      </c>
      <c r="B1110" s="822" t="s">
        <v>589</v>
      </c>
      <c r="C1110" s="825" t="s">
        <v>615</v>
      </c>
      <c r="D1110" s="839" t="s">
        <v>616</v>
      </c>
      <c r="E1110" s="825" t="s">
        <v>4767</v>
      </c>
      <c r="F1110" s="839" t="s">
        <v>4768</v>
      </c>
      <c r="G1110" s="825" t="s">
        <v>5474</v>
      </c>
      <c r="H1110" s="825" t="s">
        <v>5475</v>
      </c>
      <c r="I1110" s="831">
        <v>6.309999942779541</v>
      </c>
      <c r="J1110" s="831">
        <v>900</v>
      </c>
      <c r="K1110" s="832">
        <v>5679.68994140625</v>
      </c>
    </row>
    <row r="1111" spans="1:11" ht="14.45" customHeight="1" x14ac:dyDescent="0.2">
      <c r="A1111" s="821" t="s">
        <v>588</v>
      </c>
      <c r="B1111" s="822" t="s">
        <v>589</v>
      </c>
      <c r="C1111" s="825" t="s">
        <v>615</v>
      </c>
      <c r="D1111" s="839" t="s">
        <v>616</v>
      </c>
      <c r="E1111" s="825" t="s">
        <v>4767</v>
      </c>
      <c r="F1111" s="839" t="s">
        <v>4768</v>
      </c>
      <c r="G1111" s="825" t="s">
        <v>5476</v>
      </c>
      <c r="H1111" s="825" t="s">
        <v>5477</v>
      </c>
      <c r="I1111" s="831">
        <v>9.1433334350585938</v>
      </c>
      <c r="J1111" s="831">
        <v>400</v>
      </c>
      <c r="K1111" s="832">
        <v>3656.3199462890625</v>
      </c>
    </row>
    <row r="1112" spans="1:11" ht="14.45" customHeight="1" x14ac:dyDescent="0.2">
      <c r="A1112" s="821" t="s">
        <v>588</v>
      </c>
      <c r="B1112" s="822" t="s">
        <v>589</v>
      </c>
      <c r="C1112" s="825" t="s">
        <v>615</v>
      </c>
      <c r="D1112" s="839" t="s">
        <v>616</v>
      </c>
      <c r="E1112" s="825" t="s">
        <v>4767</v>
      </c>
      <c r="F1112" s="839" t="s">
        <v>4768</v>
      </c>
      <c r="G1112" s="825" t="s">
        <v>5478</v>
      </c>
      <c r="H1112" s="825" t="s">
        <v>5479</v>
      </c>
      <c r="I1112" s="831">
        <v>5.1999998092651367</v>
      </c>
      <c r="J1112" s="831">
        <v>20</v>
      </c>
      <c r="K1112" s="832">
        <v>104</v>
      </c>
    </row>
    <row r="1113" spans="1:11" ht="14.45" customHeight="1" x14ac:dyDescent="0.2">
      <c r="A1113" s="821" t="s">
        <v>588</v>
      </c>
      <c r="B1113" s="822" t="s">
        <v>589</v>
      </c>
      <c r="C1113" s="825" t="s">
        <v>615</v>
      </c>
      <c r="D1113" s="839" t="s">
        <v>616</v>
      </c>
      <c r="E1113" s="825" t="s">
        <v>4767</v>
      </c>
      <c r="F1113" s="839" t="s">
        <v>4768</v>
      </c>
      <c r="G1113" s="825" t="s">
        <v>5480</v>
      </c>
      <c r="H1113" s="825" t="s">
        <v>5481</v>
      </c>
      <c r="I1113" s="831">
        <v>7.429999828338623</v>
      </c>
      <c r="J1113" s="831">
        <v>150</v>
      </c>
      <c r="K1113" s="832">
        <v>1114.5</v>
      </c>
    </row>
    <row r="1114" spans="1:11" ht="14.45" customHeight="1" x14ac:dyDescent="0.2">
      <c r="A1114" s="821" t="s">
        <v>588</v>
      </c>
      <c r="B1114" s="822" t="s">
        <v>589</v>
      </c>
      <c r="C1114" s="825" t="s">
        <v>615</v>
      </c>
      <c r="D1114" s="839" t="s">
        <v>616</v>
      </c>
      <c r="E1114" s="825" t="s">
        <v>4767</v>
      </c>
      <c r="F1114" s="839" t="s">
        <v>4768</v>
      </c>
      <c r="G1114" s="825" t="s">
        <v>5493</v>
      </c>
      <c r="H1114" s="825" t="s">
        <v>5494</v>
      </c>
      <c r="I1114" s="831">
        <v>6.2324999570846558</v>
      </c>
      <c r="J1114" s="831">
        <v>115</v>
      </c>
      <c r="K1114" s="832">
        <v>716.74998474121094</v>
      </c>
    </row>
    <row r="1115" spans="1:11" ht="14.45" customHeight="1" x14ac:dyDescent="0.2">
      <c r="A1115" s="821" t="s">
        <v>588</v>
      </c>
      <c r="B1115" s="822" t="s">
        <v>589</v>
      </c>
      <c r="C1115" s="825" t="s">
        <v>615</v>
      </c>
      <c r="D1115" s="839" t="s">
        <v>616</v>
      </c>
      <c r="E1115" s="825" t="s">
        <v>4767</v>
      </c>
      <c r="F1115" s="839" t="s">
        <v>4768</v>
      </c>
      <c r="G1115" s="825" t="s">
        <v>6194</v>
      </c>
      <c r="H1115" s="825" t="s">
        <v>6195</v>
      </c>
      <c r="I1115" s="831">
        <v>1599</v>
      </c>
      <c r="J1115" s="831">
        <v>2</v>
      </c>
      <c r="K1115" s="832">
        <v>3198</v>
      </c>
    </row>
    <row r="1116" spans="1:11" ht="14.45" customHeight="1" x14ac:dyDescent="0.2">
      <c r="A1116" s="821" t="s">
        <v>588</v>
      </c>
      <c r="B1116" s="822" t="s">
        <v>589</v>
      </c>
      <c r="C1116" s="825" t="s">
        <v>615</v>
      </c>
      <c r="D1116" s="839" t="s">
        <v>616</v>
      </c>
      <c r="E1116" s="825" t="s">
        <v>4767</v>
      </c>
      <c r="F1116" s="839" t="s">
        <v>4768</v>
      </c>
      <c r="G1116" s="825" t="s">
        <v>4795</v>
      </c>
      <c r="H1116" s="825" t="s">
        <v>4796</v>
      </c>
      <c r="I1116" s="831">
        <v>0.47049999833106992</v>
      </c>
      <c r="J1116" s="831">
        <v>15100</v>
      </c>
      <c r="K1116" s="832">
        <v>7102</v>
      </c>
    </row>
    <row r="1117" spans="1:11" ht="14.45" customHeight="1" x14ac:dyDescent="0.2">
      <c r="A1117" s="821" t="s">
        <v>588</v>
      </c>
      <c r="B1117" s="822" t="s">
        <v>589</v>
      </c>
      <c r="C1117" s="825" t="s">
        <v>615</v>
      </c>
      <c r="D1117" s="839" t="s">
        <v>616</v>
      </c>
      <c r="E1117" s="825" t="s">
        <v>4767</v>
      </c>
      <c r="F1117" s="839" t="s">
        <v>4768</v>
      </c>
      <c r="G1117" s="825" t="s">
        <v>5532</v>
      </c>
      <c r="H1117" s="825" t="s">
        <v>5533</v>
      </c>
      <c r="I1117" s="831">
        <v>51.560001373291016</v>
      </c>
      <c r="J1117" s="831">
        <v>20</v>
      </c>
      <c r="K1117" s="832">
        <v>1031.1600341796875</v>
      </c>
    </row>
    <row r="1118" spans="1:11" ht="14.45" customHeight="1" x14ac:dyDescent="0.2">
      <c r="A1118" s="821" t="s">
        <v>588</v>
      </c>
      <c r="B1118" s="822" t="s">
        <v>589</v>
      </c>
      <c r="C1118" s="825" t="s">
        <v>615</v>
      </c>
      <c r="D1118" s="839" t="s">
        <v>616</v>
      </c>
      <c r="E1118" s="825" t="s">
        <v>4767</v>
      </c>
      <c r="F1118" s="839" t="s">
        <v>4768</v>
      </c>
      <c r="G1118" s="825" t="s">
        <v>5534</v>
      </c>
      <c r="H1118" s="825" t="s">
        <v>5535</v>
      </c>
      <c r="I1118" s="831">
        <v>72.151820096102625</v>
      </c>
      <c r="J1118" s="831">
        <v>295</v>
      </c>
      <c r="K1118" s="832">
        <v>21285.120483398438</v>
      </c>
    </row>
    <row r="1119" spans="1:11" ht="14.45" customHeight="1" x14ac:dyDescent="0.2">
      <c r="A1119" s="821" t="s">
        <v>588</v>
      </c>
      <c r="B1119" s="822" t="s">
        <v>589</v>
      </c>
      <c r="C1119" s="825" t="s">
        <v>615</v>
      </c>
      <c r="D1119" s="839" t="s">
        <v>616</v>
      </c>
      <c r="E1119" s="825" t="s">
        <v>4767</v>
      </c>
      <c r="F1119" s="839" t="s">
        <v>4768</v>
      </c>
      <c r="G1119" s="825" t="s">
        <v>5536</v>
      </c>
      <c r="H1119" s="825" t="s">
        <v>5537</v>
      </c>
      <c r="I1119" s="831">
        <v>130.67999267578125</v>
      </c>
      <c r="J1119" s="831">
        <v>30</v>
      </c>
      <c r="K1119" s="832">
        <v>3920.400146484375</v>
      </c>
    </row>
    <row r="1120" spans="1:11" ht="14.45" customHeight="1" x14ac:dyDescent="0.2">
      <c r="A1120" s="821" t="s">
        <v>588</v>
      </c>
      <c r="B1120" s="822" t="s">
        <v>589</v>
      </c>
      <c r="C1120" s="825" t="s">
        <v>615</v>
      </c>
      <c r="D1120" s="839" t="s">
        <v>616</v>
      </c>
      <c r="E1120" s="825" t="s">
        <v>4767</v>
      </c>
      <c r="F1120" s="839" t="s">
        <v>4768</v>
      </c>
      <c r="G1120" s="825" t="s">
        <v>5538</v>
      </c>
      <c r="H1120" s="825" t="s">
        <v>5539</v>
      </c>
      <c r="I1120" s="831">
        <v>542.55999755859375</v>
      </c>
      <c r="J1120" s="831">
        <v>15</v>
      </c>
      <c r="K1120" s="832">
        <v>8138.460205078125</v>
      </c>
    </row>
    <row r="1121" spans="1:11" ht="14.45" customHeight="1" x14ac:dyDescent="0.2">
      <c r="A1121" s="821" t="s">
        <v>588</v>
      </c>
      <c r="B1121" s="822" t="s">
        <v>589</v>
      </c>
      <c r="C1121" s="825" t="s">
        <v>615</v>
      </c>
      <c r="D1121" s="839" t="s">
        <v>616</v>
      </c>
      <c r="E1121" s="825" t="s">
        <v>4797</v>
      </c>
      <c r="F1121" s="839" t="s">
        <v>4798</v>
      </c>
      <c r="G1121" s="825" t="s">
        <v>4799</v>
      </c>
      <c r="H1121" s="825" t="s">
        <v>4800</v>
      </c>
      <c r="I1121" s="831">
        <v>10.164166609446207</v>
      </c>
      <c r="J1121" s="831">
        <v>8600</v>
      </c>
      <c r="K1121" s="832">
        <v>87413</v>
      </c>
    </row>
    <row r="1122" spans="1:11" ht="14.45" customHeight="1" x14ac:dyDescent="0.2">
      <c r="A1122" s="821" t="s">
        <v>588</v>
      </c>
      <c r="B1122" s="822" t="s">
        <v>589</v>
      </c>
      <c r="C1122" s="825" t="s">
        <v>615</v>
      </c>
      <c r="D1122" s="839" t="s">
        <v>616</v>
      </c>
      <c r="E1122" s="825" t="s">
        <v>4797</v>
      </c>
      <c r="F1122" s="839" t="s">
        <v>4798</v>
      </c>
      <c r="G1122" s="825" t="s">
        <v>6196</v>
      </c>
      <c r="H1122" s="825" t="s">
        <v>6197</v>
      </c>
      <c r="I1122" s="831">
        <v>1374.199951171875</v>
      </c>
      <c r="J1122" s="831">
        <v>4</v>
      </c>
      <c r="K1122" s="832">
        <v>5496.77978515625</v>
      </c>
    </row>
    <row r="1123" spans="1:11" ht="14.45" customHeight="1" x14ac:dyDescent="0.2">
      <c r="A1123" s="821" t="s">
        <v>588</v>
      </c>
      <c r="B1123" s="822" t="s">
        <v>589</v>
      </c>
      <c r="C1123" s="825" t="s">
        <v>615</v>
      </c>
      <c r="D1123" s="839" t="s">
        <v>616</v>
      </c>
      <c r="E1123" s="825" t="s">
        <v>4797</v>
      </c>
      <c r="F1123" s="839" t="s">
        <v>4798</v>
      </c>
      <c r="G1123" s="825" t="s">
        <v>5600</v>
      </c>
      <c r="H1123" s="825" t="s">
        <v>5601</v>
      </c>
      <c r="I1123" s="831">
        <v>16.699375748634338</v>
      </c>
      <c r="J1123" s="831">
        <v>1250</v>
      </c>
      <c r="K1123" s="832">
        <v>20874.5</v>
      </c>
    </row>
    <row r="1124" spans="1:11" ht="14.45" customHeight="1" x14ac:dyDescent="0.2">
      <c r="A1124" s="821" t="s">
        <v>588</v>
      </c>
      <c r="B1124" s="822" t="s">
        <v>589</v>
      </c>
      <c r="C1124" s="825" t="s">
        <v>615</v>
      </c>
      <c r="D1124" s="839" t="s">
        <v>616</v>
      </c>
      <c r="E1124" s="825" t="s">
        <v>5604</v>
      </c>
      <c r="F1124" s="839" t="s">
        <v>5605</v>
      </c>
      <c r="G1124" s="825" t="s">
        <v>6198</v>
      </c>
      <c r="H1124" s="825" t="s">
        <v>6199</v>
      </c>
      <c r="I1124" s="831">
        <v>27.253684294851201</v>
      </c>
      <c r="J1124" s="831">
        <v>936</v>
      </c>
      <c r="K1124" s="832">
        <v>25508.519958496094</v>
      </c>
    </row>
    <row r="1125" spans="1:11" ht="14.45" customHeight="1" x14ac:dyDescent="0.2">
      <c r="A1125" s="821" t="s">
        <v>588</v>
      </c>
      <c r="B1125" s="822" t="s">
        <v>589</v>
      </c>
      <c r="C1125" s="825" t="s">
        <v>615</v>
      </c>
      <c r="D1125" s="839" t="s">
        <v>616</v>
      </c>
      <c r="E1125" s="825" t="s">
        <v>4801</v>
      </c>
      <c r="F1125" s="839" t="s">
        <v>4802</v>
      </c>
      <c r="G1125" s="825" t="s">
        <v>6060</v>
      </c>
      <c r="H1125" s="825" t="s">
        <v>6061</v>
      </c>
      <c r="I1125" s="831">
        <v>180.44000244140625</v>
      </c>
      <c r="J1125" s="831">
        <v>50</v>
      </c>
      <c r="K1125" s="832">
        <v>9021.759765625</v>
      </c>
    </row>
    <row r="1126" spans="1:11" ht="14.45" customHeight="1" x14ac:dyDescent="0.2">
      <c r="A1126" s="821" t="s">
        <v>588</v>
      </c>
      <c r="B1126" s="822" t="s">
        <v>589</v>
      </c>
      <c r="C1126" s="825" t="s">
        <v>615</v>
      </c>
      <c r="D1126" s="839" t="s">
        <v>616</v>
      </c>
      <c r="E1126" s="825" t="s">
        <v>4801</v>
      </c>
      <c r="F1126" s="839" t="s">
        <v>4802</v>
      </c>
      <c r="G1126" s="825" t="s">
        <v>4805</v>
      </c>
      <c r="H1126" s="825" t="s">
        <v>4806</v>
      </c>
      <c r="I1126" s="831">
        <v>0.30400000810623168</v>
      </c>
      <c r="J1126" s="831">
        <v>1500</v>
      </c>
      <c r="K1126" s="832">
        <v>456</v>
      </c>
    </row>
    <row r="1127" spans="1:11" ht="14.45" customHeight="1" x14ac:dyDescent="0.2">
      <c r="A1127" s="821" t="s">
        <v>588</v>
      </c>
      <c r="B1127" s="822" t="s">
        <v>589</v>
      </c>
      <c r="C1127" s="825" t="s">
        <v>615</v>
      </c>
      <c r="D1127" s="839" t="s">
        <v>616</v>
      </c>
      <c r="E1127" s="825" t="s">
        <v>4801</v>
      </c>
      <c r="F1127" s="839" t="s">
        <v>4802</v>
      </c>
      <c r="G1127" s="825" t="s">
        <v>4809</v>
      </c>
      <c r="H1127" s="825" t="s">
        <v>4810</v>
      </c>
      <c r="I1127" s="831">
        <v>0.3033333420753479</v>
      </c>
      <c r="J1127" s="831">
        <v>3700</v>
      </c>
      <c r="K1127" s="832">
        <v>1124</v>
      </c>
    </row>
    <row r="1128" spans="1:11" ht="14.45" customHeight="1" x14ac:dyDescent="0.2">
      <c r="A1128" s="821" t="s">
        <v>588</v>
      </c>
      <c r="B1128" s="822" t="s">
        <v>589</v>
      </c>
      <c r="C1128" s="825" t="s">
        <v>615</v>
      </c>
      <c r="D1128" s="839" t="s">
        <v>616</v>
      </c>
      <c r="E1128" s="825" t="s">
        <v>4801</v>
      </c>
      <c r="F1128" s="839" t="s">
        <v>4802</v>
      </c>
      <c r="G1128" s="825" t="s">
        <v>4811</v>
      </c>
      <c r="H1128" s="825" t="s">
        <v>4812</v>
      </c>
      <c r="I1128" s="831">
        <v>0.54458335041999817</v>
      </c>
      <c r="J1128" s="831">
        <v>20700</v>
      </c>
      <c r="K1128" s="832">
        <v>11276</v>
      </c>
    </row>
    <row r="1129" spans="1:11" ht="14.45" customHeight="1" x14ac:dyDescent="0.2">
      <c r="A1129" s="821" t="s">
        <v>588</v>
      </c>
      <c r="B1129" s="822" t="s">
        <v>589</v>
      </c>
      <c r="C1129" s="825" t="s">
        <v>615</v>
      </c>
      <c r="D1129" s="839" t="s">
        <v>616</v>
      </c>
      <c r="E1129" s="825" t="s">
        <v>4801</v>
      </c>
      <c r="F1129" s="839" t="s">
        <v>4802</v>
      </c>
      <c r="G1129" s="825" t="s">
        <v>6064</v>
      </c>
      <c r="H1129" s="825" t="s">
        <v>6065</v>
      </c>
      <c r="I1129" s="831">
        <v>180.44000244140625</v>
      </c>
      <c r="J1129" s="831">
        <v>50</v>
      </c>
      <c r="K1129" s="832">
        <v>9021.759765625</v>
      </c>
    </row>
    <row r="1130" spans="1:11" ht="14.45" customHeight="1" x14ac:dyDescent="0.2">
      <c r="A1130" s="821" t="s">
        <v>588</v>
      </c>
      <c r="B1130" s="822" t="s">
        <v>589</v>
      </c>
      <c r="C1130" s="825" t="s">
        <v>615</v>
      </c>
      <c r="D1130" s="839" t="s">
        <v>616</v>
      </c>
      <c r="E1130" s="825" t="s">
        <v>4801</v>
      </c>
      <c r="F1130" s="839" t="s">
        <v>4802</v>
      </c>
      <c r="G1130" s="825" t="s">
        <v>6076</v>
      </c>
      <c r="H1130" s="825" t="s">
        <v>6077</v>
      </c>
      <c r="I1130" s="831">
        <v>48.822500228881836</v>
      </c>
      <c r="J1130" s="831">
        <v>100</v>
      </c>
      <c r="K1130" s="832">
        <v>4882.3499755859375</v>
      </c>
    </row>
    <row r="1131" spans="1:11" ht="14.45" customHeight="1" x14ac:dyDescent="0.2">
      <c r="A1131" s="821" t="s">
        <v>588</v>
      </c>
      <c r="B1131" s="822" t="s">
        <v>589</v>
      </c>
      <c r="C1131" s="825" t="s">
        <v>615</v>
      </c>
      <c r="D1131" s="839" t="s">
        <v>616</v>
      </c>
      <c r="E1131" s="825" t="s">
        <v>4801</v>
      </c>
      <c r="F1131" s="839" t="s">
        <v>4802</v>
      </c>
      <c r="G1131" s="825" t="s">
        <v>6078</v>
      </c>
      <c r="H1131" s="825" t="s">
        <v>6079</v>
      </c>
      <c r="I1131" s="831">
        <v>48.822500228881836</v>
      </c>
      <c r="J1131" s="831">
        <v>100</v>
      </c>
      <c r="K1131" s="832">
        <v>4882.27001953125</v>
      </c>
    </row>
    <row r="1132" spans="1:11" ht="14.45" customHeight="1" x14ac:dyDescent="0.2">
      <c r="A1132" s="821" t="s">
        <v>588</v>
      </c>
      <c r="B1132" s="822" t="s">
        <v>589</v>
      </c>
      <c r="C1132" s="825" t="s">
        <v>615</v>
      </c>
      <c r="D1132" s="839" t="s">
        <v>616</v>
      </c>
      <c r="E1132" s="825" t="s">
        <v>4801</v>
      </c>
      <c r="F1132" s="839" t="s">
        <v>4802</v>
      </c>
      <c r="G1132" s="825" t="s">
        <v>6080</v>
      </c>
      <c r="H1132" s="825" t="s">
        <v>6081</v>
      </c>
      <c r="I1132" s="831">
        <v>48.82230788010817</v>
      </c>
      <c r="J1132" s="831">
        <v>325</v>
      </c>
      <c r="K1132" s="832">
        <v>15867.669921875</v>
      </c>
    </row>
    <row r="1133" spans="1:11" ht="14.45" customHeight="1" x14ac:dyDescent="0.2">
      <c r="A1133" s="821" t="s">
        <v>588</v>
      </c>
      <c r="B1133" s="822" t="s">
        <v>589</v>
      </c>
      <c r="C1133" s="825" t="s">
        <v>615</v>
      </c>
      <c r="D1133" s="839" t="s">
        <v>616</v>
      </c>
      <c r="E1133" s="825" t="s">
        <v>4801</v>
      </c>
      <c r="F1133" s="839" t="s">
        <v>4802</v>
      </c>
      <c r="G1133" s="825" t="s">
        <v>6082</v>
      </c>
      <c r="H1133" s="825" t="s">
        <v>6083</v>
      </c>
      <c r="I1133" s="831">
        <v>48.819999694824219</v>
      </c>
      <c r="J1133" s="831">
        <v>150</v>
      </c>
      <c r="K1133" s="832">
        <v>7323.539794921875</v>
      </c>
    </row>
    <row r="1134" spans="1:11" ht="14.45" customHeight="1" x14ac:dyDescent="0.2">
      <c r="A1134" s="821" t="s">
        <v>588</v>
      </c>
      <c r="B1134" s="822" t="s">
        <v>589</v>
      </c>
      <c r="C1134" s="825" t="s">
        <v>615</v>
      </c>
      <c r="D1134" s="839" t="s">
        <v>616</v>
      </c>
      <c r="E1134" s="825" t="s">
        <v>4801</v>
      </c>
      <c r="F1134" s="839" t="s">
        <v>4802</v>
      </c>
      <c r="G1134" s="825" t="s">
        <v>6086</v>
      </c>
      <c r="H1134" s="825" t="s">
        <v>6087</v>
      </c>
      <c r="I1134" s="831">
        <v>29.399999618530273</v>
      </c>
      <c r="J1134" s="831">
        <v>75</v>
      </c>
      <c r="K1134" s="832">
        <v>2205.22998046875</v>
      </c>
    </row>
    <row r="1135" spans="1:11" ht="14.45" customHeight="1" x14ac:dyDescent="0.2">
      <c r="A1135" s="821" t="s">
        <v>588</v>
      </c>
      <c r="B1135" s="822" t="s">
        <v>589</v>
      </c>
      <c r="C1135" s="825" t="s">
        <v>615</v>
      </c>
      <c r="D1135" s="839" t="s">
        <v>616</v>
      </c>
      <c r="E1135" s="825" t="s">
        <v>4801</v>
      </c>
      <c r="F1135" s="839" t="s">
        <v>4802</v>
      </c>
      <c r="G1135" s="825" t="s">
        <v>6088</v>
      </c>
      <c r="H1135" s="825" t="s">
        <v>6089</v>
      </c>
      <c r="I1135" s="831">
        <v>1.6030769439843984</v>
      </c>
      <c r="J1135" s="831">
        <v>6300</v>
      </c>
      <c r="K1135" s="832">
        <v>10102.330047607422</v>
      </c>
    </row>
    <row r="1136" spans="1:11" ht="14.45" customHeight="1" x14ac:dyDescent="0.2">
      <c r="A1136" s="821" t="s">
        <v>588</v>
      </c>
      <c r="B1136" s="822" t="s">
        <v>589</v>
      </c>
      <c r="C1136" s="825" t="s">
        <v>615</v>
      </c>
      <c r="D1136" s="839" t="s">
        <v>616</v>
      </c>
      <c r="E1136" s="825" t="s">
        <v>4801</v>
      </c>
      <c r="F1136" s="839" t="s">
        <v>4802</v>
      </c>
      <c r="G1136" s="825" t="s">
        <v>6090</v>
      </c>
      <c r="H1136" s="825" t="s">
        <v>6091</v>
      </c>
      <c r="I1136" s="831">
        <v>180.44000244140625</v>
      </c>
      <c r="J1136" s="831">
        <v>75</v>
      </c>
      <c r="K1136" s="832">
        <v>13532.6396484375</v>
      </c>
    </row>
    <row r="1137" spans="1:11" ht="14.45" customHeight="1" x14ac:dyDescent="0.2">
      <c r="A1137" s="821" t="s">
        <v>588</v>
      </c>
      <c r="B1137" s="822" t="s">
        <v>589</v>
      </c>
      <c r="C1137" s="825" t="s">
        <v>615</v>
      </c>
      <c r="D1137" s="839" t="s">
        <v>616</v>
      </c>
      <c r="E1137" s="825" t="s">
        <v>4801</v>
      </c>
      <c r="F1137" s="839" t="s">
        <v>4802</v>
      </c>
      <c r="G1137" s="825" t="s">
        <v>4821</v>
      </c>
      <c r="H1137" s="825" t="s">
        <v>4822</v>
      </c>
      <c r="I1137" s="831">
        <v>180</v>
      </c>
      <c r="J1137" s="831">
        <v>100</v>
      </c>
      <c r="K1137" s="832">
        <v>17999.95068359375</v>
      </c>
    </row>
    <row r="1138" spans="1:11" ht="14.45" customHeight="1" x14ac:dyDescent="0.2">
      <c r="A1138" s="821" t="s">
        <v>588</v>
      </c>
      <c r="B1138" s="822" t="s">
        <v>589</v>
      </c>
      <c r="C1138" s="825" t="s">
        <v>615</v>
      </c>
      <c r="D1138" s="839" t="s">
        <v>616</v>
      </c>
      <c r="E1138" s="825" t="s">
        <v>4801</v>
      </c>
      <c r="F1138" s="839" t="s">
        <v>4802</v>
      </c>
      <c r="G1138" s="825" t="s">
        <v>4823</v>
      </c>
      <c r="H1138" s="825" t="s">
        <v>4824</v>
      </c>
      <c r="I1138" s="831">
        <v>180</v>
      </c>
      <c r="J1138" s="831">
        <v>50</v>
      </c>
      <c r="K1138" s="832">
        <v>8999.990234375</v>
      </c>
    </row>
    <row r="1139" spans="1:11" ht="14.45" customHeight="1" x14ac:dyDescent="0.2">
      <c r="A1139" s="821" t="s">
        <v>588</v>
      </c>
      <c r="B1139" s="822" t="s">
        <v>589</v>
      </c>
      <c r="C1139" s="825" t="s">
        <v>615</v>
      </c>
      <c r="D1139" s="839" t="s">
        <v>616</v>
      </c>
      <c r="E1139" s="825" t="s">
        <v>4825</v>
      </c>
      <c r="F1139" s="839" t="s">
        <v>4826</v>
      </c>
      <c r="G1139" s="825" t="s">
        <v>4831</v>
      </c>
      <c r="H1139" s="825" t="s">
        <v>4832</v>
      </c>
      <c r="I1139" s="831">
        <v>0.71538461630160988</v>
      </c>
      <c r="J1139" s="831">
        <v>21200</v>
      </c>
      <c r="K1139" s="832">
        <v>15122</v>
      </c>
    </row>
    <row r="1140" spans="1:11" ht="14.45" customHeight="1" x14ac:dyDescent="0.2">
      <c r="A1140" s="821" t="s">
        <v>588</v>
      </c>
      <c r="B1140" s="822" t="s">
        <v>589</v>
      </c>
      <c r="C1140" s="825" t="s">
        <v>615</v>
      </c>
      <c r="D1140" s="839" t="s">
        <v>616</v>
      </c>
      <c r="E1140" s="825" t="s">
        <v>4825</v>
      </c>
      <c r="F1140" s="839" t="s">
        <v>4826</v>
      </c>
      <c r="G1140" s="825" t="s">
        <v>4833</v>
      </c>
      <c r="H1140" s="825" t="s">
        <v>4834</v>
      </c>
      <c r="I1140" s="831">
        <v>0.73357143572398598</v>
      </c>
      <c r="J1140" s="831">
        <v>32800</v>
      </c>
      <c r="K1140" s="832">
        <v>23858</v>
      </c>
    </row>
    <row r="1141" spans="1:11" ht="14.45" customHeight="1" x14ac:dyDescent="0.2">
      <c r="A1141" s="821" t="s">
        <v>588</v>
      </c>
      <c r="B1141" s="822" t="s">
        <v>589</v>
      </c>
      <c r="C1141" s="825" t="s">
        <v>615</v>
      </c>
      <c r="D1141" s="839" t="s">
        <v>616</v>
      </c>
      <c r="E1141" s="825" t="s">
        <v>4825</v>
      </c>
      <c r="F1141" s="839" t="s">
        <v>4826</v>
      </c>
      <c r="G1141" s="825" t="s">
        <v>5648</v>
      </c>
      <c r="H1141" s="825" t="s">
        <v>5649</v>
      </c>
      <c r="I1141" s="831">
        <v>0.72666666242811417</v>
      </c>
      <c r="J1141" s="831">
        <v>10800</v>
      </c>
      <c r="K1141" s="832">
        <v>7954</v>
      </c>
    </row>
    <row r="1142" spans="1:11" ht="14.45" customHeight="1" x14ac:dyDescent="0.2">
      <c r="A1142" s="821" t="s">
        <v>588</v>
      </c>
      <c r="B1142" s="822" t="s">
        <v>589</v>
      </c>
      <c r="C1142" s="825" t="s">
        <v>615</v>
      </c>
      <c r="D1142" s="839" t="s">
        <v>616</v>
      </c>
      <c r="E1142" s="825" t="s">
        <v>4825</v>
      </c>
      <c r="F1142" s="839" t="s">
        <v>4826</v>
      </c>
      <c r="G1142" s="825" t="s">
        <v>6092</v>
      </c>
      <c r="H1142" s="825" t="s">
        <v>6093</v>
      </c>
      <c r="I1142" s="831">
        <v>4.8299999237060547</v>
      </c>
      <c r="J1142" s="831">
        <v>4000</v>
      </c>
      <c r="K1142" s="832">
        <v>19320</v>
      </c>
    </row>
    <row r="1143" spans="1:11" ht="14.45" customHeight="1" x14ac:dyDescent="0.2">
      <c r="A1143" s="821" t="s">
        <v>588</v>
      </c>
      <c r="B1143" s="822" t="s">
        <v>589</v>
      </c>
      <c r="C1143" s="825" t="s">
        <v>615</v>
      </c>
      <c r="D1143" s="839" t="s">
        <v>616</v>
      </c>
      <c r="E1143" s="825" t="s">
        <v>4825</v>
      </c>
      <c r="F1143" s="839" t="s">
        <v>4826</v>
      </c>
      <c r="G1143" s="825" t="s">
        <v>4831</v>
      </c>
      <c r="H1143" s="825" t="s">
        <v>4835</v>
      </c>
      <c r="I1143" s="831">
        <v>1.1785714626312256</v>
      </c>
      <c r="J1143" s="831">
        <v>7800</v>
      </c>
      <c r="K1143" s="832">
        <v>9622</v>
      </c>
    </row>
    <row r="1144" spans="1:11" ht="14.45" customHeight="1" x14ac:dyDescent="0.2">
      <c r="A1144" s="821" t="s">
        <v>588</v>
      </c>
      <c r="B1144" s="822" t="s">
        <v>589</v>
      </c>
      <c r="C1144" s="825" t="s">
        <v>615</v>
      </c>
      <c r="D1144" s="839" t="s">
        <v>616</v>
      </c>
      <c r="E1144" s="825" t="s">
        <v>4825</v>
      </c>
      <c r="F1144" s="839" t="s">
        <v>4826</v>
      </c>
      <c r="G1144" s="825" t="s">
        <v>4833</v>
      </c>
      <c r="H1144" s="825" t="s">
        <v>4836</v>
      </c>
      <c r="I1144" s="831">
        <v>1.2045454545454546</v>
      </c>
      <c r="J1144" s="831">
        <v>12600</v>
      </c>
      <c r="K1144" s="832">
        <v>15850</v>
      </c>
    </row>
    <row r="1145" spans="1:11" ht="14.45" customHeight="1" x14ac:dyDescent="0.2">
      <c r="A1145" s="821" t="s">
        <v>588</v>
      </c>
      <c r="B1145" s="822" t="s">
        <v>589</v>
      </c>
      <c r="C1145" s="825" t="s">
        <v>615</v>
      </c>
      <c r="D1145" s="839" t="s">
        <v>616</v>
      </c>
      <c r="E1145" s="825" t="s">
        <v>4825</v>
      </c>
      <c r="F1145" s="839" t="s">
        <v>4826</v>
      </c>
      <c r="G1145" s="825" t="s">
        <v>5648</v>
      </c>
      <c r="H1145" s="825" t="s">
        <v>5658</v>
      </c>
      <c r="I1145" s="831">
        <v>1.1357143095561437</v>
      </c>
      <c r="J1145" s="831">
        <v>7000</v>
      </c>
      <c r="K1145" s="832">
        <v>8526</v>
      </c>
    </row>
    <row r="1146" spans="1:11" ht="14.45" customHeight="1" x14ac:dyDescent="0.2">
      <c r="A1146" s="821" t="s">
        <v>588</v>
      </c>
      <c r="B1146" s="822" t="s">
        <v>589</v>
      </c>
      <c r="C1146" s="825" t="s">
        <v>615</v>
      </c>
      <c r="D1146" s="839" t="s">
        <v>616</v>
      </c>
      <c r="E1146" s="825" t="s">
        <v>4825</v>
      </c>
      <c r="F1146" s="839" t="s">
        <v>4826</v>
      </c>
      <c r="G1146" s="825" t="s">
        <v>4837</v>
      </c>
      <c r="H1146" s="825" t="s">
        <v>4838</v>
      </c>
      <c r="I1146" s="831">
        <v>3.619999885559082</v>
      </c>
      <c r="J1146" s="831">
        <v>5000</v>
      </c>
      <c r="K1146" s="832">
        <v>18100</v>
      </c>
    </row>
    <row r="1147" spans="1:11" ht="14.45" customHeight="1" x14ac:dyDescent="0.2">
      <c r="A1147" s="821" t="s">
        <v>588</v>
      </c>
      <c r="B1147" s="822" t="s">
        <v>589</v>
      </c>
      <c r="C1147" s="825" t="s">
        <v>615</v>
      </c>
      <c r="D1147" s="839" t="s">
        <v>616</v>
      </c>
      <c r="E1147" s="825" t="s">
        <v>4825</v>
      </c>
      <c r="F1147" s="839" t="s">
        <v>4826</v>
      </c>
      <c r="G1147" s="825" t="s">
        <v>6098</v>
      </c>
      <c r="H1147" s="825" t="s">
        <v>6099</v>
      </c>
      <c r="I1147" s="831">
        <v>4.3550000190734863</v>
      </c>
      <c r="J1147" s="831">
        <v>4000</v>
      </c>
      <c r="K1147" s="832">
        <v>17420</v>
      </c>
    </row>
    <row r="1148" spans="1:11" ht="14.45" customHeight="1" x14ac:dyDescent="0.2">
      <c r="A1148" s="821" t="s">
        <v>588</v>
      </c>
      <c r="B1148" s="822" t="s">
        <v>589</v>
      </c>
      <c r="C1148" s="825" t="s">
        <v>615</v>
      </c>
      <c r="D1148" s="839" t="s">
        <v>616</v>
      </c>
      <c r="E1148" s="825" t="s">
        <v>5663</v>
      </c>
      <c r="F1148" s="839" t="s">
        <v>5664</v>
      </c>
      <c r="G1148" s="825" t="s">
        <v>5669</v>
      </c>
      <c r="H1148" s="825" t="s">
        <v>5670</v>
      </c>
      <c r="I1148" s="831">
        <v>110.52999877929688</v>
      </c>
      <c r="J1148" s="831">
        <v>25</v>
      </c>
      <c r="K1148" s="832">
        <v>2763.25</v>
      </c>
    </row>
    <row r="1149" spans="1:11" ht="14.45" customHeight="1" x14ac:dyDescent="0.2">
      <c r="A1149" s="821" t="s">
        <v>588</v>
      </c>
      <c r="B1149" s="822" t="s">
        <v>589</v>
      </c>
      <c r="C1149" s="825" t="s">
        <v>615</v>
      </c>
      <c r="D1149" s="839" t="s">
        <v>616</v>
      </c>
      <c r="E1149" s="825" t="s">
        <v>5663</v>
      </c>
      <c r="F1149" s="839" t="s">
        <v>5664</v>
      </c>
      <c r="G1149" s="825" t="s">
        <v>5671</v>
      </c>
      <c r="H1149" s="825" t="s">
        <v>5672</v>
      </c>
      <c r="I1149" s="831">
        <v>319.91231360802283</v>
      </c>
      <c r="J1149" s="831">
        <v>310</v>
      </c>
      <c r="K1149" s="832">
        <v>99172.791748046875</v>
      </c>
    </row>
    <row r="1150" spans="1:11" ht="14.45" customHeight="1" x14ac:dyDescent="0.2">
      <c r="A1150" s="821" t="s">
        <v>588</v>
      </c>
      <c r="B1150" s="822" t="s">
        <v>589</v>
      </c>
      <c r="C1150" s="825" t="s">
        <v>615</v>
      </c>
      <c r="D1150" s="839" t="s">
        <v>616</v>
      </c>
      <c r="E1150" s="825" t="s">
        <v>5697</v>
      </c>
      <c r="F1150" s="839" t="s">
        <v>5698</v>
      </c>
      <c r="G1150" s="825" t="s">
        <v>5711</v>
      </c>
      <c r="H1150" s="825" t="s">
        <v>5712</v>
      </c>
      <c r="I1150" s="831">
        <v>35.090000152587891</v>
      </c>
      <c r="J1150" s="831">
        <v>530</v>
      </c>
      <c r="K1150" s="832">
        <v>18597.699493408203</v>
      </c>
    </row>
    <row r="1151" spans="1:11" ht="14.45" customHeight="1" x14ac:dyDescent="0.2">
      <c r="A1151" s="821" t="s">
        <v>588</v>
      </c>
      <c r="B1151" s="822" t="s">
        <v>589</v>
      </c>
      <c r="C1151" s="825" t="s">
        <v>615</v>
      </c>
      <c r="D1151" s="839" t="s">
        <v>616</v>
      </c>
      <c r="E1151" s="825" t="s">
        <v>5697</v>
      </c>
      <c r="F1151" s="839" t="s">
        <v>5698</v>
      </c>
      <c r="G1151" s="825" t="s">
        <v>5713</v>
      </c>
      <c r="H1151" s="825" t="s">
        <v>5714</v>
      </c>
      <c r="I1151" s="831">
        <v>35.090000152587891</v>
      </c>
      <c r="J1151" s="831">
        <v>600</v>
      </c>
      <c r="K1151" s="832">
        <v>21053.999450683594</v>
      </c>
    </row>
    <row r="1152" spans="1:11" ht="14.45" customHeight="1" x14ac:dyDescent="0.2">
      <c r="A1152" s="821" t="s">
        <v>588</v>
      </c>
      <c r="B1152" s="822" t="s">
        <v>589</v>
      </c>
      <c r="C1152" s="825" t="s">
        <v>615</v>
      </c>
      <c r="D1152" s="839" t="s">
        <v>616</v>
      </c>
      <c r="E1152" s="825" t="s">
        <v>5697</v>
      </c>
      <c r="F1152" s="839" t="s">
        <v>5698</v>
      </c>
      <c r="G1152" s="825" t="s">
        <v>5715</v>
      </c>
      <c r="H1152" s="825" t="s">
        <v>5716</v>
      </c>
      <c r="I1152" s="831">
        <v>35.090000152587891</v>
      </c>
      <c r="J1152" s="831">
        <v>30</v>
      </c>
      <c r="K1152" s="832">
        <v>1052.6999816894531</v>
      </c>
    </row>
    <row r="1153" spans="1:11" ht="14.45" customHeight="1" x14ac:dyDescent="0.2">
      <c r="A1153" s="821" t="s">
        <v>588</v>
      </c>
      <c r="B1153" s="822" t="s">
        <v>589</v>
      </c>
      <c r="C1153" s="825" t="s">
        <v>615</v>
      </c>
      <c r="D1153" s="839" t="s">
        <v>616</v>
      </c>
      <c r="E1153" s="825" t="s">
        <v>5697</v>
      </c>
      <c r="F1153" s="839" t="s">
        <v>5698</v>
      </c>
      <c r="G1153" s="825" t="s">
        <v>6106</v>
      </c>
      <c r="H1153" s="825" t="s">
        <v>6107</v>
      </c>
      <c r="I1153" s="831">
        <v>35.090000152587891</v>
      </c>
      <c r="J1153" s="831">
        <v>20</v>
      </c>
      <c r="K1153" s="832">
        <v>701.79998779296875</v>
      </c>
    </row>
    <row r="1154" spans="1:11" ht="14.45" customHeight="1" x14ac:dyDescent="0.2">
      <c r="A1154" s="821" t="s">
        <v>588</v>
      </c>
      <c r="B1154" s="822" t="s">
        <v>589</v>
      </c>
      <c r="C1154" s="825" t="s">
        <v>615</v>
      </c>
      <c r="D1154" s="839" t="s">
        <v>616</v>
      </c>
      <c r="E1154" s="825" t="s">
        <v>5697</v>
      </c>
      <c r="F1154" s="839" t="s">
        <v>5698</v>
      </c>
      <c r="G1154" s="825" t="s">
        <v>6116</v>
      </c>
      <c r="H1154" s="825" t="s">
        <v>6117</v>
      </c>
      <c r="I1154" s="831">
        <v>15.9559996287028</v>
      </c>
      <c r="J1154" s="831">
        <v>395</v>
      </c>
      <c r="K1154" s="832">
        <v>6312.7500457763672</v>
      </c>
    </row>
    <row r="1155" spans="1:11" ht="14.45" customHeight="1" x14ac:dyDescent="0.2">
      <c r="A1155" s="821" t="s">
        <v>588</v>
      </c>
      <c r="B1155" s="822" t="s">
        <v>589</v>
      </c>
      <c r="C1155" s="825" t="s">
        <v>615</v>
      </c>
      <c r="D1155" s="839" t="s">
        <v>616</v>
      </c>
      <c r="E1155" s="825" t="s">
        <v>5697</v>
      </c>
      <c r="F1155" s="839" t="s">
        <v>5698</v>
      </c>
      <c r="G1155" s="825" t="s">
        <v>6118</v>
      </c>
      <c r="H1155" s="825" t="s">
        <v>6119</v>
      </c>
      <c r="I1155" s="831">
        <v>104.05999755859375</v>
      </c>
      <c r="J1155" s="831">
        <v>130</v>
      </c>
      <c r="K1155" s="832">
        <v>13527.799926757813</v>
      </c>
    </row>
    <row r="1156" spans="1:11" ht="14.45" customHeight="1" x14ac:dyDescent="0.2">
      <c r="A1156" s="821" t="s">
        <v>588</v>
      </c>
      <c r="B1156" s="822" t="s">
        <v>589</v>
      </c>
      <c r="C1156" s="825" t="s">
        <v>615</v>
      </c>
      <c r="D1156" s="839" t="s">
        <v>616</v>
      </c>
      <c r="E1156" s="825" t="s">
        <v>5697</v>
      </c>
      <c r="F1156" s="839" t="s">
        <v>5698</v>
      </c>
      <c r="G1156" s="825" t="s">
        <v>6120</v>
      </c>
      <c r="H1156" s="825" t="s">
        <v>6121</v>
      </c>
      <c r="I1156" s="831">
        <v>104.05999755859375</v>
      </c>
      <c r="J1156" s="831">
        <v>840</v>
      </c>
      <c r="K1156" s="832">
        <v>87410.400390625</v>
      </c>
    </row>
    <row r="1157" spans="1:11" ht="14.45" customHeight="1" x14ac:dyDescent="0.2">
      <c r="A1157" s="821" t="s">
        <v>588</v>
      </c>
      <c r="B1157" s="822" t="s">
        <v>589</v>
      </c>
      <c r="C1157" s="825" t="s">
        <v>615</v>
      </c>
      <c r="D1157" s="839" t="s">
        <v>616</v>
      </c>
      <c r="E1157" s="825" t="s">
        <v>5697</v>
      </c>
      <c r="F1157" s="839" t="s">
        <v>5698</v>
      </c>
      <c r="G1157" s="825" t="s">
        <v>6122</v>
      </c>
      <c r="H1157" s="825" t="s">
        <v>6123</v>
      </c>
      <c r="I1157" s="831">
        <v>104.05999755859375</v>
      </c>
      <c r="J1157" s="831">
        <v>1030</v>
      </c>
      <c r="K1157" s="832">
        <v>107181.80004882813</v>
      </c>
    </row>
    <row r="1158" spans="1:11" ht="14.45" customHeight="1" x14ac:dyDescent="0.2">
      <c r="A1158" s="821" t="s">
        <v>588</v>
      </c>
      <c r="B1158" s="822" t="s">
        <v>589</v>
      </c>
      <c r="C1158" s="825" t="s">
        <v>615</v>
      </c>
      <c r="D1158" s="839" t="s">
        <v>616</v>
      </c>
      <c r="E1158" s="825" t="s">
        <v>5697</v>
      </c>
      <c r="F1158" s="839" t="s">
        <v>5698</v>
      </c>
      <c r="G1158" s="825" t="s">
        <v>6124</v>
      </c>
      <c r="H1158" s="825" t="s">
        <v>6125</v>
      </c>
      <c r="I1158" s="831">
        <v>104.05999755859375</v>
      </c>
      <c r="J1158" s="831">
        <v>80</v>
      </c>
      <c r="K1158" s="832">
        <v>8324.7998046875</v>
      </c>
    </row>
    <row r="1159" spans="1:11" ht="14.45" customHeight="1" x14ac:dyDescent="0.2">
      <c r="A1159" s="821" t="s">
        <v>588</v>
      </c>
      <c r="B1159" s="822" t="s">
        <v>589</v>
      </c>
      <c r="C1159" s="825" t="s">
        <v>615</v>
      </c>
      <c r="D1159" s="839" t="s">
        <v>616</v>
      </c>
      <c r="E1159" s="825" t="s">
        <v>5697</v>
      </c>
      <c r="F1159" s="839" t="s">
        <v>5698</v>
      </c>
      <c r="G1159" s="825" t="s">
        <v>6120</v>
      </c>
      <c r="H1159" s="825" t="s">
        <v>6126</v>
      </c>
      <c r="I1159" s="831">
        <v>104.05999755859375</v>
      </c>
      <c r="J1159" s="831">
        <v>180</v>
      </c>
      <c r="K1159" s="832">
        <v>18730.799682617188</v>
      </c>
    </row>
    <row r="1160" spans="1:11" ht="14.45" customHeight="1" x14ac:dyDescent="0.2">
      <c r="A1160" s="821" t="s">
        <v>588</v>
      </c>
      <c r="B1160" s="822" t="s">
        <v>589</v>
      </c>
      <c r="C1160" s="825" t="s">
        <v>615</v>
      </c>
      <c r="D1160" s="839" t="s">
        <v>616</v>
      </c>
      <c r="E1160" s="825" t="s">
        <v>5697</v>
      </c>
      <c r="F1160" s="839" t="s">
        <v>5698</v>
      </c>
      <c r="G1160" s="825" t="s">
        <v>6124</v>
      </c>
      <c r="H1160" s="825" t="s">
        <v>6200</v>
      </c>
      <c r="I1160" s="831">
        <v>104.05999755859375</v>
      </c>
      <c r="J1160" s="831">
        <v>30</v>
      </c>
      <c r="K1160" s="832">
        <v>3121.7999267578125</v>
      </c>
    </row>
    <row r="1161" spans="1:11" ht="14.45" customHeight="1" x14ac:dyDescent="0.2">
      <c r="A1161" s="821" t="s">
        <v>588</v>
      </c>
      <c r="B1161" s="822" t="s">
        <v>589</v>
      </c>
      <c r="C1161" s="825" t="s">
        <v>615</v>
      </c>
      <c r="D1161" s="839" t="s">
        <v>616</v>
      </c>
      <c r="E1161" s="825" t="s">
        <v>5697</v>
      </c>
      <c r="F1161" s="839" t="s">
        <v>5698</v>
      </c>
      <c r="G1161" s="825" t="s">
        <v>6201</v>
      </c>
      <c r="H1161" s="825" t="s">
        <v>6202</v>
      </c>
      <c r="I1161" s="831">
        <v>199</v>
      </c>
      <c r="J1161" s="831">
        <v>10</v>
      </c>
      <c r="K1161" s="832">
        <v>1989.969970703125</v>
      </c>
    </row>
    <row r="1162" spans="1:11" ht="14.45" customHeight="1" x14ac:dyDescent="0.2">
      <c r="A1162" s="821" t="s">
        <v>588</v>
      </c>
      <c r="B1162" s="822" t="s">
        <v>589</v>
      </c>
      <c r="C1162" s="825" t="s">
        <v>615</v>
      </c>
      <c r="D1162" s="839" t="s">
        <v>616</v>
      </c>
      <c r="E1162" s="825" t="s">
        <v>5697</v>
      </c>
      <c r="F1162" s="839" t="s">
        <v>5698</v>
      </c>
      <c r="G1162" s="825" t="s">
        <v>6137</v>
      </c>
      <c r="H1162" s="825" t="s">
        <v>6138</v>
      </c>
      <c r="I1162" s="831">
        <v>240.94000244140625</v>
      </c>
      <c r="J1162" s="831">
        <v>2</v>
      </c>
      <c r="K1162" s="832">
        <v>481.8699951171875</v>
      </c>
    </row>
    <row r="1163" spans="1:11" ht="14.45" customHeight="1" x14ac:dyDescent="0.2">
      <c r="A1163" s="821" t="s">
        <v>588</v>
      </c>
      <c r="B1163" s="822" t="s">
        <v>589</v>
      </c>
      <c r="C1163" s="825" t="s">
        <v>615</v>
      </c>
      <c r="D1163" s="839" t="s">
        <v>616</v>
      </c>
      <c r="E1163" s="825" t="s">
        <v>5697</v>
      </c>
      <c r="F1163" s="839" t="s">
        <v>5698</v>
      </c>
      <c r="G1163" s="825" t="s">
        <v>6139</v>
      </c>
      <c r="H1163" s="825" t="s">
        <v>6140</v>
      </c>
      <c r="I1163" s="831">
        <v>240.94000244140625</v>
      </c>
      <c r="J1163" s="831">
        <v>2</v>
      </c>
      <c r="K1163" s="832">
        <v>481.8800048828125</v>
      </c>
    </row>
    <row r="1164" spans="1:11" ht="14.45" customHeight="1" x14ac:dyDescent="0.2">
      <c r="A1164" s="821" t="s">
        <v>588</v>
      </c>
      <c r="B1164" s="822" t="s">
        <v>589</v>
      </c>
      <c r="C1164" s="825" t="s">
        <v>615</v>
      </c>
      <c r="D1164" s="839" t="s">
        <v>616</v>
      </c>
      <c r="E1164" s="825" t="s">
        <v>5697</v>
      </c>
      <c r="F1164" s="839" t="s">
        <v>5698</v>
      </c>
      <c r="G1164" s="825" t="s">
        <v>6141</v>
      </c>
      <c r="H1164" s="825" t="s">
        <v>6142</v>
      </c>
      <c r="I1164" s="831">
        <v>240.94000244140625</v>
      </c>
      <c r="J1164" s="831">
        <v>4</v>
      </c>
      <c r="K1164" s="832">
        <v>963.75</v>
      </c>
    </row>
    <row r="1165" spans="1:11" ht="14.45" customHeight="1" x14ac:dyDescent="0.2">
      <c r="A1165" s="821" t="s">
        <v>588</v>
      </c>
      <c r="B1165" s="822" t="s">
        <v>589</v>
      </c>
      <c r="C1165" s="825" t="s">
        <v>615</v>
      </c>
      <c r="D1165" s="839" t="s">
        <v>616</v>
      </c>
      <c r="E1165" s="825" t="s">
        <v>5697</v>
      </c>
      <c r="F1165" s="839" t="s">
        <v>5698</v>
      </c>
      <c r="G1165" s="825" t="s">
        <v>6143</v>
      </c>
      <c r="H1165" s="825" t="s">
        <v>6144</v>
      </c>
      <c r="I1165" s="831">
        <v>240.94000244140625</v>
      </c>
      <c r="J1165" s="831">
        <v>2</v>
      </c>
      <c r="K1165" s="832">
        <v>481.8800048828125</v>
      </c>
    </row>
    <row r="1166" spans="1:11" ht="14.45" customHeight="1" x14ac:dyDescent="0.2">
      <c r="A1166" s="821" t="s">
        <v>588</v>
      </c>
      <c r="B1166" s="822" t="s">
        <v>589</v>
      </c>
      <c r="C1166" s="825" t="s">
        <v>615</v>
      </c>
      <c r="D1166" s="839" t="s">
        <v>616</v>
      </c>
      <c r="E1166" s="825" t="s">
        <v>5697</v>
      </c>
      <c r="F1166" s="839" t="s">
        <v>5698</v>
      </c>
      <c r="G1166" s="825" t="s">
        <v>6145</v>
      </c>
      <c r="H1166" s="825" t="s">
        <v>6146</v>
      </c>
      <c r="I1166" s="831">
        <v>209.36874580383301</v>
      </c>
      <c r="J1166" s="831">
        <v>28</v>
      </c>
      <c r="K1166" s="832">
        <v>5862.27978515625</v>
      </c>
    </row>
    <row r="1167" spans="1:11" ht="14.45" customHeight="1" x14ac:dyDescent="0.2">
      <c r="A1167" s="821" t="s">
        <v>588</v>
      </c>
      <c r="B1167" s="822" t="s">
        <v>589</v>
      </c>
      <c r="C1167" s="825" t="s">
        <v>615</v>
      </c>
      <c r="D1167" s="839" t="s">
        <v>616</v>
      </c>
      <c r="E1167" s="825" t="s">
        <v>5697</v>
      </c>
      <c r="F1167" s="839" t="s">
        <v>5698</v>
      </c>
      <c r="G1167" s="825" t="s">
        <v>6147</v>
      </c>
      <c r="H1167" s="825" t="s">
        <v>6148</v>
      </c>
      <c r="I1167" s="831">
        <v>209.36624717712402</v>
      </c>
      <c r="J1167" s="831">
        <v>78</v>
      </c>
      <c r="K1167" s="832">
        <v>16330.529724121094</v>
      </c>
    </row>
    <row r="1168" spans="1:11" ht="14.45" customHeight="1" x14ac:dyDescent="0.2">
      <c r="A1168" s="821" t="s">
        <v>588</v>
      </c>
      <c r="B1168" s="822" t="s">
        <v>589</v>
      </c>
      <c r="C1168" s="825" t="s">
        <v>615</v>
      </c>
      <c r="D1168" s="839" t="s">
        <v>616</v>
      </c>
      <c r="E1168" s="825" t="s">
        <v>5697</v>
      </c>
      <c r="F1168" s="839" t="s">
        <v>5698</v>
      </c>
      <c r="G1168" s="825" t="s">
        <v>6149</v>
      </c>
      <c r="H1168" s="825" t="s">
        <v>6150</v>
      </c>
      <c r="I1168" s="831">
        <v>209.36817793412641</v>
      </c>
      <c r="J1168" s="831">
        <v>51</v>
      </c>
      <c r="K1168" s="832">
        <v>10677.689849853516</v>
      </c>
    </row>
    <row r="1169" spans="1:11" ht="14.45" customHeight="1" x14ac:dyDescent="0.2">
      <c r="A1169" s="821" t="s">
        <v>588</v>
      </c>
      <c r="B1169" s="822" t="s">
        <v>589</v>
      </c>
      <c r="C1169" s="825" t="s">
        <v>615</v>
      </c>
      <c r="D1169" s="839" t="s">
        <v>616</v>
      </c>
      <c r="E1169" s="825" t="s">
        <v>5697</v>
      </c>
      <c r="F1169" s="839" t="s">
        <v>5698</v>
      </c>
      <c r="G1169" s="825" t="s">
        <v>6151</v>
      </c>
      <c r="H1169" s="825" t="s">
        <v>6152</v>
      </c>
      <c r="I1169" s="831">
        <v>127.87999725341797</v>
      </c>
      <c r="J1169" s="831">
        <v>100</v>
      </c>
      <c r="K1169" s="832">
        <v>12787.7900390625</v>
      </c>
    </row>
    <row r="1170" spans="1:11" ht="14.45" customHeight="1" x14ac:dyDescent="0.2">
      <c r="A1170" s="821" t="s">
        <v>588</v>
      </c>
      <c r="B1170" s="822" t="s">
        <v>589</v>
      </c>
      <c r="C1170" s="825" t="s">
        <v>615</v>
      </c>
      <c r="D1170" s="839" t="s">
        <v>616</v>
      </c>
      <c r="E1170" s="825" t="s">
        <v>5697</v>
      </c>
      <c r="F1170" s="839" t="s">
        <v>5698</v>
      </c>
      <c r="G1170" s="825" t="s">
        <v>6153</v>
      </c>
      <c r="H1170" s="825" t="s">
        <v>6154</v>
      </c>
      <c r="I1170" s="831">
        <v>119.9962060862574</v>
      </c>
      <c r="J1170" s="831">
        <v>1400</v>
      </c>
      <c r="K1170" s="832">
        <v>167994.43933105469</v>
      </c>
    </row>
    <row r="1171" spans="1:11" ht="14.45" customHeight="1" x14ac:dyDescent="0.2">
      <c r="A1171" s="821" t="s">
        <v>588</v>
      </c>
      <c r="B1171" s="822" t="s">
        <v>589</v>
      </c>
      <c r="C1171" s="825" t="s">
        <v>615</v>
      </c>
      <c r="D1171" s="839" t="s">
        <v>616</v>
      </c>
      <c r="E1171" s="825" t="s">
        <v>5697</v>
      </c>
      <c r="F1171" s="839" t="s">
        <v>5698</v>
      </c>
      <c r="G1171" s="825" t="s">
        <v>6155</v>
      </c>
      <c r="H1171" s="825" t="s">
        <v>6156</v>
      </c>
      <c r="I1171" s="831">
        <v>188.32500457763672</v>
      </c>
      <c r="J1171" s="831">
        <v>20</v>
      </c>
      <c r="K1171" s="832">
        <v>3766.5400390625</v>
      </c>
    </row>
    <row r="1172" spans="1:11" ht="14.45" customHeight="1" x14ac:dyDescent="0.2">
      <c r="A1172" s="821" t="s">
        <v>588</v>
      </c>
      <c r="B1172" s="822" t="s">
        <v>589</v>
      </c>
      <c r="C1172" s="825" t="s">
        <v>615</v>
      </c>
      <c r="D1172" s="839" t="s">
        <v>616</v>
      </c>
      <c r="E1172" s="825" t="s">
        <v>5697</v>
      </c>
      <c r="F1172" s="839" t="s">
        <v>5698</v>
      </c>
      <c r="G1172" s="825" t="s">
        <v>6157</v>
      </c>
      <c r="H1172" s="825" t="s">
        <v>6158</v>
      </c>
      <c r="I1172" s="831">
        <v>199</v>
      </c>
      <c r="J1172" s="831">
        <v>10</v>
      </c>
      <c r="K1172" s="832">
        <v>1990</v>
      </c>
    </row>
    <row r="1173" spans="1:11" ht="14.45" customHeight="1" x14ac:dyDescent="0.2">
      <c r="A1173" s="821" t="s">
        <v>588</v>
      </c>
      <c r="B1173" s="822" t="s">
        <v>589</v>
      </c>
      <c r="C1173" s="825" t="s">
        <v>615</v>
      </c>
      <c r="D1173" s="839" t="s">
        <v>616</v>
      </c>
      <c r="E1173" s="825" t="s">
        <v>5697</v>
      </c>
      <c r="F1173" s="839" t="s">
        <v>5698</v>
      </c>
      <c r="G1173" s="825" t="s">
        <v>6159</v>
      </c>
      <c r="H1173" s="825" t="s">
        <v>6160</v>
      </c>
      <c r="I1173" s="831">
        <v>146.41000366210938</v>
      </c>
      <c r="J1173" s="831">
        <v>25</v>
      </c>
      <c r="K1173" s="832">
        <v>3660.25</v>
      </c>
    </row>
    <row r="1174" spans="1:11" ht="14.45" customHeight="1" x14ac:dyDescent="0.2">
      <c r="A1174" s="821" t="s">
        <v>588</v>
      </c>
      <c r="B1174" s="822" t="s">
        <v>589</v>
      </c>
      <c r="C1174" s="825" t="s">
        <v>615</v>
      </c>
      <c r="D1174" s="839" t="s">
        <v>616</v>
      </c>
      <c r="E1174" s="825" t="s">
        <v>5697</v>
      </c>
      <c r="F1174" s="839" t="s">
        <v>5698</v>
      </c>
      <c r="G1174" s="825" t="s">
        <v>5737</v>
      </c>
      <c r="H1174" s="825" t="s">
        <v>5738</v>
      </c>
      <c r="I1174" s="831">
        <v>299.85999922318894</v>
      </c>
      <c r="J1174" s="831">
        <v>280</v>
      </c>
      <c r="K1174" s="832">
        <v>83828.7998046875</v>
      </c>
    </row>
    <row r="1175" spans="1:11" ht="14.45" customHeight="1" x14ac:dyDescent="0.2">
      <c r="A1175" s="821" t="s">
        <v>588</v>
      </c>
      <c r="B1175" s="822" t="s">
        <v>589</v>
      </c>
      <c r="C1175" s="825" t="s">
        <v>615</v>
      </c>
      <c r="D1175" s="839" t="s">
        <v>616</v>
      </c>
      <c r="E1175" s="825" t="s">
        <v>5697</v>
      </c>
      <c r="F1175" s="839" t="s">
        <v>5698</v>
      </c>
      <c r="G1175" s="825" t="s">
        <v>5737</v>
      </c>
      <c r="H1175" s="825" t="s">
        <v>5739</v>
      </c>
      <c r="I1175" s="831">
        <v>302.5</v>
      </c>
      <c r="J1175" s="831">
        <v>30</v>
      </c>
      <c r="K1175" s="832">
        <v>9075</v>
      </c>
    </row>
    <row r="1176" spans="1:11" ht="14.45" customHeight="1" x14ac:dyDescent="0.2">
      <c r="A1176" s="821" t="s">
        <v>588</v>
      </c>
      <c r="B1176" s="822" t="s">
        <v>589</v>
      </c>
      <c r="C1176" s="825" t="s">
        <v>618</v>
      </c>
      <c r="D1176" s="839" t="s">
        <v>619</v>
      </c>
      <c r="E1176" s="825" t="s">
        <v>4751</v>
      </c>
      <c r="F1176" s="839" t="s">
        <v>4752</v>
      </c>
      <c r="G1176" s="825" t="s">
        <v>4753</v>
      </c>
      <c r="H1176" s="825" t="s">
        <v>4754</v>
      </c>
      <c r="I1176" s="831">
        <v>1.3799999952316284</v>
      </c>
      <c r="J1176" s="831">
        <v>100</v>
      </c>
      <c r="K1176" s="832">
        <v>138</v>
      </c>
    </row>
    <row r="1177" spans="1:11" ht="14.45" customHeight="1" x14ac:dyDescent="0.2">
      <c r="A1177" s="821" t="s">
        <v>588</v>
      </c>
      <c r="B1177" s="822" t="s">
        <v>589</v>
      </c>
      <c r="C1177" s="825" t="s">
        <v>618</v>
      </c>
      <c r="D1177" s="839" t="s">
        <v>619</v>
      </c>
      <c r="E1177" s="825" t="s">
        <v>4751</v>
      </c>
      <c r="F1177" s="839" t="s">
        <v>4752</v>
      </c>
      <c r="G1177" s="825" t="s">
        <v>4757</v>
      </c>
      <c r="H1177" s="825" t="s">
        <v>4758</v>
      </c>
      <c r="I1177" s="831">
        <v>0.86000001430511475</v>
      </c>
      <c r="J1177" s="831">
        <v>200</v>
      </c>
      <c r="K1177" s="832">
        <v>172</v>
      </c>
    </row>
    <row r="1178" spans="1:11" ht="14.45" customHeight="1" x14ac:dyDescent="0.2">
      <c r="A1178" s="821" t="s">
        <v>588</v>
      </c>
      <c r="B1178" s="822" t="s">
        <v>589</v>
      </c>
      <c r="C1178" s="825" t="s">
        <v>618</v>
      </c>
      <c r="D1178" s="839" t="s">
        <v>619</v>
      </c>
      <c r="E1178" s="825" t="s">
        <v>4751</v>
      </c>
      <c r="F1178" s="839" t="s">
        <v>4752</v>
      </c>
      <c r="G1178" s="825" t="s">
        <v>5877</v>
      </c>
      <c r="H1178" s="825" t="s">
        <v>5878</v>
      </c>
      <c r="I1178" s="831">
        <v>23.920000076293945</v>
      </c>
      <c r="J1178" s="831">
        <v>4</v>
      </c>
      <c r="K1178" s="832">
        <v>95.680000305175781</v>
      </c>
    </row>
    <row r="1179" spans="1:11" ht="14.45" customHeight="1" x14ac:dyDescent="0.2">
      <c r="A1179" s="821" t="s">
        <v>588</v>
      </c>
      <c r="B1179" s="822" t="s">
        <v>589</v>
      </c>
      <c r="C1179" s="825" t="s">
        <v>618</v>
      </c>
      <c r="D1179" s="839" t="s">
        <v>619</v>
      </c>
      <c r="E1179" s="825" t="s">
        <v>4751</v>
      </c>
      <c r="F1179" s="839" t="s">
        <v>4752</v>
      </c>
      <c r="G1179" s="825" t="s">
        <v>5059</v>
      </c>
      <c r="H1179" s="825" t="s">
        <v>5060</v>
      </c>
      <c r="I1179" s="831">
        <v>19.319999694824219</v>
      </c>
      <c r="J1179" s="831">
        <v>24</v>
      </c>
      <c r="K1179" s="832">
        <v>463.67999267578125</v>
      </c>
    </row>
    <row r="1180" spans="1:11" ht="14.45" customHeight="1" x14ac:dyDescent="0.2">
      <c r="A1180" s="821" t="s">
        <v>588</v>
      </c>
      <c r="B1180" s="822" t="s">
        <v>589</v>
      </c>
      <c r="C1180" s="825" t="s">
        <v>618</v>
      </c>
      <c r="D1180" s="839" t="s">
        <v>619</v>
      </c>
      <c r="E1180" s="825" t="s">
        <v>4751</v>
      </c>
      <c r="F1180" s="839" t="s">
        <v>4752</v>
      </c>
      <c r="G1180" s="825" t="s">
        <v>4765</v>
      </c>
      <c r="H1180" s="825" t="s">
        <v>4766</v>
      </c>
      <c r="I1180" s="831">
        <v>0.72100000381469731</v>
      </c>
      <c r="J1180" s="831">
        <v>600</v>
      </c>
      <c r="K1180" s="832">
        <v>437</v>
      </c>
    </row>
    <row r="1181" spans="1:11" ht="14.45" customHeight="1" x14ac:dyDescent="0.2">
      <c r="A1181" s="821" t="s">
        <v>588</v>
      </c>
      <c r="B1181" s="822" t="s">
        <v>589</v>
      </c>
      <c r="C1181" s="825" t="s">
        <v>618</v>
      </c>
      <c r="D1181" s="839" t="s">
        <v>619</v>
      </c>
      <c r="E1181" s="825" t="s">
        <v>4751</v>
      </c>
      <c r="F1181" s="839" t="s">
        <v>4752</v>
      </c>
      <c r="G1181" s="825" t="s">
        <v>5119</v>
      </c>
      <c r="H1181" s="825" t="s">
        <v>5120</v>
      </c>
      <c r="I1181" s="831">
        <v>30.551250219345093</v>
      </c>
      <c r="J1181" s="831">
        <v>16</v>
      </c>
      <c r="K1181" s="832">
        <v>488.82000350952148</v>
      </c>
    </row>
    <row r="1182" spans="1:11" ht="14.45" customHeight="1" x14ac:dyDescent="0.2">
      <c r="A1182" s="821" t="s">
        <v>588</v>
      </c>
      <c r="B1182" s="822" t="s">
        <v>589</v>
      </c>
      <c r="C1182" s="825" t="s">
        <v>618</v>
      </c>
      <c r="D1182" s="839" t="s">
        <v>619</v>
      </c>
      <c r="E1182" s="825" t="s">
        <v>4767</v>
      </c>
      <c r="F1182" s="839" t="s">
        <v>4768</v>
      </c>
      <c r="G1182" s="825" t="s">
        <v>6203</v>
      </c>
      <c r="H1182" s="825" t="s">
        <v>6204</v>
      </c>
      <c r="I1182" s="831">
        <v>373.64999389648438</v>
      </c>
      <c r="J1182" s="831">
        <v>5</v>
      </c>
      <c r="K1182" s="832">
        <v>1868.239990234375</v>
      </c>
    </row>
    <row r="1183" spans="1:11" ht="14.45" customHeight="1" x14ac:dyDescent="0.2">
      <c r="A1183" s="821" t="s">
        <v>588</v>
      </c>
      <c r="B1183" s="822" t="s">
        <v>589</v>
      </c>
      <c r="C1183" s="825" t="s">
        <v>618</v>
      </c>
      <c r="D1183" s="839" t="s">
        <v>619</v>
      </c>
      <c r="E1183" s="825" t="s">
        <v>4767</v>
      </c>
      <c r="F1183" s="839" t="s">
        <v>4768</v>
      </c>
      <c r="G1183" s="825" t="s">
        <v>5796</v>
      </c>
      <c r="H1183" s="825" t="s">
        <v>5797</v>
      </c>
      <c r="I1183" s="831">
        <v>6.0500001907348633</v>
      </c>
      <c r="J1183" s="831">
        <v>340</v>
      </c>
      <c r="K1183" s="832">
        <v>2057</v>
      </c>
    </row>
    <row r="1184" spans="1:11" ht="14.45" customHeight="1" x14ac:dyDescent="0.2">
      <c r="A1184" s="821" t="s">
        <v>588</v>
      </c>
      <c r="B1184" s="822" t="s">
        <v>589</v>
      </c>
      <c r="C1184" s="825" t="s">
        <v>618</v>
      </c>
      <c r="D1184" s="839" t="s">
        <v>619</v>
      </c>
      <c r="E1184" s="825" t="s">
        <v>4767</v>
      </c>
      <c r="F1184" s="839" t="s">
        <v>4768</v>
      </c>
      <c r="G1184" s="825" t="s">
        <v>5154</v>
      </c>
      <c r="H1184" s="825" t="s">
        <v>5155</v>
      </c>
      <c r="I1184" s="831">
        <v>1.7330000162124635</v>
      </c>
      <c r="J1184" s="831">
        <v>800</v>
      </c>
      <c r="K1184" s="832">
        <v>1397</v>
      </c>
    </row>
    <row r="1185" spans="1:11" ht="14.45" customHeight="1" x14ac:dyDescent="0.2">
      <c r="A1185" s="821" t="s">
        <v>588</v>
      </c>
      <c r="B1185" s="822" t="s">
        <v>589</v>
      </c>
      <c r="C1185" s="825" t="s">
        <v>618</v>
      </c>
      <c r="D1185" s="839" t="s">
        <v>619</v>
      </c>
      <c r="E1185" s="825" t="s">
        <v>4767</v>
      </c>
      <c r="F1185" s="839" t="s">
        <v>4768</v>
      </c>
      <c r="G1185" s="825" t="s">
        <v>5183</v>
      </c>
      <c r="H1185" s="825" t="s">
        <v>5184</v>
      </c>
      <c r="I1185" s="831">
        <v>5.2600002288818359</v>
      </c>
      <c r="J1185" s="831">
        <v>150</v>
      </c>
      <c r="K1185" s="832">
        <v>789</v>
      </c>
    </row>
    <row r="1186" spans="1:11" ht="14.45" customHeight="1" x14ac:dyDescent="0.2">
      <c r="A1186" s="821" t="s">
        <v>588</v>
      </c>
      <c r="B1186" s="822" t="s">
        <v>589</v>
      </c>
      <c r="C1186" s="825" t="s">
        <v>618</v>
      </c>
      <c r="D1186" s="839" t="s">
        <v>619</v>
      </c>
      <c r="E1186" s="825" t="s">
        <v>4767</v>
      </c>
      <c r="F1186" s="839" t="s">
        <v>4768</v>
      </c>
      <c r="G1186" s="825" t="s">
        <v>4773</v>
      </c>
      <c r="H1186" s="825" t="s">
        <v>4774</v>
      </c>
      <c r="I1186" s="831">
        <v>3.4850000143051147</v>
      </c>
      <c r="J1186" s="831">
        <v>1150</v>
      </c>
      <c r="K1186" s="832">
        <v>4007</v>
      </c>
    </row>
    <row r="1187" spans="1:11" ht="14.45" customHeight="1" x14ac:dyDescent="0.2">
      <c r="A1187" s="821" t="s">
        <v>588</v>
      </c>
      <c r="B1187" s="822" t="s">
        <v>589</v>
      </c>
      <c r="C1187" s="825" t="s">
        <v>618</v>
      </c>
      <c r="D1187" s="839" t="s">
        <v>619</v>
      </c>
      <c r="E1187" s="825" t="s">
        <v>4767</v>
      </c>
      <c r="F1187" s="839" t="s">
        <v>4768</v>
      </c>
      <c r="G1187" s="825" t="s">
        <v>4775</v>
      </c>
      <c r="H1187" s="825" t="s">
        <v>4776</v>
      </c>
      <c r="I1187" s="831">
        <v>17.979999542236328</v>
      </c>
      <c r="J1187" s="831">
        <v>150</v>
      </c>
      <c r="K1187" s="832">
        <v>2697</v>
      </c>
    </row>
    <row r="1188" spans="1:11" ht="14.45" customHeight="1" x14ac:dyDescent="0.2">
      <c r="A1188" s="821" t="s">
        <v>588</v>
      </c>
      <c r="B1188" s="822" t="s">
        <v>589</v>
      </c>
      <c r="C1188" s="825" t="s">
        <v>618</v>
      </c>
      <c r="D1188" s="839" t="s">
        <v>619</v>
      </c>
      <c r="E1188" s="825" t="s">
        <v>4767</v>
      </c>
      <c r="F1188" s="839" t="s">
        <v>4768</v>
      </c>
      <c r="G1188" s="825" t="s">
        <v>4777</v>
      </c>
      <c r="H1188" s="825" t="s">
        <v>4778</v>
      </c>
      <c r="I1188" s="831">
        <v>17.979999542236328</v>
      </c>
      <c r="J1188" s="831">
        <v>100</v>
      </c>
      <c r="K1188" s="832">
        <v>1798</v>
      </c>
    </row>
    <row r="1189" spans="1:11" ht="14.45" customHeight="1" x14ac:dyDescent="0.2">
      <c r="A1189" s="821" t="s">
        <v>588</v>
      </c>
      <c r="B1189" s="822" t="s">
        <v>589</v>
      </c>
      <c r="C1189" s="825" t="s">
        <v>618</v>
      </c>
      <c r="D1189" s="839" t="s">
        <v>619</v>
      </c>
      <c r="E1189" s="825" t="s">
        <v>4767</v>
      </c>
      <c r="F1189" s="839" t="s">
        <v>4768</v>
      </c>
      <c r="G1189" s="825" t="s">
        <v>4779</v>
      </c>
      <c r="H1189" s="825" t="s">
        <v>4780</v>
      </c>
      <c r="I1189" s="831">
        <v>4.0300002098083496</v>
      </c>
      <c r="J1189" s="831">
        <v>300</v>
      </c>
      <c r="K1189" s="832">
        <v>1209</v>
      </c>
    </row>
    <row r="1190" spans="1:11" ht="14.45" customHeight="1" x14ac:dyDescent="0.2">
      <c r="A1190" s="821" t="s">
        <v>588</v>
      </c>
      <c r="B1190" s="822" t="s">
        <v>589</v>
      </c>
      <c r="C1190" s="825" t="s">
        <v>618</v>
      </c>
      <c r="D1190" s="839" t="s">
        <v>619</v>
      </c>
      <c r="E1190" s="825" t="s">
        <v>4767</v>
      </c>
      <c r="F1190" s="839" t="s">
        <v>4768</v>
      </c>
      <c r="G1190" s="825" t="s">
        <v>5279</v>
      </c>
      <c r="H1190" s="825" t="s">
        <v>5280</v>
      </c>
      <c r="I1190" s="831">
        <v>8.4700002670288086</v>
      </c>
      <c r="J1190" s="831">
        <v>160</v>
      </c>
      <c r="K1190" s="832">
        <v>1355.2000122070313</v>
      </c>
    </row>
    <row r="1191" spans="1:11" ht="14.45" customHeight="1" x14ac:dyDescent="0.2">
      <c r="A1191" s="821" t="s">
        <v>588</v>
      </c>
      <c r="B1191" s="822" t="s">
        <v>589</v>
      </c>
      <c r="C1191" s="825" t="s">
        <v>618</v>
      </c>
      <c r="D1191" s="839" t="s">
        <v>619</v>
      </c>
      <c r="E1191" s="825" t="s">
        <v>4767</v>
      </c>
      <c r="F1191" s="839" t="s">
        <v>4768</v>
      </c>
      <c r="G1191" s="825" t="s">
        <v>5294</v>
      </c>
      <c r="H1191" s="825" t="s">
        <v>5295</v>
      </c>
      <c r="I1191" s="831">
        <v>80.569999694824219</v>
      </c>
      <c r="J1191" s="831">
        <v>5</v>
      </c>
      <c r="K1191" s="832">
        <v>402.85000610351563</v>
      </c>
    </row>
    <row r="1192" spans="1:11" ht="14.45" customHeight="1" x14ac:dyDescent="0.2">
      <c r="A1192" s="821" t="s">
        <v>588</v>
      </c>
      <c r="B1192" s="822" t="s">
        <v>589</v>
      </c>
      <c r="C1192" s="825" t="s">
        <v>618</v>
      </c>
      <c r="D1192" s="839" t="s">
        <v>619</v>
      </c>
      <c r="E1192" s="825" t="s">
        <v>4767</v>
      </c>
      <c r="F1192" s="839" t="s">
        <v>4768</v>
      </c>
      <c r="G1192" s="825" t="s">
        <v>4785</v>
      </c>
      <c r="H1192" s="825" t="s">
        <v>4786</v>
      </c>
      <c r="I1192" s="831">
        <v>13.310000419616699</v>
      </c>
      <c r="J1192" s="831">
        <v>48</v>
      </c>
      <c r="K1192" s="832">
        <v>638.88002014160156</v>
      </c>
    </row>
    <row r="1193" spans="1:11" ht="14.45" customHeight="1" x14ac:dyDescent="0.2">
      <c r="A1193" s="821" t="s">
        <v>588</v>
      </c>
      <c r="B1193" s="822" t="s">
        <v>589</v>
      </c>
      <c r="C1193" s="825" t="s">
        <v>618</v>
      </c>
      <c r="D1193" s="839" t="s">
        <v>619</v>
      </c>
      <c r="E1193" s="825" t="s">
        <v>4767</v>
      </c>
      <c r="F1193" s="839" t="s">
        <v>4768</v>
      </c>
      <c r="G1193" s="825" t="s">
        <v>5384</v>
      </c>
      <c r="H1193" s="825" t="s">
        <v>5385</v>
      </c>
      <c r="I1193" s="831">
        <v>9.1999998092651367</v>
      </c>
      <c r="J1193" s="831">
        <v>300</v>
      </c>
      <c r="K1193" s="832">
        <v>2760</v>
      </c>
    </row>
    <row r="1194" spans="1:11" ht="14.45" customHeight="1" x14ac:dyDescent="0.2">
      <c r="A1194" s="821" t="s">
        <v>588</v>
      </c>
      <c r="B1194" s="822" t="s">
        <v>589</v>
      </c>
      <c r="C1194" s="825" t="s">
        <v>618</v>
      </c>
      <c r="D1194" s="839" t="s">
        <v>619</v>
      </c>
      <c r="E1194" s="825" t="s">
        <v>4767</v>
      </c>
      <c r="F1194" s="839" t="s">
        <v>4768</v>
      </c>
      <c r="G1194" s="825" t="s">
        <v>5394</v>
      </c>
      <c r="H1194" s="825" t="s">
        <v>5395</v>
      </c>
      <c r="I1194" s="831">
        <v>172.5</v>
      </c>
      <c r="J1194" s="831">
        <v>2</v>
      </c>
      <c r="K1194" s="832">
        <v>345</v>
      </c>
    </row>
    <row r="1195" spans="1:11" ht="14.45" customHeight="1" x14ac:dyDescent="0.2">
      <c r="A1195" s="821" t="s">
        <v>588</v>
      </c>
      <c r="B1195" s="822" t="s">
        <v>589</v>
      </c>
      <c r="C1195" s="825" t="s">
        <v>618</v>
      </c>
      <c r="D1195" s="839" t="s">
        <v>619</v>
      </c>
      <c r="E1195" s="825" t="s">
        <v>4767</v>
      </c>
      <c r="F1195" s="839" t="s">
        <v>4768</v>
      </c>
      <c r="G1195" s="825" t="s">
        <v>4787</v>
      </c>
      <c r="H1195" s="825" t="s">
        <v>4788</v>
      </c>
      <c r="I1195" s="831">
        <v>0.82333332300186157</v>
      </c>
      <c r="J1195" s="831">
        <v>800</v>
      </c>
      <c r="K1195" s="832">
        <v>659</v>
      </c>
    </row>
    <row r="1196" spans="1:11" ht="14.45" customHeight="1" x14ac:dyDescent="0.2">
      <c r="A1196" s="821" t="s">
        <v>588</v>
      </c>
      <c r="B1196" s="822" t="s">
        <v>589</v>
      </c>
      <c r="C1196" s="825" t="s">
        <v>618</v>
      </c>
      <c r="D1196" s="839" t="s">
        <v>619</v>
      </c>
      <c r="E1196" s="825" t="s">
        <v>4767</v>
      </c>
      <c r="F1196" s="839" t="s">
        <v>4768</v>
      </c>
      <c r="G1196" s="825" t="s">
        <v>4789</v>
      </c>
      <c r="H1196" s="825" t="s">
        <v>4790</v>
      </c>
      <c r="I1196" s="831">
        <v>0.43833333253860474</v>
      </c>
      <c r="J1196" s="831">
        <v>1100</v>
      </c>
      <c r="K1196" s="832">
        <v>482</v>
      </c>
    </row>
    <row r="1197" spans="1:11" ht="14.45" customHeight="1" x14ac:dyDescent="0.2">
      <c r="A1197" s="821" t="s">
        <v>588</v>
      </c>
      <c r="B1197" s="822" t="s">
        <v>589</v>
      </c>
      <c r="C1197" s="825" t="s">
        <v>618</v>
      </c>
      <c r="D1197" s="839" t="s">
        <v>619</v>
      </c>
      <c r="E1197" s="825" t="s">
        <v>4767</v>
      </c>
      <c r="F1197" s="839" t="s">
        <v>4768</v>
      </c>
      <c r="G1197" s="825" t="s">
        <v>4791</v>
      </c>
      <c r="H1197" s="825" t="s">
        <v>4792</v>
      </c>
      <c r="I1197" s="831">
        <v>1.1385714156287057</v>
      </c>
      <c r="J1197" s="831">
        <v>1600</v>
      </c>
      <c r="K1197" s="832">
        <v>1822.3999786376953</v>
      </c>
    </row>
    <row r="1198" spans="1:11" ht="14.45" customHeight="1" x14ac:dyDescent="0.2">
      <c r="A1198" s="821" t="s">
        <v>588</v>
      </c>
      <c r="B1198" s="822" t="s">
        <v>589</v>
      </c>
      <c r="C1198" s="825" t="s">
        <v>618</v>
      </c>
      <c r="D1198" s="839" t="s">
        <v>619</v>
      </c>
      <c r="E1198" s="825" t="s">
        <v>4767</v>
      </c>
      <c r="F1198" s="839" t="s">
        <v>4768</v>
      </c>
      <c r="G1198" s="825" t="s">
        <v>4793</v>
      </c>
      <c r="H1198" s="825" t="s">
        <v>4794</v>
      </c>
      <c r="I1198" s="831">
        <v>0.57999998331069946</v>
      </c>
      <c r="J1198" s="831">
        <v>1400</v>
      </c>
      <c r="K1198" s="832">
        <v>812</v>
      </c>
    </row>
    <row r="1199" spans="1:11" ht="14.45" customHeight="1" x14ac:dyDescent="0.2">
      <c r="A1199" s="821" t="s">
        <v>588</v>
      </c>
      <c r="B1199" s="822" t="s">
        <v>589</v>
      </c>
      <c r="C1199" s="825" t="s">
        <v>618</v>
      </c>
      <c r="D1199" s="839" t="s">
        <v>619</v>
      </c>
      <c r="E1199" s="825" t="s">
        <v>4767</v>
      </c>
      <c r="F1199" s="839" t="s">
        <v>4768</v>
      </c>
      <c r="G1199" s="825" t="s">
        <v>5476</v>
      </c>
      <c r="H1199" s="825" t="s">
        <v>5477</v>
      </c>
      <c r="I1199" s="831">
        <v>9.1466665267944336</v>
      </c>
      <c r="J1199" s="831">
        <v>1000</v>
      </c>
      <c r="K1199" s="832">
        <v>9146.2600708007813</v>
      </c>
    </row>
    <row r="1200" spans="1:11" ht="14.45" customHeight="1" x14ac:dyDescent="0.2">
      <c r="A1200" s="821" t="s">
        <v>588</v>
      </c>
      <c r="B1200" s="822" t="s">
        <v>589</v>
      </c>
      <c r="C1200" s="825" t="s">
        <v>618</v>
      </c>
      <c r="D1200" s="839" t="s">
        <v>619</v>
      </c>
      <c r="E1200" s="825" t="s">
        <v>4767</v>
      </c>
      <c r="F1200" s="839" t="s">
        <v>4768</v>
      </c>
      <c r="G1200" s="825" t="s">
        <v>6205</v>
      </c>
      <c r="H1200" s="825" t="s">
        <v>6206</v>
      </c>
      <c r="I1200" s="831">
        <v>659.45001220703125</v>
      </c>
      <c r="J1200" s="831">
        <v>10</v>
      </c>
      <c r="K1200" s="832">
        <v>6594.5</v>
      </c>
    </row>
    <row r="1201" spans="1:11" ht="14.45" customHeight="1" x14ac:dyDescent="0.2">
      <c r="A1201" s="821" t="s">
        <v>588</v>
      </c>
      <c r="B1201" s="822" t="s">
        <v>589</v>
      </c>
      <c r="C1201" s="825" t="s">
        <v>618</v>
      </c>
      <c r="D1201" s="839" t="s">
        <v>619</v>
      </c>
      <c r="E1201" s="825" t="s">
        <v>4767</v>
      </c>
      <c r="F1201" s="839" t="s">
        <v>4768</v>
      </c>
      <c r="G1201" s="825" t="s">
        <v>5517</v>
      </c>
      <c r="H1201" s="825" t="s">
        <v>5518</v>
      </c>
      <c r="I1201" s="831">
        <v>1.2100000381469727</v>
      </c>
      <c r="J1201" s="831">
        <v>1350</v>
      </c>
      <c r="K1201" s="832">
        <v>1633.5</v>
      </c>
    </row>
    <row r="1202" spans="1:11" ht="14.45" customHeight="1" x14ac:dyDescent="0.2">
      <c r="A1202" s="821" t="s">
        <v>588</v>
      </c>
      <c r="B1202" s="822" t="s">
        <v>589</v>
      </c>
      <c r="C1202" s="825" t="s">
        <v>618</v>
      </c>
      <c r="D1202" s="839" t="s">
        <v>619</v>
      </c>
      <c r="E1202" s="825" t="s">
        <v>4767</v>
      </c>
      <c r="F1202" s="839" t="s">
        <v>4768</v>
      </c>
      <c r="G1202" s="825" t="s">
        <v>5530</v>
      </c>
      <c r="H1202" s="825" t="s">
        <v>5531</v>
      </c>
      <c r="I1202" s="831">
        <v>0.47142856887408663</v>
      </c>
      <c r="J1202" s="831">
        <v>1300</v>
      </c>
      <c r="K1202" s="832">
        <v>612</v>
      </c>
    </row>
    <row r="1203" spans="1:11" ht="14.45" customHeight="1" x14ac:dyDescent="0.2">
      <c r="A1203" s="821" t="s">
        <v>588</v>
      </c>
      <c r="B1203" s="822" t="s">
        <v>589</v>
      </c>
      <c r="C1203" s="825" t="s">
        <v>618</v>
      </c>
      <c r="D1203" s="839" t="s">
        <v>619</v>
      </c>
      <c r="E1203" s="825" t="s">
        <v>4797</v>
      </c>
      <c r="F1203" s="839" t="s">
        <v>4798</v>
      </c>
      <c r="G1203" s="825" t="s">
        <v>4799</v>
      </c>
      <c r="H1203" s="825" t="s">
        <v>4800</v>
      </c>
      <c r="I1203" s="831">
        <v>10.163333257039389</v>
      </c>
      <c r="J1203" s="831">
        <v>320</v>
      </c>
      <c r="K1203" s="832">
        <v>3252.2999420166016</v>
      </c>
    </row>
    <row r="1204" spans="1:11" ht="14.45" customHeight="1" x14ac:dyDescent="0.2">
      <c r="A1204" s="821" t="s">
        <v>588</v>
      </c>
      <c r="B1204" s="822" t="s">
        <v>589</v>
      </c>
      <c r="C1204" s="825" t="s">
        <v>618</v>
      </c>
      <c r="D1204" s="839" t="s">
        <v>619</v>
      </c>
      <c r="E1204" s="825" t="s">
        <v>4797</v>
      </c>
      <c r="F1204" s="839" t="s">
        <v>4798</v>
      </c>
      <c r="G1204" s="825" t="s">
        <v>5588</v>
      </c>
      <c r="H1204" s="825" t="s">
        <v>5589</v>
      </c>
      <c r="I1204" s="831">
        <v>36.299999237060547</v>
      </c>
      <c r="J1204" s="831">
        <v>450</v>
      </c>
      <c r="K1204" s="832">
        <v>16335</v>
      </c>
    </row>
    <row r="1205" spans="1:11" ht="14.45" customHeight="1" x14ac:dyDescent="0.2">
      <c r="A1205" s="821" t="s">
        <v>588</v>
      </c>
      <c r="B1205" s="822" t="s">
        <v>589</v>
      </c>
      <c r="C1205" s="825" t="s">
        <v>618</v>
      </c>
      <c r="D1205" s="839" t="s">
        <v>619</v>
      </c>
      <c r="E1205" s="825" t="s">
        <v>4801</v>
      </c>
      <c r="F1205" s="839" t="s">
        <v>4802</v>
      </c>
      <c r="G1205" s="825" t="s">
        <v>4805</v>
      </c>
      <c r="H1205" s="825" t="s">
        <v>4806</v>
      </c>
      <c r="I1205" s="831">
        <v>0.30000001192092896</v>
      </c>
      <c r="J1205" s="831">
        <v>1000</v>
      </c>
      <c r="K1205" s="832">
        <v>300</v>
      </c>
    </row>
    <row r="1206" spans="1:11" ht="14.45" customHeight="1" x14ac:dyDescent="0.2">
      <c r="A1206" s="821" t="s">
        <v>588</v>
      </c>
      <c r="B1206" s="822" t="s">
        <v>589</v>
      </c>
      <c r="C1206" s="825" t="s">
        <v>618</v>
      </c>
      <c r="D1206" s="839" t="s">
        <v>619</v>
      </c>
      <c r="E1206" s="825" t="s">
        <v>4801</v>
      </c>
      <c r="F1206" s="839" t="s">
        <v>4802</v>
      </c>
      <c r="G1206" s="825" t="s">
        <v>4809</v>
      </c>
      <c r="H1206" s="825" t="s">
        <v>4810</v>
      </c>
      <c r="I1206" s="831">
        <v>0.30600000619888307</v>
      </c>
      <c r="J1206" s="831">
        <v>1000</v>
      </c>
      <c r="K1206" s="832">
        <v>307</v>
      </c>
    </row>
    <row r="1207" spans="1:11" ht="14.45" customHeight="1" x14ac:dyDescent="0.2">
      <c r="A1207" s="821" t="s">
        <v>588</v>
      </c>
      <c r="B1207" s="822" t="s">
        <v>589</v>
      </c>
      <c r="C1207" s="825" t="s">
        <v>618</v>
      </c>
      <c r="D1207" s="839" t="s">
        <v>619</v>
      </c>
      <c r="E1207" s="825" t="s">
        <v>4801</v>
      </c>
      <c r="F1207" s="839" t="s">
        <v>4802</v>
      </c>
      <c r="G1207" s="825" t="s">
        <v>4811</v>
      </c>
      <c r="H1207" s="825" t="s">
        <v>4812</v>
      </c>
      <c r="I1207" s="831">
        <v>0.54375001788139343</v>
      </c>
      <c r="J1207" s="831">
        <v>2700</v>
      </c>
      <c r="K1207" s="832">
        <v>1466</v>
      </c>
    </row>
    <row r="1208" spans="1:11" ht="14.45" customHeight="1" x14ac:dyDescent="0.2">
      <c r="A1208" s="821" t="s">
        <v>588</v>
      </c>
      <c r="B1208" s="822" t="s">
        <v>589</v>
      </c>
      <c r="C1208" s="825" t="s">
        <v>618</v>
      </c>
      <c r="D1208" s="839" t="s">
        <v>619</v>
      </c>
      <c r="E1208" s="825" t="s">
        <v>4801</v>
      </c>
      <c r="F1208" s="839" t="s">
        <v>4802</v>
      </c>
      <c r="G1208" s="825" t="s">
        <v>4821</v>
      </c>
      <c r="H1208" s="825" t="s">
        <v>4822</v>
      </c>
      <c r="I1208" s="831">
        <v>180</v>
      </c>
      <c r="J1208" s="831">
        <v>75</v>
      </c>
      <c r="K1208" s="832">
        <v>13499.96044921875</v>
      </c>
    </row>
    <row r="1209" spans="1:11" ht="14.45" customHeight="1" x14ac:dyDescent="0.2">
      <c r="A1209" s="821" t="s">
        <v>588</v>
      </c>
      <c r="B1209" s="822" t="s">
        <v>589</v>
      </c>
      <c r="C1209" s="825" t="s">
        <v>618</v>
      </c>
      <c r="D1209" s="839" t="s">
        <v>619</v>
      </c>
      <c r="E1209" s="825" t="s">
        <v>4825</v>
      </c>
      <c r="F1209" s="839" t="s">
        <v>4826</v>
      </c>
      <c r="G1209" s="825" t="s">
        <v>4831</v>
      </c>
      <c r="H1209" s="825" t="s">
        <v>4832</v>
      </c>
      <c r="I1209" s="831">
        <v>0.68666666746139526</v>
      </c>
      <c r="J1209" s="831">
        <v>3200</v>
      </c>
      <c r="K1209" s="832">
        <v>2220</v>
      </c>
    </row>
    <row r="1210" spans="1:11" ht="14.45" customHeight="1" x14ac:dyDescent="0.2">
      <c r="A1210" s="821" t="s">
        <v>588</v>
      </c>
      <c r="B1210" s="822" t="s">
        <v>589</v>
      </c>
      <c r="C1210" s="825" t="s">
        <v>618</v>
      </c>
      <c r="D1210" s="839" t="s">
        <v>619</v>
      </c>
      <c r="E1210" s="825" t="s">
        <v>4825</v>
      </c>
      <c r="F1210" s="839" t="s">
        <v>4826</v>
      </c>
      <c r="G1210" s="825" t="s">
        <v>4833</v>
      </c>
      <c r="H1210" s="825" t="s">
        <v>4834</v>
      </c>
      <c r="I1210" s="831">
        <v>0.71333333849906921</v>
      </c>
      <c r="J1210" s="831">
        <v>6800</v>
      </c>
      <c r="K1210" s="832">
        <v>4818</v>
      </c>
    </row>
    <row r="1211" spans="1:11" ht="14.45" customHeight="1" x14ac:dyDescent="0.2">
      <c r="A1211" s="821" t="s">
        <v>588</v>
      </c>
      <c r="B1211" s="822" t="s">
        <v>589</v>
      </c>
      <c r="C1211" s="825" t="s">
        <v>618</v>
      </c>
      <c r="D1211" s="839" t="s">
        <v>619</v>
      </c>
      <c r="E1211" s="825" t="s">
        <v>4825</v>
      </c>
      <c r="F1211" s="839" t="s">
        <v>4826</v>
      </c>
      <c r="G1211" s="825" t="s">
        <v>5648</v>
      </c>
      <c r="H1211" s="825" t="s">
        <v>5649</v>
      </c>
      <c r="I1211" s="831">
        <v>0.68400000333786015</v>
      </c>
      <c r="J1211" s="831">
        <v>2800</v>
      </c>
      <c r="K1211" s="832">
        <v>1956</v>
      </c>
    </row>
    <row r="1212" spans="1:11" ht="14.45" customHeight="1" x14ac:dyDescent="0.2">
      <c r="A1212" s="821" t="s">
        <v>588</v>
      </c>
      <c r="B1212" s="822" t="s">
        <v>589</v>
      </c>
      <c r="C1212" s="825" t="s">
        <v>618</v>
      </c>
      <c r="D1212" s="839" t="s">
        <v>619</v>
      </c>
      <c r="E1212" s="825" t="s">
        <v>4825</v>
      </c>
      <c r="F1212" s="839" t="s">
        <v>4826</v>
      </c>
      <c r="G1212" s="825" t="s">
        <v>5656</v>
      </c>
      <c r="H1212" s="825" t="s">
        <v>5657</v>
      </c>
      <c r="I1212" s="831">
        <v>3.869999885559082</v>
      </c>
      <c r="J1212" s="831">
        <v>800</v>
      </c>
      <c r="K1212" s="832">
        <v>3096</v>
      </c>
    </row>
    <row r="1213" spans="1:11" ht="14.45" customHeight="1" x14ac:dyDescent="0.2">
      <c r="A1213" s="821" t="s">
        <v>588</v>
      </c>
      <c r="B1213" s="822" t="s">
        <v>589</v>
      </c>
      <c r="C1213" s="825" t="s">
        <v>618</v>
      </c>
      <c r="D1213" s="839" t="s">
        <v>619</v>
      </c>
      <c r="E1213" s="825" t="s">
        <v>4825</v>
      </c>
      <c r="F1213" s="839" t="s">
        <v>4826</v>
      </c>
      <c r="G1213" s="825" t="s">
        <v>4831</v>
      </c>
      <c r="H1213" s="825" t="s">
        <v>4835</v>
      </c>
      <c r="I1213" s="831">
        <v>1.0566666920979817</v>
      </c>
      <c r="J1213" s="831">
        <v>2800</v>
      </c>
      <c r="K1213" s="832">
        <v>3074</v>
      </c>
    </row>
    <row r="1214" spans="1:11" ht="14.45" customHeight="1" x14ac:dyDescent="0.2">
      <c r="A1214" s="821" t="s">
        <v>588</v>
      </c>
      <c r="B1214" s="822" t="s">
        <v>589</v>
      </c>
      <c r="C1214" s="825" t="s">
        <v>618</v>
      </c>
      <c r="D1214" s="839" t="s">
        <v>619</v>
      </c>
      <c r="E1214" s="825" t="s">
        <v>4825</v>
      </c>
      <c r="F1214" s="839" t="s">
        <v>4826</v>
      </c>
      <c r="G1214" s="825" t="s">
        <v>4833</v>
      </c>
      <c r="H1214" s="825" t="s">
        <v>4836</v>
      </c>
      <c r="I1214" s="831">
        <v>1.1333333253860474</v>
      </c>
      <c r="J1214" s="831">
        <v>4000</v>
      </c>
      <c r="K1214" s="832">
        <v>4858</v>
      </c>
    </row>
    <row r="1215" spans="1:11" ht="14.45" customHeight="1" x14ac:dyDescent="0.2">
      <c r="A1215" s="821" t="s">
        <v>588</v>
      </c>
      <c r="B1215" s="822" t="s">
        <v>589</v>
      </c>
      <c r="C1215" s="825" t="s">
        <v>618</v>
      </c>
      <c r="D1215" s="839" t="s">
        <v>619</v>
      </c>
      <c r="E1215" s="825" t="s">
        <v>4825</v>
      </c>
      <c r="F1215" s="839" t="s">
        <v>4826</v>
      </c>
      <c r="G1215" s="825" t="s">
        <v>5648</v>
      </c>
      <c r="H1215" s="825" t="s">
        <v>5658</v>
      </c>
      <c r="I1215" s="831">
        <v>1.0266666809717815</v>
      </c>
      <c r="J1215" s="831">
        <v>1400</v>
      </c>
      <c r="K1215" s="832">
        <v>1538</v>
      </c>
    </row>
    <row r="1216" spans="1:11" ht="14.45" customHeight="1" x14ac:dyDescent="0.2">
      <c r="A1216" s="821" t="s">
        <v>588</v>
      </c>
      <c r="B1216" s="822" t="s">
        <v>589</v>
      </c>
      <c r="C1216" s="825" t="s">
        <v>618</v>
      </c>
      <c r="D1216" s="839" t="s">
        <v>619</v>
      </c>
      <c r="E1216" s="825" t="s">
        <v>4825</v>
      </c>
      <c r="F1216" s="839" t="s">
        <v>4826</v>
      </c>
      <c r="G1216" s="825" t="s">
        <v>4837</v>
      </c>
      <c r="H1216" s="825" t="s">
        <v>4838</v>
      </c>
      <c r="I1216" s="831">
        <v>3.619999885559082</v>
      </c>
      <c r="J1216" s="831">
        <v>1800</v>
      </c>
      <c r="K1216" s="832">
        <v>6516</v>
      </c>
    </row>
    <row r="1217" spans="1:11" ht="14.45" customHeight="1" x14ac:dyDescent="0.2">
      <c r="A1217" s="821" t="s">
        <v>588</v>
      </c>
      <c r="B1217" s="822" t="s">
        <v>589</v>
      </c>
      <c r="C1217" s="825" t="s">
        <v>618</v>
      </c>
      <c r="D1217" s="839" t="s">
        <v>619</v>
      </c>
      <c r="E1217" s="825" t="s">
        <v>4825</v>
      </c>
      <c r="F1217" s="839" t="s">
        <v>4826</v>
      </c>
      <c r="G1217" s="825" t="s">
        <v>5661</v>
      </c>
      <c r="H1217" s="825" t="s">
        <v>5662</v>
      </c>
      <c r="I1217" s="831">
        <v>3.630000114440918</v>
      </c>
      <c r="J1217" s="831">
        <v>1200</v>
      </c>
      <c r="K1217" s="832">
        <v>4356</v>
      </c>
    </row>
    <row r="1218" spans="1:11" ht="14.45" customHeight="1" x14ac:dyDescent="0.2">
      <c r="A1218" s="821" t="s">
        <v>588</v>
      </c>
      <c r="B1218" s="822" t="s">
        <v>589</v>
      </c>
      <c r="C1218" s="825" t="s">
        <v>618</v>
      </c>
      <c r="D1218" s="839" t="s">
        <v>619</v>
      </c>
      <c r="E1218" s="825" t="s">
        <v>5697</v>
      </c>
      <c r="F1218" s="839" t="s">
        <v>5698</v>
      </c>
      <c r="G1218" s="825" t="s">
        <v>6116</v>
      </c>
      <c r="H1218" s="825" t="s">
        <v>6117</v>
      </c>
      <c r="I1218" s="831">
        <v>15.933999919891358</v>
      </c>
      <c r="J1218" s="831">
        <v>530</v>
      </c>
      <c r="K1218" s="832">
        <v>8447.8001098632813</v>
      </c>
    </row>
    <row r="1219" spans="1:11" ht="14.45" customHeight="1" x14ac:dyDescent="0.2">
      <c r="A1219" s="821" t="s">
        <v>588</v>
      </c>
      <c r="B1219" s="822" t="s">
        <v>589</v>
      </c>
      <c r="C1219" s="825" t="s">
        <v>621</v>
      </c>
      <c r="D1219" s="839" t="s">
        <v>622</v>
      </c>
      <c r="E1219" s="825" t="s">
        <v>4751</v>
      </c>
      <c r="F1219" s="839" t="s">
        <v>4752</v>
      </c>
      <c r="G1219" s="825" t="s">
        <v>5009</v>
      </c>
      <c r="H1219" s="825" t="s">
        <v>5010</v>
      </c>
      <c r="I1219" s="831">
        <v>8.7125000953674316</v>
      </c>
      <c r="J1219" s="831">
        <v>250</v>
      </c>
      <c r="K1219" s="832">
        <v>2178.3000183105469</v>
      </c>
    </row>
    <row r="1220" spans="1:11" ht="14.45" customHeight="1" x14ac:dyDescent="0.2">
      <c r="A1220" s="821" t="s">
        <v>588</v>
      </c>
      <c r="B1220" s="822" t="s">
        <v>589</v>
      </c>
      <c r="C1220" s="825" t="s">
        <v>621</v>
      </c>
      <c r="D1220" s="839" t="s">
        <v>622</v>
      </c>
      <c r="E1220" s="825" t="s">
        <v>4751</v>
      </c>
      <c r="F1220" s="839" t="s">
        <v>4752</v>
      </c>
      <c r="G1220" s="825" t="s">
        <v>4753</v>
      </c>
      <c r="H1220" s="825" t="s">
        <v>4754</v>
      </c>
      <c r="I1220" s="831">
        <v>1.3799999952316284</v>
      </c>
      <c r="J1220" s="831">
        <v>1100</v>
      </c>
      <c r="K1220" s="832">
        <v>1518</v>
      </c>
    </row>
    <row r="1221" spans="1:11" ht="14.45" customHeight="1" x14ac:dyDescent="0.2">
      <c r="A1221" s="821" t="s">
        <v>588</v>
      </c>
      <c r="B1221" s="822" t="s">
        <v>589</v>
      </c>
      <c r="C1221" s="825" t="s">
        <v>621</v>
      </c>
      <c r="D1221" s="839" t="s">
        <v>622</v>
      </c>
      <c r="E1221" s="825" t="s">
        <v>4751</v>
      </c>
      <c r="F1221" s="839" t="s">
        <v>4752</v>
      </c>
      <c r="G1221" s="825" t="s">
        <v>4757</v>
      </c>
      <c r="H1221" s="825" t="s">
        <v>4758</v>
      </c>
      <c r="I1221" s="831">
        <v>0.85000002384185791</v>
      </c>
      <c r="J1221" s="831">
        <v>300</v>
      </c>
      <c r="K1221" s="832">
        <v>255</v>
      </c>
    </row>
    <row r="1222" spans="1:11" ht="14.45" customHeight="1" x14ac:dyDescent="0.2">
      <c r="A1222" s="821" t="s">
        <v>588</v>
      </c>
      <c r="B1222" s="822" t="s">
        <v>589</v>
      </c>
      <c r="C1222" s="825" t="s">
        <v>621</v>
      </c>
      <c r="D1222" s="839" t="s">
        <v>622</v>
      </c>
      <c r="E1222" s="825" t="s">
        <v>4751</v>
      </c>
      <c r="F1222" s="839" t="s">
        <v>4752</v>
      </c>
      <c r="G1222" s="825" t="s">
        <v>4759</v>
      </c>
      <c r="H1222" s="825" t="s">
        <v>4760</v>
      </c>
      <c r="I1222" s="831">
        <v>1.5149999856948853</v>
      </c>
      <c r="J1222" s="831">
        <v>100</v>
      </c>
      <c r="K1222" s="832">
        <v>151.5</v>
      </c>
    </row>
    <row r="1223" spans="1:11" ht="14.45" customHeight="1" x14ac:dyDescent="0.2">
      <c r="A1223" s="821" t="s">
        <v>588</v>
      </c>
      <c r="B1223" s="822" t="s">
        <v>589</v>
      </c>
      <c r="C1223" s="825" t="s">
        <v>621</v>
      </c>
      <c r="D1223" s="839" t="s">
        <v>622</v>
      </c>
      <c r="E1223" s="825" t="s">
        <v>4751</v>
      </c>
      <c r="F1223" s="839" t="s">
        <v>4752</v>
      </c>
      <c r="G1223" s="825" t="s">
        <v>5873</v>
      </c>
      <c r="H1223" s="825" t="s">
        <v>5874</v>
      </c>
      <c r="I1223" s="831">
        <v>24.840000152587891</v>
      </c>
      <c r="J1223" s="831">
        <v>24</v>
      </c>
      <c r="K1223" s="832">
        <v>596.15997314453125</v>
      </c>
    </row>
    <row r="1224" spans="1:11" ht="14.45" customHeight="1" x14ac:dyDescent="0.2">
      <c r="A1224" s="821" t="s">
        <v>588</v>
      </c>
      <c r="B1224" s="822" t="s">
        <v>589</v>
      </c>
      <c r="C1224" s="825" t="s">
        <v>621</v>
      </c>
      <c r="D1224" s="839" t="s">
        <v>622</v>
      </c>
      <c r="E1224" s="825" t="s">
        <v>4751</v>
      </c>
      <c r="F1224" s="839" t="s">
        <v>4752</v>
      </c>
      <c r="G1224" s="825" t="s">
        <v>5039</v>
      </c>
      <c r="H1224" s="825" t="s">
        <v>5040</v>
      </c>
      <c r="I1224" s="831">
        <v>13.420000076293945</v>
      </c>
      <c r="J1224" s="831">
        <v>10</v>
      </c>
      <c r="K1224" s="832">
        <v>134.19999694824219</v>
      </c>
    </row>
    <row r="1225" spans="1:11" ht="14.45" customHeight="1" x14ac:dyDescent="0.2">
      <c r="A1225" s="821" t="s">
        <v>588</v>
      </c>
      <c r="B1225" s="822" t="s">
        <v>589</v>
      </c>
      <c r="C1225" s="825" t="s">
        <v>621</v>
      </c>
      <c r="D1225" s="839" t="s">
        <v>622</v>
      </c>
      <c r="E1225" s="825" t="s">
        <v>4751</v>
      </c>
      <c r="F1225" s="839" t="s">
        <v>4752</v>
      </c>
      <c r="G1225" s="825" t="s">
        <v>5047</v>
      </c>
      <c r="H1225" s="825" t="s">
        <v>5048</v>
      </c>
      <c r="I1225" s="831">
        <v>26.170000076293945</v>
      </c>
      <c r="J1225" s="831">
        <v>1</v>
      </c>
      <c r="K1225" s="832">
        <v>26.170000076293945</v>
      </c>
    </row>
    <row r="1226" spans="1:11" ht="14.45" customHeight="1" x14ac:dyDescent="0.2">
      <c r="A1226" s="821" t="s">
        <v>588</v>
      </c>
      <c r="B1226" s="822" t="s">
        <v>589</v>
      </c>
      <c r="C1226" s="825" t="s">
        <v>621</v>
      </c>
      <c r="D1226" s="839" t="s">
        <v>622</v>
      </c>
      <c r="E1226" s="825" t="s">
        <v>4751</v>
      </c>
      <c r="F1226" s="839" t="s">
        <v>4752</v>
      </c>
      <c r="G1226" s="825" t="s">
        <v>5057</v>
      </c>
      <c r="H1226" s="825" t="s">
        <v>5058</v>
      </c>
      <c r="I1226" s="831">
        <v>11.609999656677246</v>
      </c>
      <c r="J1226" s="831">
        <v>48</v>
      </c>
      <c r="K1226" s="832">
        <v>557.280029296875</v>
      </c>
    </row>
    <row r="1227" spans="1:11" ht="14.45" customHeight="1" x14ac:dyDescent="0.2">
      <c r="A1227" s="821" t="s">
        <v>588</v>
      </c>
      <c r="B1227" s="822" t="s">
        <v>589</v>
      </c>
      <c r="C1227" s="825" t="s">
        <v>621</v>
      </c>
      <c r="D1227" s="839" t="s">
        <v>622</v>
      </c>
      <c r="E1227" s="825" t="s">
        <v>4751</v>
      </c>
      <c r="F1227" s="839" t="s">
        <v>4752</v>
      </c>
      <c r="G1227" s="825" t="s">
        <v>5059</v>
      </c>
      <c r="H1227" s="825" t="s">
        <v>5060</v>
      </c>
      <c r="I1227" s="831">
        <v>19.319999694824219</v>
      </c>
      <c r="J1227" s="831">
        <v>24</v>
      </c>
      <c r="K1227" s="832">
        <v>463.67999267578125</v>
      </c>
    </row>
    <row r="1228" spans="1:11" ht="14.45" customHeight="1" x14ac:dyDescent="0.2">
      <c r="A1228" s="821" t="s">
        <v>588</v>
      </c>
      <c r="B1228" s="822" t="s">
        <v>589</v>
      </c>
      <c r="C1228" s="825" t="s">
        <v>621</v>
      </c>
      <c r="D1228" s="839" t="s">
        <v>622</v>
      </c>
      <c r="E1228" s="825" t="s">
        <v>4751</v>
      </c>
      <c r="F1228" s="839" t="s">
        <v>4752</v>
      </c>
      <c r="G1228" s="825" t="s">
        <v>5101</v>
      </c>
      <c r="H1228" s="825" t="s">
        <v>5102</v>
      </c>
      <c r="I1228" s="831">
        <v>12.022500276565552</v>
      </c>
      <c r="J1228" s="831">
        <v>285</v>
      </c>
      <c r="K1228" s="832">
        <v>3426.2000122070313</v>
      </c>
    </row>
    <row r="1229" spans="1:11" ht="14.45" customHeight="1" x14ac:dyDescent="0.2">
      <c r="A1229" s="821" t="s">
        <v>588</v>
      </c>
      <c r="B1229" s="822" t="s">
        <v>589</v>
      </c>
      <c r="C1229" s="825" t="s">
        <v>621</v>
      </c>
      <c r="D1229" s="839" t="s">
        <v>622</v>
      </c>
      <c r="E1229" s="825" t="s">
        <v>4751</v>
      </c>
      <c r="F1229" s="839" t="s">
        <v>4752</v>
      </c>
      <c r="G1229" s="825" t="s">
        <v>4765</v>
      </c>
      <c r="H1229" s="825" t="s">
        <v>4766</v>
      </c>
      <c r="I1229" s="831">
        <v>0.72666666905085242</v>
      </c>
      <c r="J1229" s="831">
        <v>1350</v>
      </c>
      <c r="K1229" s="832">
        <v>992</v>
      </c>
    </row>
    <row r="1230" spans="1:11" ht="14.45" customHeight="1" x14ac:dyDescent="0.2">
      <c r="A1230" s="821" t="s">
        <v>588</v>
      </c>
      <c r="B1230" s="822" t="s">
        <v>589</v>
      </c>
      <c r="C1230" s="825" t="s">
        <v>621</v>
      </c>
      <c r="D1230" s="839" t="s">
        <v>622</v>
      </c>
      <c r="E1230" s="825" t="s">
        <v>4767</v>
      </c>
      <c r="F1230" s="839" t="s">
        <v>4768</v>
      </c>
      <c r="G1230" s="825" t="s">
        <v>6207</v>
      </c>
      <c r="H1230" s="825" t="s">
        <v>6208</v>
      </c>
      <c r="I1230" s="831">
        <v>2.3599998950958252</v>
      </c>
      <c r="J1230" s="831">
        <v>50</v>
      </c>
      <c r="K1230" s="832">
        <v>118</v>
      </c>
    </row>
    <row r="1231" spans="1:11" ht="14.45" customHeight="1" x14ac:dyDescent="0.2">
      <c r="A1231" s="821" t="s">
        <v>588</v>
      </c>
      <c r="B1231" s="822" t="s">
        <v>589</v>
      </c>
      <c r="C1231" s="825" t="s">
        <v>621</v>
      </c>
      <c r="D1231" s="839" t="s">
        <v>622</v>
      </c>
      <c r="E1231" s="825" t="s">
        <v>4767</v>
      </c>
      <c r="F1231" s="839" t="s">
        <v>4768</v>
      </c>
      <c r="G1231" s="825" t="s">
        <v>5794</v>
      </c>
      <c r="H1231" s="825" t="s">
        <v>5795</v>
      </c>
      <c r="I1231" s="831">
        <v>2.3599998950958252</v>
      </c>
      <c r="J1231" s="831">
        <v>50</v>
      </c>
      <c r="K1231" s="832">
        <v>118</v>
      </c>
    </row>
    <row r="1232" spans="1:11" ht="14.45" customHeight="1" x14ac:dyDescent="0.2">
      <c r="A1232" s="821" t="s">
        <v>588</v>
      </c>
      <c r="B1232" s="822" t="s">
        <v>589</v>
      </c>
      <c r="C1232" s="825" t="s">
        <v>621</v>
      </c>
      <c r="D1232" s="839" t="s">
        <v>622</v>
      </c>
      <c r="E1232" s="825" t="s">
        <v>4767</v>
      </c>
      <c r="F1232" s="839" t="s">
        <v>4768</v>
      </c>
      <c r="G1232" s="825" t="s">
        <v>5141</v>
      </c>
      <c r="H1232" s="825" t="s">
        <v>5142</v>
      </c>
      <c r="I1232" s="831">
        <v>2.3599998950958252</v>
      </c>
      <c r="J1232" s="831">
        <v>50</v>
      </c>
      <c r="K1232" s="832">
        <v>118</v>
      </c>
    </row>
    <row r="1233" spans="1:11" ht="14.45" customHeight="1" x14ac:dyDescent="0.2">
      <c r="A1233" s="821" t="s">
        <v>588</v>
      </c>
      <c r="B1233" s="822" t="s">
        <v>589</v>
      </c>
      <c r="C1233" s="825" t="s">
        <v>621</v>
      </c>
      <c r="D1233" s="839" t="s">
        <v>622</v>
      </c>
      <c r="E1233" s="825" t="s">
        <v>4767</v>
      </c>
      <c r="F1233" s="839" t="s">
        <v>4768</v>
      </c>
      <c r="G1233" s="825" t="s">
        <v>6209</v>
      </c>
      <c r="H1233" s="825" t="s">
        <v>6210</v>
      </c>
      <c r="I1233" s="831">
        <v>2.0399999618530273</v>
      </c>
      <c r="J1233" s="831">
        <v>80</v>
      </c>
      <c r="K1233" s="832">
        <v>163.58999633789063</v>
      </c>
    </row>
    <row r="1234" spans="1:11" ht="14.45" customHeight="1" x14ac:dyDescent="0.2">
      <c r="A1234" s="821" t="s">
        <v>588</v>
      </c>
      <c r="B1234" s="822" t="s">
        <v>589</v>
      </c>
      <c r="C1234" s="825" t="s">
        <v>621</v>
      </c>
      <c r="D1234" s="839" t="s">
        <v>622</v>
      </c>
      <c r="E1234" s="825" t="s">
        <v>4767</v>
      </c>
      <c r="F1234" s="839" t="s">
        <v>4768</v>
      </c>
      <c r="G1234" s="825" t="s">
        <v>5885</v>
      </c>
      <c r="H1234" s="825" t="s">
        <v>5886</v>
      </c>
      <c r="I1234" s="831">
        <v>2.3599998950958252</v>
      </c>
      <c r="J1234" s="831">
        <v>50</v>
      </c>
      <c r="K1234" s="832">
        <v>118</v>
      </c>
    </row>
    <row r="1235" spans="1:11" ht="14.45" customHeight="1" x14ac:dyDescent="0.2">
      <c r="A1235" s="821" t="s">
        <v>588</v>
      </c>
      <c r="B1235" s="822" t="s">
        <v>589</v>
      </c>
      <c r="C1235" s="825" t="s">
        <v>621</v>
      </c>
      <c r="D1235" s="839" t="s">
        <v>622</v>
      </c>
      <c r="E1235" s="825" t="s">
        <v>4767</v>
      </c>
      <c r="F1235" s="839" t="s">
        <v>4768</v>
      </c>
      <c r="G1235" s="825" t="s">
        <v>5887</v>
      </c>
      <c r="H1235" s="825" t="s">
        <v>5888</v>
      </c>
      <c r="I1235" s="831">
        <v>1.7312500178813934</v>
      </c>
      <c r="J1235" s="831">
        <v>2700</v>
      </c>
      <c r="K1235" s="832">
        <v>4655.760009765625</v>
      </c>
    </row>
    <row r="1236" spans="1:11" ht="14.45" customHeight="1" x14ac:dyDescent="0.2">
      <c r="A1236" s="821" t="s">
        <v>588</v>
      </c>
      <c r="B1236" s="822" t="s">
        <v>589</v>
      </c>
      <c r="C1236" s="825" t="s">
        <v>621</v>
      </c>
      <c r="D1236" s="839" t="s">
        <v>622</v>
      </c>
      <c r="E1236" s="825" t="s">
        <v>4767</v>
      </c>
      <c r="F1236" s="839" t="s">
        <v>4768</v>
      </c>
      <c r="G1236" s="825" t="s">
        <v>5889</v>
      </c>
      <c r="H1236" s="825" t="s">
        <v>5890</v>
      </c>
      <c r="I1236" s="831">
        <v>3.869999885559082</v>
      </c>
      <c r="J1236" s="831">
        <v>1000</v>
      </c>
      <c r="K1236" s="832">
        <v>3871</v>
      </c>
    </row>
    <row r="1237" spans="1:11" ht="14.45" customHeight="1" x14ac:dyDescent="0.2">
      <c r="A1237" s="821" t="s">
        <v>588</v>
      </c>
      <c r="B1237" s="822" t="s">
        <v>589</v>
      </c>
      <c r="C1237" s="825" t="s">
        <v>621</v>
      </c>
      <c r="D1237" s="839" t="s">
        <v>622</v>
      </c>
      <c r="E1237" s="825" t="s">
        <v>4767</v>
      </c>
      <c r="F1237" s="839" t="s">
        <v>4768</v>
      </c>
      <c r="G1237" s="825" t="s">
        <v>5154</v>
      </c>
      <c r="H1237" s="825" t="s">
        <v>5155</v>
      </c>
      <c r="I1237" s="831">
        <v>1.7200000286102295</v>
      </c>
      <c r="J1237" s="831">
        <v>400</v>
      </c>
      <c r="K1237" s="832">
        <v>688</v>
      </c>
    </row>
    <row r="1238" spans="1:11" ht="14.45" customHeight="1" x14ac:dyDescent="0.2">
      <c r="A1238" s="821" t="s">
        <v>588</v>
      </c>
      <c r="B1238" s="822" t="s">
        <v>589</v>
      </c>
      <c r="C1238" s="825" t="s">
        <v>621</v>
      </c>
      <c r="D1238" s="839" t="s">
        <v>622</v>
      </c>
      <c r="E1238" s="825" t="s">
        <v>4767</v>
      </c>
      <c r="F1238" s="839" t="s">
        <v>4768</v>
      </c>
      <c r="G1238" s="825" t="s">
        <v>5156</v>
      </c>
      <c r="H1238" s="825" t="s">
        <v>5157</v>
      </c>
      <c r="I1238" s="831">
        <v>11.491999816894531</v>
      </c>
      <c r="J1238" s="831">
        <v>300</v>
      </c>
      <c r="K1238" s="832">
        <v>3447.5</v>
      </c>
    </row>
    <row r="1239" spans="1:11" ht="14.45" customHeight="1" x14ac:dyDescent="0.2">
      <c r="A1239" s="821" t="s">
        <v>588</v>
      </c>
      <c r="B1239" s="822" t="s">
        <v>589</v>
      </c>
      <c r="C1239" s="825" t="s">
        <v>621</v>
      </c>
      <c r="D1239" s="839" t="s">
        <v>622</v>
      </c>
      <c r="E1239" s="825" t="s">
        <v>4767</v>
      </c>
      <c r="F1239" s="839" t="s">
        <v>4768</v>
      </c>
      <c r="G1239" s="825" t="s">
        <v>5158</v>
      </c>
      <c r="H1239" s="825" t="s">
        <v>5159</v>
      </c>
      <c r="I1239" s="831">
        <v>11.25</v>
      </c>
      <c r="J1239" s="831">
        <v>50</v>
      </c>
      <c r="K1239" s="832">
        <v>562.5</v>
      </c>
    </row>
    <row r="1240" spans="1:11" ht="14.45" customHeight="1" x14ac:dyDescent="0.2">
      <c r="A1240" s="821" t="s">
        <v>588</v>
      </c>
      <c r="B1240" s="822" t="s">
        <v>589</v>
      </c>
      <c r="C1240" s="825" t="s">
        <v>621</v>
      </c>
      <c r="D1240" s="839" t="s">
        <v>622</v>
      </c>
      <c r="E1240" s="825" t="s">
        <v>4767</v>
      </c>
      <c r="F1240" s="839" t="s">
        <v>4768</v>
      </c>
      <c r="G1240" s="825" t="s">
        <v>5891</v>
      </c>
      <c r="H1240" s="825" t="s">
        <v>5892</v>
      </c>
      <c r="I1240" s="831">
        <v>38.50124979019165</v>
      </c>
      <c r="J1240" s="831">
        <v>850</v>
      </c>
      <c r="K1240" s="832">
        <v>32726.809936523438</v>
      </c>
    </row>
    <row r="1241" spans="1:11" ht="14.45" customHeight="1" x14ac:dyDescent="0.2">
      <c r="A1241" s="821" t="s">
        <v>588</v>
      </c>
      <c r="B1241" s="822" t="s">
        <v>589</v>
      </c>
      <c r="C1241" s="825" t="s">
        <v>621</v>
      </c>
      <c r="D1241" s="839" t="s">
        <v>622</v>
      </c>
      <c r="E1241" s="825" t="s">
        <v>4767</v>
      </c>
      <c r="F1241" s="839" t="s">
        <v>4768</v>
      </c>
      <c r="G1241" s="825" t="s">
        <v>6169</v>
      </c>
      <c r="H1241" s="825" t="s">
        <v>6170</v>
      </c>
      <c r="I1241" s="831">
        <v>123.20999908447266</v>
      </c>
      <c r="J1241" s="831">
        <v>20</v>
      </c>
      <c r="K1241" s="832">
        <v>2464.280029296875</v>
      </c>
    </row>
    <row r="1242" spans="1:11" ht="14.45" customHeight="1" x14ac:dyDescent="0.2">
      <c r="A1242" s="821" t="s">
        <v>588</v>
      </c>
      <c r="B1242" s="822" t="s">
        <v>589</v>
      </c>
      <c r="C1242" s="825" t="s">
        <v>621</v>
      </c>
      <c r="D1242" s="839" t="s">
        <v>622</v>
      </c>
      <c r="E1242" s="825" t="s">
        <v>4767</v>
      </c>
      <c r="F1242" s="839" t="s">
        <v>4768</v>
      </c>
      <c r="G1242" s="825" t="s">
        <v>6171</v>
      </c>
      <c r="H1242" s="825" t="s">
        <v>6172</v>
      </c>
      <c r="I1242" s="831">
        <v>123.20999908447266</v>
      </c>
      <c r="J1242" s="831">
        <v>20</v>
      </c>
      <c r="K1242" s="832">
        <v>2464.280029296875</v>
      </c>
    </row>
    <row r="1243" spans="1:11" ht="14.45" customHeight="1" x14ac:dyDescent="0.2">
      <c r="A1243" s="821" t="s">
        <v>588</v>
      </c>
      <c r="B1243" s="822" t="s">
        <v>589</v>
      </c>
      <c r="C1243" s="825" t="s">
        <v>621</v>
      </c>
      <c r="D1243" s="839" t="s">
        <v>622</v>
      </c>
      <c r="E1243" s="825" t="s">
        <v>4767</v>
      </c>
      <c r="F1243" s="839" t="s">
        <v>4768</v>
      </c>
      <c r="G1243" s="825" t="s">
        <v>5893</v>
      </c>
      <c r="H1243" s="825" t="s">
        <v>5894</v>
      </c>
      <c r="I1243" s="831">
        <v>40.993751049041748</v>
      </c>
      <c r="J1243" s="831">
        <v>280</v>
      </c>
      <c r="K1243" s="832">
        <v>11478.369934082031</v>
      </c>
    </row>
    <row r="1244" spans="1:11" ht="14.45" customHeight="1" x14ac:dyDescent="0.2">
      <c r="A1244" s="821" t="s">
        <v>588</v>
      </c>
      <c r="B1244" s="822" t="s">
        <v>589</v>
      </c>
      <c r="C1244" s="825" t="s">
        <v>621</v>
      </c>
      <c r="D1244" s="839" t="s">
        <v>622</v>
      </c>
      <c r="E1244" s="825" t="s">
        <v>4767</v>
      </c>
      <c r="F1244" s="839" t="s">
        <v>4768</v>
      </c>
      <c r="G1244" s="825" t="s">
        <v>4773</v>
      </c>
      <c r="H1244" s="825" t="s">
        <v>4774</v>
      </c>
      <c r="I1244" s="831">
        <v>3.4855555693308511</v>
      </c>
      <c r="J1244" s="831">
        <v>2250</v>
      </c>
      <c r="K1244" s="832">
        <v>7842.5</v>
      </c>
    </row>
    <row r="1245" spans="1:11" ht="14.45" customHeight="1" x14ac:dyDescent="0.2">
      <c r="A1245" s="821" t="s">
        <v>588</v>
      </c>
      <c r="B1245" s="822" t="s">
        <v>589</v>
      </c>
      <c r="C1245" s="825" t="s">
        <v>621</v>
      </c>
      <c r="D1245" s="839" t="s">
        <v>622</v>
      </c>
      <c r="E1245" s="825" t="s">
        <v>4767</v>
      </c>
      <c r="F1245" s="839" t="s">
        <v>4768</v>
      </c>
      <c r="G1245" s="825" t="s">
        <v>5916</v>
      </c>
      <c r="H1245" s="825" t="s">
        <v>5917</v>
      </c>
      <c r="I1245" s="831">
        <v>17.909999847412109</v>
      </c>
      <c r="J1245" s="831">
        <v>20</v>
      </c>
      <c r="K1245" s="832">
        <v>358.16000366210938</v>
      </c>
    </row>
    <row r="1246" spans="1:11" ht="14.45" customHeight="1" x14ac:dyDescent="0.2">
      <c r="A1246" s="821" t="s">
        <v>588</v>
      </c>
      <c r="B1246" s="822" t="s">
        <v>589</v>
      </c>
      <c r="C1246" s="825" t="s">
        <v>621</v>
      </c>
      <c r="D1246" s="839" t="s">
        <v>622</v>
      </c>
      <c r="E1246" s="825" t="s">
        <v>4767</v>
      </c>
      <c r="F1246" s="839" t="s">
        <v>4768</v>
      </c>
      <c r="G1246" s="825" t="s">
        <v>5918</v>
      </c>
      <c r="H1246" s="825" t="s">
        <v>5919</v>
      </c>
      <c r="I1246" s="831">
        <v>77.44000244140625</v>
      </c>
      <c r="J1246" s="831">
        <v>40</v>
      </c>
      <c r="K1246" s="832">
        <v>3097.60009765625</v>
      </c>
    </row>
    <row r="1247" spans="1:11" ht="14.45" customHeight="1" x14ac:dyDescent="0.2">
      <c r="A1247" s="821" t="s">
        <v>588</v>
      </c>
      <c r="B1247" s="822" t="s">
        <v>589</v>
      </c>
      <c r="C1247" s="825" t="s">
        <v>621</v>
      </c>
      <c r="D1247" s="839" t="s">
        <v>622</v>
      </c>
      <c r="E1247" s="825" t="s">
        <v>4767</v>
      </c>
      <c r="F1247" s="839" t="s">
        <v>4768</v>
      </c>
      <c r="G1247" s="825" t="s">
        <v>5920</v>
      </c>
      <c r="H1247" s="825" t="s">
        <v>5921</v>
      </c>
      <c r="I1247" s="831">
        <v>17.909999847412109</v>
      </c>
      <c r="J1247" s="831">
        <v>70</v>
      </c>
      <c r="K1247" s="832">
        <v>1253.5800476074219</v>
      </c>
    </row>
    <row r="1248" spans="1:11" ht="14.45" customHeight="1" x14ac:dyDescent="0.2">
      <c r="A1248" s="821" t="s">
        <v>588</v>
      </c>
      <c r="B1248" s="822" t="s">
        <v>589</v>
      </c>
      <c r="C1248" s="825" t="s">
        <v>621</v>
      </c>
      <c r="D1248" s="839" t="s">
        <v>622</v>
      </c>
      <c r="E1248" s="825" t="s">
        <v>4767</v>
      </c>
      <c r="F1248" s="839" t="s">
        <v>4768</v>
      </c>
      <c r="G1248" s="825" t="s">
        <v>5922</v>
      </c>
      <c r="H1248" s="825" t="s">
        <v>5923</v>
      </c>
      <c r="I1248" s="831">
        <v>47.189998626708984</v>
      </c>
      <c r="J1248" s="831">
        <v>90</v>
      </c>
      <c r="K1248" s="832">
        <v>4247.0999450683594</v>
      </c>
    </row>
    <row r="1249" spans="1:11" ht="14.45" customHeight="1" x14ac:dyDescent="0.2">
      <c r="A1249" s="821" t="s">
        <v>588</v>
      </c>
      <c r="B1249" s="822" t="s">
        <v>589</v>
      </c>
      <c r="C1249" s="825" t="s">
        <v>621</v>
      </c>
      <c r="D1249" s="839" t="s">
        <v>622</v>
      </c>
      <c r="E1249" s="825" t="s">
        <v>4767</v>
      </c>
      <c r="F1249" s="839" t="s">
        <v>4768</v>
      </c>
      <c r="G1249" s="825" t="s">
        <v>5924</v>
      </c>
      <c r="H1249" s="825" t="s">
        <v>5925</v>
      </c>
      <c r="I1249" s="831">
        <v>53.290000915527344</v>
      </c>
      <c r="J1249" s="831">
        <v>40</v>
      </c>
      <c r="K1249" s="832">
        <v>2131.5400390625</v>
      </c>
    </row>
    <row r="1250" spans="1:11" ht="14.45" customHeight="1" x14ac:dyDescent="0.2">
      <c r="A1250" s="821" t="s">
        <v>588</v>
      </c>
      <c r="B1250" s="822" t="s">
        <v>589</v>
      </c>
      <c r="C1250" s="825" t="s">
        <v>621</v>
      </c>
      <c r="D1250" s="839" t="s">
        <v>622</v>
      </c>
      <c r="E1250" s="825" t="s">
        <v>4767</v>
      </c>
      <c r="F1250" s="839" t="s">
        <v>4768</v>
      </c>
      <c r="G1250" s="825" t="s">
        <v>5926</v>
      </c>
      <c r="H1250" s="825" t="s">
        <v>5927</v>
      </c>
      <c r="I1250" s="831">
        <v>17.909999847412109</v>
      </c>
      <c r="J1250" s="831">
        <v>110</v>
      </c>
      <c r="K1250" s="832">
        <v>1969.9800720214844</v>
      </c>
    </row>
    <row r="1251" spans="1:11" ht="14.45" customHeight="1" x14ac:dyDescent="0.2">
      <c r="A1251" s="821" t="s">
        <v>588</v>
      </c>
      <c r="B1251" s="822" t="s">
        <v>589</v>
      </c>
      <c r="C1251" s="825" t="s">
        <v>621</v>
      </c>
      <c r="D1251" s="839" t="s">
        <v>622</v>
      </c>
      <c r="E1251" s="825" t="s">
        <v>4767</v>
      </c>
      <c r="F1251" s="839" t="s">
        <v>4768</v>
      </c>
      <c r="G1251" s="825" t="s">
        <v>5928</v>
      </c>
      <c r="H1251" s="825" t="s">
        <v>5929</v>
      </c>
      <c r="I1251" s="831">
        <v>17.908333142598469</v>
      </c>
      <c r="J1251" s="831">
        <v>90</v>
      </c>
      <c r="K1251" s="832">
        <v>1611.7000389099121</v>
      </c>
    </row>
    <row r="1252" spans="1:11" ht="14.45" customHeight="1" x14ac:dyDescent="0.2">
      <c r="A1252" s="821" t="s">
        <v>588</v>
      </c>
      <c r="B1252" s="822" t="s">
        <v>589</v>
      </c>
      <c r="C1252" s="825" t="s">
        <v>621</v>
      </c>
      <c r="D1252" s="839" t="s">
        <v>622</v>
      </c>
      <c r="E1252" s="825" t="s">
        <v>4767</v>
      </c>
      <c r="F1252" s="839" t="s">
        <v>4768</v>
      </c>
      <c r="G1252" s="825" t="s">
        <v>5800</v>
      </c>
      <c r="H1252" s="825" t="s">
        <v>5801</v>
      </c>
      <c r="I1252" s="831">
        <v>17.909999847412109</v>
      </c>
      <c r="J1252" s="831">
        <v>40</v>
      </c>
      <c r="K1252" s="832">
        <v>716.39999389648438</v>
      </c>
    </row>
    <row r="1253" spans="1:11" ht="14.45" customHeight="1" x14ac:dyDescent="0.2">
      <c r="A1253" s="821" t="s">
        <v>588</v>
      </c>
      <c r="B1253" s="822" t="s">
        <v>589</v>
      </c>
      <c r="C1253" s="825" t="s">
        <v>621</v>
      </c>
      <c r="D1253" s="839" t="s">
        <v>622</v>
      </c>
      <c r="E1253" s="825" t="s">
        <v>4767</v>
      </c>
      <c r="F1253" s="839" t="s">
        <v>4768</v>
      </c>
      <c r="G1253" s="825" t="s">
        <v>5930</v>
      </c>
      <c r="H1253" s="825" t="s">
        <v>5931</v>
      </c>
      <c r="I1253" s="831">
        <v>17.909999847412109</v>
      </c>
      <c r="J1253" s="831">
        <v>20</v>
      </c>
      <c r="K1253" s="832">
        <v>358.20001220703125</v>
      </c>
    </row>
    <row r="1254" spans="1:11" ht="14.45" customHeight="1" x14ac:dyDescent="0.2">
      <c r="A1254" s="821" t="s">
        <v>588</v>
      </c>
      <c r="B1254" s="822" t="s">
        <v>589</v>
      </c>
      <c r="C1254" s="825" t="s">
        <v>621</v>
      </c>
      <c r="D1254" s="839" t="s">
        <v>622</v>
      </c>
      <c r="E1254" s="825" t="s">
        <v>4767</v>
      </c>
      <c r="F1254" s="839" t="s">
        <v>4768</v>
      </c>
      <c r="G1254" s="825" t="s">
        <v>5201</v>
      </c>
      <c r="H1254" s="825" t="s">
        <v>5202</v>
      </c>
      <c r="I1254" s="831">
        <v>17.909999847412109</v>
      </c>
      <c r="J1254" s="831">
        <v>10</v>
      </c>
      <c r="K1254" s="832">
        <v>179.10000610351563</v>
      </c>
    </row>
    <row r="1255" spans="1:11" ht="14.45" customHeight="1" x14ac:dyDescent="0.2">
      <c r="A1255" s="821" t="s">
        <v>588</v>
      </c>
      <c r="B1255" s="822" t="s">
        <v>589</v>
      </c>
      <c r="C1255" s="825" t="s">
        <v>621</v>
      </c>
      <c r="D1255" s="839" t="s">
        <v>622</v>
      </c>
      <c r="E1255" s="825" t="s">
        <v>4767</v>
      </c>
      <c r="F1255" s="839" t="s">
        <v>4768</v>
      </c>
      <c r="G1255" s="825" t="s">
        <v>5209</v>
      </c>
      <c r="H1255" s="825" t="s">
        <v>5210</v>
      </c>
      <c r="I1255" s="831">
        <v>17.909999847412109</v>
      </c>
      <c r="J1255" s="831">
        <v>10</v>
      </c>
      <c r="K1255" s="832">
        <v>179.10000610351563</v>
      </c>
    </row>
    <row r="1256" spans="1:11" ht="14.45" customHeight="1" x14ac:dyDescent="0.2">
      <c r="A1256" s="821" t="s">
        <v>588</v>
      </c>
      <c r="B1256" s="822" t="s">
        <v>589</v>
      </c>
      <c r="C1256" s="825" t="s">
        <v>621</v>
      </c>
      <c r="D1256" s="839" t="s">
        <v>622</v>
      </c>
      <c r="E1256" s="825" t="s">
        <v>4767</v>
      </c>
      <c r="F1256" s="839" t="s">
        <v>4768</v>
      </c>
      <c r="G1256" s="825" t="s">
        <v>5942</v>
      </c>
      <c r="H1256" s="825" t="s">
        <v>5943</v>
      </c>
      <c r="I1256" s="831">
        <v>21.899999618530273</v>
      </c>
      <c r="J1256" s="831">
        <v>600</v>
      </c>
      <c r="K1256" s="832">
        <v>13140.600341796875</v>
      </c>
    </row>
    <row r="1257" spans="1:11" ht="14.45" customHeight="1" x14ac:dyDescent="0.2">
      <c r="A1257" s="821" t="s">
        <v>588</v>
      </c>
      <c r="B1257" s="822" t="s">
        <v>589</v>
      </c>
      <c r="C1257" s="825" t="s">
        <v>621</v>
      </c>
      <c r="D1257" s="839" t="s">
        <v>622</v>
      </c>
      <c r="E1257" s="825" t="s">
        <v>4767</v>
      </c>
      <c r="F1257" s="839" t="s">
        <v>4768</v>
      </c>
      <c r="G1257" s="825" t="s">
        <v>5219</v>
      </c>
      <c r="H1257" s="825" t="s">
        <v>5220</v>
      </c>
      <c r="I1257" s="831">
        <v>21.899999618530273</v>
      </c>
      <c r="J1257" s="831">
        <v>600</v>
      </c>
      <c r="K1257" s="832">
        <v>13140.6005859375</v>
      </c>
    </row>
    <row r="1258" spans="1:11" ht="14.45" customHeight="1" x14ac:dyDescent="0.2">
      <c r="A1258" s="821" t="s">
        <v>588</v>
      </c>
      <c r="B1258" s="822" t="s">
        <v>589</v>
      </c>
      <c r="C1258" s="825" t="s">
        <v>621</v>
      </c>
      <c r="D1258" s="839" t="s">
        <v>622</v>
      </c>
      <c r="E1258" s="825" t="s">
        <v>4767</v>
      </c>
      <c r="F1258" s="839" t="s">
        <v>4768</v>
      </c>
      <c r="G1258" s="825" t="s">
        <v>5944</v>
      </c>
      <c r="H1258" s="825" t="s">
        <v>5945</v>
      </c>
      <c r="I1258" s="831">
        <v>30.803333282470703</v>
      </c>
      <c r="J1258" s="831">
        <v>150</v>
      </c>
      <c r="K1258" s="832">
        <v>4620.5</v>
      </c>
    </row>
    <row r="1259" spans="1:11" ht="14.45" customHeight="1" x14ac:dyDescent="0.2">
      <c r="A1259" s="821" t="s">
        <v>588</v>
      </c>
      <c r="B1259" s="822" t="s">
        <v>589</v>
      </c>
      <c r="C1259" s="825" t="s">
        <v>621</v>
      </c>
      <c r="D1259" s="839" t="s">
        <v>622</v>
      </c>
      <c r="E1259" s="825" t="s">
        <v>4767</v>
      </c>
      <c r="F1259" s="839" t="s">
        <v>4768</v>
      </c>
      <c r="G1259" s="825" t="s">
        <v>5946</v>
      </c>
      <c r="H1259" s="825" t="s">
        <v>5947</v>
      </c>
      <c r="I1259" s="831">
        <v>31.00666618347168</v>
      </c>
      <c r="J1259" s="831">
        <v>150</v>
      </c>
      <c r="K1259" s="832">
        <v>4651</v>
      </c>
    </row>
    <row r="1260" spans="1:11" ht="14.45" customHeight="1" x14ac:dyDescent="0.2">
      <c r="A1260" s="821" t="s">
        <v>588</v>
      </c>
      <c r="B1260" s="822" t="s">
        <v>589</v>
      </c>
      <c r="C1260" s="825" t="s">
        <v>621</v>
      </c>
      <c r="D1260" s="839" t="s">
        <v>622</v>
      </c>
      <c r="E1260" s="825" t="s">
        <v>4767</v>
      </c>
      <c r="F1260" s="839" t="s">
        <v>4768</v>
      </c>
      <c r="G1260" s="825" t="s">
        <v>4777</v>
      </c>
      <c r="H1260" s="825" t="s">
        <v>4778</v>
      </c>
      <c r="I1260" s="831">
        <v>17.979999542236328</v>
      </c>
      <c r="J1260" s="831">
        <v>250</v>
      </c>
      <c r="K1260" s="832">
        <v>4495</v>
      </c>
    </row>
    <row r="1261" spans="1:11" ht="14.45" customHeight="1" x14ac:dyDescent="0.2">
      <c r="A1261" s="821" t="s">
        <v>588</v>
      </c>
      <c r="B1261" s="822" t="s">
        <v>589</v>
      </c>
      <c r="C1261" s="825" t="s">
        <v>621</v>
      </c>
      <c r="D1261" s="839" t="s">
        <v>622</v>
      </c>
      <c r="E1261" s="825" t="s">
        <v>4767</v>
      </c>
      <c r="F1261" s="839" t="s">
        <v>4768</v>
      </c>
      <c r="G1261" s="825" t="s">
        <v>4779</v>
      </c>
      <c r="H1261" s="825" t="s">
        <v>4780</v>
      </c>
      <c r="I1261" s="831">
        <v>4.0300002098083496</v>
      </c>
      <c r="J1261" s="831">
        <v>1400</v>
      </c>
      <c r="K1261" s="832">
        <v>5642</v>
      </c>
    </row>
    <row r="1262" spans="1:11" ht="14.45" customHeight="1" x14ac:dyDescent="0.2">
      <c r="A1262" s="821" t="s">
        <v>588</v>
      </c>
      <c r="B1262" s="822" t="s">
        <v>589</v>
      </c>
      <c r="C1262" s="825" t="s">
        <v>621</v>
      </c>
      <c r="D1262" s="839" t="s">
        <v>622</v>
      </c>
      <c r="E1262" s="825" t="s">
        <v>4767</v>
      </c>
      <c r="F1262" s="839" t="s">
        <v>4768</v>
      </c>
      <c r="G1262" s="825" t="s">
        <v>6211</v>
      </c>
      <c r="H1262" s="825" t="s">
        <v>6212</v>
      </c>
      <c r="I1262" s="831">
        <v>9.4300003051757813</v>
      </c>
      <c r="J1262" s="831">
        <v>200</v>
      </c>
      <c r="K1262" s="832">
        <v>1886</v>
      </c>
    </row>
    <row r="1263" spans="1:11" ht="14.45" customHeight="1" x14ac:dyDescent="0.2">
      <c r="A1263" s="821" t="s">
        <v>588</v>
      </c>
      <c r="B1263" s="822" t="s">
        <v>589</v>
      </c>
      <c r="C1263" s="825" t="s">
        <v>621</v>
      </c>
      <c r="D1263" s="839" t="s">
        <v>622</v>
      </c>
      <c r="E1263" s="825" t="s">
        <v>4767</v>
      </c>
      <c r="F1263" s="839" t="s">
        <v>4768</v>
      </c>
      <c r="G1263" s="825" t="s">
        <v>6213</v>
      </c>
      <c r="H1263" s="825" t="s">
        <v>6214</v>
      </c>
      <c r="I1263" s="831">
        <v>148.83000183105469</v>
      </c>
      <c r="J1263" s="831">
        <v>2</v>
      </c>
      <c r="K1263" s="832">
        <v>297.66000366210938</v>
      </c>
    </row>
    <row r="1264" spans="1:11" ht="14.45" customHeight="1" x14ac:dyDescent="0.2">
      <c r="A1264" s="821" t="s">
        <v>588</v>
      </c>
      <c r="B1264" s="822" t="s">
        <v>589</v>
      </c>
      <c r="C1264" s="825" t="s">
        <v>621</v>
      </c>
      <c r="D1264" s="839" t="s">
        <v>622</v>
      </c>
      <c r="E1264" s="825" t="s">
        <v>4767</v>
      </c>
      <c r="F1264" s="839" t="s">
        <v>4768</v>
      </c>
      <c r="G1264" s="825" t="s">
        <v>5292</v>
      </c>
      <c r="H1264" s="825" t="s">
        <v>5293</v>
      </c>
      <c r="I1264" s="831">
        <v>37.340000152587891</v>
      </c>
      <c r="J1264" s="831">
        <v>7</v>
      </c>
      <c r="K1264" s="832">
        <v>259.69999694824219</v>
      </c>
    </row>
    <row r="1265" spans="1:11" ht="14.45" customHeight="1" x14ac:dyDescent="0.2">
      <c r="A1265" s="821" t="s">
        <v>588</v>
      </c>
      <c r="B1265" s="822" t="s">
        <v>589</v>
      </c>
      <c r="C1265" s="825" t="s">
        <v>621</v>
      </c>
      <c r="D1265" s="839" t="s">
        <v>622</v>
      </c>
      <c r="E1265" s="825" t="s">
        <v>4767</v>
      </c>
      <c r="F1265" s="839" t="s">
        <v>4768</v>
      </c>
      <c r="G1265" s="825" t="s">
        <v>5956</v>
      </c>
      <c r="H1265" s="825" t="s">
        <v>5957</v>
      </c>
      <c r="I1265" s="831">
        <v>154</v>
      </c>
      <c r="J1265" s="831">
        <v>20</v>
      </c>
      <c r="K1265" s="832">
        <v>3079.929931640625</v>
      </c>
    </row>
    <row r="1266" spans="1:11" ht="14.45" customHeight="1" x14ac:dyDescent="0.2">
      <c r="A1266" s="821" t="s">
        <v>588</v>
      </c>
      <c r="B1266" s="822" t="s">
        <v>589</v>
      </c>
      <c r="C1266" s="825" t="s">
        <v>621</v>
      </c>
      <c r="D1266" s="839" t="s">
        <v>622</v>
      </c>
      <c r="E1266" s="825" t="s">
        <v>4767</v>
      </c>
      <c r="F1266" s="839" t="s">
        <v>4768</v>
      </c>
      <c r="G1266" s="825" t="s">
        <v>5958</v>
      </c>
      <c r="H1266" s="825" t="s">
        <v>5959</v>
      </c>
      <c r="I1266" s="831">
        <v>105.02999877929688</v>
      </c>
      <c r="J1266" s="831">
        <v>20</v>
      </c>
      <c r="K1266" s="832">
        <v>2100.56005859375</v>
      </c>
    </row>
    <row r="1267" spans="1:11" ht="14.45" customHeight="1" x14ac:dyDescent="0.2">
      <c r="A1267" s="821" t="s">
        <v>588</v>
      </c>
      <c r="B1267" s="822" t="s">
        <v>589</v>
      </c>
      <c r="C1267" s="825" t="s">
        <v>621</v>
      </c>
      <c r="D1267" s="839" t="s">
        <v>622</v>
      </c>
      <c r="E1267" s="825" t="s">
        <v>4767</v>
      </c>
      <c r="F1267" s="839" t="s">
        <v>4768</v>
      </c>
      <c r="G1267" s="825" t="s">
        <v>5960</v>
      </c>
      <c r="H1267" s="825" t="s">
        <v>5961</v>
      </c>
      <c r="I1267" s="831">
        <v>105.02999877929688</v>
      </c>
      <c r="J1267" s="831">
        <v>20</v>
      </c>
      <c r="K1267" s="832">
        <v>2100.56005859375</v>
      </c>
    </row>
    <row r="1268" spans="1:11" ht="14.45" customHeight="1" x14ac:dyDescent="0.2">
      <c r="A1268" s="821" t="s">
        <v>588</v>
      </c>
      <c r="B1268" s="822" t="s">
        <v>589</v>
      </c>
      <c r="C1268" s="825" t="s">
        <v>621</v>
      </c>
      <c r="D1268" s="839" t="s">
        <v>622</v>
      </c>
      <c r="E1268" s="825" t="s">
        <v>4767</v>
      </c>
      <c r="F1268" s="839" t="s">
        <v>4768</v>
      </c>
      <c r="G1268" s="825" t="s">
        <v>5316</v>
      </c>
      <c r="H1268" s="825" t="s">
        <v>5317</v>
      </c>
      <c r="I1268" s="831">
        <v>549.34002685546875</v>
      </c>
      <c r="J1268" s="831">
        <v>5</v>
      </c>
      <c r="K1268" s="832">
        <v>2746.699951171875</v>
      </c>
    </row>
    <row r="1269" spans="1:11" ht="14.45" customHeight="1" x14ac:dyDescent="0.2">
      <c r="A1269" s="821" t="s">
        <v>588</v>
      </c>
      <c r="B1269" s="822" t="s">
        <v>589</v>
      </c>
      <c r="C1269" s="825" t="s">
        <v>621</v>
      </c>
      <c r="D1269" s="839" t="s">
        <v>622</v>
      </c>
      <c r="E1269" s="825" t="s">
        <v>4767</v>
      </c>
      <c r="F1269" s="839" t="s">
        <v>4768</v>
      </c>
      <c r="G1269" s="825" t="s">
        <v>5320</v>
      </c>
      <c r="H1269" s="825" t="s">
        <v>5321</v>
      </c>
      <c r="I1269" s="831">
        <v>549.34002685546875</v>
      </c>
      <c r="J1269" s="831">
        <v>5</v>
      </c>
      <c r="K1269" s="832">
        <v>2746.699951171875</v>
      </c>
    </row>
    <row r="1270" spans="1:11" ht="14.45" customHeight="1" x14ac:dyDescent="0.2">
      <c r="A1270" s="821" t="s">
        <v>588</v>
      </c>
      <c r="B1270" s="822" t="s">
        <v>589</v>
      </c>
      <c r="C1270" s="825" t="s">
        <v>621</v>
      </c>
      <c r="D1270" s="839" t="s">
        <v>622</v>
      </c>
      <c r="E1270" s="825" t="s">
        <v>4767</v>
      </c>
      <c r="F1270" s="839" t="s">
        <v>4768</v>
      </c>
      <c r="G1270" s="825" t="s">
        <v>4783</v>
      </c>
      <c r="H1270" s="825" t="s">
        <v>5830</v>
      </c>
      <c r="I1270" s="831">
        <v>11.735999679565429</v>
      </c>
      <c r="J1270" s="831">
        <v>80</v>
      </c>
      <c r="K1270" s="832">
        <v>938.90001678466797</v>
      </c>
    </row>
    <row r="1271" spans="1:11" ht="14.45" customHeight="1" x14ac:dyDescent="0.2">
      <c r="A1271" s="821" t="s">
        <v>588</v>
      </c>
      <c r="B1271" s="822" t="s">
        <v>589</v>
      </c>
      <c r="C1271" s="825" t="s">
        <v>621</v>
      </c>
      <c r="D1271" s="839" t="s">
        <v>622</v>
      </c>
      <c r="E1271" s="825" t="s">
        <v>4767</v>
      </c>
      <c r="F1271" s="839" t="s">
        <v>4768</v>
      </c>
      <c r="G1271" s="825" t="s">
        <v>4783</v>
      </c>
      <c r="H1271" s="825" t="s">
        <v>4784</v>
      </c>
      <c r="I1271" s="831">
        <v>11.733332951863607</v>
      </c>
      <c r="J1271" s="831">
        <v>30</v>
      </c>
      <c r="K1271" s="832">
        <v>352.00000762939453</v>
      </c>
    </row>
    <row r="1272" spans="1:11" ht="14.45" customHeight="1" x14ac:dyDescent="0.2">
      <c r="A1272" s="821" t="s">
        <v>588</v>
      </c>
      <c r="B1272" s="822" t="s">
        <v>589</v>
      </c>
      <c r="C1272" s="825" t="s">
        <v>621</v>
      </c>
      <c r="D1272" s="839" t="s">
        <v>622</v>
      </c>
      <c r="E1272" s="825" t="s">
        <v>4767</v>
      </c>
      <c r="F1272" s="839" t="s">
        <v>4768</v>
      </c>
      <c r="G1272" s="825" t="s">
        <v>4785</v>
      </c>
      <c r="H1272" s="825" t="s">
        <v>4786</v>
      </c>
      <c r="I1272" s="831">
        <v>13.310000419616699</v>
      </c>
      <c r="J1272" s="831">
        <v>45</v>
      </c>
      <c r="K1272" s="832">
        <v>598.95001220703125</v>
      </c>
    </row>
    <row r="1273" spans="1:11" ht="14.45" customHeight="1" x14ac:dyDescent="0.2">
      <c r="A1273" s="821" t="s">
        <v>588</v>
      </c>
      <c r="B1273" s="822" t="s">
        <v>589</v>
      </c>
      <c r="C1273" s="825" t="s">
        <v>621</v>
      </c>
      <c r="D1273" s="839" t="s">
        <v>622</v>
      </c>
      <c r="E1273" s="825" t="s">
        <v>4767</v>
      </c>
      <c r="F1273" s="839" t="s">
        <v>4768</v>
      </c>
      <c r="G1273" s="825" t="s">
        <v>6215</v>
      </c>
      <c r="H1273" s="825" t="s">
        <v>6216</v>
      </c>
      <c r="I1273" s="831">
        <v>321.20999145507813</v>
      </c>
      <c r="J1273" s="831">
        <v>40</v>
      </c>
      <c r="K1273" s="832">
        <v>12848.400390625</v>
      </c>
    </row>
    <row r="1274" spans="1:11" ht="14.45" customHeight="1" x14ac:dyDescent="0.2">
      <c r="A1274" s="821" t="s">
        <v>588</v>
      </c>
      <c r="B1274" s="822" t="s">
        <v>589</v>
      </c>
      <c r="C1274" s="825" t="s">
        <v>621</v>
      </c>
      <c r="D1274" s="839" t="s">
        <v>622</v>
      </c>
      <c r="E1274" s="825" t="s">
        <v>4767</v>
      </c>
      <c r="F1274" s="839" t="s">
        <v>4768</v>
      </c>
      <c r="G1274" s="825" t="s">
        <v>5998</v>
      </c>
      <c r="H1274" s="825" t="s">
        <v>5999</v>
      </c>
      <c r="I1274" s="831">
        <v>1539.1199951171875</v>
      </c>
      <c r="J1274" s="831">
        <v>1</v>
      </c>
      <c r="K1274" s="832">
        <v>1539.1199951171875</v>
      </c>
    </row>
    <row r="1275" spans="1:11" ht="14.45" customHeight="1" x14ac:dyDescent="0.2">
      <c r="A1275" s="821" t="s">
        <v>588</v>
      </c>
      <c r="B1275" s="822" t="s">
        <v>589</v>
      </c>
      <c r="C1275" s="825" t="s">
        <v>621</v>
      </c>
      <c r="D1275" s="839" t="s">
        <v>622</v>
      </c>
      <c r="E1275" s="825" t="s">
        <v>4767</v>
      </c>
      <c r="F1275" s="839" t="s">
        <v>4768</v>
      </c>
      <c r="G1275" s="825" t="s">
        <v>6217</v>
      </c>
      <c r="H1275" s="825" t="s">
        <v>6218</v>
      </c>
      <c r="I1275" s="831">
        <v>1539.1199951171875</v>
      </c>
      <c r="J1275" s="831">
        <v>1</v>
      </c>
      <c r="K1275" s="832">
        <v>1539.1199951171875</v>
      </c>
    </row>
    <row r="1276" spans="1:11" ht="14.45" customHeight="1" x14ac:dyDescent="0.2">
      <c r="A1276" s="821" t="s">
        <v>588</v>
      </c>
      <c r="B1276" s="822" t="s">
        <v>589</v>
      </c>
      <c r="C1276" s="825" t="s">
        <v>621</v>
      </c>
      <c r="D1276" s="839" t="s">
        <v>622</v>
      </c>
      <c r="E1276" s="825" t="s">
        <v>4767</v>
      </c>
      <c r="F1276" s="839" t="s">
        <v>4768</v>
      </c>
      <c r="G1276" s="825" t="s">
        <v>6219</v>
      </c>
      <c r="H1276" s="825" t="s">
        <v>6220</v>
      </c>
      <c r="I1276" s="831">
        <v>761.219970703125</v>
      </c>
      <c r="J1276" s="831">
        <v>10</v>
      </c>
      <c r="K1276" s="832">
        <v>7612.22998046875</v>
      </c>
    </row>
    <row r="1277" spans="1:11" ht="14.45" customHeight="1" x14ac:dyDescent="0.2">
      <c r="A1277" s="821" t="s">
        <v>588</v>
      </c>
      <c r="B1277" s="822" t="s">
        <v>589</v>
      </c>
      <c r="C1277" s="825" t="s">
        <v>621</v>
      </c>
      <c r="D1277" s="839" t="s">
        <v>622</v>
      </c>
      <c r="E1277" s="825" t="s">
        <v>4767</v>
      </c>
      <c r="F1277" s="839" t="s">
        <v>4768</v>
      </c>
      <c r="G1277" s="825" t="s">
        <v>6018</v>
      </c>
      <c r="H1277" s="825" t="s">
        <v>6019</v>
      </c>
      <c r="I1277" s="831">
        <v>45.650001525878906</v>
      </c>
      <c r="J1277" s="831">
        <v>20</v>
      </c>
      <c r="K1277" s="832">
        <v>913.07000732421875</v>
      </c>
    </row>
    <row r="1278" spans="1:11" ht="14.45" customHeight="1" x14ac:dyDescent="0.2">
      <c r="A1278" s="821" t="s">
        <v>588</v>
      </c>
      <c r="B1278" s="822" t="s">
        <v>589</v>
      </c>
      <c r="C1278" s="825" t="s">
        <v>621</v>
      </c>
      <c r="D1278" s="839" t="s">
        <v>622</v>
      </c>
      <c r="E1278" s="825" t="s">
        <v>4767</v>
      </c>
      <c r="F1278" s="839" t="s">
        <v>4768</v>
      </c>
      <c r="G1278" s="825" t="s">
        <v>4787</v>
      </c>
      <c r="H1278" s="825" t="s">
        <v>4788</v>
      </c>
      <c r="I1278" s="831">
        <v>0.82099999189376827</v>
      </c>
      <c r="J1278" s="831">
        <v>2300</v>
      </c>
      <c r="K1278" s="832">
        <v>1888</v>
      </c>
    </row>
    <row r="1279" spans="1:11" ht="14.45" customHeight="1" x14ac:dyDescent="0.2">
      <c r="A1279" s="821" t="s">
        <v>588</v>
      </c>
      <c r="B1279" s="822" t="s">
        <v>589</v>
      </c>
      <c r="C1279" s="825" t="s">
        <v>621</v>
      </c>
      <c r="D1279" s="839" t="s">
        <v>622</v>
      </c>
      <c r="E1279" s="825" t="s">
        <v>4767</v>
      </c>
      <c r="F1279" s="839" t="s">
        <v>4768</v>
      </c>
      <c r="G1279" s="825" t="s">
        <v>4789</v>
      </c>
      <c r="H1279" s="825" t="s">
        <v>4790</v>
      </c>
      <c r="I1279" s="831">
        <v>0.43333333730697632</v>
      </c>
      <c r="J1279" s="831">
        <v>400</v>
      </c>
      <c r="K1279" s="832">
        <v>173</v>
      </c>
    </row>
    <row r="1280" spans="1:11" ht="14.45" customHeight="1" x14ac:dyDescent="0.2">
      <c r="A1280" s="821" t="s">
        <v>588</v>
      </c>
      <c r="B1280" s="822" t="s">
        <v>589</v>
      </c>
      <c r="C1280" s="825" t="s">
        <v>621</v>
      </c>
      <c r="D1280" s="839" t="s">
        <v>622</v>
      </c>
      <c r="E1280" s="825" t="s">
        <v>4767</v>
      </c>
      <c r="F1280" s="839" t="s">
        <v>4768</v>
      </c>
      <c r="G1280" s="825" t="s">
        <v>4791</v>
      </c>
      <c r="H1280" s="825" t="s">
        <v>4792</v>
      </c>
      <c r="I1280" s="831">
        <v>1.1357142754963465</v>
      </c>
      <c r="J1280" s="831">
        <v>1600</v>
      </c>
      <c r="K1280" s="832">
        <v>1816.0000152587891</v>
      </c>
    </row>
    <row r="1281" spans="1:11" ht="14.45" customHeight="1" x14ac:dyDescent="0.2">
      <c r="A1281" s="821" t="s">
        <v>588</v>
      </c>
      <c r="B1281" s="822" t="s">
        <v>589</v>
      </c>
      <c r="C1281" s="825" t="s">
        <v>621</v>
      </c>
      <c r="D1281" s="839" t="s">
        <v>622</v>
      </c>
      <c r="E1281" s="825" t="s">
        <v>4767</v>
      </c>
      <c r="F1281" s="839" t="s">
        <v>4768</v>
      </c>
      <c r="G1281" s="825" t="s">
        <v>4793</v>
      </c>
      <c r="H1281" s="825" t="s">
        <v>4794</v>
      </c>
      <c r="I1281" s="831">
        <v>0.58142855337687904</v>
      </c>
      <c r="J1281" s="831">
        <v>1000</v>
      </c>
      <c r="K1281" s="832">
        <v>581</v>
      </c>
    </row>
    <row r="1282" spans="1:11" ht="14.45" customHeight="1" x14ac:dyDescent="0.2">
      <c r="A1282" s="821" t="s">
        <v>588</v>
      </c>
      <c r="B1282" s="822" t="s">
        <v>589</v>
      </c>
      <c r="C1282" s="825" t="s">
        <v>621</v>
      </c>
      <c r="D1282" s="839" t="s">
        <v>622</v>
      </c>
      <c r="E1282" s="825" t="s">
        <v>4767</v>
      </c>
      <c r="F1282" s="839" t="s">
        <v>4768</v>
      </c>
      <c r="G1282" s="825" t="s">
        <v>6194</v>
      </c>
      <c r="H1282" s="825" t="s">
        <v>6195</v>
      </c>
      <c r="I1282" s="831">
        <v>1599</v>
      </c>
      <c r="J1282" s="831">
        <v>2</v>
      </c>
      <c r="K1282" s="832">
        <v>3198</v>
      </c>
    </row>
    <row r="1283" spans="1:11" ht="14.45" customHeight="1" x14ac:dyDescent="0.2">
      <c r="A1283" s="821" t="s">
        <v>588</v>
      </c>
      <c r="B1283" s="822" t="s">
        <v>589</v>
      </c>
      <c r="C1283" s="825" t="s">
        <v>621</v>
      </c>
      <c r="D1283" s="839" t="s">
        <v>622</v>
      </c>
      <c r="E1283" s="825" t="s">
        <v>4767</v>
      </c>
      <c r="F1283" s="839" t="s">
        <v>4768</v>
      </c>
      <c r="G1283" s="825" t="s">
        <v>4795</v>
      </c>
      <c r="H1283" s="825" t="s">
        <v>4796</v>
      </c>
      <c r="I1283" s="831">
        <v>0.47124999761581421</v>
      </c>
      <c r="J1283" s="831">
        <v>2300</v>
      </c>
      <c r="K1283" s="832">
        <v>1086</v>
      </c>
    </row>
    <row r="1284" spans="1:11" ht="14.45" customHeight="1" x14ac:dyDescent="0.2">
      <c r="A1284" s="821" t="s">
        <v>588</v>
      </c>
      <c r="B1284" s="822" t="s">
        <v>589</v>
      </c>
      <c r="C1284" s="825" t="s">
        <v>621</v>
      </c>
      <c r="D1284" s="839" t="s">
        <v>622</v>
      </c>
      <c r="E1284" s="825" t="s">
        <v>4797</v>
      </c>
      <c r="F1284" s="839" t="s">
        <v>4798</v>
      </c>
      <c r="G1284" s="825" t="s">
        <v>4799</v>
      </c>
      <c r="H1284" s="825" t="s">
        <v>4800</v>
      </c>
      <c r="I1284" s="831">
        <v>10.164999961853027</v>
      </c>
      <c r="J1284" s="831">
        <v>1150</v>
      </c>
      <c r="K1284" s="832">
        <v>11690</v>
      </c>
    </row>
    <row r="1285" spans="1:11" ht="14.45" customHeight="1" x14ac:dyDescent="0.2">
      <c r="A1285" s="821" t="s">
        <v>588</v>
      </c>
      <c r="B1285" s="822" t="s">
        <v>589</v>
      </c>
      <c r="C1285" s="825" t="s">
        <v>621</v>
      </c>
      <c r="D1285" s="839" t="s">
        <v>622</v>
      </c>
      <c r="E1285" s="825" t="s">
        <v>4801</v>
      </c>
      <c r="F1285" s="839" t="s">
        <v>4802</v>
      </c>
      <c r="G1285" s="825" t="s">
        <v>4805</v>
      </c>
      <c r="H1285" s="825" t="s">
        <v>4806</v>
      </c>
      <c r="I1285" s="831">
        <v>0.31000000238418579</v>
      </c>
      <c r="J1285" s="831">
        <v>200</v>
      </c>
      <c r="K1285" s="832">
        <v>62</v>
      </c>
    </row>
    <row r="1286" spans="1:11" ht="14.45" customHeight="1" x14ac:dyDescent="0.2">
      <c r="A1286" s="821" t="s">
        <v>588</v>
      </c>
      <c r="B1286" s="822" t="s">
        <v>589</v>
      </c>
      <c r="C1286" s="825" t="s">
        <v>621</v>
      </c>
      <c r="D1286" s="839" t="s">
        <v>622</v>
      </c>
      <c r="E1286" s="825" t="s">
        <v>4801</v>
      </c>
      <c r="F1286" s="839" t="s">
        <v>4802</v>
      </c>
      <c r="G1286" s="825" t="s">
        <v>4809</v>
      </c>
      <c r="H1286" s="825" t="s">
        <v>4810</v>
      </c>
      <c r="I1286" s="831">
        <v>0.30500000715255737</v>
      </c>
      <c r="J1286" s="831">
        <v>400</v>
      </c>
      <c r="K1286" s="832">
        <v>122</v>
      </c>
    </row>
    <row r="1287" spans="1:11" ht="14.45" customHeight="1" x14ac:dyDescent="0.2">
      <c r="A1287" s="821" t="s">
        <v>588</v>
      </c>
      <c r="B1287" s="822" t="s">
        <v>589</v>
      </c>
      <c r="C1287" s="825" t="s">
        <v>621</v>
      </c>
      <c r="D1287" s="839" t="s">
        <v>622</v>
      </c>
      <c r="E1287" s="825" t="s">
        <v>4801</v>
      </c>
      <c r="F1287" s="839" t="s">
        <v>4802</v>
      </c>
      <c r="G1287" s="825" t="s">
        <v>4811</v>
      </c>
      <c r="H1287" s="825" t="s">
        <v>4812</v>
      </c>
      <c r="I1287" s="831">
        <v>0.54500001668930054</v>
      </c>
      <c r="J1287" s="831">
        <v>1900</v>
      </c>
      <c r="K1287" s="832">
        <v>1037</v>
      </c>
    </row>
    <row r="1288" spans="1:11" ht="14.45" customHeight="1" x14ac:dyDescent="0.2">
      <c r="A1288" s="821" t="s">
        <v>588</v>
      </c>
      <c r="B1288" s="822" t="s">
        <v>589</v>
      </c>
      <c r="C1288" s="825" t="s">
        <v>621</v>
      </c>
      <c r="D1288" s="839" t="s">
        <v>622</v>
      </c>
      <c r="E1288" s="825" t="s">
        <v>4801</v>
      </c>
      <c r="F1288" s="839" t="s">
        <v>4802</v>
      </c>
      <c r="G1288" s="825" t="s">
        <v>6086</v>
      </c>
      <c r="H1288" s="825" t="s">
        <v>6087</v>
      </c>
      <c r="I1288" s="831">
        <v>29.399999618530273</v>
      </c>
      <c r="J1288" s="831">
        <v>475</v>
      </c>
      <c r="K1288" s="832">
        <v>13966.440063476563</v>
      </c>
    </row>
    <row r="1289" spans="1:11" ht="14.45" customHeight="1" x14ac:dyDescent="0.2">
      <c r="A1289" s="821" t="s">
        <v>588</v>
      </c>
      <c r="B1289" s="822" t="s">
        <v>589</v>
      </c>
      <c r="C1289" s="825" t="s">
        <v>621</v>
      </c>
      <c r="D1289" s="839" t="s">
        <v>622</v>
      </c>
      <c r="E1289" s="825" t="s">
        <v>4801</v>
      </c>
      <c r="F1289" s="839" t="s">
        <v>4802</v>
      </c>
      <c r="G1289" s="825" t="s">
        <v>6088</v>
      </c>
      <c r="H1289" s="825" t="s">
        <v>6089</v>
      </c>
      <c r="I1289" s="831">
        <v>1.6200000047683716</v>
      </c>
      <c r="J1289" s="831">
        <v>300</v>
      </c>
      <c r="K1289" s="832">
        <v>484.1199951171875</v>
      </c>
    </row>
    <row r="1290" spans="1:11" ht="14.45" customHeight="1" x14ac:dyDescent="0.2">
      <c r="A1290" s="821" t="s">
        <v>588</v>
      </c>
      <c r="B1290" s="822" t="s">
        <v>589</v>
      </c>
      <c r="C1290" s="825" t="s">
        <v>621</v>
      </c>
      <c r="D1290" s="839" t="s">
        <v>622</v>
      </c>
      <c r="E1290" s="825" t="s">
        <v>4825</v>
      </c>
      <c r="F1290" s="839" t="s">
        <v>4826</v>
      </c>
      <c r="G1290" s="825" t="s">
        <v>4833</v>
      </c>
      <c r="H1290" s="825" t="s">
        <v>4834</v>
      </c>
      <c r="I1290" s="831">
        <v>0.62999999523162842</v>
      </c>
      <c r="J1290" s="831">
        <v>1000</v>
      </c>
      <c r="K1290" s="832">
        <v>630</v>
      </c>
    </row>
    <row r="1291" spans="1:11" ht="14.45" customHeight="1" x14ac:dyDescent="0.2">
      <c r="A1291" s="821" t="s">
        <v>588</v>
      </c>
      <c r="B1291" s="822" t="s">
        <v>589</v>
      </c>
      <c r="C1291" s="825" t="s">
        <v>621</v>
      </c>
      <c r="D1291" s="839" t="s">
        <v>622</v>
      </c>
      <c r="E1291" s="825" t="s">
        <v>4825</v>
      </c>
      <c r="F1291" s="839" t="s">
        <v>4826</v>
      </c>
      <c r="G1291" s="825" t="s">
        <v>5648</v>
      </c>
      <c r="H1291" s="825" t="s">
        <v>5649</v>
      </c>
      <c r="I1291" s="831">
        <v>0.62999999523162842</v>
      </c>
      <c r="J1291" s="831">
        <v>200</v>
      </c>
      <c r="K1291" s="832">
        <v>126</v>
      </c>
    </row>
    <row r="1292" spans="1:11" ht="14.45" customHeight="1" x14ac:dyDescent="0.2">
      <c r="A1292" s="821" t="s">
        <v>588</v>
      </c>
      <c r="B1292" s="822" t="s">
        <v>589</v>
      </c>
      <c r="C1292" s="825" t="s">
        <v>621</v>
      </c>
      <c r="D1292" s="839" t="s">
        <v>622</v>
      </c>
      <c r="E1292" s="825" t="s">
        <v>4825</v>
      </c>
      <c r="F1292" s="839" t="s">
        <v>4826</v>
      </c>
      <c r="G1292" s="825" t="s">
        <v>6092</v>
      </c>
      <c r="H1292" s="825" t="s">
        <v>6093</v>
      </c>
      <c r="I1292" s="831">
        <v>4.8299999237060547</v>
      </c>
      <c r="J1292" s="831">
        <v>400</v>
      </c>
      <c r="K1292" s="832">
        <v>1932</v>
      </c>
    </row>
    <row r="1293" spans="1:11" ht="14.45" customHeight="1" x14ac:dyDescent="0.2">
      <c r="A1293" s="821" t="s">
        <v>588</v>
      </c>
      <c r="B1293" s="822" t="s">
        <v>589</v>
      </c>
      <c r="C1293" s="825" t="s">
        <v>621</v>
      </c>
      <c r="D1293" s="839" t="s">
        <v>622</v>
      </c>
      <c r="E1293" s="825" t="s">
        <v>4825</v>
      </c>
      <c r="F1293" s="839" t="s">
        <v>4826</v>
      </c>
      <c r="G1293" s="825" t="s">
        <v>4831</v>
      </c>
      <c r="H1293" s="825" t="s">
        <v>4835</v>
      </c>
      <c r="I1293" s="831">
        <v>1.1000000238418579</v>
      </c>
      <c r="J1293" s="831">
        <v>400</v>
      </c>
      <c r="K1293" s="832">
        <v>440</v>
      </c>
    </row>
    <row r="1294" spans="1:11" ht="14.45" customHeight="1" x14ac:dyDescent="0.2">
      <c r="A1294" s="821" t="s">
        <v>588</v>
      </c>
      <c r="B1294" s="822" t="s">
        <v>589</v>
      </c>
      <c r="C1294" s="825" t="s">
        <v>621</v>
      </c>
      <c r="D1294" s="839" t="s">
        <v>622</v>
      </c>
      <c r="E1294" s="825" t="s">
        <v>4825</v>
      </c>
      <c r="F1294" s="839" t="s">
        <v>4826</v>
      </c>
      <c r="G1294" s="825" t="s">
        <v>4833</v>
      </c>
      <c r="H1294" s="825" t="s">
        <v>4836</v>
      </c>
      <c r="I1294" s="831">
        <v>1.2649999856948853</v>
      </c>
      <c r="J1294" s="831">
        <v>800</v>
      </c>
      <c r="K1294" s="832">
        <v>1012</v>
      </c>
    </row>
    <row r="1295" spans="1:11" ht="14.45" customHeight="1" x14ac:dyDescent="0.2">
      <c r="A1295" s="821" t="s">
        <v>588</v>
      </c>
      <c r="B1295" s="822" t="s">
        <v>589</v>
      </c>
      <c r="C1295" s="825" t="s">
        <v>621</v>
      </c>
      <c r="D1295" s="839" t="s">
        <v>622</v>
      </c>
      <c r="E1295" s="825" t="s">
        <v>4825</v>
      </c>
      <c r="F1295" s="839" t="s">
        <v>4826</v>
      </c>
      <c r="G1295" s="825" t="s">
        <v>5648</v>
      </c>
      <c r="H1295" s="825" t="s">
        <v>5658</v>
      </c>
      <c r="I1295" s="831">
        <v>1.1150000095367432</v>
      </c>
      <c r="J1295" s="831">
        <v>600</v>
      </c>
      <c r="K1295" s="832">
        <v>654</v>
      </c>
    </row>
    <row r="1296" spans="1:11" ht="14.45" customHeight="1" x14ac:dyDescent="0.2">
      <c r="A1296" s="821" t="s">
        <v>588</v>
      </c>
      <c r="B1296" s="822" t="s">
        <v>589</v>
      </c>
      <c r="C1296" s="825" t="s">
        <v>621</v>
      </c>
      <c r="D1296" s="839" t="s">
        <v>622</v>
      </c>
      <c r="E1296" s="825" t="s">
        <v>4825</v>
      </c>
      <c r="F1296" s="839" t="s">
        <v>4826</v>
      </c>
      <c r="G1296" s="825" t="s">
        <v>6221</v>
      </c>
      <c r="H1296" s="825" t="s">
        <v>6222</v>
      </c>
      <c r="I1296" s="831">
        <v>1.3400000333786011</v>
      </c>
      <c r="J1296" s="831">
        <v>400</v>
      </c>
      <c r="K1296" s="832">
        <v>536</v>
      </c>
    </row>
    <row r="1297" spans="1:11" ht="14.45" customHeight="1" x14ac:dyDescent="0.2">
      <c r="A1297" s="821" t="s">
        <v>588</v>
      </c>
      <c r="B1297" s="822" t="s">
        <v>589</v>
      </c>
      <c r="C1297" s="825" t="s">
        <v>621</v>
      </c>
      <c r="D1297" s="839" t="s">
        <v>622</v>
      </c>
      <c r="E1297" s="825" t="s">
        <v>4825</v>
      </c>
      <c r="F1297" s="839" t="s">
        <v>4826</v>
      </c>
      <c r="G1297" s="825" t="s">
        <v>4837</v>
      </c>
      <c r="H1297" s="825" t="s">
        <v>4838</v>
      </c>
      <c r="I1297" s="831">
        <v>3.619999885559082</v>
      </c>
      <c r="J1297" s="831">
        <v>400</v>
      </c>
      <c r="K1297" s="832">
        <v>1448</v>
      </c>
    </row>
    <row r="1298" spans="1:11" ht="14.45" customHeight="1" x14ac:dyDescent="0.2">
      <c r="A1298" s="821" t="s">
        <v>588</v>
      </c>
      <c r="B1298" s="822" t="s">
        <v>589</v>
      </c>
      <c r="C1298" s="825" t="s">
        <v>621</v>
      </c>
      <c r="D1298" s="839" t="s">
        <v>622</v>
      </c>
      <c r="E1298" s="825" t="s">
        <v>4825</v>
      </c>
      <c r="F1298" s="839" t="s">
        <v>4826</v>
      </c>
      <c r="G1298" s="825" t="s">
        <v>6098</v>
      </c>
      <c r="H1298" s="825" t="s">
        <v>6099</v>
      </c>
      <c r="I1298" s="831">
        <v>4.3499999046325684</v>
      </c>
      <c r="J1298" s="831">
        <v>400</v>
      </c>
      <c r="K1298" s="832">
        <v>1740</v>
      </c>
    </row>
    <row r="1299" spans="1:11" ht="14.45" customHeight="1" x14ac:dyDescent="0.2">
      <c r="A1299" s="821" t="s">
        <v>588</v>
      </c>
      <c r="B1299" s="822" t="s">
        <v>589</v>
      </c>
      <c r="C1299" s="825" t="s">
        <v>621</v>
      </c>
      <c r="D1299" s="839" t="s">
        <v>622</v>
      </c>
      <c r="E1299" s="825" t="s">
        <v>5697</v>
      </c>
      <c r="F1299" s="839" t="s">
        <v>5698</v>
      </c>
      <c r="G1299" s="825" t="s">
        <v>6100</v>
      </c>
      <c r="H1299" s="825" t="s">
        <v>6101</v>
      </c>
      <c r="I1299" s="831">
        <v>30.25</v>
      </c>
      <c r="J1299" s="831">
        <v>55</v>
      </c>
      <c r="K1299" s="832">
        <v>1663.75</v>
      </c>
    </row>
    <row r="1300" spans="1:11" ht="14.45" customHeight="1" x14ac:dyDescent="0.2">
      <c r="A1300" s="821" t="s">
        <v>588</v>
      </c>
      <c r="B1300" s="822" t="s">
        <v>589</v>
      </c>
      <c r="C1300" s="825" t="s">
        <v>621</v>
      </c>
      <c r="D1300" s="839" t="s">
        <v>622</v>
      </c>
      <c r="E1300" s="825" t="s">
        <v>5697</v>
      </c>
      <c r="F1300" s="839" t="s">
        <v>5698</v>
      </c>
      <c r="G1300" s="825" t="s">
        <v>6102</v>
      </c>
      <c r="H1300" s="825" t="s">
        <v>6103</v>
      </c>
      <c r="I1300" s="831">
        <v>30.25</v>
      </c>
      <c r="J1300" s="831">
        <v>80</v>
      </c>
      <c r="K1300" s="832">
        <v>2420</v>
      </c>
    </row>
    <row r="1301" spans="1:11" ht="14.45" customHeight="1" x14ac:dyDescent="0.2">
      <c r="A1301" s="821" t="s">
        <v>588</v>
      </c>
      <c r="B1301" s="822" t="s">
        <v>589</v>
      </c>
      <c r="C1301" s="825" t="s">
        <v>621</v>
      </c>
      <c r="D1301" s="839" t="s">
        <v>622</v>
      </c>
      <c r="E1301" s="825" t="s">
        <v>5697</v>
      </c>
      <c r="F1301" s="839" t="s">
        <v>5698</v>
      </c>
      <c r="G1301" s="825" t="s">
        <v>6104</v>
      </c>
      <c r="H1301" s="825" t="s">
        <v>6105</v>
      </c>
      <c r="I1301" s="831">
        <v>35.090000152587891</v>
      </c>
      <c r="J1301" s="831">
        <v>100</v>
      </c>
      <c r="K1301" s="832">
        <v>3508.9999389648438</v>
      </c>
    </row>
    <row r="1302" spans="1:11" ht="14.45" customHeight="1" x14ac:dyDescent="0.2">
      <c r="A1302" s="821" t="s">
        <v>588</v>
      </c>
      <c r="B1302" s="822" t="s">
        <v>589</v>
      </c>
      <c r="C1302" s="825" t="s">
        <v>621</v>
      </c>
      <c r="D1302" s="839" t="s">
        <v>622</v>
      </c>
      <c r="E1302" s="825" t="s">
        <v>5697</v>
      </c>
      <c r="F1302" s="839" t="s">
        <v>5698</v>
      </c>
      <c r="G1302" s="825" t="s">
        <v>5711</v>
      </c>
      <c r="H1302" s="825" t="s">
        <v>5712</v>
      </c>
      <c r="I1302" s="831">
        <v>35.090000152587891</v>
      </c>
      <c r="J1302" s="831">
        <v>40</v>
      </c>
      <c r="K1302" s="832">
        <v>1403.5999755859375</v>
      </c>
    </row>
    <row r="1303" spans="1:11" ht="14.45" customHeight="1" x14ac:dyDescent="0.2">
      <c r="A1303" s="821" t="s">
        <v>588</v>
      </c>
      <c r="B1303" s="822" t="s">
        <v>589</v>
      </c>
      <c r="C1303" s="825" t="s">
        <v>621</v>
      </c>
      <c r="D1303" s="839" t="s">
        <v>622</v>
      </c>
      <c r="E1303" s="825" t="s">
        <v>5697</v>
      </c>
      <c r="F1303" s="839" t="s">
        <v>5698</v>
      </c>
      <c r="G1303" s="825" t="s">
        <v>5713</v>
      </c>
      <c r="H1303" s="825" t="s">
        <v>5714</v>
      </c>
      <c r="I1303" s="831">
        <v>35.090000152587891</v>
      </c>
      <c r="J1303" s="831">
        <v>25</v>
      </c>
      <c r="K1303" s="832">
        <v>877.24998474121094</v>
      </c>
    </row>
    <row r="1304" spans="1:11" ht="14.45" customHeight="1" x14ac:dyDescent="0.2">
      <c r="A1304" s="821" t="s">
        <v>588</v>
      </c>
      <c r="B1304" s="822" t="s">
        <v>589</v>
      </c>
      <c r="C1304" s="825" t="s">
        <v>621</v>
      </c>
      <c r="D1304" s="839" t="s">
        <v>622</v>
      </c>
      <c r="E1304" s="825" t="s">
        <v>5697</v>
      </c>
      <c r="F1304" s="839" t="s">
        <v>5698</v>
      </c>
      <c r="G1304" s="825" t="s">
        <v>6118</v>
      </c>
      <c r="H1304" s="825" t="s">
        <v>6119</v>
      </c>
      <c r="I1304" s="831">
        <v>104.05999755859375</v>
      </c>
      <c r="J1304" s="831">
        <v>20</v>
      </c>
      <c r="K1304" s="832">
        <v>2081.199951171875</v>
      </c>
    </row>
    <row r="1305" spans="1:11" ht="14.45" customHeight="1" x14ac:dyDescent="0.2">
      <c r="A1305" s="821" t="s">
        <v>588</v>
      </c>
      <c r="B1305" s="822" t="s">
        <v>589</v>
      </c>
      <c r="C1305" s="825" t="s">
        <v>621</v>
      </c>
      <c r="D1305" s="839" t="s">
        <v>622</v>
      </c>
      <c r="E1305" s="825" t="s">
        <v>5697</v>
      </c>
      <c r="F1305" s="839" t="s">
        <v>5698</v>
      </c>
      <c r="G1305" s="825" t="s">
        <v>6120</v>
      </c>
      <c r="H1305" s="825" t="s">
        <v>6121</v>
      </c>
      <c r="I1305" s="831">
        <v>104.05999755859375</v>
      </c>
      <c r="J1305" s="831">
        <v>30</v>
      </c>
      <c r="K1305" s="832">
        <v>3121.7999267578125</v>
      </c>
    </row>
    <row r="1306" spans="1:11" ht="14.45" customHeight="1" x14ac:dyDescent="0.2">
      <c r="A1306" s="821" t="s">
        <v>588</v>
      </c>
      <c r="B1306" s="822" t="s">
        <v>589</v>
      </c>
      <c r="C1306" s="825" t="s">
        <v>621</v>
      </c>
      <c r="D1306" s="839" t="s">
        <v>622</v>
      </c>
      <c r="E1306" s="825" t="s">
        <v>5697</v>
      </c>
      <c r="F1306" s="839" t="s">
        <v>5698</v>
      </c>
      <c r="G1306" s="825" t="s">
        <v>6122</v>
      </c>
      <c r="H1306" s="825" t="s">
        <v>6123</v>
      </c>
      <c r="I1306" s="831">
        <v>104.05999755859375</v>
      </c>
      <c r="J1306" s="831">
        <v>10</v>
      </c>
      <c r="K1306" s="832">
        <v>1040.5999755859375</v>
      </c>
    </row>
    <row r="1307" spans="1:11" ht="14.45" customHeight="1" x14ac:dyDescent="0.2">
      <c r="A1307" s="821" t="s">
        <v>588</v>
      </c>
      <c r="B1307" s="822" t="s">
        <v>589</v>
      </c>
      <c r="C1307" s="825" t="s">
        <v>621</v>
      </c>
      <c r="D1307" s="839" t="s">
        <v>622</v>
      </c>
      <c r="E1307" s="825" t="s">
        <v>5697</v>
      </c>
      <c r="F1307" s="839" t="s">
        <v>5698</v>
      </c>
      <c r="G1307" s="825" t="s">
        <v>6223</v>
      </c>
      <c r="H1307" s="825" t="s">
        <v>6224</v>
      </c>
      <c r="I1307" s="831">
        <v>199</v>
      </c>
      <c r="J1307" s="831">
        <v>30</v>
      </c>
      <c r="K1307" s="832">
        <v>5969.909912109375</v>
      </c>
    </row>
    <row r="1308" spans="1:11" ht="14.45" customHeight="1" x14ac:dyDescent="0.2">
      <c r="A1308" s="821" t="s">
        <v>588</v>
      </c>
      <c r="B1308" s="822" t="s">
        <v>589</v>
      </c>
      <c r="C1308" s="825" t="s">
        <v>621</v>
      </c>
      <c r="D1308" s="839" t="s">
        <v>622</v>
      </c>
      <c r="E1308" s="825" t="s">
        <v>5697</v>
      </c>
      <c r="F1308" s="839" t="s">
        <v>5698</v>
      </c>
      <c r="G1308" s="825" t="s">
        <v>6201</v>
      </c>
      <c r="H1308" s="825" t="s">
        <v>6202</v>
      </c>
      <c r="I1308" s="831">
        <v>199</v>
      </c>
      <c r="J1308" s="831">
        <v>40</v>
      </c>
      <c r="K1308" s="832">
        <v>7959.869873046875</v>
      </c>
    </row>
    <row r="1309" spans="1:11" ht="14.45" customHeight="1" x14ac:dyDescent="0.2">
      <c r="A1309" s="821" t="s">
        <v>588</v>
      </c>
      <c r="B1309" s="822" t="s">
        <v>589</v>
      </c>
      <c r="C1309" s="825" t="s">
        <v>621</v>
      </c>
      <c r="D1309" s="839" t="s">
        <v>622</v>
      </c>
      <c r="E1309" s="825" t="s">
        <v>5697</v>
      </c>
      <c r="F1309" s="839" t="s">
        <v>5698</v>
      </c>
      <c r="G1309" s="825" t="s">
        <v>6127</v>
      </c>
      <c r="H1309" s="825" t="s">
        <v>6128</v>
      </c>
      <c r="I1309" s="831">
        <v>199</v>
      </c>
      <c r="J1309" s="831">
        <v>90</v>
      </c>
      <c r="K1309" s="832">
        <v>17909.689697265625</v>
      </c>
    </row>
    <row r="1310" spans="1:11" ht="14.45" customHeight="1" x14ac:dyDescent="0.2">
      <c r="A1310" s="821" t="s">
        <v>588</v>
      </c>
      <c r="B1310" s="822" t="s">
        <v>589</v>
      </c>
      <c r="C1310" s="825" t="s">
        <v>621</v>
      </c>
      <c r="D1310" s="839" t="s">
        <v>622</v>
      </c>
      <c r="E1310" s="825" t="s">
        <v>5697</v>
      </c>
      <c r="F1310" s="839" t="s">
        <v>5698</v>
      </c>
      <c r="G1310" s="825" t="s">
        <v>6225</v>
      </c>
      <c r="H1310" s="825" t="s">
        <v>6226</v>
      </c>
      <c r="I1310" s="831">
        <v>199</v>
      </c>
      <c r="J1310" s="831">
        <v>90</v>
      </c>
      <c r="K1310" s="832">
        <v>17909.689697265625</v>
      </c>
    </row>
    <row r="1311" spans="1:11" ht="14.45" customHeight="1" x14ac:dyDescent="0.2">
      <c r="A1311" s="821" t="s">
        <v>588</v>
      </c>
      <c r="B1311" s="822" t="s">
        <v>589</v>
      </c>
      <c r="C1311" s="825" t="s">
        <v>621</v>
      </c>
      <c r="D1311" s="839" t="s">
        <v>622</v>
      </c>
      <c r="E1311" s="825" t="s">
        <v>5697</v>
      </c>
      <c r="F1311" s="839" t="s">
        <v>5698</v>
      </c>
      <c r="G1311" s="825" t="s">
        <v>6129</v>
      </c>
      <c r="H1311" s="825" t="s">
        <v>6130</v>
      </c>
      <c r="I1311" s="831">
        <v>199</v>
      </c>
      <c r="J1311" s="831">
        <v>40</v>
      </c>
      <c r="K1311" s="832">
        <v>7959.869873046875</v>
      </c>
    </row>
    <row r="1312" spans="1:11" ht="14.45" customHeight="1" x14ac:dyDescent="0.2">
      <c r="A1312" s="821" t="s">
        <v>588</v>
      </c>
      <c r="B1312" s="822" t="s">
        <v>589</v>
      </c>
      <c r="C1312" s="825" t="s">
        <v>621</v>
      </c>
      <c r="D1312" s="839" t="s">
        <v>622</v>
      </c>
      <c r="E1312" s="825" t="s">
        <v>5697</v>
      </c>
      <c r="F1312" s="839" t="s">
        <v>5698</v>
      </c>
      <c r="G1312" s="825" t="s">
        <v>6227</v>
      </c>
      <c r="H1312" s="825" t="s">
        <v>6228</v>
      </c>
      <c r="I1312" s="831">
        <v>132</v>
      </c>
      <c r="J1312" s="831">
        <v>10</v>
      </c>
      <c r="K1312" s="832">
        <v>1319.989990234375</v>
      </c>
    </row>
    <row r="1313" spans="1:11" ht="14.45" customHeight="1" x14ac:dyDescent="0.2">
      <c r="A1313" s="821" t="s">
        <v>588</v>
      </c>
      <c r="B1313" s="822" t="s">
        <v>589</v>
      </c>
      <c r="C1313" s="825" t="s">
        <v>621</v>
      </c>
      <c r="D1313" s="839" t="s">
        <v>622</v>
      </c>
      <c r="E1313" s="825" t="s">
        <v>5697</v>
      </c>
      <c r="F1313" s="839" t="s">
        <v>5698</v>
      </c>
      <c r="G1313" s="825" t="s">
        <v>6229</v>
      </c>
      <c r="H1313" s="825" t="s">
        <v>6230</v>
      </c>
      <c r="I1313" s="831">
        <v>132</v>
      </c>
      <c r="J1313" s="831">
        <v>20</v>
      </c>
      <c r="K1313" s="832">
        <v>2640</v>
      </c>
    </row>
    <row r="1314" spans="1:11" ht="14.45" customHeight="1" x14ac:dyDescent="0.2">
      <c r="A1314" s="821" t="s">
        <v>588</v>
      </c>
      <c r="B1314" s="822" t="s">
        <v>589</v>
      </c>
      <c r="C1314" s="825" t="s">
        <v>621</v>
      </c>
      <c r="D1314" s="839" t="s">
        <v>622</v>
      </c>
      <c r="E1314" s="825" t="s">
        <v>5697</v>
      </c>
      <c r="F1314" s="839" t="s">
        <v>5698</v>
      </c>
      <c r="G1314" s="825" t="s">
        <v>6231</v>
      </c>
      <c r="H1314" s="825" t="s">
        <v>6232</v>
      </c>
      <c r="I1314" s="831">
        <v>132</v>
      </c>
      <c r="J1314" s="831">
        <v>50</v>
      </c>
      <c r="K1314" s="832">
        <v>6599.949951171875</v>
      </c>
    </row>
    <row r="1315" spans="1:11" ht="14.45" customHeight="1" x14ac:dyDescent="0.2">
      <c r="A1315" s="821" t="s">
        <v>588</v>
      </c>
      <c r="B1315" s="822" t="s">
        <v>589</v>
      </c>
      <c r="C1315" s="825" t="s">
        <v>621</v>
      </c>
      <c r="D1315" s="839" t="s">
        <v>622</v>
      </c>
      <c r="E1315" s="825" t="s">
        <v>5697</v>
      </c>
      <c r="F1315" s="839" t="s">
        <v>5698</v>
      </c>
      <c r="G1315" s="825" t="s">
        <v>6233</v>
      </c>
      <c r="H1315" s="825" t="s">
        <v>6234</v>
      </c>
      <c r="I1315" s="831">
        <v>132</v>
      </c>
      <c r="J1315" s="831">
        <v>30</v>
      </c>
      <c r="K1315" s="832">
        <v>3959.969970703125</v>
      </c>
    </row>
    <row r="1316" spans="1:11" ht="14.45" customHeight="1" x14ac:dyDescent="0.2">
      <c r="A1316" s="821" t="s">
        <v>588</v>
      </c>
      <c r="B1316" s="822" t="s">
        <v>589</v>
      </c>
      <c r="C1316" s="825" t="s">
        <v>621</v>
      </c>
      <c r="D1316" s="839" t="s">
        <v>622</v>
      </c>
      <c r="E1316" s="825" t="s">
        <v>5697</v>
      </c>
      <c r="F1316" s="839" t="s">
        <v>5698</v>
      </c>
      <c r="G1316" s="825" t="s">
        <v>6229</v>
      </c>
      <c r="H1316" s="825" t="s">
        <v>6235</v>
      </c>
      <c r="I1316" s="831">
        <v>132</v>
      </c>
      <c r="J1316" s="831">
        <v>10</v>
      </c>
      <c r="K1316" s="832">
        <v>1320</v>
      </c>
    </row>
    <row r="1317" spans="1:11" ht="14.45" customHeight="1" x14ac:dyDescent="0.2">
      <c r="A1317" s="821" t="s">
        <v>588</v>
      </c>
      <c r="B1317" s="822" t="s">
        <v>589</v>
      </c>
      <c r="C1317" s="825" t="s">
        <v>621</v>
      </c>
      <c r="D1317" s="839" t="s">
        <v>622</v>
      </c>
      <c r="E1317" s="825" t="s">
        <v>5697</v>
      </c>
      <c r="F1317" s="839" t="s">
        <v>5698</v>
      </c>
      <c r="G1317" s="825" t="s">
        <v>6231</v>
      </c>
      <c r="H1317" s="825" t="s">
        <v>6236</v>
      </c>
      <c r="I1317" s="831">
        <v>132</v>
      </c>
      <c r="J1317" s="831">
        <v>30</v>
      </c>
      <c r="K1317" s="832">
        <v>3960</v>
      </c>
    </row>
    <row r="1318" spans="1:11" ht="14.45" customHeight="1" x14ac:dyDescent="0.2">
      <c r="A1318" s="821" t="s">
        <v>588</v>
      </c>
      <c r="B1318" s="822" t="s">
        <v>589</v>
      </c>
      <c r="C1318" s="825" t="s">
        <v>621</v>
      </c>
      <c r="D1318" s="839" t="s">
        <v>622</v>
      </c>
      <c r="E1318" s="825" t="s">
        <v>5697</v>
      </c>
      <c r="F1318" s="839" t="s">
        <v>5698</v>
      </c>
      <c r="G1318" s="825" t="s">
        <v>6233</v>
      </c>
      <c r="H1318" s="825" t="s">
        <v>6237</v>
      </c>
      <c r="I1318" s="831">
        <v>132</v>
      </c>
      <c r="J1318" s="831">
        <v>30</v>
      </c>
      <c r="K1318" s="832">
        <v>3960</v>
      </c>
    </row>
    <row r="1319" spans="1:11" ht="14.45" customHeight="1" x14ac:dyDescent="0.2">
      <c r="A1319" s="821" t="s">
        <v>588</v>
      </c>
      <c r="B1319" s="822" t="s">
        <v>589</v>
      </c>
      <c r="C1319" s="825" t="s">
        <v>621</v>
      </c>
      <c r="D1319" s="839" t="s">
        <v>622</v>
      </c>
      <c r="E1319" s="825" t="s">
        <v>5697</v>
      </c>
      <c r="F1319" s="839" t="s">
        <v>5698</v>
      </c>
      <c r="G1319" s="825" t="s">
        <v>6137</v>
      </c>
      <c r="H1319" s="825" t="s">
        <v>6138</v>
      </c>
      <c r="I1319" s="831">
        <v>240.94000244140625</v>
      </c>
      <c r="J1319" s="831">
        <v>15</v>
      </c>
      <c r="K1319" s="832">
        <v>3614.0401611328125</v>
      </c>
    </row>
    <row r="1320" spans="1:11" ht="14.45" customHeight="1" x14ac:dyDescent="0.2">
      <c r="A1320" s="821" t="s">
        <v>588</v>
      </c>
      <c r="B1320" s="822" t="s">
        <v>589</v>
      </c>
      <c r="C1320" s="825" t="s">
        <v>621</v>
      </c>
      <c r="D1320" s="839" t="s">
        <v>622</v>
      </c>
      <c r="E1320" s="825" t="s">
        <v>5697</v>
      </c>
      <c r="F1320" s="839" t="s">
        <v>5698</v>
      </c>
      <c r="G1320" s="825" t="s">
        <v>6139</v>
      </c>
      <c r="H1320" s="825" t="s">
        <v>6140</v>
      </c>
      <c r="I1320" s="831">
        <v>240.93857247488839</v>
      </c>
      <c r="J1320" s="831">
        <v>45</v>
      </c>
      <c r="K1320" s="832">
        <v>10842.090454101563</v>
      </c>
    </row>
    <row r="1321" spans="1:11" ht="14.45" customHeight="1" x14ac:dyDescent="0.2">
      <c r="A1321" s="821" t="s">
        <v>588</v>
      </c>
      <c r="B1321" s="822" t="s">
        <v>589</v>
      </c>
      <c r="C1321" s="825" t="s">
        <v>621</v>
      </c>
      <c r="D1321" s="839" t="s">
        <v>622</v>
      </c>
      <c r="E1321" s="825" t="s">
        <v>5697</v>
      </c>
      <c r="F1321" s="839" t="s">
        <v>5698</v>
      </c>
      <c r="G1321" s="825" t="s">
        <v>6141</v>
      </c>
      <c r="H1321" s="825" t="s">
        <v>6142</v>
      </c>
      <c r="I1321" s="831">
        <v>240.93889024522571</v>
      </c>
      <c r="J1321" s="831">
        <v>65</v>
      </c>
      <c r="K1321" s="832">
        <v>15660.800598144531</v>
      </c>
    </row>
    <row r="1322" spans="1:11" ht="14.45" customHeight="1" x14ac:dyDescent="0.2">
      <c r="A1322" s="821" t="s">
        <v>588</v>
      </c>
      <c r="B1322" s="822" t="s">
        <v>589</v>
      </c>
      <c r="C1322" s="825" t="s">
        <v>621</v>
      </c>
      <c r="D1322" s="839" t="s">
        <v>622</v>
      </c>
      <c r="E1322" s="825" t="s">
        <v>5697</v>
      </c>
      <c r="F1322" s="839" t="s">
        <v>5698</v>
      </c>
      <c r="G1322" s="825" t="s">
        <v>6143</v>
      </c>
      <c r="H1322" s="825" t="s">
        <v>6144</v>
      </c>
      <c r="I1322" s="831">
        <v>240.94000244140625</v>
      </c>
      <c r="J1322" s="831">
        <v>40</v>
      </c>
      <c r="K1322" s="832">
        <v>9637.4404296875</v>
      </c>
    </row>
    <row r="1323" spans="1:11" ht="14.45" customHeight="1" x14ac:dyDescent="0.2">
      <c r="A1323" s="821" t="s">
        <v>588</v>
      </c>
      <c r="B1323" s="822" t="s">
        <v>589</v>
      </c>
      <c r="C1323" s="825" t="s">
        <v>621</v>
      </c>
      <c r="D1323" s="839" t="s">
        <v>622</v>
      </c>
      <c r="E1323" s="825" t="s">
        <v>5697</v>
      </c>
      <c r="F1323" s="839" t="s">
        <v>5698</v>
      </c>
      <c r="G1323" s="825" t="s">
        <v>6145</v>
      </c>
      <c r="H1323" s="825" t="s">
        <v>6146</v>
      </c>
      <c r="I1323" s="831">
        <v>209.36000061035156</v>
      </c>
      <c r="J1323" s="831">
        <v>10</v>
      </c>
      <c r="K1323" s="832">
        <v>2093.639892578125</v>
      </c>
    </row>
    <row r="1324" spans="1:11" ht="14.45" customHeight="1" x14ac:dyDescent="0.2">
      <c r="A1324" s="821" t="s">
        <v>588</v>
      </c>
      <c r="B1324" s="822" t="s">
        <v>589</v>
      </c>
      <c r="C1324" s="825" t="s">
        <v>621</v>
      </c>
      <c r="D1324" s="839" t="s">
        <v>622</v>
      </c>
      <c r="E1324" s="825" t="s">
        <v>5697</v>
      </c>
      <c r="F1324" s="839" t="s">
        <v>5698</v>
      </c>
      <c r="G1324" s="825" t="s">
        <v>6147</v>
      </c>
      <c r="H1324" s="825" t="s">
        <v>6148</v>
      </c>
      <c r="I1324" s="831">
        <v>209.3699951171875</v>
      </c>
      <c r="J1324" s="831">
        <v>15</v>
      </c>
      <c r="K1324" s="832">
        <v>3140.5098876953125</v>
      </c>
    </row>
    <row r="1325" spans="1:11" ht="14.45" customHeight="1" x14ac:dyDescent="0.2">
      <c r="A1325" s="821" t="s">
        <v>588</v>
      </c>
      <c r="B1325" s="822" t="s">
        <v>589</v>
      </c>
      <c r="C1325" s="825" t="s">
        <v>621</v>
      </c>
      <c r="D1325" s="839" t="s">
        <v>622</v>
      </c>
      <c r="E1325" s="825" t="s">
        <v>5697</v>
      </c>
      <c r="F1325" s="839" t="s">
        <v>5698</v>
      </c>
      <c r="G1325" s="825" t="s">
        <v>6153</v>
      </c>
      <c r="H1325" s="825" t="s">
        <v>6154</v>
      </c>
      <c r="I1325" s="831">
        <v>120</v>
      </c>
      <c r="J1325" s="831">
        <v>50</v>
      </c>
      <c r="K1325" s="832">
        <v>5999.9599609375</v>
      </c>
    </row>
    <row r="1326" spans="1:11" ht="14.45" customHeight="1" x14ac:dyDescent="0.2">
      <c r="A1326" s="821" t="s">
        <v>588</v>
      </c>
      <c r="B1326" s="822" t="s">
        <v>589</v>
      </c>
      <c r="C1326" s="825" t="s">
        <v>621</v>
      </c>
      <c r="D1326" s="839" t="s">
        <v>622</v>
      </c>
      <c r="E1326" s="825" t="s">
        <v>5697</v>
      </c>
      <c r="F1326" s="839" t="s">
        <v>5698</v>
      </c>
      <c r="G1326" s="825" t="s">
        <v>6238</v>
      </c>
      <c r="H1326" s="825" t="s">
        <v>6239</v>
      </c>
      <c r="I1326" s="831">
        <v>85.720001220703125</v>
      </c>
      <c r="J1326" s="831">
        <v>10</v>
      </c>
      <c r="K1326" s="832">
        <v>857.20001220703125</v>
      </c>
    </row>
    <row r="1327" spans="1:11" ht="14.45" customHeight="1" x14ac:dyDescent="0.2">
      <c r="A1327" s="821" t="s">
        <v>588</v>
      </c>
      <c r="B1327" s="822" t="s">
        <v>589</v>
      </c>
      <c r="C1327" s="825" t="s">
        <v>621</v>
      </c>
      <c r="D1327" s="839" t="s">
        <v>622</v>
      </c>
      <c r="E1327" s="825" t="s">
        <v>5697</v>
      </c>
      <c r="F1327" s="839" t="s">
        <v>5698</v>
      </c>
      <c r="G1327" s="825" t="s">
        <v>6155</v>
      </c>
      <c r="H1327" s="825" t="s">
        <v>6156</v>
      </c>
      <c r="I1327" s="831">
        <v>188.32000732421875</v>
      </c>
      <c r="J1327" s="831">
        <v>30</v>
      </c>
      <c r="K1327" s="832">
        <v>5649.599853515625</v>
      </c>
    </row>
    <row r="1328" spans="1:11" ht="14.45" customHeight="1" x14ac:dyDescent="0.2">
      <c r="A1328" s="821" t="s">
        <v>588</v>
      </c>
      <c r="B1328" s="822" t="s">
        <v>589</v>
      </c>
      <c r="C1328" s="825" t="s">
        <v>621</v>
      </c>
      <c r="D1328" s="839" t="s">
        <v>622</v>
      </c>
      <c r="E1328" s="825" t="s">
        <v>5697</v>
      </c>
      <c r="F1328" s="839" t="s">
        <v>5698</v>
      </c>
      <c r="G1328" s="825" t="s">
        <v>6157</v>
      </c>
      <c r="H1328" s="825" t="s">
        <v>6158</v>
      </c>
      <c r="I1328" s="831">
        <v>199</v>
      </c>
      <c r="J1328" s="831">
        <v>60</v>
      </c>
      <c r="K1328" s="832">
        <v>11940</v>
      </c>
    </row>
    <row r="1329" spans="1:11" ht="14.45" customHeight="1" thickBot="1" x14ac:dyDescent="0.25">
      <c r="A1329" s="813" t="s">
        <v>588</v>
      </c>
      <c r="B1329" s="814" t="s">
        <v>589</v>
      </c>
      <c r="C1329" s="817" t="s">
        <v>621</v>
      </c>
      <c r="D1329" s="840" t="s">
        <v>622</v>
      </c>
      <c r="E1329" s="817" t="s">
        <v>5697</v>
      </c>
      <c r="F1329" s="840" t="s">
        <v>5698</v>
      </c>
      <c r="G1329" s="817" t="s">
        <v>6159</v>
      </c>
      <c r="H1329" s="817" t="s">
        <v>6160</v>
      </c>
      <c r="I1329" s="833">
        <v>146.41000366210938</v>
      </c>
      <c r="J1329" s="833">
        <v>25</v>
      </c>
      <c r="K1329" s="834">
        <v>3660.25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C5BAEDE8-9866-4F8A-9429-E2308797D2C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204.09238333333332</v>
      </c>
      <c r="D6" s="491"/>
      <c r="E6" s="491"/>
      <c r="F6" s="490"/>
      <c r="G6" s="492">
        <f ca="1">SUM(Tabulka[05 h_vram])/2</f>
        <v>345108.76999999996</v>
      </c>
      <c r="H6" s="491">
        <f ca="1">SUM(Tabulka[06 h_naduv])/2</f>
        <v>29304.53</v>
      </c>
      <c r="I6" s="491">
        <f ca="1">SUM(Tabulka[07 h_nadzk])/2</f>
        <v>6278.4999999999991</v>
      </c>
      <c r="J6" s="490">
        <f ca="1">SUM(Tabulka[08 h_oon])/2</f>
        <v>3208.5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8493511</v>
      </c>
      <c r="N6" s="491">
        <f ca="1">SUM(Tabulka[12 m_oc])/2</f>
        <v>8493511</v>
      </c>
      <c r="O6" s="490">
        <f ca="1">SUM(Tabulka[13 m_sk])/2</f>
        <v>189056975</v>
      </c>
      <c r="P6" s="489">
        <f ca="1">SUM(Tabulka[14_vzsk])/2</f>
        <v>4880</v>
      </c>
      <c r="Q6" s="489">
        <f ca="1">SUM(Tabulka[15_vzpl])/2</f>
        <v>27962.854349951122</v>
      </c>
      <c r="R6" s="488">
        <f ca="1">IF(Q6=0,0,P6/Q6)</f>
        <v>0.17451723414668252</v>
      </c>
      <c r="S6" s="487">
        <f ca="1">Q6-P6</f>
        <v>23082.854349951122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56.996549999999992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101180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18791.5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2322.5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3946817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3946817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77275308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13796.187683284457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13796.187683284457</v>
      </c>
    </row>
    <row r="9" spans="1:19" x14ac:dyDescent="0.25">
      <c r="A9" s="469">
        <v>99</v>
      </c>
      <c r="B9" s="468" t="s">
        <v>6256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6.833333333333333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12688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2231.5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188086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188086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5724815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13796.187683284457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13796.187683284457</v>
      </c>
    </row>
    <row r="10" spans="1:19" x14ac:dyDescent="0.25">
      <c r="A10" s="469">
        <v>100</v>
      </c>
      <c r="B10" s="468" t="s">
        <v>6257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5.95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10528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2272.5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284370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284370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6146876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6258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44.213216666666661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77964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14287.5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2296.5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3474361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3474361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65403617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6241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144.9458333333333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240132.77000000002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10430.030000000001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3895.9999999999995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1328.5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4497677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4497677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110820281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14166.666666666666</v>
      </c>
      <c r="R12" s="471">
        <f ca="1">IF(Tabulka[[#This Row],[15_vzpl]]=0,"",Tabulka[[#This Row],[14_vzsk]]/Tabulka[[#This Row],[15_vzpl]])</f>
        <v>0.34447058823529414</v>
      </c>
      <c r="S12" s="470">
        <f ca="1">IF(Tabulka[[#This Row],[15_vzpl]]-Tabulka[[#This Row],[14_vzsk]]=0,"",Tabulka[[#This Row],[15_vzpl]]-Tabulka[[#This Row],[14_vzsk]])</f>
        <v>9286.6666666666661</v>
      </c>
    </row>
    <row r="13" spans="1:19" x14ac:dyDescent="0.25">
      <c r="A13" s="469">
        <v>303</v>
      </c>
      <c r="B13" s="468" t="s">
        <v>6259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35.179166666666667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55233.51999999999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631.6400000000001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804083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804083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23827928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14166.666666666666</v>
      </c>
      <c r="R13" s="471">
        <f ca="1">IF(Tabulka[[#This Row],[15_vzpl]]=0,"",Tabulka[[#This Row],[14_vzsk]]/Tabulka[[#This Row],[15_vzpl]])</f>
        <v>0.34447058823529414</v>
      </c>
      <c r="S13" s="470">
        <f ca="1">IF(Tabulka[[#This Row],[15_vzpl]]-Tabulka[[#This Row],[14_vzsk]]=0,"",Tabulka[[#This Row],[15_vzpl]]-Tabulka[[#This Row],[14_vzsk]])</f>
        <v>9286.6666666666661</v>
      </c>
    </row>
    <row r="14" spans="1:19" x14ac:dyDescent="0.25">
      <c r="A14" s="469">
        <v>304</v>
      </c>
      <c r="B14" s="468" t="s">
        <v>6260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56.104166666666679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96502.93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3540.0299999999997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2439.0500000000002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2183687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2183687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47016784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6261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23.425000000000001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38417.75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1568.25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726.63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859834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859834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19782792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306</v>
      </c>
      <c r="B16" s="468" t="s">
        <v>6262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179368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307</v>
      </c>
      <c r="B17" s="468" t="s">
        <v>6263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301111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309</v>
      </c>
      <c r="B18" s="468" t="s">
        <v>6264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310</v>
      </c>
      <c r="B19" s="468" t="s">
        <v>6265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557488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418</v>
      </c>
      <c r="B20" s="468" t="s">
        <v>6266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2.9874999999999994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5325.82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98.68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68698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68698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2698906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424</v>
      </c>
      <c r="B21" s="468" t="s">
        <v>6267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393741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524</v>
      </c>
      <c r="B22" s="468" t="s">
        <v>6268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116486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636</v>
      </c>
      <c r="B23" s="468" t="s">
        <v>6269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3519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61302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61302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1310413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642</v>
      </c>
      <c r="B24" s="468" t="s">
        <v>6270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25.25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41133.75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2595.25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860.5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520073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520073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14628099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 t="s">
        <v>6242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2.15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3796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49017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49017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961386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s="469">
        <v>30</v>
      </c>
      <c r="B26" s="468" t="s">
        <v>6271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2.15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3796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49017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49017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961386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25">
      <c r="A27" t="s">
        <v>295</v>
      </c>
    </row>
    <row r="28" spans="1:19" x14ac:dyDescent="0.25">
      <c r="A28" s="222" t="s">
        <v>201</v>
      </c>
    </row>
    <row r="29" spans="1:19" x14ac:dyDescent="0.25">
      <c r="A29" s="223" t="s">
        <v>265</v>
      </c>
    </row>
    <row r="30" spans="1:19" x14ac:dyDescent="0.25">
      <c r="A30" s="461" t="s">
        <v>264</v>
      </c>
    </row>
    <row r="31" spans="1:19" x14ac:dyDescent="0.25">
      <c r="A31" s="374" t="s">
        <v>233</v>
      </c>
    </row>
    <row r="32" spans="1:19" x14ac:dyDescent="0.25">
      <c r="A32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9854B9E-4074-42BE-9274-A8B2022709F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334092.39746999997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27953.2048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0.94329589817438964</v>
      </c>
      <c r="E8" s="285">
        <f t="shared" si="0"/>
        <v>1.0481065535270995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0.17679757435749349</v>
      </c>
      <c r="E9" s="285">
        <f>IF(C9=0,0,D9/C9)</f>
        <v>0.58932524785831164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0.70328817118760756</v>
      </c>
      <c r="E11" s="285">
        <f t="shared" si="0"/>
        <v>1.1721469519793459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0.83026580383716297</v>
      </c>
      <c r="E12" s="285">
        <f t="shared" si="0"/>
        <v>1.0378322547964536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19045.04507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255729.57669000005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79006.826950000002</v>
      </c>
      <c r="D18" s="303">
        <f ca="1">IF(ISERROR(VLOOKUP("Výnosy celkem",INDIRECT("HI!$A:$G"),5,0)),0,VLOOKUP("Výnosy celkem",INDIRECT("HI!$A:$G"),5,0))</f>
        <v>79156.024709999983</v>
      </c>
      <c r="E18" s="304">
        <f t="shared" ref="E18:E31" ca="1" si="1">IF(C18=0,0,D18/C18)</f>
        <v>1.0018884160490891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5042.3069500000011</v>
      </c>
      <c r="D19" s="284">
        <f ca="1">IF(ISERROR(VLOOKUP("Ambulance *",INDIRECT("HI!$A:$G"),5,0)),0,VLOOKUP("Ambulance *",INDIRECT("HI!$A:$G"),5,0))</f>
        <v>4089.4247100000002</v>
      </c>
      <c r="E19" s="285">
        <f t="shared" ca="1" si="1"/>
        <v>0.81102256378898141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0.81102256378898141</v>
      </c>
      <c r="E20" s="285">
        <f t="shared" si="1"/>
        <v>0.81102256378898141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0.81102256378898141</v>
      </c>
      <c r="E21" s="285">
        <f t="shared" si="1"/>
        <v>0.81102256378898141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0.98455398730168731</v>
      </c>
      <c r="E23" s="285">
        <f t="shared" si="1"/>
        <v>1.1582988085902204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73964.52</v>
      </c>
      <c r="D24" s="284">
        <f ca="1">IF(ISERROR(VLOOKUP("Hospitalizace *",INDIRECT("HI!$A:$G"),5,0)),0,VLOOKUP("Hospitalizace *",INDIRECT("HI!$A:$G"),5,0))</f>
        <v>75066.599999999977</v>
      </c>
      <c r="E24" s="285">
        <f ca="1">IF(C24=0,0,D24/C24)</f>
        <v>1.0149001169750034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1.0149001169750034</v>
      </c>
      <c r="E25" s="285">
        <f t="shared" si="1"/>
        <v>1.0149001169750034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1.0235449966830479</v>
      </c>
      <c r="E26" s="285">
        <f t="shared" si="1"/>
        <v>1.0235449966830479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0.51084864812854802</v>
      </c>
      <c r="E27" s="285">
        <f t="shared" si="1"/>
        <v>0.51084864812854802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1.0973782771535581</v>
      </c>
      <c r="E29" s="285">
        <f t="shared" si="1"/>
        <v>1.1551350285826927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0.62221313151973823</v>
      </c>
      <c r="E30" s="285">
        <f t="shared" si="1"/>
        <v>0.62221313151973823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1.3907705365532212</v>
      </c>
      <c r="E31" s="285">
        <f t="shared" si="1"/>
        <v>1.4639689858454961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6A229CF-04D9-4FBF-A755-0786D97B743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8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6255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56.708599999999997</v>
      </c>
      <c r="F4" s="498"/>
      <c r="G4" s="498"/>
      <c r="H4" s="498"/>
      <c r="I4" s="498">
        <v>9408</v>
      </c>
      <c r="J4" s="498">
        <v>1701.5</v>
      </c>
      <c r="K4" s="498">
        <v>185.5</v>
      </c>
      <c r="L4" s="498">
        <v>124.5</v>
      </c>
      <c r="M4" s="498"/>
      <c r="N4" s="498"/>
      <c r="O4" s="498"/>
      <c r="P4" s="498"/>
      <c r="Q4" s="498">
        <v>5423189</v>
      </c>
      <c r="R4" s="498"/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</v>
      </c>
      <c r="I5">
        <v>1544</v>
      </c>
      <c r="J5">
        <v>201</v>
      </c>
      <c r="L5">
        <v>62</v>
      </c>
      <c r="Q5">
        <v>475388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464</v>
      </c>
      <c r="J6">
        <v>132.5</v>
      </c>
      <c r="L6">
        <v>62.5</v>
      </c>
      <c r="Q6">
        <v>277196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43.708599999999997</v>
      </c>
      <c r="I7">
        <v>7400</v>
      </c>
      <c r="J7">
        <v>1368</v>
      </c>
      <c r="K7">
        <v>185.5</v>
      </c>
      <c r="Q7">
        <v>4670605</v>
      </c>
    </row>
    <row r="8" spans="1:19" x14ac:dyDescent="0.25">
      <c r="A8" s="505" t="s">
        <v>215</v>
      </c>
      <c r="B8" s="504">
        <v>5</v>
      </c>
      <c r="C8">
        <v>1</v>
      </c>
      <c r="D8" t="s">
        <v>6241</v>
      </c>
      <c r="E8">
        <v>143.60000000000002</v>
      </c>
      <c r="I8">
        <v>22414.97</v>
      </c>
      <c r="J8">
        <v>282</v>
      </c>
      <c r="K8">
        <v>99.7</v>
      </c>
      <c r="L8">
        <v>23</v>
      </c>
      <c r="O8">
        <v>109994</v>
      </c>
      <c r="P8">
        <v>109994</v>
      </c>
      <c r="Q8">
        <v>6353877</v>
      </c>
      <c r="R8">
        <v>4880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35.700000000000003</v>
      </c>
      <c r="I9">
        <v>5339.55</v>
      </c>
      <c r="J9">
        <v>53.5</v>
      </c>
      <c r="K9">
        <v>19.45</v>
      </c>
      <c r="O9">
        <v>22068</v>
      </c>
      <c r="P9">
        <v>22068</v>
      </c>
      <c r="Q9">
        <v>1430812</v>
      </c>
      <c r="R9">
        <v>4880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56.5</v>
      </c>
      <c r="I10">
        <v>9144.92</v>
      </c>
      <c r="J10">
        <v>149.5</v>
      </c>
      <c r="K10">
        <v>58</v>
      </c>
      <c r="O10">
        <v>49996</v>
      </c>
      <c r="P10">
        <v>49996</v>
      </c>
      <c r="Q10">
        <v>2882575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22.2</v>
      </c>
      <c r="I11">
        <v>3416</v>
      </c>
      <c r="J11">
        <v>15</v>
      </c>
      <c r="K11">
        <v>22.25</v>
      </c>
      <c r="O11">
        <v>24594</v>
      </c>
      <c r="P11">
        <v>24594</v>
      </c>
      <c r="Q11">
        <v>1081819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2.2000000000000002</v>
      </c>
      <c r="I12">
        <v>376.5</v>
      </c>
      <c r="J12">
        <v>12</v>
      </c>
      <c r="Q12">
        <v>96643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2</v>
      </c>
      <c r="I13">
        <v>345</v>
      </c>
      <c r="Q13">
        <v>74908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25</v>
      </c>
      <c r="I14">
        <v>3793</v>
      </c>
      <c r="J14">
        <v>52</v>
      </c>
      <c r="L14">
        <v>23</v>
      </c>
      <c r="O14">
        <v>13336</v>
      </c>
      <c r="P14">
        <v>13336</v>
      </c>
      <c r="Q14">
        <v>787120</v>
      </c>
    </row>
    <row r="15" spans="1:19" x14ac:dyDescent="0.25">
      <c r="A15" s="503" t="s">
        <v>222</v>
      </c>
      <c r="B15" s="502">
        <v>12</v>
      </c>
      <c r="C15">
        <v>1</v>
      </c>
      <c r="D15" t="s">
        <v>6242</v>
      </c>
      <c r="E15">
        <v>2</v>
      </c>
      <c r="I15">
        <v>352</v>
      </c>
      <c r="Q15">
        <v>68034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2</v>
      </c>
      <c r="I16">
        <v>352</v>
      </c>
      <c r="Q16">
        <v>68034</v>
      </c>
    </row>
    <row r="17" spans="3:19" x14ac:dyDescent="0.25">
      <c r="C17" t="s">
        <v>6243</v>
      </c>
      <c r="E17">
        <v>202.30859999999998</v>
      </c>
      <c r="I17">
        <v>32174.97</v>
      </c>
      <c r="J17">
        <v>1983.5</v>
      </c>
      <c r="K17">
        <v>285.2</v>
      </c>
      <c r="L17">
        <v>147.5</v>
      </c>
      <c r="O17">
        <v>109994</v>
      </c>
      <c r="P17">
        <v>109994</v>
      </c>
      <c r="Q17">
        <v>11845100</v>
      </c>
      <c r="R17">
        <v>4880</v>
      </c>
      <c r="S17">
        <v>27962.854349951122</v>
      </c>
    </row>
    <row r="18" spans="3:19" x14ac:dyDescent="0.25">
      <c r="C18">
        <v>2</v>
      </c>
      <c r="D18" t="s">
        <v>266</v>
      </c>
      <c r="E18">
        <v>55.55</v>
      </c>
      <c r="I18">
        <v>7752</v>
      </c>
      <c r="J18">
        <v>1500.5</v>
      </c>
      <c r="K18">
        <v>148.5</v>
      </c>
      <c r="L18">
        <v>112</v>
      </c>
      <c r="O18">
        <v>331200</v>
      </c>
      <c r="P18">
        <v>331200</v>
      </c>
      <c r="Q18">
        <v>5524031</v>
      </c>
    </row>
    <row r="19" spans="3:19" x14ac:dyDescent="0.25">
      <c r="C19">
        <v>2</v>
      </c>
      <c r="D19">
        <v>99</v>
      </c>
      <c r="E19">
        <v>9</v>
      </c>
      <c r="I19">
        <v>1328</v>
      </c>
      <c r="J19">
        <v>232</v>
      </c>
      <c r="L19">
        <v>48</v>
      </c>
      <c r="O19">
        <v>9266</v>
      </c>
      <c r="P19">
        <v>9266</v>
      </c>
      <c r="Q19">
        <v>504474</v>
      </c>
    </row>
    <row r="20" spans="3:19" x14ac:dyDescent="0.25">
      <c r="C20">
        <v>2</v>
      </c>
      <c r="D20">
        <v>100</v>
      </c>
      <c r="E20">
        <v>3</v>
      </c>
      <c r="I20">
        <v>360</v>
      </c>
      <c r="J20">
        <v>115.5</v>
      </c>
      <c r="L20">
        <v>64</v>
      </c>
      <c r="O20">
        <v>21730</v>
      </c>
      <c r="P20">
        <v>21730</v>
      </c>
      <c r="Q20">
        <v>249000</v>
      </c>
    </row>
    <row r="21" spans="3:19" x14ac:dyDescent="0.25">
      <c r="C21">
        <v>2</v>
      </c>
      <c r="D21">
        <v>101</v>
      </c>
      <c r="E21">
        <v>43.55</v>
      </c>
      <c r="I21">
        <v>6064</v>
      </c>
      <c r="J21">
        <v>1153</v>
      </c>
      <c r="K21">
        <v>148.5</v>
      </c>
      <c r="O21">
        <v>300204</v>
      </c>
      <c r="P21">
        <v>300204</v>
      </c>
      <c r="Q21">
        <v>4770557</v>
      </c>
    </row>
    <row r="22" spans="3:19" x14ac:dyDescent="0.25">
      <c r="C22">
        <v>2</v>
      </c>
      <c r="D22" t="s">
        <v>6241</v>
      </c>
      <c r="E22">
        <v>144.60000000000002</v>
      </c>
      <c r="I22">
        <v>18502.599999999999</v>
      </c>
      <c r="J22">
        <v>964</v>
      </c>
      <c r="K22">
        <v>391.38</v>
      </c>
      <c r="L22">
        <v>11.5</v>
      </c>
      <c r="O22">
        <v>76034</v>
      </c>
      <c r="P22">
        <v>76034</v>
      </c>
      <c r="Q22">
        <v>6495111</v>
      </c>
    </row>
    <row r="23" spans="3:19" x14ac:dyDescent="0.25">
      <c r="C23">
        <v>2</v>
      </c>
      <c r="D23">
        <v>303</v>
      </c>
      <c r="E23">
        <v>35.700000000000003</v>
      </c>
      <c r="I23">
        <v>4585.7700000000004</v>
      </c>
      <c r="J23">
        <v>175.5</v>
      </c>
      <c r="K23">
        <v>104.88</v>
      </c>
      <c r="O23">
        <v>10400</v>
      </c>
      <c r="P23">
        <v>10400</v>
      </c>
      <c r="Q23">
        <v>1420675</v>
      </c>
    </row>
    <row r="24" spans="3:19" x14ac:dyDescent="0.25">
      <c r="C24">
        <v>2</v>
      </c>
      <c r="D24">
        <v>304</v>
      </c>
      <c r="E24">
        <v>56.5</v>
      </c>
      <c r="I24">
        <v>7556.83</v>
      </c>
      <c r="J24">
        <v>263.5</v>
      </c>
      <c r="K24">
        <v>205</v>
      </c>
      <c r="O24">
        <v>40750</v>
      </c>
      <c r="P24">
        <v>40750</v>
      </c>
      <c r="Q24">
        <v>2933976</v>
      </c>
    </row>
    <row r="25" spans="3:19" x14ac:dyDescent="0.25">
      <c r="C25">
        <v>2</v>
      </c>
      <c r="D25">
        <v>305</v>
      </c>
      <c r="E25">
        <v>23.2</v>
      </c>
      <c r="I25">
        <v>2806</v>
      </c>
      <c r="J25">
        <v>91</v>
      </c>
      <c r="K25">
        <v>69.5</v>
      </c>
      <c r="O25">
        <v>12448</v>
      </c>
      <c r="P25">
        <v>12448</v>
      </c>
      <c r="Q25">
        <v>1093594</v>
      </c>
    </row>
    <row r="26" spans="3:19" x14ac:dyDescent="0.25">
      <c r="C26">
        <v>2</v>
      </c>
      <c r="D26">
        <v>418</v>
      </c>
      <c r="E26">
        <v>2.2000000000000002</v>
      </c>
      <c r="I26">
        <v>306</v>
      </c>
      <c r="J26">
        <v>13.5</v>
      </c>
      <c r="K26">
        <v>12</v>
      </c>
      <c r="Q26">
        <v>101122</v>
      </c>
    </row>
    <row r="27" spans="3:19" x14ac:dyDescent="0.25">
      <c r="C27">
        <v>2</v>
      </c>
      <c r="D27">
        <v>636</v>
      </c>
      <c r="E27">
        <v>2</v>
      </c>
      <c r="I27">
        <v>204</v>
      </c>
      <c r="J27">
        <v>51</v>
      </c>
      <c r="O27">
        <v>1600</v>
      </c>
      <c r="P27">
        <v>1600</v>
      </c>
      <c r="Q27">
        <v>93197</v>
      </c>
    </row>
    <row r="28" spans="3:19" x14ac:dyDescent="0.25">
      <c r="C28">
        <v>2</v>
      </c>
      <c r="D28">
        <v>642</v>
      </c>
      <c r="E28">
        <v>25</v>
      </c>
      <c r="I28">
        <v>3044</v>
      </c>
      <c r="J28">
        <v>369.5</v>
      </c>
      <c r="L28">
        <v>11.5</v>
      </c>
      <c r="O28">
        <v>10836</v>
      </c>
      <c r="P28">
        <v>10836</v>
      </c>
      <c r="Q28">
        <v>852547</v>
      </c>
    </row>
    <row r="29" spans="3:19" x14ac:dyDescent="0.25">
      <c r="C29">
        <v>2</v>
      </c>
      <c r="D29" t="s">
        <v>6242</v>
      </c>
      <c r="E29">
        <v>2.2000000000000002</v>
      </c>
      <c r="I29">
        <v>336</v>
      </c>
      <c r="Q29">
        <v>73874</v>
      </c>
    </row>
    <row r="30" spans="3:19" x14ac:dyDescent="0.25">
      <c r="C30">
        <v>2</v>
      </c>
      <c r="D30">
        <v>30</v>
      </c>
      <c r="E30">
        <v>2.2000000000000002</v>
      </c>
      <c r="I30">
        <v>336</v>
      </c>
      <c r="Q30">
        <v>73874</v>
      </c>
    </row>
    <row r="31" spans="3:19" x14ac:dyDescent="0.25">
      <c r="C31" t="s">
        <v>6244</v>
      </c>
      <c r="E31">
        <v>202.34999999999997</v>
      </c>
      <c r="I31">
        <v>26590.6</v>
      </c>
      <c r="J31">
        <v>2464.5</v>
      </c>
      <c r="K31">
        <v>539.88</v>
      </c>
      <c r="L31">
        <v>123.5</v>
      </c>
      <c r="O31">
        <v>407234</v>
      </c>
      <c r="P31">
        <v>407234</v>
      </c>
      <c r="Q31">
        <v>12093016</v>
      </c>
    </row>
    <row r="32" spans="3:19" x14ac:dyDescent="0.25">
      <c r="C32">
        <v>3</v>
      </c>
      <c r="D32" t="s">
        <v>266</v>
      </c>
      <c r="E32">
        <v>55.55</v>
      </c>
      <c r="I32">
        <v>7508</v>
      </c>
      <c r="J32">
        <v>1698.5</v>
      </c>
      <c r="K32">
        <v>258.5</v>
      </c>
      <c r="L32">
        <v>109.5</v>
      </c>
      <c r="Q32">
        <v>5446161</v>
      </c>
    </row>
    <row r="33" spans="3:17" x14ac:dyDescent="0.25">
      <c r="C33">
        <v>3</v>
      </c>
      <c r="D33">
        <v>99</v>
      </c>
      <c r="E33">
        <v>9</v>
      </c>
      <c r="I33">
        <v>1160</v>
      </c>
      <c r="J33">
        <v>231</v>
      </c>
      <c r="L33">
        <v>50</v>
      </c>
      <c r="Q33">
        <v>482193</v>
      </c>
    </row>
    <row r="34" spans="3:17" x14ac:dyDescent="0.25">
      <c r="C34">
        <v>3</v>
      </c>
      <c r="D34">
        <v>100</v>
      </c>
      <c r="E34">
        <v>3</v>
      </c>
      <c r="I34">
        <v>384</v>
      </c>
      <c r="J34">
        <v>80</v>
      </c>
      <c r="L34">
        <v>59.5</v>
      </c>
      <c r="Q34">
        <v>194065</v>
      </c>
    </row>
    <row r="35" spans="3:17" x14ac:dyDescent="0.25">
      <c r="C35">
        <v>3</v>
      </c>
      <c r="D35">
        <v>101</v>
      </c>
      <c r="E35">
        <v>43.55</v>
      </c>
      <c r="I35">
        <v>5964</v>
      </c>
      <c r="J35">
        <v>1387.5</v>
      </c>
      <c r="K35">
        <v>258.5</v>
      </c>
      <c r="Q35">
        <v>4769903</v>
      </c>
    </row>
    <row r="36" spans="3:17" x14ac:dyDescent="0.25">
      <c r="C36">
        <v>3</v>
      </c>
      <c r="D36" t="s">
        <v>6241</v>
      </c>
      <c r="E36">
        <v>146.5</v>
      </c>
      <c r="I36">
        <v>19673.59</v>
      </c>
      <c r="J36">
        <v>46</v>
      </c>
      <c r="L36">
        <v>241</v>
      </c>
      <c r="O36">
        <v>81324</v>
      </c>
      <c r="P36">
        <v>81324</v>
      </c>
      <c r="Q36">
        <v>5960052</v>
      </c>
    </row>
    <row r="37" spans="3:17" x14ac:dyDescent="0.25">
      <c r="C37">
        <v>3</v>
      </c>
      <c r="D37">
        <v>303</v>
      </c>
      <c r="E37">
        <v>37.25</v>
      </c>
      <c r="I37">
        <v>4594.04</v>
      </c>
      <c r="J37">
        <v>46</v>
      </c>
      <c r="O37">
        <v>9300</v>
      </c>
      <c r="P37">
        <v>9300</v>
      </c>
      <c r="Q37">
        <v>1283753</v>
      </c>
    </row>
    <row r="38" spans="3:17" x14ac:dyDescent="0.25">
      <c r="C38">
        <v>3</v>
      </c>
      <c r="D38">
        <v>304</v>
      </c>
      <c r="E38">
        <v>56.85</v>
      </c>
      <c r="I38">
        <v>7930.05</v>
      </c>
      <c r="O38">
        <v>48088</v>
      </c>
      <c r="P38">
        <v>48088</v>
      </c>
      <c r="Q38">
        <v>2676624</v>
      </c>
    </row>
    <row r="39" spans="3:17" x14ac:dyDescent="0.25">
      <c r="C39">
        <v>3</v>
      </c>
      <c r="D39">
        <v>305</v>
      </c>
      <c r="E39">
        <v>23.2</v>
      </c>
      <c r="I39">
        <v>3203</v>
      </c>
      <c r="O39">
        <v>14500</v>
      </c>
      <c r="P39">
        <v>14500</v>
      </c>
      <c r="Q39">
        <v>1077436</v>
      </c>
    </row>
    <row r="40" spans="3:17" x14ac:dyDescent="0.25">
      <c r="C40">
        <v>3</v>
      </c>
      <c r="D40">
        <v>418</v>
      </c>
      <c r="E40">
        <v>2.2000000000000002</v>
      </c>
      <c r="I40">
        <v>345</v>
      </c>
      <c r="Q40">
        <v>92311</v>
      </c>
    </row>
    <row r="41" spans="3:17" x14ac:dyDescent="0.25">
      <c r="C41">
        <v>3</v>
      </c>
      <c r="D41">
        <v>636</v>
      </c>
      <c r="E41">
        <v>2</v>
      </c>
      <c r="I41">
        <v>330</v>
      </c>
      <c r="O41">
        <v>1436</v>
      </c>
      <c r="P41">
        <v>1436</v>
      </c>
      <c r="Q41">
        <v>74627</v>
      </c>
    </row>
    <row r="42" spans="3:17" x14ac:dyDescent="0.25">
      <c r="C42">
        <v>3</v>
      </c>
      <c r="D42">
        <v>642</v>
      </c>
      <c r="E42">
        <v>25</v>
      </c>
      <c r="I42">
        <v>3271.5</v>
      </c>
      <c r="L42">
        <v>241</v>
      </c>
      <c r="O42">
        <v>8000</v>
      </c>
      <c r="P42">
        <v>8000</v>
      </c>
      <c r="Q42">
        <v>755301</v>
      </c>
    </row>
    <row r="43" spans="3:17" x14ac:dyDescent="0.25">
      <c r="C43">
        <v>3</v>
      </c>
      <c r="D43" t="s">
        <v>6242</v>
      </c>
      <c r="E43">
        <v>2.2000000000000002</v>
      </c>
      <c r="I43">
        <v>336</v>
      </c>
      <c r="Q43">
        <v>75038</v>
      </c>
    </row>
    <row r="44" spans="3:17" x14ac:dyDescent="0.25">
      <c r="C44">
        <v>3</v>
      </c>
      <c r="D44">
        <v>30</v>
      </c>
      <c r="E44">
        <v>2.2000000000000002</v>
      </c>
      <c r="I44">
        <v>336</v>
      </c>
      <c r="Q44">
        <v>75038</v>
      </c>
    </row>
    <row r="45" spans="3:17" x14ac:dyDescent="0.25">
      <c r="C45" t="s">
        <v>6245</v>
      </c>
      <c r="E45">
        <v>204.24999999999997</v>
      </c>
      <c r="I45">
        <v>27517.59</v>
      </c>
      <c r="J45">
        <v>1744.5</v>
      </c>
      <c r="K45">
        <v>258.5</v>
      </c>
      <c r="L45">
        <v>350.5</v>
      </c>
      <c r="O45">
        <v>81324</v>
      </c>
      <c r="P45">
        <v>81324</v>
      </c>
      <c r="Q45">
        <v>11481251</v>
      </c>
    </row>
    <row r="46" spans="3:17" x14ac:dyDescent="0.25">
      <c r="C46">
        <v>4</v>
      </c>
      <c r="D46" t="s">
        <v>266</v>
      </c>
      <c r="E46">
        <v>57.15</v>
      </c>
      <c r="I46">
        <v>9272</v>
      </c>
      <c r="J46">
        <v>1283.5</v>
      </c>
      <c r="K46">
        <v>155</v>
      </c>
      <c r="L46">
        <v>81</v>
      </c>
      <c r="O46">
        <v>5750</v>
      </c>
      <c r="P46">
        <v>5750</v>
      </c>
      <c r="Q46">
        <v>5241637</v>
      </c>
    </row>
    <row r="47" spans="3:17" x14ac:dyDescent="0.25">
      <c r="C47">
        <v>4</v>
      </c>
      <c r="D47">
        <v>99</v>
      </c>
      <c r="E47">
        <v>6</v>
      </c>
      <c r="I47">
        <v>1000</v>
      </c>
      <c r="J47">
        <v>68.5</v>
      </c>
      <c r="L47">
        <v>39.5</v>
      </c>
      <c r="Q47">
        <v>281899</v>
      </c>
    </row>
    <row r="48" spans="3:17" x14ac:dyDescent="0.25">
      <c r="C48">
        <v>4</v>
      </c>
      <c r="D48">
        <v>100</v>
      </c>
      <c r="E48">
        <v>6</v>
      </c>
      <c r="I48">
        <v>996</v>
      </c>
      <c r="J48">
        <v>186</v>
      </c>
      <c r="L48">
        <v>41.5</v>
      </c>
      <c r="O48">
        <v>750</v>
      </c>
      <c r="P48">
        <v>750</v>
      </c>
      <c r="Q48">
        <v>399073</v>
      </c>
    </row>
    <row r="49" spans="3:17" x14ac:dyDescent="0.25">
      <c r="C49">
        <v>4</v>
      </c>
      <c r="D49">
        <v>101</v>
      </c>
      <c r="E49">
        <v>45.15</v>
      </c>
      <c r="I49">
        <v>7276</v>
      </c>
      <c r="J49">
        <v>1029</v>
      </c>
      <c r="K49">
        <v>155</v>
      </c>
      <c r="O49">
        <v>5000</v>
      </c>
      <c r="P49">
        <v>5000</v>
      </c>
      <c r="Q49">
        <v>4560665</v>
      </c>
    </row>
    <row r="50" spans="3:17" x14ac:dyDescent="0.25">
      <c r="C50">
        <v>4</v>
      </c>
      <c r="D50" t="s">
        <v>6241</v>
      </c>
      <c r="E50">
        <v>145.55000000000001</v>
      </c>
      <c r="I50">
        <v>20253.02</v>
      </c>
      <c r="J50">
        <v>110.75</v>
      </c>
      <c r="K50">
        <v>10</v>
      </c>
      <c r="L50">
        <v>313</v>
      </c>
      <c r="O50">
        <v>72123</v>
      </c>
      <c r="P50">
        <v>72123</v>
      </c>
      <c r="Q50">
        <v>7027857</v>
      </c>
    </row>
    <row r="51" spans="3:17" x14ac:dyDescent="0.25">
      <c r="C51">
        <v>4</v>
      </c>
      <c r="D51">
        <v>303</v>
      </c>
      <c r="E51">
        <v>36.25</v>
      </c>
      <c r="I51">
        <v>4731.7700000000004</v>
      </c>
      <c r="J51">
        <v>30</v>
      </c>
      <c r="L51">
        <v>84</v>
      </c>
      <c r="O51">
        <v>5436</v>
      </c>
      <c r="P51">
        <v>5436</v>
      </c>
      <c r="Q51">
        <v>1412432</v>
      </c>
    </row>
    <row r="52" spans="3:17" x14ac:dyDescent="0.25">
      <c r="C52">
        <v>4</v>
      </c>
      <c r="D52">
        <v>304</v>
      </c>
      <c r="E52">
        <v>56.1</v>
      </c>
      <c r="I52">
        <v>8083.75</v>
      </c>
      <c r="J52">
        <v>53.75</v>
      </c>
      <c r="K52">
        <v>10</v>
      </c>
      <c r="O52">
        <v>39895</v>
      </c>
      <c r="P52">
        <v>39895</v>
      </c>
      <c r="Q52">
        <v>3196375</v>
      </c>
    </row>
    <row r="53" spans="3:17" x14ac:dyDescent="0.25">
      <c r="C53">
        <v>4</v>
      </c>
      <c r="D53">
        <v>305</v>
      </c>
      <c r="E53">
        <v>24</v>
      </c>
      <c r="I53">
        <v>3189.5</v>
      </c>
      <c r="O53">
        <v>18356</v>
      </c>
      <c r="P53">
        <v>18356</v>
      </c>
      <c r="Q53">
        <v>1278262</v>
      </c>
    </row>
    <row r="54" spans="3:17" x14ac:dyDescent="0.25">
      <c r="C54">
        <v>4</v>
      </c>
      <c r="D54">
        <v>418</v>
      </c>
      <c r="E54">
        <v>2.2000000000000002</v>
      </c>
      <c r="I54">
        <v>297</v>
      </c>
      <c r="Q54">
        <v>108155</v>
      </c>
    </row>
    <row r="55" spans="3:17" x14ac:dyDescent="0.25">
      <c r="C55">
        <v>4</v>
      </c>
      <c r="D55">
        <v>636</v>
      </c>
      <c r="E55">
        <v>2</v>
      </c>
      <c r="I55">
        <v>330</v>
      </c>
      <c r="Q55">
        <v>78583</v>
      </c>
    </row>
    <row r="56" spans="3:17" x14ac:dyDescent="0.25">
      <c r="C56">
        <v>4</v>
      </c>
      <c r="D56">
        <v>642</v>
      </c>
      <c r="E56">
        <v>25</v>
      </c>
      <c r="I56">
        <v>3621</v>
      </c>
      <c r="J56">
        <v>27</v>
      </c>
      <c r="L56">
        <v>229</v>
      </c>
      <c r="O56">
        <v>8436</v>
      </c>
      <c r="P56">
        <v>8436</v>
      </c>
      <c r="Q56">
        <v>954050</v>
      </c>
    </row>
    <row r="57" spans="3:17" x14ac:dyDescent="0.25">
      <c r="C57">
        <v>4</v>
      </c>
      <c r="D57" t="s">
        <v>6242</v>
      </c>
      <c r="E57">
        <v>2.2000000000000002</v>
      </c>
      <c r="I57">
        <v>312</v>
      </c>
      <c r="Q57">
        <v>68321</v>
      </c>
    </row>
    <row r="58" spans="3:17" x14ac:dyDescent="0.25">
      <c r="C58">
        <v>4</v>
      </c>
      <c r="D58">
        <v>30</v>
      </c>
      <c r="E58">
        <v>2.2000000000000002</v>
      </c>
      <c r="I58">
        <v>312</v>
      </c>
      <c r="Q58">
        <v>68321</v>
      </c>
    </row>
    <row r="59" spans="3:17" x14ac:dyDescent="0.25">
      <c r="C59" t="s">
        <v>6246</v>
      </c>
      <c r="E59">
        <v>204.89999999999998</v>
      </c>
      <c r="I59">
        <v>29837.02</v>
      </c>
      <c r="J59">
        <v>1394.25</v>
      </c>
      <c r="K59">
        <v>165</v>
      </c>
      <c r="L59">
        <v>394</v>
      </c>
      <c r="O59">
        <v>77873</v>
      </c>
      <c r="P59">
        <v>77873</v>
      </c>
      <c r="Q59">
        <v>12337815</v>
      </c>
    </row>
    <row r="60" spans="3:17" x14ac:dyDescent="0.25">
      <c r="C60">
        <v>5</v>
      </c>
      <c r="D60" t="s">
        <v>266</v>
      </c>
      <c r="E60">
        <v>57.15</v>
      </c>
      <c r="I60">
        <v>8668</v>
      </c>
      <c r="J60">
        <v>1676.5</v>
      </c>
      <c r="K60">
        <v>169.5</v>
      </c>
      <c r="L60">
        <v>110</v>
      </c>
      <c r="Q60">
        <v>5532149</v>
      </c>
    </row>
    <row r="61" spans="3:17" x14ac:dyDescent="0.25">
      <c r="C61">
        <v>5</v>
      </c>
      <c r="D61">
        <v>99</v>
      </c>
      <c r="E61">
        <v>6</v>
      </c>
      <c r="I61">
        <v>968</v>
      </c>
      <c r="J61">
        <v>164</v>
      </c>
      <c r="L61">
        <v>62</v>
      </c>
      <c r="Q61">
        <v>328153</v>
      </c>
    </row>
    <row r="62" spans="3:17" x14ac:dyDescent="0.25">
      <c r="C62">
        <v>5</v>
      </c>
      <c r="D62">
        <v>100</v>
      </c>
      <c r="E62">
        <v>6</v>
      </c>
      <c r="I62">
        <v>936</v>
      </c>
      <c r="J62">
        <v>192.5</v>
      </c>
      <c r="L62">
        <v>48</v>
      </c>
      <c r="Q62">
        <v>430209</v>
      </c>
    </row>
    <row r="63" spans="3:17" x14ac:dyDescent="0.25">
      <c r="C63">
        <v>5</v>
      </c>
      <c r="D63">
        <v>101</v>
      </c>
      <c r="E63">
        <v>45.15</v>
      </c>
      <c r="I63">
        <v>6764</v>
      </c>
      <c r="J63">
        <v>1320</v>
      </c>
      <c r="K63">
        <v>169.5</v>
      </c>
      <c r="Q63">
        <v>4773787</v>
      </c>
    </row>
    <row r="64" spans="3:17" x14ac:dyDescent="0.25">
      <c r="C64">
        <v>5</v>
      </c>
      <c r="D64" t="s">
        <v>6241</v>
      </c>
      <c r="E64">
        <v>144.55000000000001</v>
      </c>
      <c r="I64">
        <v>19941.650000000001</v>
      </c>
      <c r="J64">
        <v>832</v>
      </c>
      <c r="K64">
        <v>159.41999999999999</v>
      </c>
      <c r="L64">
        <v>263</v>
      </c>
      <c r="O64">
        <v>68398</v>
      </c>
      <c r="P64">
        <v>68398</v>
      </c>
      <c r="Q64">
        <v>6632671</v>
      </c>
    </row>
    <row r="65" spans="3:17" x14ac:dyDescent="0.25">
      <c r="C65">
        <v>5</v>
      </c>
      <c r="D65">
        <v>303</v>
      </c>
      <c r="E65">
        <v>35.25</v>
      </c>
      <c r="I65">
        <v>4613.1499999999996</v>
      </c>
      <c r="J65">
        <v>210.5</v>
      </c>
      <c r="K65">
        <v>30.54</v>
      </c>
      <c r="L65">
        <v>84</v>
      </c>
      <c r="O65">
        <v>5896</v>
      </c>
      <c r="P65">
        <v>5896</v>
      </c>
      <c r="Q65">
        <v>1419128</v>
      </c>
    </row>
    <row r="66" spans="3:17" x14ac:dyDescent="0.25">
      <c r="C66">
        <v>5</v>
      </c>
      <c r="D66">
        <v>304</v>
      </c>
      <c r="E66">
        <v>55.1</v>
      </c>
      <c r="I66">
        <v>8155</v>
      </c>
      <c r="J66">
        <v>293.5</v>
      </c>
      <c r="K66">
        <v>104.88</v>
      </c>
      <c r="O66">
        <v>38986</v>
      </c>
      <c r="P66">
        <v>38986</v>
      </c>
      <c r="Q66">
        <v>2941460</v>
      </c>
    </row>
    <row r="67" spans="3:17" x14ac:dyDescent="0.25">
      <c r="C67">
        <v>5</v>
      </c>
      <c r="D67">
        <v>305</v>
      </c>
      <c r="E67">
        <v>24</v>
      </c>
      <c r="I67">
        <v>3321</v>
      </c>
      <c r="J67">
        <v>61.5</v>
      </c>
      <c r="K67">
        <v>24</v>
      </c>
      <c r="O67">
        <v>17580</v>
      </c>
      <c r="P67">
        <v>17580</v>
      </c>
      <c r="Q67">
        <v>1206460</v>
      </c>
    </row>
    <row r="68" spans="3:17" x14ac:dyDescent="0.25">
      <c r="C68">
        <v>5</v>
      </c>
      <c r="D68">
        <v>418</v>
      </c>
      <c r="E68">
        <v>2.2000000000000002</v>
      </c>
      <c r="I68">
        <v>349.5</v>
      </c>
      <c r="J68">
        <v>31.5</v>
      </c>
      <c r="Q68">
        <v>109446</v>
      </c>
    </row>
    <row r="69" spans="3:17" x14ac:dyDescent="0.25">
      <c r="C69">
        <v>5</v>
      </c>
      <c r="D69">
        <v>524</v>
      </c>
      <c r="Q69">
        <v>1200</v>
      </c>
    </row>
    <row r="70" spans="3:17" x14ac:dyDescent="0.25">
      <c r="C70">
        <v>5</v>
      </c>
      <c r="D70">
        <v>636</v>
      </c>
      <c r="E70">
        <v>2</v>
      </c>
      <c r="I70">
        <v>205.5</v>
      </c>
      <c r="J70">
        <v>30</v>
      </c>
      <c r="Q70">
        <v>92121</v>
      </c>
    </row>
    <row r="71" spans="3:17" x14ac:dyDescent="0.25">
      <c r="C71">
        <v>5</v>
      </c>
      <c r="D71">
        <v>642</v>
      </c>
      <c r="E71">
        <v>26</v>
      </c>
      <c r="I71">
        <v>3297.5</v>
      </c>
      <c r="J71">
        <v>205</v>
      </c>
      <c r="L71">
        <v>179</v>
      </c>
      <c r="O71">
        <v>5936</v>
      </c>
      <c r="P71">
        <v>5936</v>
      </c>
      <c r="Q71">
        <v>862856</v>
      </c>
    </row>
    <row r="72" spans="3:17" x14ac:dyDescent="0.25">
      <c r="C72">
        <v>5</v>
      </c>
      <c r="D72" t="s">
        <v>6242</v>
      </c>
      <c r="E72">
        <v>2.2000000000000002</v>
      </c>
      <c r="I72">
        <v>320</v>
      </c>
      <c r="Q72">
        <v>67788</v>
      </c>
    </row>
    <row r="73" spans="3:17" x14ac:dyDescent="0.25">
      <c r="C73">
        <v>5</v>
      </c>
      <c r="D73">
        <v>30</v>
      </c>
      <c r="E73">
        <v>2.2000000000000002</v>
      </c>
      <c r="I73">
        <v>320</v>
      </c>
      <c r="Q73">
        <v>67788</v>
      </c>
    </row>
    <row r="74" spans="3:17" x14ac:dyDescent="0.25">
      <c r="C74" t="s">
        <v>6247</v>
      </c>
      <c r="E74">
        <v>203.89999999999998</v>
      </c>
      <c r="I74">
        <v>28929.65</v>
      </c>
      <c r="J74">
        <v>2508.5</v>
      </c>
      <c r="K74">
        <v>328.91999999999996</v>
      </c>
      <c r="L74">
        <v>373</v>
      </c>
      <c r="O74">
        <v>68398</v>
      </c>
      <c r="P74">
        <v>68398</v>
      </c>
      <c r="Q74">
        <v>12232608</v>
      </c>
    </row>
    <row r="75" spans="3:17" x14ac:dyDescent="0.25">
      <c r="C75">
        <v>6</v>
      </c>
      <c r="D75" t="s">
        <v>266</v>
      </c>
      <c r="E75">
        <v>57.35</v>
      </c>
      <c r="I75">
        <v>8896</v>
      </c>
      <c r="J75">
        <v>1590.5</v>
      </c>
      <c r="K75">
        <v>192</v>
      </c>
      <c r="L75">
        <v>110.5</v>
      </c>
      <c r="O75">
        <v>21310</v>
      </c>
      <c r="P75">
        <v>21310</v>
      </c>
      <c r="Q75">
        <v>5384300</v>
      </c>
    </row>
    <row r="76" spans="3:17" x14ac:dyDescent="0.25">
      <c r="C76">
        <v>6</v>
      </c>
      <c r="D76">
        <v>99</v>
      </c>
      <c r="E76">
        <v>6</v>
      </c>
      <c r="I76">
        <v>928</v>
      </c>
      <c r="J76">
        <v>141.5</v>
      </c>
      <c r="L76">
        <v>53.5</v>
      </c>
      <c r="O76">
        <v>750</v>
      </c>
      <c r="P76">
        <v>750</v>
      </c>
      <c r="Q76">
        <v>310501</v>
      </c>
    </row>
    <row r="77" spans="3:17" x14ac:dyDescent="0.25">
      <c r="C77">
        <v>6</v>
      </c>
      <c r="D77">
        <v>100</v>
      </c>
      <c r="E77">
        <v>7</v>
      </c>
      <c r="I77">
        <v>1112</v>
      </c>
      <c r="J77">
        <v>243.5</v>
      </c>
      <c r="L77">
        <v>57</v>
      </c>
      <c r="O77">
        <v>5000</v>
      </c>
      <c r="P77">
        <v>5000</v>
      </c>
      <c r="Q77">
        <v>485332</v>
      </c>
    </row>
    <row r="78" spans="3:17" x14ac:dyDescent="0.25">
      <c r="C78">
        <v>6</v>
      </c>
      <c r="D78">
        <v>101</v>
      </c>
      <c r="E78">
        <v>44.35</v>
      </c>
      <c r="I78">
        <v>6856</v>
      </c>
      <c r="J78">
        <v>1205.5</v>
      </c>
      <c r="K78">
        <v>192</v>
      </c>
      <c r="O78">
        <v>15560</v>
      </c>
      <c r="P78">
        <v>15560</v>
      </c>
      <c r="Q78">
        <v>4588467</v>
      </c>
    </row>
    <row r="79" spans="3:17" x14ac:dyDescent="0.25">
      <c r="C79">
        <v>6</v>
      </c>
      <c r="D79" t="s">
        <v>6241</v>
      </c>
      <c r="E79">
        <v>143.30000000000001</v>
      </c>
      <c r="I79">
        <v>20516.620000000003</v>
      </c>
      <c r="J79">
        <v>752.25</v>
      </c>
      <c r="K79">
        <v>263.83999999999997</v>
      </c>
      <c r="L79">
        <v>83</v>
      </c>
      <c r="O79">
        <v>59482</v>
      </c>
      <c r="P79">
        <v>59482</v>
      </c>
      <c r="Q79">
        <v>6499874</v>
      </c>
    </row>
    <row r="80" spans="3:17" x14ac:dyDescent="0.25">
      <c r="C80">
        <v>6</v>
      </c>
      <c r="D80">
        <v>303</v>
      </c>
      <c r="E80">
        <v>34.25</v>
      </c>
      <c r="I80">
        <v>4832.03</v>
      </c>
      <c r="J80">
        <v>139</v>
      </c>
      <c r="K80">
        <v>42.62</v>
      </c>
      <c r="L80">
        <v>60</v>
      </c>
      <c r="O80">
        <v>11596</v>
      </c>
      <c r="P80">
        <v>11596</v>
      </c>
      <c r="Q80">
        <v>1350224</v>
      </c>
    </row>
    <row r="81" spans="3:17" x14ac:dyDescent="0.25">
      <c r="C81">
        <v>6</v>
      </c>
      <c r="D81">
        <v>304</v>
      </c>
      <c r="E81">
        <v>55.85</v>
      </c>
      <c r="I81">
        <v>8338.33</v>
      </c>
      <c r="J81">
        <v>295</v>
      </c>
      <c r="K81">
        <v>188.6</v>
      </c>
      <c r="O81">
        <v>37586</v>
      </c>
      <c r="P81">
        <v>37586</v>
      </c>
      <c r="Q81">
        <v>2957728</v>
      </c>
    </row>
    <row r="82" spans="3:17" x14ac:dyDescent="0.25">
      <c r="C82">
        <v>6</v>
      </c>
      <c r="D82">
        <v>305</v>
      </c>
      <c r="E82">
        <v>23</v>
      </c>
      <c r="I82">
        <v>3438.76</v>
      </c>
      <c r="J82">
        <v>165.75</v>
      </c>
      <c r="K82">
        <v>32.619999999999997</v>
      </c>
      <c r="O82">
        <v>10300</v>
      </c>
      <c r="P82">
        <v>10300</v>
      </c>
      <c r="Q82">
        <v>1215687</v>
      </c>
    </row>
    <row r="83" spans="3:17" x14ac:dyDescent="0.25">
      <c r="C83">
        <v>6</v>
      </c>
      <c r="D83">
        <v>418</v>
      </c>
      <c r="E83">
        <v>2.2000000000000002</v>
      </c>
      <c r="I83">
        <v>312</v>
      </c>
      <c r="Q83">
        <v>96296</v>
      </c>
    </row>
    <row r="84" spans="3:17" x14ac:dyDescent="0.25">
      <c r="C84">
        <v>6</v>
      </c>
      <c r="D84">
        <v>524</v>
      </c>
      <c r="Q84">
        <v>2600</v>
      </c>
    </row>
    <row r="85" spans="3:17" x14ac:dyDescent="0.25">
      <c r="C85">
        <v>6</v>
      </c>
      <c r="D85">
        <v>636</v>
      </c>
      <c r="E85">
        <v>2</v>
      </c>
      <c r="I85">
        <v>306</v>
      </c>
      <c r="Q85">
        <v>74612</v>
      </c>
    </row>
    <row r="86" spans="3:17" x14ac:dyDescent="0.25">
      <c r="C86">
        <v>6</v>
      </c>
      <c r="D86">
        <v>642</v>
      </c>
      <c r="E86">
        <v>26</v>
      </c>
      <c r="I86">
        <v>3289.5</v>
      </c>
      <c r="J86">
        <v>152.5</v>
      </c>
      <c r="L86">
        <v>23</v>
      </c>
      <c r="Q86">
        <v>802727</v>
      </c>
    </row>
    <row r="87" spans="3:17" x14ac:dyDescent="0.25">
      <c r="C87">
        <v>6</v>
      </c>
      <c r="D87" t="s">
        <v>6242</v>
      </c>
      <c r="E87">
        <v>2.2000000000000002</v>
      </c>
      <c r="I87">
        <v>344</v>
      </c>
      <c r="J87">
        <v>10</v>
      </c>
      <c r="Q87">
        <v>70372</v>
      </c>
    </row>
    <row r="88" spans="3:17" x14ac:dyDescent="0.25">
      <c r="C88">
        <v>6</v>
      </c>
      <c r="D88">
        <v>30</v>
      </c>
      <c r="E88">
        <v>2.2000000000000002</v>
      </c>
      <c r="I88">
        <v>344</v>
      </c>
      <c r="J88">
        <v>10</v>
      </c>
      <c r="Q88">
        <v>70372</v>
      </c>
    </row>
    <row r="89" spans="3:17" x14ac:dyDescent="0.25">
      <c r="C89" t="s">
        <v>6248</v>
      </c>
      <c r="E89">
        <v>202.84999999999997</v>
      </c>
      <c r="I89">
        <v>29756.620000000003</v>
      </c>
      <c r="J89">
        <v>2352.75</v>
      </c>
      <c r="K89">
        <v>455.84000000000003</v>
      </c>
      <c r="L89">
        <v>193.5</v>
      </c>
      <c r="O89">
        <v>80792</v>
      </c>
      <c r="P89">
        <v>80792</v>
      </c>
      <c r="Q89">
        <v>11954546</v>
      </c>
    </row>
    <row r="90" spans="3:17" x14ac:dyDescent="0.25">
      <c r="C90">
        <v>7</v>
      </c>
      <c r="D90" t="s">
        <v>266</v>
      </c>
      <c r="E90">
        <v>57.150000000000006</v>
      </c>
      <c r="I90">
        <v>8020</v>
      </c>
      <c r="J90">
        <v>1267</v>
      </c>
      <c r="K90">
        <v>173</v>
      </c>
      <c r="L90">
        <v>117</v>
      </c>
      <c r="O90">
        <v>1380218</v>
      </c>
      <c r="P90">
        <v>1380218</v>
      </c>
      <c r="Q90">
        <v>7358441</v>
      </c>
    </row>
    <row r="91" spans="3:17" x14ac:dyDescent="0.25">
      <c r="C91">
        <v>7</v>
      </c>
      <c r="D91">
        <v>99</v>
      </c>
      <c r="E91">
        <v>6</v>
      </c>
      <c r="I91">
        <v>952</v>
      </c>
      <c r="J91">
        <v>112</v>
      </c>
      <c r="L91">
        <v>62</v>
      </c>
      <c r="O91">
        <v>61779</v>
      </c>
      <c r="P91">
        <v>61779</v>
      </c>
      <c r="Q91">
        <v>382721</v>
      </c>
    </row>
    <row r="92" spans="3:17" x14ac:dyDescent="0.25">
      <c r="C92">
        <v>7</v>
      </c>
      <c r="D92">
        <v>100</v>
      </c>
      <c r="E92">
        <v>7</v>
      </c>
      <c r="I92">
        <v>1064</v>
      </c>
      <c r="J92">
        <v>210</v>
      </c>
      <c r="L92">
        <v>55</v>
      </c>
      <c r="O92">
        <v>110271</v>
      </c>
      <c r="P92">
        <v>110271</v>
      </c>
      <c r="Q92">
        <v>585120</v>
      </c>
    </row>
    <row r="93" spans="3:17" x14ac:dyDescent="0.25">
      <c r="C93">
        <v>7</v>
      </c>
      <c r="D93">
        <v>101</v>
      </c>
      <c r="E93">
        <v>44.150000000000006</v>
      </c>
      <c r="I93">
        <v>6004</v>
      </c>
      <c r="J93">
        <v>945</v>
      </c>
      <c r="K93">
        <v>173</v>
      </c>
      <c r="O93">
        <v>1208168</v>
      </c>
      <c r="P93">
        <v>1208168</v>
      </c>
      <c r="Q93">
        <v>6390600</v>
      </c>
    </row>
    <row r="94" spans="3:17" x14ac:dyDescent="0.25">
      <c r="C94">
        <v>7</v>
      </c>
      <c r="D94" t="s">
        <v>6241</v>
      </c>
      <c r="E94">
        <v>140.55000000000001</v>
      </c>
      <c r="I94">
        <v>19112.7</v>
      </c>
      <c r="J94">
        <v>845.5</v>
      </c>
      <c r="K94">
        <v>437.97</v>
      </c>
      <c r="L94">
        <v>106</v>
      </c>
      <c r="O94">
        <v>1593824</v>
      </c>
      <c r="P94">
        <v>1593824</v>
      </c>
      <c r="Q94">
        <v>8549418</v>
      </c>
    </row>
    <row r="95" spans="3:17" x14ac:dyDescent="0.25">
      <c r="C95">
        <v>7</v>
      </c>
      <c r="D95">
        <v>303</v>
      </c>
      <c r="E95">
        <v>32.25</v>
      </c>
      <c r="I95">
        <v>4311.5</v>
      </c>
      <c r="J95">
        <v>170.5</v>
      </c>
      <c r="K95">
        <v>48.230000000000004</v>
      </c>
      <c r="L95">
        <v>60</v>
      </c>
      <c r="O95">
        <v>282367</v>
      </c>
      <c r="P95">
        <v>282367</v>
      </c>
      <c r="Q95">
        <v>1659084</v>
      </c>
    </row>
    <row r="96" spans="3:17" x14ac:dyDescent="0.25">
      <c r="C96">
        <v>7</v>
      </c>
      <c r="D96">
        <v>304</v>
      </c>
      <c r="E96">
        <v>55.85</v>
      </c>
      <c r="I96">
        <v>7739.7</v>
      </c>
      <c r="J96">
        <v>296</v>
      </c>
      <c r="K96">
        <v>298.37</v>
      </c>
      <c r="O96">
        <v>783676</v>
      </c>
      <c r="P96">
        <v>783676</v>
      </c>
      <c r="Q96">
        <v>4014506</v>
      </c>
    </row>
    <row r="97" spans="3:17" x14ac:dyDescent="0.25">
      <c r="C97">
        <v>7</v>
      </c>
      <c r="D97">
        <v>305</v>
      </c>
      <c r="E97">
        <v>22.25</v>
      </c>
      <c r="I97">
        <v>2845.5</v>
      </c>
      <c r="J97">
        <v>140.5</v>
      </c>
      <c r="K97">
        <v>91.37</v>
      </c>
      <c r="O97">
        <v>302678</v>
      </c>
      <c r="P97">
        <v>302678</v>
      </c>
      <c r="Q97">
        <v>1566007</v>
      </c>
    </row>
    <row r="98" spans="3:17" x14ac:dyDescent="0.25">
      <c r="C98">
        <v>7</v>
      </c>
      <c r="D98">
        <v>418</v>
      </c>
      <c r="E98">
        <v>2.2000000000000002</v>
      </c>
      <c r="I98">
        <v>352.5</v>
      </c>
      <c r="J98">
        <v>14</v>
      </c>
      <c r="O98">
        <v>21569</v>
      </c>
      <c r="P98">
        <v>21569</v>
      </c>
      <c r="Q98">
        <v>125489</v>
      </c>
    </row>
    <row r="99" spans="3:17" x14ac:dyDescent="0.25">
      <c r="C99">
        <v>7</v>
      </c>
      <c r="D99">
        <v>636</v>
      </c>
      <c r="E99">
        <v>2</v>
      </c>
      <c r="I99">
        <v>333</v>
      </c>
      <c r="J99">
        <v>23</v>
      </c>
      <c r="O99">
        <v>20860</v>
      </c>
      <c r="P99">
        <v>20860</v>
      </c>
      <c r="Q99">
        <v>102601</v>
      </c>
    </row>
    <row r="100" spans="3:17" x14ac:dyDescent="0.25">
      <c r="C100">
        <v>7</v>
      </c>
      <c r="D100">
        <v>642</v>
      </c>
      <c r="E100">
        <v>26</v>
      </c>
      <c r="I100">
        <v>3530.5</v>
      </c>
      <c r="J100">
        <v>201.5</v>
      </c>
      <c r="L100">
        <v>46</v>
      </c>
      <c r="O100">
        <v>182674</v>
      </c>
      <c r="P100">
        <v>182674</v>
      </c>
      <c r="Q100">
        <v>1081731</v>
      </c>
    </row>
    <row r="101" spans="3:17" x14ac:dyDescent="0.25">
      <c r="C101">
        <v>7</v>
      </c>
      <c r="D101" t="s">
        <v>6242</v>
      </c>
      <c r="E101">
        <v>2</v>
      </c>
      <c r="I101">
        <v>264</v>
      </c>
      <c r="O101">
        <v>20841</v>
      </c>
      <c r="P101">
        <v>20841</v>
      </c>
      <c r="Q101">
        <v>89762</v>
      </c>
    </row>
    <row r="102" spans="3:17" x14ac:dyDescent="0.25">
      <c r="C102">
        <v>7</v>
      </c>
      <c r="D102">
        <v>30</v>
      </c>
      <c r="E102">
        <v>2</v>
      </c>
      <c r="I102">
        <v>264</v>
      </c>
      <c r="O102">
        <v>20841</v>
      </c>
      <c r="P102">
        <v>20841</v>
      </c>
      <c r="Q102">
        <v>89762</v>
      </c>
    </row>
    <row r="103" spans="3:17" x14ac:dyDescent="0.25">
      <c r="C103" t="s">
        <v>6249</v>
      </c>
      <c r="E103">
        <v>199.7</v>
      </c>
      <c r="I103">
        <v>27396.7</v>
      </c>
      <c r="J103">
        <v>2112.5</v>
      </c>
      <c r="K103">
        <v>610.97</v>
      </c>
      <c r="L103">
        <v>223</v>
      </c>
      <c r="O103">
        <v>2994883</v>
      </c>
      <c r="P103">
        <v>2994883</v>
      </c>
      <c r="Q103">
        <v>15997621</v>
      </c>
    </row>
    <row r="104" spans="3:17" x14ac:dyDescent="0.25">
      <c r="C104">
        <v>8</v>
      </c>
      <c r="D104" t="s">
        <v>266</v>
      </c>
      <c r="E104">
        <v>57.150000000000006</v>
      </c>
      <c r="I104">
        <v>7088</v>
      </c>
      <c r="J104">
        <v>1490</v>
      </c>
      <c r="K104">
        <v>196.5</v>
      </c>
      <c r="L104">
        <v>94.5</v>
      </c>
      <c r="O104">
        <v>199538</v>
      </c>
      <c r="P104">
        <v>199538</v>
      </c>
      <c r="Q104">
        <v>5590632</v>
      </c>
    </row>
    <row r="105" spans="3:17" x14ac:dyDescent="0.25">
      <c r="C105">
        <v>8</v>
      </c>
      <c r="D105">
        <v>99</v>
      </c>
      <c r="E105">
        <v>6</v>
      </c>
      <c r="I105">
        <v>920</v>
      </c>
      <c r="J105">
        <v>185</v>
      </c>
      <c r="L105">
        <v>55</v>
      </c>
      <c r="O105">
        <v>4029</v>
      </c>
      <c r="P105">
        <v>4029</v>
      </c>
      <c r="Q105">
        <v>343211</v>
      </c>
    </row>
    <row r="106" spans="3:17" x14ac:dyDescent="0.25">
      <c r="C106">
        <v>8</v>
      </c>
      <c r="D106">
        <v>100</v>
      </c>
      <c r="E106">
        <v>7</v>
      </c>
      <c r="I106">
        <v>800</v>
      </c>
      <c r="J106">
        <v>204</v>
      </c>
      <c r="L106">
        <v>39.5</v>
      </c>
      <c r="Q106">
        <v>433568</v>
      </c>
    </row>
    <row r="107" spans="3:17" x14ac:dyDescent="0.25">
      <c r="C107">
        <v>8</v>
      </c>
      <c r="D107">
        <v>101</v>
      </c>
      <c r="E107">
        <v>44.150000000000006</v>
      </c>
      <c r="I107">
        <v>5368</v>
      </c>
      <c r="J107">
        <v>1101</v>
      </c>
      <c r="K107">
        <v>196.5</v>
      </c>
      <c r="O107">
        <v>195509</v>
      </c>
      <c r="P107">
        <v>195509</v>
      </c>
      <c r="Q107">
        <v>4813853</v>
      </c>
    </row>
    <row r="108" spans="3:17" x14ac:dyDescent="0.25">
      <c r="C108">
        <v>8</v>
      </c>
      <c r="D108" t="s">
        <v>6241</v>
      </c>
      <c r="E108">
        <v>142.55000000000001</v>
      </c>
      <c r="I108">
        <v>18045.2</v>
      </c>
      <c r="J108">
        <v>1584.75</v>
      </c>
      <c r="K108">
        <v>585.45000000000005</v>
      </c>
      <c r="L108">
        <v>46</v>
      </c>
      <c r="O108">
        <v>52856</v>
      </c>
      <c r="P108">
        <v>52856</v>
      </c>
      <c r="Q108">
        <v>7155203</v>
      </c>
    </row>
    <row r="109" spans="3:17" x14ac:dyDescent="0.25">
      <c r="C109">
        <v>8</v>
      </c>
      <c r="D109">
        <v>303</v>
      </c>
      <c r="E109">
        <v>32</v>
      </c>
      <c r="I109">
        <v>3810.3</v>
      </c>
      <c r="J109">
        <v>335.5</v>
      </c>
      <c r="K109">
        <v>99.2</v>
      </c>
      <c r="O109">
        <v>5500</v>
      </c>
      <c r="P109">
        <v>5500</v>
      </c>
      <c r="Q109">
        <v>1364498</v>
      </c>
    </row>
    <row r="110" spans="3:17" x14ac:dyDescent="0.25">
      <c r="C110">
        <v>8</v>
      </c>
      <c r="D110">
        <v>304</v>
      </c>
      <c r="E110">
        <v>56.1</v>
      </c>
      <c r="I110">
        <v>7034.4</v>
      </c>
      <c r="J110">
        <v>534</v>
      </c>
      <c r="K110">
        <v>381.75</v>
      </c>
      <c r="O110">
        <v>17428</v>
      </c>
      <c r="P110">
        <v>17428</v>
      </c>
      <c r="Q110">
        <v>3254719</v>
      </c>
    </row>
    <row r="111" spans="3:17" x14ac:dyDescent="0.25">
      <c r="C111">
        <v>8</v>
      </c>
      <c r="D111">
        <v>305</v>
      </c>
      <c r="E111">
        <v>24.25</v>
      </c>
      <c r="I111">
        <v>3209</v>
      </c>
      <c r="J111">
        <v>255</v>
      </c>
      <c r="K111">
        <v>104.5</v>
      </c>
      <c r="O111">
        <v>19928</v>
      </c>
      <c r="P111">
        <v>19928</v>
      </c>
      <c r="Q111">
        <v>1342651</v>
      </c>
    </row>
    <row r="112" spans="3:17" x14ac:dyDescent="0.25">
      <c r="C112">
        <v>8</v>
      </c>
      <c r="D112">
        <v>418</v>
      </c>
      <c r="E112">
        <v>3.2</v>
      </c>
      <c r="I112">
        <v>505.5</v>
      </c>
      <c r="J112">
        <v>18.5</v>
      </c>
      <c r="Q112">
        <v>139341</v>
      </c>
    </row>
    <row r="113" spans="3:17" x14ac:dyDescent="0.25">
      <c r="C113">
        <v>8</v>
      </c>
      <c r="D113">
        <v>636</v>
      </c>
      <c r="E113">
        <v>2</v>
      </c>
      <c r="I113">
        <v>300</v>
      </c>
      <c r="O113">
        <v>10000</v>
      </c>
      <c r="P113">
        <v>10000</v>
      </c>
      <c r="Q113">
        <v>74830</v>
      </c>
    </row>
    <row r="114" spans="3:17" x14ac:dyDescent="0.25">
      <c r="C114">
        <v>8</v>
      </c>
      <c r="D114">
        <v>642</v>
      </c>
      <c r="E114">
        <v>25</v>
      </c>
      <c r="I114">
        <v>3186</v>
      </c>
      <c r="J114">
        <v>441.75</v>
      </c>
      <c r="L114">
        <v>46</v>
      </c>
      <c r="Q114">
        <v>979164</v>
      </c>
    </row>
    <row r="115" spans="3:17" x14ac:dyDescent="0.25">
      <c r="C115">
        <v>8</v>
      </c>
      <c r="D115" t="s">
        <v>6242</v>
      </c>
      <c r="E115">
        <v>2</v>
      </c>
      <c r="I115">
        <v>252</v>
      </c>
      <c r="J115">
        <v>30</v>
      </c>
      <c r="Q115">
        <v>74758</v>
      </c>
    </row>
    <row r="116" spans="3:17" x14ac:dyDescent="0.25">
      <c r="C116">
        <v>8</v>
      </c>
      <c r="D116">
        <v>30</v>
      </c>
      <c r="E116">
        <v>2</v>
      </c>
      <c r="I116">
        <v>252</v>
      </c>
      <c r="J116">
        <v>30</v>
      </c>
      <c r="Q116">
        <v>74758</v>
      </c>
    </row>
    <row r="117" spans="3:17" x14ac:dyDescent="0.25">
      <c r="C117" t="s">
        <v>6250</v>
      </c>
      <c r="E117">
        <v>201.7</v>
      </c>
      <c r="I117">
        <v>25385.199999999997</v>
      </c>
      <c r="J117">
        <v>3104.75</v>
      </c>
      <c r="K117">
        <v>781.95</v>
      </c>
      <c r="L117">
        <v>140.5</v>
      </c>
      <c r="O117">
        <v>252394</v>
      </c>
      <c r="P117">
        <v>252394</v>
      </c>
      <c r="Q117">
        <v>12820593</v>
      </c>
    </row>
    <row r="118" spans="3:17" x14ac:dyDescent="0.25">
      <c r="C118">
        <v>9</v>
      </c>
      <c r="D118" t="s">
        <v>266</v>
      </c>
      <c r="E118">
        <v>58.150000000000006</v>
      </c>
      <c r="I118">
        <v>8988</v>
      </c>
      <c r="J118">
        <v>1444.5</v>
      </c>
      <c r="K118">
        <v>168</v>
      </c>
      <c r="L118">
        <v>140.5</v>
      </c>
      <c r="O118">
        <v>179297</v>
      </c>
      <c r="P118">
        <v>179297</v>
      </c>
      <c r="Q118">
        <v>5494471</v>
      </c>
    </row>
    <row r="119" spans="3:17" x14ac:dyDescent="0.25">
      <c r="C119">
        <v>9</v>
      </c>
      <c r="D119">
        <v>99</v>
      </c>
      <c r="E119">
        <v>7</v>
      </c>
      <c r="I119">
        <v>1072</v>
      </c>
      <c r="J119">
        <v>211</v>
      </c>
      <c r="L119">
        <v>84.5</v>
      </c>
      <c r="O119">
        <v>4136</v>
      </c>
      <c r="P119">
        <v>4136</v>
      </c>
      <c r="Q119">
        <v>391342</v>
      </c>
    </row>
    <row r="120" spans="3:17" x14ac:dyDescent="0.25">
      <c r="C120">
        <v>9</v>
      </c>
      <c r="D120">
        <v>100</v>
      </c>
      <c r="E120">
        <v>7</v>
      </c>
      <c r="I120">
        <v>1052</v>
      </c>
      <c r="J120">
        <v>157</v>
      </c>
      <c r="L120">
        <v>56</v>
      </c>
      <c r="Q120">
        <v>446553</v>
      </c>
    </row>
    <row r="121" spans="3:17" x14ac:dyDescent="0.25">
      <c r="C121">
        <v>9</v>
      </c>
      <c r="D121">
        <v>101</v>
      </c>
      <c r="E121">
        <v>44.150000000000006</v>
      </c>
      <c r="I121">
        <v>6864</v>
      </c>
      <c r="J121">
        <v>1076.5</v>
      </c>
      <c r="K121">
        <v>168</v>
      </c>
      <c r="O121">
        <v>175161</v>
      </c>
      <c r="P121">
        <v>175161</v>
      </c>
      <c r="Q121">
        <v>4656576</v>
      </c>
    </row>
    <row r="122" spans="3:17" x14ac:dyDescent="0.25">
      <c r="C122">
        <v>9</v>
      </c>
      <c r="D122" t="s">
        <v>6241</v>
      </c>
      <c r="E122">
        <v>145.05000000000001</v>
      </c>
      <c r="I122">
        <v>20852.86</v>
      </c>
      <c r="J122">
        <v>1243.5</v>
      </c>
      <c r="K122">
        <v>561.31999999999994</v>
      </c>
      <c r="O122">
        <v>41658</v>
      </c>
      <c r="P122">
        <v>41658</v>
      </c>
      <c r="Q122">
        <v>7203566</v>
      </c>
    </row>
    <row r="123" spans="3:17" x14ac:dyDescent="0.25">
      <c r="C123">
        <v>9</v>
      </c>
      <c r="D123">
        <v>303</v>
      </c>
      <c r="E123">
        <v>35</v>
      </c>
      <c r="I123">
        <v>4667.3099999999995</v>
      </c>
      <c r="J123">
        <v>336</v>
      </c>
      <c r="K123">
        <v>110.82</v>
      </c>
      <c r="O123">
        <v>7428</v>
      </c>
      <c r="P123">
        <v>7428</v>
      </c>
      <c r="Q123">
        <v>1439212</v>
      </c>
    </row>
    <row r="124" spans="3:17" x14ac:dyDescent="0.25">
      <c r="C124">
        <v>9</v>
      </c>
      <c r="D124">
        <v>304</v>
      </c>
      <c r="E124">
        <v>56.35</v>
      </c>
      <c r="I124">
        <v>8540.0499999999993</v>
      </c>
      <c r="J124">
        <v>494.25</v>
      </c>
      <c r="K124">
        <v>365</v>
      </c>
      <c r="O124">
        <v>20230</v>
      </c>
      <c r="P124">
        <v>20230</v>
      </c>
      <c r="Q124">
        <v>3309384</v>
      </c>
    </row>
    <row r="125" spans="3:17" x14ac:dyDescent="0.25">
      <c r="C125">
        <v>9</v>
      </c>
      <c r="D125">
        <v>305</v>
      </c>
      <c r="E125">
        <v>23.5</v>
      </c>
      <c r="I125">
        <v>3148</v>
      </c>
      <c r="J125">
        <v>235.75</v>
      </c>
      <c r="K125">
        <v>85.5</v>
      </c>
      <c r="O125">
        <v>14000</v>
      </c>
      <c r="P125">
        <v>14000</v>
      </c>
      <c r="Q125">
        <v>1298656</v>
      </c>
    </row>
    <row r="126" spans="3:17" x14ac:dyDescent="0.25">
      <c r="C126">
        <v>9</v>
      </c>
      <c r="D126">
        <v>418</v>
      </c>
      <c r="E126">
        <v>3.2</v>
      </c>
      <c r="I126">
        <v>465</v>
      </c>
      <c r="J126">
        <v>51</v>
      </c>
      <c r="Q126">
        <v>169311</v>
      </c>
    </row>
    <row r="127" spans="3:17" x14ac:dyDescent="0.25">
      <c r="C127">
        <v>9</v>
      </c>
      <c r="D127">
        <v>524</v>
      </c>
      <c r="Q127">
        <v>8000</v>
      </c>
    </row>
    <row r="128" spans="3:17" x14ac:dyDescent="0.25">
      <c r="C128">
        <v>9</v>
      </c>
      <c r="D128">
        <v>636</v>
      </c>
      <c r="E128">
        <v>2</v>
      </c>
      <c r="I128">
        <v>247.5</v>
      </c>
      <c r="J128">
        <v>17.5</v>
      </c>
      <c r="Q128">
        <v>82074</v>
      </c>
    </row>
    <row r="129" spans="3:17" x14ac:dyDescent="0.25">
      <c r="C129">
        <v>9</v>
      </c>
      <c r="D129">
        <v>642</v>
      </c>
      <c r="E129">
        <v>25</v>
      </c>
      <c r="I129">
        <v>3785</v>
      </c>
      <c r="J129">
        <v>109</v>
      </c>
      <c r="Q129">
        <v>896929</v>
      </c>
    </row>
    <row r="130" spans="3:17" x14ac:dyDescent="0.25">
      <c r="C130">
        <v>9</v>
      </c>
      <c r="D130" t="s">
        <v>6242</v>
      </c>
      <c r="E130">
        <v>2.2000000000000002</v>
      </c>
      <c r="I130">
        <v>360</v>
      </c>
      <c r="Q130">
        <v>70216</v>
      </c>
    </row>
    <row r="131" spans="3:17" x14ac:dyDescent="0.25">
      <c r="C131">
        <v>9</v>
      </c>
      <c r="D131">
        <v>30</v>
      </c>
      <c r="E131">
        <v>2.2000000000000002</v>
      </c>
      <c r="I131">
        <v>360</v>
      </c>
      <c r="Q131">
        <v>70216</v>
      </c>
    </row>
    <row r="132" spans="3:17" x14ac:dyDescent="0.25">
      <c r="C132" t="s">
        <v>6251</v>
      </c>
      <c r="E132">
        <v>205.39999999999998</v>
      </c>
      <c r="I132">
        <v>30200.86</v>
      </c>
      <c r="J132">
        <v>2688</v>
      </c>
      <c r="K132">
        <v>729.31999999999994</v>
      </c>
      <c r="L132">
        <v>140.5</v>
      </c>
      <c r="O132">
        <v>220955</v>
      </c>
      <c r="P132">
        <v>220955</v>
      </c>
      <c r="Q132">
        <v>12768253</v>
      </c>
    </row>
    <row r="133" spans="3:17" x14ac:dyDescent="0.25">
      <c r="C133">
        <v>10</v>
      </c>
      <c r="D133" t="s">
        <v>266</v>
      </c>
      <c r="E133">
        <v>57.150000000000006</v>
      </c>
      <c r="I133">
        <v>8048</v>
      </c>
      <c r="J133">
        <v>1614</v>
      </c>
      <c r="K133">
        <v>172.5</v>
      </c>
      <c r="L133">
        <v>264.5</v>
      </c>
      <c r="O133">
        <v>750</v>
      </c>
      <c r="P133">
        <v>750</v>
      </c>
      <c r="Q133">
        <v>10009469</v>
      </c>
    </row>
    <row r="134" spans="3:17" x14ac:dyDescent="0.25">
      <c r="C134">
        <v>10</v>
      </c>
      <c r="D134">
        <v>99</v>
      </c>
      <c r="E134">
        <v>6</v>
      </c>
      <c r="I134">
        <v>880</v>
      </c>
      <c r="J134">
        <v>176</v>
      </c>
      <c r="L134">
        <v>138.5</v>
      </c>
      <c r="Q134">
        <v>814426</v>
      </c>
    </row>
    <row r="135" spans="3:17" x14ac:dyDescent="0.25">
      <c r="C135">
        <v>10</v>
      </c>
      <c r="D135">
        <v>100</v>
      </c>
      <c r="E135">
        <v>7</v>
      </c>
      <c r="I135">
        <v>1104</v>
      </c>
      <c r="J135">
        <v>246</v>
      </c>
      <c r="L135">
        <v>44</v>
      </c>
      <c r="Q135">
        <v>1092285</v>
      </c>
    </row>
    <row r="136" spans="3:17" x14ac:dyDescent="0.25">
      <c r="C136">
        <v>10</v>
      </c>
      <c r="D136">
        <v>101</v>
      </c>
      <c r="E136">
        <v>44.150000000000006</v>
      </c>
      <c r="I136">
        <v>6064</v>
      </c>
      <c r="J136">
        <v>1192</v>
      </c>
      <c r="K136">
        <v>172.5</v>
      </c>
      <c r="L136">
        <v>82</v>
      </c>
      <c r="O136">
        <v>750</v>
      </c>
      <c r="P136">
        <v>750</v>
      </c>
      <c r="Q136">
        <v>8102758</v>
      </c>
    </row>
    <row r="137" spans="3:17" x14ac:dyDescent="0.25">
      <c r="C137">
        <v>10</v>
      </c>
      <c r="D137" t="s">
        <v>6241</v>
      </c>
      <c r="E137">
        <v>146.55000000000001</v>
      </c>
      <c r="I137">
        <v>19532.059999999998</v>
      </c>
      <c r="J137">
        <v>2114.75</v>
      </c>
      <c r="K137">
        <v>670.31999999999994</v>
      </c>
      <c r="L137">
        <v>2</v>
      </c>
      <c r="O137">
        <v>43606</v>
      </c>
      <c r="P137">
        <v>43606</v>
      </c>
      <c r="Q137">
        <v>20306139</v>
      </c>
    </row>
    <row r="138" spans="3:17" x14ac:dyDescent="0.25">
      <c r="C138">
        <v>10</v>
      </c>
      <c r="D138">
        <v>303</v>
      </c>
      <c r="E138">
        <v>34.5</v>
      </c>
      <c r="I138">
        <v>4103.8099999999995</v>
      </c>
      <c r="J138">
        <v>465</v>
      </c>
      <c r="K138">
        <v>111.19</v>
      </c>
      <c r="O138">
        <v>750</v>
      </c>
      <c r="P138">
        <v>750</v>
      </c>
      <c r="Q138">
        <v>4356506</v>
      </c>
    </row>
    <row r="139" spans="3:17" x14ac:dyDescent="0.25">
      <c r="C139">
        <v>10</v>
      </c>
      <c r="D139">
        <v>304</v>
      </c>
      <c r="E139">
        <v>56.6</v>
      </c>
      <c r="I139">
        <v>7896.5</v>
      </c>
      <c r="J139">
        <v>646</v>
      </c>
      <c r="K139">
        <v>344.88</v>
      </c>
      <c r="O139">
        <v>39856</v>
      </c>
      <c r="P139">
        <v>39856</v>
      </c>
      <c r="Q139">
        <v>8267231</v>
      </c>
    </row>
    <row r="140" spans="3:17" x14ac:dyDescent="0.25">
      <c r="C140">
        <v>10</v>
      </c>
      <c r="D140">
        <v>305</v>
      </c>
      <c r="E140">
        <v>23.5</v>
      </c>
      <c r="I140">
        <v>3103</v>
      </c>
      <c r="J140">
        <v>418.25</v>
      </c>
      <c r="K140">
        <v>170.25</v>
      </c>
      <c r="O140">
        <v>3000</v>
      </c>
      <c r="P140">
        <v>3000</v>
      </c>
      <c r="Q140">
        <v>3657880</v>
      </c>
    </row>
    <row r="141" spans="3:17" x14ac:dyDescent="0.25">
      <c r="C141">
        <v>10</v>
      </c>
      <c r="D141">
        <v>306</v>
      </c>
      <c r="Q141">
        <v>11517</v>
      </c>
    </row>
    <row r="142" spans="3:17" x14ac:dyDescent="0.25">
      <c r="C142">
        <v>10</v>
      </c>
      <c r="D142">
        <v>418</v>
      </c>
      <c r="E142">
        <v>4.95</v>
      </c>
      <c r="I142">
        <v>636</v>
      </c>
      <c r="J142">
        <v>75</v>
      </c>
      <c r="K142">
        <v>44</v>
      </c>
      <c r="Q142">
        <v>653999</v>
      </c>
    </row>
    <row r="143" spans="3:17" x14ac:dyDescent="0.25">
      <c r="C143">
        <v>10</v>
      </c>
      <c r="D143">
        <v>424</v>
      </c>
      <c r="Q143">
        <v>76820</v>
      </c>
    </row>
    <row r="144" spans="3:17" x14ac:dyDescent="0.25">
      <c r="C144">
        <v>10</v>
      </c>
      <c r="D144">
        <v>636</v>
      </c>
      <c r="E144">
        <v>2</v>
      </c>
      <c r="I144">
        <v>330</v>
      </c>
      <c r="J144">
        <v>30.5</v>
      </c>
      <c r="Q144">
        <v>256978</v>
      </c>
    </row>
    <row r="145" spans="3:17" x14ac:dyDescent="0.25">
      <c r="C145">
        <v>10</v>
      </c>
      <c r="D145">
        <v>642</v>
      </c>
      <c r="E145">
        <v>25</v>
      </c>
      <c r="I145">
        <v>3462.75</v>
      </c>
      <c r="J145">
        <v>480</v>
      </c>
      <c r="L145">
        <v>2</v>
      </c>
      <c r="Q145">
        <v>3025208</v>
      </c>
    </row>
    <row r="146" spans="3:17" x14ac:dyDescent="0.25">
      <c r="C146">
        <v>10</v>
      </c>
      <c r="D146" t="s">
        <v>6242</v>
      </c>
      <c r="E146">
        <v>2.2000000000000002</v>
      </c>
      <c r="I146">
        <v>248</v>
      </c>
      <c r="K146">
        <v>12</v>
      </c>
      <c r="Q146">
        <v>109986</v>
      </c>
    </row>
    <row r="147" spans="3:17" x14ac:dyDescent="0.25">
      <c r="C147">
        <v>10</v>
      </c>
      <c r="D147">
        <v>30</v>
      </c>
      <c r="E147">
        <v>2.2000000000000002</v>
      </c>
      <c r="I147">
        <v>248</v>
      </c>
      <c r="K147">
        <v>12</v>
      </c>
      <c r="Q147">
        <v>109986</v>
      </c>
    </row>
    <row r="148" spans="3:17" x14ac:dyDescent="0.25">
      <c r="C148" t="s">
        <v>6252</v>
      </c>
      <c r="E148">
        <v>205.89999999999998</v>
      </c>
      <c r="I148">
        <v>27828.059999999998</v>
      </c>
      <c r="J148">
        <v>3728.75</v>
      </c>
      <c r="K148">
        <v>854.81999999999994</v>
      </c>
      <c r="L148">
        <v>266.5</v>
      </c>
      <c r="O148">
        <v>44356</v>
      </c>
      <c r="P148">
        <v>44356</v>
      </c>
      <c r="Q148">
        <v>30425594</v>
      </c>
    </row>
    <row r="149" spans="3:17" x14ac:dyDescent="0.25">
      <c r="C149">
        <v>11</v>
      </c>
      <c r="D149" t="s">
        <v>266</v>
      </c>
      <c r="E149">
        <v>57.55</v>
      </c>
      <c r="I149">
        <v>8568</v>
      </c>
      <c r="J149">
        <v>1669.5</v>
      </c>
      <c r="K149">
        <v>277.5</v>
      </c>
      <c r="L149">
        <v>323.5</v>
      </c>
      <c r="O149">
        <v>1354671</v>
      </c>
      <c r="P149">
        <v>1354671</v>
      </c>
      <c r="Q149">
        <v>8980071</v>
      </c>
    </row>
    <row r="150" spans="3:17" x14ac:dyDescent="0.25">
      <c r="C150">
        <v>11</v>
      </c>
      <c r="D150">
        <v>99</v>
      </c>
      <c r="E150">
        <v>6</v>
      </c>
      <c r="I150">
        <v>976</v>
      </c>
      <c r="J150">
        <v>223.5</v>
      </c>
      <c r="L150">
        <v>163</v>
      </c>
      <c r="O150">
        <v>101066</v>
      </c>
      <c r="P150">
        <v>101066</v>
      </c>
      <c r="Q150">
        <v>851999</v>
      </c>
    </row>
    <row r="151" spans="3:17" x14ac:dyDescent="0.25">
      <c r="C151">
        <v>11</v>
      </c>
      <c r="D151">
        <v>100</v>
      </c>
      <c r="E151">
        <v>7.2</v>
      </c>
      <c r="I151">
        <v>1024</v>
      </c>
      <c r="J151">
        <v>252</v>
      </c>
      <c r="K151">
        <v>26</v>
      </c>
      <c r="L151">
        <v>76.5</v>
      </c>
      <c r="O151">
        <v>142619</v>
      </c>
      <c r="P151">
        <v>142619</v>
      </c>
      <c r="Q151">
        <v>864549</v>
      </c>
    </row>
    <row r="152" spans="3:17" x14ac:dyDescent="0.25">
      <c r="C152">
        <v>11</v>
      </c>
      <c r="D152">
        <v>101</v>
      </c>
      <c r="E152">
        <v>44.35</v>
      </c>
      <c r="I152">
        <v>6568</v>
      </c>
      <c r="J152">
        <v>1194</v>
      </c>
      <c r="K152">
        <v>251.5</v>
      </c>
      <c r="L152">
        <v>84</v>
      </c>
      <c r="O152">
        <v>1110986</v>
      </c>
      <c r="P152">
        <v>1110986</v>
      </c>
      <c r="Q152">
        <v>7263523</v>
      </c>
    </row>
    <row r="153" spans="3:17" x14ac:dyDescent="0.25">
      <c r="C153">
        <v>11</v>
      </c>
      <c r="D153" t="s">
        <v>6241</v>
      </c>
      <c r="E153">
        <v>148.80000000000001</v>
      </c>
      <c r="I153">
        <v>20371.599999999999</v>
      </c>
      <c r="J153">
        <v>150</v>
      </c>
      <c r="K153">
        <v>30</v>
      </c>
      <c r="O153">
        <v>2222766</v>
      </c>
      <c r="P153">
        <v>2222766</v>
      </c>
      <c r="Q153">
        <v>15236589</v>
      </c>
    </row>
    <row r="154" spans="3:17" x14ac:dyDescent="0.25">
      <c r="C154">
        <v>11</v>
      </c>
      <c r="D154">
        <v>303</v>
      </c>
      <c r="E154">
        <v>36.5</v>
      </c>
      <c r="I154">
        <v>4595.95</v>
      </c>
      <c r="O154">
        <v>440342</v>
      </c>
      <c r="P154">
        <v>440342</v>
      </c>
      <c r="Q154">
        <v>3465177</v>
      </c>
    </row>
    <row r="155" spans="3:17" x14ac:dyDescent="0.25">
      <c r="C155">
        <v>11</v>
      </c>
      <c r="D155">
        <v>304</v>
      </c>
      <c r="E155">
        <v>55.85</v>
      </c>
      <c r="I155">
        <v>8076.9</v>
      </c>
      <c r="K155">
        <v>30</v>
      </c>
      <c r="O155">
        <v>1007584</v>
      </c>
      <c r="P155">
        <v>1007584</v>
      </c>
      <c r="Q155">
        <v>5742626</v>
      </c>
    </row>
    <row r="156" spans="3:17" x14ac:dyDescent="0.25">
      <c r="C156">
        <v>11</v>
      </c>
      <c r="D156">
        <v>305</v>
      </c>
      <c r="E156">
        <v>24.5</v>
      </c>
      <c r="I156">
        <v>3385.25</v>
      </c>
      <c r="O156">
        <v>409450</v>
      </c>
      <c r="P156">
        <v>409450</v>
      </c>
      <c r="Q156">
        <v>2713574</v>
      </c>
    </row>
    <row r="157" spans="3:17" x14ac:dyDescent="0.25">
      <c r="C157">
        <v>11</v>
      </c>
      <c r="D157">
        <v>306</v>
      </c>
      <c r="Q157">
        <v>91461</v>
      </c>
    </row>
    <row r="158" spans="3:17" x14ac:dyDescent="0.25">
      <c r="C158">
        <v>11</v>
      </c>
      <c r="D158">
        <v>307</v>
      </c>
      <c r="Q158">
        <v>185860</v>
      </c>
    </row>
    <row r="159" spans="3:17" x14ac:dyDescent="0.25">
      <c r="C159">
        <v>11</v>
      </c>
      <c r="D159">
        <v>310</v>
      </c>
      <c r="Q159">
        <v>251428</v>
      </c>
    </row>
    <row r="160" spans="3:17" x14ac:dyDescent="0.25">
      <c r="C160">
        <v>11</v>
      </c>
      <c r="D160">
        <v>418</v>
      </c>
      <c r="E160">
        <v>4.95</v>
      </c>
      <c r="I160">
        <v>769.5</v>
      </c>
      <c r="O160">
        <v>47129</v>
      </c>
      <c r="P160">
        <v>47129</v>
      </c>
      <c r="Q160">
        <v>590962</v>
      </c>
    </row>
    <row r="161" spans="3:17" x14ac:dyDescent="0.25">
      <c r="C161">
        <v>11</v>
      </c>
      <c r="D161">
        <v>424</v>
      </c>
      <c r="Q161">
        <v>169242</v>
      </c>
    </row>
    <row r="162" spans="3:17" x14ac:dyDescent="0.25">
      <c r="C162">
        <v>11</v>
      </c>
      <c r="D162">
        <v>636</v>
      </c>
      <c r="E162">
        <v>2</v>
      </c>
      <c r="I162">
        <v>255</v>
      </c>
      <c r="O162">
        <v>27406</v>
      </c>
      <c r="P162">
        <v>27406</v>
      </c>
      <c r="Q162">
        <v>161205</v>
      </c>
    </row>
    <row r="163" spans="3:17" x14ac:dyDescent="0.25">
      <c r="C163">
        <v>11</v>
      </c>
      <c r="D163">
        <v>642</v>
      </c>
      <c r="E163">
        <v>25</v>
      </c>
      <c r="I163">
        <v>3289</v>
      </c>
      <c r="J163">
        <v>150</v>
      </c>
      <c r="O163">
        <v>290855</v>
      </c>
      <c r="P163">
        <v>290855</v>
      </c>
      <c r="Q163">
        <v>1865054</v>
      </c>
    </row>
    <row r="164" spans="3:17" x14ac:dyDescent="0.25">
      <c r="C164">
        <v>11</v>
      </c>
      <c r="D164" t="s">
        <v>6242</v>
      </c>
      <c r="E164">
        <v>2.2000000000000002</v>
      </c>
      <c r="I164">
        <v>320</v>
      </c>
      <c r="J164">
        <v>24</v>
      </c>
      <c r="K164">
        <v>16</v>
      </c>
      <c r="O164">
        <v>28176</v>
      </c>
      <c r="P164">
        <v>28176</v>
      </c>
      <c r="Q164">
        <v>110061</v>
      </c>
    </row>
    <row r="165" spans="3:17" x14ac:dyDescent="0.25">
      <c r="C165">
        <v>11</v>
      </c>
      <c r="D165">
        <v>30</v>
      </c>
      <c r="E165">
        <v>2.2000000000000002</v>
      </c>
      <c r="I165">
        <v>320</v>
      </c>
      <c r="J165">
        <v>24</v>
      </c>
      <c r="K165">
        <v>16</v>
      </c>
      <c r="O165">
        <v>28176</v>
      </c>
      <c r="P165">
        <v>28176</v>
      </c>
      <c r="Q165">
        <v>110061</v>
      </c>
    </row>
    <row r="166" spans="3:17" x14ac:dyDescent="0.25">
      <c r="C166" t="s">
        <v>6253</v>
      </c>
      <c r="E166">
        <v>208.54999999999998</v>
      </c>
      <c r="I166">
        <v>29259.599999999999</v>
      </c>
      <c r="J166">
        <v>1843.5</v>
      </c>
      <c r="K166">
        <v>323.5</v>
      </c>
      <c r="L166">
        <v>323.5</v>
      </c>
      <c r="O166">
        <v>3605613</v>
      </c>
      <c r="P166">
        <v>3605613</v>
      </c>
      <c r="Q166">
        <v>24326721</v>
      </c>
    </row>
    <row r="167" spans="3:17" x14ac:dyDescent="0.25">
      <c r="C167">
        <v>12</v>
      </c>
      <c r="D167" t="s">
        <v>266</v>
      </c>
      <c r="E167">
        <v>57.350000000000009</v>
      </c>
      <c r="I167">
        <v>8964</v>
      </c>
      <c r="J167">
        <v>1855.5</v>
      </c>
      <c r="K167">
        <v>226</v>
      </c>
      <c r="L167">
        <v>292.5</v>
      </c>
      <c r="O167">
        <v>474083</v>
      </c>
      <c r="P167">
        <v>474083</v>
      </c>
      <c r="Q167">
        <v>7290757</v>
      </c>
    </row>
    <row r="168" spans="3:17" x14ac:dyDescent="0.25">
      <c r="C168">
        <v>12</v>
      </c>
      <c r="D168">
        <v>99</v>
      </c>
      <c r="E168">
        <v>6</v>
      </c>
      <c r="I168">
        <v>960</v>
      </c>
      <c r="J168">
        <v>286</v>
      </c>
      <c r="L168">
        <v>220</v>
      </c>
      <c r="O168">
        <v>7060</v>
      </c>
      <c r="P168">
        <v>7060</v>
      </c>
      <c r="Q168">
        <v>558508</v>
      </c>
    </row>
    <row r="169" spans="3:17" x14ac:dyDescent="0.25">
      <c r="C169">
        <v>12</v>
      </c>
      <c r="D169">
        <v>100</v>
      </c>
      <c r="E169">
        <v>7.2</v>
      </c>
      <c r="I169">
        <v>1232</v>
      </c>
      <c r="J169">
        <v>253.5</v>
      </c>
      <c r="L169">
        <v>28.5</v>
      </c>
      <c r="O169">
        <v>4000</v>
      </c>
      <c r="P169">
        <v>4000</v>
      </c>
      <c r="Q169">
        <v>689926</v>
      </c>
    </row>
    <row r="170" spans="3:17" x14ac:dyDescent="0.25">
      <c r="C170">
        <v>12</v>
      </c>
      <c r="D170">
        <v>101</v>
      </c>
      <c r="E170">
        <v>44.150000000000006</v>
      </c>
      <c r="I170">
        <v>6772</v>
      </c>
      <c r="J170">
        <v>1316</v>
      </c>
      <c r="K170">
        <v>226</v>
      </c>
      <c r="L170">
        <v>44</v>
      </c>
      <c r="O170">
        <v>463023</v>
      </c>
      <c r="P170">
        <v>463023</v>
      </c>
      <c r="Q170">
        <v>6042323</v>
      </c>
    </row>
    <row r="171" spans="3:17" x14ac:dyDescent="0.25">
      <c r="C171">
        <v>12</v>
      </c>
      <c r="D171" t="s">
        <v>6241</v>
      </c>
      <c r="E171">
        <v>147.75</v>
      </c>
      <c r="I171">
        <v>20915.900000000001</v>
      </c>
      <c r="J171">
        <v>1504.53</v>
      </c>
      <c r="K171">
        <v>686.59999999999991</v>
      </c>
      <c r="L171">
        <v>240</v>
      </c>
      <c r="O171">
        <v>75612</v>
      </c>
      <c r="P171">
        <v>75612</v>
      </c>
      <c r="Q171">
        <v>13399924</v>
      </c>
    </row>
    <row r="172" spans="3:17" x14ac:dyDescent="0.25">
      <c r="C172">
        <v>12</v>
      </c>
      <c r="D172">
        <v>303</v>
      </c>
      <c r="E172">
        <v>37.5</v>
      </c>
      <c r="I172">
        <v>5048.34</v>
      </c>
      <c r="J172">
        <v>339</v>
      </c>
      <c r="K172">
        <v>64.709999999999994</v>
      </c>
      <c r="L172">
        <v>12</v>
      </c>
      <c r="O172">
        <v>3000</v>
      </c>
      <c r="P172">
        <v>3000</v>
      </c>
      <c r="Q172">
        <v>3226427</v>
      </c>
    </row>
    <row r="173" spans="3:17" x14ac:dyDescent="0.25">
      <c r="C173">
        <v>12</v>
      </c>
      <c r="D173">
        <v>304</v>
      </c>
      <c r="E173">
        <v>55.6</v>
      </c>
      <c r="I173">
        <v>8006.5</v>
      </c>
      <c r="J173">
        <v>514.53</v>
      </c>
      <c r="K173">
        <v>452.57</v>
      </c>
      <c r="O173">
        <v>59612</v>
      </c>
      <c r="P173">
        <v>59612</v>
      </c>
      <c r="Q173">
        <v>4839580</v>
      </c>
    </row>
    <row r="174" spans="3:17" x14ac:dyDescent="0.25">
      <c r="C174">
        <v>12</v>
      </c>
      <c r="D174">
        <v>305</v>
      </c>
      <c r="E174">
        <v>23.5</v>
      </c>
      <c r="I174">
        <v>3352.74</v>
      </c>
      <c r="J174">
        <v>185.5</v>
      </c>
      <c r="K174">
        <v>126.64</v>
      </c>
      <c r="O174">
        <v>13000</v>
      </c>
      <c r="P174">
        <v>13000</v>
      </c>
      <c r="Q174">
        <v>2250766</v>
      </c>
    </row>
    <row r="175" spans="3:17" x14ac:dyDescent="0.25">
      <c r="C175">
        <v>12</v>
      </c>
      <c r="D175">
        <v>306</v>
      </c>
      <c r="Q175">
        <v>76390</v>
      </c>
    </row>
    <row r="176" spans="3:17" x14ac:dyDescent="0.25">
      <c r="C176">
        <v>12</v>
      </c>
      <c r="D176">
        <v>307</v>
      </c>
      <c r="Q176">
        <v>115251</v>
      </c>
    </row>
    <row r="177" spans="3:17" x14ac:dyDescent="0.25">
      <c r="C177">
        <v>12</v>
      </c>
      <c r="D177">
        <v>309</v>
      </c>
      <c r="Q177">
        <v>7165</v>
      </c>
    </row>
    <row r="178" spans="3:17" x14ac:dyDescent="0.25">
      <c r="C178">
        <v>12</v>
      </c>
      <c r="D178">
        <v>310</v>
      </c>
      <c r="Q178">
        <v>306060</v>
      </c>
    </row>
    <row r="179" spans="3:17" x14ac:dyDescent="0.25">
      <c r="C179">
        <v>12</v>
      </c>
      <c r="D179">
        <v>418</v>
      </c>
      <c r="E179">
        <v>4.1500000000000004</v>
      </c>
      <c r="I179">
        <v>611.32000000000005</v>
      </c>
      <c r="J179">
        <v>46.5</v>
      </c>
      <c r="K179">
        <v>42.68</v>
      </c>
      <c r="Q179">
        <v>415831</v>
      </c>
    </row>
    <row r="180" spans="3:17" x14ac:dyDescent="0.25">
      <c r="C180">
        <v>12</v>
      </c>
      <c r="D180">
        <v>424</v>
      </c>
      <c r="L180">
        <v>168</v>
      </c>
      <c r="Q180">
        <v>147679</v>
      </c>
    </row>
    <row r="181" spans="3:17" x14ac:dyDescent="0.25">
      <c r="C181">
        <v>12</v>
      </c>
      <c r="D181">
        <v>524</v>
      </c>
      <c r="Q181">
        <v>104686</v>
      </c>
    </row>
    <row r="182" spans="3:17" x14ac:dyDescent="0.25">
      <c r="C182">
        <v>12</v>
      </c>
      <c r="D182">
        <v>636</v>
      </c>
      <c r="E182">
        <v>2</v>
      </c>
      <c r="I182">
        <v>333</v>
      </c>
      <c r="J182">
        <v>12</v>
      </c>
      <c r="Q182">
        <v>144677</v>
      </c>
    </row>
    <row r="183" spans="3:17" x14ac:dyDescent="0.25">
      <c r="C183">
        <v>12</v>
      </c>
      <c r="D183">
        <v>642</v>
      </c>
      <c r="E183">
        <v>25</v>
      </c>
      <c r="I183">
        <v>3564</v>
      </c>
      <c r="J183">
        <v>407</v>
      </c>
      <c r="L183">
        <v>60</v>
      </c>
      <c r="Q183">
        <v>1765412</v>
      </c>
    </row>
    <row r="184" spans="3:17" x14ac:dyDescent="0.25">
      <c r="C184">
        <v>12</v>
      </c>
      <c r="D184" t="s">
        <v>6242</v>
      </c>
      <c r="E184">
        <v>2.2000000000000002</v>
      </c>
      <c r="I184">
        <v>352</v>
      </c>
      <c r="J184">
        <v>19</v>
      </c>
      <c r="K184">
        <v>32</v>
      </c>
      <c r="Q184">
        <v>83176</v>
      </c>
    </row>
    <row r="185" spans="3:17" x14ac:dyDescent="0.25">
      <c r="C185">
        <v>12</v>
      </c>
      <c r="D185">
        <v>30</v>
      </c>
      <c r="E185">
        <v>2.2000000000000002</v>
      </c>
      <c r="I185">
        <v>352</v>
      </c>
      <c r="J185">
        <v>19</v>
      </c>
      <c r="K185">
        <v>32</v>
      </c>
      <c r="Q185">
        <v>83176</v>
      </c>
    </row>
    <row r="186" spans="3:17" x14ac:dyDescent="0.25">
      <c r="C186" t="s">
        <v>6254</v>
      </c>
      <c r="E186">
        <v>207.3</v>
      </c>
      <c r="I186">
        <v>30231.9</v>
      </c>
      <c r="J186">
        <v>3379.0299999999997</v>
      </c>
      <c r="K186">
        <v>944.59999999999991</v>
      </c>
      <c r="L186">
        <v>532.5</v>
      </c>
      <c r="O186">
        <v>549695</v>
      </c>
      <c r="P186">
        <v>549695</v>
      </c>
      <c r="Q186">
        <v>20773857</v>
      </c>
    </row>
  </sheetData>
  <hyperlinks>
    <hyperlink ref="A2" location="Obsah!A1" display="Zpět na Obsah  KL 01  1.-4.měsíc" xr:uid="{6B96F55B-EAE7-4913-9386-A383E25B1160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6276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5235130.3000000007</v>
      </c>
      <c r="C3" s="344">
        <f t="shared" ref="C3:Z3" si="0">SUBTOTAL(9,C6:C1048576)</f>
        <v>11</v>
      </c>
      <c r="D3" s="344"/>
      <c r="E3" s="344">
        <f>SUBTOTAL(9,E6:E1048576)/4</f>
        <v>5042306.9500000011</v>
      </c>
      <c r="F3" s="344"/>
      <c r="G3" s="344">
        <f t="shared" si="0"/>
        <v>10</v>
      </c>
      <c r="H3" s="344">
        <f>SUBTOTAL(9,H6:H1048576)/4</f>
        <v>4089424.7100000004</v>
      </c>
      <c r="I3" s="347">
        <f>IF(B3&lt;&gt;0,H3/B3,"")</f>
        <v>0.78115051119166978</v>
      </c>
      <c r="J3" s="345">
        <f>IF(E3&lt;&gt;0,H3/E3,"")</f>
        <v>0.81102256378898141</v>
      </c>
      <c r="K3" s="346">
        <f t="shared" si="0"/>
        <v>614160.40000000072</v>
      </c>
      <c r="L3" s="346"/>
      <c r="M3" s="344">
        <f t="shared" si="0"/>
        <v>2.2148559628708235</v>
      </c>
      <c r="N3" s="344">
        <f t="shared" si="0"/>
        <v>554582.70000000019</v>
      </c>
      <c r="O3" s="344"/>
      <c r="P3" s="344">
        <f t="shared" si="0"/>
        <v>2</v>
      </c>
      <c r="Q3" s="344">
        <f t="shared" si="0"/>
        <v>458880.68000000052</v>
      </c>
      <c r="R3" s="347">
        <f>IF(K3&lt;&gt;0,Q3/K3,"")</f>
        <v>0.74716748263157307</v>
      </c>
      <c r="S3" s="347">
        <f>IF(N3&lt;&gt;0,Q3/N3,"")</f>
        <v>0.827434177084861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6272</v>
      </c>
      <c r="B6" s="847">
        <v>5235130.3000000007</v>
      </c>
      <c r="C6" s="848">
        <v>1</v>
      </c>
      <c r="D6" s="848">
        <v>1.0382410971628768</v>
      </c>
      <c r="E6" s="847">
        <v>5042306.9500000011</v>
      </c>
      <c r="F6" s="848">
        <v>0.96316742106686448</v>
      </c>
      <c r="G6" s="848">
        <v>1</v>
      </c>
      <c r="H6" s="847">
        <v>4089424.71</v>
      </c>
      <c r="I6" s="848">
        <v>0.78115051119166978</v>
      </c>
      <c r="J6" s="848">
        <v>0.81102256378898141</v>
      </c>
      <c r="K6" s="847">
        <v>307080.20000000036</v>
      </c>
      <c r="L6" s="848">
        <v>1</v>
      </c>
      <c r="M6" s="848">
        <v>1.1074279814354118</v>
      </c>
      <c r="N6" s="847">
        <v>277291.35000000009</v>
      </c>
      <c r="O6" s="848">
        <v>0.90299325713608292</v>
      </c>
      <c r="P6" s="848">
        <v>1</v>
      </c>
      <c r="Q6" s="847">
        <v>229440.34000000026</v>
      </c>
      <c r="R6" s="848">
        <v>0.74716748263157307</v>
      </c>
      <c r="S6" s="848">
        <v>0.827434177084861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6273</v>
      </c>
      <c r="B7" s="850">
        <v>5235130.3000000007</v>
      </c>
      <c r="C7" s="851">
        <v>1</v>
      </c>
      <c r="D7" s="851">
        <v>1.0382410971628768</v>
      </c>
      <c r="E7" s="850">
        <v>5042306.9500000011</v>
      </c>
      <c r="F7" s="851">
        <v>0.96316742106686448</v>
      </c>
      <c r="G7" s="851">
        <v>1</v>
      </c>
      <c r="H7" s="850">
        <v>2494775</v>
      </c>
      <c r="I7" s="851">
        <v>0.47654496775371563</v>
      </c>
      <c r="J7" s="851">
        <v>0.49476857016806552</v>
      </c>
      <c r="K7" s="850">
        <v>307080.20000000036</v>
      </c>
      <c r="L7" s="851">
        <v>1</v>
      </c>
      <c r="M7" s="851">
        <v>1.1074279814354118</v>
      </c>
      <c r="N7" s="850">
        <v>277291.35000000009</v>
      </c>
      <c r="O7" s="851">
        <v>0.90299325713608292</v>
      </c>
      <c r="P7" s="851">
        <v>1</v>
      </c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6274</v>
      </c>
      <c r="B8" s="850">
        <v>0</v>
      </c>
      <c r="C8" s="851"/>
      <c r="D8" s="851"/>
      <c r="E8" s="850">
        <v>0</v>
      </c>
      <c r="F8" s="851"/>
      <c r="G8" s="851"/>
      <c r="H8" s="850">
        <v>0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6275</v>
      </c>
      <c r="B9" s="853"/>
      <c r="C9" s="854"/>
      <c r="D9" s="854"/>
      <c r="E9" s="853"/>
      <c r="F9" s="854"/>
      <c r="G9" s="854"/>
      <c r="H9" s="853">
        <v>1594649.7100000002</v>
      </c>
      <c r="I9" s="854"/>
      <c r="J9" s="854"/>
      <c r="K9" s="853"/>
      <c r="L9" s="854"/>
      <c r="M9" s="854"/>
      <c r="N9" s="853"/>
      <c r="O9" s="854"/>
      <c r="P9" s="854"/>
      <c r="Q9" s="853">
        <v>229440.34000000026</v>
      </c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604</v>
      </c>
      <c r="B11" s="847">
        <v>3782527.3000000007</v>
      </c>
      <c r="C11" s="848">
        <v>1</v>
      </c>
      <c r="D11" s="848">
        <v>1.0068436525766846</v>
      </c>
      <c r="E11" s="847">
        <v>3756816.9500000011</v>
      </c>
      <c r="F11" s="848">
        <v>0.99320286465612562</v>
      </c>
      <c r="G11" s="848">
        <v>1</v>
      </c>
      <c r="H11" s="847">
        <v>3021862.7100000009</v>
      </c>
      <c r="I11" s="848">
        <v>0.79890043622421447</v>
      </c>
      <c r="J11" s="849">
        <v>0.8043678332530948</v>
      </c>
    </row>
    <row r="12" spans="1:28" ht="14.45" customHeight="1" x14ac:dyDescent="0.25">
      <c r="A12" s="856" t="s">
        <v>6277</v>
      </c>
      <c r="B12" s="850">
        <v>79515.66</v>
      </c>
      <c r="C12" s="851">
        <v>1</v>
      </c>
      <c r="D12" s="851">
        <v>0.7491160052301552</v>
      </c>
      <c r="E12" s="850">
        <v>106145.99</v>
      </c>
      <c r="F12" s="851">
        <v>1.3349067340948939</v>
      </c>
      <c r="G12" s="851">
        <v>1</v>
      </c>
      <c r="H12" s="850">
        <v>84274.22</v>
      </c>
      <c r="I12" s="851">
        <v>1.0598443124285204</v>
      </c>
      <c r="J12" s="852">
        <v>0.79394633749235366</v>
      </c>
    </row>
    <row r="13" spans="1:28" ht="14.45" customHeight="1" x14ac:dyDescent="0.25">
      <c r="A13" s="856" t="s">
        <v>6278</v>
      </c>
      <c r="B13" s="850">
        <v>3703011.6400000006</v>
      </c>
      <c r="C13" s="851">
        <v>1</v>
      </c>
      <c r="D13" s="851">
        <v>1.0143372767837724</v>
      </c>
      <c r="E13" s="850">
        <v>3650670.9600000009</v>
      </c>
      <c r="F13" s="851">
        <v>0.98586537524359508</v>
      </c>
      <c r="G13" s="851">
        <v>1</v>
      </c>
      <c r="H13" s="850">
        <v>2937588.4900000007</v>
      </c>
      <c r="I13" s="851">
        <v>0.79329712557965393</v>
      </c>
      <c r="J13" s="852">
        <v>0.80467084604086037</v>
      </c>
    </row>
    <row r="14" spans="1:28" ht="14.45" customHeight="1" x14ac:dyDescent="0.25">
      <c r="A14" s="858" t="s">
        <v>609</v>
      </c>
      <c r="B14" s="859">
        <v>0</v>
      </c>
      <c r="C14" s="860"/>
      <c r="D14" s="860"/>
      <c r="E14" s="859">
        <v>0</v>
      </c>
      <c r="F14" s="860"/>
      <c r="G14" s="860"/>
      <c r="H14" s="859">
        <v>0</v>
      </c>
      <c r="I14" s="860"/>
      <c r="J14" s="861"/>
    </row>
    <row r="15" spans="1:28" ht="14.45" customHeight="1" x14ac:dyDescent="0.25">
      <c r="A15" s="856" t="s">
        <v>6277</v>
      </c>
      <c r="B15" s="850">
        <v>0</v>
      </c>
      <c r="C15" s="851"/>
      <c r="D15" s="851"/>
      <c r="E15" s="850">
        <v>0</v>
      </c>
      <c r="F15" s="851"/>
      <c r="G15" s="851"/>
      <c r="H15" s="850">
        <v>0</v>
      </c>
      <c r="I15" s="851"/>
      <c r="J15" s="852"/>
    </row>
    <row r="16" spans="1:28" ht="14.45" customHeight="1" x14ac:dyDescent="0.25">
      <c r="A16" s="858" t="s">
        <v>612</v>
      </c>
      <c r="B16" s="859">
        <v>1232171</v>
      </c>
      <c r="C16" s="860">
        <v>1</v>
      </c>
      <c r="D16" s="860">
        <v>1.0082283582150615</v>
      </c>
      <c r="E16" s="859">
        <v>1222115</v>
      </c>
      <c r="F16" s="860">
        <v>0.99183879510230322</v>
      </c>
      <c r="G16" s="860">
        <v>1</v>
      </c>
      <c r="H16" s="859">
        <v>1014547</v>
      </c>
      <c r="I16" s="860">
        <v>0.82338165725374157</v>
      </c>
      <c r="J16" s="861">
        <v>0.83015673647733645</v>
      </c>
    </row>
    <row r="17" spans="1:10" ht="14.45" customHeight="1" x14ac:dyDescent="0.25">
      <c r="A17" s="856" t="s">
        <v>6277</v>
      </c>
      <c r="B17" s="850">
        <v>1905</v>
      </c>
      <c r="C17" s="851">
        <v>1</v>
      </c>
      <c r="D17" s="851">
        <v>0.66099930603747392</v>
      </c>
      <c r="E17" s="850">
        <v>2882</v>
      </c>
      <c r="F17" s="851">
        <v>1.5128608923884515</v>
      </c>
      <c r="G17" s="851">
        <v>1</v>
      </c>
      <c r="H17" s="850">
        <v>763</v>
      </c>
      <c r="I17" s="851">
        <v>0.40052493438320208</v>
      </c>
      <c r="J17" s="852">
        <v>0.2647467036780014</v>
      </c>
    </row>
    <row r="18" spans="1:10" ht="14.45" customHeight="1" x14ac:dyDescent="0.25">
      <c r="A18" s="856" t="s">
        <v>6278</v>
      </c>
      <c r="B18" s="850">
        <v>1230266</v>
      </c>
      <c r="C18" s="851">
        <v>1</v>
      </c>
      <c r="D18" s="851">
        <v>1.0090491317082133</v>
      </c>
      <c r="E18" s="850">
        <v>1219233</v>
      </c>
      <c r="F18" s="851">
        <v>0.99103202071747087</v>
      </c>
      <c r="G18" s="851">
        <v>1</v>
      </c>
      <c r="H18" s="850">
        <v>1013784</v>
      </c>
      <c r="I18" s="851">
        <v>0.8240364278944553</v>
      </c>
      <c r="J18" s="852">
        <v>0.83149324206283781</v>
      </c>
    </row>
    <row r="19" spans="1:10" ht="14.45" customHeight="1" x14ac:dyDescent="0.25">
      <c r="A19" s="858" t="s">
        <v>615</v>
      </c>
      <c r="B19" s="859">
        <v>220432</v>
      </c>
      <c r="C19" s="860">
        <v>1</v>
      </c>
      <c r="D19" s="860">
        <v>3.4782169625246548</v>
      </c>
      <c r="E19" s="859">
        <v>63375</v>
      </c>
      <c r="F19" s="860">
        <v>0.28750362923713435</v>
      </c>
      <c r="G19" s="860">
        <v>1</v>
      </c>
      <c r="H19" s="859">
        <v>53015</v>
      </c>
      <c r="I19" s="860">
        <v>0.24050500834724542</v>
      </c>
      <c r="J19" s="861">
        <v>0.83652859960552273</v>
      </c>
    </row>
    <row r="20" spans="1:10" ht="14.45" customHeight="1" x14ac:dyDescent="0.25">
      <c r="A20" s="856" t="s">
        <v>6277</v>
      </c>
      <c r="B20" s="850">
        <v>843</v>
      </c>
      <c r="C20" s="851">
        <v>1</v>
      </c>
      <c r="D20" s="851"/>
      <c r="E20" s="850"/>
      <c r="F20" s="851"/>
      <c r="G20" s="851"/>
      <c r="H20" s="850"/>
      <c r="I20" s="851"/>
      <c r="J20" s="852"/>
    </row>
    <row r="21" spans="1:10" ht="14.45" customHeight="1" thickBot="1" x14ac:dyDescent="0.3">
      <c r="A21" s="857" t="s">
        <v>6278</v>
      </c>
      <c r="B21" s="853">
        <v>219589</v>
      </c>
      <c r="C21" s="854">
        <v>1</v>
      </c>
      <c r="D21" s="854">
        <v>3.4649151873767257</v>
      </c>
      <c r="E21" s="853">
        <v>63375</v>
      </c>
      <c r="F21" s="854">
        <v>0.28860735282732741</v>
      </c>
      <c r="G21" s="854">
        <v>1</v>
      </c>
      <c r="H21" s="853">
        <v>53015</v>
      </c>
      <c r="I21" s="854">
        <v>0.2414283046965012</v>
      </c>
      <c r="J21" s="855">
        <v>0.83652859960552273</v>
      </c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2938</v>
      </c>
    </row>
    <row r="24" spans="1:10" ht="14.45" customHeight="1" x14ac:dyDescent="0.2">
      <c r="A24" s="786" t="s">
        <v>6279</v>
      </c>
    </row>
    <row r="25" spans="1:10" ht="14.45" customHeight="1" x14ac:dyDescent="0.2">
      <c r="A25" s="786" t="s">
        <v>6280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532DB8CB-6EB6-4503-B2EB-0892EFC3B83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10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6327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27790</v>
      </c>
      <c r="C3" s="404">
        <f t="shared" si="0"/>
        <v>27312</v>
      </c>
      <c r="D3" s="438">
        <f t="shared" si="0"/>
        <v>19207</v>
      </c>
      <c r="E3" s="346">
        <f t="shared" si="0"/>
        <v>5235130.3000000007</v>
      </c>
      <c r="F3" s="344">
        <f t="shared" si="0"/>
        <v>5042306.9500000011</v>
      </c>
      <c r="G3" s="405">
        <f t="shared" si="0"/>
        <v>4089424.71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2940</v>
      </c>
      <c r="B6" s="225"/>
      <c r="C6" s="225">
        <v>6</v>
      </c>
      <c r="D6" s="225">
        <v>12</v>
      </c>
      <c r="E6" s="863"/>
      <c r="F6" s="863">
        <v>1092</v>
      </c>
      <c r="G6" s="864">
        <v>2490</v>
      </c>
    </row>
    <row r="7" spans="1:7" ht="14.45" customHeight="1" x14ac:dyDescent="0.2">
      <c r="A7" s="836" t="s">
        <v>2941</v>
      </c>
      <c r="B7" s="831">
        <v>205</v>
      </c>
      <c r="C7" s="831">
        <v>201</v>
      </c>
      <c r="D7" s="831">
        <v>126</v>
      </c>
      <c r="E7" s="865">
        <v>46774</v>
      </c>
      <c r="F7" s="865">
        <v>45719</v>
      </c>
      <c r="G7" s="866">
        <v>27351</v>
      </c>
    </row>
    <row r="8" spans="1:7" ht="14.45" customHeight="1" x14ac:dyDescent="0.2">
      <c r="A8" s="836" t="s">
        <v>2942</v>
      </c>
      <c r="B8" s="831">
        <v>2330</v>
      </c>
      <c r="C8" s="831">
        <v>2298</v>
      </c>
      <c r="D8" s="831">
        <v>867</v>
      </c>
      <c r="E8" s="865">
        <v>347231.33999999997</v>
      </c>
      <c r="F8" s="865">
        <v>335965.33</v>
      </c>
      <c r="G8" s="866">
        <v>153342.56</v>
      </c>
    </row>
    <row r="9" spans="1:7" ht="14.45" customHeight="1" x14ac:dyDescent="0.2">
      <c r="A9" s="836" t="s">
        <v>6281</v>
      </c>
      <c r="B9" s="831">
        <v>521</v>
      </c>
      <c r="C9" s="831">
        <v>58</v>
      </c>
      <c r="D9" s="831"/>
      <c r="E9" s="865">
        <v>125539</v>
      </c>
      <c r="F9" s="865">
        <v>14271</v>
      </c>
      <c r="G9" s="866"/>
    </row>
    <row r="10" spans="1:7" ht="14.45" customHeight="1" x14ac:dyDescent="0.2">
      <c r="A10" s="836" t="s">
        <v>6282</v>
      </c>
      <c r="B10" s="831"/>
      <c r="C10" s="831"/>
      <c r="D10" s="831">
        <v>29</v>
      </c>
      <c r="E10" s="865"/>
      <c r="F10" s="865"/>
      <c r="G10" s="866">
        <v>6803</v>
      </c>
    </row>
    <row r="11" spans="1:7" ht="14.45" customHeight="1" x14ac:dyDescent="0.2">
      <c r="A11" s="836" t="s">
        <v>6283</v>
      </c>
      <c r="B11" s="831">
        <v>3911</v>
      </c>
      <c r="C11" s="831">
        <v>1297</v>
      </c>
      <c r="D11" s="831"/>
      <c r="E11" s="865">
        <v>568016.66999999993</v>
      </c>
      <c r="F11" s="865">
        <v>181238.31999999998</v>
      </c>
      <c r="G11" s="866"/>
    </row>
    <row r="12" spans="1:7" ht="14.45" customHeight="1" x14ac:dyDescent="0.2">
      <c r="A12" s="836" t="s">
        <v>6277</v>
      </c>
      <c r="B12" s="831">
        <v>555</v>
      </c>
      <c r="C12" s="831">
        <v>672</v>
      </c>
      <c r="D12" s="831">
        <v>496</v>
      </c>
      <c r="E12" s="865">
        <v>82263.66</v>
      </c>
      <c r="F12" s="865">
        <v>109027.99</v>
      </c>
      <c r="G12" s="866">
        <v>85037.22</v>
      </c>
    </row>
    <row r="13" spans="1:7" ht="14.45" customHeight="1" x14ac:dyDescent="0.2">
      <c r="A13" s="836" t="s">
        <v>2943</v>
      </c>
      <c r="B13" s="831"/>
      <c r="C13" s="831"/>
      <c r="D13" s="831">
        <v>108</v>
      </c>
      <c r="E13" s="865"/>
      <c r="F13" s="865"/>
      <c r="G13" s="866">
        <v>26608</v>
      </c>
    </row>
    <row r="14" spans="1:7" ht="14.45" customHeight="1" x14ac:dyDescent="0.2">
      <c r="A14" s="836" t="s">
        <v>6284</v>
      </c>
      <c r="B14" s="831"/>
      <c r="C14" s="831"/>
      <c r="D14" s="831">
        <v>3</v>
      </c>
      <c r="E14" s="865"/>
      <c r="F14" s="865"/>
      <c r="G14" s="866">
        <v>693</v>
      </c>
    </row>
    <row r="15" spans="1:7" ht="14.45" customHeight="1" x14ac:dyDescent="0.2">
      <c r="A15" s="836" t="s">
        <v>6285</v>
      </c>
      <c r="B15" s="831">
        <v>311</v>
      </c>
      <c r="C15" s="831">
        <v>354</v>
      </c>
      <c r="D15" s="831">
        <v>2</v>
      </c>
      <c r="E15" s="865">
        <v>70789</v>
      </c>
      <c r="F15" s="865">
        <v>89700</v>
      </c>
      <c r="G15" s="866">
        <v>728</v>
      </c>
    </row>
    <row r="16" spans="1:7" ht="14.45" customHeight="1" x14ac:dyDescent="0.2">
      <c r="A16" s="836" t="s">
        <v>6286</v>
      </c>
      <c r="B16" s="831">
        <v>33</v>
      </c>
      <c r="C16" s="831">
        <v>8</v>
      </c>
      <c r="D16" s="831">
        <v>11</v>
      </c>
      <c r="E16" s="865">
        <v>9227</v>
      </c>
      <c r="F16" s="865">
        <v>2016</v>
      </c>
      <c r="G16" s="866">
        <v>2461</v>
      </c>
    </row>
    <row r="17" spans="1:7" ht="14.45" customHeight="1" x14ac:dyDescent="0.2">
      <c r="A17" s="836" t="s">
        <v>2944</v>
      </c>
      <c r="B17" s="831">
        <v>60</v>
      </c>
      <c r="C17" s="831">
        <v>47</v>
      </c>
      <c r="D17" s="831">
        <v>63</v>
      </c>
      <c r="E17" s="865">
        <v>13212</v>
      </c>
      <c r="F17" s="865">
        <v>12415</v>
      </c>
      <c r="G17" s="866">
        <v>15731</v>
      </c>
    </row>
    <row r="18" spans="1:7" ht="14.45" customHeight="1" x14ac:dyDescent="0.2">
      <c r="A18" s="836" t="s">
        <v>2945</v>
      </c>
      <c r="B18" s="831">
        <v>125</v>
      </c>
      <c r="C18" s="831">
        <v>353</v>
      </c>
      <c r="D18" s="831">
        <v>399</v>
      </c>
      <c r="E18" s="865">
        <v>23645</v>
      </c>
      <c r="F18" s="865">
        <v>56197.990000000005</v>
      </c>
      <c r="G18" s="866">
        <v>69480.899999999994</v>
      </c>
    </row>
    <row r="19" spans="1:7" ht="14.45" customHeight="1" x14ac:dyDescent="0.2">
      <c r="A19" s="836" t="s">
        <v>2946</v>
      </c>
      <c r="B19" s="831"/>
      <c r="C19" s="831">
        <v>11</v>
      </c>
      <c r="D19" s="831">
        <v>152</v>
      </c>
      <c r="E19" s="865"/>
      <c r="F19" s="865">
        <v>2709</v>
      </c>
      <c r="G19" s="866">
        <v>38469</v>
      </c>
    </row>
    <row r="20" spans="1:7" ht="14.45" customHeight="1" x14ac:dyDescent="0.2">
      <c r="A20" s="836" t="s">
        <v>2947</v>
      </c>
      <c r="B20" s="831"/>
      <c r="C20" s="831">
        <v>51</v>
      </c>
      <c r="D20" s="831">
        <v>182</v>
      </c>
      <c r="E20" s="865"/>
      <c r="F20" s="865">
        <v>13126</v>
      </c>
      <c r="G20" s="866">
        <v>46475</v>
      </c>
    </row>
    <row r="21" spans="1:7" ht="14.45" customHeight="1" x14ac:dyDescent="0.2">
      <c r="A21" s="836" t="s">
        <v>2949</v>
      </c>
      <c r="B21" s="831">
        <v>196</v>
      </c>
      <c r="C21" s="831">
        <v>335</v>
      </c>
      <c r="D21" s="831">
        <v>29</v>
      </c>
      <c r="E21" s="865">
        <v>45849</v>
      </c>
      <c r="F21" s="865">
        <v>75279</v>
      </c>
      <c r="G21" s="866">
        <v>7384</v>
      </c>
    </row>
    <row r="22" spans="1:7" ht="14.45" customHeight="1" x14ac:dyDescent="0.2">
      <c r="A22" s="836" t="s">
        <v>6287</v>
      </c>
      <c r="B22" s="831">
        <v>2</v>
      </c>
      <c r="C22" s="831">
        <v>1</v>
      </c>
      <c r="D22" s="831"/>
      <c r="E22" s="865">
        <v>504</v>
      </c>
      <c r="F22" s="865">
        <v>254</v>
      </c>
      <c r="G22" s="866"/>
    </row>
    <row r="23" spans="1:7" ht="14.45" customHeight="1" x14ac:dyDescent="0.2">
      <c r="A23" s="836" t="s">
        <v>6288</v>
      </c>
      <c r="B23" s="831">
        <v>3</v>
      </c>
      <c r="C23" s="831"/>
      <c r="D23" s="831"/>
      <c r="E23" s="865">
        <v>759</v>
      </c>
      <c r="F23" s="865"/>
      <c r="G23" s="866"/>
    </row>
    <row r="24" spans="1:7" ht="14.45" customHeight="1" x14ac:dyDescent="0.2">
      <c r="A24" s="836" t="s">
        <v>2950</v>
      </c>
      <c r="B24" s="831">
        <v>47</v>
      </c>
      <c r="C24" s="831">
        <v>51</v>
      </c>
      <c r="D24" s="831">
        <v>38</v>
      </c>
      <c r="E24" s="865">
        <v>8121</v>
      </c>
      <c r="F24" s="865">
        <v>9368</v>
      </c>
      <c r="G24" s="866">
        <v>4350</v>
      </c>
    </row>
    <row r="25" spans="1:7" ht="14.45" customHeight="1" x14ac:dyDescent="0.2">
      <c r="A25" s="836" t="s">
        <v>2951</v>
      </c>
      <c r="B25" s="831">
        <v>305</v>
      </c>
      <c r="C25" s="831">
        <v>352</v>
      </c>
      <c r="D25" s="831">
        <v>329</v>
      </c>
      <c r="E25" s="865">
        <v>63402</v>
      </c>
      <c r="F25" s="865">
        <v>76158</v>
      </c>
      <c r="G25" s="866">
        <v>73373</v>
      </c>
    </row>
    <row r="26" spans="1:7" ht="14.45" customHeight="1" x14ac:dyDescent="0.2">
      <c r="A26" s="836" t="s">
        <v>2952</v>
      </c>
      <c r="B26" s="831">
        <v>123</v>
      </c>
      <c r="C26" s="831">
        <v>100</v>
      </c>
      <c r="D26" s="831">
        <v>75</v>
      </c>
      <c r="E26" s="865">
        <v>22965.33</v>
      </c>
      <c r="F26" s="865">
        <v>17165.66</v>
      </c>
      <c r="G26" s="866">
        <v>17824.46</v>
      </c>
    </row>
    <row r="27" spans="1:7" ht="14.45" customHeight="1" x14ac:dyDescent="0.2">
      <c r="A27" s="836" t="s">
        <v>6289</v>
      </c>
      <c r="B27" s="831">
        <v>226</v>
      </c>
      <c r="C27" s="831">
        <v>235</v>
      </c>
      <c r="D27" s="831">
        <v>229</v>
      </c>
      <c r="E27" s="865">
        <v>56952</v>
      </c>
      <c r="F27" s="865">
        <v>59690</v>
      </c>
      <c r="G27" s="866">
        <v>58178</v>
      </c>
    </row>
    <row r="28" spans="1:7" ht="14.45" customHeight="1" x14ac:dyDescent="0.2">
      <c r="A28" s="836" t="s">
        <v>2953</v>
      </c>
      <c r="B28" s="831">
        <v>19</v>
      </c>
      <c r="C28" s="831">
        <v>53</v>
      </c>
      <c r="D28" s="831">
        <v>25</v>
      </c>
      <c r="E28" s="865">
        <v>5017</v>
      </c>
      <c r="F28" s="865">
        <v>10660</v>
      </c>
      <c r="G28" s="866">
        <v>7351</v>
      </c>
    </row>
    <row r="29" spans="1:7" ht="14.45" customHeight="1" x14ac:dyDescent="0.2">
      <c r="A29" s="836" t="s">
        <v>6290</v>
      </c>
      <c r="B29" s="831">
        <v>387</v>
      </c>
      <c r="C29" s="831"/>
      <c r="D29" s="831"/>
      <c r="E29" s="865">
        <v>63312</v>
      </c>
      <c r="F29" s="865"/>
      <c r="G29" s="866"/>
    </row>
    <row r="30" spans="1:7" ht="14.45" customHeight="1" x14ac:dyDescent="0.2">
      <c r="A30" s="836" t="s">
        <v>2954</v>
      </c>
      <c r="B30" s="831">
        <v>1937</v>
      </c>
      <c r="C30" s="831">
        <v>1889</v>
      </c>
      <c r="D30" s="831">
        <v>1588</v>
      </c>
      <c r="E30" s="865">
        <v>404832.00000000006</v>
      </c>
      <c r="F30" s="865">
        <v>374576.68</v>
      </c>
      <c r="G30" s="866">
        <v>297948.44000000006</v>
      </c>
    </row>
    <row r="31" spans="1:7" ht="14.45" customHeight="1" x14ac:dyDescent="0.2">
      <c r="A31" s="836" t="s">
        <v>6291</v>
      </c>
      <c r="B31" s="831">
        <v>21</v>
      </c>
      <c r="C31" s="831">
        <v>228</v>
      </c>
      <c r="D31" s="831">
        <v>83</v>
      </c>
      <c r="E31" s="865">
        <v>6033</v>
      </c>
      <c r="F31" s="865">
        <v>53609</v>
      </c>
      <c r="G31" s="866">
        <v>17972</v>
      </c>
    </row>
    <row r="32" spans="1:7" ht="14.45" customHeight="1" x14ac:dyDescent="0.2">
      <c r="A32" s="836" t="s">
        <v>6292</v>
      </c>
      <c r="B32" s="831">
        <v>16</v>
      </c>
      <c r="C32" s="831"/>
      <c r="D32" s="831"/>
      <c r="E32" s="865">
        <v>2222.33</v>
      </c>
      <c r="F32" s="865"/>
      <c r="G32" s="866"/>
    </row>
    <row r="33" spans="1:7" ht="14.45" customHeight="1" x14ac:dyDescent="0.2">
      <c r="A33" s="836" t="s">
        <v>2955</v>
      </c>
      <c r="B33" s="831">
        <v>3219</v>
      </c>
      <c r="C33" s="831">
        <v>2419</v>
      </c>
      <c r="D33" s="831">
        <v>1288</v>
      </c>
      <c r="E33" s="865">
        <v>472514.99</v>
      </c>
      <c r="F33" s="865">
        <v>352427.33999999997</v>
      </c>
      <c r="G33" s="866">
        <v>224720.23</v>
      </c>
    </row>
    <row r="34" spans="1:7" ht="14.45" customHeight="1" x14ac:dyDescent="0.2">
      <c r="A34" s="836" t="s">
        <v>2956</v>
      </c>
      <c r="B34" s="831">
        <v>445</v>
      </c>
      <c r="C34" s="831">
        <v>384</v>
      </c>
      <c r="D34" s="831">
        <v>609</v>
      </c>
      <c r="E34" s="865">
        <v>109186</v>
      </c>
      <c r="F34" s="865">
        <v>92784</v>
      </c>
      <c r="G34" s="866">
        <v>150137</v>
      </c>
    </row>
    <row r="35" spans="1:7" ht="14.45" customHeight="1" x14ac:dyDescent="0.2">
      <c r="A35" s="836" t="s">
        <v>6293</v>
      </c>
      <c r="B35" s="831">
        <v>7</v>
      </c>
      <c r="C35" s="831">
        <v>16</v>
      </c>
      <c r="D35" s="831">
        <v>323</v>
      </c>
      <c r="E35" s="865">
        <v>2058</v>
      </c>
      <c r="F35" s="865">
        <v>4210</v>
      </c>
      <c r="G35" s="866">
        <v>66343</v>
      </c>
    </row>
    <row r="36" spans="1:7" ht="14.45" customHeight="1" x14ac:dyDescent="0.2">
      <c r="A36" s="836" t="s">
        <v>6294</v>
      </c>
      <c r="B36" s="831"/>
      <c r="C36" s="831">
        <v>2</v>
      </c>
      <c r="D36" s="831"/>
      <c r="E36" s="865"/>
      <c r="F36" s="865">
        <v>212.32999999999998</v>
      </c>
      <c r="G36" s="866"/>
    </row>
    <row r="37" spans="1:7" ht="14.45" customHeight="1" x14ac:dyDescent="0.2">
      <c r="A37" s="836" t="s">
        <v>6295</v>
      </c>
      <c r="B37" s="831">
        <v>517</v>
      </c>
      <c r="C37" s="831"/>
      <c r="D37" s="831"/>
      <c r="E37" s="865">
        <v>129209</v>
      </c>
      <c r="F37" s="865"/>
      <c r="G37" s="866"/>
    </row>
    <row r="38" spans="1:7" ht="14.45" customHeight="1" x14ac:dyDescent="0.2">
      <c r="A38" s="836" t="s">
        <v>6296</v>
      </c>
      <c r="B38" s="831"/>
      <c r="C38" s="831">
        <v>3</v>
      </c>
      <c r="D38" s="831"/>
      <c r="E38" s="865"/>
      <c r="F38" s="865">
        <v>765</v>
      </c>
      <c r="G38" s="866"/>
    </row>
    <row r="39" spans="1:7" ht="14.45" customHeight="1" x14ac:dyDescent="0.2">
      <c r="A39" s="836" t="s">
        <v>2957</v>
      </c>
      <c r="B39" s="831">
        <v>974</v>
      </c>
      <c r="C39" s="831">
        <v>2363</v>
      </c>
      <c r="D39" s="831">
        <v>1294</v>
      </c>
      <c r="E39" s="865">
        <v>138001.33000000002</v>
      </c>
      <c r="F39" s="865">
        <v>365277.66000000003</v>
      </c>
      <c r="G39" s="866">
        <v>208204.88999999998</v>
      </c>
    </row>
    <row r="40" spans="1:7" ht="14.45" customHeight="1" x14ac:dyDescent="0.2">
      <c r="A40" s="836" t="s">
        <v>2958</v>
      </c>
      <c r="B40" s="831">
        <v>43</v>
      </c>
      <c r="C40" s="831">
        <v>44</v>
      </c>
      <c r="D40" s="831">
        <v>9</v>
      </c>
      <c r="E40" s="865">
        <v>11220</v>
      </c>
      <c r="F40" s="865">
        <v>10702</v>
      </c>
      <c r="G40" s="866">
        <v>733</v>
      </c>
    </row>
    <row r="41" spans="1:7" ht="14.45" customHeight="1" x14ac:dyDescent="0.2">
      <c r="A41" s="836" t="s">
        <v>6297</v>
      </c>
      <c r="B41" s="831">
        <v>22</v>
      </c>
      <c r="C41" s="831">
        <v>17</v>
      </c>
      <c r="D41" s="831"/>
      <c r="E41" s="865">
        <v>4713</v>
      </c>
      <c r="F41" s="865">
        <v>3465</v>
      </c>
      <c r="G41" s="866"/>
    </row>
    <row r="42" spans="1:7" ht="14.45" customHeight="1" x14ac:dyDescent="0.2">
      <c r="A42" s="836" t="s">
        <v>2959</v>
      </c>
      <c r="B42" s="831"/>
      <c r="C42" s="831"/>
      <c r="D42" s="831">
        <v>8</v>
      </c>
      <c r="E42" s="865"/>
      <c r="F42" s="865"/>
      <c r="G42" s="866">
        <v>1941</v>
      </c>
    </row>
    <row r="43" spans="1:7" ht="14.45" customHeight="1" x14ac:dyDescent="0.2">
      <c r="A43" s="836" t="s">
        <v>2960</v>
      </c>
      <c r="B43" s="831"/>
      <c r="C43" s="831"/>
      <c r="D43" s="831">
        <v>170</v>
      </c>
      <c r="E43" s="865"/>
      <c r="F43" s="865"/>
      <c r="G43" s="866">
        <v>43940</v>
      </c>
    </row>
    <row r="44" spans="1:7" ht="14.45" customHeight="1" x14ac:dyDescent="0.2">
      <c r="A44" s="836" t="s">
        <v>2961</v>
      </c>
      <c r="B44" s="831">
        <v>25</v>
      </c>
      <c r="C44" s="831">
        <v>22</v>
      </c>
      <c r="D44" s="831">
        <v>4</v>
      </c>
      <c r="E44" s="865">
        <v>3137</v>
      </c>
      <c r="F44" s="865">
        <v>3098</v>
      </c>
      <c r="G44" s="866">
        <v>369</v>
      </c>
    </row>
    <row r="45" spans="1:7" ht="14.45" customHeight="1" x14ac:dyDescent="0.2">
      <c r="A45" s="836" t="s">
        <v>6298</v>
      </c>
      <c r="B45" s="831">
        <v>3</v>
      </c>
      <c r="C45" s="831"/>
      <c r="D45" s="831"/>
      <c r="E45" s="865">
        <v>759</v>
      </c>
      <c r="F45" s="865"/>
      <c r="G45" s="866"/>
    </row>
    <row r="46" spans="1:7" ht="14.45" customHeight="1" x14ac:dyDescent="0.2">
      <c r="A46" s="836" t="s">
        <v>2962</v>
      </c>
      <c r="B46" s="831">
        <v>194</v>
      </c>
      <c r="C46" s="831">
        <v>154</v>
      </c>
      <c r="D46" s="831">
        <v>213</v>
      </c>
      <c r="E46" s="865">
        <v>49540</v>
      </c>
      <c r="F46" s="865">
        <v>38951</v>
      </c>
      <c r="G46" s="866">
        <v>50511</v>
      </c>
    </row>
    <row r="47" spans="1:7" ht="14.45" customHeight="1" x14ac:dyDescent="0.2">
      <c r="A47" s="836" t="s">
        <v>6299</v>
      </c>
      <c r="B47" s="831">
        <v>24</v>
      </c>
      <c r="C47" s="831">
        <v>2</v>
      </c>
      <c r="D47" s="831"/>
      <c r="E47" s="865">
        <v>6048</v>
      </c>
      <c r="F47" s="865">
        <v>508</v>
      </c>
      <c r="G47" s="866"/>
    </row>
    <row r="48" spans="1:7" ht="14.45" customHeight="1" x14ac:dyDescent="0.2">
      <c r="A48" s="836" t="s">
        <v>2963</v>
      </c>
      <c r="B48" s="831">
        <v>167</v>
      </c>
      <c r="C48" s="831">
        <v>170</v>
      </c>
      <c r="D48" s="831">
        <v>615</v>
      </c>
      <c r="E48" s="865">
        <v>32393</v>
      </c>
      <c r="F48" s="865">
        <v>38438</v>
      </c>
      <c r="G48" s="866">
        <v>118903.78</v>
      </c>
    </row>
    <row r="49" spans="1:7" ht="14.45" customHeight="1" x14ac:dyDescent="0.2">
      <c r="A49" s="836" t="s">
        <v>6300</v>
      </c>
      <c r="B49" s="831"/>
      <c r="C49" s="831"/>
      <c r="D49" s="831">
        <v>214</v>
      </c>
      <c r="E49" s="865"/>
      <c r="F49" s="865"/>
      <c r="G49" s="866">
        <v>54014</v>
      </c>
    </row>
    <row r="50" spans="1:7" ht="14.45" customHeight="1" x14ac:dyDescent="0.2">
      <c r="A50" s="836" t="s">
        <v>2964</v>
      </c>
      <c r="B50" s="831"/>
      <c r="C50" s="831">
        <v>9</v>
      </c>
      <c r="D50" s="831">
        <v>399</v>
      </c>
      <c r="E50" s="865"/>
      <c r="F50" s="865">
        <v>2145</v>
      </c>
      <c r="G50" s="866">
        <v>102279</v>
      </c>
    </row>
    <row r="51" spans="1:7" ht="14.45" customHeight="1" x14ac:dyDescent="0.2">
      <c r="A51" s="836" t="s">
        <v>6301</v>
      </c>
      <c r="B51" s="831"/>
      <c r="C51" s="831"/>
      <c r="D51" s="831">
        <v>46</v>
      </c>
      <c r="E51" s="865"/>
      <c r="F51" s="865"/>
      <c r="G51" s="866">
        <v>9855</v>
      </c>
    </row>
    <row r="52" spans="1:7" ht="14.45" customHeight="1" x14ac:dyDescent="0.2">
      <c r="A52" s="836" t="s">
        <v>6302</v>
      </c>
      <c r="B52" s="831">
        <v>121</v>
      </c>
      <c r="C52" s="831">
        <v>198</v>
      </c>
      <c r="D52" s="831">
        <v>166</v>
      </c>
      <c r="E52" s="865">
        <v>30425</v>
      </c>
      <c r="F52" s="865">
        <v>50032</v>
      </c>
      <c r="G52" s="866">
        <v>41628</v>
      </c>
    </row>
    <row r="53" spans="1:7" ht="14.45" customHeight="1" x14ac:dyDescent="0.2">
      <c r="A53" s="836" t="s">
        <v>6303</v>
      </c>
      <c r="B53" s="831">
        <v>440</v>
      </c>
      <c r="C53" s="831">
        <v>546</v>
      </c>
      <c r="D53" s="831">
        <v>90</v>
      </c>
      <c r="E53" s="865">
        <v>97060</v>
      </c>
      <c r="F53" s="865">
        <v>118517</v>
      </c>
      <c r="G53" s="866">
        <v>21346</v>
      </c>
    </row>
    <row r="54" spans="1:7" ht="14.45" customHeight="1" x14ac:dyDescent="0.2">
      <c r="A54" s="836" t="s">
        <v>2965</v>
      </c>
      <c r="B54" s="831">
        <v>307</v>
      </c>
      <c r="C54" s="831">
        <v>2079</v>
      </c>
      <c r="D54" s="831">
        <v>1352</v>
      </c>
      <c r="E54" s="865">
        <v>61961.650000000009</v>
      </c>
      <c r="F54" s="865">
        <v>306448.00000000006</v>
      </c>
      <c r="G54" s="866">
        <v>214330.56</v>
      </c>
    </row>
    <row r="55" spans="1:7" ht="14.45" customHeight="1" x14ac:dyDescent="0.2">
      <c r="A55" s="836" t="s">
        <v>2966</v>
      </c>
      <c r="B55" s="831">
        <v>154</v>
      </c>
      <c r="C55" s="831">
        <v>248</v>
      </c>
      <c r="D55" s="831">
        <v>394</v>
      </c>
      <c r="E55" s="865">
        <v>38171</v>
      </c>
      <c r="F55" s="865">
        <v>60167</v>
      </c>
      <c r="G55" s="866">
        <v>88966</v>
      </c>
    </row>
    <row r="56" spans="1:7" ht="14.45" customHeight="1" x14ac:dyDescent="0.2">
      <c r="A56" s="836" t="s">
        <v>2967</v>
      </c>
      <c r="B56" s="831">
        <v>296</v>
      </c>
      <c r="C56" s="831">
        <v>511</v>
      </c>
      <c r="D56" s="831">
        <v>430</v>
      </c>
      <c r="E56" s="865">
        <v>61645.990000000005</v>
      </c>
      <c r="F56" s="865">
        <v>78129.33</v>
      </c>
      <c r="G56" s="866">
        <v>67773.89</v>
      </c>
    </row>
    <row r="57" spans="1:7" ht="14.45" customHeight="1" x14ac:dyDescent="0.2">
      <c r="A57" s="836" t="s">
        <v>6304</v>
      </c>
      <c r="B57" s="831"/>
      <c r="C57" s="831">
        <v>3</v>
      </c>
      <c r="D57" s="831"/>
      <c r="E57" s="865"/>
      <c r="F57" s="865">
        <v>878</v>
      </c>
      <c r="G57" s="866"/>
    </row>
    <row r="58" spans="1:7" ht="14.45" customHeight="1" x14ac:dyDescent="0.2">
      <c r="A58" s="836" t="s">
        <v>2968</v>
      </c>
      <c r="B58" s="831">
        <v>66</v>
      </c>
      <c r="C58" s="831">
        <v>218</v>
      </c>
      <c r="D58" s="831">
        <v>67</v>
      </c>
      <c r="E58" s="865">
        <v>15709</v>
      </c>
      <c r="F58" s="865">
        <v>40929</v>
      </c>
      <c r="G58" s="866">
        <v>12520</v>
      </c>
    </row>
    <row r="59" spans="1:7" ht="14.45" customHeight="1" x14ac:dyDescent="0.2">
      <c r="A59" s="836" t="s">
        <v>6305</v>
      </c>
      <c r="B59" s="831">
        <v>77</v>
      </c>
      <c r="C59" s="831">
        <v>108</v>
      </c>
      <c r="D59" s="831">
        <v>311</v>
      </c>
      <c r="E59" s="865">
        <v>18425</v>
      </c>
      <c r="F59" s="865">
        <v>26817</v>
      </c>
      <c r="G59" s="866">
        <v>78834</v>
      </c>
    </row>
    <row r="60" spans="1:7" ht="14.45" customHeight="1" x14ac:dyDescent="0.2">
      <c r="A60" s="836" t="s">
        <v>6306</v>
      </c>
      <c r="B60" s="831">
        <v>98</v>
      </c>
      <c r="C60" s="831">
        <v>200</v>
      </c>
      <c r="D60" s="831">
        <v>7</v>
      </c>
      <c r="E60" s="865">
        <v>20808</v>
      </c>
      <c r="F60" s="865">
        <v>43509</v>
      </c>
      <c r="G60" s="866">
        <v>1351</v>
      </c>
    </row>
    <row r="61" spans="1:7" ht="14.45" customHeight="1" x14ac:dyDescent="0.2">
      <c r="A61" s="836" t="s">
        <v>2970</v>
      </c>
      <c r="B61" s="831">
        <v>133</v>
      </c>
      <c r="C61" s="831">
        <v>226</v>
      </c>
      <c r="D61" s="831">
        <v>131</v>
      </c>
      <c r="E61" s="865">
        <v>33703</v>
      </c>
      <c r="F61" s="865">
        <v>56697</v>
      </c>
      <c r="G61" s="866">
        <v>33581</v>
      </c>
    </row>
    <row r="62" spans="1:7" ht="14.45" customHeight="1" x14ac:dyDescent="0.2">
      <c r="A62" s="836" t="s">
        <v>6307</v>
      </c>
      <c r="B62" s="831">
        <v>103</v>
      </c>
      <c r="C62" s="831">
        <v>190</v>
      </c>
      <c r="D62" s="831">
        <v>41</v>
      </c>
      <c r="E62" s="865">
        <v>25716</v>
      </c>
      <c r="F62" s="865">
        <v>40197</v>
      </c>
      <c r="G62" s="866">
        <v>9954</v>
      </c>
    </row>
    <row r="63" spans="1:7" ht="14.45" customHeight="1" x14ac:dyDescent="0.2">
      <c r="A63" s="836" t="s">
        <v>6308</v>
      </c>
      <c r="B63" s="831">
        <v>30</v>
      </c>
      <c r="C63" s="831">
        <v>60</v>
      </c>
      <c r="D63" s="831">
        <v>32</v>
      </c>
      <c r="E63" s="865">
        <v>7569</v>
      </c>
      <c r="F63" s="865">
        <v>15240</v>
      </c>
      <c r="G63" s="866">
        <v>7944</v>
      </c>
    </row>
    <row r="64" spans="1:7" ht="14.45" customHeight="1" x14ac:dyDescent="0.2">
      <c r="A64" s="836" t="s">
        <v>2971</v>
      </c>
      <c r="B64" s="831">
        <v>134</v>
      </c>
      <c r="C64" s="831">
        <v>85</v>
      </c>
      <c r="D64" s="831">
        <v>79</v>
      </c>
      <c r="E64" s="865">
        <v>26827</v>
      </c>
      <c r="F64" s="865">
        <v>17590</v>
      </c>
      <c r="G64" s="866">
        <v>17017</v>
      </c>
    </row>
    <row r="65" spans="1:7" ht="14.45" customHeight="1" x14ac:dyDescent="0.2">
      <c r="A65" s="836" t="s">
        <v>2972</v>
      </c>
      <c r="B65" s="831">
        <v>442</v>
      </c>
      <c r="C65" s="831">
        <v>509</v>
      </c>
      <c r="D65" s="831">
        <v>135</v>
      </c>
      <c r="E65" s="865">
        <v>110562</v>
      </c>
      <c r="F65" s="865">
        <v>126595</v>
      </c>
      <c r="G65" s="866">
        <v>30085</v>
      </c>
    </row>
    <row r="66" spans="1:7" ht="14.45" customHeight="1" x14ac:dyDescent="0.2">
      <c r="A66" s="836" t="s">
        <v>2973</v>
      </c>
      <c r="B66" s="831">
        <v>867</v>
      </c>
      <c r="C66" s="831">
        <v>525</v>
      </c>
      <c r="D66" s="831">
        <v>136</v>
      </c>
      <c r="E66" s="865">
        <v>214184</v>
      </c>
      <c r="F66" s="865">
        <v>131838</v>
      </c>
      <c r="G66" s="866">
        <v>33812</v>
      </c>
    </row>
    <row r="67" spans="1:7" ht="14.45" customHeight="1" x14ac:dyDescent="0.2">
      <c r="A67" s="836" t="s">
        <v>2974</v>
      </c>
      <c r="B67" s="831">
        <v>2946</v>
      </c>
      <c r="C67" s="831">
        <v>3450</v>
      </c>
      <c r="D67" s="831">
        <v>2011</v>
      </c>
      <c r="E67" s="865">
        <v>489065.68</v>
      </c>
      <c r="F67" s="865">
        <v>562256.66</v>
      </c>
      <c r="G67" s="866">
        <v>553886.44999999995</v>
      </c>
    </row>
    <row r="68" spans="1:7" ht="14.45" customHeight="1" x14ac:dyDescent="0.2">
      <c r="A68" s="836" t="s">
        <v>6309</v>
      </c>
      <c r="B68" s="831">
        <v>2</v>
      </c>
      <c r="C68" s="831"/>
      <c r="D68" s="831"/>
      <c r="E68" s="865">
        <v>211.32999999999998</v>
      </c>
      <c r="F68" s="865"/>
      <c r="G68" s="866"/>
    </row>
    <row r="69" spans="1:7" ht="14.45" customHeight="1" x14ac:dyDescent="0.2">
      <c r="A69" s="836" t="s">
        <v>6310</v>
      </c>
      <c r="B69" s="831">
        <v>41</v>
      </c>
      <c r="C69" s="831"/>
      <c r="D69" s="831"/>
      <c r="E69" s="865">
        <v>10135</v>
      </c>
      <c r="F69" s="865"/>
      <c r="G69" s="866"/>
    </row>
    <row r="70" spans="1:7" ht="14.45" customHeight="1" x14ac:dyDescent="0.2">
      <c r="A70" s="836" t="s">
        <v>6311</v>
      </c>
      <c r="B70" s="831">
        <v>78</v>
      </c>
      <c r="C70" s="831">
        <v>16</v>
      </c>
      <c r="D70" s="831"/>
      <c r="E70" s="865">
        <v>20525</v>
      </c>
      <c r="F70" s="865">
        <v>4064</v>
      </c>
      <c r="G70" s="866"/>
    </row>
    <row r="71" spans="1:7" ht="14.45" customHeight="1" x14ac:dyDescent="0.2">
      <c r="A71" s="836" t="s">
        <v>6312</v>
      </c>
      <c r="B71" s="831">
        <v>5</v>
      </c>
      <c r="C71" s="831">
        <v>1</v>
      </c>
      <c r="D71" s="831">
        <v>6</v>
      </c>
      <c r="E71" s="865">
        <v>1581</v>
      </c>
      <c r="F71" s="865">
        <v>254</v>
      </c>
      <c r="G71" s="866">
        <v>1540</v>
      </c>
    </row>
    <row r="72" spans="1:7" ht="14.45" customHeight="1" x14ac:dyDescent="0.2">
      <c r="A72" s="836" t="s">
        <v>6313</v>
      </c>
      <c r="B72" s="831">
        <v>26</v>
      </c>
      <c r="C72" s="831">
        <v>13</v>
      </c>
      <c r="D72" s="831">
        <v>11</v>
      </c>
      <c r="E72" s="865">
        <v>8095</v>
      </c>
      <c r="F72" s="865">
        <v>2497.33</v>
      </c>
      <c r="G72" s="866">
        <v>2820</v>
      </c>
    </row>
    <row r="73" spans="1:7" ht="14.45" customHeight="1" x14ac:dyDescent="0.2">
      <c r="A73" s="836" t="s">
        <v>2975</v>
      </c>
      <c r="B73" s="831">
        <v>332</v>
      </c>
      <c r="C73" s="831">
        <v>274</v>
      </c>
      <c r="D73" s="831">
        <v>281</v>
      </c>
      <c r="E73" s="865">
        <v>73350</v>
      </c>
      <c r="F73" s="865">
        <v>62073</v>
      </c>
      <c r="G73" s="866">
        <v>63425</v>
      </c>
    </row>
    <row r="74" spans="1:7" ht="14.45" customHeight="1" x14ac:dyDescent="0.2">
      <c r="A74" s="836" t="s">
        <v>2976</v>
      </c>
      <c r="B74" s="831">
        <v>17</v>
      </c>
      <c r="C74" s="831">
        <v>13</v>
      </c>
      <c r="D74" s="831">
        <v>5</v>
      </c>
      <c r="E74" s="865">
        <v>844</v>
      </c>
      <c r="F74" s="865">
        <v>1025.33</v>
      </c>
      <c r="G74" s="866">
        <v>190</v>
      </c>
    </row>
    <row r="75" spans="1:7" ht="14.45" customHeight="1" x14ac:dyDescent="0.2">
      <c r="A75" s="836" t="s">
        <v>2977</v>
      </c>
      <c r="B75" s="831">
        <v>349</v>
      </c>
      <c r="C75" s="831">
        <v>260</v>
      </c>
      <c r="D75" s="831">
        <v>102</v>
      </c>
      <c r="E75" s="865">
        <v>75321</v>
      </c>
      <c r="F75" s="865">
        <v>57443</v>
      </c>
      <c r="G75" s="866">
        <v>22265</v>
      </c>
    </row>
    <row r="76" spans="1:7" ht="14.45" customHeight="1" x14ac:dyDescent="0.2">
      <c r="A76" s="836" t="s">
        <v>2978</v>
      </c>
      <c r="B76" s="831">
        <v>368</v>
      </c>
      <c r="C76" s="831">
        <v>237</v>
      </c>
      <c r="D76" s="831">
        <v>204</v>
      </c>
      <c r="E76" s="865">
        <v>85412</v>
      </c>
      <c r="F76" s="865">
        <v>54060</v>
      </c>
      <c r="G76" s="866">
        <v>50914</v>
      </c>
    </row>
    <row r="77" spans="1:7" ht="14.45" customHeight="1" x14ac:dyDescent="0.2">
      <c r="A77" s="836" t="s">
        <v>6314</v>
      </c>
      <c r="B77" s="831"/>
      <c r="C77" s="831">
        <v>6</v>
      </c>
      <c r="D77" s="831"/>
      <c r="E77" s="865"/>
      <c r="F77" s="865">
        <v>1331</v>
      </c>
      <c r="G77" s="866"/>
    </row>
    <row r="78" spans="1:7" ht="14.45" customHeight="1" x14ac:dyDescent="0.2">
      <c r="A78" s="836" t="s">
        <v>6315</v>
      </c>
      <c r="B78" s="831"/>
      <c r="C78" s="831">
        <v>13</v>
      </c>
      <c r="D78" s="831"/>
      <c r="E78" s="865"/>
      <c r="F78" s="865">
        <v>3142</v>
      </c>
      <c r="G78" s="866"/>
    </row>
    <row r="79" spans="1:7" ht="14.45" customHeight="1" x14ac:dyDescent="0.2">
      <c r="A79" s="836" t="s">
        <v>6316</v>
      </c>
      <c r="B79" s="831"/>
      <c r="C79" s="831"/>
      <c r="D79" s="831">
        <v>2</v>
      </c>
      <c r="E79" s="865"/>
      <c r="F79" s="865"/>
      <c r="G79" s="866">
        <v>213.32999999999998</v>
      </c>
    </row>
    <row r="80" spans="1:7" ht="14.45" customHeight="1" x14ac:dyDescent="0.2">
      <c r="A80" s="836" t="s">
        <v>2979</v>
      </c>
      <c r="B80" s="831">
        <v>126</v>
      </c>
      <c r="C80" s="831">
        <v>268</v>
      </c>
      <c r="D80" s="831">
        <v>62</v>
      </c>
      <c r="E80" s="865">
        <v>34140</v>
      </c>
      <c r="F80" s="865">
        <v>61985</v>
      </c>
      <c r="G80" s="866">
        <v>16495</v>
      </c>
    </row>
    <row r="81" spans="1:7" ht="14.45" customHeight="1" x14ac:dyDescent="0.2">
      <c r="A81" s="836" t="s">
        <v>2980</v>
      </c>
      <c r="B81" s="831">
        <v>10</v>
      </c>
      <c r="C81" s="831">
        <v>22</v>
      </c>
      <c r="D81" s="831">
        <v>17</v>
      </c>
      <c r="E81" s="865">
        <v>2620</v>
      </c>
      <c r="F81" s="865">
        <v>3100</v>
      </c>
      <c r="G81" s="866">
        <v>3299</v>
      </c>
    </row>
    <row r="82" spans="1:7" ht="14.45" customHeight="1" x14ac:dyDescent="0.2">
      <c r="A82" s="836" t="s">
        <v>6317</v>
      </c>
      <c r="B82" s="831">
        <v>92</v>
      </c>
      <c r="C82" s="831">
        <v>2</v>
      </c>
      <c r="D82" s="831">
        <v>16</v>
      </c>
      <c r="E82" s="865">
        <v>16656</v>
      </c>
      <c r="F82" s="865">
        <v>508</v>
      </c>
      <c r="G82" s="866">
        <v>3416</v>
      </c>
    </row>
    <row r="83" spans="1:7" ht="14.45" customHeight="1" x14ac:dyDescent="0.2">
      <c r="A83" s="836" t="s">
        <v>6318</v>
      </c>
      <c r="B83" s="831">
        <v>42</v>
      </c>
      <c r="C83" s="831">
        <v>108</v>
      </c>
      <c r="D83" s="831">
        <v>6</v>
      </c>
      <c r="E83" s="865">
        <v>11432</v>
      </c>
      <c r="F83" s="865">
        <v>23546</v>
      </c>
      <c r="G83" s="866">
        <v>1784</v>
      </c>
    </row>
    <row r="84" spans="1:7" ht="14.45" customHeight="1" x14ac:dyDescent="0.2">
      <c r="A84" s="836" t="s">
        <v>2981</v>
      </c>
      <c r="B84" s="831">
        <v>25</v>
      </c>
      <c r="C84" s="831">
        <v>3</v>
      </c>
      <c r="D84" s="831">
        <v>24</v>
      </c>
      <c r="E84" s="865">
        <v>10657</v>
      </c>
      <c r="F84" s="865">
        <v>114</v>
      </c>
      <c r="G84" s="866">
        <v>5036</v>
      </c>
    </row>
    <row r="85" spans="1:7" ht="14.45" customHeight="1" x14ac:dyDescent="0.2">
      <c r="A85" s="836" t="s">
        <v>6319</v>
      </c>
      <c r="B85" s="831">
        <v>429</v>
      </c>
      <c r="C85" s="831">
        <v>204</v>
      </c>
      <c r="D85" s="831">
        <v>657</v>
      </c>
      <c r="E85" s="865">
        <v>84942</v>
      </c>
      <c r="F85" s="865">
        <v>43091</v>
      </c>
      <c r="G85" s="866">
        <v>131288</v>
      </c>
    </row>
    <row r="86" spans="1:7" ht="14.45" customHeight="1" x14ac:dyDescent="0.2">
      <c r="A86" s="836" t="s">
        <v>2982</v>
      </c>
      <c r="B86" s="831">
        <v>200</v>
      </c>
      <c r="C86" s="831">
        <v>262</v>
      </c>
      <c r="D86" s="831">
        <v>193</v>
      </c>
      <c r="E86" s="865">
        <v>51513</v>
      </c>
      <c r="F86" s="865">
        <v>66250</v>
      </c>
      <c r="G86" s="866">
        <v>52313</v>
      </c>
    </row>
    <row r="87" spans="1:7" ht="14.45" customHeight="1" x14ac:dyDescent="0.2">
      <c r="A87" s="836" t="s">
        <v>6320</v>
      </c>
      <c r="B87" s="831">
        <v>99</v>
      </c>
      <c r="C87" s="831">
        <v>25</v>
      </c>
      <c r="D87" s="831">
        <v>46</v>
      </c>
      <c r="E87" s="865">
        <v>22996</v>
      </c>
      <c r="F87" s="865">
        <v>6034</v>
      </c>
      <c r="G87" s="866">
        <v>11190</v>
      </c>
    </row>
    <row r="88" spans="1:7" ht="14.45" customHeight="1" x14ac:dyDescent="0.2">
      <c r="A88" s="836" t="s">
        <v>2983</v>
      </c>
      <c r="B88" s="831">
        <v>1</v>
      </c>
      <c r="C88" s="831">
        <v>24</v>
      </c>
      <c r="D88" s="831">
        <v>1</v>
      </c>
      <c r="E88" s="865">
        <v>37</v>
      </c>
      <c r="F88" s="865">
        <v>5346</v>
      </c>
      <c r="G88" s="866">
        <v>255</v>
      </c>
    </row>
    <row r="89" spans="1:7" ht="14.45" customHeight="1" x14ac:dyDescent="0.2">
      <c r="A89" s="836" t="s">
        <v>6321</v>
      </c>
      <c r="B89" s="831">
        <v>279</v>
      </c>
      <c r="C89" s="831">
        <v>236</v>
      </c>
      <c r="D89" s="831">
        <v>204</v>
      </c>
      <c r="E89" s="865">
        <v>58014</v>
      </c>
      <c r="F89" s="865">
        <v>54470</v>
      </c>
      <c r="G89" s="866">
        <v>47818</v>
      </c>
    </row>
    <row r="90" spans="1:7" ht="14.45" customHeight="1" x14ac:dyDescent="0.2">
      <c r="A90" s="836" t="s">
        <v>6322</v>
      </c>
      <c r="B90" s="831">
        <v>10</v>
      </c>
      <c r="C90" s="831"/>
      <c r="D90" s="831"/>
      <c r="E90" s="865">
        <v>2520</v>
      </c>
      <c r="F90" s="865"/>
      <c r="G90" s="866"/>
    </row>
    <row r="91" spans="1:7" ht="14.45" customHeight="1" x14ac:dyDescent="0.2">
      <c r="A91" s="836" t="s">
        <v>6323</v>
      </c>
      <c r="B91" s="831">
        <v>215</v>
      </c>
      <c r="C91" s="831">
        <v>212</v>
      </c>
      <c r="D91" s="831">
        <v>239</v>
      </c>
      <c r="E91" s="865">
        <v>46306</v>
      </c>
      <c r="F91" s="865">
        <v>46655</v>
      </c>
      <c r="G91" s="866">
        <v>56324</v>
      </c>
    </row>
    <row r="92" spans="1:7" ht="14.45" customHeight="1" x14ac:dyDescent="0.2">
      <c r="A92" s="836" t="s">
        <v>2984</v>
      </c>
      <c r="B92" s="831"/>
      <c r="C92" s="831">
        <v>7</v>
      </c>
      <c r="D92" s="831">
        <v>171</v>
      </c>
      <c r="E92" s="865"/>
      <c r="F92" s="865">
        <v>1634</v>
      </c>
      <c r="G92" s="866">
        <v>43527</v>
      </c>
    </row>
    <row r="93" spans="1:7" ht="14.45" customHeight="1" x14ac:dyDescent="0.2">
      <c r="A93" s="836" t="s">
        <v>2985</v>
      </c>
      <c r="B93" s="831">
        <v>315</v>
      </c>
      <c r="C93" s="831">
        <v>8</v>
      </c>
      <c r="D93" s="831">
        <v>10</v>
      </c>
      <c r="E93" s="865">
        <v>64417</v>
      </c>
      <c r="F93" s="865">
        <v>304</v>
      </c>
      <c r="G93" s="866">
        <v>1274</v>
      </c>
    </row>
    <row r="94" spans="1:7" ht="14.45" customHeight="1" x14ac:dyDescent="0.2">
      <c r="A94" s="836" t="s">
        <v>6324</v>
      </c>
      <c r="B94" s="831"/>
      <c r="C94" s="831"/>
      <c r="D94" s="831">
        <v>6</v>
      </c>
      <c r="E94" s="865"/>
      <c r="F94" s="865"/>
      <c r="G94" s="866">
        <v>1151</v>
      </c>
    </row>
    <row r="95" spans="1:7" ht="14.45" customHeight="1" x14ac:dyDescent="0.2">
      <c r="A95" s="836" t="s">
        <v>2986</v>
      </c>
      <c r="B95" s="831"/>
      <c r="C95" s="831">
        <v>166</v>
      </c>
      <c r="D95" s="831">
        <v>230</v>
      </c>
      <c r="E95" s="865"/>
      <c r="F95" s="865">
        <v>37089</v>
      </c>
      <c r="G95" s="866">
        <v>57110</v>
      </c>
    </row>
    <row r="96" spans="1:7" ht="14.45" customHeight="1" x14ac:dyDescent="0.2">
      <c r="A96" s="836" t="s">
        <v>2987</v>
      </c>
      <c r="B96" s="831">
        <v>1385</v>
      </c>
      <c r="C96" s="831">
        <v>1565</v>
      </c>
      <c r="D96" s="831">
        <v>1294</v>
      </c>
      <c r="E96" s="865">
        <v>336405</v>
      </c>
      <c r="F96" s="865">
        <v>376087</v>
      </c>
      <c r="G96" s="866">
        <v>310747</v>
      </c>
    </row>
    <row r="97" spans="1:7" ht="14.45" customHeight="1" x14ac:dyDescent="0.2">
      <c r="A97" s="836" t="s">
        <v>6325</v>
      </c>
      <c r="B97" s="831">
        <v>157</v>
      </c>
      <c r="C97" s="831"/>
      <c r="D97" s="831"/>
      <c r="E97" s="865">
        <v>39723</v>
      </c>
      <c r="F97" s="865"/>
      <c r="G97" s="866"/>
    </row>
    <row r="98" spans="1:7" ht="14.45" customHeight="1" thickBot="1" x14ac:dyDescent="0.25">
      <c r="A98" s="869" t="s">
        <v>6326</v>
      </c>
      <c r="B98" s="833"/>
      <c r="C98" s="833">
        <v>6</v>
      </c>
      <c r="D98" s="833"/>
      <c r="E98" s="867"/>
      <c r="F98" s="867">
        <v>1143</v>
      </c>
      <c r="G98" s="868"/>
    </row>
    <row r="99" spans="1:7" ht="14.45" customHeight="1" x14ac:dyDescent="0.2">
      <c r="A99" s="786" t="s">
        <v>295</v>
      </c>
    </row>
    <row r="100" spans="1:7" ht="14.45" customHeight="1" x14ac:dyDescent="0.2">
      <c r="A100" s="787" t="s">
        <v>2938</v>
      </c>
    </row>
    <row r="101" spans="1:7" ht="14.45" customHeight="1" x14ac:dyDescent="0.2">
      <c r="A101" s="786" t="s">
        <v>6279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AA9543C-1161-47CB-999B-53D5DB45918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5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6464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28771.98</v>
      </c>
      <c r="H3" s="208">
        <f t="shared" si="0"/>
        <v>5542210.4999999991</v>
      </c>
      <c r="I3" s="78"/>
      <c r="J3" s="78"/>
      <c r="K3" s="208">
        <f t="shared" si="0"/>
        <v>28168.739999999998</v>
      </c>
      <c r="L3" s="208">
        <f t="shared" si="0"/>
        <v>5319598.3000000007</v>
      </c>
      <c r="M3" s="78"/>
      <c r="N3" s="78"/>
      <c r="O3" s="208">
        <f t="shared" si="0"/>
        <v>19966.21</v>
      </c>
      <c r="P3" s="208">
        <f t="shared" si="0"/>
        <v>4318865.05</v>
      </c>
      <c r="Q3" s="79">
        <f>IF(L3=0,0,P3/L3)</f>
        <v>0.81187804161829269</v>
      </c>
      <c r="R3" s="209">
        <f>IF(O3=0,0,P3/O3)</f>
        <v>216.30870605888649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6328</v>
      </c>
      <c r="C6" s="807" t="s">
        <v>609</v>
      </c>
      <c r="D6" s="807" t="s">
        <v>6329</v>
      </c>
      <c r="E6" s="807" t="s">
        <v>6330</v>
      </c>
      <c r="F6" s="807" t="s">
        <v>6331</v>
      </c>
      <c r="G6" s="225"/>
      <c r="H6" s="225"/>
      <c r="I6" s="807"/>
      <c r="J6" s="807"/>
      <c r="K6" s="225">
        <v>0</v>
      </c>
      <c r="L6" s="225">
        <v>0</v>
      </c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6328</v>
      </c>
      <c r="C7" s="822" t="s">
        <v>609</v>
      </c>
      <c r="D7" s="822" t="s">
        <v>6329</v>
      </c>
      <c r="E7" s="822" t="s">
        <v>6332</v>
      </c>
      <c r="F7" s="822" t="s">
        <v>6333</v>
      </c>
      <c r="G7" s="831">
        <v>25</v>
      </c>
      <c r="H7" s="831">
        <v>0</v>
      </c>
      <c r="I7" s="822"/>
      <c r="J7" s="822">
        <v>0</v>
      </c>
      <c r="K7" s="831">
        <v>14</v>
      </c>
      <c r="L7" s="831">
        <v>0</v>
      </c>
      <c r="M7" s="822"/>
      <c r="N7" s="822">
        <v>0</v>
      </c>
      <c r="O7" s="831">
        <v>13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6334</v>
      </c>
      <c r="C8" s="822" t="s">
        <v>604</v>
      </c>
      <c r="D8" s="822" t="s">
        <v>6335</v>
      </c>
      <c r="E8" s="822" t="s">
        <v>6336</v>
      </c>
      <c r="F8" s="822" t="s">
        <v>6337</v>
      </c>
      <c r="G8" s="831"/>
      <c r="H8" s="831"/>
      <c r="I8" s="822"/>
      <c r="J8" s="822"/>
      <c r="K8" s="831"/>
      <c r="L8" s="831"/>
      <c r="M8" s="822"/>
      <c r="N8" s="822"/>
      <c r="O8" s="831">
        <v>0.6</v>
      </c>
      <c r="P8" s="831">
        <v>32.64</v>
      </c>
      <c r="Q8" s="827"/>
      <c r="R8" s="832">
        <v>54.400000000000006</v>
      </c>
    </row>
    <row r="9" spans="1:18" ht="14.45" customHeight="1" x14ac:dyDescent="0.2">
      <c r="A9" s="821"/>
      <c r="B9" s="822" t="s">
        <v>6334</v>
      </c>
      <c r="C9" s="822" t="s">
        <v>604</v>
      </c>
      <c r="D9" s="822" t="s">
        <v>6335</v>
      </c>
      <c r="E9" s="822" t="s">
        <v>6338</v>
      </c>
      <c r="F9" s="822" t="s">
        <v>6339</v>
      </c>
      <c r="G9" s="831"/>
      <c r="H9" s="831"/>
      <c r="I9" s="822"/>
      <c r="J9" s="822"/>
      <c r="K9" s="831"/>
      <c r="L9" s="831"/>
      <c r="M9" s="822"/>
      <c r="N9" s="822"/>
      <c r="O9" s="831">
        <v>33.800000000000018</v>
      </c>
      <c r="P9" s="831">
        <v>2355.8800000000006</v>
      </c>
      <c r="Q9" s="827"/>
      <c r="R9" s="832">
        <v>69.700591715976316</v>
      </c>
    </row>
    <row r="10" spans="1:18" ht="14.45" customHeight="1" x14ac:dyDescent="0.2">
      <c r="A10" s="821"/>
      <c r="B10" s="822" t="s">
        <v>6334</v>
      </c>
      <c r="C10" s="822" t="s">
        <v>604</v>
      </c>
      <c r="D10" s="822" t="s">
        <v>6335</v>
      </c>
      <c r="E10" s="822" t="s">
        <v>6340</v>
      </c>
      <c r="F10" s="822" t="s">
        <v>6341</v>
      </c>
      <c r="G10" s="831"/>
      <c r="H10" s="831"/>
      <c r="I10" s="822"/>
      <c r="J10" s="822"/>
      <c r="K10" s="831"/>
      <c r="L10" s="831"/>
      <c r="M10" s="822"/>
      <c r="N10" s="822"/>
      <c r="O10" s="831">
        <v>0.4</v>
      </c>
      <c r="P10" s="831">
        <v>147.08000000000001</v>
      </c>
      <c r="Q10" s="827"/>
      <c r="R10" s="832">
        <v>367.7</v>
      </c>
    </row>
    <row r="11" spans="1:18" ht="14.45" customHeight="1" x14ac:dyDescent="0.2">
      <c r="A11" s="821"/>
      <c r="B11" s="822" t="s">
        <v>6334</v>
      </c>
      <c r="C11" s="822" t="s">
        <v>604</v>
      </c>
      <c r="D11" s="822" t="s">
        <v>6335</v>
      </c>
      <c r="E11" s="822" t="s">
        <v>6342</v>
      </c>
      <c r="F11" s="822" t="s">
        <v>718</v>
      </c>
      <c r="G11" s="831"/>
      <c r="H11" s="831"/>
      <c r="I11" s="822"/>
      <c r="J11" s="822"/>
      <c r="K11" s="831"/>
      <c r="L11" s="831"/>
      <c r="M11" s="822"/>
      <c r="N11" s="822"/>
      <c r="O11" s="831">
        <v>1.2000000000000002</v>
      </c>
      <c r="P11" s="831">
        <v>53.59</v>
      </c>
      <c r="Q11" s="827"/>
      <c r="R11" s="832">
        <v>44.658333333333331</v>
      </c>
    </row>
    <row r="12" spans="1:18" ht="14.45" customHeight="1" x14ac:dyDescent="0.2">
      <c r="A12" s="821"/>
      <c r="B12" s="822" t="s">
        <v>6334</v>
      </c>
      <c r="C12" s="822" t="s">
        <v>604</v>
      </c>
      <c r="D12" s="822" t="s">
        <v>6335</v>
      </c>
      <c r="E12" s="822" t="s">
        <v>6343</v>
      </c>
      <c r="F12" s="822" t="s">
        <v>724</v>
      </c>
      <c r="G12" s="831"/>
      <c r="H12" s="831"/>
      <c r="I12" s="822"/>
      <c r="J12" s="822"/>
      <c r="K12" s="831"/>
      <c r="L12" s="831"/>
      <c r="M12" s="822"/>
      <c r="N12" s="822"/>
      <c r="O12" s="831">
        <v>15</v>
      </c>
      <c r="P12" s="831">
        <v>200.55</v>
      </c>
      <c r="Q12" s="827"/>
      <c r="R12" s="832">
        <v>13.370000000000001</v>
      </c>
    </row>
    <row r="13" spans="1:18" ht="14.45" customHeight="1" x14ac:dyDescent="0.2">
      <c r="A13" s="821"/>
      <c r="B13" s="822" t="s">
        <v>6334</v>
      </c>
      <c r="C13" s="822" t="s">
        <v>604</v>
      </c>
      <c r="D13" s="822" t="s">
        <v>6335</v>
      </c>
      <c r="E13" s="822" t="s">
        <v>6344</v>
      </c>
      <c r="F13" s="822" t="s">
        <v>726</v>
      </c>
      <c r="G13" s="831"/>
      <c r="H13" s="831"/>
      <c r="I13" s="822"/>
      <c r="J13" s="822"/>
      <c r="K13" s="831"/>
      <c r="L13" s="831"/>
      <c r="M13" s="822"/>
      <c r="N13" s="822"/>
      <c r="O13" s="831">
        <v>2.9999999999999996</v>
      </c>
      <c r="P13" s="831">
        <v>1946.7900000000002</v>
      </c>
      <c r="Q13" s="827"/>
      <c r="R13" s="832">
        <v>648.93000000000018</v>
      </c>
    </row>
    <row r="14" spans="1:18" ht="14.45" customHeight="1" x14ac:dyDescent="0.2">
      <c r="A14" s="821"/>
      <c r="B14" s="822" t="s">
        <v>6334</v>
      </c>
      <c r="C14" s="822" t="s">
        <v>604</v>
      </c>
      <c r="D14" s="822" t="s">
        <v>6335</v>
      </c>
      <c r="E14" s="822" t="s">
        <v>6345</v>
      </c>
      <c r="F14" s="822" t="s">
        <v>4177</v>
      </c>
      <c r="G14" s="831"/>
      <c r="H14" s="831"/>
      <c r="I14" s="822"/>
      <c r="J14" s="822"/>
      <c r="K14" s="831"/>
      <c r="L14" s="831"/>
      <c r="M14" s="822"/>
      <c r="N14" s="822"/>
      <c r="O14" s="831">
        <v>9.3999999999999986</v>
      </c>
      <c r="P14" s="831">
        <v>366.62</v>
      </c>
      <c r="Q14" s="827"/>
      <c r="R14" s="832">
        <v>39.002127659574477</v>
      </c>
    </row>
    <row r="15" spans="1:18" ht="14.45" customHeight="1" x14ac:dyDescent="0.2">
      <c r="A15" s="821"/>
      <c r="B15" s="822" t="s">
        <v>6334</v>
      </c>
      <c r="C15" s="822" t="s">
        <v>604</v>
      </c>
      <c r="D15" s="822" t="s">
        <v>6335</v>
      </c>
      <c r="E15" s="822" t="s">
        <v>6346</v>
      </c>
      <c r="F15" s="822" t="s">
        <v>1095</v>
      </c>
      <c r="G15" s="831"/>
      <c r="H15" s="831"/>
      <c r="I15" s="822"/>
      <c r="J15" s="822"/>
      <c r="K15" s="831"/>
      <c r="L15" s="831"/>
      <c r="M15" s="822"/>
      <c r="N15" s="822"/>
      <c r="O15" s="831">
        <v>1.4000000000000001</v>
      </c>
      <c r="P15" s="831">
        <v>247.79999999999998</v>
      </c>
      <c r="Q15" s="827"/>
      <c r="R15" s="832">
        <v>176.99999999999997</v>
      </c>
    </row>
    <row r="16" spans="1:18" ht="14.45" customHeight="1" x14ac:dyDescent="0.2">
      <c r="A16" s="821"/>
      <c r="B16" s="822" t="s">
        <v>6334</v>
      </c>
      <c r="C16" s="822" t="s">
        <v>604</v>
      </c>
      <c r="D16" s="822" t="s">
        <v>6335</v>
      </c>
      <c r="E16" s="822" t="s">
        <v>6347</v>
      </c>
      <c r="F16" s="822" t="s">
        <v>690</v>
      </c>
      <c r="G16" s="831"/>
      <c r="H16" s="831"/>
      <c r="I16" s="822"/>
      <c r="J16" s="822"/>
      <c r="K16" s="831"/>
      <c r="L16" s="831"/>
      <c r="M16" s="822"/>
      <c r="N16" s="822"/>
      <c r="O16" s="831">
        <v>23.5</v>
      </c>
      <c r="P16" s="831">
        <v>1467.2199999999996</v>
      </c>
      <c r="Q16" s="827"/>
      <c r="R16" s="832">
        <v>62.43489361702126</v>
      </c>
    </row>
    <row r="17" spans="1:18" ht="14.45" customHeight="1" x14ac:dyDescent="0.2">
      <c r="A17" s="821"/>
      <c r="B17" s="822" t="s">
        <v>6334</v>
      </c>
      <c r="C17" s="822" t="s">
        <v>604</v>
      </c>
      <c r="D17" s="822" t="s">
        <v>6335</v>
      </c>
      <c r="E17" s="822" t="s">
        <v>6348</v>
      </c>
      <c r="F17" s="822" t="s">
        <v>6349</v>
      </c>
      <c r="G17" s="831"/>
      <c r="H17" s="831"/>
      <c r="I17" s="822"/>
      <c r="J17" s="822"/>
      <c r="K17" s="831"/>
      <c r="L17" s="831"/>
      <c r="M17" s="822"/>
      <c r="N17" s="822"/>
      <c r="O17" s="831">
        <v>1.6</v>
      </c>
      <c r="P17" s="831">
        <v>80.09</v>
      </c>
      <c r="Q17" s="827"/>
      <c r="R17" s="832">
        <v>50.056249999999999</v>
      </c>
    </row>
    <row r="18" spans="1:18" ht="14.45" customHeight="1" x14ac:dyDescent="0.2">
      <c r="A18" s="821"/>
      <c r="B18" s="822" t="s">
        <v>6334</v>
      </c>
      <c r="C18" s="822" t="s">
        <v>604</v>
      </c>
      <c r="D18" s="822" t="s">
        <v>6335</v>
      </c>
      <c r="E18" s="822" t="s">
        <v>6350</v>
      </c>
      <c r="F18" s="822" t="s">
        <v>683</v>
      </c>
      <c r="G18" s="831"/>
      <c r="H18" s="831"/>
      <c r="I18" s="822"/>
      <c r="J18" s="822"/>
      <c r="K18" s="831"/>
      <c r="L18" s="831"/>
      <c r="M18" s="822"/>
      <c r="N18" s="822"/>
      <c r="O18" s="831">
        <v>45</v>
      </c>
      <c r="P18" s="831">
        <v>24459.250000000004</v>
      </c>
      <c r="Q18" s="827"/>
      <c r="R18" s="832">
        <v>543.53888888888901</v>
      </c>
    </row>
    <row r="19" spans="1:18" ht="14.45" customHeight="1" x14ac:dyDescent="0.2">
      <c r="A19" s="821"/>
      <c r="B19" s="822" t="s">
        <v>6334</v>
      </c>
      <c r="C19" s="822" t="s">
        <v>604</v>
      </c>
      <c r="D19" s="822" t="s">
        <v>6335</v>
      </c>
      <c r="E19" s="822" t="s">
        <v>6351</v>
      </c>
      <c r="F19" s="822" t="s">
        <v>688</v>
      </c>
      <c r="G19" s="831"/>
      <c r="H19" s="831"/>
      <c r="I19" s="822"/>
      <c r="J19" s="822"/>
      <c r="K19" s="831"/>
      <c r="L19" s="831"/>
      <c r="M19" s="822"/>
      <c r="N19" s="822"/>
      <c r="O19" s="831">
        <v>18</v>
      </c>
      <c r="P19" s="831">
        <v>302.39999999999998</v>
      </c>
      <c r="Q19" s="827"/>
      <c r="R19" s="832">
        <v>16.799999999999997</v>
      </c>
    </row>
    <row r="20" spans="1:18" ht="14.45" customHeight="1" x14ac:dyDescent="0.2">
      <c r="A20" s="821"/>
      <c r="B20" s="822" t="s">
        <v>6334</v>
      </c>
      <c r="C20" s="822" t="s">
        <v>604</v>
      </c>
      <c r="D20" s="822" t="s">
        <v>6335</v>
      </c>
      <c r="E20" s="822" t="s">
        <v>6352</v>
      </c>
      <c r="F20" s="822" t="s">
        <v>692</v>
      </c>
      <c r="G20" s="831"/>
      <c r="H20" s="831"/>
      <c r="I20" s="822"/>
      <c r="J20" s="822"/>
      <c r="K20" s="831"/>
      <c r="L20" s="831"/>
      <c r="M20" s="822"/>
      <c r="N20" s="822"/>
      <c r="O20" s="831">
        <v>0.7</v>
      </c>
      <c r="P20" s="831">
        <v>85.08</v>
      </c>
      <c r="Q20" s="827"/>
      <c r="R20" s="832">
        <v>121.54285714285714</v>
      </c>
    </row>
    <row r="21" spans="1:18" ht="14.45" customHeight="1" x14ac:dyDescent="0.2">
      <c r="A21" s="821"/>
      <c r="B21" s="822" t="s">
        <v>6334</v>
      </c>
      <c r="C21" s="822" t="s">
        <v>604</v>
      </c>
      <c r="D21" s="822" t="s">
        <v>6335</v>
      </c>
      <c r="E21" s="822" t="s">
        <v>6353</v>
      </c>
      <c r="F21" s="822" t="s">
        <v>692</v>
      </c>
      <c r="G21" s="831"/>
      <c r="H21" s="831"/>
      <c r="I21" s="822"/>
      <c r="J21" s="822"/>
      <c r="K21" s="831"/>
      <c r="L21" s="831"/>
      <c r="M21" s="822"/>
      <c r="N21" s="822"/>
      <c r="O21" s="831">
        <v>0.51</v>
      </c>
      <c r="P21" s="831">
        <v>96.32</v>
      </c>
      <c r="Q21" s="827"/>
      <c r="R21" s="832">
        <v>188.8627450980392</v>
      </c>
    </row>
    <row r="22" spans="1:18" ht="14.45" customHeight="1" x14ac:dyDescent="0.2">
      <c r="A22" s="821"/>
      <c r="B22" s="822" t="s">
        <v>6334</v>
      </c>
      <c r="C22" s="822" t="s">
        <v>604</v>
      </c>
      <c r="D22" s="822" t="s">
        <v>6335</v>
      </c>
      <c r="E22" s="822" t="s">
        <v>6354</v>
      </c>
      <c r="F22" s="822" t="s">
        <v>692</v>
      </c>
      <c r="G22" s="831"/>
      <c r="H22" s="831"/>
      <c r="I22" s="822"/>
      <c r="J22" s="822"/>
      <c r="K22" s="831"/>
      <c r="L22" s="831"/>
      <c r="M22" s="822"/>
      <c r="N22" s="822"/>
      <c r="O22" s="831">
        <v>33.750000000000007</v>
      </c>
      <c r="P22" s="831">
        <v>8214.7500000000018</v>
      </c>
      <c r="Q22" s="827"/>
      <c r="R22" s="832">
        <v>243.4</v>
      </c>
    </row>
    <row r="23" spans="1:18" ht="14.45" customHeight="1" x14ac:dyDescent="0.2">
      <c r="A23" s="821"/>
      <c r="B23" s="822" t="s">
        <v>6334</v>
      </c>
      <c r="C23" s="822" t="s">
        <v>604</v>
      </c>
      <c r="D23" s="822" t="s">
        <v>6335</v>
      </c>
      <c r="E23" s="822" t="s">
        <v>6355</v>
      </c>
      <c r="F23" s="822" t="s">
        <v>2337</v>
      </c>
      <c r="G23" s="831"/>
      <c r="H23" s="831"/>
      <c r="I23" s="822"/>
      <c r="J23" s="822"/>
      <c r="K23" s="831"/>
      <c r="L23" s="831"/>
      <c r="M23" s="822"/>
      <c r="N23" s="822"/>
      <c r="O23" s="831">
        <v>0.05</v>
      </c>
      <c r="P23" s="831">
        <v>13.7</v>
      </c>
      <c r="Q23" s="827"/>
      <c r="R23" s="832">
        <v>273.99999999999994</v>
      </c>
    </row>
    <row r="24" spans="1:18" ht="14.45" customHeight="1" x14ac:dyDescent="0.2">
      <c r="A24" s="821"/>
      <c r="B24" s="822" t="s">
        <v>6334</v>
      </c>
      <c r="C24" s="822" t="s">
        <v>604</v>
      </c>
      <c r="D24" s="822" t="s">
        <v>6335</v>
      </c>
      <c r="E24" s="822" t="s">
        <v>6356</v>
      </c>
      <c r="F24" s="822" t="s">
        <v>4097</v>
      </c>
      <c r="G24" s="831"/>
      <c r="H24" s="831"/>
      <c r="I24" s="822"/>
      <c r="J24" s="822"/>
      <c r="K24" s="831"/>
      <c r="L24" s="831"/>
      <c r="M24" s="822"/>
      <c r="N24" s="822"/>
      <c r="O24" s="831">
        <v>1</v>
      </c>
      <c r="P24" s="831">
        <v>54.45</v>
      </c>
      <c r="Q24" s="827"/>
      <c r="R24" s="832">
        <v>54.45</v>
      </c>
    </row>
    <row r="25" spans="1:18" ht="14.45" customHeight="1" x14ac:dyDescent="0.2">
      <c r="A25" s="821"/>
      <c r="B25" s="822" t="s">
        <v>6334</v>
      </c>
      <c r="C25" s="822" t="s">
        <v>604</v>
      </c>
      <c r="D25" s="822" t="s">
        <v>6335</v>
      </c>
      <c r="E25" s="822" t="s">
        <v>6357</v>
      </c>
      <c r="F25" s="822" t="s">
        <v>2319</v>
      </c>
      <c r="G25" s="831"/>
      <c r="H25" s="831"/>
      <c r="I25" s="822"/>
      <c r="J25" s="822"/>
      <c r="K25" s="831"/>
      <c r="L25" s="831"/>
      <c r="M25" s="822"/>
      <c r="N25" s="822"/>
      <c r="O25" s="831">
        <v>24.3</v>
      </c>
      <c r="P25" s="831">
        <v>7151.6099999999988</v>
      </c>
      <c r="Q25" s="827"/>
      <c r="R25" s="832">
        <v>294.3049382716049</v>
      </c>
    </row>
    <row r="26" spans="1:18" ht="14.45" customHeight="1" x14ac:dyDescent="0.2">
      <c r="A26" s="821"/>
      <c r="B26" s="822" t="s">
        <v>6334</v>
      </c>
      <c r="C26" s="822" t="s">
        <v>604</v>
      </c>
      <c r="D26" s="822" t="s">
        <v>6335</v>
      </c>
      <c r="E26" s="822" t="s">
        <v>6358</v>
      </c>
      <c r="F26" s="822" t="s">
        <v>3717</v>
      </c>
      <c r="G26" s="831"/>
      <c r="H26" s="831"/>
      <c r="I26" s="822"/>
      <c r="J26" s="822"/>
      <c r="K26" s="831"/>
      <c r="L26" s="831"/>
      <c r="M26" s="822"/>
      <c r="N26" s="822"/>
      <c r="O26" s="831">
        <v>2</v>
      </c>
      <c r="P26" s="831">
        <v>108.79999999999998</v>
      </c>
      <c r="Q26" s="827"/>
      <c r="R26" s="832">
        <v>54.399999999999991</v>
      </c>
    </row>
    <row r="27" spans="1:18" ht="14.45" customHeight="1" x14ac:dyDescent="0.2">
      <c r="A27" s="821"/>
      <c r="B27" s="822" t="s">
        <v>6334</v>
      </c>
      <c r="C27" s="822" t="s">
        <v>604</v>
      </c>
      <c r="D27" s="822" t="s">
        <v>6359</v>
      </c>
      <c r="E27" s="822" t="s">
        <v>6360</v>
      </c>
      <c r="F27" s="822" t="s">
        <v>6361</v>
      </c>
      <c r="G27" s="831"/>
      <c r="H27" s="831"/>
      <c r="I27" s="822"/>
      <c r="J27" s="822"/>
      <c r="K27" s="831"/>
      <c r="L27" s="831"/>
      <c r="M27" s="822"/>
      <c r="N27" s="822"/>
      <c r="O27" s="831">
        <v>1</v>
      </c>
      <c r="P27" s="831">
        <v>242.64</v>
      </c>
      <c r="Q27" s="827"/>
      <c r="R27" s="832">
        <v>242.64</v>
      </c>
    </row>
    <row r="28" spans="1:18" ht="14.45" customHeight="1" x14ac:dyDescent="0.2">
      <c r="A28" s="821"/>
      <c r="B28" s="822" t="s">
        <v>6334</v>
      </c>
      <c r="C28" s="822" t="s">
        <v>604</v>
      </c>
      <c r="D28" s="822" t="s">
        <v>6359</v>
      </c>
      <c r="E28" s="822" t="s">
        <v>6362</v>
      </c>
      <c r="F28" s="822" t="s">
        <v>6363</v>
      </c>
      <c r="G28" s="831"/>
      <c r="H28" s="831"/>
      <c r="I28" s="822"/>
      <c r="J28" s="822"/>
      <c r="K28" s="831"/>
      <c r="L28" s="831"/>
      <c r="M28" s="822"/>
      <c r="N28" s="822"/>
      <c r="O28" s="831">
        <v>188</v>
      </c>
      <c r="P28" s="831">
        <v>36472.920000000006</v>
      </c>
      <c r="Q28" s="827"/>
      <c r="R28" s="832">
        <v>194.00489361702131</v>
      </c>
    </row>
    <row r="29" spans="1:18" ht="14.45" customHeight="1" x14ac:dyDescent="0.2">
      <c r="A29" s="821"/>
      <c r="B29" s="822" t="s">
        <v>6334</v>
      </c>
      <c r="C29" s="822" t="s">
        <v>604</v>
      </c>
      <c r="D29" s="822" t="s">
        <v>6359</v>
      </c>
      <c r="E29" s="822" t="s">
        <v>6364</v>
      </c>
      <c r="F29" s="822" t="s">
        <v>6365</v>
      </c>
      <c r="G29" s="831"/>
      <c r="H29" s="831"/>
      <c r="I29" s="822"/>
      <c r="J29" s="822"/>
      <c r="K29" s="831"/>
      <c r="L29" s="831"/>
      <c r="M29" s="822"/>
      <c r="N29" s="822"/>
      <c r="O29" s="831">
        <v>64</v>
      </c>
      <c r="P29" s="831">
        <v>14036.159999999998</v>
      </c>
      <c r="Q29" s="827"/>
      <c r="R29" s="832">
        <v>219.31499999999997</v>
      </c>
    </row>
    <row r="30" spans="1:18" ht="14.45" customHeight="1" x14ac:dyDescent="0.2">
      <c r="A30" s="821"/>
      <c r="B30" s="822" t="s">
        <v>6334</v>
      </c>
      <c r="C30" s="822" t="s">
        <v>604</v>
      </c>
      <c r="D30" s="822" t="s">
        <v>6359</v>
      </c>
      <c r="E30" s="822" t="s">
        <v>6366</v>
      </c>
      <c r="F30" s="822" t="s">
        <v>6367</v>
      </c>
      <c r="G30" s="831"/>
      <c r="H30" s="831"/>
      <c r="I30" s="822"/>
      <c r="J30" s="822"/>
      <c r="K30" s="831"/>
      <c r="L30" s="831"/>
      <c r="M30" s="822"/>
      <c r="N30" s="822"/>
      <c r="O30" s="831">
        <v>19</v>
      </c>
      <c r="P30" s="831">
        <v>7391</v>
      </c>
      <c r="Q30" s="827"/>
      <c r="R30" s="832">
        <v>389</v>
      </c>
    </row>
    <row r="31" spans="1:18" ht="14.45" customHeight="1" x14ac:dyDescent="0.2">
      <c r="A31" s="821"/>
      <c r="B31" s="822" t="s">
        <v>6334</v>
      </c>
      <c r="C31" s="822" t="s">
        <v>604</v>
      </c>
      <c r="D31" s="822" t="s">
        <v>6359</v>
      </c>
      <c r="E31" s="822" t="s">
        <v>6368</v>
      </c>
      <c r="F31" s="822" t="s">
        <v>6367</v>
      </c>
      <c r="G31" s="831"/>
      <c r="H31" s="831"/>
      <c r="I31" s="822"/>
      <c r="J31" s="822"/>
      <c r="K31" s="831"/>
      <c r="L31" s="831"/>
      <c r="M31" s="822"/>
      <c r="N31" s="822"/>
      <c r="O31" s="831">
        <v>219</v>
      </c>
      <c r="P31" s="831">
        <v>98331</v>
      </c>
      <c r="Q31" s="827"/>
      <c r="R31" s="832">
        <v>449</v>
      </c>
    </row>
    <row r="32" spans="1:18" ht="14.45" customHeight="1" x14ac:dyDescent="0.2">
      <c r="A32" s="821"/>
      <c r="B32" s="822" t="s">
        <v>6334</v>
      </c>
      <c r="C32" s="822" t="s">
        <v>604</v>
      </c>
      <c r="D32" s="822" t="s">
        <v>6359</v>
      </c>
      <c r="E32" s="822" t="s">
        <v>6369</v>
      </c>
      <c r="F32" s="822" t="s">
        <v>6367</v>
      </c>
      <c r="G32" s="831"/>
      <c r="H32" s="831"/>
      <c r="I32" s="822"/>
      <c r="J32" s="822"/>
      <c r="K32" s="831"/>
      <c r="L32" s="831"/>
      <c r="M32" s="822"/>
      <c r="N32" s="822"/>
      <c r="O32" s="831">
        <v>53</v>
      </c>
      <c r="P32" s="831">
        <v>25582</v>
      </c>
      <c r="Q32" s="827"/>
      <c r="R32" s="832">
        <v>482.67924528301887</v>
      </c>
    </row>
    <row r="33" spans="1:18" ht="14.45" customHeight="1" x14ac:dyDescent="0.2">
      <c r="A33" s="821"/>
      <c r="B33" s="822" t="s">
        <v>6334</v>
      </c>
      <c r="C33" s="822" t="s">
        <v>604</v>
      </c>
      <c r="D33" s="822" t="s">
        <v>6329</v>
      </c>
      <c r="E33" s="822" t="s">
        <v>6370</v>
      </c>
      <c r="F33" s="822" t="s">
        <v>6371</v>
      </c>
      <c r="G33" s="831"/>
      <c r="H33" s="831"/>
      <c r="I33" s="822"/>
      <c r="J33" s="822"/>
      <c r="K33" s="831"/>
      <c r="L33" s="831"/>
      <c r="M33" s="822"/>
      <c r="N33" s="822"/>
      <c r="O33" s="831">
        <v>1</v>
      </c>
      <c r="P33" s="831">
        <v>123</v>
      </c>
      <c r="Q33" s="827"/>
      <c r="R33" s="832">
        <v>123</v>
      </c>
    </row>
    <row r="34" spans="1:18" ht="14.45" customHeight="1" x14ac:dyDescent="0.2">
      <c r="A34" s="821"/>
      <c r="B34" s="822" t="s">
        <v>6334</v>
      </c>
      <c r="C34" s="822" t="s">
        <v>604</v>
      </c>
      <c r="D34" s="822" t="s">
        <v>6329</v>
      </c>
      <c r="E34" s="822" t="s">
        <v>6372</v>
      </c>
      <c r="F34" s="822" t="s">
        <v>6373</v>
      </c>
      <c r="G34" s="831"/>
      <c r="H34" s="831"/>
      <c r="I34" s="822"/>
      <c r="J34" s="822"/>
      <c r="K34" s="831"/>
      <c r="L34" s="831"/>
      <c r="M34" s="822"/>
      <c r="N34" s="822"/>
      <c r="O34" s="831">
        <v>41</v>
      </c>
      <c r="P34" s="831">
        <v>3280</v>
      </c>
      <c r="Q34" s="827"/>
      <c r="R34" s="832">
        <v>80</v>
      </c>
    </row>
    <row r="35" spans="1:18" ht="14.45" customHeight="1" x14ac:dyDescent="0.2">
      <c r="A35" s="821"/>
      <c r="B35" s="822" t="s">
        <v>6334</v>
      </c>
      <c r="C35" s="822" t="s">
        <v>604</v>
      </c>
      <c r="D35" s="822" t="s">
        <v>6329</v>
      </c>
      <c r="E35" s="822" t="s">
        <v>6374</v>
      </c>
      <c r="F35" s="822" t="s">
        <v>6375</v>
      </c>
      <c r="G35" s="831"/>
      <c r="H35" s="831"/>
      <c r="I35" s="822"/>
      <c r="J35" s="822"/>
      <c r="K35" s="831"/>
      <c r="L35" s="831"/>
      <c r="M35" s="822"/>
      <c r="N35" s="822"/>
      <c r="O35" s="831">
        <v>749</v>
      </c>
      <c r="P35" s="831">
        <v>114597</v>
      </c>
      <c r="Q35" s="827"/>
      <c r="R35" s="832">
        <v>153</v>
      </c>
    </row>
    <row r="36" spans="1:18" ht="14.45" customHeight="1" x14ac:dyDescent="0.2">
      <c r="A36" s="821"/>
      <c r="B36" s="822" t="s">
        <v>6334</v>
      </c>
      <c r="C36" s="822" t="s">
        <v>604</v>
      </c>
      <c r="D36" s="822" t="s">
        <v>6329</v>
      </c>
      <c r="E36" s="822" t="s">
        <v>6376</v>
      </c>
      <c r="F36" s="822" t="s">
        <v>6377</v>
      </c>
      <c r="G36" s="831"/>
      <c r="H36" s="831"/>
      <c r="I36" s="822"/>
      <c r="J36" s="822"/>
      <c r="K36" s="831"/>
      <c r="L36" s="831"/>
      <c r="M36" s="822"/>
      <c r="N36" s="822"/>
      <c r="O36" s="831">
        <v>787</v>
      </c>
      <c r="P36" s="831">
        <v>29906</v>
      </c>
      <c r="Q36" s="827"/>
      <c r="R36" s="832">
        <v>38</v>
      </c>
    </row>
    <row r="37" spans="1:18" ht="14.45" customHeight="1" x14ac:dyDescent="0.2">
      <c r="A37" s="821"/>
      <c r="B37" s="822" t="s">
        <v>6334</v>
      </c>
      <c r="C37" s="822" t="s">
        <v>604</v>
      </c>
      <c r="D37" s="822" t="s">
        <v>6329</v>
      </c>
      <c r="E37" s="822" t="s">
        <v>6378</v>
      </c>
      <c r="F37" s="822" t="s">
        <v>6379</v>
      </c>
      <c r="G37" s="831"/>
      <c r="H37" s="831"/>
      <c r="I37" s="822"/>
      <c r="J37" s="822"/>
      <c r="K37" s="831"/>
      <c r="L37" s="831"/>
      <c r="M37" s="822"/>
      <c r="N37" s="822"/>
      <c r="O37" s="831">
        <v>132</v>
      </c>
      <c r="P37" s="831">
        <v>17424</v>
      </c>
      <c r="Q37" s="827"/>
      <c r="R37" s="832">
        <v>132</v>
      </c>
    </row>
    <row r="38" spans="1:18" ht="14.45" customHeight="1" x14ac:dyDescent="0.2">
      <c r="A38" s="821"/>
      <c r="B38" s="822" t="s">
        <v>6334</v>
      </c>
      <c r="C38" s="822" t="s">
        <v>604</v>
      </c>
      <c r="D38" s="822" t="s">
        <v>6329</v>
      </c>
      <c r="E38" s="822" t="s">
        <v>6380</v>
      </c>
      <c r="F38" s="822" t="s">
        <v>6381</v>
      </c>
      <c r="G38" s="831"/>
      <c r="H38" s="831"/>
      <c r="I38" s="822"/>
      <c r="J38" s="822"/>
      <c r="K38" s="831"/>
      <c r="L38" s="831"/>
      <c r="M38" s="822"/>
      <c r="N38" s="822"/>
      <c r="O38" s="831">
        <v>288</v>
      </c>
      <c r="P38" s="831">
        <v>204768</v>
      </c>
      <c r="Q38" s="827"/>
      <c r="R38" s="832">
        <v>711</v>
      </c>
    </row>
    <row r="39" spans="1:18" ht="14.45" customHeight="1" x14ac:dyDescent="0.2">
      <c r="A39" s="821"/>
      <c r="B39" s="822" t="s">
        <v>6334</v>
      </c>
      <c r="C39" s="822" t="s">
        <v>604</v>
      </c>
      <c r="D39" s="822" t="s">
        <v>6329</v>
      </c>
      <c r="E39" s="822" t="s">
        <v>6382</v>
      </c>
      <c r="F39" s="822" t="s">
        <v>6383</v>
      </c>
      <c r="G39" s="831"/>
      <c r="H39" s="831"/>
      <c r="I39" s="822"/>
      <c r="J39" s="822"/>
      <c r="K39" s="831"/>
      <c r="L39" s="831"/>
      <c r="M39" s="822"/>
      <c r="N39" s="822"/>
      <c r="O39" s="831">
        <v>17</v>
      </c>
      <c r="P39" s="831">
        <v>6120</v>
      </c>
      <c r="Q39" s="827"/>
      <c r="R39" s="832">
        <v>360</v>
      </c>
    </row>
    <row r="40" spans="1:18" ht="14.45" customHeight="1" x14ac:dyDescent="0.2">
      <c r="A40" s="821"/>
      <c r="B40" s="822" t="s">
        <v>6334</v>
      </c>
      <c r="C40" s="822" t="s">
        <v>604</v>
      </c>
      <c r="D40" s="822" t="s">
        <v>6329</v>
      </c>
      <c r="E40" s="822" t="s">
        <v>6384</v>
      </c>
      <c r="F40" s="822" t="s">
        <v>6385</v>
      </c>
      <c r="G40" s="831"/>
      <c r="H40" s="831"/>
      <c r="I40" s="822"/>
      <c r="J40" s="822"/>
      <c r="K40" s="831"/>
      <c r="L40" s="831"/>
      <c r="M40" s="822"/>
      <c r="N40" s="822"/>
      <c r="O40" s="831">
        <v>2589</v>
      </c>
      <c r="P40" s="831">
        <v>100066.70999999998</v>
      </c>
      <c r="Q40" s="827"/>
      <c r="R40" s="832">
        <v>38.65071842410196</v>
      </c>
    </row>
    <row r="41" spans="1:18" ht="14.45" customHeight="1" x14ac:dyDescent="0.2">
      <c r="A41" s="821"/>
      <c r="B41" s="822" t="s">
        <v>6334</v>
      </c>
      <c r="C41" s="822" t="s">
        <v>604</v>
      </c>
      <c r="D41" s="822" t="s">
        <v>6329</v>
      </c>
      <c r="E41" s="822" t="s">
        <v>6386</v>
      </c>
      <c r="F41" s="822" t="s">
        <v>6387</v>
      </c>
      <c r="G41" s="831"/>
      <c r="H41" s="831"/>
      <c r="I41" s="822"/>
      <c r="J41" s="822"/>
      <c r="K41" s="831"/>
      <c r="L41" s="831"/>
      <c r="M41" s="822"/>
      <c r="N41" s="822"/>
      <c r="O41" s="831">
        <v>2</v>
      </c>
      <c r="P41" s="831">
        <v>246</v>
      </c>
      <c r="Q41" s="827"/>
      <c r="R41" s="832">
        <v>123</v>
      </c>
    </row>
    <row r="42" spans="1:18" ht="14.45" customHeight="1" x14ac:dyDescent="0.2">
      <c r="A42" s="821"/>
      <c r="B42" s="822" t="s">
        <v>6334</v>
      </c>
      <c r="C42" s="822" t="s">
        <v>604</v>
      </c>
      <c r="D42" s="822" t="s">
        <v>6329</v>
      </c>
      <c r="E42" s="822" t="s">
        <v>6388</v>
      </c>
      <c r="F42" s="822" t="s">
        <v>6389</v>
      </c>
      <c r="G42" s="831"/>
      <c r="H42" s="831"/>
      <c r="I42" s="822"/>
      <c r="J42" s="822"/>
      <c r="K42" s="831"/>
      <c r="L42" s="831"/>
      <c r="M42" s="822"/>
      <c r="N42" s="822"/>
      <c r="O42" s="831">
        <v>47</v>
      </c>
      <c r="P42" s="831">
        <v>1551</v>
      </c>
      <c r="Q42" s="827"/>
      <c r="R42" s="832">
        <v>33</v>
      </c>
    </row>
    <row r="43" spans="1:18" ht="14.45" customHeight="1" x14ac:dyDescent="0.2">
      <c r="A43" s="821"/>
      <c r="B43" s="822" t="s">
        <v>6334</v>
      </c>
      <c r="C43" s="822" t="s">
        <v>604</v>
      </c>
      <c r="D43" s="822" t="s">
        <v>6329</v>
      </c>
      <c r="E43" s="822" t="s">
        <v>6390</v>
      </c>
      <c r="F43" s="822" t="s">
        <v>6391</v>
      </c>
      <c r="G43" s="831"/>
      <c r="H43" s="831"/>
      <c r="I43" s="822"/>
      <c r="J43" s="822"/>
      <c r="K43" s="831"/>
      <c r="L43" s="831"/>
      <c r="M43" s="822"/>
      <c r="N43" s="822"/>
      <c r="O43" s="831">
        <v>172</v>
      </c>
      <c r="P43" s="831">
        <v>13072</v>
      </c>
      <c r="Q43" s="827"/>
      <c r="R43" s="832">
        <v>76</v>
      </c>
    </row>
    <row r="44" spans="1:18" ht="14.45" customHeight="1" x14ac:dyDescent="0.2">
      <c r="A44" s="821"/>
      <c r="B44" s="822" t="s">
        <v>6334</v>
      </c>
      <c r="C44" s="822" t="s">
        <v>604</v>
      </c>
      <c r="D44" s="822" t="s">
        <v>6329</v>
      </c>
      <c r="E44" s="822" t="s">
        <v>6392</v>
      </c>
      <c r="F44" s="822" t="s">
        <v>6393</v>
      </c>
      <c r="G44" s="831"/>
      <c r="H44" s="831"/>
      <c r="I44" s="822"/>
      <c r="J44" s="822"/>
      <c r="K44" s="831"/>
      <c r="L44" s="831"/>
      <c r="M44" s="822"/>
      <c r="N44" s="822"/>
      <c r="O44" s="831">
        <v>9</v>
      </c>
      <c r="P44" s="831">
        <v>2052</v>
      </c>
      <c r="Q44" s="827"/>
      <c r="R44" s="832">
        <v>228</v>
      </c>
    </row>
    <row r="45" spans="1:18" ht="14.45" customHeight="1" x14ac:dyDescent="0.2">
      <c r="A45" s="821"/>
      <c r="B45" s="822" t="s">
        <v>6334</v>
      </c>
      <c r="C45" s="822" t="s">
        <v>604</v>
      </c>
      <c r="D45" s="822" t="s">
        <v>6329</v>
      </c>
      <c r="E45" s="822" t="s">
        <v>6394</v>
      </c>
      <c r="F45" s="822" t="s">
        <v>6395</v>
      </c>
      <c r="G45" s="831"/>
      <c r="H45" s="831"/>
      <c r="I45" s="822"/>
      <c r="J45" s="822"/>
      <c r="K45" s="831"/>
      <c r="L45" s="831"/>
      <c r="M45" s="822"/>
      <c r="N45" s="822"/>
      <c r="O45" s="831">
        <v>777</v>
      </c>
      <c r="P45" s="831">
        <v>61383</v>
      </c>
      <c r="Q45" s="827"/>
      <c r="R45" s="832">
        <v>79</v>
      </c>
    </row>
    <row r="46" spans="1:18" ht="14.45" customHeight="1" x14ac:dyDescent="0.2">
      <c r="A46" s="821"/>
      <c r="B46" s="822" t="s">
        <v>6334</v>
      </c>
      <c r="C46" s="822" t="s">
        <v>604</v>
      </c>
      <c r="D46" s="822" t="s">
        <v>6329</v>
      </c>
      <c r="E46" s="822" t="s">
        <v>6396</v>
      </c>
      <c r="F46" s="822" t="s">
        <v>6397</v>
      </c>
      <c r="G46" s="831"/>
      <c r="H46" s="831"/>
      <c r="I46" s="822"/>
      <c r="J46" s="822"/>
      <c r="K46" s="831"/>
      <c r="L46" s="831"/>
      <c r="M46" s="822"/>
      <c r="N46" s="822"/>
      <c r="O46" s="831">
        <v>179</v>
      </c>
      <c r="P46" s="831">
        <v>111875</v>
      </c>
      <c r="Q46" s="827"/>
      <c r="R46" s="832">
        <v>625</v>
      </c>
    </row>
    <row r="47" spans="1:18" ht="14.45" customHeight="1" x14ac:dyDescent="0.2">
      <c r="A47" s="821"/>
      <c r="B47" s="822" t="s">
        <v>6334</v>
      </c>
      <c r="C47" s="822" t="s">
        <v>604</v>
      </c>
      <c r="D47" s="822" t="s">
        <v>6329</v>
      </c>
      <c r="E47" s="822" t="s">
        <v>6398</v>
      </c>
      <c r="F47" s="822" t="s">
        <v>6399</v>
      </c>
      <c r="G47" s="831"/>
      <c r="H47" s="831"/>
      <c r="I47" s="822"/>
      <c r="J47" s="822"/>
      <c r="K47" s="831"/>
      <c r="L47" s="831"/>
      <c r="M47" s="822"/>
      <c r="N47" s="822"/>
      <c r="O47" s="831">
        <v>1</v>
      </c>
      <c r="P47" s="831">
        <v>358</v>
      </c>
      <c r="Q47" s="827"/>
      <c r="R47" s="832">
        <v>358</v>
      </c>
    </row>
    <row r="48" spans="1:18" ht="14.45" customHeight="1" x14ac:dyDescent="0.2">
      <c r="A48" s="821"/>
      <c r="B48" s="822" t="s">
        <v>6334</v>
      </c>
      <c r="C48" s="822" t="s">
        <v>604</v>
      </c>
      <c r="D48" s="822" t="s">
        <v>6329</v>
      </c>
      <c r="E48" s="822" t="s">
        <v>6400</v>
      </c>
      <c r="F48" s="822" t="s">
        <v>6401</v>
      </c>
      <c r="G48" s="831"/>
      <c r="H48" s="831"/>
      <c r="I48" s="822"/>
      <c r="J48" s="822"/>
      <c r="K48" s="831"/>
      <c r="L48" s="831"/>
      <c r="M48" s="822"/>
      <c r="N48" s="822"/>
      <c r="O48" s="831">
        <v>136</v>
      </c>
      <c r="P48" s="831">
        <v>51272</v>
      </c>
      <c r="Q48" s="827"/>
      <c r="R48" s="832">
        <v>377</v>
      </c>
    </row>
    <row r="49" spans="1:18" ht="14.45" customHeight="1" x14ac:dyDescent="0.2">
      <c r="A49" s="821"/>
      <c r="B49" s="822" t="s">
        <v>6334</v>
      </c>
      <c r="C49" s="822" t="s">
        <v>604</v>
      </c>
      <c r="D49" s="822" t="s">
        <v>6329</v>
      </c>
      <c r="E49" s="822" t="s">
        <v>6402</v>
      </c>
      <c r="F49" s="822" t="s">
        <v>6403</v>
      </c>
      <c r="G49" s="831"/>
      <c r="H49" s="831"/>
      <c r="I49" s="822"/>
      <c r="J49" s="822"/>
      <c r="K49" s="831"/>
      <c r="L49" s="831"/>
      <c r="M49" s="822"/>
      <c r="N49" s="822"/>
      <c r="O49" s="831">
        <v>2321</v>
      </c>
      <c r="P49" s="831">
        <v>417780</v>
      </c>
      <c r="Q49" s="827"/>
      <c r="R49" s="832">
        <v>180</v>
      </c>
    </row>
    <row r="50" spans="1:18" ht="14.45" customHeight="1" x14ac:dyDescent="0.2">
      <c r="A50" s="821"/>
      <c r="B50" s="822" t="s">
        <v>6334</v>
      </c>
      <c r="C50" s="822" t="s">
        <v>604</v>
      </c>
      <c r="D50" s="822" t="s">
        <v>6329</v>
      </c>
      <c r="E50" s="822" t="s">
        <v>6404</v>
      </c>
      <c r="F50" s="822" t="s">
        <v>6405</v>
      </c>
      <c r="G50" s="831"/>
      <c r="H50" s="831"/>
      <c r="I50" s="822"/>
      <c r="J50" s="822"/>
      <c r="K50" s="831"/>
      <c r="L50" s="831"/>
      <c r="M50" s="822"/>
      <c r="N50" s="822"/>
      <c r="O50" s="831">
        <v>21</v>
      </c>
      <c r="P50" s="831">
        <v>27447</v>
      </c>
      <c r="Q50" s="827"/>
      <c r="R50" s="832">
        <v>1307</v>
      </c>
    </row>
    <row r="51" spans="1:18" ht="14.45" customHeight="1" x14ac:dyDescent="0.2">
      <c r="A51" s="821"/>
      <c r="B51" s="822" t="s">
        <v>6334</v>
      </c>
      <c r="C51" s="822" t="s">
        <v>604</v>
      </c>
      <c r="D51" s="822" t="s">
        <v>6329</v>
      </c>
      <c r="E51" s="822" t="s">
        <v>6406</v>
      </c>
      <c r="F51" s="822" t="s">
        <v>6407</v>
      </c>
      <c r="G51" s="831"/>
      <c r="H51" s="831"/>
      <c r="I51" s="822"/>
      <c r="J51" s="822"/>
      <c r="K51" s="831"/>
      <c r="L51" s="831"/>
      <c r="M51" s="822"/>
      <c r="N51" s="822"/>
      <c r="O51" s="831">
        <v>189</v>
      </c>
      <c r="P51" s="831">
        <v>230580</v>
      </c>
      <c r="Q51" s="827"/>
      <c r="R51" s="832">
        <v>1220</v>
      </c>
    </row>
    <row r="52" spans="1:18" ht="14.45" customHeight="1" x14ac:dyDescent="0.2">
      <c r="A52" s="821"/>
      <c r="B52" s="822" t="s">
        <v>6334</v>
      </c>
      <c r="C52" s="822" t="s">
        <v>604</v>
      </c>
      <c r="D52" s="822" t="s">
        <v>6329</v>
      </c>
      <c r="E52" s="822" t="s">
        <v>6408</v>
      </c>
      <c r="F52" s="822" t="s">
        <v>6407</v>
      </c>
      <c r="G52" s="831"/>
      <c r="H52" s="831"/>
      <c r="I52" s="822"/>
      <c r="J52" s="822"/>
      <c r="K52" s="831"/>
      <c r="L52" s="831"/>
      <c r="M52" s="822"/>
      <c r="N52" s="822"/>
      <c r="O52" s="831">
        <v>18</v>
      </c>
      <c r="P52" s="831">
        <v>30222</v>
      </c>
      <c r="Q52" s="827"/>
      <c r="R52" s="832">
        <v>1679</v>
      </c>
    </row>
    <row r="53" spans="1:18" ht="14.45" customHeight="1" x14ac:dyDescent="0.2">
      <c r="A53" s="821"/>
      <c r="B53" s="822" t="s">
        <v>6334</v>
      </c>
      <c r="C53" s="822" t="s">
        <v>604</v>
      </c>
      <c r="D53" s="822" t="s">
        <v>6329</v>
      </c>
      <c r="E53" s="822" t="s">
        <v>6409</v>
      </c>
      <c r="F53" s="822" t="s">
        <v>6410</v>
      </c>
      <c r="G53" s="831"/>
      <c r="H53" s="831"/>
      <c r="I53" s="822"/>
      <c r="J53" s="822"/>
      <c r="K53" s="831"/>
      <c r="L53" s="831"/>
      <c r="M53" s="822"/>
      <c r="N53" s="822"/>
      <c r="O53" s="831">
        <v>73</v>
      </c>
      <c r="P53" s="831">
        <v>168119</v>
      </c>
      <c r="Q53" s="827"/>
      <c r="R53" s="832">
        <v>2303</v>
      </c>
    </row>
    <row r="54" spans="1:18" ht="14.45" customHeight="1" x14ac:dyDescent="0.2">
      <c r="A54" s="821"/>
      <c r="B54" s="822" t="s">
        <v>6334</v>
      </c>
      <c r="C54" s="822" t="s">
        <v>604</v>
      </c>
      <c r="D54" s="822" t="s">
        <v>6329</v>
      </c>
      <c r="E54" s="822" t="s">
        <v>6411</v>
      </c>
      <c r="F54" s="822" t="s">
        <v>6412</v>
      </c>
      <c r="G54" s="831"/>
      <c r="H54" s="831"/>
      <c r="I54" s="822"/>
      <c r="J54" s="822"/>
      <c r="K54" s="831"/>
      <c r="L54" s="831"/>
      <c r="M54" s="822"/>
      <c r="N54" s="822"/>
      <c r="O54" s="831">
        <v>1</v>
      </c>
      <c r="P54" s="831">
        <v>799</v>
      </c>
      <c r="Q54" s="827"/>
      <c r="R54" s="832">
        <v>799</v>
      </c>
    </row>
    <row r="55" spans="1:18" ht="14.45" customHeight="1" x14ac:dyDescent="0.2">
      <c r="A55" s="821"/>
      <c r="B55" s="822" t="s">
        <v>6334</v>
      </c>
      <c r="C55" s="822" t="s">
        <v>604</v>
      </c>
      <c r="D55" s="822" t="s">
        <v>6329</v>
      </c>
      <c r="E55" s="822" t="s">
        <v>6413</v>
      </c>
      <c r="F55" s="822" t="s">
        <v>6410</v>
      </c>
      <c r="G55" s="831"/>
      <c r="H55" s="831"/>
      <c r="I55" s="822"/>
      <c r="J55" s="822"/>
      <c r="K55" s="831"/>
      <c r="L55" s="831"/>
      <c r="M55" s="822"/>
      <c r="N55" s="822"/>
      <c r="O55" s="831">
        <v>1</v>
      </c>
      <c r="P55" s="831">
        <v>1609</v>
      </c>
      <c r="Q55" s="827"/>
      <c r="R55" s="832">
        <v>1609</v>
      </c>
    </row>
    <row r="56" spans="1:18" ht="14.45" customHeight="1" x14ac:dyDescent="0.2">
      <c r="A56" s="821" t="s">
        <v>6414</v>
      </c>
      <c r="B56" s="822" t="s">
        <v>6415</v>
      </c>
      <c r="C56" s="822" t="s">
        <v>604</v>
      </c>
      <c r="D56" s="822" t="s">
        <v>6335</v>
      </c>
      <c r="E56" s="822" t="s">
        <v>6336</v>
      </c>
      <c r="F56" s="822" t="s">
        <v>6337</v>
      </c>
      <c r="G56" s="831">
        <v>5.0000000000000009</v>
      </c>
      <c r="H56" s="831">
        <v>270.55999999999995</v>
      </c>
      <c r="I56" s="822">
        <v>4.148420729837472</v>
      </c>
      <c r="J56" s="822">
        <v>54.111999999999981</v>
      </c>
      <c r="K56" s="831">
        <v>1.2</v>
      </c>
      <c r="L56" s="831">
        <v>65.22</v>
      </c>
      <c r="M56" s="822">
        <v>1</v>
      </c>
      <c r="N56" s="822">
        <v>54.35</v>
      </c>
      <c r="O56" s="831"/>
      <c r="P56" s="831"/>
      <c r="Q56" s="827"/>
      <c r="R56" s="832"/>
    </row>
    <row r="57" spans="1:18" ht="14.45" customHeight="1" x14ac:dyDescent="0.2">
      <c r="A57" s="821" t="s">
        <v>6414</v>
      </c>
      <c r="B57" s="822" t="s">
        <v>6415</v>
      </c>
      <c r="C57" s="822" t="s">
        <v>604</v>
      </c>
      <c r="D57" s="822" t="s">
        <v>6335</v>
      </c>
      <c r="E57" s="822" t="s">
        <v>6338</v>
      </c>
      <c r="F57" s="822" t="s">
        <v>6339</v>
      </c>
      <c r="G57" s="831">
        <v>31.400000000000002</v>
      </c>
      <c r="H57" s="831">
        <v>2188.610000000001</v>
      </c>
      <c r="I57" s="822">
        <v>0.94578383540688071</v>
      </c>
      <c r="J57" s="822">
        <v>69.700955414012768</v>
      </c>
      <c r="K57" s="831">
        <v>33.200000000000003</v>
      </c>
      <c r="L57" s="831">
        <v>2314.0700000000006</v>
      </c>
      <c r="M57" s="822">
        <v>1</v>
      </c>
      <c r="N57" s="822">
        <v>69.700903614457843</v>
      </c>
      <c r="O57" s="831"/>
      <c r="P57" s="831"/>
      <c r="Q57" s="827"/>
      <c r="R57" s="832"/>
    </row>
    <row r="58" spans="1:18" ht="14.45" customHeight="1" x14ac:dyDescent="0.2">
      <c r="A58" s="821" t="s">
        <v>6414</v>
      </c>
      <c r="B58" s="822" t="s">
        <v>6415</v>
      </c>
      <c r="C58" s="822" t="s">
        <v>604</v>
      </c>
      <c r="D58" s="822" t="s">
        <v>6335</v>
      </c>
      <c r="E58" s="822" t="s">
        <v>6340</v>
      </c>
      <c r="F58" s="822" t="s">
        <v>6341</v>
      </c>
      <c r="G58" s="831">
        <v>132.4</v>
      </c>
      <c r="H58" s="831">
        <v>43033.58</v>
      </c>
      <c r="I58" s="822">
        <v>1.351920616849253</v>
      </c>
      <c r="J58" s="822">
        <v>325.02703927492445</v>
      </c>
      <c r="K58" s="831">
        <v>108.00000000000003</v>
      </c>
      <c r="L58" s="831">
        <v>31831.44000000001</v>
      </c>
      <c r="M58" s="822">
        <v>1</v>
      </c>
      <c r="N58" s="822">
        <v>294.73555555555555</v>
      </c>
      <c r="O58" s="831"/>
      <c r="P58" s="831"/>
      <c r="Q58" s="827"/>
      <c r="R58" s="832"/>
    </row>
    <row r="59" spans="1:18" ht="14.45" customHeight="1" x14ac:dyDescent="0.2">
      <c r="A59" s="821" t="s">
        <v>6414</v>
      </c>
      <c r="B59" s="822" t="s">
        <v>6415</v>
      </c>
      <c r="C59" s="822" t="s">
        <v>604</v>
      </c>
      <c r="D59" s="822" t="s">
        <v>6335</v>
      </c>
      <c r="E59" s="822" t="s">
        <v>6342</v>
      </c>
      <c r="F59" s="822" t="s">
        <v>718</v>
      </c>
      <c r="G59" s="831">
        <v>1.5999999999999999</v>
      </c>
      <c r="H59" s="831">
        <v>89.61</v>
      </c>
      <c r="I59" s="822">
        <v>0.88512445673646767</v>
      </c>
      <c r="J59" s="822">
        <v>56.006250000000001</v>
      </c>
      <c r="K59" s="831">
        <v>2</v>
      </c>
      <c r="L59" s="831">
        <v>101.24000000000001</v>
      </c>
      <c r="M59" s="822">
        <v>1</v>
      </c>
      <c r="N59" s="822">
        <v>50.620000000000005</v>
      </c>
      <c r="O59" s="831"/>
      <c r="P59" s="831"/>
      <c r="Q59" s="827"/>
      <c r="R59" s="832"/>
    </row>
    <row r="60" spans="1:18" ht="14.45" customHeight="1" x14ac:dyDescent="0.2">
      <c r="A60" s="821" t="s">
        <v>6414</v>
      </c>
      <c r="B60" s="822" t="s">
        <v>6415</v>
      </c>
      <c r="C60" s="822" t="s">
        <v>604</v>
      </c>
      <c r="D60" s="822" t="s">
        <v>6335</v>
      </c>
      <c r="E60" s="822" t="s">
        <v>6343</v>
      </c>
      <c r="F60" s="822" t="s">
        <v>724</v>
      </c>
      <c r="G60" s="831">
        <v>72</v>
      </c>
      <c r="H60" s="831">
        <v>981.5100000000001</v>
      </c>
      <c r="I60" s="822">
        <v>8.1568187484417862</v>
      </c>
      <c r="J60" s="822">
        <v>13.632083333333334</v>
      </c>
      <c r="K60" s="831">
        <v>9</v>
      </c>
      <c r="L60" s="831">
        <v>120.32999999999998</v>
      </c>
      <c r="M60" s="822">
        <v>1</v>
      </c>
      <c r="N60" s="822">
        <v>13.369999999999997</v>
      </c>
      <c r="O60" s="831"/>
      <c r="P60" s="831"/>
      <c r="Q60" s="827"/>
      <c r="R60" s="832"/>
    </row>
    <row r="61" spans="1:18" ht="14.45" customHeight="1" x14ac:dyDescent="0.2">
      <c r="A61" s="821" t="s">
        <v>6414</v>
      </c>
      <c r="B61" s="822" t="s">
        <v>6415</v>
      </c>
      <c r="C61" s="822" t="s">
        <v>604</v>
      </c>
      <c r="D61" s="822" t="s">
        <v>6335</v>
      </c>
      <c r="E61" s="822" t="s">
        <v>6344</v>
      </c>
      <c r="F61" s="822" t="s">
        <v>726</v>
      </c>
      <c r="G61" s="831"/>
      <c r="H61" s="831"/>
      <c r="I61" s="822"/>
      <c r="J61" s="822"/>
      <c r="K61" s="831">
        <v>1.7999999999999998</v>
      </c>
      <c r="L61" s="831">
        <v>1099.83</v>
      </c>
      <c r="M61" s="822">
        <v>1</v>
      </c>
      <c r="N61" s="822">
        <v>611.01666666666665</v>
      </c>
      <c r="O61" s="831"/>
      <c r="P61" s="831"/>
      <c r="Q61" s="827"/>
      <c r="R61" s="832"/>
    </row>
    <row r="62" spans="1:18" ht="14.45" customHeight="1" x14ac:dyDescent="0.2">
      <c r="A62" s="821" t="s">
        <v>6414</v>
      </c>
      <c r="B62" s="822" t="s">
        <v>6415</v>
      </c>
      <c r="C62" s="822" t="s">
        <v>604</v>
      </c>
      <c r="D62" s="822" t="s">
        <v>6335</v>
      </c>
      <c r="E62" s="822" t="s">
        <v>6345</v>
      </c>
      <c r="F62" s="822" t="s">
        <v>4177</v>
      </c>
      <c r="G62" s="831"/>
      <c r="H62" s="831"/>
      <c r="I62" s="822"/>
      <c r="J62" s="822"/>
      <c r="K62" s="831">
        <v>2.2000000000000002</v>
      </c>
      <c r="L62" s="831">
        <v>85.82</v>
      </c>
      <c r="M62" s="822">
        <v>1</v>
      </c>
      <c r="N62" s="822">
        <v>39.009090909090901</v>
      </c>
      <c r="O62" s="831"/>
      <c r="P62" s="831"/>
      <c r="Q62" s="827"/>
      <c r="R62" s="832"/>
    </row>
    <row r="63" spans="1:18" ht="14.45" customHeight="1" x14ac:dyDescent="0.2">
      <c r="A63" s="821" t="s">
        <v>6414</v>
      </c>
      <c r="B63" s="822" t="s">
        <v>6415</v>
      </c>
      <c r="C63" s="822" t="s">
        <v>604</v>
      </c>
      <c r="D63" s="822" t="s">
        <v>6335</v>
      </c>
      <c r="E63" s="822" t="s">
        <v>6346</v>
      </c>
      <c r="F63" s="822" t="s">
        <v>1095</v>
      </c>
      <c r="G63" s="831">
        <v>1.9</v>
      </c>
      <c r="H63" s="831">
        <v>336.29999999999995</v>
      </c>
      <c r="I63" s="822">
        <v>6.333333333333333</v>
      </c>
      <c r="J63" s="822">
        <v>176.99999999999997</v>
      </c>
      <c r="K63" s="831">
        <v>0.30000000000000004</v>
      </c>
      <c r="L63" s="831">
        <v>53.099999999999994</v>
      </c>
      <c r="M63" s="822">
        <v>1</v>
      </c>
      <c r="N63" s="822">
        <v>176.99999999999994</v>
      </c>
      <c r="O63" s="831"/>
      <c r="P63" s="831"/>
      <c r="Q63" s="827"/>
      <c r="R63" s="832"/>
    </row>
    <row r="64" spans="1:18" ht="14.45" customHeight="1" x14ac:dyDescent="0.2">
      <c r="A64" s="821" t="s">
        <v>6414</v>
      </c>
      <c r="B64" s="822" t="s">
        <v>6415</v>
      </c>
      <c r="C64" s="822" t="s">
        <v>604</v>
      </c>
      <c r="D64" s="822" t="s">
        <v>6335</v>
      </c>
      <c r="E64" s="822" t="s">
        <v>6416</v>
      </c>
      <c r="F64" s="822" t="s">
        <v>679</v>
      </c>
      <c r="G64" s="831">
        <v>4.4000000000000004</v>
      </c>
      <c r="H64" s="831">
        <v>253.32999999999998</v>
      </c>
      <c r="I64" s="822">
        <v>1.5674421482489795</v>
      </c>
      <c r="J64" s="822">
        <v>57.574999999999989</v>
      </c>
      <c r="K64" s="831">
        <v>3.1000000000000014</v>
      </c>
      <c r="L64" s="831">
        <v>161.61999999999995</v>
      </c>
      <c r="M64" s="822">
        <v>1</v>
      </c>
      <c r="N64" s="822">
        <v>52.135483870967704</v>
      </c>
      <c r="O64" s="831"/>
      <c r="P64" s="831"/>
      <c r="Q64" s="827"/>
      <c r="R64" s="832"/>
    </row>
    <row r="65" spans="1:18" ht="14.45" customHeight="1" x14ac:dyDescent="0.2">
      <c r="A65" s="821" t="s">
        <v>6414</v>
      </c>
      <c r="B65" s="822" t="s">
        <v>6415</v>
      </c>
      <c r="C65" s="822" t="s">
        <v>604</v>
      </c>
      <c r="D65" s="822" t="s">
        <v>6335</v>
      </c>
      <c r="E65" s="822" t="s">
        <v>6347</v>
      </c>
      <c r="F65" s="822" t="s">
        <v>690</v>
      </c>
      <c r="G65" s="831">
        <v>21</v>
      </c>
      <c r="H65" s="831">
        <v>1476.36</v>
      </c>
      <c r="I65" s="822">
        <v>1.1012188026792775</v>
      </c>
      <c r="J65" s="822">
        <v>70.302857142857135</v>
      </c>
      <c r="K65" s="831">
        <v>22.3</v>
      </c>
      <c r="L65" s="831">
        <v>1340.6599999999996</v>
      </c>
      <c r="M65" s="822">
        <v>1</v>
      </c>
      <c r="N65" s="822">
        <v>60.119282511210741</v>
      </c>
      <c r="O65" s="831"/>
      <c r="P65" s="831"/>
      <c r="Q65" s="827"/>
      <c r="R65" s="832"/>
    </row>
    <row r="66" spans="1:18" ht="14.45" customHeight="1" x14ac:dyDescent="0.2">
      <c r="A66" s="821" t="s">
        <v>6414</v>
      </c>
      <c r="B66" s="822" t="s">
        <v>6415</v>
      </c>
      <c r="C66" s="822" t="s">
        <v>604</v>
      </c>
      <c r="D66" s="822" t="s">
        <v>6335</v>
      </c>
      <c r="E66" s="822" t="s">
        <v>6348</v>
      </c>
      <c r="F66" s="822" t="s">
        <v>6349</v>
      </c>
      <c r="G66" s="831"/>
      <c r="H66" s="831"/>
      <c r="I66" s="822"/>
      <c r="J66" s="822"/>
      <c r="K66" s="831">
        <v>1</v>
      </c>
      <c r="L66" s="831">
        <v>51.83</v>
      </c>
      <c r="M66" s="822">
        <v>1</v>
      </c>
      <c r="N66" s="822">
        <v>51.83</v>
      </c>
      <c r="O66" s="831"/>
      <c r="P66" s="831"/>
      <c r="Q66" s="827"/>
      <c r="R66" s="832"/>
    </row>
    <row r="67" spans="1:18" ht="14.45" customHeight="1" x14ac:dyDescent="0.2">
      <c r="A67" s="821" t="s">
        <v>6414</v>
      </c>
      <c r="B67" s="822" t="s">
        <v>6415</v>
      </c>
      <c r="C67" s="822" t="s">
        <v>604</v>
      </c>
      <c r="D67" s="822" t="s">
        <v>6335</v>
      </c>
      <c r="E67" s="822" t="s">
        <v>6350</v>
      </c>
      <c r="F67" s="822" t="s">
        <v>683</v>
      </c>
      <c r="G67" s="831">
        <v>42.4</v>
      </c>
      <c r="H67" s="831">
        <v>24907.3</v>
      </c>
      <c r="I67" s="822">
        <v>0.8952887466432019</v>
      </c>
      <c r="J67" s="822">
        <v>587.43632075471703</v>
      </c>
      <c r="K67" s="831">
        <v>51.999999999999986</v>
      </c>
      <c r="L67" s="831">
        <v>27820.41</v>
      </c>
      <c r="M67" s="822">
        <v>1</v>
      </c>
      <c r="N67" s="822">
        <v>535.0078846153848</v>
      </c>
      <c r="O67" s="831"/>
      <c r="P67" s="831"/>
      <c r="Q67" s="827"/>
      <c r="R67" s="832"/>
    </row>
    <row r="68" spans="1:18" ht="14.45" customHeight="1" x14ac:dyDescent="0.2">
      <c r="A68" s="821" t="s">
        <v>6414</v>
      </c>
      <c r="B68" s="822" t="s">
        <v>6415</v>
      </c>
      <c r="C68" s="822" t="s">
        <v>604</v>
      </c>
      <c r="D68" s="822" t="s">
        <v>6335</v>
      </c>
      <c r="E68" s="822" t="s">
        <v>6351</v>
      </c>
      <c r="F68" s="822" t="s">
        <v>688</v>
      </c>
      <c r="G68" s="831">
        <v>8</v>
      </c>
      <c r="H68" s="831">
        <v>134.4</v>
      </c>
      <c r="I68" s="822">
        <v>0.34782608695652173</v>
      </c>
      <c r="J68" s="822">
        <v>16.8</v>
      </c>
      <c r="K68" s="831">
        <v>23</v>
      </c>
      <c r="L68" s="831">
        <v>386.40000000000003</v>
      </c>
      <c r="M68" s="822">
        <v>1</v>
      </c>
      <c r="N68" s="822">
        <v>16.8</v>
      </c>
      <c r="O68" s="831"/>
      <c r="P68" s="831"/>
      <c r="Q68" s="827"/>
      <c r="R68" s="832"/>
    </row>
    <row r="69" spans="1:18" ht="14.45" customHeight="1" x14ac:dyDescent="0.2">
      <c r="A69" s="821" t="s">
        <v>6414</v>
      </c>
      <c r="B69" s="822" t="s">
        <v>6415</v>
      </c>
      <c r="C69" s="822" t="s">
        <v>604</v>
      </c>
      <c r="D69" s="822" t="s">
        <v>6335</v>
      </c>
      <c r="E69" s="822" t="s">
        <v>6417</v>
      </c>
      <c r="F69" s="822"/>
      <c r="G69" s="831">
        <v>0.8</v>
      </c>
      <c r="H69" s="831">
        <v>43.56</v>
      </c>
      <c r="I69" s="822"/>
      <c r="J69" s="822">
        <v>54.45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6414</v>
      </c>
      <c r="B70" s="822" t="s">
        <v>6415</v>
      </c>
      <c r="C70" s="822" t="s">
        <v>604</v>
      </c>
      <c r="D70" s="822" t="s">
        <v>6335</v>
      </c>
      <c r="E70" s="822" t="s">
        <v>6352</v>
      </c>
      <c r="F70" s="822" t="s">
        <v>692</v>
      </c>
      <c r="G70" s="831">
        <v>0.70000000000000007</v>
      </c>
      <c r="H70" s="831">
        <v>85.15</v>
      </c>
      <c r="I70" s="822">
        <v>2.1883834489848368</v>
      </c>
      <c r="J70" s="822">
        <v>121.64285714285714</v>
      </c>
      <c r="K70" s="831">
        <v>0.32</v>
      </c>
      <c r="L70" s="831">
        <v>38.910000000000004</v>
      </c>
      <c r="M70" s="822">
        <v>1</v>
      </c>
      <c r="N70" s="822">
        <v>121.59375000000001</v>
      </c>
      <c r="O70" s="831"/>
      <c r="P70" s="831"/>
      <c r="Q70" s="827"/>
      <c r="R70" s="832"/>
    </row>
    <row r="71" spans="1:18" ht="14.45" customHeight="1" x14ac:dyDescent="0.2">
      <c r="A71" s="821" t="s">
        <v>6414</v>
      </c>
      <c r="B71" s="822" t="s">
        <v>6415</v>
      </c>
      <c r="C71" s="822" t="s">
        <v>604</v>
      </c>
      <c r="D71" s="822" t="s">
        <v>6335</v>
      </c>
      <c r="E71" s="822" t="s">
        <v>6353</v>
      </c>
      <c r="F71" s="822" t="s">
        <v>692</v>
      </c>
      <c r="G71" s="831">
        <v>0.63000000000000023</v>
      </c>
      <c r="H71" s="831">
        <v>126.41999999999997</v>
      </c>
      <c r="I71" s="822">
        <v>1.0499127979403704</v>
      </c>
      <c r="J71" s="822">
        <v>200.66666666666654</v>
      </c>
      <c r="K71" s="831">
        <v>0.62000000000000011</v>
      </c>
      <c r="L71" s="831">
        <v>120.40999999999998</v>
      </c>
      <c r="M71" s="822">
        <v>1</v>
      </c>
      <c r="N71" s="822">
        <v>194.20967741935479</v>
      </c>
      <c r="O71" s="831"/>
      <c r="P71" s="831"/>
      <c r="Q71" s="827"/>
      <c r="R71" s="832"/>
    </row>
    <row r="72" spans="1:18" ht="14.45" customHeight="1" x14ac:dyDescent="0.2">
      <c r="A72" s="821" t="s">
        <v>6414</v>
      </c>
      <c r="B72" s="822" t="s">
        <v>6415</v>
      </c>
      <c r="C72" s="822" t="s">
        <v>604</v>
      </c>
      <c r="D72" s="822" t="s">
        <v>6335</v>
      </c>
      <c r="E72" s="822" t="s">
        <v>6354</v>
      </c>
      <c r="F72" s="822" t="s">
        <v>692</v>
      </c>
      <c r="G72" s="831">
        <v>38.249999999999986</v>
      </c>
      <c r="H72" s="831">
        <v>9310.8300000000017</v>
      </c>
      <c r="I72" s="822">
        <v>0.84245733121365463</v>
      </c>
      <c r="J72" s="822">
        <v>243.42039215686287</v>
      </c>
      <c r="K72" s="831">
        <v>45.400000000000013</v>
      </c>
      <c r="L72" s="831">
        <v>11051.990000000003</v>
      </c>
      <c r="M72" s="822">
        <v>1</v>
      </c>
      <c r="N72" s="822">
        <v>243.43590308370045</v>
      </c>
      <c r="O72" s="831"/>
      <c r="P72" s="831"/>
      <c r="Q72" s="827"/>
      <c r="R72" s="832"/>
    </row>
    <row r="73" spans="1:18" ht="14.45" customHeight="1" x14ac:dyDescent="0.2">
      <c r="A73" s="821" t="s">
        <v>6414</v>
      </c>
      <c r="B73" s="822" t="s">
        <v>6415</v>
      </c>
      <c r="C73" s="822" t="s">
        <v>604</v>
      </c>
      <c r="D73" s="822" t="s">
        <v>6335</v>
      </c>
      <c r="E73" s="822" t="s">
        <v>6418</v>
      </c>
      <c r="F73" s="822"/>
      <c r="G73" s="831">
        <v>6.6</v>
      </c>
      <c r="H73" s="831">
        <v>247.5</v>
      </c>
      <c r="I73" s="822"/>
      <c r="J73" s="822">
        <v>37.5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6414</v>
      </c>
      <c r="B74" s="822" t="s">
        <v>6415</v>
      </c>
      <c r="C74" s="822" t="s">
        <v>604</v>
      </c>
      <c r="D74" s="822" t="s">
        <v>6335</v>
      </c>
      <c r="E74" s="822" t="s">
        <v>6418</v>
      </c>
      <c r="F74" s="822" t="s">
        <v>6419</v>
      </c>
      <c r="G74" s="831">
        <v>14.899999999999999</v>
      </c>
      <c r="H74" s="831">
        <v>558.75</v>
      </c>
      <c r="I74" s="822"/>
      <c r="J74" s="822">
        <v>37.500000000000007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6414</v>
      </c>
      <c r="B75" s="822" t="s">
        <v>6415</v>
      </c>
      <c r="C75" s="822" t="s">
        <v>604</v>
      </c>
      <c r="D75" s="822" t="s">
        <v>6335</v>
      </c>
      <c r="E75" s="822" t="s">
        <v>6355</v>
      </c>
      <c r="F75" s="822" t="s">
        <v>2337</v>
      </c>
      <c r="G75" s="831"/>
      <c r="H75" s="831"/>
      <c r="I75" s="822"/>
      <c r="J75" s="822"/>
      <c r="K75" s="831">
        <v>0.1</v>
      </c>
      <c r="L75" s="831">
        <v>27.549999999999997</v>
      </c>
      <c r="M75" s="822">
        <v>1</v>
      </c>
      <c r="N75" s="822">
        <v>275.49999999999994</v>
      </c>
      <c r="O75" s="831"/>
      <c r="P75" s="831"/>
      <c r="Q75" s="827"/>
      <c r="R75" s="832"/>
    </row>
    <row r="76" spans="1:18" ht="14.45" customHeight="1" x14ac:dyDescent="0.2">
      <c r="A76" s="821" t="s">
        <v>6414</v>
      </c>
      <c r="B76" s="822" t="s">
        <v>6415</v>
      </c>
      <c r="C76" s="822" t="s">
        <v>604</v>
      </c>
      <c r="D76" s="822" t="s">
        <v>6335</v>
      </c>
      <c r="E76" s="822" t="s">
        <v>6356</v>
      </c>
      <c r="F76" s="822" t="s">
        <v>4097</v>
      </c>
      <c r="G76" s="831"/>
      <c r="H76" s="831"/>
      <c r="I76" s="822"/>
      <c r="J76" s="822"/>
      <c r="K76" s="831">
        <v>2.2000000000000002</v>
      </c>
      <c r="L76" s="831">
        <v>62.010000000000005</v>
      </c>
      <c r="M76" s="822">
        <v>1</v>
      </c>
      <c r="N76" s="822">
        <v>28.186363636363637</v>
      </c>
      <c r="O76" s="831"/>
      <c r="P76" s="831"/>
      <c r="Q76" s="827"/>
      <c r="R76" s="832"/>
    </row>
    <row r="77" spans="1:18" ht="14.45" customHeight="1" x14ac:dyDescent="0.2">
      <c r="A77" s="821" t="s">
        <v>6414</v>
      </c>
      <c r="B77" s="822" t="s">
        <v>6415</v>
      </c>
      <c r="C77" s="822" t="s">
        <v>604</v>
      </c>
      <c r="D77" s="822" t="s">
        <v>6335</v>
      </c>
      <c r="E77" s="822" t="s">
        <v>6357</v>
      </c>
      <c r="F77" s="822" t="s">
        <v>2319</v>
      </c>
      <c r="G77" s="831"/>
      <c r="H77" s="831"/>
      <c r="I77" s="822"/>
      <c r="J77" s="822"/>
      <c r="K77" s="831">
        <v>8.9</v>
      </c>
      <c r="L77" s="831">
        <v>2014.3300000000002</v>
      </c>
      <c r="M77" s="822">
        <v>1</v>
      </c>
      <c r="N77" s="822">
        <v>226.32921348314608</v>
      </c>
      <c r="O77" s="831"/>
      <c r="P77" s="831"/>
      <c r="Q77" s="827"/>
      <c r="R77" s="832"/>
    </row>
    <row r="78" spans="1:18" ht="14.45" customHeight="1" x14ac:dyDescent="0.2">
      <c r="A78" s="821" t="s">
        <v>6414</v>
      </c>
      <c r="B78" s="822" t="s">
        <v>6415</v>
      </c>
      <c r="C78" s="822" t="s">
        <v>604</v>
      </c>
      <c r="D78" s="822" t="s">
        <v>6335</v>
      </c>
      <c r="E78" s="822" t="s">
        <v>6420</v>
      </c>
      <c r="F78" s="822" t="s">
        <v>2319</v>
      </c>
      <c r="G78" s="831"/>
      <c r="H78" s="831"/>
      <c r="I78" s="822"/>
      <c r="J78" s="822"/>
      <c r="K78" s="831">
        <v>18.099999999999998</v>
      </c>
      <c r="L78" s="831">
        <v>925.22000000000037</v>
      </c>
      <c r="M78" s="822">
        <v>1</v>
      </c>
      <c r="N78" s="822">
        <v>51.117127071823234</v>
      </c>
      <c r="O78" s="831"/>
      <c r="P78" s="831"/>
      <c r="Q78" s="827"/>
      <c r="R78" s="832"/>
    </row>
    <row r="79" spans="1:18" ht="14.45" customHeight="1" x14ac:dyDescent="0.2">
      <c r="A79" s="821" t="s">
        <v>6414</v>
      </c>
      <c r="B79" s="822" t="s">
        <v>6415</v>
      </c>
      <c r="C79" s="822" t="s">
        <v>604</v>
      </c>
      <c r="D79" s="822" t="s">
        <v>6359</v>
      </c>
      <c r="E79" s="822" t="s">
        <v>6360</v>
      </c>
      <c r="F79" s="822" t="s">
        <v>6361</v>
      </c>
      <c r="G79" s="831">
        <v>5</v>
      </c>
      <c r="H79" s="831">
        <v>1213.1999999999998</v>
      </c>
      <c r="I79" s="822">
        <v>1</v>
      </c>
      <c r="J79" s="822">
        <v>242.63999999999996</v>
      </c>
      <c r="K79" s="831">
        <v>5</v>
      </c>
      <c r="L79" s="831">
        <v>1213.1999999999998</v>
      </c>
      <c r="M79" s="822">
        <v>1</v>
      </c>
      <c r="N79" s="822">
        <v>242.63999999999996</v>
      </c>
      <c r="O79" s="831"/>
      <c r="P79" s="831"/>
      <c r="Q79" s="827"/>
      <c r="R79" s="832"/>
    </row>
    <row r="80" spans="1:18" ht="14.45" customHeight="1" x14ac:dyDescent="0.2">
      <c r="A80" s="821" t="s">
        <v>6414</v>
      </c>
      <c r="B80" s="822" t="s">
        <v>6415</v>
      </c>
      <c r="C80" s="822" t="s">
        <v>604</v>
      </c>
      <c r="D80" s="822" t="s">
        <v>6359</v>
      </c>
      <c r="E80" s="822" t="s">
        <v>6362</v>
      </c>
      <c r="F80" s="822" t="s">
        <v>6363</v>
      </c>
      <c r="G80" s="831">
        <v>186</v>
      </c>
      <c r="H80" s="831">
        <v>45131.040000000008</v>
      </c>
      <c r="I80" s="822">
        <v>1.8148151126824223</v>
      </c>
      <c r="J80" s="822">
        <v>242.64000000000004</v>
      </c>
      <c r="K80" s="831">
        <v>113</v>
      </c>
      <c r="L80" s="831">
        <v>24868.120000000003</v>
      </c>
      <c r="M80" s="822">
        <v>1</v>
      </c>
      <c r="N80" s="822">
        <v>220.07185840707967</v>
      </c>
      <c r="O80" s="831"/>
      <c r="P80" s="831"/>
      <c r="Q80" s="827"/>
      <c r="R80" s="832"/>
    </row>
    <row r="81" spans="1:18" ht="14.45" customHeight="1" x14ac:dyDescent="0.2">
      <c r="A81" s="821" t="s">
        <v>6414</v>
      </c>
      <c r="B81" s="822" t="s">
        <v>6415</v>
      </c>
      <c r="C81" s="822" t="s">
        <v>604</v>
      </c>
      <c r="D81" s="822" t="s">
        <v>6359</v>
      </c>
      <c r="E81" s="822" t="s">
        <v>6364</v>
      </c>
      <c r="F81" s="822" t="s">
        <v>6365</v>
      </c>
      <c r="G81" s="831">
        <v>45</v>
      </c>
      <c r="H81" s="831">
        <v>10918.799999999997</v>
      </c>
      <c r="I81" s="822">
        <v>0.91213168218240626</v>
      </c>
      <c r="J81" s="822">
        <v>242.63999999999993</v>
      </c>
      <c r="K81" s="831">
        <v>56</v>
      </c>
      <c r="L81" s="831">
        <v>11970.639999999998</v>
      </c>
      <c r="M81" s="822">
        <v>1</v>
      </c>
      <c r="N81" s="822">
        <v>213.76142857142852</v>
      </c>
      <c r="O81" s="831"/>
      <c r="P81" s="831"/>
      <c r="Q81" s="827"/>
      <c r="R81" s="832"/>
    </row>
    <row r="82" spans="1:18" ht="14.45" customHeight="1" x14ac:dyDescent="0.2">
      <c r="A82" s="821" t="s">
        <v>6414</v>
      </c>
      <c r="B82" s="822" t="s">
        <v>6415</v>
      </c>
      <c r="C82" s="822" t="s">
        <v>604</v>
      </c>
      <c r="D82" s="822" t="s">
        <v>6359</v>
      </c>
      <c r="E82" s="822" t="s">
        <v>6366</v>
      </c>
      <c r="F82" s="822" t="s">
        <v>6367</v>
      </c>
      <c r="G82" s="831">
        <v>6</v>
      </c>
      <c r="H82" s="831">
        <v>2334</v>
      </c>
      <c r="I82" s="822"/>
      <c r="J82" s="822">
        <v>389</v>
      </c>
      <c r="K82" s="831"/>
      <c r="L82" s="831"/>
      <c r="M82" s="822"/>
      <c r="N82" s="822"/>
      <c r="O82" s="831"/>
      <c r="P82" s="831"/>
      <c r="Q82" s="827"/>
      <c r="R82" s="832"/>
    </row>
    <row r="83" spans="1:18" ht="14.45" customHeight="1" x14ac:dyDescent="0.2">
      <c r="A83" s="821" t="s">
        <v>6414</v>
      </c>
      <c r="B83" s="822" t="s">
        <v>6415</v>
      </c>
      <c r="C83" s="822" t="s">
        <v>604</v>
      </c>
      <c r="D83" s="822" t="s">
        <v>6359</v>
      </c>
      <c r="E83" s="822" t="s">
        <v>6368</v>
      </c>
      <c r="F83" s="822" t="s">
        <v>6367</v>
      </c>
      <c r="G83" s="831">
        <v>308</v>
      </c>
      <c r="H83" s="831">
        <v>138292</v>
      </c>
      <c r="I83" s="822">
        <v>1.088339222614841</v>
      </c>
      <c r="J83" s="822">
        <v>449</v>
      </c>
      <c r="K83" s="831">
        <v>283</v>
      </c>
      <c r="L83" s="831">
        <v>127067</v>
      </c>
      <c r="M83" s="822">
        <v>1</v>
      </c>
      <c r="N83" s="822">
        <v>449</v>
      </c>
      <c r="O83" s="831"/>
      <c r="P83" s="831"/>
      <c r="Q83" s="827"/>
      <c r="R83" s="832"/>
    </row>
    <row r="84" spans="1:18" ht="14.45" customHeight="1" x14ac:dyDescent="0.2">
      <c r="A84" s="821" t="s">
        <v>6414</v>
      </c>
      <c r="B84" s="822" t="s">
        <v>6415</v>
      </c>
      <c r="C84" s="822" t="s">
        <v>604</v>
      </c>
      <c r="D84" s="822" t="s">
        <v>6359</v>
      </c>
      <c r="E84" s="822" t="s">
        <v>6369</v>
      </c>
      <c r="F84" s="822" t="s">
        <v>6367</v>
      </c>
      <c r="G84" s="831">
        <v>48</v>
      </c>
      <c r="H84" s="831">
        <v>24000</v>
      </c>
      <c r="I84" s="822">
        <v>0.7384615384615385</v>
      </c>
      <c r="J84" s="822">
        <v>500</v>
      </c>
      <c r="K84" s="831">
        <v>65</v>
      </c>
      <c r="L84" s="831">
        <v>32500</v>
      </c>
      <c r="M84" s="822">
        <v>1</v>
      </c>
      <c r="N84" s="822">
        <v>500</v>
      </c>
      <c r="O84" s="831"/>
      <c r="P84" s="831"/>
      <c r="Q84" s="827"/>
      <c r="R84" s="832"/>
    </row>
    <row r="85" spans="1:18" ht="14.45" customHeight="1" x14ac:dyDescent="0.2">
      <c r="A85" s="821" t="s">
        <v>6414</v>
      </c>
      <c r="B85" s="822" t="s">
        <v>6415</v>
      </c>
      <c r="C85" s="822" t="s">
        <v>604</v>
      </c>
      <c r="D85" s="822" t="s">
        <v>6329</v>
      </c>
      <c r="E85" s="822" t="s">
        <v>6372</v>
      </c>
      <c r="F85" s="822" t="s">
        <v>6373</v>
      </c>
      <c r="G85" s="831">
        <v>96</v>
      </c>
      <c r="H85" s="831">
        <v>7488</v>
      </c>
      <c r="I85" s="822">
        <v>1.3164556962025316</v>
      </c>
      <c r="J85" s="822">
        <v>78</v>
      </c>
      <c r="K85" s="831">
        <v>72</v>
      </c>
      <c r="L85" s="831">
        <v>5688</v>
      </c>
      <c r="M85" s="822">
        <v>1</v>
      </c>
      <c r="N85" s="822">
        <v>79</v>
      </c>
      <c r="O85" s="831"/>
      <c r="P85" s="831"/>
      <c r="Q85" s="827"/>
      <c r="R85" s="832"/>
    </row>
    <row r="86" spans="1:18" ht="14.45" customHeight="1" x14ac:dyDescent="0.2">
      <c r="A86" s="821" t="s">
        <v>6414</v>
      </c>
      <c r="B86" s="822" t="s">
        <v>6415</v>
      </c>
      <c r="C86" s="822" t="s">
        <v>604</v>
      </c>
      <c r="D86" s="822" t="s">
        <v>6329</v>
      </c>
      <c r="E86" s="822" t="s">
        <v>6374</v>
      </c>
      <c r="F86" s="822" t="s">
        <v>6375</v>
      </c>
      <c r="G86" s="831">
        <v>2685</v>
      </c>
      <c r="H86" s="831">
        <v>395523</v>
      </c>
      <c r="I86" s="822">
        <v>1.0386033369920855</v>
      </c>
      <c r="J86" s="822">
        <v>147.30837988826815</v>
      </c>
      <c r="K86" s="831">
        <v>2522</v>
      </c>
      <c r="L86" s="831">
        <v>380822</v>
      </c>
      <c r="M86" s="822">
        <v>1</v>
      </c>
      <c r="N86" s="822">
        <v>151</v>
      </c>
      <c r="O86" s="831"/>
      <c r="P86" s="831"/>
      <c r="Q86" s="827"/>
      <c r="R86" s="832"/>
    </row>
    <row r="87" spans="1:18" ht="14.45" customHeight="1" x14ac:dyDescent="0.2">
      <c r="A87" s="821" t="s">
        <v>6414</v>
      </c>
      <c r="B87" s="822" t="s">
        <v>6415</v>
      </c>
      <c r="C87" s="822" t="s">
        <v>604</v>
      </c>
      <c r="D87" s="822" t="s">
        <v>6329</v>
      </c>
      <c r="E87" s="822" t="s">
        <v>6376</v>
      </c>
      <c r="F87" s="822" t="s">
        <v>6377</v>
      </c>
      <c r="G87" s="831">
        <v>698</v>
      </c>
      <c r="H87" s="831">
        <v>25826</v>
      </c>
      <c r="I87" s="822">
        <v>0.91718161801264297</v>
      </c>
      <c r="J87" s="822">
        <v>37</v>
      </c>
      <c r="K87" s="831">
        <v>741</v>
      </c>
      <c r="L87" s="831">
        <v>28158</v>
      </c>
      <c r="M87" s="822">
        <v>1</v>
      </c>
      <c r="N87" s="822">
        <v>38</v>
      </c>
      <c r="O87" s="831">
        <v>218</v>
      </c>
      <c r="P87" s="831">
        <v>8284</v>
      </c>
      <c r="Q87" s="827">
        <v>0.2941970310391363</v>
      </c>
      <c r="R87" s="832">
        <v>38</v>
      </c>
    </row>
    <row r="88" spans="1:18" ht="14.45" customHeight="1" x14ac:dyDescent="0.2">
      <c r="A88" s="821" t="s">
        <v>6414</v>
      </c>
      <c r="B88" s="822" t="s">
        <v>6415</v>
      </c>
      <c r="C88" s="822" t="s">
        <v>604</v>
      </c>
      <c r="D88" s="822" t="s">
        <v>6329</v>
      </c>
      <c r="E88" s="822" t="s">
        <v>6421</v>
      </c>
      <c r="F88" s="822" t="s">
        <v>6422</v>
      </c>
      <c r="G88" s="831">
        <v>5</v>
      </c>
      <c r="H88" s="831">
        <v>585</v>
      </c>
      <c r="I88" s="822"/>
      <c r="J88" s="822">
        <v>117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6414</v>
      </c>
      <c r="B89" s="822" t="s">
        <v>6415</v>
      </c>
      <c r="C89" s="822" t="s">
        <v>604</v>
      </c>
      <c r="D89" s="822" t="s">
        <v>6329</v>
      </c>
      <c r="E89" s="822" t="s">
        <v>6378</v>
      </c>
      <c r="F89" s="822" t="s">
        <v>6379</v>
      </c>
      <c r="G89" s="831">
        <v>157</v>
      </c>
      <c r="H89" s="831">
        <v>20410</v>
      </c>
      <c r="I89" s="822">
        <v>0.82873152509338965</v>
      </c>
      <c r="J89" s="822">
        <v>130</v>
      </c>
      <c r="K89" s="831">
        <v>188</v>
      </c>
      <c r="L89" s="831">
        <v>24628</v>
      </c>
      <c r="M89" s="822">
        <v>1</v>
      </c>
      <c r="N89" s="822">
        <v>131</v>
      </c>
      <c r="O89" s="831"/>
      <c r="P89" s="831"/>
      <c r="Q89" s="827"/>
      <c r="R89" s="832"/>
    </row>
    <row r="90" spans="1:18" ht="14.45" customHeight="1" x14ac:dyDescent="0.2">
      <c r="A90" s="821" t="s">
        <v>6414</v>
      </c>
      <c r="B90" s="822" t="s">
        <v>6415</v>
      </c>
      <c r="C90" s="822" t="s">
        <v>604</v>
      </c>
      <c r="D90" s="822" t="s">
        <v>6329</v>
      </c>
      <c r="E90" s="822" t="s">
        <v>6423</v>
      </c>
      <c r="F90" s="822" t="s">
        <v>6424</v>
      </c>
      <c r="G90" s="831">
        <v>5957</v>
      </c>
      <c r="H90" s="831">
        <v>1501164</v>
      </c>
      <c r="I90" s="822">
        <v>1.0068304068465037</v>
      </c>
      <c r="J90" s="822">
        <v>252</v>
      </c>
      <c r="K90" s="831">
        <v>5870</v>
      </c>
      <c r="L90" s="831">
        <v>1490980</v>
      </c>
      <c r="M90" s="822">
        <v>1</v>
      </c>
      <c r="N90" s="822">
        <v>254</v>
      </c>
      <c r="O90" s="831">
        <v>5431</v>
      </c>
      <c r="P90" s="831">
        <v>1384905</v>
      </c>
      <c r="Q90" s="827">
        <v>0.9288555178473219</v>
      </c>
      <c r="R90" s="832">
        <v>255</v>
      </c>
    </row>
    <row r="91" spans="1:18" ht="14.45" customHeight="1" x14ac:dyDescent="0.2">
      <c r="A91" s="821" t="s">
        <v>6414</v>
      </c>
      <c r="B91" s="822" t="s">
        <v>6415</v>
      </c>
      <c r="C91" s="822" t="s">
        <v>604</v>
      </c>
      <c r="D91" s="822" t="s">
        <v>6329</v>
      </c>
      <c r="E91" s="822" t="s">
        <v>6425</v>
      </c>
      <c r="F91" s="822" t="s">
        <v>6426</v>
      </c>
      <c r="G91" s="831"/>
      <c r="H91" s="831"/>
      <c r="I91" s="822"/>
      <c r="J91" s="822"/>
      <c r="K91" s="831"/>
      <c r="L91" s="831"/>
      <c r="M91" s="822"/>
      <c r="N91" s="822"/>
      <c r="O91" s="831">
        <v>1</v>
      </c>
      <c r="P91" s="831">
        <v>127</v>
      </c>
      <c r="Q91" s="827"/>
      <c r="R91" s="832">
        <v>127</v>
      </c>
    </row>
    <row r="92" spans="1:18" ht="14.45" customHeight="1" x14ac:dyDescent="0.2">
      <c r="A92" s="821" t="s">
        <v>6414</v>
      </c>
      <c r="B92" s="822" t="s">
        <v>6415</v>
      </c>
      <c r="C92" s="822" t="s">
        <v>604</v>
      </c>
      <c r="D92" s="822" t="s">
        <v>6329</v>
      </c>
      <c r="E92" s="822" t="s">
        <v>6427</v>
      </c>
      <c r="F92" s="822" t="s">
        <v>6399</v>
      </c>
      <c r="G92" s="831"/>
      <c r="H92" s="831"/>
      <c r="I92" s="822"/>
      <c r="J92" s="822"/>
      <c r="K92" s="831"/>
      <c r="L92" s="831"/>
      <c r="M92" s="822"/>
      <c r="N92" s="822"/>
      <c r="O92" s="831">
        <v>1</v>
      </c>
      <c r="P92" s="831">
        <v>473</v>
      </c>
      <c r="Q92" s="827"/>
      <c r="R92" s="832">
        <v>473</v>
      </c>
    </row>
    <row r="93" spans="1:18" ht="14.45" customHeight="1" x14ac:dyDescent="0.2">
      <c r="A93" s="821" t="s">
        <v>6414</v>
      </c>
      <c r="B93" s="822" t="s">
        <v>6415</v>
      </c>
      <c r="C93" s="822" t="s">
        <v>604</v>
      </c>
      <c r="D93" s="822" t="s">
        <v>6329</v>
      </c>
      <c r="E93" s="822" t="s">
        <v>6380</v>
      </c>
      <c r="F93" s="822" t="s">
        <v>6381</v>
      </c>
      <c r="G93" s="831">
        <v>367</v>
      </c>
      <c r="H93" s="831">
        <v>257634</v>
      </c>
      <c r="I93" s="822">
        <v>1.0293913168556565</v>
      </c>
      <c r="J93" s="822">
        <v>702</v>
      </c>
      <c r="K93" s="831">
        <v>354</v>
      </c>
      <c r="L93" s="831">
        <v>250278</v>
      </c>
      <c r="M93" s="822">
        <v>1</v>
      </c>
      <c r="N93" s="822">
        <v>707</v>
      </c>
      <c r="O93" s="831"/>
      <c r="P93" s="831"/>
      <c r="Q93" s="827"/>
      <c r="R93" s="832"/>
    </row>
    <row r="94" spans="1:18" ht="14.45" customHeight="1" x14ac:dyDescent="0.2">
      <c r="A94" s="821" t="s">
        <v>6414</v>
      </c>
      <c r="B94" s="822" t="s">
        <v>6415</v>
      </c>
      <c r="C94" s="822" t="s">
        <v>604</v>
      </c>
      <c r="D94" s="822" t="s">
        <v>6329</v>
      </c>
      <c r="E94" s="822" t="s">
        <v>6382</v>
      </c>
      <c r="F94" s="822" t="s">
        <v>6383</v>
      </c>
      <c r="G94" s="831">
        <v>27</v>
      </c>
      <c r="H94" s="831">
        <v>9585</v>
      </c>
      <c r="I94" s="822">
        <v>1.4091443693031462</v>
      </c>
      <c r="J94" s="822">
        <v>355</v>
      </c>
      <c r="K94" s="831">
        <v>19</v>
      </c>
      <c r="L94" s="831">
        <v>6802</v>
      </c>
      <c r="M94" s="822">
        <v>1</v>
      </c>
      <c r="N94" s="822">
        <v>358</v>
      </c>
      <c r="O94" s="831"/>
      <c r="P94" s="831"/>
      <c r="Q94" s="827"/>
      <c r="R94" s="832"/>
    </row>
    <row r="95" spans="1:18" ht="14.45" customHeight="1" x14ac:dyDescent="0.2">
      <c r="A95" s="821" t="s">
        <v>6414</v>
      </c>
      <c r="B95" s="822" t="s">
        <v>6415</v>
      </c>
      <c r="C95" s="822" t="s">
        <v>604</v>
      </c>
      <c r="D95" s="822" t="s">
        <v>6329</v>
      </c>
      <c r="E95" s="822" t="s">
        <v>6428</v>
      </c>
      <c r="F95" s="822" t="s">
        <v>6429</v>
      </c>
      <c r="G95" s="831"/>
      <c r="H95" s="831"/>
      <c r="I95" s="822"/>
      <c r="J95" s="822"/>
      <c r="K95" s="831">
        <v>1</v>
      </c>
      <c r="L95" s="831">
        <v>723</v>
      </c>
      <c r="M95" s="822">
        <v>1</v>
      </c>
      <c r="N95" s="822">
        <v>723</v>
      </c>
      <c r="O95" s="831">
        <v>2</v>
      </c>
      <c r="P95" s="831">
        <v>1450</v>
      </c>
      <c r="Q95" s="827">
        <v>2.0055325034578146</v>
      </c>
      <c r="R95" s="832">
        <v>725</v>
      </c>
    </row>
    <row r="96" spans="1:18" ht="14.45" customHeight="1" x14ac:dyDescent="0.2">
      <c r="A96" s="821" t="s">
        <v>6414</v>
      </c>
      <c r="B96" s="822" t="s">
        <v>6415</v>
      </c>
      <c r="C96" s="822" t="s">
        <v>604</v>
      </c>
      <c r="D96" s="822" t="s">
        <v>6329</v>
      </c>
      <c r="E96" s="822" t="s">
        <v>6384</v>
      </c>
      <c r="F96" s="822" t="s">
        <v>6385</v>
      </c>
      <c r="G96" s="831">
        <v>2011</v>
      </c>
      <c r="H96" s="831">
        <v>67033.300000000017</v>
      </c>
      <c r="I96" s="822">
        <v>0.71085191455562802</v>
      </c>
      <c r="J96" s="822">
        <v>33.33331675783193</v>
      </c>
      <c r="K96" s="831">
        <v>2829</v>
      </c>
      <c r="L96" s="831">
        <v>94299.950000000026</v>
      </c>
      <c r="M96" s="822">
        <v>1</v>
      </c>
      <c r="N96" s="822">
        <v>33.33331565924356</v>
      </c>
      <c r="O96" s="831"/>
      <c r="P96" s="831"/>
      <c r="Q96" s="827"/>
      <c r="R96" s="832"/>
    </row>
    <row r="97" spans="1:18" ht="14.45" customHeight="1" x14ac:dyDescent="0.2">
      <c r="A97" s="821" t="s">
        <v>6414</v>
      </c>
      <c r="B97" s="822" t="s">
        <v>6415</v>
      </c>
      <c r="C97" s="822" t="s">
        <v>604</v>
      </c>
      <c r="D97" s="822" t="s">
        <v>6329</v>
      </c>
      <c r="E97" s="822" t="s">
        <v>6430</v>
      </c>
      <c r="F97" s="822" t="s">
        <v>6431</v>
      </c>
      <c r="G97" s="831">
        <v>343</v>
      </c>
      <c r="H97" s="831">
        <v>39670</v>
      </c>
      <c r="I97" s="822">
        <v>1.0686961206896552</v>
      </c>
      <c r="J97" s="822">
        <v>115.65597667638484</v>
      </c>
      <c r="K97" s="831">
        <v>320</v>
      </c>
      <c r="L97" s="831">
        <v>37120</v>
      </c>
      <c r="M97" s="822">
        <v>1</v>
      </c>
      <c r="N97" s="822">
        <v>116</v>
      </c>
      <c r="O97" s="831">
        <v>273</v>
      </c>
      <c r="P97" s="831">
        <v>31941</v>
      </c>
      <c r="Q97" s="827">
        <v>0.86047952586206899</v>
      </c>
      <c r="R97" s="832">
        <v>117</v>
      </c>
    </row>
    <row r="98" spans="1:18" ht="14.45" customHeight="1" x14ac:dyDescent="0.2">
      <c r="A98" s="821" t="s">
        <v>6414</v>
      </c>
      <c r="B98" s="822" t="s">
        <v>6415</v>
      </c>
      <c r="C98" s="822" t="s">
        <v>604</v>
      </c>
      <c r="D98" s="822" t="s">
        <v>6329</v>
      </c>
      <c r="E98" s="822" t="s">
        <v>6386</v>
      </c>
      <c r="F98" s="822" t="s">
        <v>6387</v>
      </c>
      <c r="G98" s="831">
        <v>5434</v>
      </c>
      <c r="H98" s="831">
        <v>657514</v>
      </c>
      <c r="I98" s="822">
        <v>1.1289189393367076</v>
      </c>
      <c r="J98" s="822">
        <v>121</v>
      </c>
      <c r="K98" s="831">
        <v>4774</v>
      </c>
      <c r="L98" s="831">
        <v>582428</v>
      </c>
      <c r="M98" s="822">
        <v>1</v>
      </c>
      <c r="N98" s="822">
        <v>122</v>
      </c>
      <c r="O98" s="831"/>
      <c r="P98" s="831"/>
      <c r="Q98" s="827"/>
      <c r="R98" s="832"/>
    </row>
    <row r="99" spans="1:18" ht="14.45" customHeight="1" x14ac:dyDescent="0.2">
      <c r="A99" s="821" t="s">
        <v>6414</v>
      </c>
      <c r="B99" s="822" t="s">
        <v>6415</v>
      </c>
      <c r="C99" s="822" t="s">
        <v>604</v>
      </c>
      <c r="D99" s="822" t="s">
        <v>6329</v>
      </c>
      <c r="E99" s="822" t="s">
        <v>6388</v>
      </c>
      <c r="F99" s="822" t="s">
        <v>6389</v>
      </c>
      <c r="G99" s="831">
        <v>31</v>
      </c>
      <c r="H99" s="831">
        <v>992</v>
      </c>
      <c r="I99" s="822">
        <v>0.54655647382920114</v>
      </c>
      <c r="J99" s="822">
        <v>32</v>
      </c>
      <c r="K99" s="831">
        <v>55</v>
      </c>
      <c r="L99" s="831">
        <v>1815</v>
      </c>
      <c r="M99" s="822">
        <v>1</v>
      </c>
      <c r="N99" s="822">
        <v>33</v>
      </c>
      <c r="O99" s="831">
        <v>1</v>
      </c>
      <c r="P99" s="831">
        <v>33</v>
      </c>
      <c r="Q99" s="827">
        <v>1.8181818181818181E-2</v>
      </c>
      <c r="R99" s="832">
        <v>33</v>
      </c>
    </row>
    <row r="100" spans="1:18" ht="14.45" customHeight="1" x14ac:dyDescent="0.2">
      <c r="A100" s="821" t="s">
        <v>6414</v>
      </c>
      <c r="B100" s="822" t="s">
        <v>6415</v>
      </c>
      <c r="C100" s="822" t="s">
        <v>604</v>
      </c>
      <c r="D100" s="822" t="s">
        <v>6329</v>
      </c>
      <c r="E100" s="822" t="s">
        <v>6390</v>
      </c>
      <c r="F100" s="822" t="s">
        <v>6391</v>
      </c>
      <c r="G100" s="831">
        <v>30</v>
      </c>
      <c r="H100" s="831">
        <v>2220</v>
      </c>
      <c r="I100" s="822">
        <v>1.7411764705882353</v>
      </c>
      <c r="J100" s="822">
        <v>74</v>
      </c>
      <c r="K100" s="831">
        <v>17</v>
      </c>
      <c r="L100" s="831">
        <v>1275</v>
      </c>
      <c r="M100" s="822">
        <v>1</v>
      </c>
      <c r="N100" s="822">
        <v>75</v>
      </c>
      <c r="O100" s="831"/>
      <c r="P100" s="831"/>
      <c r="Q100" s="827"/>
      <c r="R100" s="832"/>
    </row>
    <row r="101" spans="1:18" ht="14.45" customHeight="1" x14ac:dyDescent="0.2">
      <c r="A101" s="821" t="s">
        <v>6414</v>
      </c>
      <c r="B101" s="822" t="s">
        <v>6415</v>
      </c>
      <c r="C101" s="822" t="s">
        <v>604</v>
      </c>
      <c r="D101" s="822" t="s">
        <v>6329</v>
      </c>
      <c r="E101" s="822" t="s">
        <v>6394</v>
      </c>
      <c r="F101" s="822" t="s">
        <v>6395</v>
      </c>
      <c r="G101" s="831">
        <v>695</v>
      </c>
      <c r="H101" s="831">
        <v>53515</v>
      </c>
      <c r="I101" s="822">
        <v>0.91969134529456242</v>
      </c>
      <c r="J101" s="822">
        <v>77</v>
      </c>
      <c r="K101" s="831">
        <v>746</v>
      </c>
      <c r="L101" s="831">
        <v>58188</v>
      </c>
      <c r="M101" s="822">
        <v>1</v>
      </c>
      <c r="N101" s="822">
        <v>78</v>
      </c>
      <c r="O101" s="831"/>
      <c r="P101" s="831"/>
      <c r="Q101" s="827"/>
      <c r="R101" s="832"/>
    </row>
    <row r="102" spans="1:18" ht="14.45" customHeight="1" x14ac:dyDescent="0.2">
      <c r="A102" s="821" t="s">
        <v>6414</v>
      </c>
      <c r="B102" s="822" t="s">
        <v>6415</v>
      </c>
      <c r="C102" s="822" t="s">
        <v>604</v>
      </c>
      <c r="D102" s="822" t="s">
        <v>6329</v>
      </c>
      <c r="E102" s="822" t="s">
        <v>6396</v>
      </c>
      <c r="F102" s="822" t="s">
        <v>6397</v>
      </c>
      <c r="G102" s="831">
        <v>218</v>
      </c>
      <c r="H102" s="831">
        <v>135160</v>
      </c>
      <c r="I102" s="822">
        <v>0.7873153455426628</v>
      </c>
      <c r="J102" s="822">
        <v>620</v>
      </c>
      <c r="K102" s="831">
        <v>276</v>
      </c>
      <c r="L102" s="831">
        <v>171672</v>
      </c>
      <c r="M102" s="822">
        <v>1</v>
      </c>
      <c r="N102" s="822">
        <v>622</v>
      </c>
      <c r="O102" s="831"/>
      <c r="P102" s="831"/>
      <c r="Q102" s="827"/>
      <c r="R102" s="832"/>
    </row>
    <row r="103" spans="1:18" ht="14.45" customHeight="1" x14ac:dyDescent="0.2">
      <c r="A103" s="821" t="s">
        <v>6414</v>
      </c>
      <c r="B103" s="822" t="s">
        <v>6415</v>
      </c>
      <c r="C103" s="822" t="s">
        <v>604</v>
      </c>
      <c r="D103" s="822" t="s">
        <v>6329</v>
      </c>
      <c r="E103" s="822" t="s">
        <v>6400</v>
      </c>
      <c r="F103" s="822" t="s">
        <v>6401</v>
      </c>
      <c r="G103" s="831">
        <v>205</v>
      </c>
      <c r="H103" s="831">
        <v>76670</v>
      </c>
      <c r="I103" s="822">
        <v>1.33274231678487</v>
      </c>
      <c r="J103" s="822">
        <v>374</v>
      </c>
      <c r="K103" s="831">
        <v>153</v>
      </c>
      <c r="L103" s="831">
        <v>57528</v>
      </c>
      <c r="M103" s="822">
        <v>1</v>
      </c>
      <c r="N103" s="822">
        <v>376</v>
      </c>
      <c r="O103" s="831"/>
      <c r="P103" s="831"/>
      <c r="Q103" s="827"/>
      <c r="R103" s="832"/>
    </row>
    <row r="104" spans="1:18" ht="14.45" customHeight="1" x14ac:dyDescent="0.2">
      <c r="A104" s="821" t="s">
        <v>6414</v>
      </c>
      <c r="B104" s="822" t="s">
        <v>6415</v>
      </c>
      <c r="C104" s="822" t="s">
        <v>604</v>
      </c>
      <c r="D104" s="822" t="s">
        <v>6329</v>
      </c>
      <c r="E104" s="822" t="s">
        <v>6402</v>
      </c>
      <c r="F104" s="822" t="s">
        <v>6403</v>
      </c>
      <c r="G104" s="831">
        <v>2308</v>
      </c>
      <c r="H104" s="831">
        <v>410824</v>
      </c>
      <c r="I104" s="822">
        <v>0.91877748008462634</v>
      </c>
      <c r="J104" s="822">
        <v>178</v>
      </c>
      <c r="K104" s="831">
        <v>2498</v>
      </c>
      <c r="L104" s="831">
        <v>447142</v>
      </c>
      <c r="M104" s="822">
        <v>1</v>
      </c>
      <c r="N104" s="822">
        <v>179</v>
      </c>
      <c r="O104" s="831"/>
      <c r="P104" s="831"/>
      <c r="Q104" s="827"/>
      <c r="R104" s="832"/>
    </row>
    <row r="105" spans="1:18" ht="14.45" customHeight="1" x14ac:dyDescent="0.2">
      <c r="A105" s="821" t="s">
        <v>6414</v>
      </c>
      <c r="B105" s="822" t="s">
        <v>6415</v>
      </c>
      <c r="C105" s="822" t="s">
        <v>604</v>
      </c>
      <c r="D105" s="822" t="s">
        <v>6329</v>
      </c>
      <c r="E105" s="822" t="s">
        <v>6404</v>
      </c>
      <c r="F105" s="822" t="s">
        <v>6405</v>
      </c>
      <c r="G105" s="831">
        <v>93</v>
      </c>
      <c r="H105" s="831">
        <v>120714</v>
      </c>
      <c r="I105" s="822">
        <v>1.0293681248401125</v>
      </c>
      <c r="J105" s="822">
        <v>1298</v>
      </c>
      <c r="K105" s="831">
        <v>90</v>
      </c>
      <c r="L105" s="831">
        <v>117270</v>
      </c>
      <c r="M105" s="822">
        <v>1</v>
      </c>
      <c r="N105" s="822">
        <v>1303</v>
      </c>
      <c r="O105" s="831"/>
      <c r="P105" s="831"/>
      <c r="Q105" s="827"/>
      <c r="R105" s="832"/>
    </row>
    <row r="106" spans="1:18" ht="14.45" customHeight="1" x14ac:dyDescent="0.2">
      <c r="A106" s="821" t="s">
        <v>6414</v>
      </c>
      <c r="B106" s="822" t="s">
        <v>6415</v>
      </c>
      <c r="C106" s="822" t="s">
        <v>612</v>
      </c>
      <c r="D106" s="822" t="s">
        <v>6359</v>
      </c>
      <c r="E106" s="822" t="s">
        <v>6432</v>
      </c>
      <c r="F106" s="822" t="s">
        <v>6433</v>
      </c>
      <c r="G106" s="831">
        <v>1</v>
      </c>
      <c r="H106" s="831">
        <v>904.75</v>
      </c>
      <c r="I106" s="822"/>
      <c r="J106" s="822">
        <v>904.75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6414</v>
      </c>
      <c r="B107" s="822" t="s">
        <v>6415</v>
      </c>
      <c r="C107" s="822" t="s">
        <v>612</v>
      </c>
      <c r="D107" s="822" t="s">
        <v>6329</v>
      </c>
      <c r="E107" s="822" t="s">
        <v>6423</v>
      </c>
      <c r="F107" s="822" t="s">
        <v>6424</v>
      </c>
      <c r="G107" s="831">
        <v>921</v>
      </c>
      <c r="H107" s="831">
        <v>232092</v>
      </c>
      <c r="I107" s="822">
        <v>1.031318319972983</v>
      </c>
      <c r="J107" s="822">
        <v>252</v>
      </c>
      <c r="K107" s="831">
        <v>886</v>
      </c>
      <c r="L107" s="831">
        <v>225044</v>
      </c>
      <c r="M107" s="822">
        <v>1</v>
      </c>
      <c r="N107" s="822">
        <v>254</v>
      </c>
      <c r="O107" s="831">
        <v>742</v>
      </c>
      <c r="P107" s="831">
        <v>189210</v>
      </c>
      <c r="Q107" s="827">
        <v>0.8407689163008123</v>
      </c>
      <c r="R107" s="832">
        <v>255</v>
      </c>
    </row>
    <row r="108" spans="1:18" ht="14.45" customHeight="1" x14ac:dyDescent="0.2">
      <c r="A108" s="821" t="s">
        <v>6414</v>
      </c>
      <c r="B108" s="822" t="s">
        <v>6415</v>
      </c>
      <c r="C108" s="822" t="s">
        <v>612</v>
      </c>
      <c r="D108" s="822" t="s">
        <v>6329</v>
      </c>
      <c r="E108" s="822" t="s">
        <v>6425</v>
      </c>
      <c r="F108" s="822" t="s">
        <v>6426</v>
      </c>
      <c r="G108" s="831">
        <v>3322</v>
      </c>
      <c r="H108" s="831">
        <v>420923</v>
      </c>
      <c r="I108" s="822">
        <v>1.0272628321521311</v>
      </c>
      <c r="J108" s="822">
        <v>126.70770620108368</v>
      </c>
      <c r="K108" s="831">
        <v>3252</v>
      </c>
      <c r="L108" s="831">
        <v>409752</v>
      </c>
      <c r="M108" s="822">
        <v>1</v>
      </c>
      <c r="N108" s="822">
        <v>126</v>
      </c>
      <c r="O108" s="831">
        <v>2687</v>
      </c>
      <c r="P108" s="831">
        <v>341249</v>
      </c>
      <c r="Q108" s="827">
        <v>0.83281838770768657</v>
      </c>
      <c r="R108" s="832">
        <v>127</v>
      </c>
    </row>
    <row r="109" spans="1:18" ht="14.45" customHeight="1" x14ac:dyDescent="0.2">
      <c r="A109" s="821" t="s">
        <v>6414</v>
      </c>
      <c r="B109" s="822" t="s">
        <v>6415</v>
      </c>
      <c r="C109" s="822" t="s">
        <v>612</v>
      </c>
      <c r="D109" s="822" t="s">
        <v>6329</v>
      </c>
      <c r="E109" s="822" t="s">
        <v>6434</v>
      </c>
      <c r="F109" s="822" t="s">
        <v>6435</v>
      </c>
      <c r="G109" s="831">
        <v>1</v>
      </c>
      <c r="H109" s="831">
        <v>332</v>
      </c>
      <c r="I109" s="822">
        <v>0.49700598802395207</v>
      </c>
      <c r="J109" s="822">
        <v>332</v>
      </c>
      <c r="K109" s="831">
        <v>2</v>
      </c>
      <c r="L109" s="831">
        <v>668</v>
      </c>
      <c r="M109" s="822">
        <v>1</v>
      </c>
      <c r="N109" s="822">
        <v>334</v>
      </c>
      <c r="O109" s="831">
        <v>7</v>
      </c>
      <c r="P109" s="831">
        <v>2345</v>
      </c>
      <c r="Q109" s="827">
        <v>3.5104790419161676</v>
      </c>
      <c r="R109" s="832">
        <v>335</v>
      </c>
    </row>
    <row r="110" spans="1:18" ht="14.45" customHeight="1" x14ac:dyDescent="0.2">
      <c r="A110" s="821" t="s">
        <v>6414</v>
      </c>
      <c r="B110" s="822" t="s">
        <v>6415</v>
      </c>
      <c r="C110" s="822" t="s">
        <v>612</v>
      </c>
      <c r="D110" s="822" t="s">
        <v>6329</v>
      </c>
      <c r="E110" s="822" t="s">
        <v>6436</v>
      </c>
      <c r="F110" s="822" t="s">
        <v>6437</v>
      </c>
      <c r="G110" s="831">
        <v>381</v>
      </c>
      <c r="H110" s="831">
        <v>188976</v>
      </c>
      <c r="I110" s="822">
        <v>0.96803540693385792</v>
      </c>
      <c r="J110" s="822">
        <v>496</v>
      </c>
      <c r="K110" s="831">
        <v>392</v>
      </c>
      <c r="L110" s="831">
        <v>195216</v>
      </c>
      <c r="M110" s="822">
        <v>1</v>
      </c>
      <c r="N110" s="822">
        <v>498</v>
      </c>
      <c r="O110" s="831">
        <v>278</v>
      </c>
      <c r="P110" s="831">
        <v>138722</v>
      </c>
      <c r="Q110" s="827">
        <v>0.71060773707073188</v>
      </c>
      <c r="R110" s="832">
        <v>499</v>
      </c>
    </row>
    <row r="111" spans="1:18" ht="14.45" customHeight="1" x14ac:dyDescent="0.2">
      <c r="A111" s="821" t="s">
        <v>6414</v>
      </c>
      <c r="B111" s="822" t="s">
        <v>6415</v>
      </c>
      <c r="C111" s="822" t="s">
        <v>612</v>
      </c>
      <c r="D111" s="822" t="s">
        <v>6329</v>
      </c>
      <c r="E111" s="822" t="s">
        <v>6438</v>
      </c>
      <c r="F111" s="822" t="s">
        <v>6439</v>
      </c>
      <c r="G111" s="831">
        <v>3</v>
      </c>
      <c r="H111" s="831">
        <v>2067</v>
      </c>
      <c r="I111" s="822"/>
      <c r="J111" s="822">
        <v>689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6414</v>
      </c>
      <c r="B112" s="822" t="s">
        <v>6415</v>
      </c>
      <c r="C112" s="822" t="s">
        <v>612</v>
      </c>
      <c r="D112" s="822" t="s">
        <v>6329</v>
      </c>
      <c r="E112" s="822" t="s">
        <v>6440</v>
      </c>
      <c r="F112" s="822" t="s">
        <v>6437</v>
      </c>
      <c r="G112" s="831">
        <v>155</v>
      </c>
      <c r="H112" s="831">
        <v>88195</v>
      </c>
      <c r="I112" s="822">
        <v>0.8695930823005098</v>
      </c>
      <c r="J112" s="822">
        <v>569</v>
      </c>
      <c r="K112" s="831">
        <v>177</v>
      </c>
      <c r="L112" s="831">
        <v>101421</v>
      </c>
      <c r="M112" s="822">
        <v>1</v>
      </c>
      <c r="N112" s="822">
        <v>573</v>
      </c>
      <c r="O112" s="831">
        <v>157</v>
      </c>
      <c r="P112" s="831">
        <v>90432</v>
      </c>
      <c r="Q112" s="827">
        <v>0.89164965835477861</v>
      </c>
      <c r="R112" s="832">
        <v>576</v>
      </c>
    </row>
    <row r="113" spans="1:18" ht="14.45" customHeight="1" x14ac:dyDescent="0.2">
      <c r="A113" s="821" t="s">
        <v>6414</v>
      </c>
      <c r="B113" s="822" t="s">
        <v>6415</v>
      </c>
      <c r="C113" s="822" t="s">
        <v>612</v>
      </c>
      <c r="D113" s="822" t="s">
        <v>6329</v>
      </c>
      <c r="E113" s="822" t="s">
        <v>6441</v>
      </c>
      <c r="F113" s="822" t="s">
        <v>6439</v>
      </c>
      <c r="G113" s="831">
        <v>3</v>
      </c>
      <c r="H113" s="831">
        <v>2286</v>
      </c>
      <c r="I113" s="822">
        <v>0.99477806788511747</v>
      </c>
      <c r="J113" s="822">
        <v>762</v>
      </c>
      <c r="K113" s="831">
        <v>3</v>
      </c>
      <c r="L113" s="831">
        <v>2298</v>
      </c>
      <c r="M113" s="822">
        <v>1</v>
      </c>
      <c r="N113" s="822">
        <v>766</v>
      </c>
      <c r="O113" s="831">
        <v>1</v>
      </c>
      <c r="P113" s="831">
        <v>769</v>
      </c>
      <c r="Q113" s="827">
        <v>0.33463881636205395</v>
      </c>
      <c r="R113" s="832">
        <v>769</v>
      </c>
    </row>
    <row r="114" spans="1:18" ht="14.45" customHeight="1" x14ac:dyDescent="0.2">
      <c r="A114" s="821" t="s">
        <v>6414</v>
      </c>
      <c r="B114" s="822" t="s">
        <v>6415</v>
      </c>
      <c r="C114" s="822" t="s">
        <v>612</v>
      </c>
      <c r="D114" s="822" t="s">
        <v>6329</v>
      </c>
      <c r="E114" s="822" t="s">
        <v>6427</v>
      </c>
      <c r="F114" s="822" t="s">
        <v>6399</v>
      </c>
      <c r="G114" s="831">
        <v>21</v>
      </c>
      <c r="H114" s="831">
        <v>9735</v>
      </c>
      <c r="I114" s="822">
        <v>1.733440170940171</v>
      </c>
      <c r="J114" s="822">
        <v>463.57142857142856</v>
      </c>
      <c r="K114" s="831">
        <v>12</v>
      </c>
      <c r="L114" s="831">
        <v>5616</v>
      </c>
      <c r="M114" s="822">
        <v>1</v>
      </c>
      <c r="N114" s="822">
        <v>468</v>
      </c>
      <c r="O114" s="831">
        <v>14</v>
      </c>
      <c r="P114" s="831">
        <v>6622</v>
      </c>
      <c r="Q114" s="827">
        <v>1.1791310541310542</v>
      </c>
      <c r="R114" s="832">
        <v>473</v>
      </c>
    </row>
    <row r="115" spans="1:18" ht="14.45" customHeight="1" x14ac:dyDescent="0.2">
      <c r="A115" s="821" t="s">
        <v>6414</v>
      </c>
      <c r="B115" s="822" t="s">
        <v>6415</v>
      </c>
      <c r="C115" s="822" t="s">
        <v>612</v>
      </c>
      <c r="D115" s="822" t="s">
        <v>6329</v>
      </c>
      <c r="E115" s="822" t="s">
        <v>6442</v>
      </c>
      <c r="F115" s="822" t="s">
        <v>6401</v>
      </c>
      <c r="G115" s="831">
        <v>4</v>
      </c>
      <c r="H115" s="831">
        <v>1788</v>
      </c>
      <c r="I115" s="822"/>
      <c r="J115" s="822">
        <v>447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6414</v>
      </c>
      <c r="B116" s="822" t="s">
        <v>6415</v>
      </c>
      <c r="C116" s="822" t="s">
        <v>612</v>
      </c>
      <c r="D116" s="822" t="s">
        <v>6329</v>
      </c>
      <c r="E116" s="822" t="s">
        <v>6443</v>
      </c>
      <c r="F116" s="822" t="s">
        <v>6397</v>
      </c>
      <c r="G116" s="831">
        <v>1</v>
      </c>
      <c r="H116" s="831">
        <v>730</v>
      </c>
      <c r="I116" s="822"/>
      <c r="J116" s="822">
        <v>730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6414</v>
      </c>
      <c r="B117" s="822" t="s">
        <v>6415</v>
      </c>
      <c r="C117" s="822" t="s">
        <v>612</v>
      </c>
      <c r="D117" s="822" t="s">
        <v>6329</v>
      </c>
      <c r="E117" s="822" t="s">
        <v>6444</v>
      </c>
      <c r="F117" s="822" t="s">
        <v>6445</v>
      </c>
      <c r="G117" s="831">
        <v>1</v>
      </c>
      <c r="H117" s="831">
        <v>834</v>
      </c>
      <c r="I117" s="822"/>
      <c r="J117" s="822">
        <v>834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6414</v>
      </c>
      <c r="B118" s="822" t="s">
        <v>6415</v>
      </c>
      <c r="C118" s="822" t="s">
        <v>612</v>
      </c>
      <c r="D118" s="822" t="s">
        <v>6329</v>
      </c>
      <c r="E118" s="822" t="s">
        <v>6446</v>
      </c>
      <c r="F118" s="822" t="s">
        <v>6447</v>
      </c>
      <c r="G118" s="831">
        <v>8</v>
      </c>
      <c r="H118" s="831">
        <v>1720</v>
      </c>
      <c r="I118" s="822">
        <v>0.66052227342549918</v>
      </c>
      <c r="J118" s="822">
        <v>215</v>
      </c>
      <c r="K118" s="831">
        <v>12</v>
      </c>
      <c r="L118" s="831">
        <v>2604</v>
      </c>
      <c r="M118" s="822">
        <v>1</v>
      </c>
      <c r="N118" s="822">
        <v>217</v>
      </c>
      <c r="O118" s="831">
        <v>7</v>
      </c>
      <c r="P118" s="831">
        <v>1533</v>
      </c>
      <c r="Q118" s="827">
        <v>0.58870967741935487</v>
      </c>
      <c r="R118" s="832">
        <v>219</v>
      </c>
    </row>
    <row r="119" spans="1:18" ht="14.45" customHeight="1" x14ac:dyDescent="0.2">
      <c r="A119" s="821" t="s">
        <v>6414</v>
      </c>
      <c r="B119" s="822" t="s">
        <v>6415</v>
      </c>
      <c r="C119" s="822" t="s">
        <v>612</v>
      </c>
      <c r="D119" s="822" t="s">
        <v>6329</v>
      </c>
      <c r="E119" s="822" t="s">
        <v>6448</v>
      </c>
      <c r="F119" s="822" t="s">
        <v>6449</v>
      </c>
      <c r="G119" s="831">
        <v>22</v>
      </c>
      <c r="H119" s="831">
        <v>1892</v>
      </c>
      <c r="I119" s="822">
        <v>1.4333333333333333</v>
      </c>
      <c r="J119" s="822">
        <v>86</v>
      </c>
      <c r="K119" s="831">
        <v>15</v>
      </c>
      <c r="L119" s="831">
        <v>1320</v>
      </c>
      <c r="M119" s="822">
        <v>1</v>
      </c>
      <c r="N119" s="822">
        <v>88</v>
      </c>
      <c r="O119" s="831">
        <v>2</v>
      </c>
      <c r="P119" s="831">
        <v>178</v>
      </c>
      <c r="Q119" s="827">
        <v>0.13484848484848486</v>
      </c>
      <c r="R119" s="832">
        <v>89</v>
      </c>
    </row>
    <row r="120" spans="1:18" ht="14.45" customHeight="1" x14ac:dyDescent="0.2">
      <c r="A120" s="821" t="s">
        <v>6414</v>
      </c>
      <c r="B120" s="822" t="s">
        <v>6415</v>
      </c>
      <c r="C120" s="822" t="s">
        <v>612</v>
      </c>
      <c r="D120" s="822" t="s">
        <v>6329</v>
      </c>
      <c r="E120" s="822" t="s">
        <v>6386</v>
      </c>
      <c r="F120" s="822" t="s">
        <v>6387</v>
      </c>
      <c r="G120" s="831"/>
      <c r="H120" s="831"/>
      <c r="I120" s="822"/>
      <c r="J120" s="822"/>
      <c r="K120" s="831">
        <v>8</v>
      </c>
      <c r="L120" s="831">
        <v>976</v>
      </c>
      <c r="M120" s="822">
        <v>1</v>
      </c>
      <c r="N120" s="822">
        <v>122</v>
      </c>
      <c r="O120" s="831"/>
      <c r="P120" s="831"/>
      <c r="Q120" s="827"/>
      <c r="R120" s="832"/>
    </row>
    <row r="121" spans="1:18" ht="14.45" customHeight="1" x14ac:dyDescent="0.2">
      <c r="A121" s="821" t="s">
        <v>6414</v>
      </c>
      <c r="B121" s="822" t="s">
        <v>6415</v>
      </c>
      <c r="C121" s="822" t="s">
        <v>612</v>
      </c>
      <c r="D121" s="822" t="s">
        <v>6329</v>
      </c>
      <c r="E121" s="822" t="s">
        <v>6450</v>
      </c>
      <c r="F121" s="822" t="s">
        <v>6451</v>
      </c>
      <c r="G121" s="831">
        <v>343</v>
      </c>
      <c r="H121" s="831">
        <v>105644</v>
      </c>
      <c r="I121" s="822">
        <v>1.0957784462192719</v>
      </c>
      <c r="J121" s="822">
        <v>308</v>
      </c>
      <c r="K121" s="831">
        <v>311</v>
      </c>
      <c r="L121" s="831">
        <v>96410</v>
      </c>
      <c r="M121" s="822">
        <v>1</v>
      </c>
      <c r="N121" s="822">
        <v>310</v>
      </c>
      <c r="O121" s="831">
        <v>130</v>
      </c>
      <c r="P121" s="831">
        <v>40430</v>
      </c>
      <c r="Q121" s="827">
        <v>0.41935483870967744</v>
      </c>
      <c r="R121" s="832">
        <v>311</v>
      </c>
    </row>
    <row r="122" spans="1:18" ht="14.45" customHeight="1" x14ac:dyDescent="0.2">
      <c r="A122" s="821" t="s">
        <v>6414</v>
      </c>
      <c r="B122" s="822" t="s">
        <v>6415</v>
      </c>
      <c r="C122" s="822" t="s">
        <v>612</v>
      </c>
      <c r="D122" s="822" t="s">
        <v>6329</v>
      </c>
      <c r="E122" s="822" t="s">
        <v>6452</v>
      </c>
      <c r="F122" s="822" t="s">
        <v>6447</v>
      </c>
      <c r="G122" s="831">
        <v>1</v>
      </c>
      <c r="H122" s="831">
        <v>179</v>
      </c>
      <c r="I122" s="822">
        <v>0.14285714285714285</v>
      </c>
      <c r="J122" s="822">
        <v>179</v>
      </c>
      <c r="K122" s="831">
        <v>7</v>
      </c>
      <c r="L122" s="831">
        <v>1253</v>
      </c>
      <c r="M122" s="822">
        <v>1</v>
      </c>
      <c r="N122" s="822">
        <v>179</v>
      </c>
      <c r="O122" s="831">
        <v>1</v>
      </c>
      <c r="P122" s="831">
        <v>180</v>
      </c>
      <c r="Q122" s="827">
        <v>0.14365522745411013</v>
      </c>
      <c r="R122" s="832">
        <v>180</v>
      </c>
    </row>
    <row r="123" spans="1:18" ht="14.45" customHeight="1" x14ac:dyDescent="0.2">
      <c r="A123" s="821" t="s">
        <v>6414</v>
      </c>
      <c r="B123" s="822" t="s">
        <v>6415</v>
      </c>
      <c r="C123" s="822" t="s">
        <v>612</v>
      </c>
      <c r="D123" s="822" t="s">
        <v>6329</v>
      </c>
      <c r="E123" s="822" t="s">
        <v>6453</v>
      </c>
      <c r="F123" s="822" t="s">
        <v>6451</v>
      </c>
      <c r="G123" s="831">
        <v>432</v>
      </c>
      <c r="H123" s="831">
        <v>164592</v>
      </c>
      <c r="I123" s="822">
        <v>0.92136139722346622</v>
      </c>
      <c r="J123" s="822">
        <v>381</v>
      </c>
      <c r="K123" s="831">
        <v>464</v>
      </c>
      <c r="L123" s="831">
        <v>178640</v>
      </c>
      <c r="M123" s="822">
        <v>1</v>
      </c>
      <c r="N123" s="822">
        <v>385</v>
      </c>
      <c r="O123" s="831">
        <v>511</v>
      </c>
      <c r="P123" s="831">
        <v>198268</v>
      </c>
      <c r="Q123" s="827">
        <v>1.1098746081504702</v>
      </c>
      <c r="R123" s="832">
        <v>388</v>
      </c>
    </row>
    <row r="124" spans="1:18" ht="14.45" customHeight="1" x14ac:dyDescent="0.2">
      <c r="A124" s="821" t="s">
        <v>6414</v>
      </c>
      <c r="B124" s="822" t="s">
        <v>6415</v>
      </c>
      <c r="C124" s="822" t="s">
        <v>612</v>
      </c>
      <c r="D124" s="822" t="s">
        <v>6329</v>
      </c>
      <c r="E124" s="822" t="s">
        <v>6396</v>
      </c>
      <c r="F124" s="822" t="s">
        <v>6397</v>
      </c>
      <c r="G124" s="831"/>
      <c r="H124" s="831"/>
      <c r="I124" s="822"/>
      <c r="J124" s="822"/>
      <c r="K124" s="831">
        <v>1</v>
      </c>
      <c r="L124" s="831">
        <v>622</v>
      </c>
      <c r="M124" s="822">
        <v>1</v>
      </c>
      <c r="N124" s="822">
        <v>622</v>
      </c>
      <c r="O124" s="831">
        <v>1</v>
      </c>
      <c r="P124" s="831">
        <v>625</v>
      </c>
      <c r="Q124" s="827">
        <v>1.004823151125402</v>
      </c>
      <c r="R124" s="832">
        <v>625</v>
      </c>
    </row>
    <row r="125" spans="1:18" ht="14.45" customHeight="1" x14ac:dyDescent="0.2">
      <c r="A125" s="821" t="s">
        <v>6414</v>
      </c>
      <c r="B125" s="822" t="s">
        <v>6415</v>
      </c>
      <c r="C125" s="822" t="s">
        <v>612</v>
      </c>
      <c r="D125" s="822" t="s">
        <v>6329</v>
      </c>
      <c r="E125" s="822" t="s">
        <v>6454</v>
      </c>
      <c r="F125" s="822" t="s">
        <v>6455</v>
      </c>
      <c r="G125" s="831">
        <v>4</v>
      </c>
      <c r="H125" s="831">
        <v>1092</v>
      </c>
      <c r="I125" s="822">
        <v>3.9709090909090907</v>
      </c>
      <c r="J125" s="822">
        <v>273</v>
      </c>
      <c r="K125" s="831">
        <v>1</v>
      </c>
      <c r="L125" s="831">
        <v>275</v>
      </c>
      <c r="M125" s="822">
        <v>1</v>
      </c>
      <c r="N125" s="822">
        <v>275</v>
      </c>
      <c r="O125" s="831">
        <v>1</v>
      </c>
      <c r="P125" s="831">
        <v>276</v>
      </c>
      <c r="Q125" s="827">
        <v>1.0036363636363637</v>
      </c>
      <c r="R125" s="832">
        <v>276</v>
      </c>
    </row>
    <row r="126" spans="1:18" ht="14.45" customHeight="1" x14ac:dyDescent="0.2">
      <c r="A126" s="821" t="s">
        <v>6414</v>
      </c>
      <c r="B126" s="822" t="s">
        <v>6415</v>
      </c>
      <c r="C126" s="822" t="s">
        <v>612</v>
      </c>
      <c r="D126" s="822" t="s">
        <v>6329</v>
      </c>
      <c r="E126" s="822" t="s">
        <v>6398</v>
      </c>
      <c r="F126" s="822" t="s">
        <v>6399</v>
      </c>
      <c r="G126" s="831">
        <v>21</v>
      </c>
      <c r="H126" s="831">
        <v>7428</v>
      </c>
      <c r="I126" s="822"/>
      <c r="J126" s="822">
        <v>353.71428571428572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6414</v>
      </c>
      <c r="B127" s="822" t="s">
        <v>6415</v>
      </c>
      <c r="C127" s="822" t="s">
        <v>612</v>
      </c>
      <c r="D127" s="822" t="s">
        <v>6329</v>
      </c>
      <c r="E127" s="822" t="s">
        <v>6456</v>
      </c>
      <c r="F127" s="822" t="s">
        <v>6435</v>
      </c>
      <c r="G127" s="831">
        <v>3</v>
      </c>
      <c r="H127" s="831">
        <v>1215</v>
      </c>
      <c r="I127" s="822"/>
      <c r="J127" s="822">
        <v>405</v>
      </c>
      <c r="K127" s="831"/>
      <c r="L127" s="831"/>
      <c r="M127" s="822"/>
      <c r="N127" s="822"/>
      <c r="O127" s="831">
        <v>9</v>
      </c>
      <c r="P127" s="831">
        <v>3708</v>
      </c>
      <c r="Q127" s="827"/>
      <c r="R127" s="832">
        <v>412</v>
      </c>
    </row>
    <row r="128" spans="1:18" ht="14.45" customHeight="1" x14ac:dyDescent="0.2">
      <c r="A128" s="821" t="s">
        <v>6414</v>
      </c>
      <c r="B128" s="822" t="s">
        <v>6415</v>
      </c>
      <c r="C128" s="822" t="s">
        <v>612</v>
      </c>
      <c r="D128" s="822" t="s">
        <v>6329</v>
      </c>
      <c r="E128" s="822" t="s">
        <v>6457</v>
      </c>
      <c r="F128" s="822" t="s">
        <v>6458</v>
      </c>
      <c r="G128" s="831">
        <v>1</v>
      </c>
      <c r="H128" s="831">
        <v>451</v>
      </c>
      <c r="I128" s="822"/>
      <c r="J128" s="822">
        <v>451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6414</v>
      </c>
      <c r="B129" s="822" t="s">
        <v>6415</v>
      </c>
      <c r="C129" s="822" t="s">
        <v>615</v>
      </c>
      <c r="D129" s="822" t="s">
        <v>6359</v>
      </c>
      <c r="E129" s="822" t="s">
        <v>6362</v>
      </c>
      <c r="F129" s="822" t="s">
        <v>6363</v>
      </c>
      <c r="G129" s="831">
        <v>1</v>
      </c>
      <c r="H129" s="831">
        <v>242.64</v>
      </c>
      <c r="I129" s="822"/>
      <c r="J129" s="822">
        <v>242.64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6414</v>
      </c>
      <c r="B130" s="822" t="s">
        <v>6415</v>
      </c>
      <c r="C130" s="822" t="s">
        <v>615</v>
      </c>
      <c r="D130" s="822" t="s">
        <v>6329</v>
      </c>
      <c r="E130" s="822" t="s">
        <v>6423</v>
      </c>
      <c r="F130" s="822" t="s">
        <v>6424</v>
      </c>
      <c r="G130" s="831">
        <v>118</v>
      </c>
      <c r="H130" s="831">
        <v>29736</v>
      </c>
      <c r="I130" s="822">
        <v>3.4432607688744787</v>
      </c>
      <c r="J130" s="822">
        <v>252</v>
      </c>
      <c r="K130" s="831">
        <v>34</v>
      </c>
      <c r="L130" s="831">
        <v>8636</v>
      </c>
      <c r="M130" s="822">
        <v>1</v>
      </c>
      <c r="N130" s="822">
        <v>254</v>
      </c>
      <c r="O130" s="831">
        <v>27</v>
      </c>
      <c r="P130" s="831">
        <v>6885</v>
      </c>
      <c r="Q130" s="827">
        <v>0.797244094488189</v>
      </c>
      <c r="R130" s="832">
        <v>255</v>
      </c>
    </row>
    <row r="131" spans="1:18" ht="14.45" customHeight="1" x14ac:dyDescent="0.2">
      <c r="A131" s="821" t="s">
        <v>6414</v>
      </c>
      <c r="B131" s="822" t="s">
        <v>6415</v>
      </c>
      <c r="C131" s="822" t="s">
        <v>615</v>
      </c>
      <c r="D131" s="822" t="s">
        <v>6329</v>
      </c>
      <c r="E131" s="822" t="s">
        <v>6425</v>
      </c>
      <c r="F131" s="822" t="s">
        <v>6426</v>
      </c>
      <c r="G131" s="831">
        <v>252</v>
      </c>
      <c r="H131" s="831">
        <v>31949</v>
      </c>
      <c r="I131" s="822">
        <v>2.8490280007133939</v>
      </c>
      <c r="J131" s="822">
        <v>126.78174603174604</v>
      </c>
      <c r="K131" s="831">
        <v>89</v>
      </c>
      <c r="L131" s="831">
        <v>11214</v>
      </c>
      <c r="M131" s="822">
        <v>1</v>
      </c>
      <c r="N131" s="822">
        <v>126</v>
      </c>
      <c r="O131" s="831">
        <v>41</v>
      </c>
      <c r="P131" s="831">
        <v>5207</v>
      </c>
      <c r="Q131" s="827">
        <v>0.46433030140895309</v>
      </c>
      <c r="R131" s="832">
        <v>127</v>
      </c>
    </row>
    <row r="132" spans="1:18" ht="14.45" customHeight="1" x14ac:dyDescent="0.2">
      <c r="A132" s="821" t="s">
        <v>6414</v>
      </c>
      <c r="B132" s="822" t="s">
        <v>6415</v>
      </c>
      <c r="C132" s="822" t="s">
        <v>615</v>
      </c>
      <c r="D132" s="822" t="s">
        <v>6329</v>
      </c>
      <c r="E132" s="822" t="s">
        <v>6434</v>
      </c>
      <c r="F132" s="822" t="s">
        <v>6435</v>
      </c>
      <c r="G132" s="831">
        <v>4</v>
      </c>
      <c r="H132" s="831">
        <v>1328</v>
      </c>
      <c r="I132" s="822">
        <v>0.79520958083832338</v>
      </c>
      <c r="J132" s="822">
        <v>332</v>
      </c>
      <c r="K132" s="831">
        <v>5</v>
      </c>
      <c r="L132" s="831">
        <v>1670</v>
      </c>
      <c r="M132" s="822">
        <v>1</v>
      </c>
      <c r="N132" s="822">
        <v>334</v>
      </c>
      <c r="O132" s="831">
        <v>2</v>
      </c>
      <c r="P132" s="831">
        <v>670</v>
      </c>
      <c r="Q132" s="827">
        <v>0.40119760479041916</v>
      </c>
      <c r="R132" s="832">
        <v>335</v>
      </c>
    </row>
    <row r="133" spans="1:18" ht="14.45" customHeight="1" x14ac:dyDescent="0.2">
      <c r="A133" s="821" t="s">
        <v>6414</v>
      </c>
      <c r="B133" s="822" t="s">
        <v>6415</v>
      </c>
      <c r="C133" s="822" t="s">
        <v>615</v>
      </c>
      <c r="D133" s="822" t="s">
        <v>6329</v>
      </c>
      <c r="E133" s="822" t="s">
        <v>6436</v>
      </c>
      <c r="F133" s="822" t="s">
        <v>6437</v>
      </c>
      <c r="G133" s="831">
        <v>30</v>
      </c>
      <c r="H133" s="831">
        <v>14880</v>
      </c>
      <c r="I133" s="822">
        <v>5.975903614457831</v>
      </c>
      <c r="J133" s="822">
        <v>496</v>
      </c>
      <c r="K133" s="831">
        <v>5</v>
      </c>
      <c r="L133" s="831">
        <v>2490</v>
      </c>
      <c r="M133" s="822">
        <v>1</v>
      </c>
      <c r="N133" s="822">
        <v>498</v>
      </c>
      <c r="O133" s="831">
        <v>11</v>
      </c>
      <c r="P133" s="831">
        <v>5489</v>
      </c>
      <c r="Q133" s="827">
        <v>2.204417670682731</v>
      </c>
      <c r="R133" s="832">
        <v>499</v>
      </c>
    </row>
    <row r="134" spans="1:18" ht="14.45" customHeight="1" x14ac:dyDescent="0.2">
      <c r="A134" s="821" t="s">
        <v>6414</v>
      </c>
      <c r="B134" s="822" t="s">
        <v>6415</v>
      </c>
      <c r="C134" s="822" t="s">
        <v>615</v>
      </c>
      <c r="D134" s="822" t="s">
        <v>6329</v>
      </c>
      <c r="E134" s="822" t="s">
        <v>6438</v>
      </c>
      <c r="F134" s="822" t="s">
        <v>6439</v>
      </c>
      <c r="G134" s="831">
        <v>5</v>
      </c>
      <c r="H134" s="831">
        <v>3445</v>
      </c>
      <c r="I134" s="822">
        <v>1.6618427399903521</v>
      </c>
      <c r="J134" s="822">
        <v>689</v>
      </c>
      <c r="K134" s="831">
        <v>3</v>
      </c>
      <c r="L134" s="831">
        <v>2073</v>
      </c>
      <c r="M134" s="822">
        <v>1</v>
      </c>
      <c r="N134" s="822">
        <v>691</v>
      </c>
      <c r="O134" s="831"/>
      <c r="P134" s="831"/>
      <c r="Q134" s="827"/>
      <c r="R134" s="832"/>
    </row>
    <row r="135" spans="1:18" ht="14.45" customHeight="1" x14ac:dyDescent="0.2">
      <c r="A135" s="821" t="s">
        <v>6414</v>
      </c>
      <c r="B135" s="822" t="s">
        <v>6415</v>
      </c>
      <c r="C135" s="822" t="s">
        <v>615</v>
      </c>
      <c r="D135" s="822" t="s">
        <v>6329</v>
      </c>
      <c r="E135" s="822" t="s">
        <v>6440</v>
      </c>
      <c r="F135" s="822" t="s">
        <v>6437</v>
      </c>
      <c r="G135" s="831">
        <v>101</v>
      </c>
      <c r="H135" s="831">
        <v>57469</v>
      </c>
      <c r="I135" s="822">
        <v>4.0117975567190225</v>
      </c>
      <c r="J135" s="822">
        <v>569</v>
      </c>
      <c r="K135" s="831">
        <v>25</v>
      </c>
      <c r="L135" s="831">
        <v>14325</v>
      </c>
      <c r="M135" s="822">
        <v>1</v>
      </c>
      <c r="N135" s="822">
        <v>573</v>
      </c>
      <c r="O135" s="831">
        <v>31</v>
      </c>
      <c r="P135" s="831">
        <v>17856</v>
      </c>
      <c r="Q135" s="827">
        <v>1.2464921465968586</v>
      </c>
      <c r="R135" s="832">
        <v>576</v>
      </c>
    </row>
    <row r="136" spans="1:18" ht="14.45" customHeight="1" x14ac:dyDescent="0.2">
      <c r="A136" s="821" t="s">
        <v>6414</v>
      </c>
      <c r="B136" s="822" t="s">
        <v>6415</v>
      </c>
      <c r="C136" s="822" t="s">
        <v>615</v>
      </c>
      <c r="D136" s="822" t="s">
        <v>6329</v>
      </c>
      <c r="E136" s="822" t="s">
        <v>6459</v>
      </c>
      <c r="F136" s="822" t="s">
        <v>6460</v>
      </c>
      <c r="G136" s="831">
        <v>8</v>
      </c>
      <c r="H136" s="831">
        <v>6552</v>
      </c>
      <c r="I136" s="822"/>
      <c r="J136" s="822">
        <v>819</v>
      </c>
      <c r="K136" s="831"/>
      <c r="L136" s="831"/>
      <c r="M136" s="822"/>
      <c r="N136" s="822"/>
      <c r="O136" s="831">
        <v>3</v>
      </c>
      <c r="P136" s="831">
        <v>2478</v>
      </c>
      <c r="Q136" s="827"/>
      <c r="R136" s="832">
        <v>826</v>
      </c>
    </row>
    <row r="137" spans="1:18" ht="14.45" customHeight="1" x14ac:dyDescent="0.2">
      <c r="A137" s="821" t="s">
        <v>6414</v>
      </c>
      <c r="B137" s="822" t="s">
        <v>6415</v>
      </c>
      <c r="C137" s="822" t="s">
        <v>615</v>
      </c>
      <c r="D137" s="822" t="s">
        <v>6329</v>
      </c>
      <c r="E137" s="822" t="s">
        <v>6427</v>
      </c>
      <c r="F137" s="822" t="s">
        <v>6399</v>
      </c>
      <c r="G137" s="831">
        <v>9</v>
      </c>
      <c r="H137" s="831">
        <v>4175</v>
      </c>
      <c r="I137" s="822">
        <v>0.99121557454890785</v>
      </c>
      <c r="J137" s="822">
        <v>463.88888888888891</v>
      </c>
      <c r="K137" s="831">
        <v>9</v>
      </c>
      <c r="L137" s="831">
        <v>4212</v>
      </c>
      <c r="M137" s="822">
        <v>1</v>
      </c>
      <c r="N137" s="822">
        <v>468</v>
      </c>
      <c r="O137" s="831">
        <v>2</v>
      </c>
      <c r="P137" s="831">
        <v>946</v>
      </c>
      <c r="Q137" s="827">
        <v>0.22459639126305794</v>
      </c>
      <c r="R137" s="832">
        <v>473</v>
      </c>
    </row>
    <row r="138" spans="1:18" ht="14.45" customHeight="1" x14ac:dyDescent="0.2">
      <c r="A138" s="821" t="s">
        <v>6414</v>
      </c>
      <c r="B138" s="822" t="s">
        <v>6415</v>
      </c>
      <c r="C138" s="822" t="s">
        <v>615</v>
      </c>
      <c r="D138" s="822" t="s">
        <v>6329</v>
      </c>
      <c r="E138" s="822" t="s">
        <v>6442</v>
      </c>
      <c r="F138" s="822" t="s">
        <v>6401</v>
      </c>
      <c r="G138" s="831">
        <v>1</v>
      </c>
      <c r="H138" s="831">
        <v>447</v>
      </c>
      <c r="I138" s="822"/>
      <c r="J138" s="822">
        <v>447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6414</v>
      </c>
      <c r="B139" s="822" t="s">
        <v>6415</v>
      </c>
      <c r="C139" s="822" t="s">
        <v>615</v>
      </c>
      <c r="D139" s="822" t="s">
        <v>6329</v>
      </c>
      <c r="E139" s="822" t="s">
        <v>6446</v>
      </c>
      <c r="F139" s="822" t="s">
        <v>6447</v>
      </c>
      <c r="G139" s="831">
        <v>2</v>
      </c>
      <c r="H139" s="831">
        <v>430</v>
      </c>
      <c r="I139" s="822">
        <v>0.66052227342549918</v>
      </c>
      <c r="J139" s="822">
        <v>215</v>
      </c>
      <c r="K139" s="831">
        <v>3</v>
      </c>
      <c r="L139" s="831">
        <v>651</v>
      </c>
      <c r="M139" s="822">
        <v>1</v>
      </c>
      <c r="N139" s="822">
        <v>217</v>
      </c>
      <c r="O139" s="831">
        <v>4</v>
      </c>
      <c r="P139" s="831">
        <v>876</v>
      </c>
      <c r="Q139" s="827">
        <v>1.3456221198156681</v>
      </c>
      <c r="R139" s="832">
        <v>219</v>
      </c>
    </row>
    <row r="140" spans="1:18" ht="14.45" customHeight="1" x14ac:dyDescent="0.2">
      <c r="A140" s="821" t="s">
        <v>6414</v>
      </c>
      <c r="B140" s="822" t="s">
        <v>6415</v>
      </c>
      <c r="C140" s="822" t="s">
        <v>615</v>
      </c>
      <c r="D140" s="822" t="s">
        <v>6329</v>
      </c>
      <c r="E140" s="822" t="s">
        <v>6448</v>
      </c>
      <c r="F140" s="822" t="s">
        <v>6449</v>
      </c>
      <c r="G140" s="831">
        <v>24</v>
      </c>
      <c r="H140" s="831">
        <v>2064</v>
      </c>
      <c r="I140" s="822">
        <v>7.8181818181818183</v>
      </c>
      <c r="J140" s="822">
        <v>86</v>
      </c>
      <c r="K140" s="831">
        <v>3</v>
      </c>
      <c r="L140" s="831">
        <v>264</v>
      </c>
      <c r="M140" s="822">
        <v>1</v>
      </c>
      <c r="N140" s="822">
        <v>88</v>
      </c>
      <c r="O140" s="831">
        <v>13</v>
      </c>
      <c r="P140" s="831">
        <v>1157</v>
      </c>
      <c r="Q140" s="827">
        <v>4.3825757575757578</v>
      </c>
      <c r="R140" s="832">
        <v>89</v>
      </c>
    </row>
    <row r="141" spans="1:18" ht="14.45" customHeight="1" x14ac:dyDescent="0.2">
      <c r="A141" s="821" t="s">
        <v>6414</v>
      </c>
      <c r="B141" s="822" t="s">
        <v>6415</v>
      </c>
      <c r="C141" s="822" t="s">
        <v>615</v>
      </c>
      <c r="D141" s="822" t="s">
        <v>6329</v>
      </c>
      <c r="E141" s="822" t="s">
        <v>6386</v>
      </c>
      <c r="F141" s="822" t="s">
        <v>6387</v>
      </c>
      <c r="G141" s="831">
        <v>14</v>
      </c>
      <c r="H141" s="831">
        <v>1694</v>
      </c>
      <c r="I141" s="822">
        <v>1.3885245901639345</v>
      </c>
      <c r="J141" s="822">
        <v>121</v>
      </c>
      <c r="K141" s="831">
        <v>10</v>
      </c>
      <c r="L141" s="831">
        <v>1220</v>
      </c>
      <c r="M141" s="822">
        <v>1</v>
      </c>
      <c r="N141" s="822">
        <v>122</v>
      </c>
      <c r="O141" s="831">
        <v>4</v>
      </c>
      <c r="P141" s="831">
        <v>492</v>
      </c>
      <c r="Q141" s="827">
        <v>0.40327868852459015</v>
      </c>
      <c r="R141" s="832">
        <v>123</v>
      </c>
    </row>
    <row r="142" spans="1:18" ht="14.45" customHeight="1" x14ac:dyDescent="0.2">
      <c r="A142" s="821" t="s">
        <v>6414</v>
      </c>
      <c r="B142" s="822" t="s">
        <v>6415</v>
      </c>
      <c r="C142" s="822" t="s">
        <v>615</v>
      </c>
      <c r="D142" s="822" t="s">
        <v>6329</v>
      </c>
      <c r="E142" s="822" t="s">
        <v>6461</v>
      </c>
      <c r="F142" s="822" t="s">
        <v>6460</v>
      </c>
      <c r="G142" s="831">
        <v>1</v>
      </c>
      <c r="H142" s="831">
        <v>746</v>
      </c>
      <c r="I142" s="822"/>
      <c r="J142" s="822">
        <v>746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6414</v>
      </c>
      <c r="B143" s="822" t="s">
        <v>6415</v>
      </c>
      <c r="C143" s="822" t="s">
        <v>615</v>
      </c>
      <c r="D143" s="822" t="s">
        <v>6329</v>
      </c>
      <c r="E143" s="822" t="s">
        <v>6462</v>
      </c>
      <c r="F143" s="822" t="s">
        <v>6463</v>
      </c>
      <c r="G143" s="831">
        <v>4</v>
      </c>
      <c r="H143" s="831">
        <v>2176</v>
      </c>
      <c r="I143" s="822"/>
      <c r="J143" s="822">
        <v>544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6414</v>
      </c>
      <c r="B144" s="822" t="s">
        <v>6415</v>
      </c>
      <c r="C144" s="822" t="s">
        <v>615</v>
      </c>
      <c r="D144" s="822" t="s">
        <v>6329</v>
      </c>
      <c r="E144" s="822" t="s">
        <v>6450</v>
      </c>
      <c r="F144" s="822" t="s">
        <v>6451</v>
      </c>
      <c r="G144" s="831">
        <v>68</v>
      </c>
      <c r="H144" s="831">
        <v>20944</v>
      </c>
      <c r="I144" s="822">
        <v>33.780645161290323</v>
      </c>
      <c r="J144" s="822">
        <v>308</v>
      </c>
      <c r="K144" s="831">
        <v>2</v>
      </c>
      <c r="L144" s="831">
        <v>620</v>
      </c>
      <c r="M144" s="822">
        <v>1</v>
      </c>
      <c r="N144" s="822">
        <v>310</v>
      </c>
      <c r="O144" s="831">
        <v>5</v>
      </c>
      <c r="P144" s="831">
        <v>1555</v>
      </c>
      <c r="Q144" s="827">
        <v>2.5080645161290325</v>
      </c>
      <c r="R144" s="832">
        <v>311</v>
      </c>
    </row>
    <row r="145" spans="1:18" ht="14.45" customHeight="1" x14ac:dyDescent="0.2">
      <c r="A145" s="821" t="s">
        <v>6414</v>
      </c>
      <c r="B145" s="822" t="s">
        <v>6415</v>
      </c>
      <c r="C145" s="822" t="s">
        <v>615</v>
      </c>
      <c r="D145" s="822" t="s">
        <v>6329</v>
      </c>
      <c r="E145" s="822" t="s">
        <v>6452</v>
      </c>
      <c r="F145" s="822" t="s">
        <v>6447</v>
      </c>
      <c r="G145" s="831">
        <v>3</v>
      </c>
      <c r="H145" s="831">
        <v>537</v>
      </c>
      <c r="I145" s="822">
        <v>3</v>
      </c>
      <c r="J145" s="822">
        <v>179</v>
      </c>
      <c r="K145" s="831">
        <v>1</v>
      </c>
      <c r="L145" s="831">
        <v>179</v>
      </c>
      <c r="M145" s="822">
        <v>1</v>
      </c>
      <c r="N145" s="822">
        <v>179</v>
      </c>
      <c r="O145" s="831">
        <v>1</v>
      </c>
      <c r="P145" s="831">
        <v>180</v>
      </c>
      <c r="Q145" s="827">
        <v>1.005586592178771</v>
      </c>
      <c r="R145" s="832">
        <v>180</v>
      </c>
    </row>
    <row r="146" spans="1:18" ht="14.45" customHeight="1" x14ac:dyDescent="0.2">
      <c r="A146" s="821" t="s">
        <v>6414</v>
      </c>
      <c r="B146" s="822" t="s">
        <v>6415</v>
      </c>
      <c r="C146" s="822" t="s">
        <v>615</v>
      </c>
      <c r="D146" s="822" t="s">
        <v>6329</v>
      </c>
      <c r="E146" s="822" t="s">
        <v>6453</v>
      </c>
      <c r="F146" s="822" t="s">
        <v>6451</v>
      </c>
      <c r="G146" s="831">
        <v>69</v>
      </c>
      <c r="H146" s="831">
        <v>26289</v>
      </c>
      <c r="I146" s="822">
        <v>1.9509461966604824</v>
      </c>
      <c r="J146" s="822">
        <v>381</v>
      </c>
      <c r="K146" s="831">
        <v>35</v>
      </c>
      <c r="L146" s="831">
        <v>13475</v>
      </c>
      <c r="M146" s="822">
        <v>1</v>
      </c>
      <c r="N146" s="822">
        <v>385</v>
      </c>
      <c r="O146" s="831">
        <v>22</v>
      </c>
      <c r="P146" s="831">
        <v>8536</v>
      </c>
      <c r="Q146" s="827">
        <v>0.63346938775510209</v>
      </c>
      <c r="R146" s="832">
        <v>388</v>
      </c>
    </row>
    <row r="147" spans="1:18" ht="14.45" customHeight="1" x14ac:dyDescent="0.2">
      <c r="A147" s="821" t="s">
        <v>6414</v>
      </c>
      <c r="B147" s="822" t="s">
        <v>6415</v>
      </c>
      <c r="C147" s="822" t="s">
        <v>615</v>
      </c>
      <c r="D147" s="822" t="s">
        <v>6329</v>
      </c>
      <c r="E147" s="822" t="s">
        <v>6454</v>
      </c>
      <c r="F147" s="822" t="s">
        <v>6455</v>
      </c>
      <c r="G147" s="831">
        <v>17</v>
      </c>
      <c r="H147" s="831">
        <v>4641</v>
      </c>
      <c r="I147" s="822"/>
      <c r="J147" s="822">
        <v>273</v>
      </c>
      <c r="K147" s="831"/>
      <c r="L147" s="831"/>
      <c r="M147" s="822"/>
      <c r="N147" s="822"/>
      <c r="O147" s="831">
        <v>1</v>
      </c>
      <c r="P147" s="831">
        <v>276</v>
      </c>
      <c r="Q147" s="827"/>
      <c r="R147" s="832">
        <v>276</v>
      </c>
    </row>
    <row r="148" spans="1:18" ht="14.45" customHeight="1" x14ac:dyDescent="0.2">
      <c r="A148" s="821" t="s">
        <v>6414</v>
      </c>
      <c r="B148" s="822" t="s">
        <v>6415</v>
      </c>
      <c r="C148" s="822" t="s">
        <v>615</v>
      </c>
      <c r="D148" s="822" t="s">
        <v>6329</v>
      </c>
      <c r="E148" s="822" t="s">
        <v>6398</v>
      </c>
      <c r="F148" s="822" t="s">
        <v>6399</v>
      </c>
      <c r="G148" s="831">
        <v>1</v>
      </c>
      <c r="H148" s="831">
        <v>354</v>
      </c>
      <c r="I148" s="822">
        <v>0.49859154929577465</v>
      </c>
      <c r="J148" s="822">
        <v>354</v>
      </c>
      <c r="K148" s="831">
        <v>2</v>
      </c>
      <c r="L148" s="831">
        <v>710</v>
      </c>
      <c r="M148" s="822">
        <v>1</v>
      </c>
      <c r="N148" s="822">
        <v>355</v>
      </c>
      <c r="O148" s="831"/>
      <c r="P148" s="831"/>
      <c r="Q148" s="827"/>
      <c r="R148" s="832"/>
    </row>
    <row r="149" spans="1:18" ht="14.45" customHeight="1" x14ac:dyDescent="0.2">
      <c r="A149" s="821" t="s">
        <v>6414</v>
      </c>
      <c r="B149" s="822" t="s">
        <v>6415</v>
      </c>
      <c r="C149" s="822" t="s">
        <v>615</v>
      </c>
      <c r="D149" s="822" t="s">
        <v>6329</v>
      </c>
      <c r="E149" s="822" t="s">
        <v>6456</v>
      </c>
      <c r="F149" s="822" t="s">
        <v>6435</v>
      </c>
      <c r="G149" s="831">
        <v>25</v>
      </c>
      <c r="H149" s="831">
        <v>10125</v>
      </c>
      <c r="I149" s="822">
        <v>6.1888753056234718</v>
      </c>
      <c r="J149" s="822">
        <v>405</v>
      </c>
      <c r="K149" s="831">
        <v>4</v>
      </c>
      <c r="L149" s="831">
        <v>1636</v>
      </c>
      <c r="M149" s="822">
        <v>1</v>
      </c>
      <c r="N149" s="822">
        <v>409</v>
      </c>
      <c r="O149" s="831">
        <v>1</v>
      </c>
      <c r="P149" s="831">
        <v>412</v>
      </c>
      <c r="Q149" s="827">
        <v>0.25183374083129584</v>
      </c>
      <c r="R149" s="832">
        <v>412</v>
      </c>
    </row>
    <row r="150" spans="1:18" ht="14.45" customHeight="1" thickBot="1" x14ac:dyDescent="0.25">
      <c r="A150" s="813" t="s">
        <v>6414</v>
      </c>
      <c r="B150" s="814" t="s">
        <v>6415</v>
      </c>
      <c r="C150" s="814" t="s">
        <v>615</v>
      </c>
      <c r="D150" s="814" t="s">
        <v>6329</v>
      </c>
      <c r="E150" s="814" t="s">
        <v>6457</v>
      </c>
      <c r="F150" s="814" t="s">
        <v>6458</v>
      </c>
      <c r="G150" s="833">
        <v>1</v>
      </c>
      <c r="H150" s="833">
        <v>451</v>
      </c>
      <c r="I150" s="814"/>
      <c r="J150" s="814">
        <v>451</v>
      </c>
      <c r="K150" s="833"/>
      <c r="L150" s="833"/>
      <c r="M150" s="814"/>
      <c r="N150" s="814"/>
      <c r="O150" s="833"/>
      <c r="P150" s="833"/>
      <c r="Q150" s="819"/>
      <c r="R15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1A47F1C0-CE75-4A79-87CB-4BF199BAD3D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44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6466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28771.980000000003</v>
      </c>
      <c r="I3" s="208">
        <f t="shared" si="0"/>
        <v>5542210.5000000009</v>
      </c>
      <c r="J3" s="78"/>
      <c r="K3" s="78"/>
      <c r="L3" s="208">
        <f t="shared" si="0"/>
        <v>28168.740000000005</v>
      </c>
      <c r="M3" s="208">
        <f t="shared" si="0"/>
        <v>5319598.3000000007</v>
      </c>
      <c r="N3" s="78"/>
      <c r="O3" s="78"/>
      <c r="P3" s="208">
        <f t="shared" si="0"/>
        <v>19966.21</v>
      </c>
      <c r="Q3" s="208">
        <f t="shared" si="0"/>
        <v>4318865.0499999989</v>
      </c>
      <c r="R3" s="79">
        <f>IF(M3=0,0,Q3/M3)</f>
        <v>0.81187804161829258</v>
      </c>
      <c r="S3" s="209">
        <f>IF(P3=0,0,Q3/P3)</f>
        <v>216.30870605888643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6328</v>
      </c>
      <c r="C6" s="807" t="s">
        <v>609</v>
      </c>
      <c r="D6" s="807" t="s">
        <v>6277</v>
      </c>
      <c r="E6" s="807" t="s">
        <v>6329</v>
      </c>
      <c r="F6" s="807" t="s">
        <v>6330</v>
      </c>
      <c r="G6" s="807" t="s">
        <v>6331</v>
      </c>
      <c r="H6" s="225"/>
      <c r="I6" s="225"/>
      <c r="J6" s="807"/>
      <c r="K6" s="807"/>
      <c r="L6" s="225">
        <v>0</v>
      </c>
      <c r="M6" s="225">
        <v>0</v>
      </c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6328</v>
      </c>
      <c r="C7" s="822" t="s">
        <v>609</v>
      </c>
      <c r="D7" s="822" t="s">
        <v>6277</v>
      </c>
      <c r="E7" s="822" t="s">
        <v>6329</v>
      </c>
      <c r="F7" s="822" t="s">
        <v>6332</v>
      </c>
      <c r="G7" s="822" t="s">
        <v>6333</v>
      </c>
      <c r="H7" s="831">
        <v>25</v>
      </c>
      <c r="I7" s="831">
        <v>0</v>
      </c>
      <c r="J7" s="822"/>
      <c r="K7" s="822">
        <v>0</v>
      </c>
      <c r="L7" s="831">
        <v>14</v>
      </c>
      <c r="M7" s="831">
        <v>0</v>
      </c>
      <c r="N7" s="822"/>
      <c r="O7" s="822">
        <v>0</v>
      </c>
      <c r="P7" s="831">
        <v>13</v>
      </c>
      <c r="Q7" s="831">
        <v>0</v>
      </c>
      <c r="R7" s="827"/>
      <c r="S7" s="832">
        <v>0</v>
      </c>
    </row>
    <row r="8" spans="1:19" ht="14.45" customHeight="1" x14ac:dyDescent="0.2">
      <c r="A8" s="821"/>
      <c r="B8" s="822" t="s">
        <v>6334</v>
      </c>
      <c r="C8" s="822" t="s">
        <v>604</v>
      </c>
      <c r="D8" s="822" t="s">
        <v>2941</v>
      </c>
      <c r="E8" s="822" t="s">
        <v>6329</v>
      </c>
      <c r="F8" s="822" t="s">
        <v>6376</v>
      </c>
      <c r="G8" s="822" t="s">
        <v>6377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38</v>
      </c>
      <c r="R8" s="827"/>
      <c r="S8" s="832">
        <v>38</v>
      </c>
    </row>
    <row r="9" spans="1:19" ht="14.45" customHeight="1" x14ac:dyDescent="0.2">
      <c r="A9" s="821"/>
      <c r="B9" s="822" t="s">
        <v>6334</v>
      </c>
      <c r="C9" s="822" t="s">
        <v>604</v>
      </c>
      <c r="D9" s="822" t="s">
        <v>2942</v>
      </c>
      <c r="E9" s="822" t="s">
        <v>6335</v>
      </c>
      <c r="F9" s="822" t="s">
        <v>6338</v>
      </c>
      <c r="G9" s="822" t="s">
        <v>6339</v>
      </c>
      <c r="H9" s="831"/>
      <c r="I9" s="831"/>
      <c r="J9" s="822"/>
      <c r="K9" s="822"/>
      <c r="L9" s="831"/>
      <c r="M9" s="831"/>
      <c r="N9" s="822"/>
      <c r="O9" s="822"/>
      <c r="P9" s="831">
        <v>2.2999999999999998</v>
      </c>
      <c r="Q9" s="831">
        <v>160.31</v>
      </c>
      <c r="R9" s="827"/>
      <c r="S9" s="832">
        <v>69.7</v>
      </c>
    </row>
    <row r="10" spans="1:19" ht="14.45" customHeight="1" x14ac:dyDescent="0.2">
      <c r="A10" s="821"/>
      <c r="B10" s="822" t="s">
        <v>6334</v>
      </c>
      <c r="C10" s="822" t="s">
        <v>604</v>
      </c>
      <c r="D10" s="822" t="s">
        <v>2942</v>
      </c>
      <c r="E10" s="822" t="s">
        <v>6335</v>
      </c>
      <c r="F10" s="822" t="s">
        <v>6340</v>
      </c>
      <c r="G10" s="822" t="s">
        <v>6341</v>
      </c>
      <c r="H10" s="831"/>
      <c r="I10" s="831"/>
      <c r="J10" s="822"/>
      <c r="K10" s="822"/>
      <c r="L10" s="831"/>
      <c r="M10" s="831"/>
      <c r="N10" s="822"/>
      <c r="O10" s="822"/>
      <c r="P10" s="831">
        <v>0.2</v>
      </c>
      <c r="Q10" s="831">
        <v>73.540000000000006</v>
      </c>
      <c r="R10" s="827"/>
      <c r="S10" s="832">
        <v>367.7</v>
      </c>
    </row>
    <row r="11" spans="1:19" ht="14.45" customHeight="1" x14ac:dyDescent="0.2">
      <c r="A11" s="821"/>
      <c r="B11" s="822" t="s">
        <v>6334</v>
      </c>
      <c r="C11" s="822" t="s">
        <v>604</v>
      </c>
      <c r="D11" s="822" t="s">
        <v>2942</v>
      </c>
      <c r="E11" s="822" t="s">
        <v>6335</v>
      </c>
      <c r="F11" s="822" t="s">
        <v>6344</v>
      </c>
      <c r="G11" s="822" t="s">
        <v>726</v>
      </c>
      <c r="H11" s="831"/>
      <c r="I11" s="831"/>
      <c r="J11" s="822"/>
      <c r="K11" s="822"/>
      <c r="L11" s="831"/>
      <c r="M11" s="831"/>
      <c r="N11" s="822"/>
      <c r="O11" s="822"/>
      <c r="P11" s="831">
        <v>0.2</v>
      </c>
      <c r="Q11" s="831">
        <v>122.21</v>
      </c>
      <c r="R11" s="827"/>
      <c r="S11" s="832">
        <v>611.04999999999995</v>
      </c>
    </row>
    <row r="12" spans="1:19" ht="14.45" customHeight="1" x14ac:dyDescent="0.2">
      <c r="A12" s="821"/>
      <c r="B12" s="822" t="s">
        <v>6334</v>
      </c>
      <c r="C12" s="822" t="s">
        <v>604</v>
      </c>
      <c r="D12" s="822" t="s">
        <v>2942</v>
      </c>
      <c r="E12" s="822" t="s">
        <v>6335</v>
      </c>
      <c r="F12" s="822" t="s">
        <v>6347</v>
      </c>
      <c r="G12" s="822" t="s">
        <v>690</v>
      </c>
      <c r="H12" s="831"/>
      <c r="I12" s="831"/>
      <c r="J12" s="822"/>
      <c r="K12" s="822"/>
      <c r="L12" s="831"/>
      <c r="M12" s="831"/>
      <c r="N12" s="822"/>
      <c r="O12" s="822"/>
      <c r="P12" s="831">
        <v>3.1999999999999997</v>
      </c>
      <c r="Q12" s="831">
        <v>199.58</v>
      </c>
      <c r="R12" s="827"/>
      <c r="S12" s="832">
        <v>62.368750000000006</v>
      </c>
    </row>
    <row r="13" spans="1:19" ht="14.45" customHeight="1" x14ac:dyDescent="0.2">
      <c r="A13" s="821"/>
      <c r="B13" s="822" t="s">
        <v>6334</v>
      </c>
      <c r="C13" s="822" t="s">
        <v>604</v>
      </c>
      <c r="D13" s="822" t="s">
        <v>2942</v>
      </c>
      <c r="E13" s="822" t="s">
        <v>6335</v>
      </c>
      <c r="F13" s="822" t="s">
        <v>6350</v>
      </c>
      <c r="G13" s="822" t="s">
        <v>683</v>
      </c>
      <c r="H13" s="831"/>
      <c r="I13" s="831"/>
      <c r="J13" s="822"/>
      <c r="K13" s="822"/>
      <c r="L13" s="831"/>
      <c r="M13" s="831"/>
      <c r="N13" s="822"/>
      <c r="O13" s="822"/>
      <c r="P13" s="831">
        <v>4.4000000000000004</v>
      </c>
      <c r="Q13" s="831">
        <v>2369.5</v>
      </c>
      <c r="R13" s="827"/>
      <c r="S13" s="832">
        <v>538.52272727272725</v>
      </c>
    </row>
    <row r="14" spans="1:19" ht="14.45" customHeight="1" x14ac:dyDescent="0.2">
      <c r="A14" s="821"/>
      <c r="B14" s="822" t="s">
        <v>6334</v>
      </c>
      <c r="C14" s="822" t="s">
        <v>604</v>
      </c>
      <c r="D14" s="822" t="s">
        <v>2942</v>
      </c>
      <c r="E14" s="822" t="s">
        <v>6335</v>
      </c>
      <c r="F14" s="822" t="s">
        <v>6352</v>
      </c>
      <c r="G14" s="822" t="s">
        <v>692</v>
      </c>
      <c r="H14" s="831"/>
      <c r="I14" s="831"/>
      <c r="J14" s="822"/>
      <c r="K14" s="822"/>
      <c r="L14" s="831"/>
      <c r="M14" s="831"/>
      <c r="N14" s="822"/>
      <c r="O14" s="822"/>
      <c r="P14" s="831">
        <v>0.02</v>
      </c>
      <c r="Q14" s="831">
        <v>2.4300000000000002</v>
      </c>
      <c r="R14" s="827"/>
      <c r="S14" s="832">
        <v>121.5</v>
      </c>
    </row>
    <row r="15" spans="1:19" ht="14.45" customHeight="1" x14ac:dyDescent="0.2">
      <c r="A15" s="821"/>
      <c r="B15" s="822" t="s">
        <v>6334</v>
      </c>
      <c r="C15" s="822" t="s">
        <v>604</v>
      </c>
      <c r="D15" s="822" t="s">
        <v>2942</v>
      </c>
      <c r="E15" s="822" t="s">
        <v>6335</v>
      </c>
      <c r="F15" s="822" t="s">
        <v>6354</v>
      </c>
      <c r="G15" s="822" t="s">
        <v>692</v>
      </c>
      <c r="H15" s="831"/>
      <c r="I15" s="831"/>
      <c r="J15" s="822"/>
      <c r="K15" s="822"/>
      <c r="L15" s="831"/>
      <c r="M15" s="831"/>
      <c r="N15" s="822"/>
      <c r="O15" s="822"/>
      <c r="P15" s="831">
        <v>4.25</v>
      </c>
      <c r="Q15" s="831">
        <v>1034.45</v>
      </c>
      <c r="R15" s="827"/>
      <c r="S15" s="832">
        <v>243.4</v>
      </c>
    </row>
    <row r="16" spans="1:19" ht="14.45" customHeight="1" x14ac:dyDescent="0.2">
      <c r="A16" s="821"/>
      <c r="B16" s="822" t="s">
        <v>6334</v>
      </c>
      <c r="C16" s="822" t="s">
        <v>604</v>
      </c>
      <c r="D16" s="822" t="s">
        <v>2942</v>
      </c>
      <c r="E16" s="822" t="s">
        <v>6335</v>
      </c>
      <c r="F16" s="822" t="s">
        <v>6357</v>
      </c>
      <c r="G16" s="822" t="s">
        <v>2319</v>
      </c>
      <c r="H16" s="831"/>
      <c r="I16" s="831"/>
      <c r="J16" s="822"/>
      <c r="K16" s="822"/>
      <c r="L16" s="831"/>
      <c r="M16" s="831"/>
      <c r="N16" s="822"/>
      <c r="O16" s="822"/>
      <c r="P16" s="831">
        <v>2.2000000000000002</v>
      </c>
      <c r="Q16" s="831">
        <v>647.46</v>
      </c>
      <c r="R16" s="827"/>
      <c r="S16" s="832">
        <v>294.3</v>
      </c>
    </row>
    <row r="17" spans="1:19" ht="14.45" customHeight="1" x14ac:dyDescent="0.2">
      <c r="A17" s="821"/>
      <c r="B17" s="822" t="s">
        <v>6334</v>
      </c>
      <c r="C17" s="822" t="s">
        <v>604</v>
      </c>
      <c r="D17" s="822" t="s">
        <v>2942</v>
      </c>
      <c r="E17" s="822" t="s">
        <v>6359</v>
      </c>
      <c r="F17" s="822" t="s">
        <v>6362</v>
      </c>
      <c r="G17" s="822" t="s">
        <v>6363</v>
      </c>
      <c r="H17" s="831"/>
      <c r="I17" s="831"/>
      <c r="J17" s="822"/>
      <c r="K17" s="822"/>
      <c r="L17" s="831"/>
      <c r="M17" s="831"/>
      <c r="N17" s="822"/>
      <c r="O17" s="822"/>
      <c r="P17" s="831">
        <v>49</v>
      </c>
      <c r="Q17" s="831">
        <v>9339.16</v>
      </c>
      <c r="R17" s="827"/>
      <c r="S17" s="832">
        <v>190.59510204081633</v>
      </c>
    </row>
    <row r="18" spans="1:19" ht="14.45" customHeight="1" x14ac:dyDescent="0.2">
      <c r="A18" s="821"/>
      <c r="B18" s="822" t="s">
        <v>6334</v>
      </c>
      <c r="C18" s="822" t="s">
        <v>604</v>
      </c>
      <c r="D18" s="822" t="s">
        <v>2942</v>
      </c>
      <c r="E18" s="822" t="s">
        <v>6359</v>
      </c>
      <c r="F18" s="822" t="s">
        <v>6364</v>
      </c>
      <c r="G18" s="822" t="s">
        <v>6365</v>
      </c>
      <c r="H18" s="831"/>
      <c r="I18" s="831"/>
      <c r="J18" s="822"/>
      <c r="K18" s="822"/>
      <c r="L18" s="831"/>
      <c r="M18" s="831"/>
      <c r="N18" s="822"/>
      <c r="O18" s="822"/>
      <c r="P18" s="831">
        <v>9</v>
      </c>
      <c r="Q18" s="831">
        <v>1810.56</v>
      </c>
      <c r="R18" s="827"/>
      <c r="S18" s="832">
        <v>201.17333333333332</v>
      </c>
    </row>
    <row r="19" spans="1:19" ht="14.45" customHeight="1" x14ac:dyDescent="0.2">
      <c r="A19" s="821"/>
      <c r="B19" s="822" t="s">
        <v>6334</v>
      </c>
      <c r="C19" s="822" t="s">
        <v>604</v>
      </c>
      <c r="D19" s="822" t="s">
        <v>2942</v>
      </c>
      <c r="E19" s="822" t="s">
        <v>6359</v>
      </c>
      <c r="F19" s="822" t="s">
        <v>6368</v>
      </c>
      <c r="G19" s="822" t="s">
        <v>6367</v>
      </c>
      <c r="H19" s="831"/>
      <c r="I19" s="831"/>
      <c r="J19" s="822"/>
      <c r="K19" s="822"/>
      <c r="L19" s="831"/>
      <c r="M19" s="831"/>
      <c r="N19" s="822"/>
      <c r="O19" s="822"/>
      <c r="P19" s="831">
        <v>7</v>
      </c>
      <c r="Q19" s="831">
        <v>3143</v>
      </c>
      <c r="R19" s="827"/>
      <c r="S19" s="832">
        <v>449</v>
      </c>
    </row>
    <row r="20" spans="1:19" ht="14.45" customHeight="1" x14ac:dyDescent="0.2">
      <c r="A20" s="821"/>
      <c r="B20" s="822" t="s">
        <v>6334</v>
      </c>
      <c r="C20" s="822" t="s">
        <v>604</v>
      </c>
      <c r="D20" s="822" t="s">
        <v>2942</v>
      </c>
      <c r="E20" s="822" t="s">
        <v>6329</v>
      </c>
      <c r="F20" s="822" t="s">
        <v>6372</v>
      </c>
      <c r="G20" s="822" t="s">
        <v>6373</v>
      </c>
      <c r="H20" s="831"/>
      <c r="I20" s="831"/>
      <c r="J20" s="822"/>
      <c r="K20" s="822"/>
      <c r="L20" s="831"/>
      <c r="M20" s="831"/>
      <c r="N20" s="822"/>
      <c r="O20" s="822"/>
      <c r="P20" s="831">
        <v>4</v>
      </c>
      <c r="Q20" s="831">
        <v>320</v>
      </c>
      <c r="R20" s="827"/>
      <c r="S20" s="832">
        <v>80</v>
      </c>
    </row>
    <row r="21" spans="1:19" ht="14.45" customHeight="1" x14ac:dyDescent="0.2">
      <c r="A21" s="821"/>
      <c r="B21" s="822" t="s">
        <v>6334</v>
      </c>
      <c r="C21" s="822" t="s">
        <v>604</v>
      </c>
      <c r="D21" s="822" t="s">
        <v>2942</v>
      </c>
      <c r="E21" s="822" t="s">
        <v>6329</v>
      </c>
      <c r="F21" s="822" t="s">
        <v>6374</v>
      </c>
      <c r="G21" s="822" t="s">
        <v>6375</v>
      </c>
      <c r="H21" s="831"/>
      <c r="I21" s="831"/>
      <c r="J21" s="822"/>
      <c r="K21" s="822"/>
      <c r="L21" s="831"/>
      <c r="M21" s="831"/>
      <c r="N21" s="822"/>
      <c r="O21" s="822"/>
      <c r="P21" s="831">
        <v>93</v>
      </c>
      <c r="Q21" s="831">
        <v>14229</v>
      </c>
      <c r="R21" s="827"/>
      <c r="S21" s="832">
        <v>153</v>
      </c>
    </row>
    <row r="22" spans="1:19" ht="14.45" customHeight="1" x14ac:dyDescent="0.2">
      <c r="A22" s="821"/>
      <c r="B22" s="822" t="s">
        <v>6334</v>
      </c>
      <c r="C22" s="822" t="s">
        <v>604</v>
      </c>
      <c r="D22" s="822" t="s">
        <v>2942</v>
      </c>
      <c r="E22" s="822" t="s">
        <v>6329</v>
      </c>
      <c r="F22" s="822" t="s">
        <v>6376</v>
      </c>
      <c r="G22" s="822" t="s">
        <v>6377</v>
      </c>
      <c r="H22" s="831"/>
      <c r="I22" s="831"/>
      <c r="J22" s="822"/>
      <c r="K22" s="822"/>
      <c r="L22" s="831"/>
      <c r="M22" s="831"/>
      <c r="N22" s="822"/>
      <c r="O22" s="822"/>
      <c r="P22" s="831">
        <v>73</v>
      </c>
      <c r="Q22" s="831">
        <v>2774</v>
      </c>
      <c r="R22" s="827"/>
      <c r="S22" s="832">
        <v>38</v>
      </c>
    </row>
    <row r="23" spans="1:19" ht="14.45" customHeight="1" x14ac:dyDescent="0.2">
      <c r="A23" s="821"/>
      <c r="B23" s="822" t="s">
        <v>6334</v>
      </c>
      <c r="C23" s="822" t="s">
        <v>604</v>
      </c>
      <c r="D23" s="822" t="s">
        <v>2942</v>
      </c>
      <c r="E23" s="822" t="s">
        <v>6329</v>
      </c>
      <c r="F23" s="822" t="s">
        <v>6378</v>
      </c>
      <c r="G23" s="822" t="s">
        <v>6379</v>
      </c>
      <c r="H23" s="831"/>
      <c r="I23" s="831"/>
      <c r="J23" s="822"/>
      <c r="K23" s="822"/>
      <c r="L23" s="831"/>
      <c r="M23" s="831"/>
      <c r="N23" s="822"/>
      <c r="O23" s="822"/>
      <c r="P23" s="831">
        <v>12</v>
      </c>
      <c r="Q23" s="831">
        <v>1584</v>
      </c>
      <c r="R23" s="827"/>
      <c r="S23" s="832">
        <v>132</v>
      </c>
    </row>
    <row r="24" spans="1:19" ht="14.45" customHeight="1" x14ac:dyDescent="0.2">
      <c r="A24" s="821"/>
      <c r="B24" s="822" t="s">
        <v>6334</v>
      </c>
      <c r="C24" s="822" t="s">
        <v>604</v>
      </c>
      <c r="D24" s="822" t="s">
        <v>2942</v>
      </c>
      <c r="E24" s="822" t="s">
        <v>6329</v>
      </c>
      <c r="F24" s="822" t="s">
        <v>6380</v>
      </c>
      <c r="G24" s="822" t="s">
        <v>6381</v>
      </c>
      <c r="H24" s="831"/>
      <c r="I24" s="831"/>
      <c r="J24" s="822"/>
      <c r="K24" s="822"/>
      <c r="L24" s="831"/>
      <c r="M24" s="831"/>
      <c r="N24" s="822"/>
      <c r="O24" s="822"/>
      <c r="P24" s="831">
        <v>24</v>
      </c>
      <c r="Q24" s="831">
        <v>17064</v>
      </c>
      <c r="R24" s="827"/>
      <c r="S24" s="832">
        <v>711</v>
      </c>
    </row>
    <row r="25" spans="1:19" ht="14.45" customHeight="1" x14ac:dyDescent="0.2">
      <c r="A25" s="821"/>
      <c r="B25" s="822" t="s">
        <v>6334</v>
      </c>
      <c r="C25" s="822" t="s">
        <v>604</v>
      </c>
      <c r="D25" s="822" t="s">
        <v>2942</v>
      </c>
      <c r="E25" s="822" t="s">
        <v>6329</v>
      </c>
      <c r="F25" s="822" t="s">
        <v>6382</v>
      </c>
      <c r="G25" s="822" t="s">
        <v>6383</v>
      </c>
      <c r="H25" s="831"/>
      <c r="I25" s="831"/>
      <c r="J25" s="822"/>
      <c r="K25" s="822"/>
      <c r="L25" s="831"/>
      <c r="M25" s="831"/>
      <c r="N25" s="822"/>
      <c r="O25" s="822"/>
      <c r="P25" s="831">
        <v>1</v>
      </c>
      <c r="Q25" s="831">
        <v>360</v>
      </c>
      <c r="R25" s="827"/>
      <c r="S25" s="832">
        <v>360</v>
      </c>
    </row>
    <row r="26" spans="1:19" ht="14.45" customHeight="1" x14ac:dyDescent="0.2">
      <c r="A26" s="821"/>
      <c r="B26" s="822" t="s">
        <v>6334</v>
      </c>
      <c r="C26" s="822" t="s">
        <v>604</v>
      </c>
      <c r="D26" s="822" t="s">
        <v>2942</v>
      </c>
      <c r="E26" s="822" t="s">
        <v>6329</v>
      </c>
      <c r="F26" s="822" t="s">
        <v>6384</v>
      </c>
      <c r="G26" s="822" t="s">
        <v>6385</v>
      </c>
      <c r="H26" s="831"/>
      <c r="I26" s="831"/>
      <c r="J26" s="822"/>
      <c r="K26" s="822"/>
      <c r="L26" s="831"/>
      <c r="M26" s="831"/>
      <c r="N26" s="822"/>
      <c r="O26" s="822"/>
      <c r="P26" s="831">
        <v>250</v>
      </c>
      <c r="Q26" s="831">
        <v>9335.56</v>
      </c>
      <c r="R26" s="827"/>
      <c r="S26" s="832">
        <v>37.342239999999997</v>
      </c>
    </row>
    <row r="27" spans="1:19" ht="14.45" customHeight="1" x14ac:dyDescent="0.2">
      <c r="A27" s="821"/>
      <c r="B27" s="822" t="s">
        <v>6334</v>
      </c>
      <c r="C27" s="822" t="s">
        <v>604</v>
      </c>
      <c r="D27" s="822" t="s">
        <v>2942</v>
      </c>
      <c r="E27" s="822" t="s">
        <v>6329</v>
      </c>
      <c r="F27" s="822" t="s">
        <v>6390</v>
      </c>
      <c r="G27" s="822" t="s">
        <v>6391</v>
      </c>
      <c r="H27" s="831"/>
      <c r="I27" s="831"/>
      <c r="J27" s="822"/>
      <c r="K27" s="822"/>
      <c r="L27" s="831"/>
      <c r="M27" s="831"/>
      <c r="N27" s="822"/>
      <c r="O27" s="822"/>
      <c r="P27" s="831">
        <v>1</v>
      </c>
      <c r="Q27" s="831">
        <v>76</v>
      </c>
      <c r="R27" s="827"/>
      <c r="S27" s="832">
        <v>76</v>
      </c>
    </row>
    <row r="28" spans="1:19" ht="14.45" customHeight="1" x14ac:dyDescent="0.2">
      <c r="A28" s="821"/>
      <c r="B28" s="822" t="s">
        <v>6334</v>
      </c>
      <c r="C28" s="822" t="s">
        <v>604</v>
      </c>
      <c r="D28" s="822" t="s">
        <v>2942</v>
      </c>
      <c r="E28" s="822" t="s">
        <v>6329</v>
      </c>
      <c r="F28" s="822" t="s">
        <v>6394</v>
      </c>
      <c r="G28" s="822" t="s">
        <v>6395</v>
      </c>
      <c r="H28" s="831"/>
      <c r="I28" s="831"/>
      <c r="J28" s="822"/>
      <c r="K28" s="822"/>
      <c r="L28" s="831"/>
      <c r="M28" s="831"/>
      <c r="N28" s="822"/>
      <c r="O28" s="822"/>
      <c r="P28" s="831">
        <v>97</v>
      </c>
      <c r="Q28" s="831">
        <v>7663</v>
      </c>
      <c r="R28" s="827"/>
      <c r="S28" s="832">
        <v>79</v>
      </c>
    </row>
    <row r="29" spans="1:19" ht="14.45" customHeight="1" x14ac:dyDescent="0.2">
      <c r="A29" s="821"/>
      <c r="B29" s="822" t="s">
        <v>6334</v>
      </c>
      <c r="C29" s="822" t="s">
        <v>604</v>
      </c>
      <c r="D29" s="822" t="s">
        <v>2942</v>
      </c>
      <c r="E29" s="822" t="s">
        <v>6329</v>
      </c>
      <c r="F29" s="822" t="s">
        <v>6396</v>
      </c>
      <c r="G29" s="822" t="s">
        <v>6397</v>
      </c>
      <c r="H29" s="831"/>
      <c r="I29" s="831"/>
      <c r="J29" s="822"/>
      <c r="K29" s="822"/>
      <c r="L29" s="831"/>
      <c r="M29" s="831"/>
      <c r="N29" s="822"/>
      <c r="O29" s="822"/>
      <c r="P29" s="831">
        <v>18</v>
      </c>
      <c r="Q29" s="831">
        <v>11250</v>
      </c>
      <c r="R29" s="827"/>
      <c r="S29" s="832">
        <v>625</v>
      </c>
    </row>
    <row r="30" spans="1:19" ht="14.45" customHeight="1" x14ac:dyDescent="0.2">
      <c r="A30" s="821"/>
      <c r="B30" s="822" t="s">
        <v>6334</v>
      </c>
      <c r="C30" s="822" t="s">
        <v>604</v>
      </c>
      <c r="D30" s="822" t="s">
        <v>2942</v>
      </c>
      <c r="E30" s="822" t="s">
        <v>6329</v>
      </c>
      <c r="F30" s="822" t="s">
        <v>6400</v>
      </c>
      <c r="G30" s="822" t="s">
        <v>6401</v>
      </c>
      <c r="H30" s="831"/>
      <c r="I30" s="831"/>
      <c r="J30" s="822"/>
      <c r="K30" s="822"/>
      <c r="L30" s="831"/>
      <c r="M30" s="831"/>
      <c r="N30" s="822"/>
      <c r="O30" s="822"/>
      <c r="P30" s="831">
        <v>39</v>
      </c>
      <c r="Q30" s="831">
        <v>14703</v>
      </c>
      <c r="R30" s="827"/>
      <c r="S30" s="832">
        <v>377</v>
      </c>
    </row>
    <row r="31" spans="1:19" ht="14.45" customHeight="1" x14ac:dyDescent="0.2">
      <c r="A31" s="821"/>
      <c r="B31" s="822" t="s">
        <v>6334</v>
      </c>
      <c r="C31" s="822" t="s">
        <v>604</v>
      </c>
      <c r="D31" s="822" t="s">
        <v>2942</v>
      </c>
      <c r="E31" s="822" t="s">
        <v>6329</v>
      </c>
      <c r="F31" s="822" t="s">
        <v>6402</v>
      </c>
      <c r="G31" s="822" t="s">
        <v>6403</v>
      </c>
      <c r="H31" s="831"/>
      <c r="I31" s="831"/>
      <c r="J31" s="822"/>
      <c r="K31" s="822"/>
      <c r="L31" s="831"/>
      <c r="M31" s="831"/>
      <c r="N31" s="822"/>
      <c r="O31" s="822"/>
      <c r="P31" s="831">
        <v>225</v>
      </c>
      <c r="Q31" s="831">
        <v>40500</v>
      </c>
      <c r="R31" s="827"/>
      <c r="S31" s="832">
        <v>180</v>
      </c>
    </row>
    <row r="32" spans="1:19" ht="14.45" customHeight="1" x14ac:dyDescent="0.2">
      <c r="A32" s="821"/>
      <c r="B32" s="822" t="s">
        <v>6334</v>
      </c>
      <c r="C32" s="822" t="s">
        <v>604</v>
      </c>
      <c r="D32" s="822" t="s">
        <v>2942</v>
      </c>
      <c r="E32" s="822" t="s">
        <v>6329</v>
      </c>
      <c r="F32" s="822" t="s">
        <v>6404</v>
      </c>
      <c r="G32" s="822" t="s">
        <v>6405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1307</v>
      </c>
      <c r="R32" s="827"/>
      <c r="S32" s="832">
        <v>1307</v>
      </c>
    </row>
    <row r="33" spans="1:19" ht="14.45" customHeight="1" x14ac:dyDescent="0.2">
      <c r="A33" s="821"/>
      <c r="B33" s="822" t="s">
        <v>6334</v>
      </c>
      <c r="C33" s="822" t="s">
        <v>604</v>
      </c>
      <c r="D33" s="822" t="s">
        <v>2942</v>
      </c>
      <c r="E33" s="822" t="s">
        <v>6329</v>
      </c>
      <c r="F33" s="822" t="s">
        <v>6406</v>
      </c>
      <c r="G33" s="822" t="s">
        <v>6407</v>
      </c>
      <c r="H33" s="831"/>
      <c r="I33" s="831"/>
      <c r="J33" s="822"/>
      <c r="K33" s="822"/>
      <c r="L33" s="831"/>
      <c r="M33" s="831"/>
      <c r="N33" s="822"/>
      <c r="O33" s="822"/>
      <c r="P33" s="831">
        <v>22</v>
      </c>
      <c r="Q33" s="831">
        <v>26840</v>
      </c>
      <c r="R33" s="827"/>
      <c r="S33" s="832">
        <v>1220</v>
      </c>
    </row>
    <row r="34" spans="1:19" ht="14.45" customHeight="1" x14ac:dyDescent="0.2">
      <c r="A34" s="821"/>
      <c r="B34" s="822" t="s">
        <v>6334</v>
      </c>
      <c r="C34" s="822" t="s">
        <v>604</v>
      </c>
      <c r="D34" s="822" t="s">
        <v>2942</v>
      </c>
      <c r="E34" s="822" t="s">
        <v>6329</v>
      </c>
      <c r="F34" s="822" t="s">
        <v>6408</v>
      </c>
      <c r="G34" s="822" t="s">
        <v>6407</v>
      </c>
      <c r="H34" s="831"/>
      <c r="I34" s="831"/>
      <c r="J34" s="822"/>
      <c r="K34" s="822"/>
      <c r="L34" s="831"/>
      <c r="M34" s="831"/>
      <c r="N34" s="822"/>
      <c r="O34" s="822"/>
      <c r="P34" s="831">
        <v>1</v>
      </c>
      <c r="Q34" s="831">
        <v>1679</v>
      </c>
      <c r="R34" s="827"/>
      <c r="S34" s="832">
        <v>1679</v>
      </c>
    </row>
    <row r="35" spans="1:19" ht="14.45" customHeight="1" x14ac:dyDescent="0.2">
      <c r="A35" s="821"/>
      <c r="B35" s="822" t="s">
        <v>6334</v>
      </c>
      <c r="C35" s="822" t="s">
        <v>604</v>
      </c>
      <c r="D35" s="822" t="s">
        <v>2942</v>
      </c>
      <c r="E35" s="822" t="s">
        <v>6329</v>
      </c>
      <c r="F35" s="822" t="s">
        <v>6409</v>
      </c>
      <c r="G35" s="822" t="s">
        <v>6410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2303</v>
      </c>
      <c r="R35" s="827"/>
      <c r="S35" s="832">
        <v>2303</v>
      </c>
    </row>
    <row r="36" spans="1:19" ht="14.45" customHeight="1" x14ac:dyDescent="0.2">
      <c r="A36" s="821"/>
      <c r="B36" s="822" t="s">
        <v>6334</v>
      </c>
      <c r="C36" s="822" t="s">
        <v>604</v>
      </c>
      <c r="D36" s="822" t="s">
        <v>6277</v>
      </c>
      <c r="E36" s="822" t="s">
        <v>6335</v>
      </c>
      <c r="F36" s="822" t="s">
        <v>6338</v>
      </c>
      <c r="G36" s="822" t="s">
        <v>6339</v>
      </c>
      <c r="H36" s="831"/>
      <c r="I36" s="831"/>
      <c r="J36" s="822"/>
      <c r="K36" s="822"/>
      <c r="L36" s="831"/>
      <c r="M36" s="831"/>
      <c r="N36" s="822"/>
      <c r="O36" s="822"/>
      <c r="P36" s="831">
        <v>0.1</v>
      </c>
      <c r="Q36" s="831">
        <v>6.97</v>
      </c>
      <c r="R36" s="827"/>
      <c r="S36" s="832">
        <v>69.699999999999989</v>
      </c>
    </row>
    <row r="37" spans="1:19" ht="14.45" customHeight="1" x14ac:dyDescent="0.2">
      <c r="A37" s="821"/>
      <c r="B37" s="822" t="s">
        <v>6334</v>
      </c>
      <c r="C37" s="822" t="s">
        <v>604</v>
      </c>
      <c r="D37" s="822" t="s">
        <v>6277</v>
      </c>
      <c r="E37" s="822" t="s">
        <v>6335</v>
      </c>
      <c r="F37" s="822" t="s">
        <v>6350</v>
      </c>
      <c r="G37" s="822" t="s">
        <v>683</v>
      </c>
      <c r="H37" s="831"/>
      <c r="I37" s="831"/>
      <c r="J37" s="822"/>
      <c r="K37" s="822"/>
      <c r="L37" s="831"/>
      <c r="M37" s="831"/>
      <c r="N37" s="822"/>
      <c r="O37" s="822"/>
      <c r="P37" s="831">
        <v>0.2</v>
      </c>
      <c r="Q37" s="831">
        <v>107.01</v>
      </c>
      <c r="R37" s="827"/>
      <c r="S37" s="832">
        <v>535.04999999999995</v>
      </c>
    </row>
    <row r="38" spans="1:19" ht="14.45" customHeight="1" x14ac:dyDescent="0.2">
      <c r="A38" s="821"/>
      <c r="B38" s="822" t="s">
        <v>6334</v>
      </c>
      <c r="C38" s="822" t="s">
        <v>604</v>
      </c>
      <c r="D38" s="822" t="s">
        <v>6277</v>
      </c>
      <c r="E38" s="822" t="s">
        <v>6335</v>
      </c>
      <c r="F38" s="822" t="s">
        <v>6354</v>
      </c>
      <c r="G38" s="822" t="s">
        <v>692</v>
      </c>
      <c r="H38" s="831"/>
      <c r="I38" s="831"/>
      <c r="J38" s="822"/>
      <c r="K38" s="822"/>
      <c r="L38" s="831"/>
      <c r="M38" s="831"/>
      <c r="N38" s="822"/>
      <c r="O38" s="822"/>
      <c r="P38" s="831">
        <v>0.2</v>
      </c>
      <c r="Q38" s="831">
        <v>48.68</v>
      </c>
      <c r="R38" s="827"/>
      <c r="S38" s="832">
        <v>243.39999999999998</v>
      </c>
    </row>
    <row r="39" spans="1:19" ht="14.45" customHeight="1" x14ac:dyDescent="0.2">
      <c r="A39" s="821"/>
      <c r="B39" s="822" t="s">
        <v>6334</v>
      </c>
      <c r="C39" s="822" t="s">
        <v>604</v>
      </c>
      <c r="D39" s="822" t="s">
        <v>6277</v>
      </c>
      <c r="E39" s="822" t="s">
        <v>6335</v>
      </c>
      <c r="F39" s="822" t="s">
        <v>6357</v>
      </c>
      <c r="G39" s="822" t="s">
        <v>2319</v>
      </c>
      <c r="H39" s="831"/>
      <c r="I39" s="831"/>
      <c r="J39" s="822"/>
      <c r="K39" s="822"/>
      <c r="L39" s="831"/>
      <c r="M39" s="831"/>
      <c r="N39" s="822"/>
      <c r="O39" s="822"/>
      <c r="P39" s="831">
        <v>0.1</v>
      </c>
      <c r="Q39" s="831">
        <v>29.43</v>
      </c>
      <c r="R39" s="827"/>
      <c r="S39" s="832">
        <v>294.29999999999995</v>
      </c>
    </row>
    <row r="40" spans="1:19" ht="14.45" customHeight="1" x14ac:dyDescent="0.2">
      <c r="A40" s="821"/>
      <c r="B40" s="822" t="s">
        <v>6334</v>
      </c>
      <c r="C40" s="822" t="s">
        <v>604</v>
      </c>
      <c r="D40" s="822" t="s">
        <v>6277</v>
      </c>
      <c r="E40" s="822" t="s">
        <v>6329</v>
      </c>
      <c r="F40" s="822" t="s">
        <v>6370</v>
      </c>
      <c r="G40" s="822" t="s">
        <v>6371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123</v>
      </c>
      <c r="R40" s="827"/>
      <c r="S40" s="832">
        <v>123</v>
      </c>
    </row>
    <row r="41" spans="1:19" ht="14.45" customHeight="1" x14ac:dyDescent="0.2">
      <c r="A41" s="821"/>
      <c r="B41" s="822" t="s">
        <v>6334</v>
      </c>
      <c r="C41" s="822" t="s">
        <v>604</v>
      </c>
      <c r="D41" s="822" t="s">
        <v>6277</v>
      </c>
      <c r="E41" s="822" t="s">
        <v>6329</v>
      </c>
      <c r="F41" s="822" t="s">
        <v>6374</v>
      </c>
      <c r="G41" s="822" t="s">
        <v>6375</v>
      </c>
      <c r="H41" s="831"/>
      <c r="I41" s="831"/>
      <c r="J41" s="822"/>
      <c r="K41" s="822"/>
      <c r="L41" s="831"/>
      <c r="M41" s="831"/>
      <c r="N41" s="822"/>
      <c r="O41" s="822"/>
      <c r="P41" s="831">
        <v>2</v>
      </c>
      <c r="Q41" s="831">
        <v>306</v>
      </c>
      <c r="R41" s="827"/>
      <c r="S41" s="832">
        <v>153</v>
      </c>
    </row>
    <row r="42" spans="1:19" ht="14.45" customHeight="1" x14ac:dyDescent="0.2">
      <c r="A42" s="821"/>
      <c r="B42" s="822" t="s">
        <v>6334</v>
      </c>
      <c r="C42" s="822" t="s">
        <v>604</v>
      </c>
      <c r="D42" s="822" t="s">
        <v>6277</v>
      </c>
      <c r="E42" s="822" t="s">
        <v>6329</v>
      </c>
      <c r="F42" s="822" t="s">
        <v>6376</v>
      </c>
      <c r="G42" s="822" t="s">
        <v>6377</v>
      </c>
      <c r="H42" s="831"/>
      <c r="I42" s="831"/>
      <c r="J42" s="822"/>
      <c r="K42" s="822"/>
      <c r="L42" s="831"/>
      <c r="M42" s="831"/>
      <c r="N42" s="822"/>
      <c r="O42" s="822"/>
      <c r="P42" s="831">
        <v>1</v>
      </c>
      <c r="Q42" s="831">
        <v>38</v>
      </c>
      <c r="R42" s="827"/>
      <c r="S42" s="832">
        <v>38</v>
      </c>
    </row>
    <row r="43" spans="1:19" ht="14.45" customHeight="1" x14ac:dyDescent="0.2">
      <c r="A43" s="821"/>
      <c r="B43" s="822" t="s">
        <v>6334</v>
      </c>
      <c r="C43" s="822" t="s">
        <v>604</v>
      </c>
      <c r="D43" s="822" t="s">
        <v>6277</v>
      </c>
      <c r="E43" s="822" t="s">
        <v>6329</v>
      </c>
      <c r="F43" s="822" t="s">
        <v>6384</v>
      </c>
      <c r="G43" s="822" t="s">
        <v>6385</v>
      </c>
      <c r="H43" s="831"/>
      <c r="I43" s="831"/>
      <c r="J43" s="822"/>
      <c r="K43" s="822"/>
      <c r="L43" s="831"/>
      <c r="M43" s="831"/>
      <c r="N43" s="822"/>
      <c r="O43" s="822"/>
      <c r="P43" s="831">
        <v>3</v>
      </c>
      <c r="Q43" s="831">
        <v>112.22</v>
      </c>
      <c r="R43" s="827"/>
      <c r="S43" s="832">
        <v>37.406666666666666</v>
      </c>
    </row>
    <row r="44" spans="1:19" ht="14.45" customHeight="1" x14ac:dyDescent="0.2">
      <c r="A44" s="821"/>
      <c r="B44" s="822" t="s">
        <v>6334</v>
      </c>
      <c r="C44" s="822" t="s">
        <v>604</v>
      </c>
      <c r="D44" s="822" t="s">
        <v>6277</v>
      </c>
      <c r="E44" s="822" t="s">
        <v>6329</v>
      </c>
      <c r="F44" s="822" t="s">
        <v>6394</v>
      </c>
      <c r="G44" s="822" t="s">
        <v>6395</v>
      </c>
      <c r="H44" s="831"/>
      <c r="I44" s="831"/>
      <c r="J44" s="822"/>
      <c r="K44" s="822"/>
      <c r="L44" s="831"/>
      <c r="M44" s="831"/>
      <c r="N44" s="822"/>
      <c r="O44" s="822"/>
      <c r="P44" s="831">
        <v>2</v>
      </c>
      <c r="Q44" s="831">
        <v>158</v>
      </c>
      <c r="R44" s="827"/>
      <c r="S44" s="832">
        <v>79</v>
      </c>
    </row>
    <row r="45" spans="1:19" ht="14.45" customHeight="1" x14ac:dyDescent="0.2">
      <c r="A45" s="821"/>
      <c r="B45" s="822" t="s">
        <v>6334</v>
      </c>
      <c r="C45" s="822" t="s">
        <v>604</v>
      </c>
      <c r="D45" s="822" t="s">
        <v>6277</v>
      </c>
      <c r="E45" s="822" t="s">
        <v>6329</v>
      </c>
      <c r="F45" s="822" t="s">
        <v>6396</v>
      </c>
      <c r="G45" s="822" t="s">
        <v>6397</v>
      </c>
      <c r="H45" s="831"/>
      <c r="I45" s="831"/>
      <c r="J45" s="822"/>
      <c r="K45" s="822"/>
      <c r="L45" s="831"/>
      <c r="M45" s="831"/>
      <c r="N45" s="822"/>
      <c r="O45" s="822"/>
      <c r="P45" s="831">
        <v>1</v>
      </c>
      <c r="Q45" s="831">
        <v>625</v>
      </c>
      <c r="R45" s="827"/>
      <c r="S45" s="832">
        <v>625</v>
      </c>
    </row>
    <row r="46" spans="1:19" ht="14.45" customHeight="1" x14ac:dyDescent="0.2">
      <c r="A46" s="821"/>
      <c r="B46" s="822" t="s">
        <v>6334</v>
      </c>
      <c r="C46" s="822" t="s">
        <v>604</v>
      </c>
      <c r="D46" s="822" t="s">
        <v>6277</v>
      </c>
      <c r="E46" s="822" t="s">
        <v>6329</v>
      </c>
      <c r="F46" s="822" t="s">
        <v>6398</v>
      </c>
      <c r="G46" s="822" t="s">
        <v>6399</v>
      </c>
      <c r="H46" s="831"/>
      <c r="I46" s="831"/>
      <c r="J46" s="822"/>
      <c r="K46" s="822"/>
      <c r="L46" s="831"/>
      <c r="M46" s="831"/>
      <c r="N46" s="822"/>
      <c r="O46" s="822"/>
      <c r="P46" s="831">
        <v>1</v>
      </c>
      <c r="Q46" s="831">
        <v>358</v>
      </c>
      <c r="R46" s="827"/>
      <c r="S46" s="832">
        <v>358</v>
      </c>
    </row>
    <row r="47" spans="1:19" ht="14.45" customHeight="1" x14ac:dyDescent="0.2">
      <c r="A47" s="821"/>
      <c r="B47" s="822" t="s">
        <v>6334</v>
      </c>
      <c r="C47" s="822" t="s">
        <v>604</v>
      </c>
      <c r="D47" s="822" t="s">
        <v>6277</v>
      </c>
      <c r="E47" s="822" t="s">
        <v>6329</v>
      </c>
      <c r="F47" s="822" t="s">
        <v>6402</v>
      </c>
      <c r="G47" s="822" t="s">
        <v>6403</v>
      </c>
      <c r="H47" s="831"/>
      <c r="I47" s="831"/>
      <c r="J47" s="822"/>
      <c r="K47" s="822"/>
      <c r="L47" s="831"/>
      <c r="M47" s="831"/>
      <c r="N47" s="822"/>
      <c r="O47" s="822"/>
      <c r="P47" s="831">
        <v>3</v>
      </c>
      <c r="Q47" s="831">
        <v>540</v>
      </c>
      <c r="R47" s="827"/>
      <c r="S47" s="832">
        <v>180</v>
      </c>
    </row>
    <row r="48" spans="1:19" ht="14.45" customHeight="1" x14ac:dyDescent="0.2">
      <c r="A48" s="821"/>
      <c r="B48" s="822" t="s">
        <v>6334</v>
      </c>
      <c r="C48" s="822" t="s">
        <v>604</v>
      </c>
      <c r="D48" s="822" t="s">
        <v>6277</v>
      </c>
      <c r="E48" s="822" t="s">
        <v>6329</v>
      </c>
      <c r="F48" s="822" t="s">
        <v>6411</v>
      </c>
      <c r="G48" s="822" t="s">
        <v>6412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799</v>
      </c>
      <c r="R48" s="827"/>
      <c r="S48" s="832">
        <v>799</v>
      </c>
    </row>
    <row r="49" spans="1:19" ht="14.45" customHeight="1" x14ac:dyDescent="0.2">
      <c r="A49" s="821"/>
      <c r="B49" s="822" t="s">
        <v>6334</v>
      </c>
      <c r="C49" s="822" t="s">
        <v>604</v>
      </c>
      <c r="D49" s="822" t="s">
        <v>2945</v>
      </c>
      <c r="E49" s="822" t="s">
        <v>6335</v>
      </c>
      <c r="F49" s="822" t="s">
        <v>6338</v>
      </c>
      <c r="G49" s="822" t="s">
        <v>6339</v>
      </c>
      <c r="H49" s="831"/>
      <c r="I49" s="831"/>
      <c r="J49" s="822"/>
      <c r="K49" s="822"/>
      <c r="L49" s="831"/>
      <c r="M49" s="831"/>
      <c r="N49" s="822"/>
      <c r="O49" s="822"/>
      <c r="P49" s="831">
        <v>1.1000000000000001</v>
      </c>
      <c r="Q49" s="831">
        <v>76.67</v>
      </c>
      <c r="R49" s="827"/>
      <c r="S49" s="832">
        <v>69.7</v>
      </c>
    </row>
    <row r="50" spans="1:19" ht="14.45" customHeight="1" x14ac:dyDescent="0.2">
      <c r="A50" s="821"/>
      <c r="B50" s="822" t="s">
        <v>6334</v>
      </c>
      <c r="C50" s="822" t="s">
        <v>604</v>
      </c>
      <c r="D50" s="822" t="s">
        <v>2945</v>
      </c>
      <c r="E50" s="822" t="s">
        <v>6335</v>
      </c>
      <c r="F50" s="822" t="s">
        <v>6344</v>
      </c>
      <c r="G50" s="822" t="s">
        <v>726</v>
      </c>
      <c r="H50" s="831"/>
      <c r="I50" s="831"/>
      <c r="J50" s="822"/>
      <c r="K50" s="822"/>
      <c r="L50" s="831"/>
      <c r="M50" s="831"/>
      <c r="N50" s="822"/>
      <c r="O50" s="822"/>
      <c r="P50" s="831">
        <v>0.4</v>
      </c>
      <c r="Q50" s="831">
        <v>301.24</v>
      </c>
      <c r="R50" s="827"/>
      <c r="S50" s="832">
        <v>753.1</v>
      </c>
    </row>
    <row r="51" spans="1:19" ht="14.45" customHeight="1" x14ac:dyDescent="0.2">
      <c r="A51" s="821"/>
      <c r="B51" s="822" t="s">
        <v>6334</v>
      </c>
      <c r="C51" s="822" t="s">
        <v>604</v>
      </c>
      <c r="D51" s="822" t="s">
        <v>2945</v>
      </c>
      <c r="E51" s="822" t="s">
        <v>6335</v>
      </c>
      <c r="F51" s="822" t="s">
        <v>6345</v>
      </c>
      <c r="G51" s="822" t="s">
        <v>4177</v>
      </c>
      <c r="H51" s="831"/>
      <c r="I51" s="831"/>
      <c r="J51" s="822"/>
      <c r="K51" s="822"/>
      <c r="L51" s="831"/>
      <c r="M51" s="831"/>
      <c r="N51" s="822"/>
      <c r="O51" s="822"/>
      <c r="P51" s="831">
        <v>0.2</v>
      </c>
      <c r="Q51" s="831">
        <v>7.8</v>
      </c>
      <c r="R51" s="827"/>
      <c r="S51" s="832">
        <v>39</v>
      </c>
    </row>
    <row r="52" spans="1:19" ht="14.45" customHeight="1" x14ac:dyDescent="0.2">
      <c r="A52" s="821"/>
      <c r="B52" s="822" t="s">
        <v>6334</v>
      </c>
      <c r="C52" s="822" t="s">
        <v>604</v>
      </c>
      <c r="D52" s="822" t="s">
        <v>2945</v>
      </c>
      <c r="E52" s="822" t="s">
        <v>6335</v>
      </c>
      <c r="F52" s="822" t="s">
        <v>6346</v>
      </c>
      <c r="G52" s="822" t="s">
        <v>1095</v>
      </c>
      <c r="H52" s="831"/>
      <c r="I52" s="831"/>
      <c r="J52" s="822"/>
      <c r="K52" s="822"/>
      <c r="L52" s="831"/>
      <c r="M52" s="831"/>
      <c r="N52" s="822"/>
      <c r="O52" s="822"/>
      <c r="P52" s="831">
        <v>0.1</v>
      </c>
      <c r="Q52" s="831">
        <v>17.7</v>
      </c>
      <c r="R52" s="827"/>
      <c r="S52" s="832">
        <v>176.99999999999997</v>
      </c>
    </row>
    <row r="53" spans="1:19" ht="14.45" customHeight="1" x14ac:dyDescent="0.2">
      <c r="A53" s="821"/>
      <c r="B53" s="822" t="s">
        <v>6334</v>
      </c>
      <c r="C53" s="822" t="s">
        <v>604</v>
      </c>
      <c r="D53" s="822" t="s">
        <v>2945</v>
      </c>
      <c r="E53" s="822" t="s">
        <v>6335</v>
      </c>
      <c r="F53" s="822" t="s">
        <v>6347</v>
      </c>
      <c r="G53" s="822" t="s">
        <v>690</v>
      </c>
      <c r="H53" s="831"/>
      <c r="I53" s="831"/>
      <c r="J53" s="822"/>
      <c r="K53" s="822"/>
      <c r="L53" s="831"/>
      <c r="M53" s="831"/>
      <c r="N53" s="822"/>
      <c r="O53" s="822"/>
      <c r="P53" s="831">
        <v>0.4</v>
      </c>
      <c r="Q53" s="831">
        <v>29</v>
      </c>
      <c r="R53" s="827"/>
      <c r="S53" s="832">
        <v>72.5</v>
      </c>
    </row>
    <row r="54" spans="1:19" ht="14.45" customHeight="1" x14ac:dyDescent="0.2">
      <c r="A54" s="821"/>
      <c r="B54" s="822" t="s">
        <v>6334</v>
      </c>
      <c r="C54" s="822" t="s">
        <v>604</v>
      </c>
      <c r="D54" s="822" t="s">
        <v>2945</v>
      </c>
      <c r="E54" s="822" t="s">
        <v>6335</v>
      </c>
      <c r="F54" s="822" t="s">
        <v>6350</v>
      </c>
      <c r="G54" s="822" t="s">
        <v>683</v>
      </c>
      <c r="H54" s="831"/>
      <c r="I54" s="831"/>
      <c r="J54" s="822"/>
      <c r="K54" s="822"/>
      <c r="L54" s="831"/>
      <c r="M54" s="831"/>
      <c r="N54" s="822"/>
      <c r="O54" s="822"/>
      <c r="P54" s="831">
        <v>2.6</v>
      </c>
      <c r="Q54" s="831">
        <v>1452.25</v>
      </c>
      <c r="R54" s="827"/>
      <c r="S54" s="832">
        <v>558.55769230769226</v>
      </c>
    </row>
    <row r="55" spans="1:19" ht="14.45" customHeight="1" x14ac:dyDescent="0.2">
      <c r="A55" s="821"/>
      <c r="B55" s="822" t="s">
        <v>6334</v>
      </c>
      <c r="C55" s="822" t="s">
        <v>604</v>
      </c>
      <c r="D55" s="822" t="s">
        <v>2945</v>
      </c>
      <c r="E55" s="822" t="s">
        <v>6335</v>
      </c>
      <c r="F55" s="822" t="s">
        <v>6352</v>
      </c>
      <c r="G55" s="822" t="s">
        <v>692</v>
      </c>
      <c r="H55" s="831"/>
      <c r="I55" s="831"/>
      <c r="J55" s="822"/>
      <c r="K55" s="822"/>
      <c r="L55" s="831"/>
      <c r="M55" s="831"/>
      <c r="N55" s="822"/>
      <c r="O55" s="822"/>
      <c r="P55" s="831">
        <v>0.06</v>
      </c>
      <c r="Q55" s="831">
        <v>7.2900000000000009</v>
      </c>
      <c r="R55" s="827"/>
      <c r="S55" s="832">
        <v>121.50000000000001</v>
      </c>
    </row>
    <row r="56" spans="1:19" ht="14.45" customHeight="1" x14ac:dyDescent="0.2">
      <c r="A56" s="821"/>
      <c r="B56" s="822" t="s">
        <v>6334</v>
      </c>
      <c r="C56" s="822" t="s">
        <v>604</v>
      </c>
      <c r="D56" s="822" t="s">
        <v>2945</v>
      </c>
      <c r="E56" s="822" t="s">
        <v>6335</v>
      </c>
      <c r="F56" s="822" t="s">
        <v>6353</v>
      </c>
      <c r="G56" s="822" t="s">
        <v>692</v>
      </c>
      <c r="H56" s="831"/>
      <c r="I56" s="831"/>
      <c r="J56" s="822"/>
      <c r="K56" s="822"/>
      <c r="L56" s="831"/>
      <c r="M56" s="831"/>
      <c r="N56" s="822"/>
      <c r="O56" s="822"/>
      <c r="P56" s="831">
        <v>0.03</v>
      </c>
      <c r="Q56" s="831">
        <v>6.02</v>
      </c>
      <c r="R56" s="827"/>
      <c r="S56" s="832">
        <v>200.66666666666666</v>
      </c>
    </row>
    <row r="57" spans="1:19" ht="14.45" customHeight="1" x14ac:dyDescent="0.2">
      <c r="A57" s="821"/>
      <c r="B57" s="822" t="s">
        <v>6334</v>
      </c>
      <c r="C57" s="822" t="s">
        <v>604</v>
      </c>
      <c r="D57" s="822" t="s">
        <v>2945</v>
      </c>
      <c r="E57" s="822" t="s">
        <v>6335</v>
      </c>
      <c r="F57" s="822" t="s">
        <v>6354</v>
      </c>
      <c r="G57" s="822" t="s">
        <v>692</v>
      </c>
      <c r="H57" s="831"/>
      <c r="I57" s="831"/>
      <c r="J57" s="822"/>
      <c r="K57" s="822"/>
      <c r="L57" s="831"/>
      <c r="M57" s="831"/>
      <c r="N57" s="822"/>
      <c r="O57" s="822"/>
      <c r="P57" s="831">
        <v>1.3</v>
      </c>
      <c r="Q57" s="831">
        <v>316.42</v>
      </c>
      <c r="R57" s="827"/>
      <c r="S57" s="832">
        <v>243.4</v>
      </c>
    </row>
    <row r="58" spans="1:19" ht="14.45" customHeight="1" x14ac:dyDescent="0.2">
      <c r="A58" s="821"/>
      <c r="B58" s="822" t="s">
        <v>6334</v>
      </c>
      <c r="C58" s="822" t="s">
        <v>604</v>
      </c>
      <c r="D58" s="822" t="s">
        <v>2945</v>
      </c>
      <c r="E58" s="822" t="s">
        <v>6335</v>
      </c>
      <c r="F58" s="822" t="s">
        <v>6357</v>
      </c>
      <c r="G58" s="822" t="s">
        <v>2319</v>
      </c>
      <c r="H58" s="831"/>
      <c r="I58" s="831"/>
      <c r="J58" s="822"/>
      <c r="K58" s="822"/>
      <c r="L58" s="831"/>
      <c r="M58" s="831"/>
      <c r="N58" s="822"/>
      <c r="O58" s="822"/>
      <c r="P58" s="831">
        <v>1.3</v>
      </c>
      <c r="Q58" s="831">
        <v>382.59000000000003</v>
      </c>
      <c r="R58" s="827"/>
      <c r="S58" s="832">
        <v>294.3</v>
      </c>
    </row>
    <row r="59" spans="1:19" ht="14.45" customHeight="1" x14ac:dyDescent="0.2">
      <c r="A59" s="821"/>
      <c r="B59" s="822" t="s">
        <v>6334</v>
      </c>
      <c r="C59" s="822" t="s">
        <v>604</v>
      </c>
      <c r="D59" s="822" t="s">
        <v>2945</v>
      </c>
      <c r="E59" s="822" t="s">
        <v>6335</v>
      </c>
      <c r="F59" s="822" t="s">
        <v>6358</v>
      </c>
      <c r="G59" s="822" t="s">
        <v>3717</v>
      </c>
      <c r="H59" s="831"/>
      <c r="I59" s="831"/>
      <c r="J59" s="822"/>
      <c r="K59" s="822"/>
      <c r="L59" s="831"/>
      <c r="M59" s="831"/>
      <c r="N59" s="822"/>
      <c r="O59" s="822"/>
      <c r="P59" s="831">
        <v>0.2</v>
      </c>
      <c r="Q59" s="831">
        <v>10.88</v>
      </c>
      <c r="R59" s="827"/>
      <c r="S59" s="832">
        <v>54.4</v>
      </c>
    </row>
    <row r="60" spans="1:19" ht="14.45" customHeight="1" x14ac:dyDescent="0.2">
      <c r="A60" s="821"/>
      <c r="B60" s="822" t="s">
        <v>6334</v>
      </c>
      <c r="C60" s="822" t="s">
        <v>604</v>
      </c>
      <c r="D60" s="822" t="s">
        <v>2945</v>
      </c>
      <c r="E60" s="822" t="s">
        <v>6359</v>
      </c>
      <c r="F60" s="822" t="s">
        <v>6362</v>
      </c>
      <c r="G60" s="822" t="s">
        <v>6363</v>
      </c>
      <c r="H60" s="831"/>
      <c r="I60" s="831"/>
      <c r="J60" s="822"/>
      <c r="K60" s="822"/>
      <c r="L60" s="831"/>
      <c r="M60" s="831"/>
      <c r="N60" s="822"/>
      <c r="O60" s="822"/>
      <c r="P60" s="831">
        <v>5</v>
      </c>
      <c r="Q60" s="831">
        <v>1026.5999999999999</v>
      </c>
      <c r="R60" s="827"/>
      <c r="S60" s="832">
        <v>205.32</v>
      </c>
    </row>
    <row r="61" spans="1:19" ht="14.45" customHeight="1" x14ac:dyDescent="0.2">
      <c r="A61" s="821"/>
      <c r="B61" s="822" t="s">
        <v>6334</v>
      </c>
      <c r="C61" s="822" t="s">
        <v>604</v>
      </c>
      <c r="D61" s="822" t="s">
        <v>2945</v>
      </c>
      <c r="E61" s="822" t="s">
        <v>6359</v>
      </c>
      <c r="F61" s="822" t="s">
        <v>6364</v>
      </c>
      <c r="G61" s="822" t="s">
        <v>6365</v>
      </c>
      <c r="H61" s="831"/>
      <c r="I61" s="831"/>
      <c r="J61" s="822"/>
      <c r="K61" s="822"/>
      <c r="L61" s="831"/>
      <c r="M61" s="831"/>
      <c r="N61" s="822"/>
      <c r="O61" s="822"/>
      <c r="P61" s="831">
        <v>1</v>
      </c>
      <c r="Q61" s="831">
        <v>180.44</v>
      </c>
      <c r="R61" s="827"/>
      <c r="S61" s="832">
        <v>180.44</v>
      </c>
    </row>
    <row r="62" spans="1:19" ht="14.45" customHeight="1" x14ac:dyDescent="0.2">
      <c r="A62" s="821"/>
      <c r="B62" s="822" t="s">
        <v>6334</v>
      </c>
      <c r="C62" s="822" t="s">
        <v>604</v>
      </c>
      <c r="D62" s="822" t="s">
        <v>2945</v>
      </c>
      <c r="E62" s="822" t="s">
        <v>6329</v>
      </c>
      <c r="F62" s="822" t="s">
        <v>6372</v>
      </c>
      <c r="G62" s="822" t="s">
        <v>6373</v>
      </c>
      <c r="H62" s="831"/>
      <c r="I62" s="831"/>
      <c r="J62" s="822"/>
      <c r="K62" s="822"/>
      <c r="L62" s="831"/>
      <c r="M62" s="831"/>
      <c r="N62" s="822"/>
      <c r="O62" s="822"/>
      <c r="P62" s="831">
        <v>2</v>
      </c>
      <c r="Q62" s="831">
        <v>160</v>
      </c>
      <c r="R62" s="827"/>
      <c r="S62" s="832">
        <v>80</v>
      </c>
    </row>
    <row r="63" spans="1:19" ht="14.45" customHeight="1" x14ac:dyDescent="0.2">
      <c r="A63" s="821"/>
      <c r="B63" s="822" t="s">
        <v>6334</v>
      </c>
      <c r="C63" s="822" t="s">
        <v>604</v>
      </c>
      <c r="D63" s="822" t="s">
        <v>2945</v>
      </c>
      <c r="E63" s="822" t="s">
        <v>6329</v>
      </c>
      <c r="F63" s="822" t="s">
        <v>6374</v>
      </c>
      <c r="G63" s="822" t="s">
        <v>6375</v>
      </c>
      <c r="H63" s="831"/>
      <c r="I63" s="831"/>
      <c r="J63" s="822"/>
      <c r="K63" s="822"/>
      <c r="L63" s="831"/>
      <c r="M63" s="831"/>
      <c r="N63" s="822"/>
      <c r="O63" s="822"/>
      <c r="P63" s="831">
        <v>34</v>
      </c>
      <c r="Q63" s="831">
        <v>5202</v>
      </c>
      <c r="R63" s="827"/>
      <c r="S63" s="832">
        <v>153</v>
      </c>
    </row>
    <row r="64" spans="1:19" ht="14.45" customHeight="1" x14ac:dyDescent="0.2">
      <c r="A64" s="821"/>
      <c r="B64" s="822" t="s">
        <v>6334</v>
      </c>
      <c r="C64" s="822" t="s">
        <v>604</v>
      </c>
      <c r="D64" s="822" t="s">
        <v>2945</v>
      </c>
      <c r="E64" s="822" t="s">
        <v>6329</v>
      </c>
      <c r="F64" s="822" t="s">
        <v>6376</v>
      </c>
      <c r="G64" s="822" t="s">
        <v>6377</v>
      </c>
      <c r="H64" s="831"/>
      <c r="I64" s="831"/>
      <c r="J64" s="822"/>
      <c r="K64" s="822"/>
      <c r="L64" s="831"/>
      <c r="M64" s="831"/>
      <c r="N64" s="822"/>
      <c r="O64" s="822"/>
      <c r="P64" s="831">
        <v>23</v>
      </c>
      <c r="Q64" s="831">
        <v>874</v>
      </c>
      <c r="R64" s="827"/>
      <c r="S64" s="832">
        <v>38</v>
      </c>
    </row>
    <row r="65" spans="1:19" ht="14.45" customHeight="1" x14ac:dyDescent="0.2">
      <c r="A65" s="821"/>
      <c r="B65" s="822" t="s">
        <v>6334</v>
      </c>
      <c r="C65" s="822" t="s">
        <v>604</v>
      </c>
      <c r="D65" s="822" t="s">
        <v>2945</v>
      </c>
      <c r="E65" s="822" t="s">
        <v>6329</v>
      </c>
      <c r="F65" s="822" t="s">
        <v>6378</v>
      </c>
      <c r="G65" s="822" t="s">
        <v>6379</v>
      </c>
      <c r="H65" s="831"/>
      <c r="I65" s="831"/>
      <c r="J65" s="822"/>
      <c r="K65" s="822"/>
      <c r="L65" s="831"/>
      <c r="M65" s="831"/>
      <c r="N65" s="822"/>
      <c r="O65" s="822"/>
      <c r="P65" s="831">
        <v>5</v>
      </c>
      <c r="Q65" s="831">
        <v>660</v>
      </c>
      <c r="R65" s="827"/>
      <c r="S65" s="832">
        <v>132</v>
      </c>
    </row>
    <row r="66" spans="1:19" ht="14.45" customHeight="1" x14ac:dyDescent="0.2">
      <c r="A66" s="821"/>
      <c r="B66" s="822" t="s">
        <v>6334</v>
      </c>
      <c r="C66" s="822" t="s">
        <v>604</v>
      </c>
      <c r="D66" s="822" t="s">
        <v>2945</v>
      </c>
      <c r="E66" s="822" t="s">
        <v>6329</v>
      </c>
      <c r="F66" s="822" t="s">
        <v>6380</v>
      </c>
      <c r="G66" s="822" t="s">
        <v>6381</v>
      </c>
      <c r="H66" s="831"/>
      <c r="I66" s="831"/>
      <c r="J66" s="822"/>
      <c r="K66" s="822"/>
      <c r="L66" s="831"/>
      <c r="M66" s="831"/>
      <c r="N66" s="822"/>
      <c r="O66" s="822"/>
      <c r="P66" s="831">
        <v>16</v>
      </c>
      <c r="Q66" s="831">
        <v>11376</v>
      </c>
      <c r="R66" s="827"/>
      <c r="S66" s="832">
        <v>711</v>
      </c>
    </row>
    <row r="67" spans="1:19" ht="14.45" customHeight="1" x14ac:dyDescent="0.2">
      <c r="A67" s="821"/>
      <c r="B67" s="822" t="s">
        <v>6334</v>
      </c>
      <c r="C67" s="822" t="s">
        <v>604</v>
      </c>
      <c r="D67" s="822" t="s">
        <v>2945</v>
      </c>
      <c r="E67" s="822" t="s">
        <v>6329</v>
      </c>
      <c r="F67" s="822" t="s">
        <v>6382</v>
      </c>
      <c r="G67" s="822" t="s">
        <v>6383</v>
      </c>
      <c r="H67" s="831"/>
      <c r="I67" s="831"/>
      <c r="J67" s="822"/>
      <c r="K67" s="822"/>
      <c r="L67" s="831"/>
      <c r="M67" s="831"/>
      <c r="N67" s="822"/>
      <c r="O67" s="822"/>
      <c r="P67" s="831">
        <v>1</v>
      </c>
      <c r="Q67" s="831">
        <v>360</v>
      </c>
      <c r="R67" s="827"/>
      <c r="S67" s="832">
        <v>360</v>
      </c>
    </row>
    <row r="68" spans="1:19" ht="14.45" customHeight="1" x14ac:dyDescent="0.2">
      <c r="A68" s="821"/>
      <c r="B68" s="822" t="s">
        <v>6334</v>
      </c>
      <c r="C68" s="822" t="s">
        <v>604</v>
      </c>
      <c r="D68" s="822" t="s">
        <v>2945</v>
      </c>
      <c r="E68" s="822" t="s">
        <v>6329</v>
      </c>
      <c r="F68" s="822" t="s">
        <v>6384</v>
      </c>
      <c r="G68" s="822" t="s">
        <v>6385</v>
      </c>
      <c r="H68" s="831"/>
      <c r="I68" s="831"/>
      <c r="J68" s="822"/>
      <c r="K68" s="822"/>
      <c r="L68" s="831"/>
      <c r="M68" s="831"/>
      <c r="N68" s="822"/>
      <c r="O68" s="822"/>
      <c r="P68" s="831">
        <v>101</v>
      </c>
      <c r="Q68" s="831">
        <v>3928.9</v>
      </c>
      <c r="R68" s="827"/>
      <c r="S68" s="832">
        <v>38.9</v>
      </c>
    </row>
    <row r="69" spans="1:19" ht="14.45" customHeight="1" x14ac:dyDescent="0.2">
      <c r="A69" s="821"/>
      <c r="B69" s="822" t="s">
        <v>6334</v>
      </c>
      <c r="C69" s="822" t="s">
        <v>604</v>
      </c>
      <c r="D69" s="822" t="s">
        <v>2945</v>
      </c>
      <c r="E69" s="822" t="s">
        <v>6329</v>
      </c>
      <c r="F69" s="822" t="s">
        <v>6390</v>
      </c>
      <c r="G69" s="822" t="s">
        <v>6391</v>
      </c>
      <c r="H69" s="831"/>
      <c r="I69" s="831"/>
      <c r="J69" s="822"/>
      <c r="K69" s="822"/>
      <c r="L69" s="831"/>
      <c r="M69" s="831"/>
      <c r="N69" s="822"/>
      <c r="O69" s="822"/>
      <c r="P69" s="831">
        <v>6</v>
      </c>
      <c r="Q69" s="831">
        <v>456</v>
      </c>
      <c r="R69" s="827"/>
      <c r="S69" s="832">
        <v>76</v>
      </c>
    </row>
    <row r="70" spans="1:19" ht="14.45" customHeight="1" x14ac:dyDescent="0.2">
      <c r="A70" s="821"/>
      <c r="B70" s="822" t="s">
        <v>6334</v>
      </c>
      <c r="C70" s="822" t="s">
        <v>604</v>
      </c>
      <c r="D70" s="822" t="s">
        <v>2945</v>
      </c>
      <c r="E70" s="822" t="s">
        <v>6329</v>
      </c>
      <c r="F70" s="822" t="s">
        <v>6392</v>
      </c>
      <c r="G70" s="822" t="s">
        <v>6393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228</v>
      </c>
      <c r="R70" s="827"/>
      <c r="S70" s="832">
        <v>228</v>
      </c>
    </row>
    <row r="71" spans="1:19" ht="14.45" customHeight="1" x14ac:dyDescent="0.2">
      <c r="A71" s="821"/>
      <c r="B71" s="822" t="s">
        <v>6334</v>
      </c>
      <c r="C71" s="822" t="s">
        <v>604</v>
      </c>
      <c r="D71" s="822" t="s">
        <v>2945</v>
      </c>
      <c r="E71" s="822" t="s">
        <v>6329</v>
      </c>
      <c r="F71" s="822" t="s">
        <v>6394</v>
      </c>
      <c r="G71" s="822" t="s">
        <v>6395</v>
      </c>
      <c r="H71" s="831"/>
      <c r="I71" s="831"/>
      <c r="J71" s="822"/>
      <c r="K71" s="822"/>
      <c r="L71" s="831"/>
      <c r="M71" s="831"/>
      <c r="N71" s="822"/>
      <c r="O71" s="822"/>
      <c r="P71" s="831">
        <v>34</v>
      </c>
      <c r="Q71" s="831">
        <v>2686</v>
      </c>
      <c r="R71" s="827"/>
      <c r="S71" s="832">
        <v>79</v>
      </c>
    </row>
    <row r="72" spans="1:19" ht="14.45" customHeight="1" x14ac:dyDescent="0.2">
      <c r="A72" s="821"/>
      <c r="B72" s="822" t="s">
        <v>6334</v>
      </c>
      <c r="C72" s="822" t="s">
        <v>604</v>
      </c>
      <c r="D72" s="822" t="s">
        <v>2945</v>
      </c>
      <c r="E72" s="822" t="s">
        <v>6329</v>
      </c>
      <c r="F72" s="822" t="s">
        <v>6396</v>
      </c>
      <c r="G72" s="822" t="s">
        <v>6397</v>
      </c>
      <c r="H72" s="831"/>
      <c r="I72" s="831"/>
      <c r="J72" s="822"/>
      <c r="K72" s="822"/>
      <c r="L72" s="831"/>
      <c r="M72" s="831"/>
      <c r="N72" s="822"/>
      <c r="O72" s="822"/>
      <c r="P72" s="831">
        <v>7</v>
      </c>
      <c r="Q72" s="831">
        <v>4375</v>
      </c>
      <c r="R72" s="827"/>
      <c r="S72" s="832">
        <v>625</v>
      </c>
    </row>
    <row r="73" spans="1:19" ht="14.45" customHeight="1" x14ac:dyDescent="0.2">
      <c r="A73" s="821"/>
      <c r="B73" s="822" t="s">
        <v>6334</v>
      </c>
      <c r="C73" s="822" t="s">
        <v>604</v>
      </c>
      <c r="D73" s="822" t="s">
        <v>2945</v>
      </c>
      <c r="E73" s="822" t="s">
        <v>6329</v>
      </c>
      <c r="F73" s="822" t="s">
        <v>6400</v>
      </c>
      <c r="G73" s="822" t="s">
        <v>6401</v>
      </c>
      <c r="H73" s="831"/>
      <c r="I73" s="831"/>
      <c r="J73" s="822"/>
      <c r="K73" s="822"/>
      <c r="L73" s="831"/>
      <c r="M73" s="831"/>
      <c r="N73" s="822"/>
      <c r="O73" s="822"/>
      <c r="P73" s="831">
        <v>5</v>
      </c>
      <c r="Q73" s="831">
        <v>1885</v>
      </c>
      <c r="R73" s="827"/>
      <c r="S73" s="832">
        <v>377</v>
      </c>
    </row>
    <row r="74" spans="1:19" ht="14.45" customHeight="1" x14ac:dyDescent="0.2">
      <c r="A74" s="821"/>
      <c r="B74" s="822" t="s">
        <v>6334</v>
      </c>
      <c r="C74" s="822" t="s">
        <v>604</v>
      </c>
      <c r="D74" s="822" t="s">
        <v>2945</v>
      </c>
      <c r="E74" s="822" t="s">
        <v>6329</v>
      </c>
      <c r="F74" s="822" t="s">
        <v>6402</v>
      </c>
      <c r="G74" s="822" t="s">
        <v>6403</v>
      </c>
      <c r="H74" s="831"/>
      <c r="I74" s="831"/>
      <c r="J74" s="822"/>
      <c r="K74" s="822"/>
      <c r="L74" s="831"/>
      <c r="M74" s="831"/>
      <c r="N74" s="822"/>
      <c r="O74" s="822"/>
      <c r="P74" s="831">
        <v>84</v>
      </c>
      <c r="Q74" s="831">
        <v>15120</v>
      </c>
      <c r="R74" s="827"/>
      <c r="S74" s="832">
        <v>180</v>
      </c>
    </row>
    <row r="75" spans="1:19" ht="14.45" customHeight="1" x14ac:dyDescent="0.2">
      <c r="A75" s="821"/>
      <c r="B75" s="822" t="s">
        <v>6334</v>
      </c>
      <c r="C75" s="822" t="s">
        <v>604</v>
      </c>
      <c r="D75" s="822" t="s">
        <v>2945</v>
      </c>
      <c r="E75" s="822" t="s">
        <v>6329</v>
      </c>
      <c r="F75" s="822" t="s">
        <v>6406</v>
      </c>
      <c r="G75" s="822" t="s">
        <v>6407</v>
      </c>
      <c r="H75" s="831"/>
      <c r="I75" s="831"/>
      <c r="J75" s="822"/>
      <c r="K75" s="822"/>
      <c r="L75" s="831"/>
      <c r="M75" s="831"/>
      <c r="N75" s="822"/>
      <c r="O75" s="822"/>
      <c r="P75" s="831">
        <v>9</v>
      </c>
      <c r="Q75" s="831">
        <v>10980</v>
      </c>
      <c r="R75" s="827"/>
      <c r="S75" s="832">
        <v>1220</v>
      </c>
    </row>
    <row r="76" spans="1:19" ht="14.45" customHeight="1" x14ac:dyDescent="0.2">
      <c r="A76" s="821"/>
      <c r="B76" s="822" t="s">
        <v>6334</v>
      </c>
      <c r="C76" s="822" t="s">
        <v>604</v>
      </c>
      <c r="D76" s="822" t="s">
        <v>2950</v>
      </c>
      <c r="E76" s="822" t="s">
        <v>6329</v>
      </c>
      <c r="F76" s="822" t="s">
        <v>6376</v>
      </c>
      <c r="G76" s="822" t="s">
        <v>6377</v>
      </c>
      <c r="H76" s="831"/>
      <c r="I76" s="831"/>
      <c r="J76" s="822"/>
      <c r="K76" s="822"/>
      <c r="L76" s="831"/>
      <c r="M76" s="831"/>
      <c r="N76" s="822"/>
      <c r="O76" s="822"/>
      <c r="P76" s="831">
        <v>26</v>
      </c>
      <c r="Q76" s="831">
        <v>988</v>
      </c>
      <c r="R76" s="827"/>
      <c r="S76" s="832">
        <v>38</v>
      </c>
    </row>
    <row r="77" spans="1:19" ht="14.45" customHeight="1" x14ac:dyDescent="0.2">
      <c r="A77" s="821"/>
      <c r="B77" s="822" t="s">
        <v>6334</v>
      </c>
      <c r="C77" s="822" t="s">
        <v>604</v>
      </c>
      <c r="D77" s="822" t="s">
        <v>2952</v>
      </c>
      <c r="E77" s="822" t="s">
        <v>6335</v>
      </c>
      <c r="F77" s="822" t="s">
        <v>6338</v>
      </c>
      <c r="G77" s="822" t="s">
        <v>6339</v>
      </c>
      <c r="H77" s="831"/>
      <c r="I77" s="831"/>
      <c r="J77" s="822"/>
      <c r="K77" s="822"/>
      <c r="L77" s="831"/>
      <c r="M77" s="831"/>
      <c r="N77" s="822"/>
      <c r="O77" s="822"/>
      <c r="P77" s="831">
        <v>0.6</v>
      </c>
      <c r="Q77" s="831">
        <v>41.82</v>
      </c>
      <c r="R77" s="827"/>
      <c r="S77" s="832">
        <v>69.7</v>
      </c>
    </row>
    <row r="78" spans="1:19" ht="14.45" customHeight="1" x14ac:dyDescent="0.2">
      <c r="A78" s="821"/>
      <c r="B78" s="822" t="s">
        <v>6334</v>
      </c>
      <c r="C78" s="822" t="s">
        <v>604</v>
      </c>
      <c r="D78" s="822" t="s">
        <v>2952</v>
      </c>
      <c r="E78" s="822" t="s">
        <v>6335</v>
      </c>
      <c r="F78" s="822" t="s">
        <v>6347</v>
      </c>
      <c r="G78" s="822" t="s">
        <v>690</v>
      </c>
      <c r="H78" s="831"/>
      <c r="I78" s="831"/>
      <c r="J78" s="822"/>
      <c r="K78" s="822"/>
      <c r="L78" s="831"/>
      <c r="M78" s="831"/>
      <c r="N78" s="822"/>
      <c r="O78" s="822"/>
      <c r="P78" s="831">
        <v>0.2</v>
      </c>
      <c r="Q78" s="831">
        <v>11.94</v>
      </c>
      <c r="R78" s="827"/>
      <c r="S78" s="832">
        <v>59.699999999999996</v>
      </c>
    </row>
    <row r="79" spans="1:19" ht="14.45" customHeight="1" x14ac:dyDescent="0.2">
      <c r="A79" s="821"/>
      <c r="B79" s="822" t="s">
        <v>6334</v>
      </c>
      <c r="C79" s="822" t="s">
        <v>604</v>
      </c>
      <c r="D79" s="822" t="s">
        <v>2952</v>
      </c>
      <c r="E79" s="822" t="s">
        <v>6335</v>
      </c>
      <c r="F79" s="822" t="s">
        <v>6350</v>
      </c>
      <c r="G79" s="822" t="s">
        <v>683</v>
      </c>
      <c r="H79" s="831"/>
      <c r="I79" s="831"/>
      <c r="J79" s="822"/>
      <c r="K79" s="822"/>
      <c r="L79" s="831"/>
      <c r="M79" s="831"/>
      <c r="N79" s="822"/>
      <c r="O79" s="822"/>
      <c r="P79" s="831">
        <v>0.4</v>
      </c>
      <c r="Q79" s="831">
        <v>214.02</v>
      </c>
      <c r="R79" s="827"/>
      <c r="S79" s="832">
        <v>535.04999999999995</v>
      </c>
    </row>
    <row r="80" spans="1:19" ht="14.45" customHeight="1" x14ac:dyDescent="0.2">
      <c r="A80" s="821"/>
      <c r="B80" s="822" t="s">
        <v>6334</v>
      </c>
      <c r="C80" s="822" t="s">
        <v>604</v>
      </c>
      <c r="D80" s="822" t="s">
        <v>2952</v>
      </c>
      <c r="E80" s="822" t="s">
        <v>6335</v>
      </c>
      <c r="F80" s="822" t="s">
        <v>6353</v>
      </c>
      <c r="G80" s="822" t="s">
        <v>692</v>
      </c>
      <c r="H80" s="831"/>
      <c r="I80" s="831"/>
      <c r="J80" s="822"/>
      <c r="K80" s="822"/>
      <c r="L80" s="831"/>
      <c r="M80" s="831"/>
      <c r="N80" s="822"/>
      <c r="O80" s="822"/>
      <c r="P80" s="831">
        <v>0.03</v>
      </c>
      <c r="Q80" s="831">
        <v>6.02</v>
      </c>
      <c r="R80" s="827"/>
      <c r="S80" s="832">
        <v>200.66666666666666</v>
      </c>
    </row>
    <row r="81" spans="1:19" ht="14.45" customHeight="1" x14ac:dyDescent="0.2">
      <c r="A81" s="821"/>
      <c r="B81" s="822" t="s">
        <v>6334</v>
      </c>
      <c r="C81" s="822" t="s">
        <v>604</v>
      </c>
      <c r="D81" s="822" t="s">
        <v>2952</v>
      </c>
      <c r="E81" s="822" t="s">
        <v>6335</v>
      </c>
      <c r="F81" s="822" t="s">
        <v>6354</v>
      </c>
      <c r="G81" s="822" t="s">
        <v>692</v>
      </c>
      <c r="H81" s="831"/>
      <c r="I81" s="831"/>
      <c r="J81" s="822"/>
      <c r="K81" s="822"/>
      <c r="L81" s="831"/>
      <c r="M81" s="831"/>
      <c r="N81" s="822"/>
      <c r="O81" s="822"/>
      <c r="P81" s="831">
        <v>0.2</v>
      </c>
      <c r="Q81" s="831">
        <v>48.68</v>
      </c>
      <c r="R81" s="827"/>
      <c r="S81" s="832">
        <v>243.39999999999998</v>
      </c>
    </row>
    <row r="82" spans="1:19" ht="14.45" customHeight="1" x14ac:dyDescent="0.2">
      <c r="A82" s="821"/>
      <c r="B82" s="822" t="s">
        <v>6334</v>
      </c>
      <c r="C82" s="822" t="s">
        <v>604</v>
      </c>
      <c r="D82" s="822" t="s">
        <v>2952</v>
      </c>
      <c r="E82" s="822" t="s">
        <v>6335</v>
      </c>
      <c r="F82" s="822" t="s">
        <v>6357</v>
      </c>
      <c r="G82" s="822" t="s">
        <v>2319</v>
      </c>
      <c r="H82" s="831"/>
      <c r="I82" s="831"/>
      <c r="J82" s="822"/>
      <c r="K82" s="822"/>
      <c r="L82" s="831"/>
      <c r="M82" s="831"/>
      <c r="N82" s="822"/>
      <c r="O82" s="822"/>
      <c r="P82" s="831">
        <v>0.2</v>
      </c>
      <c r="Q82" s="831">
        <v>58.86</v>
      </c>
      <c r="R82" s="827"/>
      <c r="S82" s="832">
        <v>294.29999999999995</v>
      </c>
    </row>
    <row r="83" spans="1:19" ht="14.45" customHeight="1" x14ac:dyDescent="0.2">
      <c r="A83" s="821"/>
      <c r="B83" s="822" t="s">
        <v>6334</v>
      </c>
      <c r="C83" s="822" t="s">
        <v>604</v>
      </c>
      <c r="D83" s="822" t="s">
        <v>2952</v>
      </c>
      <c r="E83" s="822" t="s">
        <v>6359</v>
      </c>
      <c r="F83" s="822" t="s">
        <v>6368</v>
      </c>
      <c r="G83" s="822" t="s">
        <v>6367</v>
      </c>
      <c r="H83" s="831"/>
      <c r="I83" s="831"/>
      <c r="J83" s="822"/>
      <c r="K83" s="822"/>
      <c r="L83" s="831"/>
      <c r="M83" s="831"/>
      <c r="N83" s="822"/>
      <c r="O83" s="822"/>
      <c r="P83" s="831">
        <v>3</v>
      </c>
      <c r="Q83" s="831">
        <v>1347</v>
      </c>
      <c r="R83" s="827"/>
      <c r="S83" s="832">
        <v>449</v>
      </c>
    </row>
    <row r="84" spans="1:19" ht="14.45" customHeight="1" x14ac:dyDescent="0.2">
      <c r="A84" s="821"/>
      <c r="B84" s="822" t="s">
        <v>6334</v>
      </c>
      <c r="C84" s="822" t="s">
        <v>604</v>
      </c>
      <c r="D84" s="822" t="s">
        <v>2952</v>
      </c>
      <c r="E84" s="822" t="s">
        <v>6359</v>
      </c>
      <c r="F84" s="822" t="s">
        <v>6369</v>
      </c>
      <c r="G84" s="822" t="s">
        <v>6367</v>
      </c>
      <c r="H84" s="831"/>
      <c r="I84" s="831"/>
      <c r="J84" s="822"/>
      <c r="K84" s="822"/>
      <c r="L84" s="831"/>
      <c r="M84" s="831"/>
      <c r="N84" s="822"/>
      <c r="O84" s="822"/>
      <c r="P84" s="831">
        <v>3</v>
      </c>
      <c r="Q84" s="831">
        <v>1347</v>
      </c>
      <c r="R84" s="827"/>
      <c r="S84" s="832">
        <v>449</v>
      </c>
    </row>
    <row r="85" spans="1:19" ht="14.45" customHeight="1" x14ac:dyDescent="0.2">
      <c r="A85" s="821"/>
      <c r="B85" s="822" t="s">
        <v>6334</v>
      </c>
      <c r="C85" s="822" t="s">
        <v>604</v>
      </c>
      <c r="D85" s="822" t="s">
        <v>2952</v>
      </c>
      <c r="E85" s="822" t="s">
        <v>6329</v>
      </c>
      <c r="F85" s="822" t="s">
        <v>6372</v>
      </c>
      <c r="G85" s="822" t="s">
        <v>6373</v>
      </c>
      <c r="H85" s="831"/>
      <c r="I85" s="831"/>
      <c r="J85" s="822"/>
      <c r="K85" s="822"/>
      <c r="L85" s="831"/>
      <c r="M85" s="831"/>
      <c r="N85" s="822"/>
      <c r="O85" s="822"/>
      <c r="P85" s="831">
        <v>1</v>
      </c>
      <c r="Q85" s="831">
        <v>80</v>
      </c>
      <c r="R85" s="827"/>
      <c r="S85" s="832">
        <v>80</v>
      </c>
    </row>
    <row r="86" spans="1:19" ht="14.45" customHeight="1" x14ac:dyDescent="0.2">
      <c r="A86" s="821"/>
      <c r="B86" s="822" t="s">
        <v>6334</v>
      </c>
      <c r="C86" s="822" t="s">
        <v>604</v>
      </c>
      <c r="D86" s="822" t="s">
        <v>2952</v>
      </c>
      <c r="E86" s="822" t="s">
        <v>6329</v>
      </c>
      <c r="F86" s="822" t="s">
        <v>6374</v>
      </c>
      <c r="G86" s="822" t="s">
        <v>6375</v>
      </c>
      <c r="H86" s="831"/>
      <c r="I86" s="831"/>
      <c r="J86" s="822"/>
      <c r="K86" s="822"/>
      <c r="L86" s="831"/>
      <c r="M86" s="831"/>
      <c r="N86" s="822"/>
      <c r="O86" s="822"/>
      <c r="P86" s="831">
        <v>5</v>
      </c>
      <c r="Q86" s="831">
        <v>765</v>
      </c>
      <c r="R86" s="827"/>
      <c r="S86" s="832">
        <v>153</v>
      </c>
    </row>
    <row r="87" spans="1:19" ht="14.45" customHeight="1" x14ac:dyDescent="0.2">
      <c r="A87" s="821"/>
      <c r="B87" s="822" t="s">
        <v>6334</v>
      </c>
      <c r="C87" s="822" t="s">
        <v>604</v>
      </c>
      <c r="D87" s="822" t="s">
        <v>2952</v>
      </c>
      <c r="E87" s="822" t="s">
        <v>6329</v>
      </c>
      <c r="F87" s="822" t="s">
        <v>6376</v>
      </c>
      <c r="G87" s="822" t="s">
        <v>6377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38</v>
      </c>
      <c r="R87" s="827"/>
      <c r="S87" s="832">
        <v>38</v>
      </c>
    </row>
    <row r="88" spans="1:19" ht="14.45" customHeight="1" x14ac:dyDescent="0.2">
      <c r="A88" s="821"/>
      <c r="B88" s="822" t="s">
        <v>6334</v>
      </c>
      <c r="C88" s="822" t="s">
        <v>604</v>
      </c>
      <c r="D88" s="822" t="s">
        <v>2952</v>
      </c>
      <c r="E88" s="822" t="s">
        <v>6329</v>
      </c>
      <c r="F88" s="822" t="s">
        <v>6380</v>
      </c>
      <c r="G88" s="822" t="s">
        <v>6381</v>
      </c>
      <c r="H88" s="831"/>
      <c r="I88" s="831"/>
      <c r="J88" s="822"/>
      <c r="K88" s="822"/>
      <c r="L88" s="831"/>
      <c r="M88" s="831"/>
      <c r="N88" s="822"/>
      <c r="O88" s="822"/>
      <c r="P88" s="831">
        <v>6</v>
      </c>
      <c r="Q88" s="831">
        <v>4266</v>
      </c>
      <c r="R88" s="827"/>
      <c r="S88" s="832">
        <v>711</v>
      </c>
    </row>
    <row r="89" spans="1:19" ht="14.45" customHeight="1" x14ac:dyDescent="0.2">
      <c r="A89" s="821"/>
      <c r="B89" s="822" t="s">
        <v>6334</v>
      </c>
      <c r="C89" s="822" t="s">
        <v>604</v>
      </c>
      <c r="D89" s="822" t="s">
        <v>2952</v>
      </c>
      <c r="E89" s="822" t="s">
        <v>6329</v>
      </c>
      <c r="F89" s="822" t="s">
        <v>6384</v>
      </c>
      <c r="G89" s="822" t="s">
        <v>6385</v>
      </c>
      <c r="H89" s="831"/>
      <c r="I89" s="831"/>
      <c r="J89" s="822"/>
      <c r="K89" s="822"/>
      <c r="L89" s="831"/>
      <c r="M89" s="831"/>
      <c r="N89" s="822"/>
      <c r="O89" s="822"/>
      <c r="P89" s="831">
        <v>29</v>
      </c>
      <c r="Q89" s="831">
        <v>1064.46</v>
      </c>
      <c r="R89" s="827"/>
      <c r="S89" s="832">
        <v>36.705517241379312</v>
      </c>
    </row>
    <row r="90" spans="1:19" ht="14.45" customHeight="1" x14ac:dyDescent="0.2">
      <c r="A90" s="821"/>
      <c r="B90" s="822" t="s">
        <v>6334</v>
      </c>
      <c r="C90" s="822" t="s">
        <v>604</v>
      </c>
      <c r="D90" s="822" t="s">
        <v>2952</v>
      </c>
      <c r="E90" s="822" t="s">
        <v>6329</v>
      </c>
      <c r="F90" s="822" t="s">
        <v>6394</v>
      </c>
      <c r="G90" s="822" t="s">
        <v>6395</v>
      </c>
      <c r="H90" s="831"/>
      <c r="I90" s="831"/>
      <c r="J90" s="822"/>
      <c r="K90" s="822"/>
      <c r="L90" s="831"/>
      <c r="M90" s="831"/>
      <c r="N90" s="822"/>
      <c r="O90" s="822"/>
      <c r="P90" s="831">
        <v>5</v>
      </c>
      <c r="Q90" s="831">
        <v>395</v>
      </c>
      <c r="R90" s="827"/>
      <c r="S90" s="832">
        <v>79</v>
      </c>
    </row>
    <row r="91" spans="1:19" ht="14.45" customHeight="1" x14ac:dyDescent="0.2">
      <c r="A91" s="821"/>
      <c r="B91" s="822" t="s">
        <v>6334</v>
      </c>
      <c r="C91" s="822" t="s">
        <v>604</v>
      </c>
      <c r="D91" s="822" t="s">
        <v>2952</v>
      </c>
      <c r="E91" s="822" t="s">
        <v>6329</v>
      </c>
      <c r="F91" s="822" t="s">
        <v>6396</v>
      </c>
      <c r="G91" s="822" t="s">
        <v>6397</v>
      </c>
      <c r="H91" s="831"/>
      <c r="I91" s="831"/>
      <c r="J91" s="822"/>
      <c r="K91" s="822"/>
      <c r="L91" s="831"/>
      <c r="M91" s="831"/>
      <c r="N91" s="822"/>
      <c r="O91" s="822"/>
      <c r="P91" s="831">
        <v>2</v>
      </c>
      <c r="Q91" s="831">
        <v>1250</v>
      </c>
      <c r="R91" s="827"/>
      <c r="S91" s="832">
        <v>625</v>
      </c>
    </row>
    <row r="92" spans="1:19" ht="14.45" customHeight="1" x14ac:dyDescent="0.2">
      <c r="A92" s="821"/>
      <c r="B92" s="822" t="s">
        <v>6334</v>
      </c>
      <c r="C92" s="822" t="s">
        <v>604</v>
      </c>
      <c r="D92" s="822" t="s">
        <v>2952</v>
      </c>
      <c r="E92" s="822" t="s">
        <v>6329</v>
      </c>
      <c r="F92" s="822" t="s">
        <v>6402</v>
      </c>
      <c r="G92" s="822" t="s">
        <v>6403</v>
      </c>
      <c r="H92" s="831"/>
      <c r="I92" s="831"/>
      <c r="J92" s="822"/>
      <c r="K92" s="822"/>
      <c r="L92" s="831"/>
      <c r="M92" s="831"/>
      <c r="N92" s="822"/>
      <c r="O92" s="822"/>
      <c r="P92" s="831">
        <v>23</v>
      </c>
      <c r="Q92" s="831">
        <v>4140</v>
      </c>
      <c r="R92" s="827"/>
      <c r="S92" s="832">
        <v>180</v>
      </c>
    </row>
    <row r="93" spans="1:19" ht="14.45" customHeight="1" x14ac:dyDescent="0.2">
      <c r="A93" s="821"/>
      <c r="B93" s="822" t="s">
        <v>6334</v>
      </c>
      <c r="C93" s="822" t="s">
        <v>604</v>
      </c>
      <c r="D93" s="822" t="s">
        <v>2952</v>
      </c>
      <c r="E93" s="822" t="s">
        <v>6329</v>
      </c>
      <c r="F93" s="822" t="s">
        <v>6406</v>
      </c>
      <c r="G93" s="822" t="s">
        <v>6407</v>
      </c>
      <c r="H93" s="831"/>
      <c r="I93" s="831"/>
      <c r="J93" s="822"/>
      <c r="K93" s="822"/>
      <c r="L93" s="831"/>
      <c r="M93" s="831"/>
      <c r="N93" s="822"/>
      <c r="O93" s="822"/>
      <c r="P93" s="831">
        <v>1</v>
      </c>
      <c r="Q93" s="831">
        <v>1220</v>
      </c>
      <c r="R93" s="827"/>
      <c r="S93" s="832">
        <v>1220</v>
      </c>
    </row>
    <row r="94" spans="1:19" ht="14.45" customHeight="1" x14ac:dyDescent="0.2">
      <c r="A94" s="821"/>
      <c r="B94" s="822" t="s">
        <v>6334</v>
      </c>
      <c r="C94" s="822" t="s">
        <v>604</v>
      </c>
      <c r="D94" s="822" t="s">
        <v>2952</v>
      </c>
      <c r="E94" s="822" t="s">
        <v>6329</v>
      </c>
      <c r="F94" s="822" t="s">
        <v>6409</v>
      </c>
      <c r="G94" s="822" t="s">
        <v>6410</v>
      </c>
      <c r="H94" s="831"/>
      <c r="I94" s="831"/>
      <c r="J94" s="822"/>
      <c r="K94" s="822"/>
      <c r="L94" s="831"/>
      <c r="M94" s="831"/>
      <c r="N94" s="822"/>
      <c r="O94" s="822"/>
      <c r="P94" s="831">
        <v>2</v>
      </c>
      <c r="Q94" s="831">
        <v>4606</v>
      </c>
      <c r="R94" s="827"/>
      <c r="S94" s="832">
        <v>2303</v>
      </c>
    </row>
    <row r="95" spans="1:19" ht="14.45" customHeight="1" x14ac:dyDescent="0.2">
      <c r="A95" s="821"/>
      <c r="B95" s="822" t="s">
        <v>6334</v>
      </c>
      <c r="C95" s="822" t="s">
        <v>604</v>
      </c>
      <c r="D95" s="822" t="s">
        <v>2954</v>
      </c>
      <c r="E95" s="822" t="s">
        <v>6335</v>
      </c>
      <c r="F95" s="822" t="s">
        <v>6344</v>
      </c>
      <c r="G95" s="822" t="s">
        <v>726</v>
      </c>
      <c r="H95" s="831"/>
      <c r="I95" s="831"/>
      <c r="J95" s="822"/>
      <c r="K95" s="822"/>
      <c r="L95" s="831"/>
      <c r="M95" s="831"/>
      <c r="N95" s="822"/>
      <c r="O95" s="822"/>
      <c r="P95" s="831">
        <v>0.8</v>
      </c>
      <c r="Q95" s="831">
        <v>517.25</v>
      </c>
      <c r="R95" s="827"/>
      <c r="S95" s="832">
        <v>646.5625</v>
      </c>
    </row>
    <row r="96" spans="1:19" ht="14.45" customHeight="1" x14ac:dyDescent="0.2">
      <c r="A96" s="821"/>
      <c r="B96" s="822" t="s">
        <v>6334</v>
      </c>
      <c r="C96" s="822" t="s">
        <v>604</v>
      </c>
      <c r="D96" s="822" t="s">
        <v>2954</v>
      </c>
      <c r="E96" s="822" t="s">
        <v>6335</v>
      </c>
      <c r="F96" s="822" t="s">
        <v>6345</v>
      </c>
      <c r="G96" s="822" t="s">
        <v>4177</v>
      </c>
      <c r="H96" s="831"/>
      <c r="I96" s="831"/>
      <c r="J96" s="822"/>
      <c r="K96" s="822"/>
      <c r="L96" s="831"/>
      <c r="M96" s="831"/>
      <c r="N96" s="822"/>
      <c r="O96" s="822"/>
      <c r="P96" s="831">
        <v>0.8</v>
      </c>
      <c r="Q96" s="831">
        <v>31.2</v>
      </c>
      <c r="R96" s="827"/>
      <c r="S96" s="832">
        <v>39</v>
      </c>
    </row>
    <row r="97" spans="1:19" ht="14.45" customHeight="1" x14ac:dyDescent="0.2">
      <c r="A97" s="821"/>
      <c r="B97" s="822" t="s">
        <v>6334</v>
      </c>
      <c r="C97" s="822" t="s">
        <v>604</v>
      </c>
      <c r="D97" s="822" t="s">
        <v>2954</v>
      </c>
      <c r="E97" s="822" t="s">
        <v>6335</v>
      </c>
      <c r="F97" s="822" t="s">
        <v>6346</v>
      </c>
      <c r="G97" s="822" t="s">
        <v>1095</v>
      </c>
      <c r="H97" s="831"/>
      <c r="I97" s="831"/>
      <c r="J97" s="822"/>
      <c r="K97" s="822"/>
      <c r="L97" s="831"/>
      <c r="M97" s="831"/>
      <c r="N97" s="822"/>
      <c r="O97" s="822"/>
      <c r="P97" s="831">
        <v>0.30000000000000004</v>
      </c>
      <c r="Q97" s="831">
        <v>53.099999999999994</v>
      </c>
      <c r="R97" s="827"/>
      <c r="S97" s="832">
        <v>176.99999999999994</v>
      </c>
    </row>
    <row r="98" spans="1:19" ht="14.45" customHeight="1" x14ac:dyDescent="0.2">
      <c r="A98" s="821"/>
      <c r="B98" s="822" t="s">
        <v>6334</v>
      </c>
      <c r="C98" s="822" t="s">
        <v>604</v>
      </c>
      <c r="D98" s="822" t="s">
        <v>2954</v>
      </c>
      <c r="E98" s="822" t="s">
        <v>6335</v>
      </c>
      <c r="F98" s="822" t="s">
        <v>6352</v>
      </c>
      <c r="G98" s="822" t="s">
        <v>692</v>
      </c>
      <c r="H98" s="831"/>
      <c r="I98" s="831"/>
      <c r="J98" s="822"/>
      <c r="K98" s="822"/>
      <c r="L98" s="831"/>
      <c r="M98" s="831"/>
      <c r="N98" s="822"/>
      <c r="O98" s="822"/>
      <c r="P98" s="831">
        <v>0.13999999999999999</v>
      </c>
      <c r="Q98" s="831">
        <v>17.010000000000002</v>
      </c>
      <c r="R98" s="827"/>
      <c r="S98" s="832">
        <v>121.50000000000003</v>
      </c>
    </row>
    <row r="99" spans="1:19" ht="14.45" customHeight="1" x14ac:dyDescent="0.2">
      <c r="A99" s="821"/>
      <c r="B99" s="822" t="s">
        <v>6334</v>
      </c>
      <c r="C99" s="822" t="s">
        <v>604</v>
      </c>
      <c r="D99" s="822" t="s">
        <v>2954</v>
      </c>
      <c r="E99" s="822" t="s">
        <v>6335</v>
      </c>
      <c r="F99" s="822" t="s">
        <v>6353</v>
      </c>
      <c r="G99" s="822" t="s">
        <v>692</v>
      </c>
      <c r="H99" s="831"/>
      <c r="I99" s="831"/>
      <c r="J99" s="822"/>
      <c r="K99" s="822"/>
      <c r="L99" s="831"/>
      <c r="M99" s="831"/>
      <c r="N99" s="822"/>
      <c r="O99" s="822"/>
      <c r="P99" s="831">
        <v>0.1</v>
      </c>
      <c r="Q99" s="831">
        <v>18.059999999999999</v>
      </c>
      <c r="R99" s="827"/>
      <c r="S99" s="832">
        <v>180.59999999999997</v>
      </c>
    </row>
    <row r="100" spans="1:19" ht="14.45" customHeight="1" x14ac:dyDescent="0.2">
      <c r="A100" s="821"/>
      <c r="B100" s="822" t="s">
        <v>6334</v>
      </c>
      <c r="C100" s="822" t="s">
        <v>604</v>
      </c>
      <c r="D100" s="822" t="s">
        <v>2954</v>
      </c>
      <c r="E100" s="822" t="s">
        <v>6335</v>
      </c>
      <c r="F100" s="822" t="s">
        <v>6358</v>
      </c>
      <c r="G100" s="822" t="s">
        <v>3717</v>
      </c>
      <c r="H100" s="831"/>
      <c r="I100" s="831"/>
      <c r="J100" s="822"/>
      <c r="K100" s="822"/>
      <c r="L100" s="831"/>
      <c r="M100" s="831"/>
      <c r="N100" s="822"/>
      <c r="O100" s="822"/>
      <c r="P100" s="831">
        <v>0.60000000000000009</v>
      </c>
      <c r="Q100" s="831">
        <v>32.64</v>
      </c>
      <c r="R100" s="827"/>
      <c r="S100" s="832">
        <v>54.399999999999991</v>
      </c>
    </row>
    <row r="101" spans="1:19" ht="14.45" customHeight="1" x14ac:dyDescent="0.2">
      <c r="A101" s="821"/>
      <c r="B101" s="822" t="s">
        <v>6334</v>
      </c>
      <c r="C101" s="822" t="s">
        <v>604</v>
      </c>
      <c r="D101" s="822" t="s">
        <v>2954</v>
      </c>
      <c r="E101" s="822" t="s">
        <v>6329</v>
      </c>
      <c r="F101" s="822" t="s">
        <v>6374</v>
      </c>
      <c r="G101" s="822" t="s">
        <v>6375</v>
      </c>
      <c r="H101" s="831"/>
      <c r="I101" s="831"/>
      <c r="J101" s="822"/>
      <c r="K101" s="822"/>
      <c r="L101" s="831"/>
      <c r="M101" s="831"/>
      <c r="N101" s="822"/>
      <c r="O101" s="822"/>
      <c r="P101" s="831">
        <v>8</v>
      </c>
      <c r="Q101" s="831">
        <v>1224</v>
      </c>
      <c r="R101" s="827"/>
      <c r="S101" s="832">
        <v>153</v>
      </c>
    </row>
    <row r="102" spans="1:19" ht="14.45" customHeight="1" x14ac:dyDescent="0.2">
      <c r="A102" s="821"/>
      <c r="B102" s="822" t="s">
        <v>6334</v>
      </c>
      <c r="C102" s="822" t="s">
        <v>604</v>
      </c>
      <c r="D102" s="822" t="s">
        <v>2954</v>
      </c>
      <c r="E102" s="822" t="s">
        <v>6329</v>
      </c>
      <c r="F102" s="822" t="s">
        <v>6376</v>
      </c>
      <c r="G102" s="822" t="s">
        <v>6377</v>
      </c>
      <c r="H102" s="831"/>
      <c r="I102" s="831"/>
      <c r="J102" s="822"/>
      <c r="K102" s="822"/>
      <c r="L102" s="831"/>
      <c r="M102" s="831"/>
      <c r="N102" s="822"/>
      <c r="O102" s="822"/>
      <c r="P102" s="831">
        <v>124</v>
      </c>
      <c r="Q102" s="831">
        <v>4712</v>
      </c>
      <c r="R102" s="827"/>
      <c r="S102" s="832">
        <v>38</v>
      </c>
    </row>
    <row r="103" spans="1:19" ht="14.45" customHeight="1" x14ac:dyDescent="0.2">
      <c r="A103" s="821"/>
      <c r="B103" s="822" t="s">
        <v>6334</v>
      </c>
      <c r="C103" s="822" t="s">
        <v>604</v>
      </c>
      <c r="D103" s="822" t="s">
        <v>2954</v>
      </c>
      <c r="E103" s="822" t="s">
        <v>6329</v>
      </c>
      <c r="F103" s="822" t="s">
        <v>6380</v>
      </c>
      <c r="G103" s="822" t="s">
        <v>6381</v>
      </c>
      <c r="H103" s="831"/>
      <c r="I103" s="831"/>
      <c r="J103" s="822"/>
      <c r="K103" s="822"/>
      <c r="L103" s="831"/>
      <c r="M103" s="831"/>
      <c r="N103" s="822"/>
      <c r="O103" s="822"/>
      <c r="P103" s="831">
        <v>40</v>
      </c>
      <c r="Q103" s="831">
        <v>28440</v>
      </c>
      <c r="R103" s="827"/>
      <c r="S103" s="832">
        <v>711</v>
      </c>
    </row>
    <row r="104" spans="1:19" ht="14.45" customHeight="1" x14ac:dyDescent="0.2">
      <c r="A104" s="821"/>
      <c r="B104" s="822" t="s">
        <v>6334</v>
      </c>
      <c r="C104" s="822" t="s">
        <v>604</v>
      </c>
      <c r="D104" s="822" t="s">
        <v>2954</v>
      </c>
      <c r="E104" s="822" t="s">
        <v>6329</v>
      </c>
      <c r="F104" s="822" t="s">
        <v>6382</v>
      </c>
      <c r="G104" s="822" t="s">
        <v>6383</v>
      </c>
      <c r="H104" s="831"/>
      <c r="I104" s="831"/>
      <c r="J104" s="822"/>
      <c r="K104" s="822"/>
      <c r="L104" s="831"/>
      <c r="M104" s="831"/>
      <c r="N104" s="822"/>
      <c r="O104" s="822"/>
      <c r="P104" s="831">
        <v>3</v>
      </c>
      <c r="Q104" s="831">
        <v>1080</v>
      </c>
      <c r="R104" s="827"/>
      <c r="S104" s="832">
        <v>360</v>
      </c>
    </row>
    <row r="105" spans="1:19" ht="14.45" customHeight="1" x14ac:dyDescent="0.2">
      <c r="A105" s="821"/>
      <c r="B105" s="822" t="s">
        <v>6334</v>
      </c>
      <c r="C105" s="822" t="s">
        <v>604</v>
      </c>
      <c r="D105" s="822" t="s">
        <v>2954</v>
      </c>
      <c r="E105" s="822" t="s">
        <v>6329</v>
      </c>
      <c r="F105" s="822" t="s">
        <v>6384</v>
      </c>
      <c r="G105" s="822" t="s">
        <v>6385</v>
      </c>
      <c r="H105" s="831"/>
      <c r="I105" s="831"/>
      <c r="J105" s="822"/>
      <c r="K105" s="822"/>
      <c r="L105" s="831"/>
      <c r="M105" s="831"/>
      <c r="N105" s="822"/>
      <c r="O105" s="822"/>
      <c r="P105" s="831">
        <v>289</v>
      </c>
      <c r="Q105" s="831">
        <v>11124.44</v>
      </c>
      <c r="R105" s="827"/>
      <c r="S105" s="832">
        <v>38.492871972318341</v>
      </c>
    </row>
    <row r="106" spans="1:19" ht="14.45" customHeight="1" x14ac:dyDescent="0.2">
      <c r="A106" s="821"/>
      <c r="B106" s="822" t="s">
        <v>6334</v>
      </c>
      <c r="C106" s="822" t="s">
        <v>604</v>
      </c>
      <c r="D106" s="822" t="s">
        <v>2954</v>
      </c>
      <c r="E106" s="822" t="s">
        <v>6329</v>
      </c>
      <c r="F106" s="822" t="s">
        <v>6388</v>
      </c>
      <c r="G106" s="822" t="s">
        <v>6389</v>
      </c>
      <c r="H106" s="831"/>
      <c r="I106" s="831"/>
      <c r="J106" s="822"/>
      <c r="K106" s="822"/>
      <c r="L106" s="831"/>
      <c r="M106" s="831"/>
      <c r="N106" s="822"/>
      <c r="O106" s="822"/>
      <c r="P106" s="831">
        <v>1</v>
      </c>
      <c r="Q106" s="831">
        <v>33</v>
      </c>
      <c r="R106" s="827"/>
      <c r="S106" s="832">
        <v>33</v>
      </c>
    </row>
    <row r="107" spans="1:19" ht="14.45" customHeight="1" x14ac:dyDescent="0.2">
      <c r="A107" s="821"/>
      <c r="B107" s="822" t="s">
        <v>6334</v>
      </c>
      <c r="C107" s="822" t="s">
        <v>604</v>
      </c>
      <c r="D107" s="822" t="s">
        <v>2954</v>
      </c>
      <c r="E107" s="822" t="s">
        <v>6329</v>
      </c>
      <c r="F107" s="822" t="s">
        <v>6390</v>
      </c>
      <c r="G107" s="822" t="s">
        <v>6391</v>
      </c>
      <c r="H107" s="831"/>
      <c r="I107" s="831"/>
      <c r="J107" s="822"/>
      <c r="K107" s="822"/>
      <c r="L107" s="831"/>
      <c r="M107" s="831"/>
      <c r="N107" s="822"/>
      <c r="O107" s="822"/>
      <c r="P107" s="831">
        <v>16</v>
      </c>
      <c r="Q107" s="831">
        <v>1216</v>
      </c>
      <c r="R107" s="827"/>
      <c r="S107" s="832">
        <v>76</v>
      </c>
    </row>
    <row r="108" spans="1:19" ht="14.45" customHeight="1" x14ac:dyDescent="0.2">
      <c r="A108" s="821"/>
      <c r="B108" s="822" t="s">
        <v>6334</v>
      </c>
      <c r="C108" s="822" t="s">
        <v>604</v>
      </c>
      <c r="D108" s="822" t="s">
        <v>2954</v>
      </c>
      <c r="E108" s="822" t="s">
        <v>6329</v>
      </c>
      <c r="F108" s="822" t="s">
        <v>6392</v>
      </c>
      <c r="G108" s="822" t="s">
        <v>6393</v>
      </c>
      <c r="H108" s="831"/>
      <c r="I108" s="831"/>
      <c r="J108" s="822"/>
      <c r="K108" s="822"/>
      <c r="L108" s="831"/>
      <c r="M108" s="831"/>
      <c r="N108" s="822"/>
      <c r="O108" s="822"/>
      <c r="P108" s="831">
        <v>3</v>
      </c>
      <c r="Q108" s="831">
        <v>684</v>
      </c>
      <c r="R108" s="827"/>
      <c r="S108" s="832">
        <v>228</v>
      </c>
    </row>
    <row r="109" spans="1:19" ht="14.45" customHeight="1" x14ac:dyDescent="0.2">
      <c r="A109" s="821"/>
      <c r="B109" s="822" t="s">
        <v>6334</v>
      </c>
      <c r="C109" s="822" t="s">
        <v>604</v>
      </c>
      <c r="D109" s="822" t="s">
        <v>2954</v>
      </c>
      <c r="E109" s="822" t="s">
        <v>6329</v>
      </c>
      <c r="F109" s="822" t="s">
        <v>6394</v>
      </c>
      <c r="G109" s="822" t="s">
        <v>6395</v>
      </c>
      <c r="H109" s="831"/>
      <c r="I109" s="831"/>
      <c r="J109" s="822"/>
      <c r="K109" s="822"/>
      <c r="L109" s="831"/>
      <c r="M109" s="831"/>
      <c r="N109" s="822"/>
      <c r="O109" s="822"/>
      <c r="P109" s="831">
        <v>8</v>
      </c>
      <c r="Q109" s="831">
        <v>632</v>
      </c>
      <c r="R109" s="827"/>
      <c r="S109" s="832">
        <v>79</v>
      </c>
    </row>
    <row r="110" spans="1:19" ht="14.45" customHeight="1" x14ac:dyDescent="0.2">
      <c r="A110" s="821"/>
      <c r="B110" s="822" t="s">
        <v>6334</v>
      </c>
      <c r="C110" s="822" t="s">
        <v>604</v>
      </c>
      <c r="D110" s="822" t="s">
        <v>2954</v>
      </c>
      <c r="E110" s="822" t="s">
        <v>6329</v>
      </c>
      <c r="F110" s="822" t="s">
        <v>6402</v>
      </c>
      <c r="G110" s="822" t="s">
        <v>6403</v>
      </c>
      <c r="H110" s="831"/>
      <c r="I110" s="831"/>
      <c r="J110" s="822"/>
      <c r="K110" s="822"/>
      <c r="L110" s="831"/>
      <c r="M110" s="831"/>
      <c r="N110" s="822"/>
      <c r="O110" s="822"/>
      <c r="P110" s="831">
        <v>247</v>
      </c>
      <c r="Q110" s="831">
        <v>44460</v>
      </c>
      <c r="R110" s="827"/>
      <c r="S110" s="832">
        <v>180</v>
      </c>
    </row>
    <row r="111" spans="1:19" ht="14.45" customHeight="1" x14ac:dyDescent="0.2">
      <c r="A111" s="821"/>
      <c r="B111" s="822" t="s">
        <v>6334</v>
      </c>
      <c r="C111" s="822" t="s">
        <v>604</v>
      </c>
      <c r="D111" s="822" t="s">
        <v>2955</v>
      </c>
      <c r="E111" s="822" t="s">
        <v>6335</v>
      </c>
      <c r="F111" s="822" t="s">
        <v>6338</v>
      </c>
      <c r="G111" s="822" t="s">
        <v>6339</v>
      </c>
      <c r="H111" s="831"/>
      <c r="I111" s="831"/>
      <c r="J111" s="822"/>
      <c r="K111" s="822"/>
      <c r="L111" s="831"/>
      <c r="M111" s="831"/>
      <c r="N111" s="822"/>
      <c r="O111" s="822"/>
      <c r="P111" s="831">
        <v>3.9000000000000004</v>
      </c>
      <c r="Q111" s="831">
        <v>271.83</v>
      </c>
      <c r="R111" s="827"/>
      <c r="S111" s="832">
        <v>69.699999999999989</v>
      </c>
    </row>
    <row r="112" spans="1:19" ht="14.45" customHeight="1" x14ac:dyDescent="0.2">
      <c r="A112" s="821"/>
      <c r="B112" s="822" t="s">
        <v>6334</v>
      </c>
      <c r="C112" s="822" t="s">
        <v>604</v>
      </c>
      <c r="D112" s="822" t="s">
        <v>2955</v>
      </c>
      <c r="E112" s="822" t="s">
        <v>6335</v>
      </c>
      <c r="F112" s="822" t="s">
        <v>6344</v>
      </c>
      <c r="G112" s="822" t="s">
        <v>726</v>
      </c>
      <c r="H112" s="831"/>
      <c r="I112" s="831"/>
      <c r="J112" s="822"/>
      <c r="K112" s="822"/>
      <c r="L112" s="831"/>
      <c r="M112" s="831"/>
      <c r="N112" s="822"/>
      <c r="O112" s="822"/>
      <c r="P112" s="831">
        <v>0.2</v>
      </c>
      <c r="Q112" s="831">
        <v>150.62</v>
      </c>
      <c r="R112" s="827"/>
      <c r="S112" s="832">
        <v>753.1</v>
      </c>
    </row>
    <row r="113" spans="1:19" ht="14.45" customHeight="1" x14ac:dyDescent="0.2">
      <c r="A113" s="821"/>
      <c r="B113" s="822" t="s">
        <v>6334</v>
      </c>
      <c r="C113" s="822" t="s">
        <v>604</v>
      </c>
      <c r="D113" s="822" t="s">
        <v>2955</v>
      </c>
      <c r="E113" s="822" t="s">
        <v>6335</v>
      </c>
      <c r="F113" s="822" t="s">
        <v>6345</v>
      </c>
      <c r="G113" s="822" t="s">
        <v>4177</v>
      </c>
      <c r="H113" s="831"/>
      <c r="I113" s="831"/>
      <c r="J113" s="822"/>
      <c r="K113" s="822"/>
      <c r="L113" s="831"/>
      <c r="M113" s="831"/>
      <c r="N113" s="822"/>
      <c r="O113" s="822"/>
      <c r="P113" s="831">
        <v>0.4</v>
      </c>
      <c r="Q113" s="831">
        <v>15.6</v>
      </c>
      <c r="R113" s="827"/>
      <c r="S113" s="832">
        <v>39</v>
      </c>
    </row>
    <row r="114" spans="1:19" ht="14.45" customHeight="1" x14ac:dyDescent="0.2">
      <c r="A114" s="821"/>
      <c r="B114" s="822" t="s">
        <v>6334</v>
      </c>
      <c r="C114" s="822" t="s">
        <v>604</v>
      </c>
      <c r="D114" s="822" t="s">
        <v>2955</v>
      </c>
      <c r="E114" s="822" t="s">
        <v>6335</v>
      </c>
      <c r="F114" s="822" t="s">
        <v>6346</v>
      </c>
      <c r="G114" s="822" t="s">
        <v>1095</v>
      </c>
      <c r="H114" s="831"/>
      <c r="I114" s="831"/>
      <c r="J114" s="822"/>
      <c r="K114" s="822"/>
      <c r="L114" s="831"/>
      <c r="M114" s="831"/>
      <c r="N114" s="822"/>
      <c r="O114" s="822"/>
      <c r="P114" s="831">
        <v>0.2</v>
      </c>
      <c r="Q114" s="831">
        <v>35.4</v>
      </c>
      <c r="R114" s="827"/>
      <c r="S114" s="832">
        <v>176.99999999999997</v>
      </c>
    </row>
    <row r="115" spans="1:19" ht="14.45" customHeight="1" x14ac:dyDescent="0.2">
      <c r="A115" s="821"/>
      <c r="B115" s="822" t="s">
        <v>6334</v>
      </c>
      <c r="C115" s="822" t="s">
        <v>604</v>
      </c>
      <c r="D115" s="822" t="s">
        <v>2955</v>
      </c>
      <c r="E115" s="822" t="s">
        <v>6335</v>
      </c>
      <c r="F115" s="822" t="s">
        <v>6347</v>
      </c>
      <c r="G115" s="822" t="s">
        <v>690</v>
      </c>
      <c r="H115" s="831"/>
      <c r="I115" s="831"/>
      <c r="J115" s="822"/>
      <c r="K115" s="822"/>
      <c r="L115" s="831"/>
      <c r="M115" s="831"/>
      <c r="N115" s="822"/>
      <c r="O115" s="822"/>
      <c r="P115" s="831">
        <v>2.4</v>
      </c>
      <c r="Q115" s="831">
        <v>153.83000000000001</v>
      </c>
      <c r="R115" s="827"/>
      <c r="S115" s="832">
        <v>64.095833333333346</v>
      </c>
    </row>
    <row r="116" spans="1:19" ht="14.45" customHeight="1" x14ac:dyDescent="0.2">
      <c r="A116" s="821"/>
      <c r="B116" s="822" t="s">
        <v>6334</v>
      </c>
      <c r="C116" s="822" t="s">
        <v>604</v>
      </c>
      <c r="D116" s="822" t="s">
        <v>2955</v>
      </c>
      <c r="E116" s="822" t="s">
        <v>6335</v>
      </c>
      <c r="F116" s="822" t="s">
        <v>6350</v>
      </c>
      <c r="G116" s="822" t="s">
        <v>683</v>
      </c>
      <c r="H116" s="831"/>
      <c r="I116" s="831"/>
      <c r="J116" s="822"/>
      <c r="K116" s="822"/>
      <c r="L116" s="831"/>
      <c r="M116" s="831"/>
      <c r="N116" s="822"/>
      <c r="O116" s="822"/>
      <c r="P116" s="831">
        <v>9</v>
      </c>
      <c r="Q116" s="831">
        <v>4937.6900000000005</v>
      </c>
      <c r="R116" s="827"/>
      <c r="S116" s="832">
        <v>548.63222222222225</v>
      </c>
    </row>
    <row r="117" spans="1:19" ht="14.45" customHeight="1" x14ac:dyDescent="0.2">
      <c r="A117" s="821"/>
      <c r="B117" s="822" t="s">
        <v>6334</v>
      </c>
      <c r="C117" s="822" t="s">
        <v>604</v>
      </c>
      <c r="D117" s="822" t="s">
        <v>2955</v>
      </c>
      <c r="E117" s="822" t="s">
        <v>6335</v>
      </c>
      <c r="F117" s="822" t="s">
        <v>6352</v>
      </c>
      <c r="G117" s="822" t="s">
        <v>692</v>
      </c>
      <c r="H117" s="831"/>
      <c r="I117" s="831"/>
      <c r="J117" s="822"/>
      <c r="K117" s="822"/>
      <c r="L117" s="831"/>
      <c r="M117" s="831"/>
      <c r="N117" s="822"/>
      <c r="O117" s="822"/>
      <c r="P117" s="831">
        <v>0.1</v>
      </c>
      <c r="Q117" s="831">
        <v>12.16</v>
      </c>
      <c r="R117" s="827"/>
      <c r="S117" s="832">
        <v>121.6</v>
      </c>
    </row>
    <row r="118" spans="1:19" ht="14.45" customHeight="1" x14ac:dyDescent="0.2">
      <c r="A118" s="821"/>
      <c r="B118" s="822" t="s">
        <v>6334</v>
      </c>
      <c r="C118" s="822" t="s">
        <v>604</v>
      </c>
      <c r="D118" s="822" t="s">
        <v>2955</v>
      </c>
      <c r="E118" s="822" t="s">
        <v>6335</v>
      </c>
      <c r="F118" s="822" t="s">
        <v>6353</v>
      </c>
      <c r="G118" s="822" t="s">
        <v>692</v>
      </c>
      <c r="H118" s="831"/>
      <c r="I118" s="831"/>
      <c r="J118" s="822"/>
      <c r="K118" s="822"/>
      <c r="L118" s="831"/>
      <c r="M118" s="831"/>
      <c r="N118" s="822"/>
      <c r="O118" s="822"/>
      <c r="P118" s="831">
        <v>0.06</v>
      </c>
      <c r="Q118" s="831">
        <v>12.04</v>
      </c>
      <c r="R118" s="827"/>
      <c r="S118" s="832">
        <v>200.66666666666666</v>
      </c>
    </row>
    <row r="119" spans="1:19" ht="14.45" customHeight="1" x14ac:dyDescent="0.2">
      <c r="A119" s="821"/>
      <c r="B119" s="822" t="s">
        <v>6334</v>
      </c>
      <c r="C119" s="822" t="s">
        <v>604</v>
      </c>
      <c r="D119" s="822" t="s">
        <v>2955</v>
      </c>
      <c r="E119" s="822" t="s">
        <v>6335</v>
      </c>
      <c r="F119" s="822" t="s">
        <v>6354</v>
      </c>
      <c r="G119" s="822" t="s">
        <v>692</v>
      </c>
      <c r="H119" s="831"/>
      <c r="I119" s="831"/>
      <c r="J119" s="822"/>
      <c r="K119" s="822"/>
      <c r="L119" s="831"/>
      <c r="M119" s="831"/>
      <c r="N119" s="822"/>
      <c r="O119" s="822"/>
      <c r="P119" s="831">
        <v>6.65</v>
      </c>
      <c r="Q119" s="831">
        <v>1618.6100000000001</v>
      </c>
      <c r="R119" s="827"/>
      <c r="S119" s="832">
        <v>243.4</v>
      </c>
    </row>
    <row r="120" spans="1:19" ht="14.45" customHeight="1" x14ac:dyDescent="0.2">
      <c r="A120" s="821"/>
      <c r="B120" s="822" t="s">
        <v>6334</v>
      </c>
      <c r="C120" s="822" t="s">
        <v>604</v>
      </c>
      <c r="D120" s="822" t="s">
        <v>2955</v>
      </c>
      <c r="E120" s="822" t="s">
        <v>6335</v>
      </c>
      <c r="F120" s="822" t="s">
        <v>6357</v>
      </c>
      <c r="G120" s="822" t="s">
        <v>2319</v>
      </c>
      <c r="H120" s="831"/>
      <c r="I120" s="831"/>
      <c r="J120" s="822"/>
      <c r="K120" s="822"/>
      <c r="L120" s="831"/>
      <c r="M120" s="831"/>
      <c r="N120" s="822"/>
      <c r="O120" s="822"/>
      <c r="P120" s="831">
        <v>4.5</v>
      </c>
      <c r="Q120" s="831">
        <v>1324.3500000000001</v>
      </c>
      <c r="R120" s="827"/>
      <c r="S120" s="832">
        <v>294.3</v>
      </c>
    </row>
    <row r="121" spans="1:19" ht="14.45" customHeight="1" x14ac:dyDescent="0.2">
      <c r="A121" s="821"/>
      <c r="B121" s="822" t="s">
        <v>6334</v>
      </c>
      <c r="C121" s="822" t="s">
        <v>604</v>
      </c>
      <c r="D121" s="822" t="s">
        <v>2955</v>
      </c>
      <c r="E121" s="822" t="s">
        <v>6335</v>
      </c>
      <c r="F121" s="822" t="s">
        <v>6358</v>
      </c>
      <c r="G121" s="822" t="s">
        <v>3717</v>
      </c>
      <c r="H121" s="831"/>
      <c r="I121" s="831"/>
      <c r="J121" s="822"/>
      <c r="K121" s="822"/>
      <c r="L121" s="831"/>
      <c r="M121" s="831"/>
      <c r="N121" s="822"/>
      <c r="O121" s="822"/>
      <c r="P121" s="831">
        <v>0.4</v>
      </c>
      <c r="Q121" s="831">
        <v>21.76</v>
      </c>
      <c r="R121" s="827"/>
      <c r="S121" s="832">
        <v>54.4</v>
      </c>
    </row>
    <row r="122" spans="1:19" ht="14.45" customHeight="1" x14ac:dyDescent="0.2">
      <c r="A122" s="821"/>
      <c r="B122" s="822" t="s">
        <v>6334</v>
      </c>
      <c r="C122" s="822" t="s">
        <v>604</v>
      </c>
      <c r="D122" s="822" t="s">
        <v>2955</v>
      </c>
      <c r="E122" s="822" t="s">
        <v>6359</v>
      </c>
      <c r="F122" s="822" t="s">
        <v>6360</v>
      </c>
      <c r="G122" s="822" t="s">
        <v>6361</v>
      </c>
      <c r="H122" s="831"/>
      <c r="I122" s="831"/>
      <c r="J122" s="822"/>
      <c r="K122" s="822"/>
      <c r="L122" s="831"/>
      <c r="M122" s="831"/>
      <c r="N122" s="822"/>
      <c r="O122" s="822"/>
      <c r="P122" s="831">
        <v>1</v>
      </c>
      <c r="Q122" s="831">
        <v>242.64</v>
      </c>
      <c r="R122" s="827"/>
      <c r="S122" s="832">
        <v>242.64</v>
      </c>
    </row>
    <row r="123" spans="1:19" ht="14.45" customHeight="1" x14ac:dyDescent="0.2">
      <c r="A123" s="821"/>
      <c r="B123" s="822" t="s">
        <v>6334</v>
      </c>
      <c r="C123" s="822" t="s">
        <v>604</v>
      </c>
      <c r="D123" s="822" t="s">
        <v>2955</v>
      </c>
      <c r="E123" s="822" t="s">
        <v>6359</v>
      </c>
      <c r="F123" s="822" t="s">
        <v>6362</v>
      </c>
      <c r="G123" s="822" t="s">
        <v>6363</v>
      </c>
      <c r="H123" s="831"/>
      <c r="I123" s="831"/>
      <c r="J123" s="822"/>
      <c r="K123" s="822"/>
      <c r="L123" s="831"/>
      <c r="M123" s="831"/>
      <c r="N123" s="822"/>
      <c r="O123" s="822"/>
      <c r="P123" s="831">
        <v>61</v>
      </c>
      <c r="Q123" s="831">
        <v>11815.439999999999</v>
      </c>
      <c r="R123" s="827"/>
      <c r="S123" s="832">
        <v>193.695737704918</v>
      </c>
    </row>
    <row r="124" spans="1:19" ht="14.45" customHeight="1" x14ac:dyDescent="0.2">
      <c r="A124" s="821"/>
      <c r="B124" s="822" t="s">
        <v>6334</v>
      </c>
      <c r="C124" s="822" t="s">
        <v>604</v>
      </c>
      <c r="D124" s="822" t="s">
        <v>2955</v>
      </c>
      <c r="E124" s="822" t="s">
        <v>6359</v>
      </c>
      <c r="F124" s="822" t="s">
        <v>6364</v>
      </c>
      <c r="G124" s="822" t="s">
        <v>6365</v>
      </c>
      <c r="H124" s="831"/>
      <c r="I124" s="831"/>
      <c r="J124" s="822"/>
      <c r="K124" s="822"/>
      <c r="L124" s="831"/>
      <c r="M124" s="831"/>
      <c r="N124" s="822"/>
      <c r="O124" s="822"/>
      <c r="P124" s="831">
        <v>6</v>
      </c>
      <c r="Q124" s="831">
        <v>1269.24</v>
      </c>
      <c r="R124" s="827"/>
      <c r="S124" s="832">
        <v>211.54</v>
      </c>
    </row>
    <row r="125" spans="1:19" ht="14.45" customHeight="1" x14ac:dyDescent="0.2">
      <c r="A125" s="821"/>
      <c r="B125" s="822" t="s">
        <v>6334</v>
      </c>
      <c r="C125" s="822" t="s">
        <v>604</v>
      </c>
      <c r="D125" s="822" t="s">
        <v>2955</v>
      </c>
      <c r="E125" s="822" t="s">
        <v>6329</v>
      </c>
      <c r="F125" s="822" t="s">
        <v>6372</v>
      </c>
      <c r="G125" s="822" t="s">
        <v>6373</v>
      </c>
      <c r="H125" s="831"/>
      <c r="I125" s="831"/>
      <c r="J125" s="822"/>
      <c r="K125" s="822"/>
      <c r="L125" s="831"/>
      <c r="M125" s="831"/>
      <c r="N125" s="822"/>
      <c r="O125" s="822"/>
      <c r="P125" s="831">
        <v>7</v>
      </c>
      <c r="Q125" s="831">
        <v>560</v>
      </c>
      <c r="R125" s="827"/>
      <c r="S125" s="832">
        <v>80</v>
      </c>
    </row>
    <row r="126" spans="1:19" ht="14.45" customHeight="1" x14ac:dyDescent="0.2">
      <c r="A126" s="821"/>
      <c r="B126" s="822" t="s">
        <v>6334</v>
      </c>
      <c r="C126" s="822" t="s">
        <v>604</v>
      </c>
      <c r="D126" s="822" t="s">
        <v>2955</v>
      </c>
      <c r="E126" s="822" t="s">
        <v>6329</v>
      </c>
      <c r="F126" s="822" t="s">
        <v>6374</v>
      </c>
      <c r="G126" s="822" t="s">
        <v>6375</v>
      </c>
      <c r="H126" s="831"/>
      <c r="I126" s="831"/>
      <c r="J126" s="822"/>
      <c r="K126" s="822"/>
      <c r="L126" s="831"/>
      <c r="M126" s="831"/>
      <c r="N126" s="822"/>
      <c r="O126" s="822"/>
      <c r="P126" s="831">
        <v>143</v>
      </c>
      <c r="Q126" s="831">
        <v>21879</v>
      </c>
      <c r="R126" s="827"/>
      <c r="S126" s="832">
        <v>153</v>
      </c>
    </row>
    <row r="127" spans="1:19" ht="14.45" customHeight="1" x14ac:dyDescent="0.2">
      <c r="A127" s="821"/>
      <c r="B127" s="822" t="s">
        <v>6334</v>
      </c>
      <c r="C127" s="822" t="s">
        <v>604</v>
      </c>
      <c r="D127" s="822" t="s">
        <v>2955</v>
      </c>
      <c r="E127" s="822" t="s">
        <v>6329</v>
      </c>
      <c r="F127" s="822" t="s">
        <v>6376</v>
      </c>
      <c r="G127" s="822" t="s">
        <v>6377</v>
      </c>
      <c r="H127" s="831"/>
      <c r="I127" s="831"/>
      <c r="J127" s="822"/>
      <c r="K127" s="822"/>
      <c r="L127" s="831"/>
      <c r="M127" s="831"/>
      <c r="N127" s="822"/>
      <c r="O127" s="822"/>
      <c r="P127" s="831">
        <v>111</v>
      </c>
      <c r="Q127" s="831">
        <v>4218</v>
      </c>
      <c r="R127" s="827"/>
      <c r="S127" s="832">
        <v>38</v>
      </c>
    </row>
    <row r="128" spans="1:19" ht="14.45" customHeight="1" x14ac:dyDescent="0.2">
      <c r="A128" s="821"/>
      <c r="B128" s="822" t="s">
        <v>6334</v>
      </c>
      <c r="C128" s="822" t="s">
        <v>604</v>
      </c>
      <c r="D128" s="822" t="s">
        <v>2955</v>
      </c>
      <c r="E128" s="822" t="s">
        <v>6329</v>
      </c>
      <c r="F128" s="822" t="s">
        <v>6378</v>
      </c>
      <c r="G128" s="822" t="s">
        <v>6379</v>
      </c>
      <c r="H128" s="831"/>
      <c r="I128" s="831"/>
      <c r="J128" s="822"/>
      <c r="K128" s="822"/>
      <c r="L128" s="831"/>
      <c r="M128" s="831"/>
      <c r="N128" s="822"/>
      <c r="O128" s="822"/>
      <c r="P128" s="831">
        <v>28</v>
      </c>
      <c r="Q128" s="831">
        <v>3696</v>
      </c>
      <c r="R128" s="827"/>
      <c r="S128" s="832">
        <v>132</v>
      </c>
    </row>
    <row r="129" spans="1:19" ht="14.45" customHeight="1" x14ac:dyDescent="0.2">
      <c r="A129" s="821"/>
      <c r="B129" s="822" t="s">
        <v>6334</v>
      </c>
      <c r="C129" s="822" t="s">
        <v>604</v>
      </c>
      <c r="D129" s="822" t="s">
        <v>2955</v>
      </c>
      <c r="E129" s="822" t="s">
        <v>6329</v>
      </c>
      <c r="F129" s="822" t="s">
        <v>6380</v>
      </c>
      <c r="G129" s="822" t="s">
        <v>6381</v>
      </c>
      <c r="H129" s="831"/>
      <c r="I129" s="831"/>
      <c r="J129" s="822"/>
      <c r="K129" s="822"/>
      <c r="L129" s="831"/>
      <c r="M129" s="831"/>
      <c r="N129" s="822"/>
      <c r="O129" s="822"/>
      <c r="P129" s="831">
        <v>32</v>
      </c>
      <c r="Q129" s="831">
        <v>22752</v>
      </c>
      <c r="R129" s="827"/>
      <c r="S129" s="832">
        <v>711</v>
      </c>
    </row>
    <row r="130" spans="1:19" ht="14.45" customHeight="1" x14ac:dyDescent="0.2">
      <c r="A130" s="821"/>
      <c r="B130" s="822" t="s">
        <v>6334</v>
      </c>
      <c r="C130" s="822" t="s">
        <v>604</v>
      </c>
      <c r="D130" s="822" t="s">
        <v>2955</v>
      </c>
      <c r="E130" s="822" t="s">
        <v>6329</v>
      </c>
      <c r="F130" s="822" t="s">
        <v>6382</v>
      </c>
      <c r="G130" s="822" t="s">
        <v>6383</v>
      </c>
      <c r="H130" s="831"/>
      <c r="I130" s="831"/>
      <c r="J130" s="822"/>
      <c r="K130" s="822"/>
      <c r="L130" s="831"/>
      <c r="M130" s="831"/>
      <c r="N130" s="822"/>
      <c r="O130" s="822"/>
      <c r="P130" s="831">
        <v>3</v>
      </c>
      <c r="Q130" s="831">
        <v>1080</v>
      </c>
      <c r="R130" s="827"/>
      <c r="S130" s="832">
        <v>360</v>
      </c>
    </row>
    <row r="131" spans="1:19" ht="14.45" customHeight="1" x14ac:dyDescent="0.2">
      <c r="A131" s="821"/>
      <c r="B131" s="822" t="s">
        <v>6334</v>
      </c>
      <c r="C131" s="822" t="s">
        <v>604</v>
      </c>
      <c r="D131" s="822" t="s">
        <v>2955</v>
      </c>
      <c r="E131" s="822" t="s">
        <v>6329</v>
      </c>
      <c r="F131" s="822" t="s">
        <v>6384</v>
      </c>
      <c r="G131" s="822" t="s">
        <v>6385</v>
      </c>
      <c r="H131" s="831"/>
      <c r="I131" s="831"/>
      <c r="J131" s="822"/>
      <c r="K131" s="822"/>
      <c r="L131" s="831"/>
      <c r="M131" s="831"/>
      <c r="N131" s="822"/>
      <c r="O131" s="822"/>
      <c r="P131" s="831">
        <v>352</v>
      </c>
      <c r="Q131" s="831">
        <v>13432.23</v>
      </c>
      <c r="R131" s="827"/>
      <c r="S131" s="832">
        <v>38.159744318181815</v>
      </c>
    </row>
    <row r="132" spans="1:19" ht="14.45" customHeight="1" x14ac:dyDescent="0.2">
      <c r="A132" s="821"/>
      <c r="B132" s="822" t="s">
        <v>6334</v>
      </c>
      <c r="C132" s="822" t="s">
        <v>604</v>
      </c>
      <c r="D132" s="822" t="s">
        <v>2955</v>
      </c>
      <c r="E132" s="822" t="s">
        <v>6329</v>
      </c>
      <c r="F132" s="822" t="s">
        <v>6390</v>
      </c>
      <c r="G132" s="822" t="s">
        <v>6391</v>
      </c>
      <c r="H132" s="831"/>
      <c r="I132" s="831"/>
      <c r="J132" s="822"/>
      <c r="K132" s="822"/>
      <c r="L132" s="831"/>
      <c r="M132" s="831"/>
      <c r="N132" s="822"/>
      <c r="O132" s="822"/>
      <c r="P132" s="831">
        <v>6</v>
      </c>
      <c r="Q132" s="831">
        <v>456</v>
      </c>
      <c r="R132" s="827"/>
      <c r="S132" s="832">
        <v>76</v>
      </c>
    </row>
    <row r="133" spans="1:19" ht="14.45" customHeight="1" x14ac:dyDescent="0.2">
      <c r="A133" s="821"/>
      <c r="B133" s="822" t="s">
        <v>6334</v>
      </c>
      <c r="C133" s="822" t="s">
        <v>604</v>
      </c>
      <c r="D133" s="822" t="s">
        <v>2955</v>
      </c>
      <c r="E133" s="822" t="s">
        <v>6329</v>
      </c>
      <c r="F133" s="822" t="s">
        <v>6394</v>
      </c>
      <c r="G133" s="822" t="s">
        <v>6395</v>
      </c>
      <c r="H133" s="831"/>
      <c r="I133" s="831"/>
      <c r="J133" s="822"/>
      <c r="K133" s="822"/>
      <c r="L133" s="831"/>
      <c r="M133" s="831"/>
      <c r="N133" s="822"/>
      <c r="O133" s="822"/>
      <c r="P133" s="831">
        <v>142</v>
      </c>
      <c r="Q133" s="831">
        <v>11218</v>
      </c>
      <c r="R133" s="827"/>
      <c r="S133" s="832">
        <v>79</v>
      </c>
    </row>
    <row r="134" spans="1:19" ht="14.45" customHeight="1" x14ac:dyDescent="0.2">
      <c r="A134" s="821"/>
      <c r="B134" s="822" t="s">
        <v>6334</v>
      </c>
      <c r="C134" s="822" t="s">
        <v>604</v>
      </c>
      <c r="D134" s="822" t="s">
        <v>2955</v>
      </c>
      <c r="E134" s="822" t="s">
        <v>6329</v>
      </c>
      <c r="F134" s="822" t="s">
        <v>6396</v>
      </c>
      <c r="G134" s="822" t="s">
        <v>6397</v>
      </c>
      <c r="H134" s="831"/>
      <c r="I134" s="831"/>
      <c r="J134" s="822"/>
      <c r="K134" s="822"/>
      <c r="L134" s="831"/>
      <c r="M134" s="831"/>
      <c r="N134" s="822"/>
      <c r="O134" s="822"/>
      <c r="P134" s="831">
        <v>36</v>
      </c>
      <c r="Q134" s="831">
        <v>22500</v>
      </c>
      <c r="R134" s="827"/>
      <c r="S134" s="832">
        <v>625</v>
      </c>
    </row>
    <row r="135" spans="1:19" ht="14.45" customHeight="1" x14ac:dyDescent="0.2">
      <c r="A135" s="821"/>
      <c r="B135" s="822" t="s">
        <v>6334</v>
      </c>
      <c r="C135" s="822" t="s">
        <v>604</v>
      </c>
      <c r="D135" s="822" t="s">
        <v>2955</v>
      </c>
      <c r="E135" s="822" t="s">
        <v>6329</v>
      </c>
      <c r="F135" s="822" t="s">
        <v>6400</v>
      </c>
      <c r="G135" s="822" t="s">
        <v>6401</v>
      </c>
      <c r="H135" s="831"/>
      <c r="I135" s="831"/>
      <c r="J135" s="822"/>
      <c r="K135" s="822"/>
      <c r="L135" s="831"/>
      <c r="M135" s="831"/>
      <c r="N135" s="822"/>
      <c r="O135" s="822"/>
      <c r="P135" s="831">
        <v>44</v>
      </c>
      <c r="Q135" s="831">
        <v>16588</v>
      </c>
      <c r="R135" s="827"/>
      <c r="S135" s="832">
        <v>377</v>
      </c>
    </row>
    <row r="136" spans="1:19" ht="14.45" customHeight="1" x14ac:dyDescent="0.2">
      <c r="A136" s="821"/>
      <c r="B136" s="822" t="s">
        <v>6334</v>
      </c>
      <c r="C136" s="822" t="s">
        <v>604</v>
      </c>
      <c r="D136" s="822" t="s">
        <v>2955</v>
      </c>
      <c r="E136" s="822" t="s">
        <v>6329</v>
      </c>
      <c r="F136" s="822" t="s">
        <v>6402</v>
      </c>
      <c r="G136" s="822" t="s">
        <v>6403</v>
      </c>
      <c r="H136" s="831"/>
      <c r="I136" s="831"/>
      <c r="J136" s="822"/>
      <c r="K136" s="822"/>
      <c r="L136" s="831"/>
      <c r="M136" s="831"/>
      <c r="N136" s="822"/>
      <c r="O136" s="822"/>
      <c r="P136" s="831">
        <v>318</v>
      </c>
      <c r="Q136" s="831">
        <v>57240</v>
      </c>
      <c r="R136" s="827"/>
      <c r="S136" s="832">
        <v>180</v>
      </c>
    </row>
    <row r="137" spans="1:19" ht="14.45" customHeight="1" x14ac:dyDescent="0.2">
      <c r="A137" s="821"/>
      <c r="B137" s="822" t="s">
        <v>6334</v>
      </c>
      <c r="C137" s="822" t="s">
        <v>604</v>
      </c>
      <c r="D137" s="822" t="s">
        <v>2955</v>
      </c>
      <c r="E137" s="822" t="s">
        <v>6329</v>
      </c>
      <c r="F137" s="822" t="s">
        <v>6406</v>
      </c>
      <c r="G137" s="822" t="s">
        <v>6407</v>
      </c>
      <c r="H137" s="831"/>
      <c r="I137" s="831"/>
      <c r="J137" s="822"/>
      <c r="K137" s="822"/>
      <c r="L137" s="831"/>
      <c r="M137" s="831"/>
      <c r="N137" s="822"/>
      <c r="O137" s="822"/>
      <c r="P137" s="831">
        <v>31</v>
      </c>
      <c r="Q137" s="831">
        <v>37820</v>
      </c>
      <c r="R137" s="827"/>
      <c r="S137" s="832">
        <v>1220</v>
      </c>
    </row>
    <row r="138" spans="1:19" ht="14.45" customHeight="1" x14ac:dyDescent="0.2">
      <c r="A138" s="821"/>
      <c r="B138" s="822" t="s">
        <v>6334</v>
      </c>
      <c r="C138" s="822" t="s">
        <v>604</v>
      </c>
      <c r="D138" s="822" t="s">
        <v>2957</v>
      </c>
      <c r="E138" s="822" t="s">
        <v>6335</v>
      </c>
      <c r="F138" s="822" t="s">
        <v>6338</v>
      </c>
      <c r="G138" s="822" t="s">
        <v>6339</v>
      </c>
      <c r="H138" s="831"/>
      <c r="I138" s="831"/>
      <c r="J138" s="822"/>
      <c r="K138" s="822"/>
      <c r="L138" s="831"/>
      <c r="M138" s="831"/>
      <c r="N138" s="822"/>
      <c r="O138" s="822"/>
      <c r="P138" s="831">
        <v>2.6</v>
      </c>
      <c r="Q138" s="831">
        <v>181.22</v>
      </c>
      <c r="R138" s="827"/>
      <c r="S138" s="832">
        <v>69.7</v>
      </c>
    </row>
    <row r="139" spans="1:19" ht="14.45" customHeight="1" x14ac:dyDescent="0.2">
      <c r="A139" s="821"/>
      <c r="B139" s="822" t="s">
        <v>6334</v>
      </c>
      <c r="C139" s="822" t="s">
        <v>604</v>
      </c>
      <c r="D139" s="822" t="s">
        <v>2957</v>
      </c>
      <c r="E139" s="822" t="s">
        <v>6335</v>
      </c>
      <c r="F139" s="822" t="s">
        <v>6340</v>
      </c>
      <c r="G139" s="822" t="s">
        <v>6341</v>
      </c>
      <c r="H139" s="831"/>
      <c r="I139" s="831"/>
      <c r="J139" s="822"/>
      <c r="K139" s="822"/>
      <c r="L139" s="831"/>
      <c r="M139" s="831"/>
      <c r="N139" s="822"/>
      <c r="O139" s="822"/>
      <c r="P139" s="831">
        <v>0.2</v>
      </c>
      <c r="Q139" s="831">
        <v>73.540000000000006</v>
      </c>
      <c r="R139" s="827"/>
      <c r="S139" s="832">
        <v>367.7</v>
      </c>
    </row>
    <row r="140" spans="1:19" ht="14.45" customHeight="1" x14ac:dyDescent="0.2">
      <c r="A140" s="821"/>
      <c r="B140" s="822" t="s">
        <v>6334</v>
      </c>
      <c r="C140" s="822" t="s">
        <v>604</v>
      </c>
      <c r="D140" s="822" t="s">
        <v>2957</v>
      </c>
      <c r="E140" s="822" t="s">
        <v>6335</v>
      </c>
      <c r="F140" s="822" t="s">
        <v>6342</v>
      </c>
      <c r="G140" s="822" t="s">
        <v>718</v>
      </c>
      <c r="H140" s="831"/>
      <c r="I140" s="831"/>
      <c r="J140" s="822"/>
      <c r="K140" s="822"/>
      <c r="L140" s="831"/>
      <c r="M140" s="831"/>
      <c r="N140" s="822"/>
      <c r="O140" s="822"/>
      <c r="P140" s="831">
        <v>0.9</v>
      </c>
      <c r="Q140" s="831">
        <v>39.19</v>
      </c>
      <c r="R140" s="827"/>
      <c r="S140" s="832">
        <v>43.544444444444444</v>
      </c>
    </row>
    <row r="141" spans="1:19" ht="14.45" customHeight="1" x14ac:dyDescent="0.2">
      <c r="A141" s="821"/>
      <c r="B141" s="822" t="s">
        <v>6334</v>
      </c>
      <c r="C141" s="822" t="s">
        <v>604</v>
      </c>
      <c r="D141" s="822" t="s">
        <v>2957</v>
      </c>
      <c r="E141" s="822" t="s">
        <v>6335</v>
      </c>
      <c r="F141" s="822" t="s">
        <v>6344</v>
      </c>
      <c r="G141" s="822" t="s">
        <v>726</v>
      </c>
      <c r="H141" s="831"/>
      <c r="I141" s="831"/>
      <c r="J141" s="822"/>
      <c r="K141" s="822"/>
      <c r="L141" s="831"/>
      <c r="M141" s="831"/>
      <c r="N141" s="822"/>
      <c r="O141" s="822"/>
      <c r="P141" s="831">
        <v>0.6</v>
      </c>
      <c r="Q141" s="831">
        <v>366.63</v>
      </c>
      <c r="R141" s="827"/>
      <c r="S141" s="832">
        <v>611.05000000000007</v>
      </c>
    </row>
    <row r="142" spans="1:19" ht="14.45" customHeight="1" x14ac:dyDescent="0.2">
      <c r="A142" s="821"/>
      <c r="B142" s="822" t="s">
        <v>6334</v>
      </c>
      <c r="C142" s="822" t="s">
        <v>604</v>
      </c>
      <c r="D142" s="822" t="s">
        <v>2957</v>
      </c>
      <c r="E142" s="822" t="s">
        <v>6335</v>
      </c>
      <c r="F142" s="822" t="s">
        <v>6345</v>
      </c>
      <c r="G142" s="822" t="s">
        <v>4177</v>
      </c>
      <c r="H142" s="831"/>
      <c r="I142" s="831"/>
      <c r="J142" s="822"/>
      <c r="K142" s="822"/>
      <c r="L142" s="831"/>
      <c r="M142" s="831"/>
      <c r="N142" s="822"/>
      <c r="O142" s="822"/>
      <c r="P142" s="831">
        <v>6.7999999999999989</v>
      </c>
      <c r="Q142" s="831">
        <v>265.22000000000003</v>
      </c>
      <c r="R142" s="827"/>
      <c r="S142" s="832">
        <v>39.0029411764706</v>
      </c>
    </row>
    <row r="143" spans="1:19" ht="14.45" customHeight="1" x14ac:dyDescent="0.2">
      <c r="A143" s="821"/>
      <c r="B143" s="822" t="s">
        <v>6334</v>
      </c>
      <c r="C143" s="822" t="s">
        <v>604</v>
      </c>
      <c r="D143" s="822" t="s">
        <v>2957</v>
      </c>
      <c r="E143" s="822" t="s">
        <v>6335</v>
      </c>
      <c r="F143" s="822" t="s">
        <v>6347</v>
      </c>
      <c r="G143" s="822" t="s">
        <v>690</v>
      </c>
      <c r="H143" s="831"/>
      <c r="I143" s="831"/>
      <c r="J143" s="822"/>
      <c r="K143" s="822"/>
      <c r="L143" s="831"/>
      <c r="M143" s="831"/>
      <c r="N143" s="822"/>
      <c r="O143" s="822"/>
      <c r="P143" s="831">
        <v>2.1</v>
      </c>
      <c r="Q143" s="831">
        <v>125.83</v>
      </c>
      <c r="R143" s="827"/>
      <c r="S143" s="832">
        <v>59.919047619047618</v>
      </c>
    </row>
    <row r="144" spans="1:19" ht="14.45" customHeight="1" x14ac:dyDescent="0.2">
      <c r="A144" s="821"/>
      <c r="B144" s="822" t="s">
        <v>6334</v>
      </c>
      <c r="C144" s="822" t="s">
        <v>604</v>
      </c>
      <c r="D144" s="822" t="s">
        <v>2957</v>
      </c>
      <c r="E144" s="822" t="s">
        <v>6335</v>
      </c>
      <c r="F144" s="822" t="s">
        <v>6350</v>
      </c>
      <c r="G144" s="822" t="s">
        <v>683</v>
      </c>
      <c r="H144" s="831"/>
      <c r="I144" s="831"/>
      <c r="J144" s="822"/>
      <c r="K144" s="822"/>
      <c r="L144" s="831"/>
      <c r="M144" s="831"/>
      <c r="N144" s="822"/>
      <c r="O144" s="822"/>
      <c r="P144" s="831">
        <v>7</v>
      </c>
      <c r="Q144" s="831">
        <v>3745.3499999999995</v>
      </c>
      <c r="R144" s="827"/>
      <c r="S144" s="832">
        <v>535.04999999999995</v>
      </c>
    </row>
    <row r="145" spans="1:19" ht="14.45" customHeight="1" x14ac:dyDescent="0.2">
      <c r="A145" s="821"/>
      <c r="B145" s="822" t="s">
        <v>6334</v>
      </c>
      <c r="C145" s="822" t="s">
        <v>604</v>
      </c>
      <c r="D145" s="822" t="s">
        <v>2957</v>
      </c>
      <c r="E145" s="822" t="s">
        <v>6335</v>
      </c>
      <c r="F145" s="822" t="s">
        <v>6352</v>
      </c>
      <c r="G145" s="822" t="s">
        <v>692</v>
      </c>
      <c r="H145" s="831"/>
      <c r="I145" s="831"/>
      <c r="J145" s="822"/>
      <c r="K145" s="822"/>
      <c r="L145" s="831"/>
      <c r="M145" s="831"/>
      <c r="N145" s="822"/>
      <c r="O145" s="822"/>
      <c r="P145" s="831">
        <v>0.06</v>
      </c>
      <c r="Q145" s="831">
        <v>7.29</v>
      </c>
      <c r="R145" s="827"/>
      <c r="S145" s="832">
        <v>121.5</v>
      </c>
    </row>
    <row r="146" spans="1:19" ht="14.45" customHeight="1" x14ac:dyDescent="0.2">
      <c r="A146" s="821"/>
      <c r="B146" s="822" t="s">
        <v>6334</v>
      </c>
      <c r="C146" s="822" t="s">
        <v>604</v>
      </c>
      <c r="D146" s="822" t="s">
        <v>2957</v>
      </c>
      <c r="E146" s="822" t="s">
        <v>6335</v>
      </c>
      <c r="F146" s="822" t="s">
        <v>6353</v>
      </c>
      <c r="G146" s="822" t="s">
        <v>692</v>
      </c>
      <c r="H146" s="831"/>
      <c r="I146" s="831"/>
      <c r="J146" s="822"/>
      <c r="K146" s="822"/>
      <c r="L146" s="831"/>
      <c r="M146" s="831"/>
      <c r="N146" s="822"/>
      <c r="O146" s="822"/>
      <c r="P146" s="831">
        <v>0.06</v>
      </c>
      <c r="Q146" s="831">
        <v>12.04</v>
      </c>
      <c r="R146" s="827"/>
      <c r="S146" s="832">
        <v>200.66666666666666</v>
      </c>
    </row>
    <row r="147" spans="1:19" ht="14.45" customHeight="1" x14ac:dyDescent="0.2">
      <c r="A147" s="821"/>
      <c r="B147" s="822" t="s">
        <v>6334</v>
      </c>
      <c r="C147" s="822" t="s">
        <v>604</v>
      </c>
      <c r="D147" s="822" t="s">
        <v>2957</v>
      </c>
      <c r="E147" s="822" t="s">
        <v>6335</v>
      </c>
      <c r="F147" s="822" t="s">
        <v>6354</v>
      </c>
      <c r="G147" s="822" t="s">
        <v>692</v>
      </c>
      <c r="H147" s="831"/>
      <c r="I147" s="831"/>
      <c r="J147" s="822"/>
      <c r="K147" s="822"/>
      <c r="L147" s="831"/>
      <c r="M147" s="831"/>
      <c r="N147" s="822"/>
      <c r="O147" s="822"/>
      <c r="P147" s="831">
        <v>2.85</v>
      </c>
      <c r="Q147" s="831">
        <v>693.69</v>
      </c>
      <c r="R147" s="827"/>
      <c r="S147" s="832">
        <v>243.4</v>
      </c>
    </row>
    <row r="148" spans="1:19" ht="14.45" customHeight="1" x14ac:dyDescent="0.2">
      <c r="A148" s="821"/>
      <c r="B148" s="822" t="s">
        <v>6334</v>
      </c>
      <c r="C148" s="822" t="s">
        <v>604</v>
      </c>
      <c r="D148" s="822" t="s">
        <v>2957</v>
      </c>
      <c r="E148" s="822" t="s">
        <v>6335</v>
      </c>
      <c r="F148" s="822" t="s">
        <v>6355</v>
      </c>
      <c r="G148" s="822" t="s">
        <v>2337</v>
      </c>
      <c r="H148" s="831"/>
      <c r="I148" s="831"/>
      <c r="J148" s="822"/>
      <c r="K148" s="822"/>
      <c r="L148" s="831"/>
      <c r="M148" s="831"/>
      <c r="N148" s="822"/>
      <c r="O148" s="822"/>
      <c r="P148" s="831">
        <v>0.05</v>
      </c>
      <c r="Q148" s="831">
        <v>13.7</v>
      </c>
      <c r="R148" s="827"/>
      <c r="S148" s="832">
        <v>273.99999999999994</v>
      </c>
    </row>
    <row r="149" spans="1:19" ht="14.45" customHeight="1" x14ac:dyDescent="0.2">
      <c r="A149" s="821"/>
      <c r="B149" s="822" t="s">
        <v>6334</v>
      </c>
      <c r="C149" s="822" t="s">
        <v>604</v>
      </c>
      <c r="D149" s="822" t="s">
        <v>2957</v>
      </c>
      <c r="E149" s="822" t="s">
        <v>6335</v>
      </c>
      <c r="F149" s="822" t="s">
        <v>6356</v>
      </c>
      <c r="G149" s="822" t="s">
        <v>4097</v>
      </c>
      <c r="H149" s="831"/>
      <c r="I149" s="831"/>
      <c r="J149" s="822"/>
      <c r="K149" s="822"/>
      <c r="L149" s="831"/>
      <c r="M149" s="831"/>
      <c r="N149" s="822"/>
      <c r="O149" s="822"/>
      <c r="P149" s="831">
        <v>0.60000000000000009</v>
      </c>
      <c r="Q149" s="831">
        <v>32.67</v>
      </c>
      <c r="R149" s="827"/>
      <c r="S149" s="832">
        <v>54.449999999999996</v>
      </c>
    </row>
    <row r="150" spans="1:19" ht="14.45" customHeight="1" x14ac:dyDescent="0.2">
      <c r="A150" s="821"/>
      <c r="B150" s="822" t="s">
        <v>6334</v>
      </c>
      <c r="C150" s="822" t="s">
        <v>604</v>
      </c>
      <c r="D150" s="822" t="s">
        <v>2957</v>
      </c>
      <c r="E150" s="822" t="s">
        <v>6335</v>
      </c>
      <c r="F150" s="822" t="s">
        <v>6357</v>
      </c>
      <c r="G150" s="822" t="s">
        <v>2319</v>
      </c>
      <c r="H150" s="831"/>
      <c r="I150" s="831"/>
      <c r="J150" s="822"/>
      <c r="K150" s="822"/>
      <c r="L150" s="831"/>
      <c r="M150" s="831"/>
      <c r="N150" s="822"/>
      <c r="O150" s="822"/>
      <c r="P150" s="831">
        <v>5.4</v>
      </c>
      <c r="Q150" s="831">
        <v>1589.34</v>
      </c>
      <c r="R150" s="827"/>
      <c r="S150" s="832">
        <v>294.32222222222219</v>
      </c>
    </row>
    <row r="151" spans="1:19" ht="14.45" customHeight="1" x14ac:dyDescent="0.2">
      <c r="A151" s="821"/>
      <c r="B151" s="822" t="s">
        <v>6334</v>
      </c>
      <c r="C151" s="822" t="s">
        <v>604</v>
      </c>
      <c r="D151" s="822" t="s">
        <v>2957</v>
      </c>
      <c r="E151" s="822" t="s">
        <v>6359</v>
      </c>
      <c r="F151" s="822" t="s">
        <v>6362</v>
      </c>
      <c r="G151" s="822" t="s">
        <v>6363</v>
      </c>
      <c r="H151" s="831"/>
      <c r="I151" s="831"/>
      <c r="J151" s="822"/>
      <c r="K151" s="822"/>
      <c r="L151" s="831"/>
      <c r="M151" s="831"/>
      <c r="N151" s="822"/>
      <c r="O151" s="822"/>
      <c r="P151" s="831">
        <v>4</v>
      </c>
      <c r="Q151" s="831">
        <v>721.76</v>
      </c>
      <c r="R151" s="827"/>
      <c r="S151" s="832">
        <v>180.44</v>
      </c>
    </row>
    <row r="152" spans="1:19" ht="14.45" customHeight="1" x14ac:dyDescent="0.2">
      <c r="A152" s="821"/>
      <c r="B152" s="822" t="s">
        <v>6334</v>
      </c>
      <c r="C152" s="822" t="s">
        <v>604</v>
      </c>
      <c r="D152" s="822" t="s">
        <v>2957</v>
      </c>
      <c r="E152" s="822" t="s">
        <v>6359</v>
      </c>
      <c r="F152" s="822" t="s">
        <v>6364</v>
      </c>
      <c r="G152" s="822" t="s">
        <v>6365</v>
      </c>
      <c r="H152" s="831"/>
      <c r="I152" s="831"/>
      <c r="J152" s="822"/>
      <c r="K152" s="822"/>
      <c r="L152" s="831"/>
      <c r="M152" s="831"/>
      <c r="N152" s="822"/>
      <c r="O152" s="822"/>
      <c r="P152" s="831">
        <v>3</v>
      </c>
      <c r="Q152" s="831">
        <v>727.92</v>
      </c>
      <c r="R152" s="827"/>
      <c r="S152" s="832">
        <v>242.64</v>
      </c>
    </row>
    <row r="153" spans="1:19" ht="14.45" customHeight="1" x14ac:dyDescent="0.2">
      <c r="A153" s="821"/>
      <c r="B153" s="822" t="s">
        <v>6334</v>
      </c>
      <c r="C153" s="822" t="s">
        <v>604</v>
      </c>
      <c r="D153" s="822" t="s">
        <v>2957</v>
      </c>
      <c r="E153" s="822" t="s">
        <v>6329</v>
      </c>
      <c r="F153" s="822" t="s">
        <v>6372</v>
      </c>
      <c r="G153" s="822" t="s">
        <v>6373</v>
      </c>
      <c r="H153" s="831"/>
      <c r="I153" s="831"/>
      <c r="J153" s="822"/>
      <c r="K153" s="822"/>
      <c r="L153" s="831"/>
      <c r="M153" s="831"/>
      <c r="N153" s="822"/>
      <c r="O153" s="822"/>
      <c r="P153" s="831">
        <v>6</v>
      </c>
      <c r="Q153" s="831">
        <v>480</v>
      </c>
      <c r="R153" s="827"/>
      <c r="S153" s="832">
        <v>80</v>
      </c>
    </row>
    <row r="154" spans="1:19" ht="14.45" customHeight="1" x14ac:dyDescent="0.2">
      <c r="A154" s="821"/>
      <c r="B154" s="822" t="s">
        <v>6334</v>
      </c>
      <c r="C154" s="822" t="s">
        <v>604</v>
      </c>
      <c r="D154" s="822" t="s">
        <v>2957</v>
      </c>
      <c r="E154" s="822" t="s">
        <v>6329</v>
      </c>
      <c r="F154" s="822" t="s">
        <v>6374</v>
      </c>
      <c r="G154" s="822" t="s">
        <v>6375</v>
      </c>
      <c r="H154" s="831"/>
      <c r="I154" s="831"/>
      <c r="J154" s="822"/>
      <c r="K154" s="822"/>
      <c r="L154" s="831"/>
      <c r="M154" s="831"/>
      <c r="N154" s="822"/>
      <c r="O154" s="822"/>
      <c r="P154" s="831">
        <v>66</v>
      </c>
      <c r="Q154" s="831">
        <v>10098</v>
      </c>
      <c r="R154" s="827"/>
      <c r="S154" s="832">
        <v>153</v>
      </c>
    </row>
    <row r="155" spans="1:19" ht="14.45" customHeight="1" x14ac:dyDescent="0.2">
      <c r="A155" s="821"/>
      <c r="B155" s="822" t="s">
        <v>6334</v>
      </c>
      <c r="C155" s="822" t="s">
        <v>604</v>
      </c>
      <c r="D155" s="822" t="s">
        <v>2957</v>
      </c>
      <c r="E155" s="822" t="s">
        <v>6329</v>
      </c>
      <c r="F155" s="822" t="s">
        <v>6376</v>
      </c>
      <c r="G155" s="822" t="s">
        <v>6377</v>
      </c>
      <c r="H155" s="831"/>
      <c r="I155" s="831"/>
      <c r="J155" s="822"/>
      <c r="K155" s="822"/>
      <c r="L155" s="831"/>
      <c r="M155" s="831"/>
      <c r="N155" s="822"/>
      <c r="O155" s="822"/>
      <c r="P155" s="831">
        <v>85</v>
      </c>
      <c r="Q155" s="831">
        <v>3230</v>
      </c>
      <c r="R155" s="827"/>
      <c r="S155" s="832">
        <v>38</v>
      </c>
    </row>
    <row r="156" spans="1:19" ht="14.45" customHeight="1" x14ac:dyDescent="0.2">
      <c r="A156" s="821"/>
      <c r="B156" s="822" t="s">
        <v>6334</v>
      </c>
      <c r="C156" s="822" t="s">
        <v>604</v>
      </c>
      <c r="D156" s="822" t="s">
        <v>2957</v>
      </c>
      <c r="E156" s="822" t="s">
        <v>6329</v>
      </c>
      <c r="F156" s="822" t="s">
        <v>6378</v>
      </c>
      <c r="G156" s="822" t="s">
        <v>6379</v>
      </c>
      <c r="H156" s="831"/>
      <c r="I156" s="831"/>
      <c r="J156" s="822"/>
      <c r="K156" s="822"/>
      <c r="L156" s="831"/>
      <c r="M156" s="831"/>
      <c r="N156" s="822"/>
      <c r="O156" s="822"/>
      <c r="P156" s="831">
        <v>15</v>
      </c>
      <c r="Q156" s="831">
        <v>1980</v>
      </c>
      <c r="R156" s="827"/>
      <c r="S156" s="832">
        <v>132</v>
      </c>
    </row>
    <row r="157" spans="1:19" ht="14.45" customHeight="1" x14ac:dyDescent="0.2">
      <c r="A157" s="821"/>
      <c r="B157" s="822" t="s">
        <v>6334</v>
      </c>
      <c r="C157" s="822" t="s">
        <v>604</v>
      </c>
      <c r="D157" s="822" t="s">
        <v>2957</v>
      </c>
      <c r="E157" s="822" t="s">
        <v>6329</v>
      </c>
      <c r="F157" s="822" t="s">
        <v>6380</v>
      </c>
      <c r="G157" s="822" t="s">
        <v>6381</v>
      </c>
      <c r="H157" s="831"/>
      <c r="I157" s="831"/>
      <c r="J157" s="822"/>
      <c r="K157" s="822"/>
      <c r="L157" s="831"/>
      <c r="M157" s="831"/>
      <c r="N157" s="822"/>
      <c r="O157" s="822"/>
      <c r="P157" s="831">
        <v>39</v>
      </c>
      <c r="Q157" s="831">
        <v>27729</v>
      </c>
      <c r="R157" s="827"/>
      <c r="S157" s="832">
        <v>711</v>
      </c>
    </row>
    <row r="158" spans="1:19" ht="14.45" customHeight="1" x14ac:dyDescent="0.2">
      <c r="A158" s="821"/>
      <c r="B158" s="822" t="s">
        <v>6334</v>
      </c>
      <c r="C158" s="822" t="s">
        <v>604</v>
      </c>
      <c r="D158" s="822" t="s">
        <v>2957</v>
      </c>
      <c r="E158" s="822" t="s">
        <v>6329</v>
      </c>
      <c r="F158" s="822" t="s">
        <v>6382</v>
      </c>
      <c r="G158" s="822" t="s">
        <v>6383</v>
      </c>
      <c r="H158" s="831"/>
      <c r="I158" s="831"/>
      <c r="J158" s="822"/>
      <c r="K158" s="822"/>
      <c r="L158" s="831"/>
      <c r="M158" s="831"/>
      <c r="N158" s="822"/>
      <c r="O158" s="822"/>
      <c r="P158" s="831">
        <v>3</v>
      </c>
      <c r="Q158" s="831">
        <v>1080</v>
      </c>
      <c r="R158" s="827"/>
      <c r="S158" s="832">
        <v>360</v>
      </c>
    </row>
    <row r="159" spans="1:19" ht="14.45" customHeight="1" x14ac:dyDescent="0.2">
      <c r="A159" s="821"/>
      <c r="B159" s="822" t="s">
        <v>6334</v>
      </c>
      <c r="C159" s="822" t="s">
        <v>604</v>
      </c>
      <c r="D159" s="822" t="s">
        <v>2957</v>
      </c>
      <c r="E159" s="822" t="s">
        <v>6329</v>
      </c>
      <c r="F159" s="822" t="s">
        <v>6384</v>
      </c>
      <c r="G159" s="822" t="s">
        <v>6385</v>
      </c>
      <c r="H159" s="831"/>
      <c r="I159" s="831"/>
      <c r="J159" s="822"/>
      <c r="K159" s="822"/>
      <c r="L159" s="831"/>
      <c r="M159" s="831"/>
      <c r="N159" s="822"/>
      <c r="O159" s="822"/>
      <c r="P159" s="831">
        <v>362</v>
      </c>
      <c r="Q159" s="831">
        <v>14008.89</v>
      </c>
      <c r="R159" s="827"/>
      <c r="S159" s="832">
        <v>38.698591160220992</v>
      </c>
    </row>
    <row r="160" spans="1:19" ht="14.45" customHeight="1" x14ac:dyDescent="0.2">
      <c r="A160" s="821"/>
      <c r="B160" s="822" t="s">
        <v>6334</v>
      </c>
      <c r="C160" s="822" t="s">
        <v>604</v>
      </c>
      <c r="D160" s="822" t="s">
        <v>2957</v>
      </c>
      <c r="E160" s="822" t="s">
        <v>6329</v>
      </c>
      <c r="F160" s="822" t="s">
        <v>6388</v>
      </c>
      <c r="G160" s="822" t="s">
        <v>6389</v>
      </c>
      <c r="H160" s="831"/>
      <c r="I160" s="831"/>
      <c r="J160" s="822"/>
      <c r="K160" s="822"/>
      <c r="L160" s="831"/>
      <c r="M160" s="831"/>
      <c r="N160" s="822"/>
      <c r="O160" s="822"/>
      <c r="P160" s="831">
        <v>40</v>
      </c>
      <c r="Q160" s="831">
        <v>1320</v>
      </c>
      <c r="R160" s="827"/>
      <c r="S160" s="832">
        <v>33</v>
      </c>
    </row>
    <row r="161" spans="1:19" ht="14.45" customHeight="1" x14ac:dyDescent="0.2">
      <c r="A161" s="821"/>
      <c r="B161" s="822" t="s">
        <v>6334</v>
      </c>
      <c r="C161" s="822" t="s">
        <v>604</v>
      </c>
      <c r="D161" s="822" t="s">
        <v>2957</v>
      </c>
      <c r="E161" s="822" t="s">
        <v>6329</v>
      </c>
      <c r="F161" s="822" t="s">
        <v>6390</v>
      </c>
      <c r="G161" s="822" t="s">
        <v>6391</v>
      </c>
      <c r="H161" s="831"/>
      <c r="I161" s="831"/>
      <c r="J161" s="822"/>
      <c r="K161" s="822"/>
      <c r="L161" s="831"/>
      <c r="M161" s="831"/>
      <c r="N161" s="822"/>
      <c r="O161" s="822"/>
      <c r="P161" s="831">
        <v>54</v>
      </c>
      <c r="Q161" s="831">
        <v>4104</v>
      </c>
      <c r="R161" s="827"/>
      <c r="S161" s="832">
        <v>76</v>
      </c>
    </row>
    <row r="162" spans="1:19" ht="14.45" customHeight="1" x14ac:dyDescent="0.2">
      <c r="A162" s="821"/>
      <c r="B162" s="822" t="s">
        <v>6334</v>
      </c>
      <c r="C162" s="822" t="s">
        <v>604</v>
      </c>
      <c r="D162" s="822" t="s">
        <v>2957</v>
      </c>
      <c r="E162" s="822" t="s">
        <v>6329</v>
      </c>
      <c r="F162" s="822" t="s">
        <v>6392</v>
      </c>
      <c r="G162" s="822" t="s">
        <v>6393</v>
      </c>
      <c r="H162" s="831"/>
      <c r="I162" s="831"/>
      <c r="J162" s="822"/>
      <c r="K162" s="822"/>
      <c r="L162" s="831"/>
      <c r="M162" s="831"/>
      <c r="N162" s="822"/>
      <c r="O162" s="822"/>
      <c r="P162" s="831">
        <v>3</v>
      </c>
      <c r="Q162" s="831">
        <v>684</v>
      </c>
      <c r="R162" s="827"/>
      <c r="S162" s="832">
        <v>228</v>
      </c>
    </row>
    <row r="163" spans="1:19" ht="14.45" customHeight="1" x14ac:dyDescent="0.2">
      <c r="A163" s="821"/>
      <c r="B163" s="822" t="s">
        <v>6334</v>
      </c>
      <c r="C163" s="822" t="s">
        <v>604</v>
      </c>
      <c r="D163" s="822" t="s">
        <v>2957</v>
      </c>
      <c r="E163" s="822" t="s">
        <v>6329</v>
      </c>
      <c r="F163" s="822" t="s">
        <v>6394</v>
      </c>
      <c r="G163" s="822" t="s">
        <v>6395</v>
      </c>
      <c r="H163" s="831"/>
      <c r="I163" s="831"/>
      <c r="J163" s="822"/>
      <c r="K163" s="822"/>
      <c r="L163" s="831"/>
      <c r="M163" s="831"/>
      <c r="N163" s="822"/>
      <c r="O163" s="822"/>
      <c r="P163" s="831">
        <v>67</v>
      </c>
      <c r="Q163" s="831">
        <v>5293</v>
      </c>
      <c r="R163" s="827"/>
      <c r="S163" s="832">
        <v>79</v>
      </c>
    </row>
    <row r="164" spans="1:19" ht="14.45" customHeight="1" x14ac:dyDescent="0.2">
      <c r="A164" s="821"/>
      <c r="B164" s="822" t="s">
        <v>6334</v>
      </c>
      <c r="C164" s="822" t="s">
        <v>604</v>
      </c>
      <c r="D164" s="822" t="s">
        <v>2957</v>
      </c>
      <c r="E164" s="822" t="s">
        <v>6329</v>
      </c>
      <c r="F164" s="822" t="s">
        <v>6396</v>
      </c>
      <c r="G164" s="822" t="s">
        <v>6397</v>
      </c>
      <c r="H164" s="831"/>
      <c r="I164" s="831"/>
      <c r="J164" s="822"/>
      <c r="K164" s="822"/>
      <c r="L164" s="831"/>
      <c r="M164" s="831"/>
      <c r="N164" s="822"/>
      <c r="O164" s="822"/>
      <c r="P164" s="831">
        <v>32</v>
      </c>
      <c r="Q164" s="831">
        <v>20000</v>
      </c>
      <c r="R164" s="827"/>
      <c r="S164" s="832">
        <v>625</v>
      </c>
    </row>
    <row r="165" spans="1:19" ht="14.45" customHeight="1" x14ac:dyDescent="0.2">
      <c r="A165" s="821"/>
      <c r="B165" s="822" t="s">
        <v>6334</v>
      </c>
      <c r="C165" s="822" t="s">
        <v>604</v>
      </c>
      <c r="D165" s="822" t="s">
        <v>2957</v>
      </c>
      <c r="E165" s="822" t="s">
        <v>6329</v>
      </c>
      <c r="F165" s="822" t="s">
        <v>6400</v>
      </c>
      <c r="G165" s="822" t="s">
        <v>6401</v>
      </c>
      <c r="H165" s="831"/>
      <c r="I165" s="831"/>
      <c r="J165" s="822"/>
      <c r="K165" s="822"/>
      <c r="L165" s="831"/>
      <c r="M165" s="831"/>
      <c r="N165" s="822"/>
      <c r="O165" s="822"/>
      <c r="P165" s="831">
        <v>2</v>
      </c>
      <c r="Q165" s="831">
        <v>754</v>
      </c>
      <c r="R165" s="827"/>
      <c r="S165" s="832">
        <v>377</v>
      </c>
    </row>
    <row r="166" spans="1:19" ht="14.45" customHeight="1" x14ac:dyDescent="0.2">
      <c r="A166" s="821"/>
      <c r="B166" s="822" t="s">
        <v>6334</v>
      </c>
      <c r="C166" s="822" t="s">
        <v>604</v>
      </c>
      <c r="D166" s="822" t="s">
        <v>2957</v>
      </c>
      <c r="E166" s="822" t="s">
        <v>6329</v>
      </c>
      <c r="F166" s="822" t="s">
        <v>6402</v>
      </c>
      <c r="G166" s="822" t="s">
        <v>6403</v>
      </c>
      <c r="H166" s="831"/>
      <c r="I166" s="831"/>
      <c r="J166" s="822"/>
      <c r="K166" s="822"/>
      <c r="L166" s="831"/>
      <c r="M166" s="831"/>
      <c r="N166" s="822"/>
      <c r="O166" s="822"/>
      <c r="P166" s="831">
        <v>335</v>
      </c>
      <c r="Q166" s="831">
        <v>60300</v>
      </c>
      <c r="R166" s="827"/>
      <c r="S166" s="832">
        <v>180</v>
      </c>
    </row>
    <row r="167" spans="1:19" ht="14.45" customHeight="1" x14ac:dyDescent="0.2">
      <c r="A167" s="821"/>
      <c r="B167" s="822" t="s">
        <v>6334</v>
      </c>
      <c r="C167" s="822" t="s">
        <v>604</v>
      </c>
      <c r="D167" s="822" t="s">
        <v>2957</v>
      </c>
      <c r="E167" s="822" t="s">
        <v>6329</v>
      </c>
      <c r="F167" s="822" t="s">
        <v>6406</v>
      </c>
      <c r="G167" s="822" t="s">
        <v>6407</v>
      </c>
      <c r="H167" s="831"/>
      <c r="I167" s="831"/>
      <c r="J167" s="822"/>
      <c r="K167" s="822"/>
      <c r="L167" s="831"/>
      <c r="M167" s="831"/>
      <c r="N167" s="822"/>
      <c r="O167" s="822"/>
      <c r="P167" s="831">
        <v>12</v>
      </c>
      <c r="Q167" s="831">
        <v>14640</v>
      </c>
      <c r="R167" s="827"/>
      <c r="S167" s="832">
        <v>1220</v>
      </c>
    </row>
    <row r="168" spans="1:19" ht="14.45" customHeight="1" x14ac:dyDescent="0.2">
      <c r="A168" s="821"/>
      <c r="B168" s="822" t="s">
        <v>6334</v>
      </c>
      <c r="C168" s="822" t="s">
        <v>604</v>
      </c>
      <c r="D168" s="822" t="s">
        <v>2961</v>
      </c>
      <c r="E168" s="822" t="s">
        <v>6329</v>
      </c>
      <c r="F168" s="822" t="s">
        <v>6376</v>
      </c>
      <c r="G168" s="822" t="s">
        <v>6377</v>
      </c>
      <c r="H168" s="831"/>
      <c r="I168" s="831"/>
      <c r="J168" s="822"/>
      <c r="K168" s="822"/>
      <c r="L168" s="831"/>
      <c r="M168" s="831"/>
      <c r="N168" s="822"/>
      <c r="O168" s="822"/>
      <c r="P168" s="831">
        <v>2</v>
      </c>
      <c r="Q168" s="831">
        <v>76</v>
      </c>
      <c r="R168" s="827"/>
      <c r="S168" s="832">
        <v>38</v>
      </c>
    </row>
    <row r="169" spans="1:19" ht="14.45" customHeight="1" x14ac:dyDescent="0.2">
      <c r="A169" s="821"/>
      <c r="B169" s="822" t="s">
        <v>6334</v>
      </c>
      <c r="C169" s="822" t="s">
        <v>604</v>
      </c>
      <c r="D169" s="822" t="s">
        <v>2963</v>
      </c>
      <c r="E169" s="822" t="s">
        <v>6335</v>
      </c>
      <c r="F169" s="822" t="s">
        <v>6338</v>
      </c>
      <c r="G169" s="822" t="s">
        <v>6339</v>
      </c>
      <c r="H169" s="831"/>
      <c r="I169" s="831"/>
      <c r="J169" s="822"/>
      <c r="K169" s="822"/>
      <c r="L169" s="831"/>
      <c r="M169" s="831"/>
      <c r="N169" s="822"/>
      <c r="O169" s="822"/>
      <c r="P169" s="831">
        <v>3.4000000000000004</v>
      </c>
      <c r="Q169" s="831">
        <v>237</v>
      </c>
      <c r="R169" s="827"/>
      <c r="S169" s="832">
        <v>69.705882352941174</v>
      </c>
    </row>
    <row r="170" spans="1:19" ht="14.45" customHeight="1" x14ac:dyDescent="0.2">
      <c r="A170" s="821"/>
      <c r="B170" s="822" t="s">
        <v>6334</v>
      </c>
      <c r="C170" s="822" t="s">
        <v>604</v>
      </c>
      <c r="D170" s="822" t="s">
        <v>2963</v>
      </c>
      <c r="E170" s="822" t="s">
        <v>6335</v>
      </c>
      <c r="F170" s="822" t="s">
        <v>6342</v>
      </c>
      <c r="G170" s="822" t="s">
        <v>718</v>
      </c>
      <c r="H170" s="831"/>
      <c r="I170" s="831"/>
      <c r="J170" s="822"/>
      <c r="K170" s="822"/>
      <c r="L170" s="831"/>
      <c r="M170" s="831"/>
      <c r="N170" s="822"/>
      <c r="O170" s="822"/>
      <c r="P170" s="831">
        <v>0.1</v>
      </c>
      <c r="Q170" s="831">
        <v>6.14</v>
      </c>
      <c r="R170" s="827"/>
      <c r="S170" s="832">
        <v>61.399999999999991</v>
      </c>
    </row>
    <row r="171" spans="1:19" ht="14.45" customHeight="1" x14ac:dyDescent="0.2">
      <c r="A171" s="821"/>
      <c r="B171" s="822" t="s">
        <v>6334</v>
      </c>
      <c r="C171" s="822" t="s">
        <v>604</v>
      </c>
      <c r="D171" s="822" t="s">
        <v>2963</v>
      </c>
      <c r="E171" s="822" t="s">
        <v>6335</v>
      </c>
      <c r="F171" s="822" t="s">
        <v>6345</v>
      </c>
      <c r="G171" s="822" t="s">
        <v>4177</v>
      </c>
      <c r="H171" s="831"/>
      <c r="I171" s="831"/>
      <c r="J171" s="822"/>
      <c r="K171" s="822"/>
      <c r="L171" s="831"/>
      <c r="M171" s="831"/>
      <c r="N171" s="822"/>
      <c r="O171" s="822"/>
      <c r="P171" s="831">
        <v>0.4</v>
      </c>
      <c r="Q171" s="831">
        <v>15.6</v>
      </c>
      <c r="R171" s="827"/>
      <c r="S171" s="832">
        <v>39</v>
      </c>
    </row>
    <row r="172" spans="1:19" ht="14.45" customHeight="1" x14ac:dyDescent="0.2">
      <c r="A172" s="821"/>
      <c r="B172" s="822" t="s">
        <v>6334</v>
      </c>
      <c r="C172" s="822" t="s">
        <v>604</v>
      </c>
      <c r="D172" s="822" t="s">
        <v>2963</v>
      </c>
      <c r="E172" s="822" t="s">
        <v>6335</v>
      </c>
      <c r="F172" s="822" t="s">
        <v>6346</v>
      </c>
      <c r="G172" s="822" t="s">
        <v>1095</v>
      </c>
      <c r="H172" s="831"/>
      <c r="I172" s="831"/>
      <c r="J172" s="822"/>
      <c r="K172" s="822"/>
      <c r="L172" s="831"/>
      <c r="M172" s="831"/>
      <c r="N172" s="822"/>
      <c r="O172" s="822"/>
      <c r="P172" s="831">
        <v>0.1</v>
      </c>
      <c r="Q172" s="831">
        <v>17.7</v>
      </c>
      <c r="R172" s="827"/>
      <c r="S172" s="832">
        <v>176.99999999999997</v>
      </c>
    </row>
    <row r="173" spans="1:19" ht="14.45" customHeight="1" x14ac:dyDescent="0.2">
      <c r="A173" s="821"/>
      <c r="B173" s="822" t="s">
        <v>6334</v>
      </c>
      <c r="C173" s="822" t="s">
        <v>604</v>
      </c>
      <c r="D173" s="822" t="s">
        <v>2963</v>
      </c>
      <c r="E173" s="822" t="s">
        <v>6335</v>
      </c>
      <c r="F173" s="822" t="s">
        <v>6347</v>
      </c>
      <c r="G173" s="822" t="s">
        <v>690</v>
      </c>
      <c r="H173" s="831"/>
      <c r="I173" s="831"/>
      <c r="J173" s="822"/>
      <c r="K173" s="822"/>
      <c r="L173" s="831"/>
      <c r="M173" s="831"/>
      <c r="N173" s="822"/>
      <c r="O173" s="822"/>
      <c r="P173" s="831">
        <v>1.4</v>
      </c>
      <c r="Q173" s="831">
        <v>83.82</v>
      </c>
      <c r="R173" s="827"/>
      <c r="S173" s="832">
        <v>59.871428571428574</v>
      </c>
    </row>
    <row r="174" spans="1:19" ht="14.45" customHeight="1" x14ac:dyDescent="0.2">
      <c r="A174" s="821"/>
      <c r="B174" s="822" t="s">
        <v>6334</v>
      </c>
      <c r="C174" s="822" t="s">
        <v>604</v>
      </c>
      <c r="D174" s="822" t="s">
        <v>2963</v>
      </c>
      <c r="E174" s="822" t="s">
        <v>6335</v>
      </c>
      <c r="F174" s="822" t="s">
        <v>6350</v>
      </c>
      <c r="G174" s="822" t="s">
        <v>683</v>
      </c>
      <c r="H174" s="831"/>
      <c r="I174" s="831"/>
      <c r="J174" s="822"/>
      <c r="K174" s="822"/>
      <c r="L174" s="831"/>
      <c r="M174" s="831"/>
      <c r="N174" s="822"/>
      <c r="O174" s="822"/>
      <c r="P174" s="831">
        <v>5.4</v>
      </c>
      <c r="Q174" s="831">
        <v>2904.55</v>
      </c>
      <c r="R174" s="827"/>
      <c r="S174" s="832">
        <v>537.87962962962968</v>
      </c>
    </row>
    <row r="175" spans="1:19" ht="14.45" customHeight="1" x14ac:dyDescent="0.2">
      <c r="A175" s="821"/>
      <c r="B175" s="822" t="s">
        <v>6334</v>
      </c>
      <c r="C175" s="822" t="s">
        <v>604</v>
      </c>
      <c r="D175" s="822" t="s">
        <v>2963</v>
      </c>
      <c r="E175" s="822" t="s">
        <v>6335</v>
      </c>
      <c r="F175" s="822" t="s">
        <v>6352</v>
      </c>
      <c r="G175" s="822" t="s">
        <v>692</v>
      </c>
      <c r="H175" s="831"/>
      <c r="I175" s="831"/>
      <c r="J175" s="822"/>
      <c r="K175" s="822"/>
      <c r="L175" s="831"/>
      <c r="M175" s="831"/>
      <c r="N175" s="822"/>
      <c r="O175" s="822"/>
      <c r="P175" s="831">
        <v>0.04</v>
      </c>
      <c r="Q175" s="831">
        <v>4.87</v>
      </c>
      <c r="R175" s="827"/>
      <c r="S175" s="832">
        <v>121.75</v>
      </c>
    </row>
    <row r="176" spans="1:19" ht="14.45" customHeight="1" x14ac:dyDescent="0.2">
      <c r="A176" s="821"/>
      <c r="B176" s="822" t="s">
        <v>6334</v>
      </c>
      <c r="C176" s="822" t="s">
        <v>604</v>
      </c>
      <c r="D176" s="822" t="s">
        <v>2963</v>
      </c>
      <c r="E176" s="822" t="s">
        <v>6335</v>
      </c>
      <c r="F176" s="822" t="s">
        <v>6354</v>
      </c>
      <c r="G176" s="822" t="s">
        <v>692</v>
      </c>
      <c r="H176" s="831"/>
      <c r="I176" s="831"/>
      <c r="J176" s="822"/>
      <c r="K176" s="822"/>
      <c r="L176" s="831"/>
      <c r="M176" s="831"/>
      <c r="N176" s="822"/>
      <c r="O176" s="822"/>
      <c r="P176" s="831">
        <v>2.75</v>
      </c>
      <c r="Q176" s="831">
        <v>669.34999999999991</v>
      </c>
      <c r="R176" s="827"/>
      <c r="S176" s="832">
        <v>243.39999999999998</v>
      </c>
    </row>
    <row r="177" spans="1:19" ht="14.45" customHeight="1" x14ac:dyDescent="0.2">
      <c r="A177" s="821"/>
      <c r="B177" s="822" t="s">
        <v>6334</v>
      </c>
      <c r="C177" s="822" t="s">
        <v>604</v>
      </c>
      <c r="D177" s="822" t="s">
        <v>2963</v>
      </c>
      <c r="E177" s="822" t="s">
        <v>6335</v>
      </c>
      <c r="F177" s="822" t="s">
        <v>6357</v>
      </c>
      <c r="G177" s="822" t="s">
        <v>2319</v>
      </c>
      <c r="H177" s="831"/>
      <c r="I177" s="831"/>
      <c r="J177" s="822"/>
      <c r="K177" s="822"/>
      <c r="L177" s="831"/>
      <c r="M177" s="831"/>
      <c r="N177" s="822"/>
      <c r="O177" s="822"/>
      <c r="P177" s="831">
        <v>2.7</v>
      </c>
      <c r="Q177" s="831">
        <v>794.6099999999999</v>
      </c>
      <c r="R177" s="827"/>
      <c r="S177" s="832">
        <v>294.29999999999995</v>
      </c>
    </row>
    <row r="178" spans="1:19" ht="14.45" customHeight="1" x14ac:dyDescent="0.2">
      <c r="A178" s="821"/>
      <c r="B178" s="822" t="s">
        <v>6334</v>
      </c>
      <c r="C178" s="822" t="s">
        <v>604</v>
      </c>
      <c r="D178" s="822" t="s">
        <v>2963</v>
      </c>
      <c r="E178" s="822" t="s">
        <v>6335</v>
      </c>
      <c r="F178" s="822" t="s">
        <v>6358</v>
      </c>
      <c r="G178" s="822" t="s">
        <v>3717</v>
      </c>
      <c r="H178" s="831"/>
      <c r="I178" s="831"/>
      <c r="J178" s="822"/>
      <c r="K178" s="822"/>
      <c r="L178" s="831"/>
      <c r="M178" s="831"/>
      <c r="N178" s="822"/>
      <c r="O178" s="822"/>
      <c r="P178" s="831">
        <v>0.2</v>
      </c>
      <c r="Q178" s="831">
        <v>10.88</v>
      </c>
      <c r="R178" s="827"/>
      <c r="S178" s="832">
        <v>54.4</v>
      </c>
    </row>
    <row r="179" spans="1:19" ht="14.45" customHeight="1" x14ac:dyDescent="0.2">
      <c r="A179" s="821"/>
      <c r="B179" s="822" t="s">
        <v>6334</v>
      </c>
      <c r="C179" s="822" t="s">
        <v>604</v>
      </c>
      <c r="D179" s="822" t="s">
        <v>2963</v>
      </c>
      <c r="E179" s="822" t="s">
        <v>6359</v>
      </c>
      <c r="F179" s="822" t="s">
        <v>6362</v>
      </c>
      <c r="G179" s="822" t="s">
        <v>6363</v>
      </c>
      <c r="H179" s="831"/>
      <c r="I179" s="831"/>
      <c r="J179" s="822"/>
      <c r="K179" s="822"/>
      <c r="L179" s="831"/>
      <c r="M179" s="831"/>
      <c r="N179" s="822"/>
      <c r="O179" s="822"/>
      <c r="P179" s="831">
        <v>17</v>
      </c>
      <c r="Q179" s="831">
        <v>3378.4800000000005</v>
      </c>
      <c r="R179" s="827"/>
      <c r="S179" s="832">
        <v>198.73411764705884</v>
      </c>
    </row>
    <row r="180" spans="1:19" ht="14.45" customHeight="1" x14ac:dyDescent="0.2">
      <c r="A180" s="821"/>
      <c r="B180" s="822" t="s">
        <v>6334</v>
      </c>
      <c r="C180" s="822" t="s">
        <v>604</v>
      </c>
      <c r="D180" s="822" t="s">
        <v>2963</v>
      </c>
      <c r="E180" s="822" t="s">
        <v>6359</v>
      </c>
      <c r="F180" s="822" t="s">
        <v>6364</v>
      </c>
      <c r="G180" s="822" t="s">
        <v>6365</v>
      </c>
      <c r="H180" s="831"/>
      <c r="I180" s="831"/>
      <c r="J180" s="822"/>
      <c r="K180" s="822"/>
      <c r="L180" s="831"/>
      <c r="M180" s="831"/>
      <c r="N180" s="822"/>
      <c r="O180" s="822"/>
      <c r="P180" s="831">
        <v>7</v>
      </c>
      <c r="Q180" s="831">
        <v>1636.28</v>
      </c>
      <c r="R180" s="827"/>
      <c r="S180" s="832">
        <v>233.75428571428571</v>
      </c>
    </row>
    <row r="181" spans="1:19" ht="14.45" customHeight="1" x14ac:dyDescent="0.2">
      <c r="A181" s="821"/>
      <c r="B181" s="822" t="s">
        <v>6334</v>
      </c>
      <c r="C181" s="822" t="s">
        <v>604</v>
      </c>
      <c r="D181" s="822" t="s">
        <v>2963</v>
      </c>
      <c r="E181" s="822" t="s">
        <v>6329</v>
      </c>
      <c r="F181" s="822" t="s">
        <v>6374</v>
      </c>
      <c r="G181" s="822" t="s">
        <v>6375</v>
      </c>
      <c r="H181" s="831"/>
      <c r="I181" s="831"/>
      <c r="J181" s="822"/>
      <c r="K181" s="822"/>
      <c r="L181" s="831"/>
      <c r="M181" s="831"/>
      <c r="N181" s="822"/>
      <c r="O181" s="822"/>
      <c r="P181" s="831">
        <v>60</v>
      </c>
      <c r="Q181" s="831">
        <v>9180</v>
      </c>
      <c r="R181" s="827"/>
      <c r="S181" s="832">
        <v>153</v>
      </c>
    </row>
    <row r="182" spans="1:19" ht="14.45" customHeight="1" x14ac:dyDescent="0.2">
      <c r="A182" s="821"/>
      <c r="B182" s="822" t="s">
        <v>6334</v>
      </c>
      <c r="C182" s="822" t="s">
        <v>604</v>
      </c>
      <c r="D182" s="822" t="s">
        <v>2963</v>
      </c>
      <c r="E182" s="822" t="s">
        <v>6329</v>
      </c>
      <c r="F182" s="822" t="s">
        <v>6376</v>
      </c>
      <c r="G182" s="822" t="s">
        <v>6377</v>
      </c>
      <c r="H182" s="831"/>
      <c r="I182" s="831"/>
      <c r="J182" s="822"/>
      <c r="K182" s="822"/>
      <c r="L182" s="831"/>
      <c r="M182" s="831"/>
      <c r="N182" s="822"/>
      <c r="O182" s="822"/>
      <c r="P182" s="831">
        <v>27</v>
      </c>
      <c r="Q182" s="831">
        <v>1026</v>
      </c>
      <c r="R182" s="827"/>
      <c r="S182" s="832">
        <v>38</v>
      </c>
    </row>
    <row r="183" spans="1:19" ht="14.45" customHeight="1" x14ac:dyDescent="0.2">
      <c r="A183" s="821"/>
      <c r="B183" s="822" t="s">
        <v>6334</v>
      </c>
      <c r="C183" s="822" t="s">
        <v>604</v>
      </c>
      <c r="D183" s="822" t="s">
        <v>2963</v>
      </c>
      <c r="E183" s="822" t="s">
        <v>6329</v>
      </c>
      <c r="F183" s="822" t="s">
        <v>6378</v>
      </c>
      <c r="G183" s="822" t="s">
        <v>6379</v>
      </c>
      <c r="H183" s="831"/>
      <c r="I183" s="831"/>
      <c r="J183" s="822"/>
      <c r="K183" s="822"/>
      <c r="L183" s="831"/>
      <c r="M183" s="831"/>
      <c r="N183" s="822"/>
      <c r="O183" s="822"/>
      <c r="P183" s="831">
        <v>7</v>
      </c>
      <c r="Q183" s="831">
        <v>924</v>
      </c>
      <c r="R183" s="827"/>
      <c r="S183" s="832">
        <v>132</v>
      </c>
    </row>
    <row r="184" spans="1:19" ht="14.45" customHeight="1" x14ac:dyDescent="0.2">
      <c r="A184" s="821"/>
      <c r="B184" s="822" t="s">
        <v>6334</v>
      </c>
      <c r="C184" s="822" t="s">
        <v>604</v>
      </c>
      <c r="D184" s="822" t="s">
        <v>2963</v>
      </c>
      <c r="E184" s="822" t="s">
        <v>6329</v>
      </c>
      <c r="F184" s="822" t="s">
        <v>6380</v>
      </c>
      <c r="G184" s="822" t="s">
        <v>6381</v>
      </c>
      <c r="H184" s="831"/>
      <c r="I184" s="831"/>
      <c r="J184" s="822"/>
      <c r="K184" s="822"/>
      <c r="L184" s="831"/>
      <c r="M184" s="831"/>
      <c r="N184" s="822"/>
      <c r="O184" s="822"/>
      <c r="P184" s="831">
        <v>20</v>
      </c>
      <c r="Q184" s="831">
        <v>14220</v>
      </c>
      <c r="R184" s="827"/>
      <c r="S184" s="832">
        <v>711</v>
      </c>
    </row>
    <row r="185" spans="1:19" ht="14.45" customHeight="1" x14ac:dyDescent="0.2">
      <c r="A185" s="821"/>
      <c r="B185" s="822" t="s">
        <v>6334</v>
      </c>
      <c r="C185" s="822" t="s">
        <v>604</v>
      </c>
      <c r="D185" s="822" t="s">
        <v>2963</v>
      </c>
      <c r="E185" s="822" t="s">
        <v>6329</v>
      </c>
      <c r="F185" s="822" t="s">
        <v>6382</v>
      </c>
      <c r="G185" s="822" t="s">
        <v>6383</v>
      </c>
      <c r="H185" s="831"/>
      <c r="I185" s="831"/>
      <c r="J185" s="822"/>
      <c r="K185" s="822"/>
      <c r="L185" s="831"/>
      <c r="M185" s="831"/>
      <c r="N185" s="822"/>
      <c r="O185" s="822"/>
      <c r="P185" s="831">
        <v>3</v>
      </c>
      <c r="Q185" s="831">
        <v>1080</v>
      </c>
      <c r="R185" s="827"/>
      <c r="S185" s="832">
        <v>360</v>
      </c>
    </row>
    <row r="186" spans="1:19" ht="14.45" customHeight="1" x14ac:dyDescent="0.2">
      <c r="A186" s="821"/>
      <c r="B186" s="822" t="s">
        <v>6334</v>
      </c>
      <c r="C186" s="822" t="s">
        <v>604</v>
      </c>
      <c r="D186" s="822" t="s">
        <v>2963</v>
      </c>
      <c r="E186" s="822" t="s">
        <v>6329</v>
      </c>
      <c r="F186" s="822" t="s">
        <v>6384</v>
      </c>
      <c r="G186" s="822" t="s">
        <v>6385</v>
      </c>
      <c r="H186" s="831"/>
      <c r="I186" s="831"/>
      <c r="J186" s="822"/>
      <c r="K186" s="822"/>
      <c r="L186" s="831"/>
      <c r="M186" s="831"/>
      <c r="N186" s="822"/>
      <c r="O186" s="822"/>
      <c r="P186" s="831">
        <v>180</v>
      </c>
      <c r="Q186" s="831">
        <v>6977.78</v>
      </c>
      <c r="R186" s="827"/>
      <c r="S186" s="832">
        <v>38.765444444444441</v>
      </c>
    </row>
    <row r="187" spans="1:19" ht="14.45" customHeight="1" x14ac:dyDescent="0.2">
      <c r="A187" s="821"/>
      <c r="B187" s="822" t="s">
        <v>6334</v>
      </c>
      <c r="C187" s="822" t="s">
        <v>604</v>
      </c>
      <c r="D187" s="822" t="s">
        <v>2963</v>
      </c>
      <c r="E187" s="822" t="s">
        <v>6329</v>
      </c>
      <c r="F187" s="822" t="s">
        <v>6388</v>
      </c>
      <c r="G187" s="822" t="s">
        <v>6389</v>
      </c>
      <c r="H187" s="831"/>
      <c r="I187" s="831"/>
      <c r="J187" s="822"/>
      <c r="K187" s="822"/>
      <c r="L187" s="831"/>
      <c r="M187" s="831"/>
      <c r="N187" s="822"/>
      <c r="O187" s="822"/>
      <c r="P187" s="831">
        <v>2</v>
      </c>
      <c r="Q187" s="831">
        <v>66</v>
      </c>
      <c r="R187" s="827"/>
      <c r="S187" s="832">
        <v>33</v>
      </c>
    </row>
    <row r="188" spans="1:19" ht="14.45" customHeight="1" x14ac:dyDescent="0.2">
      <c r="A188" s="821"/>
      <c r="B188" s="822" t="s">
        <v>6334</v>
      </c>
      <c r="C188" s="822" t="s">
        <v>604</v>
      </c>
      <c r="D188" s="822" t="s">
        <v>2963</v>
      </c>
      <c r="E188" s="822" t="s">
        <v>6329</v>
      </c>
      <c r="F188" s="822" t="s">
        <v>6390</v>
      </c>
      <c r="G188" s="822" t="s">
        <v>6391</v>
      </c>
      <c r="H188" s="831"/>
      <c r="I188" s="831"/>
      <c r="J188" s="822"/>
      <c r="K188" s="822"/>
      <c r="L188" s="831"/>
      <c r="M188" s="831"/>
      <c r="N188" s="822"/>
      <c r="O188" s="822"/>
      <c r="P188" s="831">
        <v>8</v>
      </c>
      <c r="Q188" s="831">
        <v>608</v>
      </c>
      <c r="R188" s="827"/>
      <c r="S188" s="832">
        <v>76</v>
      </c>
    </row>
    <row r="189" spans="1:19" ht="14.45" customHeight="1" x14ac:dyDescent="0.2">
      <c r="A189" s="821"/>
      <c r="B189" s="822" t="s">
        <v>6334</v>
      </c>
      <c r="C189" s="822" t="s">
        <v>604</v>
      </c>
      <c r="D189" s="822" t="s">
        <v>2963</v>
      </c>
      <c r="E189" s="822" t="s">
        <v>6329</v>
      </c>
      <c r="F189" s="822" t="s">
        <v>6394</v>
      </c>
      <c r="G189" s="822" t="s">
        <v>6395</v>
      </c>
      <c r="H189" s="831"/>
      <c r="I189" s="831"/>
      <c r="J189" s="822"/>
      <c r="K189" s="822"/>
      <c r="L189" s="831"/>
      <c r="M189" s="831"/>
      <c r="N189" s="822"/>
      <c r="O189" s="822"/>
      <c r="P189" s="831">
        <v>61</v>
      </c>
      <c r="Q189" s="831">
        <v>4819</v>
      </c>
      <c r="R189" s="827"/>
      <c r="S189" s="832">
        <v>79</v>
      </c>
    </row>
    <row r="190" spans="1:19" ht="14.45" customHeight="1" x14ac:dyDescent="0.2">
      <c r="A190" s="821"/>
      <c r="B190" s="822" t="s">
        <v>6334</v>
      </c>
      <c r="C190" s="822" t="s">
        <v>604</v>
      </c>
      <c r="D190" s="822" t="s">
        <v>2963</v>
      </c>
      <c r="E190" s="822" t="s">
        <v>6329</v>
      </c>
      <c r="F190" s="822" t="s">
        <v>6396</v>
      </c>
      <c r="G190" s="822" t="s">
        <v>6397</v>
      </c>
      <c r="H190" s="831"/>
      <c r="I190" s="831"/>
      <c r="J190" s="822"/>
      <c r="K190" s="822"/>
      <c r="L190" s="831"/>
      <c r="M190" s="831"/>
      <c r="N190" s="822"/>
      <c r="O190" s="822"/>
      <c r="P190" s="831">
        <v>21</v>
      </c>
      <c r="Q190" s="831">
        <v>13125</v>
      </c>
      <c r="R190" s="827"/>
      <c r="S190" s="832">
        <v>625</v>
      </c>
    </row>
    <row r="191" spans="1:19" ht="14.45" customHeight="1" x14ac:dyDescent="0.2">
      <c r="A191" s="821"/>
      <c r="B191" s="822" t="s">
        <v>6334</v>
      </c>
      <c r="C191" s="822" t="s">
        <v>604</v>
      </c>
      <c r="D191" s="822" t="s">
        <v>2963</v>
      </c>
      <c r="E191" s="822" t="s">
        <v>6329</v>
      </c>
      <c r="F191" s="822" t="s">
        <v>6400</v>
      </c>
      <c r="G191" s="822" t="s">
        <v>6401</v>
      </c>
      <c r="H191" s="831"/>
      <c r="I191" s="831"/>
      <c r="J191" s="822"/>
      <c r="K191" s="822"/>
      <c r="L191" s="831"/>
      <c r="M191" s="831"/>
      <c r="N191" s="822"/>
      <c r="O191" s="822"/>
      <c r="P191" s="831">
        <v>12</v>
      </c>
      <c r="Q191" s="831">
        <v>4524</v>
      </c>
      <c r="R191" s="827"/>
      <c r="S191" s="832">
        <v>377</v>
      </c>
    </row>
    <row r="192" spans="1:19" ht="14.45" customHeight="1" x14ac:dyDescent="0.2">
      <c r="A192" s="821"/>
      <c r="B192" s="822" t="s">
        <v>6334</v>
      </c>
      <c r="C192" s="822" t="s">
        <v>604</v>
      </c>
      <c r="D192" s="822" t="s">
        <v>2963</v>
      </c>
      <c r="E192" s="822" t="s">
        <v>6329</v>
      </c>
      <c r="F192" s="822" t="s">
        <v>6402</v>
      </c>
      <c r="G192" s="822" t="s">
        <v>6403</v>
      </c>
      <c r="H192" s="831"/>
      <c r="I192" s="831"/>
      <c r="J192" s="822"/>
      <c r="K192" s="822"/>
      <c r="L192" s="831"/>
      <c r="M192" s="831"/>
      <c r="N192" s="822"/>
      <c r="O192" s="822"/>
      <c r="P192" s="831">
        <v>163</v>
      </c>
      <c r="Q192" s="831">
        <v>29340</v>
      </c>
      <c r="R192" s="827"/>
      <c r="S192" s="832">
        <v>180</v>
      </c>
    </row>
    <row r="193" spans="1:19" ht="14.45" customHeight="1" x14ac:dyDescent="0.2">
      <c r="A193" s="821"/>
      <c r="B193" s="822" t="s">
        <v>6334</v>
      </c>
      <c r="C193" s="822" t="s">
        <v>604</v>
      </c>
      <c r="D193" s="822" t="s">
        <v>2963</v>
      </c>
      <c r="E193" s="822" t="s">
        <v>6329</v>
      </c>
      <c r="F193" s="822" t="s">
        <v>6406</v>
      </c>
      <c r="G193" s="822" t="s">
        <v>6407</v>
      </c>
      <c r="H193" s="831"/>
      <c r="I193" s="831"/>
      <c r="J193" s="822"/>
      <c r="K193" s="822"/>
      <c r="L193" s="831"/>
      <c r="M193" s="831"/>
      <c r="N193" s="822"/>
      <c r="O193" s="822"/>
      <c r="P193" s="831">
        <v>21</v>
      </c>
      <c r="Q193" s="831">
        <v>25620</v>
      </c>
      <c r="R193" s="827"/>
      <c r="S193" s="832">
        <v>1220</v>
      </c>
    </row>
    <row r="194" spans="1:19" ht="14.45" customHeight="1" x14ac:dyDescent="0.2">
      <c r="A194" s="821"/>
      <c r="B194" s="822" t="s">
        <v>6334</v>
      </c>
      <c r="C194" s="822" t="s">
        <v>604</v>
      </c>
      <c r="D194" s="822" t="s">
        <v>2965</v>
      </c>
      <c r="E194" s="822" t="s">
        <v>6335</v>
      </c>
      <c r="F194" s="822" t="s">
        <v>6336</v>
      </c>
      <c r="G194" s="822" t="s">
        <v>6337</v>
      </c>
      <c r="H194" s="831"/>
      <c r="I194" s="831"/>
      <c r="J194" s="822"/>
      <c r="K194" s="822"/>
      <c r="L194" s="831"/>
      <c r="M194" s="831"/>
      <c r="N194" s="822"/>
      <c r="O194" s="822"/>
      <c r="P194" s="831">
        <v>0.6</v>
      </c>
      <c r="Q194" s="831">
        <v>32.64</v>
      </c>
      <c r="R194" s="827"/>
      <c r="S194" s="832">
        <v>54.400000000000006</v>
      </c>
    </row>
    <row r="195" spans="1:19" ht="14.45" customHeight="1" x14ac:dyDescent="0.2">
      <c r="A195" s="821"/>
      <c r="B195" s="822" t="s">
        <v>6334</v>
      </c>
      <c r="C195" s="822" t="s">
        <v>604</v>
      </c>
      <c r="D195" s="822" t="s">
        <v>2965</v>
      </c>
      <c r="E195" s="822" t="s">
        <v>6335</v>
      </c>
      <c r="F195" s="822" t="s">
        <v>6338</v>
      </c>
      <c r="G195" s="822" t="s">
        <v>6339</v>
      </c>
      <c r="H195" s="831"/>
      <c r="I195" s="831"/>
      <c r="J195" s="822"/>
      <c r="K195" s="822"/>
      <c r="L195" s="831"/>
      <c r="M195" s="831"/>
      <c r="N195" s="822"/>
      <c r="O195" s="822"/>
      <c r="P195" s="831">
        <v>2.2000000000000002</v>
      </c>
      <c r="Q195" s="831">
        <v>153.34</v>
      </c>
      <c r="R195" s="827"/>
      <c r="S195" s="832">
        <v>69.7</v>
      </c>
    </row>
    <row r="196" spans="1:19" ht="14.45" customHeight="1" x14ac:dyDescent="0.2">
      <c r="A196" s="821"/>
      <c r="B196" s="822" t="s">
        <v>6334</v>
      </c>
      <c r="C196" s="822" t="s">
        <v>604</v>
      </c>
      <c r="D196" s="822" t="s">
        <v>2965</v>
      </c>
      <c r="E196" s="822" t="s">
        <v>6335</v>
      </c>
      <c r="F196" s="822" t="s">
        <v>6342</v>
      </c>
      <c r="G196" s="822" t="s">
        <v>718</v>
      </c>
      <c r="H196" s="831"/>
      <c r="I196" s="831"/>
      <c r="J196" s="822"/>
      <c r="K196" s="822"/>
      <c r="L196" s="831"/>
      <c r="M196" s="831"/>
      <c r="N196" s="822"/>
      <c r="O196" s="822"/>
      <c r="P196" s="831">
        <v>0.2</v>
      </c>
      <c r="Q196" s="831">
        <v>8.26</v>
      </c>
      <c r="R196" s="827"/>
      <c r="S196" s="832">
        <v>41.3</v>
      </c>
    </row>
    <row r="197" spans="1:19" ht="14.45" customHeight="1" x14ac:dyDescent="0.2">
      <c r="A197" s="821"/>
      <c r="B197" s="822" t="s">
        <v>6334</v>
      </c>
      <c r="C197" s="822" t="s">
        <v>604</v>
      </c>
      <c r="D197" s="822" t="s">
        <v>2965</v>
      </c>
      <c r="E197" s="822" t="s">
        <v>6335</v>
      </c>
      <c r="F197" s="822" t="s">
        <v>6343</v>
      </c>
      <c r="G197" s="822" t="s">
        <v>724</v>
      </c>
      <c r="H197" s="831"/>
      <c r="I197" s="831"/>
      <c r="J197" s="822"/>
      <c r="K197" s="822"/>
      <c r="L197" s="831"/>
      <c r="M197" s="831"/>
      <c r="N197" s="822"/>
      <c r="O197" s="822"/>
      <c r="P197" s="831">
        <v>2</v>
      </c>
      <c r="Q197" s="831">
        <v>26.74</v>
      </c>
      <c r="R197" s="827"/>
      <c r="S197" s="832">
        <v>13.37</v>
      </c>
    </row>
    <row r="198" spans="1:19" ht="14.45" customHeight="1" x14ac:dyDescent="0.2">
      <c r="A198" s="821"/>
      <c r="B198" s="822" t="s">
        <v>6334</v>
      </c>
      <c r="C198" s="822" t="s">
        <v>604</v>
      </c>
      <c r="D198" s="822" t="s">
        <v>2965</v>
      </c>
      <c r="E198" s="822" t="s">
        <v>6335</v>
      </c>
      <c r="F198" s="822" t="s">
        <v>6344</v>
      </c>
      <c r="G198" s="822" t="s">
        <v>726</v>
      </c>
      <c r="H198" s="831"/>
      <c r="I198" s="831"/>
      <c r="J198" s="822"/>
      <c r="K198" s="822"/>
      <c r="L198" s="831"/>
      <c r="M198" s="831"/>
      <c r="N198" s="822"/>
      <c r="O198" s="822"/>
      <c r="P198" s="831">
        <v>0.8</v>
      </c>
      <c r="Q198" s="831">
        <v>488.84</v>
      </c>
      <c r="R198" s="827"/>
      <c r="S198" s="832">
        <v>611.04999999999995</v>
      </c>
    </row>
    <row r="199" spans="1:19" ht="14.45" customHeight="1" x14ac:dyDescent="0.2">
      <c r="A199" s="821"/>
      <c r="B199" s="822" t="s">
        <v>6334</v>
      </c>
      <c r="C199" s="822" t="s">
        <v>604</v>
      </c>
      <c r="D199" s="822" t="s">
        <v>2965</v>
      </c>
      <c r="E199" s="822" t="s">
        <v>6335</v>
      </c>
      <c r="F199" s="822" t="s">
        <v>6345</v>
      </c>
      <c r="G199" s="822" t="s">
        <v>4177</v>
      </c>
      <c r="H199" s="831"/>
      <c r="I199" s="831"/>
      <c r="J199" s="822"/>
      <c r="K199" s="822"/>
      <c r="L199" s="831"/>
      <c r="M199" s="831"/>
      <c r="N199" s="822"/>
      <c r="O199" s="822"/>
      <c r="P199" s="831">
        <v>0.60000000000000009</v>
      </c>
      <c r="Q199" s="831">
        <v>23.4</v>
      </c>
      <c r="R199" s="827"/>
      <c r="S199" s="832">
        <v>38.999999999999993</v>
      </c>
    </row>
    <row r="200" spans="1:19" ht="14.45" customHeight="1" x14ac:dyDescent="0.2">
      <c r="A200" s="821"/>
      <c r="B200" s="822" t="s">
        <v>6334</v>
      </c>
      <c r="C200" s="822" t="s">
        <v>604</v>
      </c>
      <c r="D200" s="822" t="s">
        <v>2965</v>
      </c>
      <c r="E200" s="822" t="s">
        <v>6335</v>
      </c>
      <c r="F200" s="822" t="s">
        <v>6346</v>
      </c>
      <c r="G200" s="822" t="s">
        <v>1095</v>
      </c>
      <c r="H200" s="831"/>
      <c r="I200" s="831"/>
      <c r="J200" s="822"/>
      <c r="K200" s="822"/>
      <c r="L200" s="831"/>
      <c r="M200" s="831"/>
      <c r="N200" s="822"/>
      <c r="O200" s="822"/>
      <c r="P200" s="831">
        <v>0.5</v>
      </c>
      <c r="Q200" s="831">
        <v>88.5</v>
      </c>
      <c r="R200" s="827"/>
      <c r="S200" s="832">
        <v>177</v>
      </c>
    </row>
    <row r="201" spans="1:19" ht="14.45" customHeight="1" x14ac:dyDescent="0.2">
      <c r="A201" s="821"/>
      <c r="B201" s="822" t="s">
        <v>6334</v>
      </c>
      <c r="C201" s="822" t="s">
        <v>604</v>
      </c>
      <c r="D201" s="822" t="s">
        <v>2965</v>
      </c>
      <c r="E201" s="822" t="s">
        <v>6335</v>
      </c>
      <c r="F201" s="822" t="s">
        <v>6347</v>
      </c>
      <c r="G201" s="822" t="s">
        <v>690</v>
      </c>
      <c r="H201" s="831"/>
      <c r="I201" s="831"/>
      <c r="J201" s="822"/>
      <c r="K201" s="822"/>
      <c r="L201" s="831"/>
      <c r="M201" s="831"/>
      <c r="N201" s="822"/>
      <c r="O201" s="822"/>
      <c r="P201" s="831">
        <v>3.3000000000000003</v>
      </c>
      <c r="Q201" s="831">
        <v>201.02999999999997</v>
      </c>
      <c r="R201" s="827"/>
      <c r="S201" s="832">
        <v>60.918181818181807</v>
      </c>
    </row>
    <row r="202" spans="1:19" ht="14.45" customHeight="1" x14ac:dyDescent="0.2">
      <c r="A202" s="821"/>
      <c r="B202" s="822" t="s">
        <v>6334</v>
      </c>
      <c r="C202" s="822" t="s">
        <v>604</v>
      </c>
      <c r="D202" s="822" t="s">
        <v>2965</v>
      </c>
      <c r="E202" s="822" t="s">
        <v>6335</v>
      </c>
      <c r="F202" s="822" t="s">
        <v>6350</v>
      </c>
      <c r="G202" s="822" t="s">
        <v>683</v>
      </c>
      <c r="H202" s="831"/>
      <c r="I202" s="831"/>
      <c r="J202" s="822"/>
      <c r="K202" s="822"/>
      <c r="L202" s="831"/>
      <c r="M202" s="831"/>
      <c r="N202" s="822"/>
      <c r="O202" s="822"/>
      <c r="P202" s="831">
        <v>6.9999999999999991</v>
      </c>
      <c r="Q202" s="831">
        <v>3775.9100000000003</v>
      </c>
      <c r="R202" s="827"/>
      <c r="S202" s="832">
        <v>539.41571428571444</v>
      </c>
    </row>
    <row r="203" spans="1:19" ht="14.45" customHeight="1" x14ac:dyDescent="0.2">
      <c r="A203" s="821"/>
      <c r="B203" s="822" t="s">
        <v>6334</v>
      </c>
      <c r="C203" s="822" t="s">
        <v>604</v>
      </c>
      <c r="D203" s="822" t="s">
        <v>2965</v>
      </c>
      <c r="E203" s="822" t="s">
        <v>6335</v>
      </c>
      <c r="F203" s="822" t="s">
        <v>6352</v>
      </c>
      <c r="G203" s="822" t="s">
        <v>692</v>
      </c>
      <c r="H203" s="831"/>
      <c r="I203" s="831"/>
      <c r="J203" s="822"/>
      <c r="K203" s="822"/>
      <c r="L203" s="831"/>
      <c r="M203" s="831"/>
      <c r="N203" s="822"/>
      <c r="O203" s="822"/>
      <c r="P203" s="831">
        <v>0.22</v>
      </c>
      <c r="Q203" s="831">
        <v>26.73</v>
      </c>
      <c r="R203" s="827"/>
      <c r="S203" s="832">
        <v>121.5</v>
      </c>
    </row>
    <row r="204" spans="1:19" ht="14.45" customHeight="1" x14ac:dyDescent="0.2">
      <c r="A204" s="821"/>
      <c r="B204" s="822" t="s">
        <v>6334</v>
      </c>
      <c r="C204" s="822" t="s">
        <v>604</v>
      </c>
      <c r="D204" s="822" t="s">
        <v>2965</v>
      </c>
      <c r="E204" s="822" t="s">
        <v>6335</v>
      </c>
      <c r="F204" s="822" t="s">
        <v>6353</v>
      </c>
      <c r="G204" s="822" t="s">
        <v>692</v>
      </c>
      <c r="H204" s="831"/>
      <c r="I204" s="831"/>
      <c r="J204" s="822"/>
      <c r="K204" s="822"/>
      <c r="L204" s="831"/>
      <c r="M204" s="831"/>
      <c r="N204" s="822"/>
      <c r="O204" s="822"/>
      <c r="P204" s="831">
        <v>0.1</v>
      </c>
      <c r="Q204" s="831">
        <v>18.059999999999999</v>
      </c>
      <c r="R204" s="827"/>
      <c r="S204" s="832">
        <v>180.59999999999997</v>
      </c>
    </row>
    <row r="205" spans="1:19" ht="14.45" customHeight="1" x14ac:dyDescent="0.2">
      <c r="A205" s="821"/>
      <c r="B205" s="822" t="s">
        <v>6334</v>
      </c>
      <c r="C205" s="822" t="s">
        <v>604</v>
      </c>
      <c r="D205" s="822" t="s">
        <v>2965</v>
      </c>
      <c r="E205" s="822" t="s">
        <v>6335</v>
      </c>
      <c r="F205" s="822" t="s">
        <v>6354</v>
      </c>
      <c r="G205" s="822" t="s">
        <v>692</v>
      </c>
      <c r="H205" s="831"/>
      <c r="I205" s="831"/>
      <c r="J205" s="822"/>
      <c r="K205" s="822"/>
      <c r="L205" s="831"/>
      <c r="M205" s="831"/>
      <c r="N205" s="822"/>
      <c r="O205" s="822"/>
      <c r="P205" s="831">
        <v>5.1999999999999993</v>
      </c>
      <c r="Q205" s="831">
        <v>1265.6799999999998</v>
      </c>
      <c r="R205" s="827"/>
      <c r="S205" s="832">
        <v>243.4</v>
      </c>
    </row>
    <row r="206" spans="1:19" ht="14.45" customHeight="1" x14ac:dyDescent="0.2">
      <c r="A206" s="821"/>
      <c r="B206" s="822" t="s">
        <v>6334</v>
      </c>
      <c r="C206" s="822" t="s">
        <v>604</v>
      </c>
      <c r="D206" s="822" t="s">
        <v>2965</v>
      </c>
      <c r="E206" s="822" t="s">
        <v>6335</v>
      </c>
      <c r="F206" s="822" t="s">
        <v>6357</v>
      </c>
      <c r="G206" s="822" t="s">
        <v>2319</v>
      </c>
      <c r="H206" s="831"/>
      <c r="I206" s="831"/>
      <c r="J206" s="822"/>
      <c r="K206" s="822"/>
      <c r="L206" s="831"/>
      <c r="M206" s="831"/>
      <c r="N206" s="822"/>
      <c r="O206" s="822"/>
      <c r="P206" s="831">
        <v>3.5</v>
      </c>
      <c r="Q206" s="831">
        <v>1030.0500000000002</v>
      </c>
      <c r="R206" s="827"/>
      <c r="S206" s="832">
        <v>294.30000000000007</v>
      </c>
    </row>
    <row r="207" spans="1:19" ht="14.45" customHeight="1" x14ac:dyDescent="0.2">
      <c r="A207" s="821"/>
      <c r="B207" s="822" t="s">
        <v>6334</v>
      </c>
      <c r="C207" s="822" t="s">
        <v>604</v>
      </c>
      <c r="D207" s="822" t="s">
        <v>2965</v>
      </c>
      <c r="E207" s="822" t="s">
        <v>6335</v>
      </c>
      <c r="F207" s="822" t="s">
        <v>6358</v>
      </c>
      <c r="G207" s="822" t="s">
        <v>3717</v>
      </c>
      <c r="H207" s="831"/>
      <c r="I207" s="831"/>
      <c r="J207" s="822"/>
      <c r="K207" s="822"/>
      <c r="L207" s="831"/>
      <c r="M207" s="831"/>
      <c r="N207" s="822"/>
      <c r="O207" s="822"/>
      <c r="P207" s="831">
        <v>0.4</v>
      </c>
      <c r="Q207" s="831">
        <v>21.76</v>
      </c>
      <c r="R207" s="827"/>
      <c r="S207" s="832">
        <v>54.4</v>
      </c>
    </row>
    <row r="208" spans="1:19" ht="14.45" customHeight="1" x14ac:dyDescent="0.2">
      <c r="A208" s="821"/>
      <c r="B208" s="822" t="s">
        <v>6334</v>
      </c>
      <c r="C208" s="822" t="s">
        <v>604</v>
      </c>
      <c r="D208" s="822" t="s">
        <v>2965</v>
      </c>
      <c r="E208" s="822" t="s">
        <v>6359</v>
      </c>
      <c r="F208" s="822" t="s">
        <v>6362</v>
      </c>
      <c r="G208" s="822" t="s">
        <v>6363</v>
      </c>
      <c r="H208" s="831"/>
      <c r="I208" s="831"/>
      <c r="J208" s="822"/>
      <c r="K208" s="822"/>
      <c r="L208" s="831"/>
      <c r="M208" s="831"/>
      <c r="N208" s="822"/>
      <c r="O208" s="822"/>
      <c r="P208" s="831">
        <v>18</v>
      </c>
      <c r="Q208" s="831">
        <v>3496.72</v>
      </c>
      <c r="R208" s="827"/>
      <c r="S208" s="832">
        <v>194.26222222222222</v>
      </c>
    </row>
    <row r="209" spans="1:19" ht="14.45" customHeight="1" x14ac:dyDescent="0.2">
      <c r="A209" s="821"/>
      <c r="B209" s="822" t="s">
        <v>6334</v>
      </c>
      <c r="C209" s="822" t="s">
        <v>604</v>
      </c>
      <c r="D209" s="822" t="s">
        <v>2965</v>
      </c>
      <c r="E209" s="822" t="s">
        <v>6359</v>
      </c>
      <c r="F209" s="822" t="s">
        <v>6364</v>
      </c>
      <c r="G209" s="822" t="s">
        <v>6365</v>
      </c>
      <c r="H209" s="831"/>
      <c r="I209" s="831"/>
      <c r="J209" s="822"/>
      <c r="K209" s="822"/>
      <c r="L209" s="831"/>
      <c r="M209" s="831"/>
      <c r="N209" s="822"/>
      <c r="O209" s="822"/>
      <c r="P209" s="831">
        <v>3</v>
      </c>
      <c r="Q209" s="831">
        <v>541.31999999999994</v>
      </c>
      <c r="R209" s="827"/>
      <c r="S209" s="832">
        <v>180.43999999999997</v>
      </c>
    </row>
    <row r="210" spans="1:19" ht="14.45" customHeight="1" x14ac:dyDescent="0.2">
      <c r="A210" s="821"/>
      <c r="B210" s="822" t="s">
        <v>6334</v>
      </c>
      <c r="C210" s="822" t="s">
        <v>604</v>
      </c>
      <c r="D210" s="822" t="s">
        <v>2965</v>
      </c>
      <c r="E210" s="822" t="s">
        <v>6329</v>
      </c>
      <c r="F210" s="822" t="s">
        <v>6372</v>
      </c>
      <c r="G210" s="822" t="s">
        <v>6373</v>
      </c>
      <c r="H210" s="831"/>
      <c r="I210" s="831"/>
      <c r="J210" s="822"/>
      <c r="K210" s="822"/>
      <c r="L210" s="831"/>
      <c r="M210" s="831"/>
      <c r="N210" s="822"/>
      <c r="O210" s="822"/>
      <c r="P210" s="831">
        <v>11</v>
      </c>
      <c r="Q210" s="831">
        <v>880</v>
      </c>
      <c r="R210" s="827"/>
      <c r="S210" s="832">
        <v>80</v>
      </c>
    </row>
    <row r="211" spans="1:19" ht="14.45" customHeight="1" x14ac:dyDescent="0.2">
      <c r="A211" s="821"/>
      <c r="B211" s="822" t="s">
        <v>6334</v>
      </c>
      <c r="C211" s="822" t="s">
        <v>604</v>
      </c>
      <c r="D211" s="822" t="s">
        <v>2965</v>
      </c>
      <c r="E211" s="822" t="s">
        <v>6329</v>
      </c>
      <c r="F211" s="822" t="s">
        <v>6374</v>
      </c>
      <c r="G211" s="822" t="s">
        <v>6375</v>
      </c>
      <c r="H211" s="831"/>
      <c r="I211" s="831"/>
      <c r="J211" s="822"/>
      <c r="K211" s="822"/>
      <c r="L211" s="831"/>
      <c r="M211" s="831"/>
      <c r="N211" s="822"/>
      <c r="O211" s="822"/>
      <c r="P211" s="831">
        <v>116</v>
      </c>
      <c r="Q211" s="831">
        <v>17748</v>
      </c>
      <c r="R211" s="827"/>
      <c r="S211" s="832">
        <v>153</v>
      </c>
    </row>
    <row r="212" spans="1:19" ht="14.45" customHeight="1" x14ac:dyDescent="0.2">
      <c r="A212" s="821"/>
      <c r="B212" s="822" t="s">
        <v>6334</v>
      </c>
      <c r="C212" s="822" t="s">
        <v>604</v>
      </c>
      <c r="D212" s="822" t="s">
        <v>2965</v>
      </c>
      <c r="E212" s="822" t="s">
        <v>6329</v>
      </c>
      <c r="F212" s="822" t="s">
        <v>6376</v>
      </c>
      <c r="G212" s="822" t="s">
        <v>6377</v>
      </c>
      <c r="H212" s="831"/>
      <c r="I212" s="831"/>
      <c r="J212" s="822"/>
      <c r="K212" s="822"/>
      <c r="L212" s="831"/>
      <c r="M212" s="831"/>
      <c r="N212" s="822"/>
      <c r="O212" s="822"/>
      <c r="P212" s="831">
        <v>107</v>
      </c>
      <c r="Q212" s="831">
        <v>4066</v>
      </c>
      <c r="R212" s="827"/>
      <c r="S212" s="832">
        <v>38</v>
      </c>
    </row>
    <row r="213" spans="1:19" ht="14.45" customHeight="1" x14ac:dyDescent="0.2">
      <c r="A213" s="821"/>
      <c r="B213" s="822" t="s">
        <v>6334</v>
      </c>
      <c r="C213" s="822" t="s">
        <v>604</v>
      </c>
      <c r="D213" s="822" t="s">
        <v>2965</v>
      </c>
      <c r="E213" s="822" t="s">
        <v>6329</v>
      </c>
      <c r="F213" s="822" t="s">
        <v>6378</v>
      </c>
      <c r="G213" s="822" t="s">
        <v>6379</v>
      </c>
      <c r="H213" s="831"/>
      <c r="I213" s="831"/>
      <c r="J213" s="822"/>
      <c r="K213" s="822"/>
      <c r="L213" s="831"/>
      <c r="M213" s="831"/>
      <c r="N213" s="822"/>
      <c r="O213" s="822"/>
      <c r="P213" s="831">
        <v>44</v>
      </c>
      <c r="Q213" s="831">
        <v>5808</v>
      </c>
      <c r="R213" s="827"/>
      <c r="S213" s="832">
        <v>132</v>
      </c>
    </row>
    <row r="214" spans="1:19" ht="14.45" customHeight="1" x14ac:dyDescent="0.2">
      <c r="A214" s="821"/>
      <c r="B214" s="822" t="s">
        <v>6334</v>
      </c>
      <c r="C214" s="822" t="s">
        <v>604</v>
      </c>
      <c r="D214" s="822" t="s">
        <v>2965</v>
      </c>
      <c r="E214" s="822" t="s">
        <v>6329</v>
      </c>
      <c r="F214" s="822" t="s">
        <v>6380</v>
      </c>
      <c r="G214" s="822" t="s">
        <v>6381</v>
      </c>
      <c r="H214" s="831"/>
      <c r="I214" s="831"/>
      <c r="J214" s="822"/>
      <c r="K214" s="822"/>
      <c r="L214" s="831"/>
      <c r="M214" s="831"/>
      <c r="N214" s="822"/>
      <c r="O214" s="822"/>
      <c r="P214" s="831">
        <v>40</v>
      </c>
      <c r="Q214" s="831">
        <v>28440</v>
      </c>
      <c r="R214" s="827"/>
      <c r="S214" s="832">
        <v>711</v>
      </c>
    </row>
    <row r="215" spans="1:19" ht="14.45" customHeight="1" x14ac:dyDescent="0.2">
      <c r="A215" s="821"/>
      <c r="B215" s="822" t="s">
        <v>6334</v>
      </c>
      <c r="C215" s="822" t="s">
        <v>604</v>
      </c>
      <c r="D215" s="822" t="s">
        <v>2965</v>
      </c>
      <c r="E215" s="822" t="s">
        <v>6329</v>
      </c>
      <c r="F215" s="822" t="s">
        <v>6382</v>
      </c>
      <c r="G215" s="822" t="s">
        <v>6383</v>
      </c>
      <c r="H215" s="831"/>
      <c r="I215" s="831"/>
      <c r="J215" s="822"/>
      <c r="K215" s="822"/>
      <c r="L215" s="831"/>
      <c r="M215" s="831"/>
      <c r="N215" s="822"/>
      <c r="O215" s="822"/>
      <c r="P215" s="831">
        <v>1</v>
      </c>
      <c r="Q215" s="831">
        <v>360</v>
      </c>
      <c r="R215" s="827"/>
      <c r="S215" s="832">
        <v>360</v>
      </c>
    </row>
    <row r="216" spans="1:19" ht="14.45" customHeight="1" x14ac:dyDescent="0.2">
      <c r="A216" s="821"/>
      <c r="B216" s="822" t="s">
        <v>6334</v>
      </c>
      <c r="C216" s="822" t="s">
        <v>604</v>
      </c>
      <c r="D216" s="822" t="s">
        <v>2965</v>
      </c>
      <c r="E216" s="822" t="s">
        <v>6329</v>
      </c>
      <c r="F216" s="822" t="s">
        <v>6384</v>
      </c>
      <c r="G216" s="822" t="s">
        <v>6385</v>
      </c>
      <c r="H216" s="831"/>
      <c r="I216" s="831"/>
      <c r="J216" s="822"/>
      <c r="K216" s="822"/>
      <c r="L216" s="831"/>
      <c r="M216" s="831"/>
      <c r="N216" s="822"/>
      <c r="O216" s="822"/>
      <c r="P216" s="831">
        <v>362</v>
      </c>
      <c r="Q216" s="831">
        <v>14095.560000000001</v>
      </c>
      <c r="R216" s="827"/>
      <c r="S216" s="832">
        <v>38.938011049723762</v>
      </c>
    </row>
    <row r="217" spans="1:19" ht="14.45" customHeight="1" x14ac:dyDescent="0.2">
      <c r="A217" s="821"/>
      <c r="B217" s="822" t="s">
        <v>6334</v>
      </c>
      <c r="C217" s="822" t="s">
        <v>604</v>
      </c>
      <c r="D217" s="822" t="s">
        <v>2965</v>
      </c>
      <c r="E217" s="822" t="s">
        <v>6329</v>
      </c>
      <c r="F217" s="822" t="s">
        <v>6386</v>
      </c>
      <c r="G217" s="822" t="s">
        <v>6387</v>
      </c>
      <c r="H217" s="831"/>
      <c r="I217" s="831"/>
      <c r="J217" s="822"/>
      <c r="K217" s="822"/>
      <c r="L217" s="831"/>
      <c r="M217" s="831"/>
      <c r="N217" s="822"/>
      <c r="O217" s="822"/>
      <c r="P217" s="831">
        <v>1</v>
      </c>
      <c r="Q217" s="831">
        <v>123</v>
      </c>
      <c r="R217" s="827"/>
      <c r="S217" s="832">
        <v>123</v>
      </c>
    </row>
    <row r="218" spans="1:19" ht="14.45" customHeight="1" x14ac:dyDescent="0.2">
      <c r="A218" s="821"/>
      <c r="B218" s="822" t="s">
        <v>6334</v>
      </c>
      <c r="C218" s="822" t="s">
        <v>604</v>
      </c>
      <c r="D218" s="822" t="s">
        <v>2965</v>
      </c>
      <c r="E218" s="822" t="s">
        <v>6329</v>
      </c>
      <c r="F218" s="822" t="s">
        <v>6388</v>
      </c>
      <c r="G218" s="822" t="s">
        <v>6389</v>
      </c>
      <c r="H218" s="831"/>
      <c r="I218" s="831"/>
      <c r="J218" s="822"/>
      <c r="K218" s="822"/>
      <c r="L218" s="831"/>
      <c r="M218" s="831"/>
      <c r="N218" s="822"/>
      <c r="O218" s="822"/>
      <c r="P218" s="831">
        <v>2</v>
      </c>
      <c r="Q218" s="831">
        <v>66</v>
      </c>
      <c r="R218" s="827"/>
      <c r="S218" s="832">
        <v>33</v>
      </c>
    </row>
    <row r="219" spans="1:19" ht="14.45" customHeight="1" x14ac:dyDescent="0.2">
      <c r="A219" s="821"/>
      <c r="B219" s="822" t="s">
        <v>6334</v>
      </c>
      <c r="C219" s="822" t="s">
        <v>604</v>
      </c>
      <c r="D219" s="822" t="s">
        <v>2965</v>
      </c>
      <c r="E219" s="822" t="s">
        <v>6329</v>
      </c>
      <c r="F219" s="822" t="s">
        <v>6390</v>
      </c>
      <c r="G219" s="822" t="s">
        <v>6391</v>
      </c>
      <c r="H219" s="831"/>
      <c r="I219" s="831"/>
      <c r="J219" s="822"/>
      <c r="K219" s="822"/>
      <c r="L219" s="831"/>
      <c r="M219" s="831"/>
      <c r="N219" s="822"/>
      <c r="O219" s="822"/>
      <c r="P219" s="831">
        <v>26</v>
      </c>
      <c r="Q219" s="831">
        <v>1976</v>
      </c>
      <c r="R219" s="827"/>
      <c r="S219" s="832">
        <v>76</v>
      </c>
    </row>
    <row r="220" spans="1:19" ht="14.45" customHeight="1" x14ac:dyDescent="0.2">
      <c r="A220" s="821"/>
      <c r="B220" s="822" t="s">
        <v>6334</v>
      </c>
      <c r="C220" s="822" t="s">
        <v>604</v>
      </c>
      <c r="D220" s="822" t="s">
        <v>2965</v>
      </c>
      <c r="E220" s="822" t="s">
        <v>6329</v>
      </c>
      <c r="F220" s="822" t="s">
        <v>6394</v>
      </c>
      <c r="G220" s="822" t="s">
        <v>6395</v>
      </c>
      <c r="H220" s="831"/>
      <c r="I220" s="831"/>
      <c r="J220" s="822"/>
      <c r="K220" s="822"/>
      <c r="L220" s="831"/>
      <c r="M220" s="831"/>
      <c r="N220" s="822"/>
      <c r="O220" s="822"/>
      <c r="P220" s="831">
        <v>116</v>
      </c>
      <c r="Q220" s="831">
        <v>9164</v>
      </c>
      <c r="R220" s="827"/>
      <c r="S220" s="832">
        <v>79</v>
      </c>
    </row>
    <row r="221" spans="1:19" ht="14.45" customHeight="1" x14ac:dyDescent="0.2">
      <c r="A221" s="821"/>
      <c r="B221" s="822" t="s">
        <v>6334</v>
      </c>
      <c r="C221" s="822" t="s">
        <v>604</v>
      </c>
      <c r="D221" s="822" t="s">
        <v>2965</v>
      </c>
      <c r="E221" s="822" t="s">
        <v>6329</v>
      </c>
      <c r="F221" s="822" t="s">
        <v>6396</v>
      </c>
      <c r="G221" s="822" t="s">
        <v>6397</v>
      </c>
      <c r="H221" s="831"/>
      <c r="I221" s="831"/>
      <c r="J221" s="822"/>
      <c r="K221" s="822"/>
      <c r="L221" s="831"/>
      <c r="M221" s="831"/>
      <c r="N221" s="822"/>
      <c r="O221" s="822"/>
      <c r="P221" s="831">
        <v>30</v>
      </c>
      <c r="Q221" s="831">
        <v>18750</v>
      </c>
      <c r="R221" s="827"/>
      <c r="S221" s="832">
        <v>625</v>
      </c>
    </row>
    <row r="222" spans="1:19" ht="14.45" customHeight="1" x14ac:dyDescent="0.2">
      <c r="A222" s="821"/>
      <c r="B222" s="822" t="s">
        <v>6334</v>
      </c>
      <c r="C222" s="822" t="s">
        <v>604</v>
      </c>
      <c r="D222" s="822" t="s">
        <v>2965</v>
      </c>
      <c r="E222" s="822" t="s">
        <v>6329</v>
      </c>
      <c r="F222" s="822" t="s">
        <v>6400</v>
      </c>
      <c r="G222" s="822" t="s">
        <v>6401</v>
      </c>
      <c r="H222" s="831"/>
      <c r="I222" s="831"/>
      <c r="J222" s="822"/>
      <c r="K222" s="822"/>
      <c r="L222" s="831"/>
      <c r="M222" s="831"/>
      <c r="N222" s="822"/>
      <c r="O222" s="822"/>
      <c r="P222" s="831">
        <v>14</v>
      </c>
      <c r="Q222" s="831">
        <v>5278</v>
      </c>
      <c r="R222" s="827"/>
      <c r="S222" s="832">
        <v>377</v>
      </c>
    </row>
    <row r="223" spans="1:19" ht="14.45" customHeight="1" x14ac:dyDescent="0.2">
      <c r="A223" s="821"/>
      <c r="B223" s="822" t="s">
        <v>6334</v>
      </c>
      <c r="C223" s="822" t="s">
        <v>604</v>
      </c>
      <c r="D223" s="822" t="s">
        <v>2965</v>
      </c>
      <c r="E223" s="822" t="s">
        <v>6329</v>
      </c>
      <c r="F223" s="822" t="s">
        <v>6402</v>
      </c>
      <c r="G223" s="822" t="s">
        <v>6403</v>
      </c>
      <c r="H223" s="831"/>
      <c r="I223" s="831"/>
      <c r="J223" s="822"/>
      <c r="K223" s="822"/>
      <c r="L223" s="831"/>
      <c r="M223" s="831"/>
      <c r="N223" s="822"/>
      <c r="O223" s="822"/>
      <c r="P223" s="831">
        <v>327</v>
      </c>
      <c r="Q223" s="831">
        <v>58860</v>
      </c>
      <c r="R223" s="827"/>
      <c r="S223" s="832">
        <v>180</v>
      </c>
    </row>
    <row r="224" spans="1:19" ht="14.45" customHeight="1" x14ac:dyDescent="0.2">
      <c r="A224" s="821"/>
      <c r="B224" s="822" t="s">
        <v>6334</v>
      </c>
      <c r="C224" s="822" t="s">
        <v>604</v>
      </c>
      <c r="D224" s="822" t="s">
        <v>2965</v>
      </c>
      <c r="E224" s="822" t="s">
        <v>6329</v>
      </c>
      <c r="F224" s="822" t="s">
        <v>6406</v>
      </c>
      <c r="G224" s="822" t="s">
        <v>6407</v>
      </c>
      <c r="H224" s="831"/>
      <c r="I224" s="831"/>
      <c r="J224" s="822"/>
      <c r="K224" s="822"/>
      <c r="L224" s="831"/>
      <c r="M224" s="831"/>
      <c r="N224" s="822"/>
      <c r="O224" s="822"/>
      <c r="P224" s="831">
        <v>20</v>
      </c>
      <c r="Q224" s="831">
        <v>24400</v>
      </c>
      <c r="R224" s="827"/>
      <c r="S224" s="832">
        <v>1220</v>
      </c>
    </row>
    <row r="225" spans="1:19" ht="14.45" customHeight="1" x14ac:dyDescent="0.2">
      <c r="A225" s="821"/>
      <c r="B225" s="822" t="s">
        <v>6334</v>
      </c>
      <c r="C225" s="822" t="s">
        <v>604</v>
      </c>
      <c r="D225" s="822" t="s">
        <v>2967</v>
      </c>
      <c r="E225" s="822" t="s">
        <v>6335</v>
      </c>
      <c r="F225" s="822" t="s">
        <v>6354</v>
      </c>
      <c r="G225" s="822" t="s">
        <v>692</v>
      </c>
      <c r="H225" s="831"/>
      <c r="I225" s="831"/>
      <c r="J225" s="822"/>
      <c r="K225" s="822"/>
      <c r="L225" s="831"/>
      <c r="M225" s="831"/>
      <c r="N225" s="822"/>
      <c r="O225" s="822"/>
      <c r="P225" s="831">
        <v>0.25</v>
      </c>
      <c r="Q225" s="831">
        <v>60.85</v>
      </c>
      <c r="R225" s="827"/>
      <c r="S225" s="832">
        <v>243.4</v>
      </c>
    </row>
    <row r="226" spans="1:19" ht="14.45" customHeight="1" x14ac:dyDescent="0.2">
      <c r="A226" s="821"/>
      <c r="B226" s="822" t="s">
        <v>6334</v>
      </c>
      <c r="C226" s="822" t="s">
        <v>604</v>
      </c>
      <c r="D226" s="822" t="s">
        <v>2967</v>
      </c>
      <c r="E226" s="822" t="s">
        <v>6335</v>
      </c>
      <c r="F226" s="822" t="s">
        <v>6356</v>
      </c>
      <c r="G226" s="822" t="s">
        <v>4097</v>
      </c>
      <c r="H226" s="831"/>
      <c r="I226" s="831"/>
      <c r="J226" s="822"/>
      <c r="K226" s="822"/>
      <c r="L226" s="831"/>
      <c r="M226" s="831"/>
      <c r="N226" s="822"/>
      <c r="O226" s="822"/>
      <c r="P226" s="831">
        <v>0.2</v>
      </c>
      <c r="Q226" s="831">
        <v>10.89</v>
      </c>
      <c r="R226" s="827"/>
      <c r="S226" s="832">
        <v>54.45</v>
      </c>
    </row>
    <row r="227" spans="1:19" ht="14.45" customHeight="1" x14ac:dyDescent="0.2">
      <c r="A227" s="821"/>
      <c r="B227" s="822" t="s">
        <v>6334</v>
      </c>
      <c r="C227" s="822" t="s">
        <v>604</v>
      </c>
      <c r="D227" s="822" t="s">
        <v>2967</v>
      </c>
      <c r="E227" s="822" t="s">
        <v>6329</v>
      </c>
      <c r="F227" s="822" t="s">
        <v>6374</v>
      </c>
      <c r="G227" s="822" t="s">
        <v>6375</v>
      </c>
      <c r="H227" s="831"/>
      <c r="I227" s="831"/>
      <c r="J227" s="822"/>
      <c r="K227" s="822"/>
      <c r="L227" s="831"/>
      <c r="M227" s="831"/>
      <c r="N227" s="822"/>
      <c r="O227" s="822"/>
      <c r="P227" s="831">
        <v>6</v>
      </c>
      <c r="Q227" s="831">
        <v>918</v>
      </c>
      <c r="R227" s="827"/>
      <c r="S227" s="832">
        <v>153</v>
      </c>
    </row>
    <row r="228" spans="1:19" ht="14.45" customHeight="1" x14ac:dyDescent="0.2">
      <c r="A228" s="821"/>
      <c r="B228" s="822" t="s">
        <v>6334</v>
      </c>
      <c r="C228" s="822" t="s">
        <v>604</v>
      </c>
      <c r="D228" s="822" t="s">
        <v>2967</v>
      </c>
      <c r="E228" s="822" t="s">
        <v>6329</v>
      </c>
      <c r="F228" s="822" t="s">
        <v>6376</v>
      </c>
      <c r="G228" s="822" t="s">
        <v>6377</v>
      </c>
      <c r="H228" s="831"/>
      <c r="I228" s="831"/>
      <c r="J228" s="822"/>
      <c r="K228" s="822"/>
      <c r="L228" s="831"/>
      <c r="M228" s="831"/>
      <c r="N228" s="822"/>
      <c r="O228" s="822"/>
      <c r="P228" s="831">
        <v>37</v>
      </c>
      <c r="Q228" s="831">
        <v>1406</v>
      </c>
      <c r="R228" s="827"/>
      <c r="S228" s="832">
        <v>38</v>
      </c>
    </row>
    <row r="229" spans="1:19" ht="14.45" customHeight="1" x14ac:dyDescent="0.2">
      <c r="A229" s="821"/>
      <c r="B229" s="822" t="s">
        <v>6334</v>
      </c>
      <c r="C229" s="822" t="s">
        <v>604</v>
      </c>
      <c r="D229" s="822" t="s">
        <v>2967</v>
      </c>
      <c r="E229" s="822" t="s">
        <v>6329</v>
      </c>
      <c r="F229" s="822" t="s">
        <v>6378</v>
      </c>
      <c r="G229" s="822" t="s">
        <v>6379</v>
      </c>
      <c r="H229" s="831"/>
      <c r="I229" s="831"/>
      <c r="J229" s="822"/>
      <c r="K229" s="822"/>
      <c r="L229" s="831"/>
      <c r="M229" s="831"/>
      <c r="N229" s="822"/>
      <c r="O229" s="822"/>
      <c r="P229" s="831">
        <v>5</v>
      </c>
      <c r="Q229" s="831">
        <v>660</v>
      </c>
      <c r="R229" s="827"/>
      <c r="S229" s="832">
        <v>132</v>
      </c>
    </row>
    <row r="230" spans="1:19" ht="14.45" customHeight="1" x14ac:dyDescent="0.2">
      <c r="A230" s="821"/>
      <c r="B230" s="822" t="s">
        <v>6334</v>
      </c>
      <c r="C230" s="822" t="s">
        <v>604</v>
      </c>
      <c r="D230" s="822" t="s">
        <v>2967</v>
      </c>
      <c r="E230" s="822" t="s">
        <v>6329</v>
      </c>
      <c r="F230" s="822" t="s">
        <v>6380</v>
      </c>
      <c r="G230" s="822" t="s">
        <v>6381</v>
      </c>
      <c r="H230" s="831"/>
      <c r="I230" s="831"/>
      <c r="J230" s="822"/>
      <c r="K230" s="822"/>
      <c r="L230" s="831"/>
      <c r="M230" s="831"/>
      <c r="N230" s="822"/>
      <c r="O230" s="822"/>
      <c r="P230" s="831">
        <v>23</v>
      </c>
      <c r="Q230" s="831">
        <v>16353</v>
      </c>
      <c r="R230" s="827"/>
      <c r="S230" s="832">
        <v>711</v>
      </c>
    </row>
    <row r="231" spans="1:19" ht="14.45" customHeight="1" x14ac:dyDescent="0.2">
      <c r="A231" s="821"/>
      <c r="B231" s="822" t="s">
        <v>6334</v>
      </c>
      <c r="C231" s="822" t="s">
        <v>604</v>
      </c>
      <c r="D231" s="822" t="s">
        <v>2967</v>
      </c>
      <c r="E231" s="822" t="s">
        <v>6329</v>
      </c>
      <c r="F231" s="822" t="s">
        <v>6384</v>
      </c>
      <c r="G231" s="822" t="s">
        <v>6385</v>
      </c>
      <c r="H231" s="831"/>
      <c r="I231" s="831"/>
      <c r="J231" s="822"/>
      <c r="K231" s="822"/>
      <c r="L231" s="831"/>
      <c r="M231" s="831"/>
      <c r="N231" s="822"/>
      <c r="O231" s="822"/>
      <c r="P231" s="831">
        <v>147</v>
      </c>
      <c r="Q231" s="831">
        <v>5828.89</v>
      </c>
      <c r="R231" s="827"/>
      <c r="S231" s="832">
        <v>39.652312925170072</v>
      </c>
    </row>
    <row r="232" spans="1:19" ht="14.45" customHeight="1" x14ac:dyDescent="0.2">
      <c r="A232" s="821"/>
      <c r="B232" s="822" t="s">
        <v>6334</v>
      </c>
      <c r="C232" s="822" t="s">
        <v>604</v>
      </c>
      <c r="D232" s="822" t="s">
        <v>2967</v>
      </c>
      <c r="E232" s="822" t="s">
        <v>6329</v>
      </c>
      <c r="F232" s="822" t="s">
        <v>6388</v>
      </c>
      <c r="G232" s="822" t="s">
        <v>6389</v>
      </c>
      <c r="H232" s="831"/>
      <c r="I232" s="831"/>
      <c r="J232" s="822"/>
      <c r="K232" s="822"/>
      <c r="L232" s="831"/>
      <c r="M232" s="831"/>
      <c r="N232" s="822"/>
      <c r="O232" s="822"/>
      <c r="P232" s="831">
        <v>1</v>
      </c>
      <c r="Q232" s="831">
        <v>33</v>
      </c>
      <c r="R232" s="827"/>
      <c r="S232" s="832">
        <v>33</v>
      </c>
    </row>
    <row r="233" spans="1:19" ht="14.45" customHeight="1" x14ac:dyDescent="0.2">
      <c r="A233" s="821"/>
      <c r="B233" s="822" t="s">
        <v>6334</v>
      </c>
      <c r="C233" s="822" t="s">
        <v>604</v>
      </c>
      <c r="D233" s="822" t="s">
        <v>2967</v>
      </c>
      <c r="E233" s="822" t="s">
        <v>6329</v>
      </c>
      <c r="F233" s="822" t="s">
        <v>6390</v>
      </c>
      <c r="G233" s="822" t="s">
        <v>6391</v>
      </c>
      <c r="H233" s="831"/>
      <c r="I233" s="831"/>
      <c r="J233" s="822"/>
      <c r="K233" s="822"/>
      <c r="L233" s="831"/>
      <c r="M233" s="831"/>
      <c r="N233" s="822"/>
      <c r="O233" s="822"/>
      <c r="P233" s="831">
        <v>26</v>
      </c>
      <c r="Q233" s="831">
        <v>1976</v>
      </c>
      <c r="R233" s="827"/>
      <c r="S233" s="832">
        <v>76</v>
      </c>
    </row>
    <row r="234" spans="1:19" ht="14.45" customHeight="1" x14ac:dyDescent="0.2">
      <c r="A234" s="821"/>
      <c r="B234" s="822" t="s">
        <v>6334</v>
      </c>
      <c r="C234" s="822" t="s">
        <v>604</v>
      </c>
      <c r="D234" s="822" t="s">
        <v>2967</v>
      </c>
      <c r="E234" s="822" t="s">
        <v>6329</v>
      </c>
      <c r="F234" s="822" t="s">
        <v>6392</v>
      </c>
      <c r="G234" s="822" t="s">
        <v>6393</v>
      </c>
      <c r="H234" s="831"/>
      <c r="I234" s="831"/>
      <c r="J234" s="822"/>
      <c r="K234" s="822"/>
      <c r="L234" s="831"/>
      <c r="M234" s="831"/>
      <c r="N234" s="822"/>
      <c r="O234" s="822"/>
      <c r="P234" s="831">
        <v>1</v>
      </c>
      <c r="Q234" s="831">
        <v>228</v>
      </c>
      <c r="R234" s="827"/>
      <c r="S234" s="832">
        <v>228</v>
      </c>
    </row>
    <row r="235" spans="1:19" ht="14.45" customHeight="1" x14ac:dyDescent="0.2">
      <c r="A235" s="821"/>
      <c r="B235" s="822" t="s">
        <v>6334</v>
      </c>
      <c r="C235" s="822" t="s">
        <v>604</v>
      </c>
      <c r="D235" s="822" t="s">
        <v>2967</v>
      </c>
      <c r="E235" s="822" t="s">
        <v>6329</v>
      </c>
      <c r="F235" s="822" t="s">
        <v>6394</v>
      </c>
      <c r="G235" s="822" t="s">
        <v>6395</v>
      </c>
      <c r="H235" s="831"/>
      <c r="I235" s="831"/>
      <c r="J235" s="822"/>
      <c r="K235" s="822"/>
      <c r="L235" s="831"/>
      <c r="M235" s="831"/>
      <c r="N235" s="822"/>
      <c r="O235" s="822"/>
      <c r="P235" s="831">
        <v>5</v>
      </c>
      <c r="Q235" s="831">
        <v>395</v>
      </c>
      <c r="R235" s="827"/>
      <c r="S235" s="832">
        <v>79</v>
      </c>
    </row>
    <row r="236" spans="1:19" ht="14.45" customHeight="1" x14ac:dyDescent="0.2">
      <c r="A236" s="821"/>
      <c r="B236" s="822" t="s">
        <v>6334</v>
      </c>
      <c r="C236" s="822" t="s">
        <v>604</v>
      </c>
      <c r="D236" s="822" t="s">
        <v>2967</v>
      </c>
      <c r="E236" s="822" t="s">
        <v>6329</v>
      </c>
      <c r="F236" s="822" t="s">
        <v>6402</v>
      </c>
      <c r="G236" s="822" t="s">
        <v>6403</v>
      </c>
      <c r="H236" s="831"/>
      <c r="I236" s="831"/>
      <c r="J236" s="822"/>
      <c r="K236" s="822"/>
      <c r="L236" s="831"/>
      <c r="M236" s="831"/>
      <c r="N236" s="822"/>
      <c r="O236" s="822"/>
      <c r="P236" s="831">
        <v>124</v>
      </c>
      <c r="Q236" s="831">
        <v>22320</v>
      </c>
      <c r="R236" s="827"/>
      <c r="S236" s="832">
        <v>180</v>
      </c>
    </row>
    <row r="237" spans="1:19" ht="14.45" customHeight="1" x14ac:dyDescent="0.2">
      <c r="A237" s="821"/>
      <c r="B237" s="822" t="s">
        <v>6334</v>
      </c>
      <c r="C237" s="822" t="s">
        <v>604</v>
      </c>
      <c r="D237" s="822" t="s">
        <v>2974</v>
      </c>
      <c r="E237" s="822" t="s">
        <v>6335</v>
      </c>
      <c r="F237" s="822" t="s">
        <v>6338</v>
      </c>
      <c r="G237" s="822" t="s">
        <v>6339</v>
      </c>
      <c r="H237" s="831"/>
      <c r="I237" s="831"/>
      <c r="J237" s="822"/>
      <c r="K237" s="822"/>
      <c r="L237" s="831"/>
      <c r="M237" s="831"/>
      <c r="N237" s="822"/>
      <c r="O237" s="822"/>
      <c r="P237" s="831">
        <v>17.600000000000001</v>
      </c>
      <c r="Q237" s="831">
        <v>1226.72</v>
      </c>
      <c r="R237" s="827"/>
      <c r="S237" s="832">
        <v>69.7</v>
      </c>
    </row>
    <row r="238" spans="1:19" ht="14.45" customHeight="1" x14ac:dyDescent="0.2">
      <c r="A238" s="821"/>
      <c r="B238" s="822" t="s">
        <v>6334</v>
      </c>
      <c r="C238" s="822" t="s">
        <v>604</v>
      </c>
      <c r="D238" s="822" t="s">
        <v>2974</v>
      </c>
      <c r="E238" s="822" t="s">
        <v>6335</v>
      </c>
      <c r="F238" s="822" t="s">
        <v>6343</v>
      </c>
      <c r="G238" s="822" t="s">
        <v>724</v>
      </c>
      <c r="H238" s="831"/>
      <c r="I238" s="831"/>
      <c r="J238" s="822"/>
      <c r="K238" s="822"/>
      <c r="L238" s="831"/>
      <c r="M238" s="831"/>
      <c r="N238" s="822"/>
      <c r="O238" s="822"/>
      <c r="P238" s="831">
        <v>13</v>
      </c>
      <c r="Q238" s="831">
        <v>173.81</v>
      </c>
      <c r="R238" s="827"/>
      <c r="S238" s="832">
        <v>13.370000000000001</v>
      </c>
    </row>
    <row r="239" spans="1:19" ht="14.45" customHeight="1" x14ac:dyDescent="0.2">
      <c r="A239" s="821"/>
      <c r="B239" s="822" t="s">
        <v>6334</v>
      </c>
      <c r="C239" s="822" t="s">
        <v>604</v>
      </c>
      <c r="D239" s="822" t="s">
        <v>2974</v>
      </c>
      <c r="E239" s="822" t="s">
        <v>6335</v>
      </c>
      <c r="F239" s="822" t="s">
        <v>6345</v>
      </c>
      <c r="G239" s="822" t="s">
        <v>4177</v>
      </c>
      <c r="H239" s="831"/>
      <c r="I239" s="831"/>
      <c r="J239" s="822"/>
      <c r="K239" s="822"/>
      <c r="L239" s="831"/>
      <c r="M239" s="831"/>
      <c r="N239" s="822"/>
      <c r="O239" s="822"/>
      <c r="P239" s="831">
        <v>0.2</v>
      </c>
      <c r="Q239" s="831">
        <v>7.8</v>
      </c>
      <c r="R239" s="827"/>
      <c r="S239" s="832">
        <v>39</v>
      </c>
    </row>
    <row r="240" spans="1:19" ht="14.45" customHeight="1" x14ac:dyDescent="0.2">
      <c r="A240" s="821"/>
      <c r="B240" s="822" t="s">
        <v>6334</v>
      </c>
      <c r="C240" s="822" t="s">
        <v>604</v>
      </c>
      <c r="D240" s="822" t="s">
        <v>2974</v>
      </c>
      <c r="E240" s="822" t="s">
        <v>6335</v>
      </c>
      <c r="F240" s="822" t="s">
        <v>6346</v>
      </c>
      <c r="G240" s="822" t="s">
        <v>1095</v>
      </c>
      <c r="H240" s="831"/>
      <c r="I240" s="831"/>
      <c r="J240" s="822"/>
      <c r="K240" s="822"/>
      <c r="L240" s="831"/>
      <c r="M240" s="831"/>
      <c r="N240" s="822"/>
      <c r="O240" s="822"/>
      <c r="P240" s="831">
        <v>0.2</v>
      </c>
      <c r="Q240" s="831">
        <v>35.4</v>
      </c>
      <c r="R240" s="827"/>
      <c r="S240" s="832">
        <v>176.99999999999997</v>
      </c>
    </row>
    <row r="241" spans="1:19" ht="14.45" customHeight="1" x14ac:dyDescent="0.2">
      <c r="A241" s="821"/>
      <c r="B241" s="822" t="s">
        <v>6334</v>
      </c>
      <c r="C241" s="822" t="s">
        <v>604</v>
      </c>
      <c r="D241" s="822" t="s">
        <v>2974</v>
      </c>
      <c r="E241" s="822" t="s">
        <v>6335</v>
      </c>
      <c r="F241" s="822" t="s">
        <v>6347</v>
      </c>
      <c r="G241" s="822" t="s">
        <v>690</v>
      </c>
      <c r="H241" s="831"/>
      <c r="I241" s="831"/>
      <c r="J241" s="822"/>
      <c r="K241" s="822"/>
      <c r="L241" s="831"/>
      <c r="M241" s="831"/>
      <c r="N241" s="822"/>
      <c r="O241" s="822"/>
      <c r="P241" s="831">
        <v>10.5</v>
      </c>
      <c r="Q241" s="831">
        <v>662.19</v>
      </c>
      <c r="R241" s="827"/>
      <c r="S241" s="832">
        <v>63.065714285714293</v>
      </c>
    </row>
    <row r="242" spans="1:19" ht="14.45" customHeight="1" x14ac:dyDescent="0.2">
      <c r="A242" s="821"/>
      <c r="B242" s="822" t="s">
        <v>6334</v>
      </c>
      <c r="C242" s="822" t="s">
        <v>604</v>
      </c>
      <c r="D242" s="822" t="s">
        <v>2974</v>
      </c>
      <c r="E242" s="822" t="s">
        <v>6335</v>
      </c>
      <c r="F242" s="822" t="s">
        <v>6348</v>
      </c>
      <c r="G242" s="822" t="s">
        <v>6349</v>
      </c>
      <c r="H242" s="831"/>
      <c r="I242" s="831"/>
      <c r="J242" s="822"/>
      <c r="K242" s="822"/>
      <c r="L242" s="831"/>
      <c r="M242" s="831"/>
      <c r="N242" s="822"/>
      <c r="O242" s="822"/>
      <c r="P242" s="831">
        <v>1.6</v>
      </c>
      <c r="Q242" s="831">
        <v>80.09</v>
      </c>
      <c r="R242" s="827"/>
      <c r="S242" s="832">
        <v>50.056249999999999</v>
      </c>
    </row>
    <row r="243" spans="1:19" ht="14.45" customHeight="1" x14ac:dyDescent="0.2">
      <c r="A243" s="821"/>
      <c r="B243" s="822" t="s">
        <v>6334</v>
      </c>
      <c r="C243" s="822" t="s">
        <v>604</v>
      </c>
      <c r="D243" s="822" t="s">
        <v>2974</v>
      </c>
      <c r="E243" s="822" t="s">
        <v>6335</v>
      </c>
      <c r="F243" s="822" t="s">
        <v>6350</v>
      </c>
      <c r="G243" s="822" t="s">
        <v>683</v>
      </c>
      <c r="H243" s="831"/>
      <c r="I243" s="831"/>
      <c r="J243" s="822"/>
      <c r="K243" s="822"/>
      <c r="L243" s="831"/>
      <c r="M243" s="831"/>
      <c r="N243" s="822"/>
      <c r="O243" s="822"/>
      <c r="P243" s="831">
        <v>9</v>
      </c>
      <c r="Q243" s="831">
        <v>4952.97</v>
      </c>
      <c r="R243" s="827"/>
      <c r="S243" s="832">
        <v>550.33000000000004</v>
      </c>
    </row>
    <row r="244" spans="1:19" ht="14.45" customHeight="1" x14ac:dyDescent="0.2">
      <c r="A244" s="821"/>
      <c r="B244" s="822" t="s">
        <v>6334</v>
      </c>
      <c r="C244" s="822" t="s">
        <v>604</v>
      </c>
      <c r="D244" s="822" t="s">
        <v>2974</v>
      </c>
      <c r="E244" s="822" t="s">
        <v>6335</v>
      </c>
      <c r="F244" s="822" t="s">
        <v>6351</v>
      </c>
      <c r="G244" s="822" t="s">
        <v>688</v>
      </c>
      <c r="H244" s="831"/>
      <c r="I244" s="831"/>
      <c r="J244" s="822"/>
      <c r="K244" s="822"/>
      <c r="L244" s="831"/>
      <c r="M244" s="831"/>
      <c r="N244" s="822"/>
      <c r="O244" s="822"/>
      <c r="P244" s="831">
        <v>18</v>
      </c>
      <c r="Q244" s="831">
        <v>302.39999999999998</v>
      </c>
      <c r="R244" s="827"/>
      <c r="S244" s="832">
        <v>16.799999999999997</v>
      </c>
    </row>
    <row r="245" spans="1:19" ht="14.45" customHeight="1" x14ac:dyDescent="0.2">
      <c r="A245" s="821"/>
      <c r="B245" s="822" t="s">
        <v>6334</v>
      </c>
      <c r="C245" s="822" t="s">
        <v>604</v>
      </c>
      <c r="D245" s="822" t="s">
        <v>2974</v>
      </c>
      <c r="E245" s="822" t="s">
        <v>6335</v>
      </c>
      <c r="F245" s="822" t="s">
        <v>6352</v>
      </c>
      <c r="G245" s="822" t="s">
        <v>692</v>
      </c>
      <c r="H245" s="831"/>
      <c r="I245" s="831"/>
      <c r="J245" s="822"/>
      <c r="K245" s="822"/>
      <c r="L245" s="831"/>
      <c r="M245" s="831"/>
      <c r="N245" s="822"/>
      <c r="O245" s="822"/>
      <c r="P245" s="831">
        <v>0.06</v>
      </c>
      <c r="Q245" s="831">
        <v>7.3000000000000007</v>
      </c>
      <c r="R245" s="827"/>
      <c r="S245" s="832">
        <v>121.66666666666669</v>
      </c>
    </row>
    <row r="246" spans="1:19" ht="14.45" customHeight="1" x14ac:dyDescent="0.2">
      <c r="A246" s="821"/>
      <c r="B246" s="822" t="s">
        <v>6334</v>
      </c>
      <c r="C246" s="822" t="s">
        <v>604</v>
      </c>
      <c r="D246" s="822" t="s">
        <v>2974</v>
      </c>
      <c r="E246" s="822" t="s">
        <v>6335</v>
      </c>
      <c r="F246" s="822" t="s">
        <v>6353</v>
      </c>
      <c r="G246" s="822" t="s">
        <v>692</v>
      </c>
      <c r="H246" s="831"/>
      <c r="I246" s="831"/>
      <c r="J246" s="822"/>
      <c r="K246" s="822"/>
      <c r="L246" s="831"/>
      <c r="M246" s="831"/>
      <c r="N246" s="822"/>
      <c r="O246" s="822"/>
      <c r="P246" s="831">
        <v>0.13</v>
      </c>
      <c r="Q246" s="831">
        <v>24.08</v>
      </c>
      <c r="R246" s="827"/>
      <c r="S246" s="832">
        <v>185.2307692307692</v>
      </c>
    </row>
    <row r="247" spans="1:19" ht="14.45" customHeight="1" x14ac:dyDescent="0.2">
      <c r="A247" s="821"/>
      <c r="B247" s="822" t="s">
        <v>6334</v>
      </c>
      <c r="C247" s="822" t="s">
        <v>604</v>
      </c>
      <c r="D247" s="822" t="s">
        <v>2974</v>
      </c>
      <c r="E247" s="822" t="s">
        <v>6335</v>
      </c>
      <c r="F247" s="822" t="s">
        <v>6354</v>
      </c>
      <c r="G247" s="822" t="s">
        <v>692</v>
      </c>
      <c r="H247" s="831"/>
      <c r="I247" s="831"/>
      <c r="J247" s="822"/>
      <c r="K247" s="822"/>
      <c r="L247" s="831"/>
      <c r="M247" s="831"/>
      <c r="N247" s="822"/>
      <c r="O247" s="822"/>
      <c r="P247" s="831">
        <v>10.050000000000001</v>
      </c>
      <c r="Q247" s="831">
        <v>2446.17</v>
      </c>
      <c r="R247" s="827"/>
      <c r="S247" s="832">
        <v>243.39999999999998</v>
      </c>
    </row>
    <row r="248" spans="1:19" ht="14.45" customHeight="1" x14ac:dyDescent="0.2">
      <c r="A248" s="821"/>
      <c r="B248" s="822" t="s">
        <v>6334</v>
      </c>
      <c r="C248" s="822" t="s">
        <v>604</v>
      </c>
      <c r="D248" s="822" t="s">
        <v>2974</v>
      </c>
      <c r="E248" s="822" t="s">
        <v>6335</v>
      </c>
      <c r="F248" s="822" t="s">
        <v>6356</v>
      </c>
      <c r="G248" s="822" t="s">
        <v>4097</v>
      </c>
      <c r="H248" s="831"/>
      <c r="I248" s="831"/>
      <c r="J248" s="822"/>
      <c r="K248" s="822"/>
      <c r="L248" s="831"/>
      <c r="M248" s="831"/>
      <c r="N248" s="822"/>
      <c r="O248" s="822"/>
      <c r="P248" s="831">
        <v>0.2</v>
      </c>
      <c r="Q248" s="831">
        <v>10.89</v>
      </c>
      <c r="R248" s="827"/>
      <c r="S248" s="832">
        <v>54.45</v>
      </c>
    </row>
    <row r="249" spans="1:19" ht="14.45" customHeight="1" x14ac:dyDescent="0.2">
      <c r="A249" s="821"/>
      <c r="B249" s="822" t="s">
        <v>6334</v>
      </c>
      <c r="C249" s="822" t="s">
        <v>604</v>
      </c>
      <c r="D249" s="822" t="s">
        <v>2974</v>
      </c>
      <c r="E249" s="822" t="s">
        <v>6335</v>
      </c>
      <c r="F249" s="822" t="s">
        <v>6357</v>
      </c>
      <c r="G249" s="822" t="s">
        <v>2319</v>
      </c>
      <c r="H249" s="831"/>
      <c r="I249" s="831"/>
      <c r="J249" s="822"/>
      <c r="K249" s="822"/>
      <c r="L249" s="831"/>
      <c r="M249" s="831"/>
      <c r="N249" s="822"/>
      <c r="O249" s="822"/>
      <c r="P249" s="831">
        <v>4.4000000000000004</v>
      </c>
      <c r="Q249" s="831">
        <v>1294.92</v>
      </c>
      <c r="R249" s="827"/>
      <c r="S249" s="832">
        <v>294.3</v>
      </c>
    </row>
    <row r="250" spans="1:19" ht="14.45" customHeight="1" x14ac:dyDescent="0.2">
      <c r="A250" s="821"/>
      <c r="B250" s="822" t="s">
        <v>6334</v>
      </c>
      <c r="C250" s="822" t="s">
        <v>604</v>
      </c>
      <c r="D250" s="822" t="s">
        <v>2974</v>
      </c>
      <c r="E250" s="822" t="s">
        <v>6335</v>
      </c>
      <c r="F250" s="822" t="s">
        <v>6358</v>
      </c>
      <c r="G250" s="822" t="s">
        <v>3717</v>
      </c>
      <c r="H250" s="831"/>
      <c r="I250" s="831"/>
      <c r="J250" s="822"/>
      <c r="K250" s="822"/>
      <c r="L250" s="831"/>
      <c r="M250" s="831"/>
      <c r="N250" s="822"/>
      <c r="O250" s="822"/>
      <c r="P250" s="831">
        <v>0.2</v>
      </c>
      <c r="Q250" s="831">
        <v>10.88</v>
      </c>
      <c r="R250" s="827"/>
      <c r="S250" s="832">
        <v>54.4</v>
      </c>
    </row>
    <row r="251" spans="1:19" ht="14.45" customHeight="1" x14ac:dyDescent="0.2">
      <c r="A251" s="821"/>
      <c r="B251" s="822" t="s">
        <v>6334</v>
      </c>
      <c r="C251" s="822" t="s">
        <v>604</v>
      </c>
      <c r="D251" s="822" t="s">
        <v>2974</v>
      </c>
      <c r="E251" s="822" t="s">
        <v>6359</v>
      </c>
      <c r="F251" s="822" t="s">
        <v>6362</v>
      </c>
      <c r="G251" s="822" t="s">
        <v>6363</v>
      </c>
      <c r="H251" s="831"/>
      <c r="I251" s="831"/>
      <c r="J251" s="822"/>
      <c r="K251" s="822"/>
      <c r="L251" s="831"/>
      <c r="M251" s="831"/>
      <c r="N251" s="822"/>
      <c r="O251" s="822"/>
      <c r="P251" s="831">
        <v>34</v>
      </c>
      <c r="Q251" s="831">
        <v>6694.7599999999993</v>
      </c>
      <c r="R251" s="827"/>
      <c r="S251" s="832">
        <v>196.90470588235291</v>
      </c>
    </row>
    <row r="252" spans="1:19" ht="14.45" customHeight="1" x14ac:dyDescent="0.2">
      <c r="A252" s="821"/>
      <c r="B252" s="822" t="s">
        <v>6334</v>
      </c>
      <c r="C252" s="822" t="s">
        <v>604</v>
      </c>
      <c r="D252" s="822" t="s">
        <v>2974</v>
      </c>
      <c r="E252" s="822" t="s">
        <v>6359</v>
      </c>
      <c r="F252" s="822" t="s">
        <v>6364</v>
      </c>
      <c r="G252" s="822" t="s">
        <v>6365</v>
      </c>
      <c r="H252" s="831"/>
      <c r="I252" s="831"/>
      <c r="J252" s="822"/>
      <c r="K252" s="822"/>
      <c r="L252" s="831"/>
      <c r="M252" s="831"/>
      <c r="N252" s="822"/>
      <c r="O252" s="822"/>
      <c r="P252" s="831">
        <v>35</v>
      </c>
      <c r="Q252" s="831">
        <v>7870.4000000000005</v>
      </c>
      <c r="R252" s="827"/>
      <c r="S252" s="832">
        <v>224.86857142857144</v>
      </c>
    </row>
    <row r="253" spans="1:19" ht="14.45" customHeight="1" x14ac:dyDescent="0.2">
      <c r="A253" s="821"/>
      <c r="B253" s="822" t="s">
        <v>6334</v>
      </c>
      <c r="C253" s="822" t="s">
        <v>604</v>
      </c>
      <c r="D253" s="822" t="s">
        <v>2974</v>
      </c>
      <c r="E253" s="822" t="s">
        <v>6359</v>
      </c>
      <c r="F253" s="822" t="s">
        <v>6366</v>
      </c>
      <c r="G253" s="822" t="s">
        <v>6367</v>
      </c>
      <c r="H253" s="831"/>
      <c r="I253" s="831"/>
      <c r="J253" s="822"/>
      <c r="K253" s="822"/>
      <c r="L253" s="831"/>
      <c r="M253" s="831"/>
      <c r="N253" s="822"/>
      <c r="O253" s="822"/>
      <c r="P253" s="831">
        <v>19</v>
      </c>
      <c r="Q253" s="831">
        <v>7391</v>
      </c>
      <c r="R253" s="827"/>
      <c r="S253" s="832">
        <v>389</v>
      </c>
    </row>
    <row r="254" spans="1:19" ht="14.45" customHeight="1" x14ac:dyDescent="0.2">
      <c r="A254" s="821"/>
      <c r="B254" s="822" t="s">
        <v>6334</v>
      </c>
      <c r="C254" s="822" t="s">
        <v>604</v>
      </c>
      <c r="D254" s="822" t="s">
        <v>2974</v>
      </c>
      <c r="E254" s="822" t="s">
        <v>6359</v>
      </c>
      <c r="F254" s="822" t="s">
        <v>6368</v>
      </c>
      <c r="G254" s="822" t="s">
        <v>6367</v>
      </c>
      <c r="H254" s="831"/>
      <c r="I254" s="831"/>
      <c r="J254" s="822"/>
      <c r="K254" s="822"/>
      <c r="L254" s="831"/>
      <c r="M254" s="831"/>
      <c r="N254" s="822"/>
      <c r="O254" s="822"/>
      <c r="P254" s="831">
        <v>209</v>
      </c>
      <c r="Q254" s="831">
        <v>93841</v>
      </c>
      <c r="R254" s="827"/>
      <c r="S254" s="832">
        <v>449</v>
      </c>
    </row>
    <row r="255" spans="1:19" ht="14.45" customHeight="1" x14ac:dyDescent="0.2">
      <c r="A255" s="821"/>
      <c r="B255" s="822" t="s">
        <v>6334</v>
      </c>
      <c r="C255" s="822" t="s">
        <v>604</v>
      </c>
      <c r="D255" s="822" t="s">
        <v>2974</v>
      </c>
      <c r="E255" s="822" t="s">
        <v>6359</v>
      </c>
      <c r="F255" s="822" t="s">
        <v>6369</v>
      </c>
      <c r="G255" s="822" t="s">
        <v>6367</v>
      </c>
      <c r="H255" s="831"/>
      <c r="I255" s="831"/>
      <c r="J255" s="822"/>
      <c r="K255" s="822"/>
      <c r="L255" s="831"/>
      <c r="M255" s="831"/>
      <c r="N255" s="822"/>
      <c r="O255" s="822"/>
      <c r="P255" s="831">
        <v>50</v>
      </c>
      <c r="Q255" s="831">
        <v>24235</v>
      </c>
      <c r="R255" s="827"/>
      <c r="S255" s="832">
        <v>484.7</v>
      </c>
    </row>
    <row r="256" spans="1:19" ht="14.45" customHeight="1" x14ac:dyDescent="0.2">
      <c r="A256" s="821"/>
      <c r="B256" s="822" t="s">
        <v>6334</v>
      </c>
      <c r="C256" s="822" t="s">
        <v>604</v>
      </c>
      <c r="D256" s="822" t="s">
        <v>2974</v>
      </c>
      <c r="E256" s="822" t="s">
        <v>6329</v>
      </c>
      <c r="F256" s="822" t="s">
        <v>6372</v>
      </c>
      <c r="G256" s="822" t="s">
        <v>6373</v>
      </c>
      <c r="H256" s="831"/>
      <c r="I256" s="831"/>
      <c r="J256" s="822"/>
      <c r="K256" s="822"/>
      <c r="L256" s="831"/>
      <c r="M256" s="831"/>
      <c r="N256" s="822"/>
      <c r="O256" s="822"/>
      <c r="P256" s="831">
        <v>10</v>
      </c>
      <c r="Q256" s="831">
        <v>800</v>
      </c>
      <c r="R256" s="827"/>
      <c r="S256" s="832">
        <v>80</v>
      </c>
    </row>
    <row r="257" spans="1:19" ht="14.45" customHeight="1" x14ac:dyDescent="0.2">
      <c r="A257" s="821"/>
      <c r="B257" s="822" t="s">
        <v>6334</v>
      </c>
      <c r="C257" s="822" t="s">
        <v>604</v>
      </c>
      <c r="D257" s="822" t="s">
        <v>2974</v>
      </c>
      <c r="E257" s="822" t="s">
        <v>6329</v>
      </c>
      <c r="F257" s="822" t="s">
        <v>6374</v>
      </c>
      <c r="G257" s="822" t="s">
        <v>6375</v>
      </c>
      <c r="H257" s="831"/>
      <c r="I257" s="831"/>
      <c r="J257" s="822"/>
      <c r="K257" s="822"/>
      <c r="L257" s="831"/>
      <c r="M257" s="831"/>
      <c r="N257" s="822"/>
      <c r="O257" s="822"/>
      <c r="P257" s="831">
        <v>216</v>
      </c>
      <c r="Q257" s="831">
        <v>33048</v>
      </c>
      <c r="R257" s="827"/>
      <c r="S257" s="832">
        <v>153</v>
      </c>
    </row>
    <row r="258" spans="1:19" ht="14.45" customHeight="1" x14ac:dyDescent="0.2">
      <c r="A258" s="821"/>
      <c r="B258" s="822" t="s">
        <v>6334</v>
      </c>
      <c r="C258" s="822" t="s">
        <v>604</v>
      </c>
      <c r="D258" s="822" t="s">
        <v>2974</v>
      </c>
      <c r="E258" s="822" t="s">
        <v>6329</v>
      </c>
      <c r="F258" s="822" t="s">
        <v>6376</v>
      </c>
      <c r="G258" s="822" t="s">
        <v>6377</v>
      </c>
      <c r="H258" s="831"/>
      <c r="I258" s="831"/>
      <c r="J258" s="822"/>
      <c r="K258" s="822"/>
      <c r="L258" s="831"/>
      <c r="M258" s="831"/>
      <c r="N258" s="822"/>
      <c r="O258" s="822"/>
      <c r="P258" s="831">
        <v>157</v>
      </c>
      <c r="Q258" s="831">
        <v>5966</v>
      </c>
      <c r="R258" s="827"/>
      <c r="S258" s="832">
        <v>38</v>
      </c>
    </row>
    <row r="259" spans="1:19" ht="14.45" customHeight="1" x14ac:dyDescent="0.2">
      <c r="A259" s="821"/>
      <c r="B259" s="822" t="s">
        <v>6334</v>
      </c>
      <c r="C259" s="822" t="s">
        <v>604</v>
      </c>
      <c r="D259" s="822" t="s">
        <v>2974</v>
      </c>
      <c r="E259" s="822" t="s">
        <v>6329</v>
      </c>
      <c r="F259" s="822" t="s">
        <v>6378</v>
      </c>
      <c r="G259" s="822" t="s">
        <v>6379</v>
      </c>
      <c r="H259" s="831"/>
      <c r="I259" s="831"/>
      <c r="J259" s="822"/>
      <c r="K259" s="822"/>
      <c r="L259" s="831"/>
      <c r="M259" s="831"/>
      <c r="N259" s="822"/>
      <c r="O259" s="822"/>
      <c r="P259" s="831">
        <v>16</v>
      </c>
      <c r="Q259" s="831">
        <v>2112</v>
      </c>
      <c r="R259" s="827"/>
      <c r="S259" s="832">
        <v>132</v>
      </c>
    </row>
    <row r="260" spans="1:19" ht="14.45" customHeight="1" x14ac:dyDescent="0.2">
      <c r="A260" s="821"/>
      <c r="B260" s="822" t="s">
        <v>6334</v>
      </c>
      <c r="C260" s="822" t="s">
        <v>604</v>
      </c>
      <c r="D260" s="822" t="s">
        <v>2974</v>
      </c>
      <c r="E260" s="822" t="s">
        <v>6329</v>
      </c>
      <c r="F260" s="822" t="s">
        <v>6380</v>
      </c>
      <c r="G260" s="822" t="s">
        <v>6381</v>
      </c>
      <c r="H260" s="831"/>
      <c r="I260" s="831"/>
      <c r="J260" s="822"/>
      <c r="K260" s="822"/>
      <c r="L260" s="831"/>
      <c r="M260" s="831"/>
      <c r="N260" s="822"/>
      <c r="O260" s="822"/>
      <c r="P260" s="831">
        <v>48</v>
      </c>
      <c r="Q260" s="831">
        <v>34128</v>
      </c>
      <c r="R260" s="827"/>
      <c r="S260" s="832">
        <v>711</v>
      </c>
    </row>
    <row r="261" spans="1:19" ht="14.45" customHeight="1" x14ac:dyDescent="0.2">
      <c r="A261" s="821"/>
      <c r="B261" s="822" t="s">
        <v>6334</v>
      </c>
      <c r="C261" s="822" t="s">
        <v>604</v>
      </c>
      <c r="D261" s="822" t="s">
        <v>2974</v>
      </c>
      <c r="E261" s="822" t="s">
        <v>6329</v>
      </c>
      <c r="F261" s="822" t="s">
        <v>6382</v>
      </c>
      <c r="G261" s="822" t="s">
        <v>6383</v>
      </c>
      <c r="H261" s="831"/>
      <c r="I261" s="831"/>
      <c r="J261" s="822"/>
      <c r="K261" s="822"/>
      <c r="L261" s="831"/>
      <c r="M261" s="831"/>
      <c r="N261" s="822"/>
      <c r="O261" s="822"/>
      <c r="P261" s="831">
        <v>2</v>
      </c>
      <c r="Q261" s="831">
        <v>720</v>
      </c>
      <c r="R261" s="827"/>
      <c r="S261" s="832">
        <v>360</v>
      </c>
    </row>
    <row r="262" spans="1:19" ht="14.45" customHeight="1" x14ac:dyDescent="0.2">
      <c r="A262" s="821"/>
      <c r="B262" s="822" t="s">
        <v>6334</v>
      </c>
      <c r="C262" s="822" t="s">
        <v>604</v>
      </c>
      <c r="D262" s="822" t="s">
        <v>2974</v>
      </c>
      <c r="E262" s="822" t="s">
        <v>6329</v>
      </c>
      <c r="F262" s="822" t="s">
        <v>6384</v>
      </c>
      <c r="G262" s="822" t="s">
        <v>6385</v>
      </c>
      <c r="H262" s="831"/>
      <c r="I262" s="831"/>
      <c r="J262" s="822"/>
      <c r="K262" s="822"/>
      <c r="L262" s="831"/>
      <c r="M262" s="831"/>
      <c r="N262" s="822"/>
      <c r="O262" s="822"/>
      <c r="P262" s="831">
        <v>513</v>
      </c>
      <c r="Q262" s="831">
        <v>20124.449999999997</v>
      </c>
      <c r="R262" s="827"/>
      <c r="S262" s="832">
        <v>39.228947368421046</v>
      </c>
    </row>
    <row r="263" spans="1:19" ht="14.45" customHeight="1" x14ac:dyDescent="0.2">
      <c r="A263" s="821"/>
      <c r="B263" s="822" t="s">
        <v>6334</v>
      </c>
      <c r="C263" s="822" t="s">
        <v>604</v>
      </c>
      <c r="D263" s="822" t="s">
        <v>2974</v>
      </c>
      <c r="E263" s="822" t="s">
        <v>6329</v>
      </c>
      <c r="F263" s="822" t="s">
        <v>6386</v>
      </c>
      <c r="G263" s="822" t="s">
        <v>6387</v>
      </c>
      <c r="H263" s="831"/>
      <c r="I263" s="831"/>
      <c r="J263" s="822"/>
      <c r="K263" s="822"/>
      <c r="L263" s="831"/>
      <c r="M263" s="831"/>
      <c r="N263" s="822"/>
      <c r="O263" s="822"/>
      <c r="P263" s="831">
        <v>1</v>
      </c>
      <c r="Q263" s="831">
        <v>123</v>
      </c>
      <c r="R263" s="827"/>
      <c r="S263" s="832">
        <v>123</v>
      </c>
    </row>
    <row r="264" spans="1:19" ht="14.45" customHeight="1" x14ac:dyDescent="0.2">
      <c r="A264" s="821"/>
      <c r="B264" s="822" t="s">
        <v>6334</v>
      </c>
      <c r="C264" s="822" t="s">
        <v>604</v>
      </c>
      <c r="D264" s="822" t="s">
        <v>2974</v>
      </c>
      <c r="E264" s="822" t="s">
        <v>6329</v>
      </c>
      <c r="F264" s="822" t="s">
        <v>6388</v>
      </c>
      <c r="G264" s="822" t="s">
        <v>6389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33</v>
      </c>
      <c r="R264" s="827"/>
      <c r="S264" s="832">
        <v>33</v>
      </c>
    </row>
    <row r="265" spans="1:19" ht="14.45" customHeight="1" x14ac:dyDescent="0.2">
      <c r="A265" s="821"/>
      <c r="B265" s="822" t="s">
        <v>6334</v>
      </c>
      <c r="C265" s="822" t="s">
        <v>604</v>
      </c>
      <c r="D265" s="822" t="s">
        <v>2974</v>
      </c>
      <c r="E265" s="822" t="s">
        <v>6329</v>
      </c>
      <c r="F265" s="822" t="s">
        <v>6390</v>
      </c>
      <c r="G265" s="822" t="s">
        <v>6391</v>
      </c>
      <c r="H265" s="831"/>
      <c r="I265" s="831"/>
      <c r="J265" s="822"/>
      <c r="K265" s="822"/>
      <c r="L265" s="831"/>
      <c r="M265" s="831"/>
      <c r="N265" s="822"/>
      <c r="O265" s="822"/>
      <c r="P265" s="831">
        <v>29</v>
      </c>
      <c r="Q265" s="831">
        <v>2204</v>
      </c>
      <c r="R265" s="827"/>
      <c r="S265" s="832">
        <v>76</v>
      </c>
    </row>
    <row r="266" spans="1:19" ht="14.45" customHeight="1" x14ac:dyDescent="0.2">
      <c r="A266" s="821"/>
      <c r="B266" s="822" t="s">
        <v>6334</v>
      </c>
      <c r="C266" s="822" t="s">
        <v>604</v>
      </c>
      <c r="D266" s="822" t="s">
        <v>2974</v>
      </c>
      <c r="E266" s="822" t="s">
        <v>6329</v>
      </c>
      <c r="F266" s="822" t="s">
        <v>6392</v>
      </c>
      <c r="G266" s="822" t="s">
        <v>6393</v>
      </c>
      <c r="H266" s="831"/>
      <c r="I266" s="831"/>
      <c r="J266" s="822"/>
      <c r="K266" s="822"/>
      <c r="L266" s="831"/>
      <c r="M266" s="831"/>
      <c r="N266" s="822"/>
      <c r="O266" s="822"/>
      <c r="P266" s="831">
        <v>1</v>
      </c>
      <c r="Q266" s="831">
        <v>228</v>
      </c>
      <c r="R266" s="827"/>
      <c r="S266" s="832">
        <v>228</v>
      </c>
    </row>
    <row r="267" spans="1:19" ht="14.45" customHeight="1" x14ac:dyDescent="0.2">
      <c r="A267" s="821"/>
      <c r="B267" s="822" t="s">
        <v>6334</v>
      </c>
      <c r="C267" s="822" t="s">
        <v>604</v>
      </c>
      <c r="D267" s="822" t="s">
        <v>2974</v>
      </c>
      <c r="E267" s="822" t="s">
        <v>6329</v>
      </c>
      <c r="F267" s="822" t="s">
        <v>6394</v>
      </c>
      <c r="G267" s="822" t="s">
        <v>6395</v>
      </c>
      <c r="H267" s="831"/>
      <c r="I267" s="831"/>
      <c r="J267" s="822"/>
      <c r="K267" s="822"/>
      <c r="L267" s="831"/>
      <c r="M267" s="831"/>
      <c r="N267" s="822"/>
      <c r="O267" s="822"/>
      <c r="P267" s="831">
        <v>240</v>
      </c>
      <c r="Q267" s="831">
        <v>18960</v>
      </c>
      <c r="R267" s="827"/>
      <c r="S267" s="832">
        <v>79</v>
      </c>
    </row>
    <row r="268" spans="1:19" ht="14.45" customHeight="1" x14ac:dyDescent="0.2">
      <c r="A268" s="821"/>
      <c r="B268" s="822" t="s">
        <v>6334</v>
      </c>
      <c r="C268" s="822" t="s">
        <v>604</v>
      </c>
      <c r="D268" s="822" t="s">
        <v>2974</v>
      </c>
      <c r="E268" s="822" t="s">
        <v>6329</v>
      </c>
      <c r="F268" s="822" t="s">
        <v>6396</v>
      </c>
      <c r="G268" s="822" t="s">
        <v>6397</v>
      </c>
      <c r="H268" s="831"/>
      <c r="I268" s="831"/>
      <c r="J268" s="822"/>
      <c r="K268" s="822"/>
      <c r="L268" s="831"/>
      <c r="M268" s="831"/>
      <c r="N268" s="822"/>
      <c r="O268" s="822"/>
      <c r="P268" s="831">
        <v>32</v>
      </c>
      <c r="Q268" s="831">
        <v>20000</v>
      </c>
      <c r="R268" s="827"/>
      <c r="S268" s="832">
        <v>625</v>
      </c>
    </row>
    <row r="269" spans="1:19" ht="14.45" customHeight="1" x14ac:dyDescent="0.2">
      <c r="A269" s="821"/>
      <c r="B269" s="822" t="s">
        <v>6334</v>
      </c>
      <c r="C269" s="822" t="s">
        <v>604</v>
      </c>
      <c r="D269" s="822" t="s">
        <v>2974</v>
      </c>
      <c r="E269" s="822" t="s">
        <v>6329</v>
      </c>
      <c r="F269" s="822" t="s">
        <v>6400</v>
      </c>
      <c r="G269" s="822" t="s">
        <v>6401</v>
      </c>
      <c r="H269" s="831"/>
      <c r="I269" s="831"/>
      <c r="J269" s="822"/>
      <c r="K269" s="822"/>
      <c r="L269" s="831"/>
      <c r="M269" s="831"/>
      <c r="N269" s="822"/>
      <c r="O269" s="822"/>
      <c r="P269" s="831">
        <v>20</v>
      </c>
      <c r="Q269" s="831">
        <v>7540</v>
      </c>
      <c r="R269" s="827"/>
      <c r="S269" s="832">
        <v>377</v>
      </c>
    </row>
    <row r="270" spans="1:19" ht="14.45" customHeight="1" x14ac:dyDescent="0.2">
      <c r="A270" s="821"/>
      <c r="B270" s="822" t="s">
        <v>6334</v>
      </c>
      <c r="C270" s="822" t="s">
        <v>604</v>
      </c>
      <c r="D270" s="822" t="s">
        <v>2974</v>
      </c>
      <c r="E270" s="822" t="s">
        <v>6329</v>
      </c>
      <c r="F270" s="822" t="s">
        <v>6402</v>
      </c>
      <c r="G270" s="822" t="s">
        <v>6403</v>
      </c>
      <c r="H270" s="831"/>
      <c r="I270" s="831"/>
      <c r="J270" s="822"/>
      <c r="K270" s="822"/>
      <c r="L270" s="831"/>
      <c r="M270" s="831"/>
      <c r="N270" s="822"/>
      <c r="O270" s="822"/>
      <c r="P270" s="831">
        <v>471</v>
      </c>
      <c r="Q270" s="831">
        <v>84780</v>
      </c>
      <c r="R270" s="827"/>
      <c r="S270" s="832">
        <v>180</v>
      </c>
    </row>
    <row r="271" spans="1:19" ht="14.45" customHeight="1" x14ac:dyDescent="0.2">
      <c r="A271" s="821"/>
      <c r="B271" s="822" t="s">
        <v>6334</v>
      </c>
      <c r="C271" s="822" t="s">
        <v>604</v>
      </c>
      <c r="D271" s="822" t="s">
        <v>2974</v>
      </c>
      <c r="E271" s="822" t="s">
        <v>6329</v>
      </c>
      <c r="F271" s="822" t="s">
        <v>6404</v>
      </c>
      <c r="G271" s="822" t="s">
        <v>6405</v>
      </c>
      <c r="H271" s="831"/>
      <c r="I271" s="831"/>
      <c r="J271" s="822"/>
      <c r="K271" s="822"/>
      <c r="L271" s="831"/>
      <c r="M271" s="831"/>
      <c r="N271" s="822"/>
      <c r="O271" s="822"/>
      <c r="P271" s="831">
        <v>20</v>
      </c>
      <c r="Q271" s="831">
        <v>26140</v>
      </c>
      <c r="R271" s="827"/>
      <c r="S271" s="832">
        <v>1307</v>
      </c>
    </row>
    <row r="272" spans="1:19" ht="14.45" customHeight="1" x14ac:dyDescent="0.2">
      <c r="A272" s="821"/>
      <c r="B272" s="822" t="s">
        <v>6334</v>
      </c>
      <c r="C272" s="822" t="s">
        <v>604</v>
      </c>
      <c r="D272" s="822" t="s">
        <v>2974</v>
      </c>
      <c r="E272" s="822" t="s">
        <v>6329</v>
      </c>
      <c r="F272" s="822" t="s">
        <v>6406</v>
      </c>
      <c r="G272" s="822" t="s">
        <v>6407</v>
      </c>
      <c r="H272" s="831"/>
      <c r="I272" s="831"/>
      <c r="J272" s="822"/>
      <c r="K272" s="822"/>
      <c r="L272" s="831"/>
      <c r="M272" s="831"/>
      <c r="N272" s="822"/>
      <c r="O272" s="822"/>
      <c r="P272" s="831">
        <v>73</v>
      </c>
      <c r="Q272" s="831">
        <v>89060</v>
      </c>
      <c r="R272" s="827"/>
      <c r="S272" s="832">
        <v>1220</v>
      </c>
    </row>
    <row r="273" spans="1:19" ht="14.45" customHeight="1" x14ac:dyDescent="0.2">
      <c r="A273" s="821"/>
      <c r="B273" s="822" t="s">
        <v>6334</v>
      </c>
      <c r="C273" s="822" t="s">
        <v>604</v>
      </c>
      <c r="D273" s="822" t="s">
        <v>2974</v>
      </c>
      <c r="E273" s="822" t="s">
        <v>6329</v>
      </c>
      <c r="F273" s="822" t="s">
        <v>6408</v>
      </c>
      <c r="G273" s="822" t="s">
        <v>6407</v>
      </c>
      <c r="H273" s="831"/>
      <c r="I273" s="831"/>
      <c r="J273" s="822"/>
      <c r="K273" s="822"/>
      <c r="L273" s="831"/>
      <c r="M273" s="831"/>
      <c r="N273" s="822"/>
      <c r="O273" s="822"/>
      <c r="P273" s="831">
        <v>17</v>
      </c>
      <c r="Q273" s="831">
        <v>28543</v>
      </c>
      <c r="R273" s="827"/>
      <c r="S273" s="832">
        <v>1679</v>
      </c>
    </row>
    <row r="274" spans="1:19" ht="14.45" customHeight="1" x14ac:dyDescent="0.2">
      <c r="A274" s="821"/>
      <c r="B274" s="822" t="s">
        <v>6334</v>
      </c>
      <c r="C274" s="822" t="s">
        <v>604</v>
      </c>
      <c r="D274" s="822" t="s">
        <v>2974</v>
      </c>
      <c r="E274" s="822" t="s">
        <v>6329</v>
      </c>
      <c r="F274" s="822" t="s">
        <v>6409</v>
      </c>
      <c r="G274" s="822" t="s">
        <v>6410</v>
      </c>
      <c r="H274" s="831"/>
      <c r="I274" s="831"/>
      <c r="J274" s="822"/>
      <c r="K274" s="822"/>
      <c r="L274" s="831"/>
      <c r="M274" s="831"/>
      <c r="N274" s="822"/>
      <c r="O274" s="822"/>
      <c r="P274" s="831">
        <v>70</v>
      </c>
      <c r="Q274" s="831">
        <v>161210</v>
      </c>
      <c r="R274" s="827"/>
      <c r="S274" s="832">
        <v>2303</v>
      </c>
    </row>
    <row r="275" spans="1:19" ht="14.45" customHeight="1" x14ac:dyDescent="0.2">
      <c r="A275" s="821"/>
      <c r="B275" s="822" t="s">
        <v>6334</v>
      </c>
      <c r="C275" s="822" t="s">
        <v>604</v>
      </c>
      <c r="D275" s="822" t="s">
        <v>2974</v>
      </c>
      <c r="E275" s="822" t="s">
        <v>6329</v>
      </c>
      <c r="F275" s="822" t="s">
        <v>6413</v>
      </c>
      <c r="G275" s="822" t="s">
        <v>6410</v>
      </c>
      <c r="H275" s="831"/>
      <c r="I275" s="831"/>
      <c r="J275" s="822"/>
      <c r="K275" s="822"/>
      <c r="L275" s="831"/>
      <c r="M275" s="831"/>
      <c r="N275" s="822"/>
      <c r="O275" s="822"/>
      <c r="P275" s="831">
        <v>1</v>
      </c>
      <c r="Q275" s="831">
        <v>1609</v>
      </c>
      <c r="R275" s="827"/>
      <c r="S275" s="832">
        <v>1609</v>
      </c>
    </row>
    <row r="276" spans="1:19" ht="14.45" customHeight="1" x14ac:dyDescent="0.2">
      <c r="A276" s="821"/>
      <c r="B276" s="822" t="s">
        <v>6334</v>
      </c>
      <c r="C276" s="822" t="s">
        <v>604</v>
      </c>
      <c r="D276" s="822" t="s">
        <v>2976</v>
      </c>
      <c r="E276" s="822" t="s">
        <v>6329</v>
      </c>
      <c r="F276" s="822" t="s">
        <v>6376</v>
      </c>
      <c r="G276" s="822" t="s">
        <v>6377</v>
      </c>
      <c r="H276" s="831"/>
      <c r="I276" s="831"/>
      <c r="J276" s="822"/>
      <c r="K276" s="822"/>
      <c r="L276" s="831"/>
      <c r="M276" s="831"/>
      <c r="N276" s="822"/>
      <c r="O276" s="822"/>
      <c r="P276" s="831">
        <v>4</v>
      </c>
      <c r="Q276" s="831">
        <v>152</v>
      </c>
      <c r="R276" s="827"/>
      <c r="S276" s="832">
        <v>38</v>
      </c>
    </row>
    <row r="277" spans="1:19" ht="14.45" customHeight="1" x14ac:dyDescent="0.2">
      <c r="A277" s="821"/>
      <c r="B277" s="822" t="s">
        <v>6334</v>
      </c>
      <c r="C277" s="822" t="s">
        <v>604</v>
      </c>
      <c r="D277" s="822" t="s">
        <v>2980</v>
      </c>
      <c r="E277" s="822" t="s">
        <v>6329</v>
      </c>
      <c r="F277" s="822" t="s">
        <v>6376</v>
      </c>
      <c r="G277" s="822" t="s">
        <v>6377</v>
      </c>
      <c r="H277" s="831"/>
      <c r="I277" s="831"/>
      <c r="J277" s="822"/>
      <c r="K277" s="822"/>
      <c r="L277" s="831"/>
      <c r="M277" s="831"/>
      <c r="N277" s="822"/>
      <c r="O277" s="822"/>
      <c r="P277" s="831">
        <v>7</v>
      </c>
      <c r="Q277" s="831">
        <v>266</v>
      </c>
      <c r="R277" s="827"/>
      <c r="S277" s="832">
        <v>38</v>
      </c>
    </row>
    <row r="278" spans="1:19" ht="14.45" customHeight="1" x14ac:dyDescent="0.2">
      <c r="A278" s="821"/>
      <c r="B278" s="822" t="s">
        <v>6334</v>
      </c>
      <c r="C278" s="822" t="s">
        <v>604</v>
      </c>
      <c r="D278" s="822" t="s">
        <v>2960</v>
      </c>
      <c r="E278" s="822" t="s">
        <v>6329</v>
      </c>
      <c r="F278" s="822" t="s">
        <v>6376</v>
      </c>
      <c r="G278" s="822" t="s">
        <v>6377</v>
      </c>
      <c r="H278" s="831"/>
      <c r="I278" s="831"/>
      <c r="J278" s="822"/>
      <c r="K278" s="822"/>
      <c r="L278" s="831"/>
      <c r="M278" s="831"/>
      <c r="N278" s="822"/>
      <c r="O278" s="822"/>
      <c r="P278" s="831">
        <v>1</v>
      </c>
      <c r="Q278" s="831">
        <v>38</v>
      </c>
      <c r="R278" s="827"/>
      <c r="S278" s="832">
        <v>38</v>
      </c>
    </row>
    <row r="279" spans="1:19" ht="14.45" customHeight="1" x14ac:dyDescent="0.2">
      <c r="A279" s="821"/>
      <c r="B279" s="822" t="s">
        <v>6334</v>
      </c>
      <c r="C279" s="822" t="s">
        <v>604</v>
      </c>
      <c r="D279" s="822" t="s">
        <v>6316</v>
      </c>
      <c r="E279" s="822" t="s">
        <v>6329</v>
      </c>
      <c r="F279" s="822" t="s">
        <v>6384</v>
      </c>
      <c r="G279" s="822" t="s">
        <v>6385</v>
      </c>
      <c r="H279" s="831"/>
      <c r="I279" s="831"/>
      <c r="J279" s="822"/>
      <c r="K279" s="822"/>
      <c r="L279" s="831"/>
      <c r="M279" s="831"/>
      <c r="N279" s="822"/>
      <c r="O279" s="822"/>
      <c r="P279" s="831">
        <v>1</v>
      </c>
      <c r="Q279" s="831">
        <v>33.33</v>
      </c>
      <c r="R279" s="827"/>
      <c r="S279" s="832">
        <v>33.33</v>
      </c>
    </row>
    <row r="280" spans="1:19" ht="14.45" customHeight="1" x14ac:dyDescent="0.2">
      <c r="A280" s="821"/>
      <c r="B280" s="822" t="s">
        <v>6334</v>
      </c>
      <c r="C280" s="822" t="s">
        <v>604</v>
      </c>
      <c r="D280" s="822" t="s">
        <v>6316</v>
      </c>
      <c r="E280" s="822" t="s">
        <v>6329</v>
      </c>
      <c r="F280" s="822" t="s">
        <v>6402</v>
      </c>
      <c r="G280" s="822" t="s">
        <v>6403</v>
      </c>
      <c r="H280" s="831"/>
      <c r="I280" s="831"/>
      <c r="J280" s="822"/>
      <c r="K280" s="822"/>
      <c r="L280" s="831"/>
      <c r="M280" s="831"/>
      <c r="N280" s="822"/>
      <c r="O280" s="822"/>
      <c r="P280" s="831">
        <v>1</v>
      </c>
      <c r="Q280" s="831">
        <v>180</v>
      </c>
      <c r="R280" s="827"/>
      <c r="S280" s="832">
        <v>180</v>
      </c>
    </row>
    <row r="281" spans="1:19" ht="14.45" customHeight="1" x14ac:dyDescent="0.2">
      <c r="A281" s="821"/>
      <c r="B281" s="822" t="s">
        <v>6334</v>
      </c>
      <c r="C281" s="822" t="s">
        <v>604</v>
      </c>
      <c r="D281" s="822" t="s">
        <v>6465</v>
      </c>
      <c r="E281" s="822" t="s">
        <v>6335</v>
      </c>
      <c r="F281" s="822" t="s">
        <v>6354</v>
      </c>
      <c r="G281" s="822" t="s">
        <v>692</v>
      </c>
      <c r="H281" s="831"/>
      <c r="I281" s="831"/>
      <c r="J281" s="822"/>
      <c r="K281" s="822"/>
      <c r="L281" s="831"/>
      <c r="M281" s="831"/>
      <c r="N281" s="822"/>
      <c r="O281" s="822"/>
      <c r="P281" s="831">
        <v>0.05</v>
      </c>
      <c r="Q281" s="831">
        <v>12.17</v>
      </c>
      <c r="R281" s="827"/>
      <c r="S281" s="832">
        <v>243.39999999999998</v>
      </c>
    </row>
    <row r="282" spans="1:19" ht="14.45" customHeight="1" x14ac:dyDescent="0.2">
      <c r="A282" s="821" t="s">
        <v>6414</v>
      </c>
      <c r="B282" s="822" t="s">
        <v>6415</v>
      </c>
      <c r="C282" s="822" t="s">
        <v>604</v>
      </c>
      <c r="D282" s="822" t="s">
        <v>2940</v>
      </c>
      <c r="E282" s="822" t="s">
        <v>6329</v>
      </c>
      <c r="F282" s="822" t="s">
        <v>6423</v>
      </c>
      <c r="G282" s="822" t="s">
        <v>6424</v>
      </c>
      <c r="H282" s="831"/>
      <c r="I282" s="831"/>
      <c r="J282" s="822"/>
      <c r="K282" s="822"/>
      <c r="L282" s="831"/>
      <c r="M282" s="831"/>
      <c r="N282" s="822"/>
      <c r="O282" s="822"/>
      <c r="P282" s="831">
        <v>1</v>
      </c>
      <c r="Q282" s="831">
        <v>255</v>
      </c>
      <c r="R282" s="827"/>
      <c r="S282" s="832">
        <v>255</v>
      </c>
    </row>
    <row r="283" spans="1:19" ht="14.45" customHeight="1" x14ac:dyDescent="0.2">
      <c r="A283" s="821" t="s">
        <v>6414</v>
      </c>
      <c r="B283" s="822" t="s">
        <v>6415</v>
      </c>
      <c r="C283" s="822" t="s">
        <v>604</v>
      </c>
      <c r="D283" s="822" t="s">
        <v>2941</v>
      </c>
      <c r="E283" s="822" t="s">
        <v>6329</v>
      </c>
      <c r="F283" s="822" t="s">
        <v>6376</v>
      </c>
      <c r="G283" s="822" t="s">
        <v>6377</v>
      </c>
      <c r="H283" s="831">
        <v>13</v>
      </c>
      <c r="I283" s="831">
        <v>481</v>
      </c>
      <c r="J283" s="822">
        <v>3.1644736842105261</v>
      </c>
      <c r="K283" s="822">
        <v>37</v>
      </c>
      <c r="L283" s="831">
        <v>4</v>
      </c>
      <c r="M283" s="831">
        <v>152</v>
      </c>
      <c r="N283" s="822">
        <v>1</v>
      </c>
      <c r="O283" s="822">
        <v>38</v>
      </c>
      <c r="P283" s="831">
        <v>12</v>
      </c>
      <c r="Q283" s="831">
        <v>456</v>
      </c>
      <c r="R283" s="827">
        <v>3</v>
      </c>
      <c r="S283" s="832">
        <v>38</v>
      </c>
    </row>
    <row r="284" spans="1:19" ht="14.45" customHeight="1" x14ac:dyDescent="0.2">
      <c r="A284" s="821" t="s">
        <v>6414</v>
      </c>
      <c r="B284" s="822" t="s">
        <v>6415</v>
      </c>
      <c r="C284" s="822" t="s">
        <v>604</v>
      </c>
      <c r="D284" s="822" t="s">
        <v>2941</v>
      </c>
      <c r="E284" s="822" t="s">
        <v>6329</v>
      </c>
      <c r="F284" s="822" t="s">
        <v>6423</v>
      </c>
      <c r="G284" s="822" t="s">
        <v>6424</v>
      </c>
      <c r="H284" s="831">
        <v>50</v>
      </c>
      <c r="I284" s="831">
        <v>12600</v>
      </c>
      <c r="J284" s="822">
        <v>0.49115147735245968</v>
      </c>
      <c r="K284" s="822">
        <v>252</v>
      </c>
      <c r="L284" s="831">
        <v>101</v>
      </c>
      <c r="M284" s="831">
        <v>25654</v>
      </c>
      <c r="N284" s="822">
        <v>1</v>
      </c>
      <c r="O284" s="822">
        <v>254</v>
      </c>
      <c r="P284" s="831">
        <v>63</v>
      </c>
      <c r="Q284" s="831">
        <v>16065</v>
      </c>
      <c r="R284" s="827">
        <v>0.62621813362438605</v>
      </c>
      <c r="S284" s="832">
        <v>255</v>
      </c>
    </row>
    <row r="285" spans="1:19" ht="14.45" customHeight="1" x14ac:dyDescent="0.2">
      <c r="A285" s="821" t="s">
        <v>6414</v>
      </c>
      <c r="B285" s="822" t="s">
        <v>6415</v>
      </c>
      <c r="C285" s="822" t="s">
        <v>604</v>
      </c>
      <c r="D285" s="822" t="s">
        <v>2942</v>
      </c>
      <c r="E285" s="822" t="s">
        <v>6335</v>
      </c>
      <c r="F285" s="822" t="s">
        <v>6336</v>
      </c>
      <c r="G285" s="822" t="s">
        <v>6337</v>
      </c>
      <c r="H285" s="831">
        <v>0.4</v>
      </c>
      <c r="I285" s="831">
        <v>21.64</v>
      </c>
      <c r="J285" s="822"/>
      <c r="K285" s="822">
        <v>54.1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6414</v>
      </c>
      <c r="B286" s="822" t="s">
        <v>6415</v>
      </c>
      <c r="C286" s="822" t="s">
        <v>604</v>
      </c>
      <c r="D286" s="822" t="s">
        <v>2942</v>
      </c>
      <c r="E286" s="822" t="s">
        <v>6335</v>
      </c>
      <c r="F286" s="822" t="s">
        <v>6338</v>
      </c>
      <c r="G286" s="822" t="s">
        <v>6339</v>
      </c>
      <c r="H286" s="831">
        <v>3.9</v>
      </c>
      <c r="I286" s="831">
        <v>271.83</v>
      </c>
      <c r="J286" s="822">
        <v>1.0540540540540539</v>
      </c>
      <c r="K286" s="822">
        <v>69.7</v>
      </c>
      <c r="L286" s="831">
        <v>3.6999999999999997</v>
      </c>
      <c r="M286" s="831">
        <v>257.89</v>
      </c>
      <c r="N286" s="822">
        <v>1</v>
      </c>
      <c r="O286" s="822">
        <v>69.7</v>
      </c>
      <c r="P286" s="831"/>
      <c r="Q286" s="831"/>
      <c r="R286" s="827"/>
      <c r="S286" s="832"/>
    </row>
    <row r="287" spans="1:19" ht="14.45" customHeight="1" x14ac:dyDescent="0.2">
      <c r="A287" s="821" t="s">
        <v>6414</v>
      </c>
      <c r="B287" s="822" t="s">
        <v>6415</v>
      </c>
      <c r="C287" s="822" t="s">
        <v>604</v>
      </c>
      <c r="D287" s="822" t="s">
        <v>2942</v>
      </c>
      <c r="E287" s="822" t="s">
        <v>6335</v>
      </c>
      <c r="F287" s="822" t="s">
        <v>6340</v>
      </c>
      <c r="G287" s="822" t="s">
        <v>6341</v>
      </c>
      <c r="H287" s="831">
        <v>24.799999999999997</v>
      </c>
      <c r="I287" s="831">
        <v>7962.5400000000009</v>
      </c>
      <c r="J287" s="822">
        <v>1.4601832715643002</v>
      </c>
      <c r="K287" s="822">
        <v>321.07016129032263</v>
      </c>
      <c r="L287" s="831">
        <v>18.2</v>
      </c>
      <c r="M287" s="831">
        <v>5453.11</v>
      </c>
      <c r="N287" s="822">
        <v>1</v>
      </c>
      <c r="O287" s="822">
        <v>299.62142857142857</v>
      </c>
      <c r="P287" s="831"/>
      <c r="Q287" s="831"/>
      <c r="R287" s="827"/>
      <c r="S287" s="832"/>
    </row>
    <row r="288" spans="1:19" ht="14.45" customHeight="1" x14ac:dyDescent="0.2">
      <c r="A288" s="821" t="s">
        <v>6414</v>
      </c>
      <c r="B288" s="822" t="s">
        <v>6415</v>
      </c>
      <c r="C288" s="822" t="s">
        <v>604</v>
      </c>
      <c r="D288" s="822" t="s">
        <v>2942</v>
      </c>
      <c r="E288" s="822" t="s">
        <v>6335</v>
      </c>
      <c r="F288" s="822" t="s">
        <v>6342</v>
      </c>
      <c r="G288" s="822" t="s">
        <v>718</v>
      </c>
      <c r="H288" s="831">
        <v>0.2</v>
      </c>
      <c r="I288" s="831">
        <v>10.129999999999999</v>
      </c>
      <c r="J288" s="822">
        <v>1.9980276134122286</v>
      </c>
      <c r="K288" s="822">
        <v>50.649999999999991</v>
      </c>
      <c r="L288" s="831">
        <v>0.1</v>
      </c>
      <c r="M288" s="831">
        <v>5.07</v>
      </c>
      <c r="N288" s="822">
        <v>1</v>
      </c>
      <c r="O288" s="822">
        <v>50.7</v>
      </c>
      <c r="P288" s="831"/>
      <c r="Q288" s="831"/>
      <c r="R288" s="827"/>
      <c r="S288" s="832"/>
    </row>
    <row r="289" spans="1:19" ht="14.45" customHeight="1" x14ac:dyDescent="0.2">
      <c r="A289" s="821" t="s">
        <v>6414</v>
      </c>
      <c r="B289" s="822" t="s">
        <v>6415</v>
      </c>
      <c r="C289" s="822" t="s">
        <v>604</v>
      </c>
      <c r="D289" s="822" t="s">
        <v>2942</v>
      </c>
      <c r="E289" s="822" t="s">
        <v>6335</v>
      </c>
      <c r="F289" s="822" t="s">
        <v>6343</v>
      </c>
      <c r="G289" s="822" t="s">
        <v>724</v>
      </c>
      <c r="H289" s="831">
        <v>8</v>
      </c>
      <c r="I289" s="831">
        <v>109.18</v>
      </c>
      <c r="J289" s="822"/>
      <c r="K289" s="822">
        <v>13.647500000000001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6414</v>
      </c>
      <c r="B290" s="822" t="s">
        <v>6415</v>
      </c>
      <c r="C290" s="822" t="s">
        <v>604</v>
      </c>
      <c r="D290" s="822" t="s">
        <v>2942</v>
      </c>
      <c r="E290" s="822" t="s">
        <v>6335</v>
      </c>
      <c r="F290" s="822" t="s">
        <v>6344</v>
      </c>
      <c r="G290" s="822" t="s">
        <v>726</v>
      </c>
      <c r="H290" s="831"/>
      <c r="I290" s="831"/>
      <c r="J290" s="822"/>
      <c r="K290" s="822"/>
      <c r="L290" s="831">
        <v>0.4</v>
      </c>
      <c r="M290" s="831">
        <v>244.38</v>
      </c>
      <c r="N290" s="822">
        <v>1</v>
      </c>
      <c r="O290" s="822">
        <v>610.94999999999993</v>
      </c>
      <c r="P290" s="831"/>
      <c r="Q290" s="831"/>
      <c r="R290" s="827"/>
      <c r="S290" s="832"/>
    </row>
    <row r="291" spans="1:19" ht="14.45" customHeight="1" x14ac:dyDescent="0.2">
      <c r="A291" s="821" t="s">
        <v>6414</v>
      </c>
      <c r="B291" s="822" t="s">
        <v>6415</v>
      </c>
      <c r="C291" s="822" t="s">
        <v>604</v>
      </c>
      <c r="D291" s="822" t="s">
        <v>2942</v>
      </c>
      <c r="E291" s="822" t="s">
        <v>6335</v>
      </c>
      <c r="F291" s="822" t="s">
        <v>6345</v>
      </c>
      <c r="G291" s="822" t="s">
        <v>4177</v>
      </c>
      <c r="H291" s="831"/>
      <c r="I291" s="831"/>
      <c r="J291" s="822"/>
      <c r="K291" s="822"/>
      <c r="L291" s="831">
        <v>0.2</v>
      </c>
      <c r="M291" s="831">
        <v>7.8</v>
      </c>
      <c r="N291" s="822">
        <v>1</v>
      </c>
      <c r="O291" s="822">
        <v>39</v>
      </c>
      <c r="P291" s="831"/>
      <c r="Q291" s="831"/>
      <c r="R291" s="827"/>
      <c r="S291" s="832"/>
    </row>
    <row r="292" spans="1:19" ht="14.45" customHeight="1" x14ac:dyDescent="0.2">
      <c r="A292" s="821" t="s">
        <v>6414</v>
      </c>
      <c r="B292" s="822" t="s">
        <v>6415</v>
      </c>
      <c r="C292" s="822" t="s">
        <v>604</v>
      </c>
      <c r="D292" s="822" t="s">
        <v>2942</v>
      </c>
      <c r="E292" s="822" t="s">
        <v>6335</v>
      </c>
      <c r="F292" s="822" t="s">
        <v>6346</v>
      </c>
      <c r="G292" s="822" t="s">
        <v>1095</v>
      </c>
      <c r="H292" s="831">
        <v>0.30000000000000004</v>
      </c>
      <c r="I292" s="831">
        <v>53.099999999999994</v>
      </c>
      <c r="J292" s="822"/>
      <c r="K292" s="822">
        <v>176.99999999999994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6414</v>
      </c>
      <c r="B293" s="822" t="s">
        <v>6415</v>
      </c>
      <c r="C293" s="822" t="s">
        <v>604</v>
      </c>
      <c r="D293" s="822" t="s">
        <v>2942</v>
      </c>
      <c r="E293" s="822" t="s">
        <v>6335</v>
      </c>
      <c r="F293" s="822" t="s">
        <v>6416</v>
      </c>
      <c r="G293" s="822" t="s">
        <v>679</v>
      </c>
      <c r="H293" s="831">
        <v>0.30000000000000004</v>
      </c>
      <c r="I293" s="831">
        <v>17.2</v>
      </c>
      <c r="J293" s="822">
        <v>1.8259023354564756</v>
      </c>
      <c r="K293" s="822">
        <v>57.333333333333321</v>
      </c>
      <c r="L293" s="831">
        <v>0.2</v>
      </c>
      <c r="M293" s="831">
        <v>9.42</v>
      </c>
      <c r="N293" s="822">
        <v>1</v>
      </c>
      <c r="O293" s="822">
        <v>47.099999999999994</v>
      </c>
      <c r="P293" s="831"/>
      <c r="Q293" s="831"/>
      <c r="R293" s="827"/>
      <c r="S293" s="832"/>
    </row>
    <row r="294" spans="1:19" ht="14.45" customHeight="1" x14ac:dyDescent="0.2">
      <c r="A294" s="821" t="s">
        <v>6414</v>
      </c>
      <c r="B294" s="822" t="s">
        <v>6415</v>
      </c>
      <c r="C294" s="822" t="s">
        <v>604</v>
      </c>
      <c r="D294" s="822" t="s">
        <v>2942</v>
      </c>
      <c r="E294" s="822" t="s">
        <v>6335</v>
      </c>
      <c r="F294" s="822" t="s">
        <v>6347</v>
      </c>
      <c r="G294" s="822" t="s">
        <v>690</v>
      </c>
      <c r="H294" s="831">
        <v>4</v>
      </c>
      <c r="I294" s="831">
        <v>287.40999999999997</v>
      </c>
      <c r="J294" s="822">
        <v>1.1954496298144912</v>
      </c>
      <c r="K294" s="822">
        <v>71.852499999999992</v>
      </c>
      <c r="L294" s="831">
        <v>3.9999999999999996</v>
      </c>
      <c r="M294" s="831">
        <v>240.42</v>
      </c>
      <c r="N294" s="822">
        <v>1</v>
      </c>
      <c r="O294" s="822">
        <v>60.105000000000004</v>
      </c>
      <c r="P294" s="831"/>
      <c r="Q294" s="831"/>
      <c r="R294" s="827"/>
      <c r="S294" s="832"/>
    </row>
    <row r="295" spans="1:19" ht="14.45" customHeight="1" x14ac:dyDescent="0.2">
      <c r="A295" s="821" t="s">
        <v>6414</v>
      </c>
      <c r="B295" s="822" t="s">
        <v>6415</v>
      </c>
      <c r="C295" s="822" t="s">
        <v>604</v>
      </c>
      <c r="D295" s="822" t="s">
        <v>2942</v>
      </c>
      <c r="E295" s="822" t="s">
        <v>6335</v>
      </c>
      <c r="F295" s="822" t="s">
        <v>6348</v>
      </c>
      <c r="G295" s="822" t="s">
        <v>6349</v>
      </c>
      <c r="H295" s="831"/>
      <c r="I295" s="831"/>
      <c r="J295" s="822"/>
      <c r="K295" s="822"/>
      <c r="L295" s="831">
        <v>0.3</v>
      </c>
      <c r="M295" s="831">
        <v>15.56</v>
      </c>
      <c r="N295" s="822">
        <v>1</v>
      </c>
      <c r="O295" s="822">
        <v>51.866666666666667</v>
      </c>
      <c r="P295" s="831"/>
      <c r="Q295" s="831"/>
      <c r="R295" s="827"/>
      <c r="S295" s="832"/>
    </row>
    <row r="296" spans="1:19" ht="14.45" customHeight="1" x14ac:dyDescent="0.2">
      <c r="A296" s="821" t="s">
        <v>6414</v>
      </c>
      <c r="B296" s="822" t="s">
        <v>6415</v>
      </c>
      <c r="C296" s="822" t="s">
        <v>604</v>
      </c>
      <c r="D296" s="822" t="s">
        <v>2942</v>
      </c>
      <c r="E296" s="822" t="s">
        <v>6335</v>
      </c>
      <c r="F296" s="822" t="s">
        <v>6350</v>
      </c>
      <c r="G296" s="822" t="s">
        <v>683</v>
      </c>
      <c r="H296" s="831">
        <v>7.8000000000000007</v>
      </c>
      <c r="I296" s="831">
        <v>4635.4799999999996</v>
      </c>
      <c r="J296" s="822">
        <v>1.1406228853909581</v>
      </c>
      <c r="K296" s="822">
        <v>594.29230769230753</v>
      </c>
      <c r="L296" s="831">
        <v>7.6</v>
      </c>
      <c r="M296" s="831">
        <v>4063.99</v>
      </c>
      <c r="N296" s="822">
        <v>1</v>
      </c>
      <c r="O296" s="822">
        <v>534.73552631578946</v>
      </c>
      <c r="P296" s="831"/>
      <c r="Q296" s="831"/>
      <c r="R296" s="827"/>
      <c r="S296" s="832"/>
    </row>
    <row r="297" spans="1:19" ht="14.45" customHeight="1" x14ac:dyDescent="0.2">
      <c r="A297" s="821" t="s">
        <v>6414</v>
      </c>
      <c r="B297" s="822" t="s">
        <v>6415</v>
      </c>
      <c r="C297" s="822" t="s">
        <v>604</v>
      </c>
      <c r="D297" s="822" t="s">
        <v>2942</v>
      </c>
      <c r="E297" s="822" t="s">
        <v>6335</v>
      </c>
      <c r="F297" s="822" t="s">
        <v>6352</v>
      </c>
      <c r="G297" s="822" t="s">
        <v>692</v>
      </c>
      <c r="H297" s="831">
        <v>0.04</v>
      </c>
      <c r="I297" s="831">
        <v>4.8600000000000003</v>
      </c>
      <c r="J297" s="822">
        <v>0.66575342465753418</v>
      </c>
      <c r="K297" s="822">
        <v>121.5</v>
      </c>
      <c r="L297" s="831">
        <v>0.06</v>
      </c>
      <c r="M297" s="831">
        <v>7.3000000000000007</v>
      </c>
      <c r="N297" s="822">
        <v>1</v>
      </c>
      <c r="O297" s="822">
        <v>121.66666666666669</v>
      </c>
      <c r="P297" s="831"/>
      <c r="Q297" s="831"/>
      <c r="R297" s="827"/>
      <c r="S297" s="832"/>
    </row>
    <row r="298" spans="1:19" ht="14.45" customHeight="1" x14ac:dyDescent="0.2">
      <c r="A298" s="821" t="s">
        <v>6414</v>
      </c>
      <c r="B298" s="822" t="s">
        <v>6415</v>
      </c>
      <c r="C298" s="822" t="s">
        <v>604</v>
      </c>
      <c r="D298" s="822" t="s">
        <v>2942</v>
      </c>
      <c r="E298" s="822" t="s">
        <v>6335</v>
      </c>
      <c r="F298" s="822" t="s">
        <v>6353</v>
      </c>
      <c r="G298" s="822" t="s">
        <v>692</v>
      </c>
      <c r="H298" s="831">
        <v>0.09</v>
      </c>
      <c r="I298" s="831">
        <v>18.059999999999999</v>
      </c>
      <c r="J298" s="822">
        <v>1</v>
      </c>
      <c r="K298" s="822">
        <v>200.66666666666666</v>
      </c>
      <c r="L298" s="831">
        <v>0.1</v>
      </c>
      <c r="M298" s="831">
        <v>18.059999999999999</v>
      </c>
      <c r="N298" s="822">
        <v>1</v>
      </c>
      <c r="O298" s="822">
        <v>180.59999999999997</v>
      </c>
      <c r="P298" s="831"/>
      <c r="Q298" s="831"/>
      <c r="R298" s="827"/>
      <c r="S298" s="832"/>
    </row>
    <row r="299" spans="1:19" ht="14.45" customHeight="1" x14ac:dyDescent="0.2">
      <c r="A299" s="821" t="s">
        <v>6414</v>
      </c>
      <c r="B299" s="822" t="s">
        <v>6415</v>
      </c>
      <c r="C299" s="822" t="s">
        <v>604</v>
      </c>
      <c r="D299" s="822" t="s">
        <v>2942</v>
      </c>
      <c r="E299" s="822" t="s">
        <v>6335</v>
      </c>
      <c r="F299" s="822" t="s">
        <v>6354</v>
      </c>
      <c r="G299" s="822" t="s">
        <v>692</v>
      </c>
      <c r="H299" s="831">
        <v>6.65</v>
      </c>
      <c r="I299" s="831">
        <v>1618.74</v>
      </c>
      <c r="J299" s="822">
        <v>1.0075751445626397</v>
      </c>
      <c r="K299" s="822">
        <v>243.41954887218043</v>
      </c>
      <c r="L299" s="831">
        <v>6.6000000000000005</v>
      </c>
      <c r="M299" s="831">
        <v>1606.57</v>
      </c>
      <c r="N299" s="822">
        <v>1</v>
      </c>
      <c r="O299" s="822">
        <v>243.41969696969693</v>
      </c>
      <c r="P299" s="831"/>
      <c r="Q299" s="831"/>
      <c r="R299" s="827"/>
      <c r="S299" s="832"/>
    </row>
    <row r="300" spans="1:19" ht="14.45" customHeight="1" x14ac:dyDescent="0.2">
      <c r="A300" s="821" t="s">
        <v>6414</v>
      </c>
      <c r="B300" s="822" t="s">
        <v>6415</v>
      </c>
      <c r="C300" s="822" t="s">
        <v>604</v>
      </c>
      <c r="D300" s="822" t="s">
        <v>2942</v>
      </c>
      <c r="E300" s="822" t="s">
        <v>6335</v>
      </c>
      <c r="F300" s="822" t="s">
        <v>6418</v>
      </c>
      <c r="G300" s="822"/>
      <c r="H300" s="831">
        <v>1.5</v>
      </c>
      <c r="I300" s="831">
        <v>56.25</v>
      </c>
      <c r="J300" s="822"/>
      <c r="K300" s="822">
        <v>37.5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6414</v>
      </c>
      <c r="B301" s="822" t="s">
        <v>6415</v>
      </c>
      <c r="C301" s="822" t="s">
        <v>604</v>
      </c>
      <c r="D301" s="822" t="s">
        <v>2942</v>
      </c>
      <c r="E301" s="822" t="s">
        <v>6335</v>
      </c>
      <c r="F301" s="822" t="s">
        <v>6418</v>
      </c>
      <c r="G301" s="822" t="s">
        <v>6419</v>
      </c>
      <c r="H301" s="831">
        <v>2.3000000000000003</v>
      </c>
      <c r="I301" s="831">
        <v>86.25</v>
      </c>
      <c r="J301" s="822"/>
      <c r="K301" s="822">
        <v>37.499999999999993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6414</v>
      </c>
      <c r="B302" s="822" t="s">
        <v>6415</v>
      </c>
      <c r="C302" s="822" t="s">
        <v>604</v>
      </c>
      <c r="D302" s="822" t="s">
        <v>2942</v>
      </c>
      <c r="E302" s="822" t="s">
        <v>6335</v>
      </c>
      <c r="F302" s="822" t="s">
        <v>6355</v>
      </c>
      <c r="G302" s="822" t="s">
        <v>2337</v>
      </c>
      <c r="H302" s="831"/>
      <c r="I302" s="831"/>
      <c r="J302" s="822"/>
      <c r="K302" s="822"/>
      <c r="L302" s="831">
        <v>0.05</v>
      </c>
      <c r="M302" s="831">
        <v>13.85</v>
      </c>
      <c r="N302" s="822">
        <v>1</v>
      </c>
      <c r="O302" s="822">
        <v>277</v>
      </c>
      <c r="P302" s="831"/>
      <c r="Q302" s="831"/>
      <c r="R302" s="827"/>
      <c r="S302" s="832"/>
    </row>
    <row r="303" spans="1:19" ht="14.45" customHeight="1" x14ac:dyDescent="0.2">
      <c r="A303" s="821" t="s">
        <v>6414</v>
      </c>
      <c r="B303" s="822" t="s">
        <v>6415</v>
      </c>
      <c r="C303" s="822" t="s">
        <v>604</v>
      </c>
      <c r="D303" s="822" t="s">
        <v>2942</v>
      </c>
      <c r="E303" s="822" t="s">
        <v>6335</v>
      </c>
      <c r="F303" s="822" t="s">
        <v>6357</v>
      </c>
      <c r="G303" s="822" t="s">
        <v>2319</v>
      </c>
      <c r="H303" s="831"/>
      <c r="I303" s="831"/>
      <c r="J303" s="822"/>
      <c r="K303" s="822"/>
      <c r="L303" s="831">
        <v>1.4000000000000001</v>
      </c>
      <c r="M303" s="831">
        <v>349.16999999999996</v>
      </c>
      <c r="N303" s="822">
        <v>1</v>
      </c>
      <c r="O303" s="822">
        <v>249.40714285714282</v>
      </c>
      <c r="P303" s="831"/>
      <c r="Q303" s="831"/>
      <c r="R303" s="827"/>
      <c r="S303" s="832"/>
    </row>
    <row r="304" spans="1:19" ht="14.45" customHeight="1" x14ac:dyDescent="0.2">
      <c r="A304" s="821" t="s">
        <v>6414</v>
      </c>
      <c r="B304" s="822" t="s">
        <v>6415</v>
      </c>
      <c r="C304" s="822" t="s">
        <v>604</v>
      </c>
      <c r="D304" s="822" t="s">
        <v>2942</v>
      </c>
      <c r="E304" s="822" t="s">
        <v>6335</v>
      </c>
      <c r="F304" s="822" t="s">
        <v>6420</v>
      </c>
      <c r="G304" s="822" t="s">
        <v>2319</v>
      </c>
      <c r="H304" s="831"/>
      <c r="I304" s="831"/>
      <c r="J304" s="822"/>
      <c r="K304" s="822"/>
      <c r="L304" s="831">
        <v>2.7</v>
      </c>
      <c r="M304" s="831">
        <v>146.69999999999999</v>
      </c>
      <c r="N304" s="822">
        <v>1</v>
      </c>
      <c r="O304" s="822">
        <v>54.333333333333329</v>
      </c>
      <c r="P304" s="831"/>
      <c r="Q304" s="831"/>
      <c r="R304" s="827"/>
      <c r="S304" s="832"/>
    </row>
    <row r="305" spans="1:19" ht="14.45" customHeight="1" x14ac:dyDescent="0.2">
      <c r="A305" s="821" t="s">
        <v>6414</v>
      </c>
      <c r="B305" s="822" t="s">
        <v>6415</v>
      </c>
      <c r="C305" s="822" t="s">
        <v>604</v>
      </c>
      <c r="D305" s="822" t="s">
        <v>2942</v>
      </c>
      <c r="E305" s="822" t="s">
        <v>6359</v>
      </c>
      <c r="F305" s="822" t="s">
        <v>6360</v>
      </c>
      <c r="G305" s="822" t="s">
        <v>6361</v>
      </c>
      <c r="H305" s="831">
        <v>2</v>
      </c>
      <c r="I305" s="831">
        <v>485.28</v>
      </c>
      <c r="J305" s="822"/>
      <c r="K305" s="822">
        <v>242.64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6414</v>
      </c>
      <c r="B306" s="822" t="s">
        <v>6415</v>
      </c>
      <c r="C306" s="822" t="s">
        <v>604</v>
      </c>
      <c r="D306" s="822" t="s">
        <v>2942</v>
      </c>
      <c r="E306" s="822" t="s">
        <v>6359</v>
      </c>
      <c r="F306" s="822" t="s">
        <v>6362</v>
      </c>
      <c r="G306" s="822" t="s">
        <v>6363</v>
      </c>
      <c r="H306" s="831">
        <v>49</v>
      </c>
      <c r="I306" s="831">
        <v>11889.36</v>
      </c>
      <c r="J306" s="822">
        <v>1.1497835698784977</v>
      </c>
      <c r="K306" s="822">
        <v>242.64000000000001</v>
      </c>
      <c r="L306" s="831">
        <v>48</v>
      </c>
      <c r="M306" s="831">
        <v>10340.519999999999</v>
      </c>
      <c r="N306" s="822">
        <v>1</v>
      </c>
      <c r="O306" s="822">
        <v>215.42749999999998</v>
      </c>
      <c r="P306" s="831"/>
      <c r="Q306" s="831"/>
      <c r="R306" s="827"/>
      <c r="S306" s="832"/>
    </row>
    <row r="307" spans="1:19" ht="14.45" customHeight="1" x14ac:dyDescent="0.2">
      <c r="A307" s="821" t="s">
        <v>6414</v>
      </c>
      <c r="B307" s="822" t="s">
        <v>6415</v>
      </c>
      <c r="C307" s="822" t="s">
        <v>604</v>
      </c>
      <c r="D307" s="822" t="s">
        <v>2942</v>
      </c>
      <c r="E307" s="822" t="s">
        <v>6359</v>
      </c>
      <c r="F307" s="822" t="s">
        <v>6364</v>
      </c>
      <c r="G307" s="822" t="s">
        <v>6365</v>
      </c>
      <c r="H307" s="831">
        <v>9</v>
      </c>
      <c r="I307" s="831">
        <v>2183.7599999999998</v>
      </c>
      <c r="J307" s="822">
        <v>0.40576758705265897</v>
      </c>
      <c r="K307" s="822">
        <v>242.64</v>
      </c>
      <c r="L307" s="831">
        <v>25</v>
      </c>
      <c r="M307" s="831">
        <v>5381.7999999999993</v>
      </c>
      <c r="N307" s="822">
        <v>1</v>
      </c>
      <c r="O307" s="822">
        <v>215.27199999999996</v>
      </c>
      <c r="P307" s="831"/>
      <c r="Q307" s="831"/>
      <c r="R307" s="827"/>
      <c r="S307" s="832"/>
    </row>
    <row r="308" spans="1:19" ht="14.45" customHeight="1" x14ac:dyDescent="0.2">
      <c r="A308" s="821" t="s">
        <v>6414</v>
      </c>
      <c r="B308" s="822" t="s">
        <v>6415</v>
      </c>
      <c r="C308" s="822" t="s">
        <v>604</v>
      </c>
      <c r="D308" s="822" t="s">
        <v>2942</v>
      </c>
      <c r="E308" s="822" t="s">
        <v>6329</v>
      </c>
      <c r="F308" s="822" t="s">
        <v>6372</v>
      </c>
      <c r="G308" s="822" t="s">
        <v>6373</v>
      </c>
      <c r="H308" s="831">
        <v>10</v>
      </c>
      <c r="I308" s="831">
        <v>780</v>
      </c>
      <c r="J308" s="822">
        <v>1.0970464135021096</v>
      </c>
      <c r="K308" s="822">
        <v>78</v>
      </c>
      <c r="L308" s="831">
        <v>9</v>
      </c>
      <c r="M308" s="831">
        <v>711</v>
      </c>
      <c r="N308" s="822">
        <v>1</v>
      </c>
      <c r="O308" s="822">
        <v>79</v>
      </c>
      <c r="P308" s="831"/>
      <c r="Q308" s="831"/>
      <c r="R308" s="827"/>
      <c r="S308" s="832"/>
    </row>
    <row r="309" spans="1:19" ht="14.45" customHeight="1" x14ac:dyDescent="0.2">
      <c r="A309" s="821" t="s">
        <v>6414</v>
      </c>
      <c r="B309" s="822" t="s">
        <v>6415</v>
      </c>
      <c r="C309" s="822" t="s">
        <v>604</v>
      </c>
      <c r="D309" s="822" t="s">
        <v>2942</v>
      </c>
      <c r="E309" s="822" t="s">
        <v>6329</v>
      </c>
      <c r="F309" s="822" t="s">
        <v>6374</v>
      </c>
      <c r="G309" s="822" t="s">
        <v>6375</v>
      </c>
      <c r="H309" s="831">
        <v>465</v>
      </c>
      <c r="I309" s="831">
        <v>68559</v>
      </c>
      <c r="J309" s="822">
        <v>1.1436602332059986</v>
      </c>
      <c r="K309" s="822">
        <v>147.43870967741935</v>
      </c>
      <c r="L309" s="831">
        <v>397</v>
      </c>
      <c r="M309" s="831">
        <v>59947</v>
      </c>
      <c r="N309" s="822">
        <v>1</v>
      </c>
      <c r="O309" s="822">
        <v>151</v>
      </c>
      <c r="P309" s="831"/>
      <c r="Q309" s="831"/>
      <c r="R309" s="827"/>
      <c r="S309" s="832"/>
    </row>
    <row r="310" spans="1:19" ht="14.45" customHeight="1" x14ac:dyDescent="0.2">
      <c r="A310" s="821" t="s">
        <v>6414</v>
      </c>
      <c r="B310" s="822" t="s">
        <v>6415</v>
      </c>
      <c r="C310" s="822" t="s">
        <v>604</v>
      </c>
      <c r="D310" s="822" t="s">
        <v>2942</v>
      </c>
      <c r="E310" s="822" t="s">
        <v>6329</v>
      </c>
      <c r="F310" s="822" t="s">
        <v>6376</v>
      </c>
      <c r="G310" s="822" t="s">
        <v>6377</v>
      </c>
      <c r="H310" s="831">
        <v>54</v>
      </c>
      <c r="I310" s="831">
        <v>1998</v>
      </c>
      <c r="J310" s="822">
        <v>0.95598086124401915</v>
      </c>
      <c r="K310" s="822">
        <v>37</v>
      </c>
      <c r="L310" s="831">
        <v>55</v>
      </c>
      <c r="M310" s="831">
        <v>2090</v>
      </c>
      <c r="N310" s="822">
        <v>1</v>
      </c>
      <c r="O310" s="822">
        <v>38</v>
      </c>
      <c r="P310" s="831">
        <v>2</v>
      </c>
      <c r="Q310" s="831">
        <v>76</v>
      </c>
      <c r="R310" s="827">
        <v>3.6363636363636362E-2</v>
      </c>
      <c r="S310" s="832">
        <v>38</v>
      </c>
    </row>
    <row r="311" spans="1:19" ht="14.45" customHeight="1" x14ac:dyDescent="0.2">
      <c r="A311" s="821" t="s">
        <v>6414</v>
      </c>
      <c r="B311" s="822" t="s">
        <v>6415</v>
      </c>
      <c r="C311" s="822" t="s">
        <v>604</v>
      </c>
      <c r="D311" s="822" t="s">
        <v>2942</v>
      </c>
      <c r="E311" s="822" t="s">
        <v>6329</v>
      </c>
      <c r="F311" s="822" t="s">
        <v>6421</v>
      </c>
      <c r="G311" s="822" t="s">
        <v>6422</v>
      </c>
      <c r="H311" s="831">
        <v>1</v>
      </c>
      <c r="I311" s="831">
        <v>117</v>
      </c>
      <c r="J311" s="822"/>
      <c r="K311" s="822">
        <v>117</v>
      </c>
      <c r="L311" s="831"/>
      <c r="M311" s="831"/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6414</v>
      </c>
      <c r="B312" s="822" t="s">
        <v>6415</v>
      </c>
      <c r="C312" s="822" t="s">
        <v>604</v>
      </c>
      <c r="D312" s="822" t="s">
        <v>2942</v>
      </c>
      <c r="E312" s="822" t="s">
        <v>6329</v>
      </c>
      <c r="F312" s="822" t="s">
        <v>6378</v>
      </c>
      <c r="G312" s="822" t="s">
        <v>6379</v>
      </c>
      <c r="H312" s="831">
        <v>29</v>
      </c>
      <c r="I312" s="831">
        <v>3770</v>
      </c>
      <c r="J312" s="822">
        <v>2.3982188295165394</v>
      </c>
      <c r="K312" s="822">
        <v>130</v>
      </c>
      <c r="L312" s="831">
        <v>12</v>
      </c>
      <c r="M312" s="831">
        <v>1572</v>
      </c>
      <c r="N312" s="822">
        <v>1</v>
      </c>
      <c r="O312" s="822">
        <v>131</v>
      </c>
      <c r="P312" s="831"/>
      <c r="Q312" s="831"/>
      <c r="R312" s="827"/>
      <c r="S312" s="832"/>
    </row>
    <row r="313" spans="1:19" ht="14.45" customHeight="1" x14ac:dyDescent="0.2">
      <c r="A313" s="821" t="s">
        <v>6414</v>
      </c>
      <c r="B313" s="822" t="s">
        <v>6415</v>
      </c>
      <c r="C313" s="822" t="s">
        <v>604</v>
      </c>
      <c r="D313" s="822" t="s">
        <v>2942</v>
      </c>
      <c r="E313" s="822" t="s">
        <v>6329</v>
      </c>
      <c r="F313" s="822" t="s">
        <v>6423</v>
      </c>
      <c r="G313" s="822" t="s">
        <v>6424</v>
      </c>
      <c r="H313" s="831">
        <v>2</v>
      </c>
      <c r="I313" s="831">
        <v>504</v>
      </c>
      <c r="J313" s="822">
        <v>0.24803149606299213</v>
      </c>
      <c r="K313" s="822">
        <v>252</v>
      </c>
      <c r="L313" s="831">
        <v>8</v>
      </c>
      <c r="M313" s="831">
        <v>2032</v>
      </c>
      <c r="N313" s="822">
        <v>1</v>
      </c>
      <c r="O313" s="822">
        <v>254</v>
      </c>
      <c r="P313" s="831"/>
      <c r="Q313" s="831"/>
      <c r="R313" s="827"/>
      <c r="S313" s="832"/>
    </row>
    <row r="314" spans="1:19" ht="14.45" customHeight="1" x14ac:dyDescent="0.2">
      <c r="A314" s="821" t="s">
        <v>6414</v>
      </c>
      <c r="B314" s="822" t="s">
        <v>6415</v>
      </c>
      <c r="C314" s="822" t="s">
        <v>604</v>
      </c>
      <c r="D314" s="822" t="s">
        <v>2942</v>
      </c>
      <c r="E314" s="822" t="s">
        <v>6329</v>
      </c>
      <c r="F314" s="822" t="s">
        <v>6380</v>
      </c>
      <c r="G314" s="822" t="s">
        <v>6381</v>
      </c>
      <c r="H314" s="831">
        <v>62</v>
      </c>
      <c r="I314" s="831">
        <v>43524</v>
      </c>
      <c r="J314" s="822">
        <v>1.2563577057414197</v>
      </c>
      <c r="K314" s="822">
        <v>702</v>
      </c>
      <c r="L314" s="831">
        <v>49</v>
      </c>
      <c r="M314" s="831">
        <v>34643</v>
      </c>
      <c r="N314" s="822">
        <v>1</v>
      </c>
      <c r="O314" s="822">
        <v>707</v>
      </c>
      <c r="P314" s="831"/>
      <c r="Q314" s="831"/>
      <c r="R314" s="827"/>
      <c r="S314" s="832"/>
    </row>
    <row r="315" spans="1:19" ht="14.45" customHeight="1" x14ac:dyDescent="0.2">
      <c r="A315" s="821" t="s">
        <v>6414</v>
      </c>
      <c r="B315" s="822" t="s">
        <v>6415</v>
      </c>
      <c r="C315" s="822" t="s">
        <v>604</v>
      </c>
      <c r="D315" s="822" t="s">
        <v>2942</v>
      </c>
      <c r="E315" s="822" t="s">
        <v>6329</v>
      </c>
      <c r="F315" s="822" t="s">
        <v>6382</v>
      </c>
      <c r="G315" s="822" t="s">
        <v>6383</v>
      </c>
      <c r="H315" s="831">
        <v>9</v>
      </c>
      <c r="I315" s="831">
        <v>3195</v>
      </c>
      <c r="J315" s="822">
        <v>2.2311452513966481</v>
      </c>
      <c r="K315" s="822">
        <v>355</v>
      </c>
      <c r="L315" s="831">
        <v>4</v>
      </c>
      <c r="M315" s="831">
        <v>1432</v>
      </c>
      <c r="N315" s="822">
        <v>1</v>
      </c>
      <c r="O315" s="822">
        <v>358</v>
      </c>
      <c r="P315" s="831"/>
      <c r="Q315" s="831"/>
      <c r="R315" s="827"/>
      <c r="S315" s="832"/>
    </row>
    <row r="316" spans="1:19" ht="14.45" customHeight="1" x14ac:dyDescent="0.2">
      <c r="A316" s="821" t="s">
        <v>6414</v>
      </c>
      <c r="B316" s="822" t="s">
        <v>6415</v>
      </c>
      <c r="C316" s="822" t="s">
        <v>604</v>
      </c>
      <c r="D316" s="822" t="s">
        <v>2942</v>
      </c>
      <c r="E316" s="822" t="s">
        <v>6329</v>
      </c>
      <c r="F316" s="822" t="s">
        <v>6384</v>
      </c>
      <c r="G316" s="822" t="s">
        <v>6385</v>
      </c>
      <c r="H316" s="831">
        <v>283</v>
      </c>
      <c r="I316" s="831">
        <v>9433.34</v>
      </c>
      <c r="J316" s="822">
        <v>0.69193219851642995</v>
      </c>
      <c r="K316" s="822">
        <v>33.333356890459363</v>
      </c>
      <c r="L316" s="831">
        <v>409</v>
      </c>
      <c r="M316" s="831">
        <v>13633.33</v>
      </c>
      <c r="N316" s="822">
        <v>1</v>
      </c>
      <c r="O316" s="822">
        <v>33.333325183374086</v>
      </c>
      <c r="P316" s="831"/>
      <c r="Q316" s="831"/>
      <c r="R316" s="827"/>
      <c r="S316" s="832"/>
    </row>
    <row r="317" spans="1:19" ht="14.45" customHeight="1" x14ac:dyDescent="0.2">
      <c r="A317" s="821" t="s">
        <v>6414</v>
      </c>
      <c r="B317" s="822" t="s">
        <v>6415</v>
      </c>
      <c r="C317" s="822" t="s">
        <v>604</v>
      </c>
      <c r="D317" s="822" t="s">
        <v>2942</v>
      </c>
      <c r="E317" s="822" t="s">
        <v>6329</v>
      </c>
      <c r="F317" s="822" t="s">
        <v>6386</v>
      </c>
      <c r="G317" s="822" t="s">
        <v>6387</v>
      </c>
      <c r="H317" s="831">
        <v>901</v>
      </c>
      <c r="I317" s="831">
        <v>109021</v>
      </c>
      <c r="J317" s="822">
        <v>1.2207851831944818</v>
      </c>
      <c r="K317" s="822">
        <v>121</v>
      </c>
      <c r="L317" s="831">
        <v>732</v>
      </c>
      <c r="M317" s="831">
        <v>89304</v>
      </c>
      <c r="N317" s="822">
        <v>1</v>
      </c>
      <c r="O317" s="822">
        <v>122</v>
      </c>
      <c r="P317" s="831"/>
      <c r="Q317" s="831"/>
      <c r="R317" s="827"/>
      <c r="S317" s="832"/>
    </row>
    <row r="318" spans="1:19" ht="14.45" customHeight="1" x14ac:dyDescent="0.2">
      <c r="A318" s="821" t="s">
        <v>6414</v>
      </c>
      <c r="B318" s="822" t="s">
        <v>6415</v>
      </c>
      <c r="C318" s="822" t="s">
        <v>604</v>
      </c>
      <c r="D318" s="822" t="s">
        <v>2942</v>
      </c>
      <c r="E318" s="822" t="s">
        <v>6329</v>
      </c>
      <c r="F318" s="822" t="s">
        <v>6388</v>
      </c>
      <c r="G318" s="822" t="s">
        <v>6389</v>
      </c>
      <c r="H318" s="831">
        <v>2</v>
      </c>
      <c r="I318" s="831">
        <v>64</v>
      </c>
      <c r="J318" s="822">
        <v>0.96969696969696972</v>
      </c>
      <c r="K318" s="822">
        <v>32</v>
      </c>
      <c r="L318" s="831">
        <v>2</v>
      </c>
      <c r="M318" s="831">
        <v>66</v>
      </c>
      <c r="N318" s="822">
        <v>1</v>
      </c>
      <c r="O318" s="822">
        <v>33</v>
      </c>
      <c r="P318" s="831"/>
      <c r="Q318" s="831"/>
      <c r="R318" s="827"/>
      <c r="S318" s="832"/>
    </row>
    <row r="319" spans="1:19" ht="14.45" customHeight="1" x14ac:dyDescent="0.2">
      <c r="A319" s="821" t="s">
        <v>6414</v>
      </c>
      <c r="B319" s="822" t="s">
        <v>6415</v>
      </c>
      <c r="C319" s="822" t="s">
        <v>604</v>
      </c>
      <c r="D319" s="822" t="s">
        <v>2942</v>
      </c>
      <c r="E319" s="822" t="s">
        <v>6329</v>
      </c>
      <c r="F319" s="822" t="s">
        <v>6390</v>
      </c>
      <c r="G319" s="822" t="s">
        <v>6391</v>
      </c>
      <c r="H319" s="831">
        <v>2</v>
      </c>
      <c r="I319" s="831">
        <v>148</v>
      </c>
      <c r="J319" s="822">
        <v>1.9733333333333334</v>
      </c>
      <c r="K319" s="822">
        <v>74</v>
      </c>
      <c r="L319" s="831">
        <v>1</v>
      </c>
      <c r="M319" s="831">
        <v>75</v>
      </c>
      <c r="N319" s="822">
        <v>1</v>
      </c>
      <c r="O319" s="822">
        <v>75</v>
      </c>
      <c r="P319" s="831"/>
      <c r="Q319" s="831"/>
      <c r="R319" s="827"/>
      <c r="S319" s="832"/>
    </row>
    <row r="320" spans="1:19" ht="14.45" customHeight="1" x14ac:dyDescent="0.2">
      <c r="A320" s="821" t="s">
        <v>6414</v>
      </c>
      <c r="B320" s="822" t="s">
        <v>6415</v>
      </c>
      <c r="C320" s="822" t="s">
        <v>604</v>
      </c>
      <c r="D320" s="822" t="s">
        <v>2942</v>
      </c>
      <c r="E320" s="822" t="s">
        <v>6329</v>
      </c>
      <c r="F320" s="822" t="s">
        <v>6394</v>
      </c>
      <c r="G320" s="822" t="s">
        <v>6395</v>
      </c>
      <c r="H320" s="831">
        <v>117</v>
      </c>
      <c r="I320" s="831">
        <v>9009</v>
      </c>
      <c r="J320" s="822">
        <v>0.91666666666666663</v>
      </c>
      <c r="K320" s="822">
        <v>77</v>
      </c>
      <c r="L320" s="831">
        <v>126</v>
      </c>
      <c r="M320" s="831">
        <v>9828</v>
      </c>
      <c r="N320" s="822">
        <v>1</v>
      </c>
      <c r="O320" s="822">
        <v>78</v>
      </c>
      <c r="P320" s="831"/>
      <c r="Q320" s="831"/>
      <c r="R320" s="827"/>
      <c r="S320" s="832"/>
    </row>
    <row r="321" spans="1:19" ht="14.45" customHeight="1" x14ac:dyDescent="0.2">
      <c r="A321" s="821" t="s">
        <v>6414</v>
      </c>
      <c r="B321" s="822" t="s">
        <v>6415</v>
      </c>
      <c r="C321" s="822" t="s">
        <v>604</v>
      </c>
      <c r="D321" s="822" t="s">
        <v>2942</v>
      </c>
      <c r="E321" s="822" t="s">
        <v>6329</v>
      </c>
      <c r="F321" s="822" t="s">
        <v>6396</v>
      </c>
      <c r="G321" s="822" t="s">
        <v>6397</v>
      </c>
      <c r="H321" s="831">
        <v>39</v>
      </c>
      <c r="I321" s="831">
        <v>24180</v>
      </c>
      <c r="J321" s="822">
        <v>0.90406042024975697</v>
      </c>
      <c r="K321" s="822">
        <v>620</v>
      </c>
      <c r="L321" s="831">
        <v>43</v>
      </c>
      <c r="M321" s="831">
        <v>26746</v>
      </c>
      <c r="N321" s="822">
        <v>1</v>
      </c>
      <c r="O321" s="822">
        <v>622</v>
      </c>
      <c r="P321" s="831"/>
      <c r="Q321" s="831"/>
      <c r="R321" s="827"/>
      <c r="S321" s="832"/>
    </row>
    <row r="322" spans="1:19" ht="14.45" customHeight="1" x14ac:dyDescent="0.2">
      <c r="A322" s="821" t="s">
        <v>6414</v>
      </c>
      <c r="B322" s="822" t="s">
        <v>6415</v>
      </c>
      <c r="C322" s="822" t="s">
        <v>604</v>
      </c>
      <c r="D322" s="822" t="s">
        <v>2942</v>
      </c>
      <c r="E322" s="822" t="s">
        <v>6329</v>
      </c>
      <c r="F322" s="822" t="s">
        <v>6400</v>
      </c>
      <c r="G322" s="822" t="s">
        <v>6401</v>
      </c>
      <c r="H322" s="831">
        <v>49</v>
      </c>
      <c r="I322" s="831">
        <v>18326</v>
      </c>
      <c r="J322" s="822">
        <v>0.82609087630724842</v>
      </c>
      <c r="K322" s="822">
        <v>374</v>
      </c>
      <c r="L322" s="831">
        <v>59</v>
      </c>
      <c r="M322" s="831">
        <v>22184</v>
      </c>
      <c r="N322" s="822">
        <v>1</v>
      </c>
      <c r="O322" s="822">
        <v>376</v>
      </c>
      <c r="P322" s="831"/>
      <c r="Q322" s="831"/>
      <c r="R322" s="827"/>
      <c r="S322" s="832"/>
    </row>
    <row r="323" spans="1:19" ht="14.45" customHeight="1" x14ac:dyDescent="0.2">
      <c r="A323" s="821" t="s">
        <v>6414</v>
      </c>
      <c r="B323" s="822" t="s">
        <v>6415</v>
      </c>
      <c r="C323" s="822" t="s">
        <v>604</v>
      </c>
      <c r="D323" s="822" t="s">
        <v>2942</v>
      </c>
      <c r="E323" s="822" t="s">
        <v>6329</v>
      </c>
      <c r="F323" s="822" t="s">
        <v>6402</v>
      </c>
      <c r="G323" s="822" t="s">
        <v>6403</v>
      </c>
      <c r="H323" s="831">
        <v>297</v>
      </c>
      <c r="I323" s="831">
        <v>52866</v>
      </c>
      <c r="J323" s="822">
        <v>0.80694202765821044</v>
      </c>
      <c r="K323" s="822">
        <v>178</v>
      </c>
      <c r="L323" s="831">
        <v>366</v>
      </c>
      <c r="M323" s="831">
        <v>65514</v>
      </c>
      <c r="N323" s="822">
        <v>1</v>
      </c>
      <c r="O323" s="822">
        <v>179</v>
      </c>
      <c r="P323" s="831"/>
      <c r="Q323" s="831"/>
      <c r="R323" s="827"/>
      <c r="S323" s="832"/>
    </row>
    <row r="324" spans="1:19" ht="14.45" customHeight="1" x14ac:dyDescent="0.2">
      <c r="A324" s="821" t="s">
        <v>6414</v>
      </c>
      <c r="B324" s="822" t="s">
        <v>6415</v>
      </c>
      <c r="C324" s="822" t="s">
        <v>604</v>
      </c>
      <c r="D324" s="822" t="s">
        <v>6281</v>
      </c>
      <c r="E324" s="822" t="s">
        <v>6329</v>
      </c>
      <c r="F324" s="822" t="s">
        <v>6376</v>
      </c>
      <c r="G324" s="822" t="s">
        <v>6377</v>
      </c>
      <c r="H324" s="831">
        <v>1</v>
      </c>
      <c r="I324" s="831">
        <v>37</v>
      </c>
      <c r="J324" s="822"/>
      <c r="K324" s="822">
        <v>37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6414</v>
      </c>
      <c r="B325" s="822" t="s">
        <v>6415</v>
      </c>
      <c r="C325" s="822" t="s">
        <v>604</v>
      </c>
      <c r="D325" s="822" t="s">
        <v>6281</v>
      </c>
      <c r="E325" s="822" t="s">
        <v>6329</v>
      </c>
      <c r="F325" s="822" t="s">
        <v>6423</v>
      </c>
      <c r="G325" s="822" t="s">
        <v>6424</v>
      </c>
      <c r="H325" s="831">
        <v>72</v>
      </c>
      <c r="I325" s="831">
        <v>18144</v>
      </c>
      <c r="J325" s="822">
        <v>23.811023622047244</v>
      </c>
      <c r="K325" s="822">
        <v>252</v>
      </c>
      <c r="L325" s="831">
        <v>3</v>
      </c>
      <c r="M325" s="831">
        <v>762</v>
      </c>
      <c r="N325" s="822">
        <v>1</v>
      </c>
      <c r="O325" s="822">
        <v>254</v>
      </c>
      <c r="P325" s="831"/>
      <c r="Q325" s="831"/>
      <c r="R325" s="827"/>
      <c r="S325" s="832"/>
    </row>
    <row r="326" spans="1:19" ht="14.45" customHeight="1" x14ac:dyDescent="0.2">
      <c r="A326" s="821" t="s">
        <v>6414</v>
      </c>
      <c r="B326" s="822" t="s">
        <v>6415</v>
      </c>
      <c r="C326" s="822" t="s">
        <v>604</v>
      </c>
      <c r="D326" s="822" t="s">
        <v>6283</v>
      </c>
      <c r="E326" s="822" t="s">
        <v>6335</v>
      </c>
      <c r="F326" s="822" t="s">
        <v>6336</v>
      </c>
      <c r="G326" s="822" t="s">
        <v>6337</v>
      </c>
      <c r="H326" s="831">
        <v>0.60000000000000009</v>
      </c>
      <c r="I326" s="831">
        <v>32.46</v>
      </c>
      <c r="J326" s="822"/>
      <c r="K326" s="822">
        <v>54.099999999999994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6414</v>
      </c>
      <c r="B327" s="822" t="s">
        <v>6415</v>
      </c>
      <c r="C327" s="822" t="s">
        <v>604</v>
      </c>
      <c r="D327" s="822" t="s">
        <v>6283</v>
      </c>
      <c r="E327" s="822" t="s">
        <v>6335</v>
      </c>
      <c r="F327" s="822" t="s">
        <v>6338</v>
      </c>
      <c r="G327" s="822" t="s">
        <v>6339</v>
      </c>
      <c r="H327" s="831">
        <v>7.6</v>
      </c>
      <c r="I327" s="831">
        <v>529.72</v>
      </c>
      <c r="J327" s="822">
        <v>3.4545454545454546</v>
      </c>
      <c r="K327" s="822">
        <v>69.7</v>
      </c>
      <c r="L327" s="831">
        <v>2.2000000000000002</v>
      </c>
      <c r="M327" s="831">
        <v>153.34</v>
      </c>
      <c r="N327" s="822">
        <v>1</v>
      </c>
      <c r="O327" s="822">
        <v>69.7</v>
      </c>
      <c r="P327" s="831"/>
      <c r="Q327" s="831"/>
      <c r="R327" s="827"/>
      <c r="S327" s="832"/>
    </row>
    <row r="328" spans="1:19" ht="14.45" customHeight="1" x14ac:dyDescent="0.2">
      <c r="A328" s="821" t="s">
        <v>6414</v>
      </c>
      <c r="B328" s="822" t="s">
        <v>6415</v>
      </c>
      <c r="C328" s="822" t="s">
        <v>604</v>
      </c>
      <c r="D328" s="822" t="s">
        <v>6283</v>
      </c>
      <c r="E328" s="822" t="s">
        <v>6335</v>
      </c>
      <c r="F328" s="822" t="s">
        <v>6340</v>
      </c>
      <c r="G328" s="822" t="s">
        <v>6341</v>
      </c>
      <c r="H328" s="831">
        <v>40.799999999999997</v>
      </c>
      <c r="I328" s="831">
        <v>13069.31</v>
      </c>
      <c r="J328" s="822">
        <v>3.5262703472763719</v>
      </c>
      <c r="K328" s="822">
        <v>320.32622549019607</v>
      </c>
      <c r="L328" s="831">
        <v>13</v>
      </c>
      <c r="M328" s="831">
        <v>3706.27</v>
      </c>
      <c r="N328" s="822">
        <v>1</v>
      </c>
      <c r="O328" s="822">
        <v>285.09769230769228</v>
      </c>
      <c r="P328" s="831"/>
      <c r="Q328" s="831"/>
      <c r="R328" s="827"/>
      <c r="S328" s="832"/>
    </row>
    <row r="329" spans="1:19" ht="14.45" customHeight="1" x14ac:dyDescent="0.2">
      <c r="A329" s="821" t="s">
        <v>6414</v>
      </c>
      <c r="B329" s="822" t="s">
        <v>6415</v>
      </c>
      <c r="C329" s="822" t="s">
        <v>604</v>
      </c>
      <c r="D329" s="822" t="s">
        <v>6283</v>
      </c>
      <c r="E329" s="822" t="s">
        <v>6335</v>
      </c>
      <c r="F329" s="822" t="s">
        <v>6342</v>
      </c>
      <c r="G329" s="822" t="s">
        <v>718</v>
      </c>
      <c r="H329" s="831">
        <v>0.1</v>
      </c>
      <c r="I329" s="831">
        <v>5.0599999999999996</v>
      </c>
      <c r="J329" s="822"/>
      <c r="K329" s="822">
        <v>50.599999999999994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6414</v>
      </c>
      <c r="B330" s="822" t="s">
        <v>6415</v>
      </c>
      <c r="C330" s="822" t="s">
        <v>604</v>
      </c>
      <c r="D330" s="822" t="s">
        <v>6283</v>
      </c>
      <c r="E330" s="822" t="s">
        <v>6335</v>
      </c>
      <c r="F330" s="822" t="s">
        <v>6343</v>
      </c>
      <c r="G330" s="822" t="s">
        <v>724</v>
      </c>
      <c r="H330" s="831">
        <v>15</v>
      </c>
      <c r="I330" s="831">
        <v>202.76999999999998</v>
      </c>
      <c r="J330" s="822">
        <v>15.166043380703066</v>
      </c>
      <c r="K330" s="822">
        <v>13.517999999999999</v>
      </c>
      <c r="L330" s="831">
        <v>1</v>
      </c>
      <c r="M330" s="831">
        <v>13.37</v>
      </c>
      <c r="N330" s="822">
        <v>1</v>
      </c>
      <c r="O330" s="822">
        <v>13.37</v>
      </c>
      <c r="P330" s="831"/>
      <c r="Q330" s="831"/>
      <c r="R330" s="827"/>
      <c r="S330" s="832"/>
    </row>
    <row r="331" spans="1:19" ht="14.45" customHeight="1" x14ac:dyDescent="0.2">
      <c r="A331" s="821" t="s">
        <v>6414</v>
      </c>
      <c r="B331" s="822" t="s">
        <v>6415</v>
      </c>
      <c r="C331" s="822" t="s">
        <v>604</v>
      </c>
      <c r="D331" s="822" t="s">
        <v>6283</v>
      </c>
      <c r="E331" s="822" t="s">
        <v>6335</v>
      </c>
      <c r="F331" s="822" t="s">
        <v>6346</v>
      </c>
      <c r="G331" s="822" t="s">
        <v>1095</v>
      </c>
      <c r="H331" s="831">
        <v>0.2</v>
      </c>
      <c r="I331" s="831">
        <v>35.4</v>
      </c>
      <c r="J331" s="822"/>
      <c r="K331" s="822">
        <v>176.99999999999997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6414</v>
      </c>
      <c r="B332" s="822" t="s">
        <v>6415</v>
      </c>
      <c r="C332" s="822" t="s">
        <v>604</v>
      </c>
      <c r="D332" s="822" t="s">
        <v>6283</v>
      </c>
      <c r="E332" s="822" t="s">
        <v>6335</v>
      </c>
      <c r="F332" s="822" t="s">
        <v>6416</v>
      </c>
      <c r="G332" s="822" t="s">
        <v>679</v>
      </c>
      <c r="H332" s="831">
        <v>0.4</v>
      </c>
      <c r="I332" s="831">
        <v>21.9</v>
      </c>
      <c r="J332" s="822">
        <v>4.6496815286624198</v>
      </c>
      <c r="K332" s="822">
        <v>54.749999999999993</v>
      </c>
      <c r="L332" s="831">
        <v>0.1</v>
      </c>
      <c r="M332" s="831">
        <v>4.71</v>
      </c>
      <c r="N332" s="822">
        <v>1</v>
      </c>
      <c r="O332" s="822">
        <v>47.099999999999994</v>
      </c>
      <c r="P332" s="831"/>
      <c r="Q332" s="831"/>
      <c r="R332" s="827"/>
      <c r="S332" s="832"/>
    </row>
    <row r="333" spans="1:19" ht="14.45" customHeight="1" x14ac:dyDescent="0.2">
      <c r="A333" s="821" t="s">
        <v>6414</v>
      </c>
      <c r="B333" s="822" t="s">
        <v>6415</v>
      </c>
      <c r="C333" s="822" t="s">
        <v>604</v>
      </c>
      <c r="D333" s="822" t="s">
        <v>6283</v>
      </c>
      <c r="E333" s="822" t="s">
        <v>6335</v>
      </c>
      <c r="F333" s="822" t="s">
        <v>6347</v>
      </c>
      <c r="G333" s="822" t="s">
        <v>690</v>
      </c>
      <c r="H333" s="831">
        <v>7.1000000000000005</v>
      </c>
      <c r="I333" s="831">
        <v>503.01</v>
      </c>
      <c r="J333" s="822">
        <v>5.5729005096388216</v>
      </c>
      <c r="K333" s="822">
        <v>70.846478873239434</v>
      </c>
      <c r="L333" s="831">
        <v>1.5</v>
      </c>
      <c r="M333" s="831">
        <v>90.259999999999991</v>
      </c>
      <c r="N333" s="822">
        <v>1</v>
      </c>
      <c r="O333" s="822">
        <v>60.173333333333325</v>
      </c>
      <c r="P333" s="831"/>
      <c r="Q333" s="831"/>
      <c r="R333" s="827"/>
      <c r="S333" s="832"/>
    </row>
    <row r="334" spans="1:19" ht="14.45" customHeight="1" x14ac:dyDescent="0.2">
      <c r="A334" s="821" t="s">
        <v>6414</v>
      </c>
      <c r="B334" s="822" t="s">
        <v>6415</v>
      </c>
      <c r="C334" s="822" t="s">
        <v>604</v>
      </c>
      <c r="D334" s="822" t="s">
        <v>6283</v>
      </c>
      <c r="E334" s="822" t="s">
        <v>6335</v>
      </c>
      <c r="F334" s="822" t="s">
        <v>6350</v>
      </c>
      <c r="G334" s="822" t="s">
        <v>683</v>
      </c>
      <c r="H334" s="831">
        <v>12.2</v>
      </c>
      <c r="I334" s="831">
        <v>6878.05</v>
      </c>
      <c r="J334" s="822">
        <v>2.3778828768094145</v>
      </c>
      <c r="K334" s="822">
        <v>563.77459016393448</v>
      </c>
      <c r="L334" s="831">
        <v>5.4</v>
      </c>
      <c r="M334" s="831">
        <v>2892.51</v>
      </c>
      <c r="N334" s="822">
        <v>1</v>
      </c>
      <c r="O334" s="822">
        <v>535.65</v>
      </c>
      <c r="P334" s="831"/>
      <c r="Q334" s="831"/>
      <c r="R334" s="827"/>
      <c r="S334" s="832"/>
    </row>
    <row r="335" spans="1:19" ht="14.45" customHeight="1" x14ac:dyDescent="0.2">
      <c r="A335" s="821" t="s">
        <v>6414</v>
      </c>
      <c r="B335" s="822" t="s">
        <v>6415</v>
      </c>
      <c r="C335" s="822" t="s">
        <v>604</v>
      </c>
      <c r="D335" s="822" t="s">
        <v>6283</v>
      </c>
      <c r="E335" s="822" t="s">
        <v>6335</v>
      </c>
      <c r="F335" s="822" t="s">
        <v>6351</v>
      </c>
      <c r="G335" s="822" t="s">
        <v>688</v>
      </c>
      <c r="H335" s="831">
        <v>1</v>
      </c>
      <c r="I335" s="831">
        <v>16.8</v>
      </c>
      <c r="J335" s="822"/>
      <c r="K335" s="822">
        <v>16.8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6414</v>
      </c>
      <c r="B336" s="822" t="s">
        <v>6415</v>
      </c>
      <c r="C336" s="822" t="s">
        <v>604</v>
      </c>
      <c r="D336" s="822" t="s">
        <v>6283</v>
      </c>
      <c r="E336" s="822" t="s">
        <v>6335</v>
      </c>
      <c r="F336" s="822" t="s">
        <v>6417</v>
      </c>
      <c r="G336" s="822"/>
      <c r="H336" s="831">
        <v>0.2</v>
      </c>
      <c r="I336" s="831">
        <v>10.89</v>
      </c>
      <c r="J336" s="822"/>
      <c r="K336" s="822">
        <v>54.45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6414</v>
      </c>
      <c r="B337" s="822" t="s">
        <v>6415</v>
      </c>
      <c r="C337" s="822" t="s">
        <v>604</v>
      </c>
      <c r="D337" s="822" t="s">
        <v>6283</v>
      </c>
      <c r="E337" s="822" t="s">
        <v>6335</v>
      </c>
      <c r="F337" s="822" t="s">
        <v>6352</v>
      </c>
      <c r="G337" s="822" t="s">
        <v>692</v>
      </c>
      <c r="H337" s="831">
        <v>0.42000000000000004</v>
      </c>
      <c r="I337" s="831">
        <v>51.13</v>
      </c>
      <c r="J337" s="822"/>
      <c r="K337" s="822">
        <v>121.73809523809523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6414</v>
      </c>
      <c r="B338" s="822" t="s">
        <v>6415</v>
      </c>
      <c r="C338" s="822" t="s">
        <v>604</v>
      </c>
      <c r="D338" s="822" t="s">
        <v>6283</v>
      </c>
      <c r="E338" s="822" t="s">
        <v>6335</v>
      </c>
      <c r="F338" s="822" t="s">
        <v>6353</v>
      </c>
      <c r="G338" s="822" t="s">
        <v>692</v>
      </c>
      <c r="H338" s="831">
        <v>0.03</v>
      </c>
      <c r="I338" s="831">
        <v>6.02</v>
      </c>
      <c r="J338" s="822"/>
      <c r="K338" s="822">
        <v>200.66666666666666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6414</v>
      </c>
      <c r="B339" s="822" t="s">
        <v>6415</v>
      </c>
      <c r="C339" s="822" t="s">
        <v>604</v>
      </c>
      <c r="D339" s="822" t="s">
        <v>6283</v>
      </c>
      <c r="E339" s="822" t="s">
        <v>6335</v>
      </c>
      <c r="F339" s="822" t="s">
        <v>6354</v>
      </c>
      <c r="G339" s="822" t="s">
        <v>692</v>
      </c>
      <c r="H339" s="831">
        <v>11</v>
      </c>
      <c r="I339" s="831">
        <v>2677.53</v>
      </c>
      <c r="J339" s="822">
        <v>2.8202635376399585</v>
      </c>
      <c r="K339" s="822">
        <v>243.41181818181821</v>
      </c>
      <c r="L339" s="831">
        <v>3.9</v>
      </c>
      <c r="M339" s="831">
        <v>949.39</v>
      </c>
      <c r="N339" s="822">
        <v>1</v>
      </c>
      <c r="O339" s="822">
        <v>243.43333333333334</v>
      </c>
      <c r="P339" s="831"/>
      <c r="Q339" s="831"/>
      <c r="R339" s="827"/>
      <c r="S339" s="832"/>
    </row>
    <row r="340" spans="1:19" ht="14.45" customHeight="1" x14ac:dyDescent="0.2">
      <c r="A340" s="821" t="s">
        <v>6414</v>
      </c>
      <c r="B340" s="822" t="s">
        <v>6415</v>
      </c>
      <c r="C340" s="822" t="s">
        <v>604</v>
      </c>
      <c r="D340" s="822" t="s">
        <v>6283</v>
      </c>
      <c r="E340" s="822" t="s">
        <v>6335</v>
      </c>
      <c r="F340" s="822" t="s">
        <v>6418</v>
      </c>
      <c r="G340" s="822"/>
      <c r="H340" s="831">
        <v>1.9999999999999998</v>
      </c>
      <c r="I340" s="831">
        <v>75</v>
      </c>
      <c r="J340" s="822"/>
      <c r="K340" s="822">
        <v>37.500000000000007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6414</v>
      </c>
      <c r="B341" s="822" t="s">
        <v>6415</v>
      </c>
      <c r="C341" s="822" t="s">
        <v>604</v>
      </c>
      <c r="D341" s="822" t="s">
        <v>6283</v>
      </c>
      <c r="E341" s="822" t="s">
        <v>6335</v>
      </c>
      <c r="F341" s="822" t="s">
        <v>6418</v>
      </c>
      <c r="G341" s="822" t="s">
        <v>6419</v>
      </c>
      <c r="H341" s="831">
        <v>4.0999999999999996</v>
      </c>
      <c r="I341" s="831">
        <v>153.75</v>
      </c>
      <c r="J341" s="822"/>
      <c r="K341" s="822">
        <v>37.5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6414</v>
      </c>
      <c r="B342" s="822" t="s">
        <v>6415</v>
      </c>
      <c r="C342" s="822" t="s">
        <v>604</v>
      </c>
      <c r="D342" s="822" t="s">
        <v>6283</v>
      </c>
      <c r="E342" s="822" t="s">
        <v>6335</v>
      </c>
      <c r="F342" s="822" t="s">
        <v>6420</v>
      </c>
      <c r="G342" s="822" t="s">
        <v>2319</v>
      </c>
      <c r="H342" s="831"/>
      <c r="I342" s="831"/>
      <c r="J342" s="822"/>
      <c r="K342" s="822"/>
      <c r="L342" s="831">
        <v>2.7</v>
      </c>
      <c r="M342" s="831">
        <v>133.38</v>
      </c>
      <c r="N342" s="822">
        <v>1</v>
      </c>
      <c r="O342" s="822">
        <v>49.4</v>
      </c>
      <c r="P342" s="831"/>
      <c r="Q342" s="831"/>
      <c r="R342" s="827"/>
      <c r="S342" s="832"/>
    </row>
    <row r="343" spans="1:19" ht="14.45" customHeight="1" x14ac:dyDescent="0.2">
      <c r="A343" s="821" t="s">
        <v>6414</v>
      </c>
      <c r="B343" s="822" t="s">
        <v>6415</v>
      </c>
      <c r="C343" s="822" t="s">
        <v>604</v>
      </c>
      <c r="D343" s="822" t="s">
        <v>6283</v>
      </c>
      <c r="E343" s="822" t="s">
        <v>6359</v>
      </c>
      <c r="F343" s="822" t="s">
        <v>6360</v>
      </c>
      <c r="G343" s="822" t="s">
        <v>6361</v>
      </c>
      <c r="H343" s="831">
        <v>2</v>
      </c>
      <c r="I343" s="831">
        <v>485.28</v>
      </c>
      <c r="J343" s="822">
        <v>0.66666666666666663</v>
      </c>
      <c r="K343" s="822">
        <v>242.64</v>
      </c>
      <c r="L343" s="831">
        <v>3</v>
      </c>
      <c r="M343" s="831">
        <v>727.92</v>
      </c>
      <c r="N343" s="822">
        <v>1</v>
      </c>
      <c r="O343" s="822">
        <v>242.64</v>
      </c>
      <c r="P343" s="831"/>
      <c r="Q343" s="831"/>
      <c r="R343" s="827"/>
      <c r="S343" s="832"/>
    </row>
    <row r="344" spans="1:19" ht="14.45" customHeight="1" x14ac:dyDescent="0.2">
      <c r="A344" s="821" t="s">
        <v>6414</v>
      </c>
      <c r="B344" s="822" t="s">
        <v>6415</v>
      </c>
      <c r="C344" s="822" t="s">
        <v>604</v>
      </c>
      <c r="D344" s="822" t="s">
        <v>6283</v>
      </c>
      <c r="E344" s="822" t="s">
        <v>6359</v>
      </c>
      <c r="F344" s="822" t="s">
        <v>6362</v>
      </c>
      <c r="G344" s="822" t="s">
        <v>6363</v>
      </c>
      <c r="H344" s="831">
        <v>74</v>
      </c>
      <c r="I344" s="831">
        <v>17955.36</v>
      </c>
      <c r="J344" s="822">
        <v>9.25</v>
      </c>
      <c r="K344" s="822">
        <v>242.64000000000001</v>
      </c>
      <c r="L344" s="831">
        <v>8</v>
      </c>
      <c r="M344" s="831">
        <v>1941.12</v>
      </c>
      <c r="N344" s="822">
        <v>1</v>
      </c>
      <c r="O344" s="822">
        <v>242.64</v>
      </c>
      <c r="P344" s="831"/>
      <c r="Q344" s="831"/>
      <c r="R344" s="827"/>
      <c r="S344" s="832"/>
    </row>
    <row r="345" spans="1:19" ht="14.45" customHeight="1" x14ac:dyDescent="0.2">
      <c r="A345" s="821" t="s">
        <v>6414</v>
      </c>
      <c r="B345" s="822" t="s">
        <v>6415</v>
      </c>
      <c r="C345" s="822" t="s">
        <v>604</v>
      </c>
      <c r="D345" s="822" t="s">
        <v>6283</v>
      </c>
      <c r="E345" s="822" t="s">
        <v>6359</v>
      </c>
      <c r="F345" s="822" t="s">
        <v>6364</v>
      </c>
      <c r="G345" s="822" t="s">
        <v>6365</v>
      </c>
      <c r="H345" s="831">
        <v>27</v>
      </c>
      <c r="I345" s="831">
        <v>6551.2800000000007</v>
      </c>
      <c r="J345" s="822"/>
      <c r="K345" s="822">
        <v>242.64000000000001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6414</v>
      </c>
      <c r="B346" s="822" t="s">
        <v>6415</v>
      </c>
      <c r="C346" s="822" t="s">
        <v>604</v>
      </c>
      <c r="D346" s="822" t="s">
        <v>6283</v>
      </c>
      <c r="E346" s="822" t="s">
        <v>6359</v>
      </c>
      <c r="F346" s="822" t="s">
        <v>6368</v>
      </c>
      <c r="G346" s="822" t="s">
        <v>6367</v>
      </c>
      <c r="H346" s="831">
        <v>44</v>
      </c>
      <c r="I346" s="831">
        <v>19756</v>
      </c>
      <c r="J346" s="822">
        <v>3.6666666666666665</v>
      </c>
      <c r="K346" s="822">
        <v>449</v>
      </c>
      <c r="L346" s="831">
        <v>12</v>
      </c>
      <c r="M346" s="831">
        <v>5388</v>
      </c>
      <c r="N346" s="822">
        <v>1</v>
      </c>
      <c r="O346" s="822">
        <v>449</v>
      </c>
      <c r="P346" s="831"/>
      <c r="Q346" s="831"/>
      <c r="R346" s="827"/>
      <c r="S346" s="832"/>
    </row>
    <row r="347" spans="1:19" ht="14.45" customHeight="1" x14ac:dyDescent="0.2">
      <c r="A347" s="821" t="s">
        <v>6414</v>
      </c>
      <c r="B347" s="822" t="s">
        <v>6415</v>
      </c>
      <c r="C347" s="822" t="s">
        <v>604</v>
      </c>
      <c r="D347" s="822" t="s">
        <v>6283</v>
      </c>
      <c r="E347" s="822" t="s">
        <v>6359</v>
      </c>
      <c r="F347" s="822" t="s">
        <v>6369</v>
      </c>
      <c r="G347" s="822" t="s">
        <v>6367</v>
      </c>
      <c r="H347" s="831">
        <v>4</v>
      </c>
      <c r="I347" s="831">
        <v>2000</v>
      </c>
      <c r="J347" s="822"/>
      <c r="K347" s="822">
        <v>500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6414</v>
      </c>
      <c r="B348" s="822" t="s">
        <v>6415</v>
      </c>
      <c r="C348" s="822" t="s">
        <v>604</v>
      </c>
      <c r="D348" s="822" t="s">
        <v>6283</v>
      </c>
      <c r="E348" s="822" t="s">
        <v>6329</v>
      </c>
      <c r="F348" s="822" t="s">
        <v>6372</v>
      </c>
      <c r="G348" s="822" t="s">
        <v>6373</v>
      </c>
      <c r="H348" s="831">
        <v>10</v>
      </c>
      <c r="I348" s="831">
        <v>780</v>
      </c>
      <c r="J348" s="822">
        <v>1.9746835443037976</v>
      </c>
      <c r="K348" s="822">
        <v>78</v>
      </c>
      <c r="L348" s="831">
        <v>5</v>
      </c>
      <c r="M348" s="831">
        <v>395</v>
      </c>
      <c r="N348" s="822">
        <v>1</v>
      </c>
      <c r="O348" s="822">
        <v>79</v>
      </c>
      <c r="P348" s="831"/>
      <c r="Q348" s="831"/>
      <c r="R348" s="827"/>
      <c r="S348" s="832"/>
    </row>
    <row r="349" spans="1:19" ht="14.45" customHeight="1" x14ac:dyDescent="0.2">
      <c r="A349" s="821" t="s">
        <v>6414</v>
      </c>
      <c r="B349" s="822" t="s">
        <v>6415</v>
      </c>
      <c r="C349" s="822" t="s">
        <v>604</v>
      </c>
      <c r="D349" s="822" t="s">
        <v>6283</v>
      </c>
      <c r="E349" s="822" t="s">
        <v>6329</v>
      </c>
      <c r="F349" s="822" t="s">
        <v>6374</v>
      </c>
      <c r="G349" s="822" t="s">
        <v>6375</v>
      </c>
      <c r="H349" s="831">
        <v>814</v>
      </c>
      <c r="I349" s="831">
        <v>119883</v>
      </c>
      <c r="J349" s="822">
        <v>2.8253635313803587</v>
      </c>
      <c r="K349" s="822">
        <v>147.27641277641277</v>
      </c>
      <c r="L349" s="831">
        <v>281</v>
      </c>
      <c r="M349" s="831">
        <v>42431</v>
      </c>
      <c r="N349" s="822">
        <v>1</v>
      </c>
      <c r="O349" s="822">
        <v>151</v>
      </c>
      <c r="P349" s="831"/>
      <c r="Q349" s="831"/>
      <c r="R349" s="827"/>
      <c r="S349" s="832"/>
    </row>
    <row r="350" spans="1:19" ht="14.45" customHeight="1" x14ac:dyDescent="0.2">
      <c r="A350" s="821" t="s">
        <v>6414</v>
      </c>
      <c r="B350" s="822" t="s">
        <v>6415</v>
      </c>
      <c r="C350" s="822" t="s">
        <v>604</v>
      </c>
      <c r="D350" s="822" t="s">
        <v>6283</v>
      </c>
      <c r="E350" s="822" t="s">
        <v>6329</v>
      </c>
      <c r="F350" s="822" t="s">
        <v>6376</v>
      </c>
      <c r="G350" s="822" t="s">
        <v>6377</v>
      </c>
      <c r="H350" s="831">
        <v>74</v>
      </c>
      <c r="I350" s="831">
        <v>2738</v>
      </c>
      <c r="J350" s="822">
        <v>2.484573502722323</v>
      </c>
      <c r="K350" s="822">
        <v>37</v>
      </c>
      <c r="L350" s="831">
        <v>29</v>
      </c>
      <c r="M350" s="831">
        <v>1102</v>
      </c>
      <c r="N350" s="822">
        <v>1</v>
      </c>
      <c r="O350" s="822">
        <v>38</v>
      </c>
      <c r="P350" s="831"/>
      <c r="Q350" s="831"/>
      <c r="R350" s="827"/>
      <c r="S350" s="832"/>
    </row>
    <row r="351" spans="1:19" ht="14.45" customHeight="1" x14ac:dyDescent="0.2">
      <c r="A351" s="821" t="s">
        <v>6414</v>
      </c>
      <c r="B351" s="822" t="s">
        <v>6415</v>
      </c>
      <c r="C351" s="822" t="s">
        <v>604</v>
      </c>
      <c r="D351" s="822" t="s">
        <v>6283</v>
      </c>
      <c r="E351" s="822" t="s">
        <v>6329</v>
      </c>
      <c r="F351" s="822" t="s">
        <v>6421</v>
      </c>
      <c r="G351" s="822" t="s">
        <v>6422</v>
      </c>
      <c r="H351" s="831">
        <v>4</v>
      </c>
      <c r="I351" s="831">
        <v>468</v>
      </c>
      <c r="J351" s="822"/>
      <c r="K351" s="822">
        <v>117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6414</v>
      </c>
      <c r="B352" s="822" t="s">
        <v>6415</v>
      </c>
      <c r="C352" s="822" t="s">
        <v>604</v>
      </c>
      <c r="D352" s="822" t="s">
        <v>6283</v>
      </c>
      <c r="E352" s="822" t="s">
        <v>6329</v>
      </c>
      <c r="F352" s="822" t="s">
        <v>6378</v>
      </c>
      <c r="G352" s="822" t="s">
        <v>6379</v>
      </c>
      <c r="H352" s="831">
        <v>39</v>
      </c>
      <c r="I352" s="831">
        <v>5070</v>
      </c>
      <c r="J352" s="822">
        <v>1.3345617267702028</v>
      </c>
      <c r="K352" s="822">
        <v>130</v>
      </c>
      <c r="L352" s="831">
        <v>29</v>
      </c>
      <c r="M352" s="831">
        <v>3799</v>
      </c>
      <c r="N352" s="822">
        <v>1</v>
      </c>
      <c r="O352" s="822">
        <v>131</v>
      </c>
      <c r="P352" s="831"/>
      <c r="Q352" s="831"/>
      <c r="R352" s="827"/>
      <c r="S352" s="832"/>
    </row>
    <row r="353" spans="1:19" ht="14.45" customHeight="1" x14ac:dyDescent="0.2">
      <c r="A353" s="821" t="s">
        <v>6414</v>
      </c>
      <c r="B353" s="822" t="s">
        <v>6415</v>
      </c>
      <c r="C353" s="822" t="s">
        <v>604</v>
      </c>
      <c r="D353" s="822" t="s">
        <v>6283</v>
      </c>
      <c r="E353" s="822" t="s">
        <v>6329</v>
      </c>
      <c r="F353" s="822" t="s">
        <v>6380</v>
      </c>
      <c r="G353" s="822" t="s">
        <v>6381</v>
      </c>
      <c r="H353" s="831">
        <v>32</v>
      </c>
      <c r="I353" s="831">
        <v>22464</v>
      </c>
      <c r="J353" s="822">
        <v>4.5390988078399674</v>
      </c>
      <c r="K353" s="822">
        <v>702</v>
      </c>
      <c r="L353" s="831">
        <v>7</v>
      </c>
      <c r="M353" s="831">
        <v>4949</v>
      </c>
      <c r="N353" s="822">
        <v>1</v>
      </c>
      <c r="O353" s="822">
        <v>707</v>
      </c>
      <c r="P353" s="831"/>
      <c r="Q353" s="831"/>
      <c r="R353" s="827"/>
      <c r="S353" s="832"/>
    </row>
    <row r="354" spans="1:19" ht="14.45" customHeight="1" x14ac:dyDescent="0.2">
      <c r="A354" s="821" t="s">
        <v>6414</v>
      </c>
      <c r="B354" s="822" t="s">
        <v>6415</v>
      </c>
      <c r="C354" s="822" t="s">
        <v>604</v>
      </c>
      <c r="D354" s="822" t="s">
        <v>6283</v>
      </c>
      <c r="E354" s="822" t="s">
        <v>6329</v>
      </c>
      <c r="F354" s="822" t="s">
        <v>6382</v>
      </c>
      <c r="G354" s="822" t="s">
        <v>6383</v>
      </c>
      <c r="H354" s="831">
        <v>6</v>
      </c>
      <c r="I354" s="831">
        <v>2130</v>
      </c>
      <c r="J354" s="822">
        <v>2.9748603351955309</v>
      </c>
      <c r="K354" s="822">
        <v>355</v>
      </c>
      <c r="L354" s="831">
        <v>2</v>
      </c>
      <c r="M354" s="831">
        <v>716</v>
      </c>
      <c r="N354" s="822">
        <v>1</v>
      </c>
      <c r="O354" s="822">
        <v>358</v>
      </c>
      <c r="P354" s="831"/>
      <c r="Q354" s="831"/>
      <c r="R354" s="827"/>
      <c r="S354" s="832"/>
    </row>
    <row r="355" spans="1:19" ht="14.45" customHeight="1" x14ac:dyDescent="0.2">
      <c r="A355" s="821" t="s">
        <v>6414</v>
      </c>
      <c r="B355" s="822" t="s">
        <v>6415</v>
      </c>
      <c r="C355" s="822" t="s">
        <v>604</v>
      </c>
      <c r="D355" s="822" t="s">
        <v>6283</v>
      </c>
      <c r="E355" s="822" t="s">
        <v>6329</v>
      </c>
      <c r="F355" s="822" t="s">
        <v>6384</v>
      </c>
      <c r="G355" s="822" t="s">
        <v>6385</v>
      </c>
      <c r="H355" s="831">
        <v>386</v>
      </c>
      <c r="I355" s="831">
        <v>12866.67</v>
      </c>
      <c r="J355" s="822">
        <v>2.6620769988331006</v>
      </c>
      <c r="K355" s="822">
        <v>33.333341968911917</v>
      </c>
      <c r="L355" s="831">
        <v>145</v>
      </c>
      <c r="M355" s="831">
        <v>4833.32</v>
      </c>
      <c r="N355" s="822">
        <v>1</v>
      </c>
      <c r="O355" s="822">
        <v>33.333241379310344</v>
      </c>
      <c r="P355" s="831"/>
      <c r="Q355" s="831"/>
      <c r="R355" s="827"/>
      <c r="S355" s="832"/>
    </row>
    <row r="356" spans="1:19" ht="14.45" customHeight="1" x14ac:dyDescent="0.2">
      <c r="A356" s="821" t="s">
        <v>6414</v>
      </c>
      <c r="B356" s="822" t="s">
        <v>6415</v>
      </c>
      <c r="C356" s="822" t="s">
        <v>604</v>
      </c>
      <c r="D356" s="822" t="s">
        <v>6283</v>
      </c>
      <c r="E356" s="822" t="s">
        <v>6329</v>
      </c>
      <c r="F356" s="822" t="s">
        <v>6386</v>
      </c>
      <c r="G356" s="822" t="s">
        <v>6387</v>
      </c>
      <c r="H356" s="831">
        <v>1623</v>
      </c>
      <c r="I356" s="831">
        <v>196383</v>
      </c>
      <c r="J356" s="822">
        <v>2.9481624932444603</v>
      </c>
      <c r="K356" s="822">
        <v>121</v>
      </c>
      <c r="L356" s="831">
        <v>546</v>
      </c>
      <c r="M356" s="831">
        <v>66612</v>
      </c>
      <c r="N356" s="822">
        <v>1</v>
      </c>
      <c r="O356" s="822">
        <v>122</v>
      </c>
      <c r="P356" s="831"/>
      <c r="Q356" s="831"/>
      <c r="R356" s="827"/>
      <c r="S356" s="832"/>
    </row>
    <row r="357" spans="1:19" ht="14.45" customHeight="1" x14ac:dyDescent="0.2">
      <c r="A357" s="821" t="s">
        <v>6414</v>
      </c>
      <c r="B357" s="822" t="s">
        <v>6415</v>
      </c>
      <c r="C357" s="822" t="s">
        <v>604</v>
      </c>
      <c r="D357" s="822" t="s">
        <v>6283</v>
      </c>
      <c r="E357" s="822" t="s">
        <v>6329</v>
      </c>
      <c r="F357" s="822" t="s">
        <v>6388</v>
      </c>
      <c r="G357" s="822" t="s">
        <v>6389</v>
      </c>
      <c r="H357" s="831">
        <v>2</v>
      </c>
      <c r="I357" s="831">
        <v>64</v>
      </c>
      <c r="J357" s="822"/>
      <c r="K357" s="822">
        <v>32</v>
      </c>
      <c r="L357" s="831"/>
      <c r="M357" s="831"/>
      <c r="N357" s="822"/>
      <c r="O357" s="822"/>
      <c r="P357" s="831"/>
      <c r="Q357" s="831"/>
      <c r="R357" s="827"/>
      <c r="S357" s="832"/>
    </row>
    <row r="358" spans="1:19" ht="14.45" customHeight="1" x14ac:dyDescent="0.2">
      <c r="A358" s="821" t="s">
        <v>6414</v>
      </c>
      <c r="B358" s="822" t="s">
        <v>6415</v>
      </c>
      <c r="C358" s="822" t="s">
        <v>604</v>
      </c>
      <c r="D358" s="822" t="s">
        <v>6283</v>
      </c>
      <c r="E358" s="822" t="s">
        <v>6329</v>
      </c>
      <c r="F358" s="822" t="s">
        <v>6390</v>
      </c>
      <c r="G358" s="822" t="s">
        <v>6391</v>
      </c>
      <c r="H358" s="831">
        <v>6</v>
      </c>
      <c r="I358" s="831">
        <v>444</v>
      </c>
      <c r="J358" s="822">
        <v>5.92</v>
      </c>
      <c r="K358" s="822">
        <v>74</v>
      </c>
      <c r="L358" s="831">
        <v>1</v>
      </c>
      <c r="M358" s="831">
        <v>75</v>
      </c>
      <c r="N358" s="822">
        <v>1</v>
      </c>
      <c r="O358" s="822">
        <v>75</v>
      </c>
      <c r="P358" s="831"/>
      <c r="Q358" s="831"/>
      <c r="R358" s="827"/>
      <c r="S358" s="832"/>
    </row>
    <row r="359" spans="1:19" ht="14.45" customHeight="1" x14ac:dyDescent="0.2">
      <c r="A359" s="821" t="s">
        <v>6414</v>
      </c>
      <c r="B359" s="822" t="s">
        <v>6415</v>
      </c>
      <c r="C359" s="822" t="s">
        <v>604</v>
      </c>
      <c r="D359" s="822" t="s">
        <v>6283</v>
      </c>
      <c r="E359" s="822" t="s">
        <v>6329</v>
      </c>
      <c r="F359" s="822" t="s">
        <v>6394</v>
      </c>
      <c r="G359" s="822" t="s">
        <v>6395</v>
      </c>
      <c r="H359" s="831">
        <v>205</v>
      </c>
      <c r="I359" s="831">
        <v>15785</v>
      </c>
      <c r="J359" s="822">
        <v>2.891025641025641</v>
      </c>
      <c r="K359" s="822">
        <v>77</v>
      </c>
      <c r="L359" s="831">
        <v>70</v>
      </c>
      <c r="M359" s="831">
        <v>5460</v>
      </c>
      <c r="N359" s="822">
        <v>1</v>
      </c>
      <c r="O359" s="822">
        <v>78</v>
      </c>
      <c r="P359" s="831"/>
      <c r="Q359" s="831"/>
      <c r="R359" s="827"/>
      <c r="S359" s="832"/>
    </row>
    <row r="360" spans="1:19" ht="14.45" customHeight="1" x14ac:dyDescent="0.2">
      <c r="A360" s="821" t="s">
        <v>6414</v>
      </c>
      <c r="B360" s="822" t="s">
        <v>6415</v>
      </c>
      <c r="C360" s="822" t="s">
        <v>604</v>
      </c>
      <c r="D360" s="822" t="s">
        <v>6283</v>
      </c>
      <c r="E360" s="822" t="s">
        <v>6329</v>
      </c>
      <c r="F360" s="822" t="s">
        <v>6396</v>
      </c>
      <c r="G360" s="822" t="s">
        <v>6397</v>
      </c>
      <c r="H360" s="831">
        <v>64</v>
      </c>
      <c r="I360" s="831">
        <v>39680</v>
      </c>
      <c r="J360" s="822">
        <v>2.3627486006907228</v>
      </c>
      <c r="K360" s="822">
        <v>620</v>
      </c>
      <c r="L360" s="831">
        <v>27</v>
      </c>
      <c r="M360" s="831">
        <v>16794</v>
      </c>
      <c r="N360" s="822">
        <v>1</v>
      </c>
      <c r="O360" s="822">
        <v>622</v>
      </c>
      <c r="P360" s="831"/>
      <c r="Q360" s="831"/>
      <c r="R360" s="827"/>
      <c r="S360" s="832"/>
    </row>
    <row r="361" spans="1:19" ht="14.45" customHeight="1" x14ac:dyDescent="0.2">
      <c r="A361" s="821" t="s">
        <v>6414</v>
      </c>
      <c r="B361" s="822" t="s">
        <v>6415</v>
      </c>
      <c r="C361" s="822" t="s">
        <v>604</v>
      </c>
      <c r="D361" s="822" t="s">
        <v>6283</v>
      </c>
      <c r="E361" s="822" t="s">
        <v>6329</v>
      </c>
      <c r="F361" s="822" t="s">
        <v>6400</v>
      </c>
      <c r="G361" s="822" t="s">
        <v>6401</v>
      </c>
      <c r="H361" s="831">
        <v>90</v>
      </c>
      <c r="I361" s="831">
        <v>33660</v>
      </c>
      <c r="J361" s="822">
        <v>5.9680851063829783</v>
      </c>
      <c r="K361" s="822">
        <v>374</v>
      </c>
      <c r="L361" s="831">
        <v>15</v>
      </c>
      <c r="M361" s="831">
        <v>5640</v>
      </c>
      <c r="N361" s="822">
        <v>1</v>
      </c>
      <c r="O361" s="822">
        <v>376</v>
      </c>
      <c r="P361" s="831"/>
      <c r="Q361" s="831"/>
      <c r="R361" s="827"/>
      <c r="S361" s="832"/>
    </row>
    <row r="362" spans="1:19" ht="14.45" customHeight="1" x14ac:dyDescent="0.2">
      <c r="A362" s="821" t="s">
        <v>6414</v>
      </c>
      <c r="B362" s="822" t="s">
        <v>6415</v>
      </c>
      <c r="C362" s="822" t="s">
        <v>604</v>
      </c>
      <c r="D362" s="822" t="s">
        <v>6283</v>
      </c>
      <c r="E362" s="822" t="s">
        <v>6329</v>
      </c>
      <c r="F362" s="822" t="s">
        <v>6402</v>
      </c>
      <c r="G362" s="822" t="s">
        <v>6403</v>
      </c>
      <c r="H362" s="831">
        <v>472</v>
      </c>
      <c r="I362" s="831">
        <v>84016</v>
      </c>
      <c r="J362" s="822">
        <v>3.4260082371651102</v>
      </c>
      <c r="K362" s="822">
        <v>178</v>
      </c>
      <c r="L362" s="831">
        <v>137</v>
      </c>
      <c r="M362" s="831">
        <v>24523</v>
      </c>
      <c r="N362" s="822">
        <v>1</v>
      </c>
      <c r="O362" s="822">
        <v>179</v>
      </c>
      <c r="P362" s="831"/>
      <c r="Q362" s="831"/>
      <c r="R362" s="827"/>
      <c r="S362" s="832"/>
    </row>
    <row r="363" spans="1:19" ht="14.45" customHeight="1" x14ac:dyDescent="0.2">
      <c r="A363" s="821" t="s">
        <v>6414</v>
      </c>
      <c r="B363" s="822" t="s">
        <v>6415</v>
      </c>
      <c r="C363" s="822" t="s">
        <v>604</v>
      </c>
      <c r="D363" s="822" t="s">
        <v>6283</v>
      </c>
      <c r="E363" s="822" t="s">
        <v>6329</v>
      </c>
      <c r="F363" s="822" t="s">
        <v>6404</v>
      </c>
      <c r="G363" s="822" t="s">
        <v>6405</v>
      </c>
      <c r="H363" s="831">
        <v>13</v>
      </c>
      <c r="I363" s="831">
        <v>16874</v>
      </c>
      <c r="J363" s="822">
        <v>4.316705039652085</v>
      </c>
      <c r="K363" s="822">
        <v>1298</v>
      </c>
      <c r="L363" s="831">
        <v>3</v>
      </c>
      <c r="M363" s="831">
        <v>3909</v>
      </c>
      <c r="N363" s="822">
        <v>1</v>
      </c>
      <c r="O363" s="822">
        <v>1303</v>
      </c>
      <c r="P363" s="831"/>
      <c r="Q363" s="831"/>
      <c r="R363" s="827"/>
      <c r="S363" s="832"/>
    </row>
    <row r="364" spans="1:19" ht="14.45" customHeight="1" x14ac:dyDescent="0.2">
      <c r="A364" s="821" t="s">
        <v>6414</v>
      </c>
      <c r="B364" s="822" t="s">
        <v>6415</v>
      </c>
      <c r="C364" s="822" t="s">
        <v>604</v>
      </c>
      <c r="D364" s="822" t="s">
        <v>6277</v>
      </c>
      <c r="E364" s="822" t="s">
        <v>6335</v>
      </c>
      <c r="F364" s="822" t="s">
        <v>6336</v>
      </c>
      <c r="G364" s="822" t="s">
        <v>6337</v>
      </c>
      <c r="H364" s="831"/>
      <c r="I364" s="831"/>
      <c r="J364" s="822"/>
      <c r="K364" s="822"/>
      <c r="L364" s="831">
        <v>0.2</v>
      </c>
      <c r="M364" s="831">
        <v>10.88</v>
      </c>
      <c r="N364" s="822">
        <v>1</v>
      </c>
      <c r="O364" s="822">
        <v>54.4</v>
      </c>
      <c r="P364" s="831"/>
      <c r="Q364" s="831"/>
      <c r="R364" s="827"/>
      <c r="S364" s="832"/>
    </row>
    <row r="365" spans="1:19" ht="14.45" customHeight="1" x14ac:dyDescent="0.2">
      <c r="A365" s="821" t="s">
        <v>6414</v>
      </c>
      <c r="B365" s="822" t="s">
        <v>6415</v>
      </c>
      <c r="C365" s="822" t="s">
        <v>604</v>
      </c>
      <c r="D365" s="822" t="s">
        <v>6277</v>
      </c>
      <c r="E365" s="822" t="s">
        <v>6335</v>
      </c>
      <c r="F365" s="822" t="s">
        <v>6338</v>
      </c>
      <c r="G365" s="822" t="s">
        <v>6339</v>
      </c>
      <c r="H365" s="831"/>
      <c r="I365" s="831"/>
      <c r="J365" s="822"/>
      <c r="K365" s="822"/>
      <c r="L365" s="831">
        <v>0.5</v>
      </c>
      <c r="M365" s="831">
        <v>34.85</v>
      </c>
      <c r="N365" s="822">
        <v>1</v>
      </c>
      <c r="O365" s="822">
        <v>69.7</v>
      </c>
      <c r="P365" s="831"/>
      <c r="Q365" s="831"/>
      <c r="R365" s="827"/>
      <c r="S365" s="832"/>
    </row>
    <row r="366" spans="1:19" ht="14.45" customHeight="1" x14ac:dyDescent="0.2">
      <c r="A366" s="821" t="s">
        <v>6414</v>
      </c>
      <c r="B366" s="822" t="s">
        <v>6415</v>
      </c>
      <c r="C366" s="822" t="s">
        <v>604</v>
      </c>
      <c r="D366" s="822" t="s">
        <v>6277</v>
      </c>
      <c r="E366" s="822" t="s">
        <v>6335</v>
      </c>
      <c r="F366" s="822" t="s">
        <v>6340</v>
      </c>
      <c r="G366" s="822" t="s">
        <v>6341</v>
      </c>
      <c r="H366" s="831"/>
      <c r="I366" s="831"/>
      <c r="J366" s="822"/>
      <c r="K366" s="822"/>
      <c r="L366" s="831">
        <v>1</v>
      </c>
      <c r="M366" s="831">
        <v>285.10000000000002</v>
      </c>
      <c r="N366" s="822">
        <v>1</v>
      </c>
      <c r="O366" s="822">
        <v>285.10000000000002</v>
      </c>
      <c r="P366" s="831"/>
      <c r="Q366" s="831"/>
      <c r="R366" s="827"/>
      <c r="S366" s="832"/>
    </row>
    <row r="367" spans="1:19" ht="14.45" customHeight="1" x14ac:dyDescent="0.2">
      <c r="A367" s="821" t="s">
        <v>6414</v>
      </c>
      <c r="B367" s="822" t="s">
        <v>6415</v>
      </c>
      <c r="C367" s="822" t="s">
        <v>604</v>
      </c>
      <c r="D367" s="822" t="s">
        <v>6277</v>
      </c>
      <c r="E367" s="822" t="s">
        <v>6335</v>
      </c>
      <c r="F367" s="822" t="s">
        <v>6342</v>
      </c>
      <c r="G367" s="822" t="s">
        <v>718</v>
      </c>
      <c r="H367" s="831"/>
      <c r="I367" s="831"/>
      <c r="J367" s="822"/>
      <c r="K367" s="822"/>
      <c r="L367" s="831">
        <v>0.1</v>
      </c>
      <c r="M367" s="831">
        <v>5.0599999999999996</v>
      </c>
      <c r="N367" s="822">
        <v>1</v>
      </c>
      <c r="O367" s="822">
        <v>50.599999999999994</v>
      </c>
      <c r="P367" s="831"/>
      <c r="Q367" s="831"/>
      <c r="R367" s="827"/>
      <c r="S367" s="832"/>
    </row>
    <row r="368" spans="1:19" ht="14.45" customHeight="1" x14ac:dyDescent="0.2">
      <c r="A368" s="821" t="s">
        <v>6414</v>
      </c>
      <c r="B368" s="822" t="s">
        <v>6415</v>
      </c>
      <c r="C368" s="822" t="s">
        <v>604</v>
      </c>
      <c r="D368" s="822" t="s">
        <v>6277</v>
      </c>
      <c r="E368" s="822" t="s">
        <v>6335</v>
      </c>
      <c r="F368" s="822" t="s">
        <v>6346</v>
      </c>
      <c r="G368" s="822" t="s">
        <v>1095</v>
      </c>
      <c r="H368" s="831"/>
      <c r="I368" s="831"/>
      <c r="J368" s="822"/>
      <c r="K368" s="822"/>
      <c r="L368" s="831">
        <v>0.1</v>
      </c>
      <c r="M368" s="831">
        <v>17.7</v>
      </c>
      <c r="N368" s="822">
        <v>1</v>
      </c>
      <c r="O368" s="822">
        <v>176.99999999999997</v>
      </c>
      <c r="P368" s="831"/>
      <c r="Q368" s="831"/>
      <c r="R368" s="827"/>
      <c r="S368" s="832"/>
    </row>
    <row r="369" spans="1:19" ht="14.45" customHeight="1" x14ac:dyDescent="0.2">
      <c r="A369" s="821" t="s">
        <v>6414</v>
      </c>
      <c r="B369" s="822" t="s">
        <v>6415</v>
      </c>
      <c r="C369" s="822" t="s">
        <v>604</v>
      </c>
      <c r="D369" s="822" t="s">
        <v>6277</v>
      </c>
      <c r="E369" s="822" t="s">
        <v>6335</v>
      </c>
      <c r="F369" s="822" t="s">
        <v>6416</v>
      </c>
      <c r="G369" s="822" t="s">
        <v>679</v>
      </c>
      <c r="H369" s="831"/>
      <c r="I369" s="831"/>
      <c r="J369" s="822"/>
      <c r="K369" s="822"/>
      <c r="L369" s="831">
        <v>0.1</v>
      </c>
      <c r="M369" s="831">
        <v>4.71</v>
      </c>
      <c r="N369" s="822">
        <v>1</v>
      </c>
      <c r="O369" s="822">
        <v>47.099999999999994</v>
      </c>
      <c r="P369" s="831"/>
      <c r="Q369" s="831"/>
      <c r="R369" s="827"/>
      <c r="S369" s="832"/>
    </row>
    <row r="370" spans="1:19" ht="14.45" customHeight="1" x14ac:dyDescent="0.2">
      <c r="A370" s="821" t="s">
        <v>6414</v>
      </c>
      <c r="B370" s="822" t="s">
        <v>6415</v>
      </c>
      <c r="C370" s="822" t="s">
        <v>604</v>
      </c>
      <c r="D370" s="822" t="s">
        <v>6277</v>
      </c>
      <c r="E370" s="822" t="s">
        <v>6335</v>
      </c>
      <c r="F370" s="822" t="s">
        <v>6347</v>
      </c>
      <c r="G370" s="822" t="s">
        <v>690</v>
      </c>
      <c r="H370" s="831"/>
      <c r="I370" s="831"/>
      <c r="J370" s="822"/>
      <c r="K370" s="822"/>
      <c r="L370" s="831">
        <v>0.2</v>
      </c>
      <c r="M370" s="831">
        <v>12.01</v>
      </c>
      <c r="N370" s="822">
        <v>1</v>
      </c>
      <c r="O370" s="822">
        <v>60.05</v>
      </c>
      <c r="P370" s="831"/>
      <c r="Q370" s="831"/>
      <c r="R370" s="827"/>
      <c r="S370" s="832"/>
    </row>
    <row r="371" spans="1:19" ht="14.45" customHeight="1" x14ac:dyDescent="0.2">
      <c r="A371" s="821" t="s">
        <v>6414</v>
      </c>
      <c r="B371" s="822" t="s">
        <v>6415</v>
      </c>
      <c r="C371" s="822" t="s">
        <v>604</v>
      </c>
      <c r="D371" s="822" t="s">
        <v>6277</v>
      </c>
      <c r="E371" s="822" t="s">
        <v>6335</v>
      </c>
      <c r="F371" s="822" t="s">
        <v>6350</v>
      </c>
      <c r="G371" s="822" t="s">
        <v>683</v>
      </c>
      <c r="H371" s="831"/>
      <c r="I371" s="831"/>
      <c r="J371" s="822"/>
      <c r="K371" s="822"/>
      <c r="L371" s="831">
        <v>0.8</v>
      </c>
      <c r="M371" s="831">
        <v>427.96</v>
      </c>
      <c r="N371" s="822">
        <v>1</v>
      </c>
      <c r="O371" s="822">
        <v>534.94999999999993</v>
      </c>
      <c r="P371" s="831"/>
      <c r="Q371" s="831"/>
      <c r="R371" s="827"/>
      <c r="S371" s="832"/>
    </row>
    <row r="372" spans="1:19" ht="14.45" customHeight="1" x14ac:dyDescent="0.2">
      <c r="A372" s="821" t="s">
        <v>6414</v>
      </c>
      <c r="B372" s="822" t="s">
        <v>6415</v>
      </c>
      <c r="C372" s="822" t="s">
        <v>604</v>
      </c>
      <c r="D372" s="822" t="s">
        <v>6277</v>
      </c>
      <c r="E372" s="822" t="s">
        <v>6335</v>
      </c>
      <c r="F372" s="822" t="s">
        <v>6352</v>
      </c>
      <c r="G372" s="822" t="s">
        <v>692</v>
      </c>
      <c r="H372" s="831"/>
      <c r="I372" s="831"/>
      <c r="J372" s="822"/>
      <c r="K372" s="822"/>
      <c r="L372" s="831">
        <v>0.06</v>
      </c>
      <c r="M372" s="831">
        <v>7.3000000000000007</v>
      </c>
      <c r="N372" s="822">
        <v>1</v>
      </c>
      <c r="O372" s="822">
        <v>121.66666666666669</v>
      </c>
      <c r="P372" s="831"/>
      <c r="Q372" s="831"/>
      <c r="R372" s="827"/>
      <c r="S372" s="832"/>
    </row>
    <row r="373" spans="1:19" ht="14.45" customHeight="1" x14ac:dyDescent="0.2">
      <c r="A373" s="821" t="s">
        <v>6414</v>
      </c>
      <c r="B373" s="822" t="s">
        <v>6415</v>
      </c>
      <c r="C373" s="822" t="s">
        <v>604</v>
      </c>
      <c r="D373" s="822" t="s">
        <v>6277</v>
      </c>
      <c r="E373" s="822" t="s">
        <v>6335</v>
      </c>
      <c r="F373" s="822" t="s">
        <v>6353</v>
      </c>
      <c r="G373" s="822" t="s">
        <v>692</v>
      </c>
      <c r="H373" s="831"/>
      <c r="I373" s="831"/>
      <c r="J373" s="822"/>
      <c r="K373" s="822"/>
      <c r="L373" s="831">
        <v>0.06</v>
      </c>
      <c r="M373" s="831">
        <v>12.04</v>
      </c>
      <c r="N373" s="822">
        <v>1</v>
      </c>
      <c r="O373" s="822">
        <v>200.66666666666666</v>
      </c>
      <c r="P373" s="831"/>
      <c r="Q373" s="831"/>
      <c r="R373" s="827"/>
      <c r="S373" s="832"/>
    </row>
    <row r="374" spans="1:19" ht="14.45" customHeight="1" x14ac:dyDescent="0.2">
      <c r="A374" s="821" t="s">
        <v>6414</v>
      </c>
      <c r="B374" s="822" t="s">
        <v>6415</v>
      </c>
      <c r="C374" s="822" t="s">
        <v>604</v>
      </c>
      <c r="D374" s="822" t="s">
        <v>6277</v>
      </c>
      <c r="E374" s="822" t="s">
        <v>6335</v>
      </c>
      <c r="F374" s="822" t="s">
        <v>6354</v>
      </c>
      <c r="G374" s="822" t="s">
        <v>692</v>
      </c>
      <c r="H374" s="831"/>
      <c r="I374" s="831"/>
      <c r="J374" s="822"/>
      <c r="K374" s="822"/>
      <c r="L374" s="831">
        <v>1.2500000000000002</v>
      </c>
      <c r="M374" s="831">
        <v>304.37999999999994</v>
      </c>
      <c r="N374" s="822">
        <v>1</v>
      </c>
      <c r="O374" s="822">
        <v>243.50399999999991</v>
      </c>
      <c r="P374" s="831"/>
      <c r="Q374" s="831"/>
      <c r="R374" s="827"/>
      <c r="S374" s="832"/>
    </row>
    <row r="375" spans="1:19" ht="14.45" customHeight="1" x14ac:dyDescent="0.2">
      <c r="A375" s="821" t="s">
        <v>6414</v>
      </c>
      <c r="B375" s="822" t="s">
        <v>6415</v>
      </c>
      <c r="C375" s="822" t="s">
        <v>604</v>
      </c>
      <c r="D375" s="822" t="s">
        <v>6277</v>
      </c>
      <c r="E375" s="822" t="s">
        <v>6335</v>
      </c>
      <c r="F375" s="822" t="s">
        <v>6357</v>
      </c>
      <c r="G375" s="822" t="s">
        <v>2319</v>
      </c>
      <c r="H375" s="831"/>
      <c r="I375" s="831"/>
      <c r="J375" s="822"/>
      <c r="K375" s="822"/>
      <c r="L375" s="831">
        <v>0.1</v>
      </c>
      <c r="M375" s="831">
        <v>29.43</v>
      </c>
      <c r="N375" s="822">
        <v>1</v>
      </c>
      <c r="O375" s="822">
        <v>294.29999999999995</v>
      </c>
      <c r="P375" s="831"/>
      <c r="Q375" s="831"/>
      <c r="R375" s="827"/>
      <c r="S375" s="832"/>
    </row>
    <row r="376" spans="1:19" ht="14.45" customHeight="1" x14ac:dyDescent="0.2">
      <c r="A376" s="821" t="s">
        <v>6414</v>
      </c>
      <c r="B376" s="822" t="s">
        <v>6415</v>
      </c>
      <c r="C376" s="822" t="s">
        <v>604</v>
      </c>
      <c r="D376" s="822" t="s">
        <v>6277</v>
      </c>
      <c r="E376" s="822" t="s">
        <v>6335</v>
      </c>
      <c r="F376" s="822" t="s">
        <v>6420</v>
      </c>
      <c r="G376" s="822" t="s">
        <v>2319</v>
      </c>
      <c r="H376" s="831"/>
      <c r="I376" s="831"/>
      <c r="J376" s="822"/>
      <c r="K376" s="822"/>
      <c r="L376" s="831">
        <v>0.30000000000000004</v>
      </c>
      <c r="M376" s="831">
        <v>14.819999999999999</v>
      </c>
      <c r="N376" s="822">
        <v>1</v>
      </c>
      <c r="O376" s="822">
        <v>49.399999999999984</v>
      </c>
      <c r="P376" s="831"/>
      <c r="Q376" s="831"/>
      <c r="R376" s="827"/>
      <c r="S376" s="832"/>
    </row>
    <row r="377" spans="1:19" ht="14.45" customHeight="1" x14ac:dyDescent="0.2">
      <c r="A377" s="821" t="s">
        <v>6414</v>
      </c>
      <c r="B377" s="822" t="s">
        <v>6415</v>
      </c>
      <c r="C377" s="822" t="s">
        <v>604</v>
      </c>
      <c r="D377" s="822" t="s">
        <v>6277</v>
      </c>
      <c r="E377" s="822" t="s">
        <v>6359</v>
      </c>
      <c r="F377" s="822" t="s">
        <v>6362</v>
      </c>
      <c r="G377" s="822" t="s">
        <v>6363</v>
      </c>
      <c r="H377" s="831"/>
      <c r="I377" s="831"/>
      <c r="J377" s="822"/>
      <c r="K377" s="822"/>
      <c r="L377" s="831">
        <v>1</v>
      </c>
      <c r="M377" s="831">
        <v>180.44</v>
      </c>
      <c r="N377" s="822">
        <v>1</v>
      </c>
      <c r="O377" s="822">
        <v>180.44</v>
      </c>
      <c r="P377" s="831"/>
      <c r="Q377" s="831"/>
      <c r="R377" s="827"/>
      <c r="S377" s="832"/>
    </row>
    <row r="378" spans="1:19" ht="14.45" customHeight="1" x14ac:dyDescent="0.2">
      <c r="A378" s="821" t="s">
        <v>6414</v>
      </c>
      <c r="B378" s="822" t="s">
        <v>6415</v>
      </c>
      <c r="C378" s="822" t="s">
        <v>604</v>
      </c>
      <c r="D378" s="822" t="s">
        <v>6277</v>
      </c>
      <c r="E378" s="822" t="s">
        <v>6359</v>
      </c>
      <c r="F378" s="822" t="s">
        <v>6364</v>
      </c>
      <c r="G378" s="822" t="s">
        <v>6365</v>
      </c>
      <c r="H378" s="831"/>
      <c r="I378" s="831"/>
      <c r="J378" s="822"/>
      <c r="K378" s="822"/>
      <c r="L378" s="831">
        <v>2</v>
      </c>
      <c r="M378" s="831">
        <v>485.28</v>
      </c>
      <c r="N378" s="822">
        <v>1</v>
      </c>
      <c r="O378" s="822">
        <v>242.64</v>
      </c>
      <c r="P378" s="831"/>
      <c r="Q378" s="831"/>
      <c r="R378" s="827"/>
      <c r="S378" s="832"/>
    </row>
    <row r="379" spans="1:19" ht="14.45" customHeight="1" x14ac:dyDescent="0.2">
      <c r="A379" s="821" t="s">
        <v>6414</v>
      </c>
      <c r="B379" s="822" t="s">
        <v>6415</v>
      </c>
      <c r="C379" s="822" t="s">
        <v>604</v>
      </c>
      <c r="D379" s="822" t="s">
        <v>6277</v>
      </c>
      <c r="E379" s="822" t="s">
        <v>6329</v>
      </c>
      <c r="F379" s="822" t="s">
        <v>6372</v>
      </c>
      <c r="G379" s="822" t="s">
        <v>6373</v>
      </c>
      <c r="H379" s="831">
        <v>1</v>
      </c>
      <c r="I379" s="831">
        <v>78</v>
      </c>
      <c r="J379" s="822"/>
      <c r="K379" s="822">
        <v>78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6414</v>
      </c>
      <c r="B380" s="822" t="s">
        <v>6415</v>
      </c>
      <c r="C380" s="822" t="s">
        <v>604</v>
      </c>
      <c r="D380" s="822" t="s">
        <v>6277</v>
      </c>
      <c r="E380" s="822" t="s">
        <v>6329</v>
      </c>
      <c r="F380" s="822" t="s">
        <v>6374</v>
      </c>
      <c r="G380" s="822" t="s">
        <v>6375</v>
      </c>
      <c r="H380" s="831">
        <v>4</v>
      </c>
      <c r="I380" s="831">
        <v>588</v>
      </c>
      <c r="J380" s="822">
        <v>0.11800120409391933</v>
      </c>
      <c r="K380" s="822">
        <v>147</v>
      </c>
      <c r="L380" s="831">
        <v>33</v>
      </c>
      <c r="M380" s="831">
        <v>4983</v>
      </c>
      <c r="N380" s="822">
        <v>1</v>
      </c>
      <c r="O380" s="822">
        <v>151</v>
      </c>
      <c r="P380" s="831"/>
      <c r="Q380" s="831"/>
      <c r="R380" s="827"/>
      <c r="S380" s="832"/>
    </row>
    <row r="381" spans="1:19" ht="14.45" customHeight="1" x14ac:dyDescent="0.2">
      <c r="A381" s="821" t="s">
        <v>6414</v>
      </c>
      <c r="B381" s="822" t="s">
        <v>6415</v>
      </c>
      <c r="C381" s="822" t="s">
        <v>604</v>
      </c>
      <c r="D381" s="822" t="s">
        <v>6277</v>
      </c>
      <c r="E381" s="822" t="s">
        <v>6329</v>
      </c>
      <c r="F381" s="822" t="s">
        <v>6376</v>
      </c>
      <c r="G381" s="822" t="s">
        <v>6377</v>
      </c>
      <c r="H381" s="831">
        <v>2</v>
      </c>
      <c r="I381" s="831">
        <v>74</v>
      </c>
      <c r="J381" s="822">
        <v>0.97368421052631582</v>
      </c>
      <c r="K381" s="822">
        <v>37</v>
      </c>
      <c r="L381" s="831">
        <v>2</v>
      </c>
      <c r="M381" s="831">
        <v>76</v>
      </c>
      <c r="N381" s="822">
        <v>1</v>
      </c>
      <c r="O381" s="822">
        <v>38</v>
      </c>
      <c r="P381" s="831"/>
      <c r="Q381" s="831"/>
      <c r="R381" s="827"/>
      <c r="S381" s="832"/>
    </row>
    <row r="382" spans="1:19" ht="14.45" customHeight="1" x14ac:dyDescent="0.2">
      <c r="A382" s="821" t="s">
        <v>6414</v>
      </c>
      <c r="B382" s="822" t="s">
        <v>6415</v>
      </c>
      <c r="C382" s="822" t="s">
        <v>604</v>
      </c>
      <c r="D382" s="822" t="s">
        <v>6277</v>
      </c>
      <c r="E382" s="822" t="s">
        <v>6329</v>
      </c>
      <c r="F382" s="822" t="s">
        <v>6378</v>
      </c>
      <c r="G382" s="822" t="s">
        <v>6379</v>
      </c>
      <c r="H382" s="831"/>
      <c r="I382" s="831"/>
      <c r="J382" s="822"/>
      <c r="K382" s="822"/>
      <c r="L382" s="831">
        <v>1</v>
      </c>
      <c r="M382" s="831">
        <v>131</v>
      </c>
      <c r="N382" s="822">
        <v>1</v>
      </c>
      <c r="O382" s="822">
        <v>131</v>
      </c>
      <c r="P382" s="831"/>
      <c r="Q382" s="831"/>
      <c r="R382" s="827"/>
      <c r="S382" s="832"/>
    </row>
    <row r="383" spans="1:19" ht="14.45" customHeight="1" x14ac:dyDescent="0.2">
      <c r="A383" s="821" t="s">
        <v>6414</v>
      </c>
      <c r="B383" s="822" t="s">
        <v>6415</v>
      </c>
      <c r="C383" s="822" t="s">
        <v>604</v>
      </c>
      <c r="D383" s="822" t="s">
        <v>6277</v>
      </c>
      <c r="E383" s="822" t="s">
        <v>6329</v>
      </c>
      <c r="F383" s="822" t="s">
        <v>6423</v>
      </c>
      <c r="G383" s="822" t="s">
        <v>6424</v>
      </c>
      <c r="H383" s="831">
        <v>146</v>
      </c>
      <c r="I383" s="831">
        <v>36792</v>
      </c>
      <c r="J383" s="822">
        <v>0.75837902461145235</v>
      </c>
      <c r="K383" s="822">
        <v>252</v>
      </c>
      <c r="L383" s="831">
        <v>191</v>
      </c>
      <c r="M383" s="831">
        <v>48514</v>
      </c>
      <c r="N383" s="822">
        <v>1</v>
      </c>
      <c r="O383" s="822">
        <v>254</v>
      </c>
      <c r="P383" s="831">
        <v>194</v>
      </c>
      <c r="Q383" s="831">
        <v>49470</v>
      </c>
      <c r="R383" s="827">
        <v>1.0197056519767489</v>
      </c>
      <c r="S383" s="832">
        <v>255</v>
      </c>
    </row>
    <row r="384" spans="1:19" ht="14.45" customHeight="1" x14ac:dyDescent="0.2">
      <c r="A384" s="821" t="s">
        <v>6414</v>
      </c>
      <c r="B384" s="822" t="s">
        <v>6415</v>
      </c>
      <c r="C384" s="822" t="s">
        <v>604</v>
      </c>
      <c r="D384" s="822" t="s">
        <v>6277</v>
      </c>
      <c r="E384" s="822" t="s">
        <v>6329</v>
      </c>
      <c r="F384" s="822" t="s">
        <v>6427</v>
      </c>
      <c r="G384" s="822" t="s">
        <v>6399</v>
      </c>
      <c r="H384" s="831"/>
      <c r="I384" s="831"/>
      <c r="J384" s="822"/>
      <c r="K384" s="822"/>
      <c r="L384" s="831"/>
      <c r="M384" s="831"/>
      <c r="N384" s="822"/>
      <c r="O384" s="822"/>
      <c r="P384" s="831">
        <v>1</v>
      </c>
      <c r="Q384" s="831">
        <v>473</v>
      </c>
      <c r="R384" s="827"/>
      <c r="S384" s="832">
        <v>473</v>
      </c>
    </row>
    <row r="385" spans="1:19" ht="14.45" customHeight="1" x14ac:dyDescent="0.2">
      <c r="A385" s="821" t="s">
        <v>6414</v>
      </c>
      <c r="B385" s="822" t="s">
        <v>6415</v>
      </c>
      <c r="C385" s="822" t="s">
        <v>604</v>
      </c>
      <c r="D385" s="822" t="s">
        <v>6277</v>
      </c>
      <c r="E385" s="822" t="s">
        <v>6329</v>
      </c>
      <c r="F385" s="822" t="s">
        <v>6380</v>
      </c>
      <c r="G385" s="822" t="s">
        <v>6381</v>
      </c>
      <c r="H385" s="831"/>
      <c r="I385" s="831"/>
      <c r="J385" s="822"/>
      <c r="K385" s="822"/>
      <c r="L385" s="831">
        <v>1</v>
      </c>
      <c r="M385" s="831">
        <v>707</v>
      </c>
      <c r="N385" s="822">
        <v>1</v>
      </c>
      <c r="O385" s="822">
        <v>707</v>
      </c>
      <c r="P385" s="831"/>
      <c r="Q385" s="831"/>
      <c r="R385" s="827"/>
      <c r="S385" s="832"/>
    </row>
    <row r="386" spans="1:19" ht="14.45" customHeight="1" x14ac:dyDescent="0.2">
      <c r="A386" s="821" t="s">
        <v>6414</v>
      </c>
      <c r="B386" s="822" t="s">
        <v>6415</v>
      </c>
      <c r="C386" s="822" t="s">
        <v>604</v>
      </c>
      <c r="D386" s="822" t="s">
        <v>6277</v>
      </c>
      <c r="E386" s="822" t="s">
        <v>6329</v>
      </c>
      <c r="F386" s="822" t="s">
        <v>6428</v>
      </c>
      <c r="G386" s="822" t="s">
        <v>6429</v>
      </c>
      <c r="H386" s="831"/>
      <c r="I386" s="831"/>
      <c r="J386" s="822"/>
      <c r="K386" s="822"/>
      <c r="L386" s="831">
        <v>1</v>
      </c>
      <c r="M386" s="831">
        <v>723</v>
      </c>
      <c r="N386" s="822">
        <v>1</v>
      </c>
      <c r="O386" s="822">
        <v>723</v>
      </c>
      <c r="P386" s="831"/>
      <c r="Q386" s="831"/>
      <c r="R386" s="827"/>
      <c r="S386" s="832"/>
    </row>
    <row r="387" spans="1:19" ht="14.45" customHeight="1" x14ac:dyDescent="0.2">
      <c r="A387" s="821" t="s">
        <v>6414</v>
      </c>
      <c r="B387" s="822" t="s">
        <v>6415</v>
      </c>
      <c r="C387" s="822" t="s">
        <v>604</v>
      </c>
      <c r="D387" s="822" t="s">
        <v>6277</v>
      </c>
      <c r="E387" s="822" t="s">
        <v>6329</v>
      </c>
      <c r="F387" s="822" t="s">
        <v>6384</v>
      </c>
      <c r="G387" s="822" t="s">
        <v>6385</v>
      </c>
      <c r="H387" s="831">
        <v>2</v>
      </c>
      <c r="I387" s="831">
        <v>66.66</v>
      </c>
      <c r="J387" s="822">
        <v>0.16665416635415883</v>
      </c>
      <c r="K387" s="822">
        <v>33.33</v>
      </c>
      <c r="L387" s="831">
        <v>12</v>
      </c>
      <c r="M387" s="831">
        <v>399.99</v>
      </c>
      <c r="N387" s="822">
        <v>1</v>
      </c>
      <c r="O387" s="822">
        <v>33.332500000000003</v>
      </c>
      <c r="P387" s="831"/>
      <c r="Q387" s="831"/>
      <c r="R387" s="827"/>
      <c r="S387" s="832"/>
    </row>
    <row r="388" spans="1:19" ht="14.45" customHeight="1" x14ac:dyDescent="0.2">
      <c r="A388" s="821" t="s">
        <v>6414</v>
      </c>
      <c r="B388" s="822" t="s">
        <v>6415</v>
      </c>
      <c r="C388" s="822" t="s">
        <v>604</v>
      </c>
      <c r="D388" s="822" t="s">
        <v>6277</v>
      </c>
      <c r="E388" s="822" t="s">
        <v>6329</v>
      </c>
      <c r="F388" s="822" t="s">
        <v>6430</v>
      </c>
      <c r="G388" s="822" t="s">
        <v>6431</v>
      </c>
      <c r="H388" s="831">
        <v>338</v>
      </c>
      <c r="I388" s="831">
        <v>39091</v>
      </c>
      <c r="J388" s="822">
        <v>1.0976917892845108</v>
      </c>
      <c r="K388" s="822">
        <v>115.65384615384616</v>
      </c>
      <c r="L388" s="831">
        <v>307</v>
      </c>
      <c r="M388" s="831">
        <v>35612</v>
      </c>
      <c r="N388" s="822">
        <v>1</v>
      </c>
      <c r="O388" s="822">
        <v>116</v>
      </c>
      <c r="P388" s="831">
        <v>267</v>
      </c>
      <c r="Q388" s="831">
        <v>31239</v>
      </c>
      <c r="R388" s="827">
        <v>0.87720431315286984</v>
      </c>
      <c r="S388" s="832">
        <v>117</v>
      </c>
    </row>
    <row r="389" spans="1:19" ht="14.45" customHeight="1" x14ac:dyDescent="0.2">
      <c r="A389" s="821" t="s">
        <v>6414</v>
      </c>
      <c r="B389" s="822" t="s">
        <v>6415</v>
      </c>
      <c r="C389" s="822" t="s">
        <v>604</v>
      </c>
      <c r="D389" s="822" t="s">
        <v>6277</v>
      </c>
      <c r="E389" s="822" t="s">
        <v>6329</v>
      </c>
      <c r="F389" s="822" t="s">
        <v>6386</v>
      </c>
      <c r="G389" s="822" t="s">
        <v>6387</v>
      </c>
      <c r="H389" s="831">
        <v>16</v>
      </c>
      <c r="I389" s="831">
        <v>1936</v>
      </c>
      <c r="J389" s="822">
        <v>0.22040072859744991</v>
      </c>
      <c r="K389" s="822">
        <v>121</v>
      </c>
      <c r="L389" s="831">
        <v>72</v>
      </c>
      <c r="M389" s="831">
        <v>8784</v>
      </c>
      <c r="N389" s="822">
        <v>1</v>
      </c>
      <c r="O389" s="822">
        <v>122</v>
      </c>
      <c r="P389" s="831"/>
      <c r="Q389" s="831"/>
      <c r="R389" s="827"/>
      <c r="S389" s="832"/>
    </row>
    <row r="390" spans="1:19" ht="14.45" customHeight="1" x14ac:dyDescent="0.2">
      <c r="A390" s="821" t="s">
        <v>6414</v>
      </c>
      <c r="B390" s="822" t="s">
        <v>6415</v>
      </c>
      <c r="C390" s="822" t="s">
        <v>604</v>
      </c>
      <c r="D390" s="822" t="s">
        <v>6277</v>
      </c>
      <c r="E390" s="822" t="s">
        <v>6329</v>
      </c>
      <c r="F390" s="822" t="s">
        <v>6388</v>
      </c>
      <c r="G390" s="822" t="s">
        <v>6389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33</v>
      </c>
      <c r="R390" s="827"/>
      <c r="S390" s="832">
        <v>33</v>
      </c>
    </row>
    <row r="391" spans="1:19" ht="14.45" customHeight="1" x14ac:dyDescent="0.2">
      <c r="A391" s="821" t="s">
        <v>6414</v>
      </c>
      <c r="B391" s="822" t="s">
        <v>6415</v>
      </c>
      <c r="C391" s="822" t="s">
        <v>604</v>
      </c>
      <c r="D391" s="822" t="s">
        <v>6277</v>
      </c>
      <c r="E391" s="822" t="s">
        <v>6329</v>
      </c>
      <c r="F391" s="822" t="s">
        <v>6394</v>
      </c>
      <c r="G391" s="822" t="s">
        <v>6395</v>
      </c>
      <c r="H391" s="831"/>
      <c r="I391" s="831"/>
      <c r="J391" s="822"/>
      <c r="K391" s="822"/>
      <c r="L391" s="831">
        <v>9</v>
      </c>
      <c r="M391" s="831">
        <v>702</v>
      </c>
      <c r="N391" s="822">
        <v>1</v>
      </c>
      <c r="O391" s="822">
        <v>78</v>
      </c>
      <c r="P391" s="831"/>
      <c r="Q391" s="831"/>
      <c r="R391" s="827"/>
      <c r="S391" s="832"/>
    </row>
    <row r="392" spans="1:19" ht="14.45" customHeight="1" x14ac:dyDescent="0.2">
      <c r="A392" s="821" t="s">
        <v>6414</v>
      </c>
      <c r="B392" s="822" t="s">
        <v>6415</v>
      </c>
      <c r="C392" s="822" t="s">
        <v>604</v>
      </c>
      <c r="D392" s="822" t="s">
        <v>6277</v>
      </c>
      <c r="E392" s="822" t="s">
        <v>6329</v>
      </c>
      <c r="F392" s="822" t="s">
        <v>6396</v>
      </c>
      <c r="G392" s="822" t="s">
        <v>6397</v>
      </c>
      <c r="H392" s="831"/>
      <c r="I392" s="831"/>
      <c r="J392" s="822"/>
      <c r="K392" s="822"/>
      <c r="L392" s="831">
        <v>3</v>
      </c>
      <c r="M392" s="831">
        <v>1866</v>
      </c>
      <c r="N392" s="822">
        <v>1</v>
      </c>
      <c r="O392" s="822">
        <v>622</v>
      </c>
      <c r="P392" s="831"/>
      <c r="Q392" s="831"/>
      <c r="R392" s="827"/>
      <c r="S392" s="832"/>
    </row>
    <row r="393" spans="1:19" ht="14.45" customHeight="1" x14ac:dyDescent="0.2">
      <c r="A393" s="821" t="s">
        <v>6414</v>
      </c>
      <c r="B393" s="822" t="s">
        <v>6415</v>
      </c>
      <c r="C393" s="822" t="s">
        <v>604</v>
      </c>
      <c r="D393" s="822" t="s">
        <v>6277</v>
      </c>
      <c r="E393" s="822" t="s">
        <v>6329</v>
      </c>
      <c r="F393" s="822" t="s">
        <v>6400</v>
      </c>
      <c r="G393" s="822" t="s">
        <v>6401</v>
      </c>
      <c r="H393" s="831"/>
      <c r="I393" s="831"/>
      <c r="J393" s="822"/>
      <c r="K393" s="822"/>
      <c r="L393" s="831">
        <v>1</v>
      </c>
      <c r="M393" s="831">
        <v>376</v>
      </c>
      <c r="N393" s="822">
        <v>1</v>
      </c>
      <c r="O393" s="822">
        <v>376</v>
      </c>
      <c r="P393" s="831"/>
      <c r="Q393" s="831"/>
      <c r="R393" s="827"/>
      <c r="S393" s="832"/>
    </row>
    <row r="394" spans="1:19" ht="14.45" customHeight="1" x14ac:dyDescent="0.2">
      <c r="A394" s="821" t="s">
        <v>6414</v>
      </c>
      <c r="B394" s="822" t="s">
        <v>6415</v>
      </c>
      <c r="C394" s="822" t="s">
        <v>604</v>
      </c>
      <c r="D394" s="822" t="s">
        <v>6277</v>
      </c>
      <c r="E394" s="822" t="s">
        <v>6329</v>
      </c>
      <c r="F394" s="822" t="s">
        <v>6402</v>
      </c>
      <c r="G394" s="822" t="s">
        <v>6403</v>
      </c>
      <c r="H394" s="831">
        <v>5</v>
      </c>
      <c r="I394" s="831">
        <v>890</v>
      </c>
      <c r="J394" s="822">
        <v>0.45200609446419504</v>
      </c>
      <c r="K394" s="822">
        <v>178</v>
      </c>
      <c r="L394" s="831">
        <v>11</v>
      </c>
      <c r="M394" s="831">
        <v>1969</v>
      </c>
      <c r="N394" s="822">
        <v>1</v>
      </c>
      <c r="O394" s="822">
        <v>179</v>
      </c>
      <c r="P394" s="831"/>
      <c r="Q394" s="831"/>
      <c r="R394" s="827"/>
      <c r="S394" s="832"/>
    </row>
    <row r="395" spans="1:19" ht="14.45" customHeight="1" x14ac:dyDescent="0.2">
      <c r="A395" s="821" t="s">
        <v>6414</v>
      </c>
      <c r="B395" s="822" t="s">
        <v>6415</v>
      </c>
      <c r="C395" s="822" t="s">
        <v>604</v>
      </c>
      <c r="D395" s="822" t="s">
        <v>6277</v>
      </c>
      <c r="E395" s="822" t="s">
        <v>6329</v>
      </c>
      <c r="F395" s="822" t="s">
        <v>6404</v>
      </c>
      <c r="G395" s="822" t="s">
        <v>6405</v>
      </c>
      <c r="H395" s="831"/>
      <c r="I395" s="831"/>
      <c r="J395" s="822"/>
      <c r="K395" s="822"/>
      <c r="L395" s="831">
        <v>1</v>
      </c>
      <c r="M395" s="831">
        <v>1303</v>
      </c>
      <c r="N395" s="822">
        <v>1</v>
      </c>
      <c r="O395" s="822">
        <v>1303</v>
      </c>
      <c r="P395" s="831"/>
      <c r="Q395" s="831"/>
      <c r="R395" s="827"/>
      <c r="S395" s="832"/>
    </row>
    <row r="396" spans="1:19" ht="14.45" customHeight="1" x14ac:dyDescent="0.2">
      <c r="A396" s="821" t="s">
        <v>6414</v>
      </c>
      <c r="B396" s="822" t="s">
        <v>6415</v>
      </c>
      <c r="C396" s="822" t="s">
        <v>604</v>
      </c>
      <c r="D396" s="822" t="s">
        <v>6285</v>
      </c>
      <c r="E396" s="822" t="s">
        <v>6329</v>
      </c>
      <c r="F396" s="822" t="s">
        <v>6376</v>
      </c>
      <c r="G396" s="822" t="s">
        <v>6377</v>
      </c>
      <c r="H396" s="831">
        <v>1</v>
      </c>
      <c r="I396" s="831">
        <v>37</v>
      </c>
      <c r="J396" s="822">
        <v>0.97368421052631582</v>
      </c>
      <c r="K396" s="822">
        <v>37</v>
      </c>
      <c r="L396" s="831">
        <v>1</v>
      </c>
      <c r="M396" s="831">
        <v>38</v>
      </c>
      <c r="N396" s="822">
        <v>1</v>
      </c>
      <c r="O396" s="822">
        <v>38</v>
      </c>
      <c r="P396" s="831"/>
      <c r="Q396" s="831"/>
      <c r="R396" s="827"/>
      <c r="S396" s="832"/>
    </row>
    <row r="397" spans="1:19" ht="14.45" customHeight="1" x14ac:dyDescent="0.2">
      <c r="A397" s="821" t="s">
        <v>6414</v>
      </c>
      <c r="B397" s="822" t="s">
        <v>6415</v>
      </c>
      <c r="C397" s="822" t="s">
        <v>604</v>
      </c>
      <c r="D397" s="822" t="s">
        <v>6285</v>
      </c>
      <c r="E397" s="822" t="s">
        <v>6329</v>
      </c>
      <c r="F397" s="822" t="s">
        <v>6423</v>
      </c>
      <c r="G397" s="822" t="s">
        <v>6424</v>
      </c>
      <c r="H397" s="831">
        <v>130</v>
      </c>
      <c r="I397" s="831">
        <v>32760</v>
      </c>
      <c r="J397" s="822">
        <v>0.36537217550355783</v>
      </c>
      <c r="K397" s="822">
        <v>252</v>
      </c>
      <c r="L397" s="831">
        <v>353</v>
      </c>
      <c r="M397" s="831">
        <v>89662</v>
      </c>
      <c r="N397" s="822">
        <v>1</v>
      </c>
      <c r="O397" s="822">
        <v>254</v>
      </c>
      <c r="P397" s="831"/>
      <c r="Q397" s="831"/>
      <c r="R397" s="827"/>
      <c r="S397" s="832"/>
    </row>
    <row r="398" spans="1:19" ht="14.45" customHeight="1" x14ac:dyDescent="0.2">
      <c r="A398" s="821" t="s">
        <v>6414</v>
      </c>
      <c r="B398" s="822" t="s">
        <v>6415</v>
      </c>
      <c r="C398" s="822" t="s">
        <v>604</v>
      </c>
      <c r="D398" s="822" t="s">
        <v>6286</v>
      </c>
      <c r="E398" s="822" t="s">
        <v>6329</v>
      </c>
      <c r="F398" s="822" t="s">
        <v>6423</v>
      </c>
      <c r="G398" s="822" t="s">
        <v>6424</v>
      </c>
      <c r="H398" s="831">
        <v>9</v>
      </c>
      <c r="I398" s="831">
        <v>2268</v>
      </c>
      <c r="J398" s="822">
        <v>2.2322834645669292</v>
      </c>
      <c r="K398" s="822">
        <v>252</v>
      </c>
      <c r="L398" s="831">
        <v>4</v>
      </c>
      <c r="M398" s="831">
        <v>1016</v>
      </c>
      <c r="N398" s="822">
        <v>1</v>
      </c>
      <c r="O398" s="822">
        <v>254</v>
      </c>
      <c r="P398" s="831">
        <v>1</v>
      </c>
      <c r="Q398" s="831">
        <v>255</v>
      </c>
      <c r="R398" s="827">
        <v>0.25098425196850394</v>
      </c>
      <c r="S398" s="832">
        <v>255</v>
      </c>
    </row>
    <row r="399" spans="1:19" ht="14.45" customHeight="1" x14ac:dyDescent="0.2">
      <c r="A399" s="821" t="s">
        <v>6414</v>
      </c>
      <c r="B399" s="822" t="s">
        <v>6415</v>
      </c>
      <c r="C399" s="822" t="s">
        <v>604</v>
      </c>
      <c r="D399" s="822" t="s">
        <v>6286</v>
      </c>
      <c r="E399" s="822" t="s">
        <v>6329</v>
      </c>
      <c r="F399" s="822" t="s">
        <v>6425</v>
      </c>
      <c r="G399" s="822" t="s">
        <v>6426</v>
      </c>
      <c r="H399" s="831"/>
      <c r="I399" s="831"/>
      <c r="J399" s="822"/>
      <c r="K399" s="822"/>
      <c r="L399" s="831"/>
      <c r="M399" s="831"/>
      <c r="N399" s="822"/>
      <c r="O399" s="822"/>
      <c r="P399" s="831">
        <v>1</v>
      </c>
      <c r="Q399" s="831">
        <v>127</v>
      </c>
      <c r="R399" s="827"/>
      <c r="S399" s="832">
        <v>127</v>
      </c>
    </row>
    <row r="400" spans="1:19" ht="14.45" customHeight="1" x14ac:dyDescent="0.2">
      <c r="A400" s="821" t="s">
        <v>6414</v>
      </c>
      <c r="B400" s="822" t="s">
        <v>6415</v>
      </c>
      <c r="C400" s="822" t="s">
        <v>604</v>
      </c>
      <c r="D400" s="822" t="s">
        <v>2944</v>
      </c>
      <c r="E400" s="822" t="s">
        <v>6329</v>
      </c>
      <c r="F400" s="822" t="s">
        <v>6376</v>
      </c>
      <c r="G400" s="822" t="s">
        <v>6377</v>
      </c>
      <c r="H400" s="831">
        <v>1</v>
      </c>
      <c r="I400" s="831">
        <v>37</v>
      </c>
      <c r="J400" s="822">
        <v>0.48684210526315791</v>
      </c>
      <c r="K400" s="822">
        <v>37</v>
      </c>
      <c r="L400" s="831">
        <v>2</v>
      </c>
      <c r="M400" s="831">
        <v>76</v>
      </c>
      <c r="N400" s="822">
        <v>1</v>
      </c>
      <c r="O400" s="822">
        <v>38</v>
      </c>
      <c r="P400" s="831"/>
      <c r="Q400" s="831"/>
      <c r="R400" s="827"/>
      <c r="S400" s="832"/>
    </row>
    <row r="401" spans="1:19" ht="14.45" customHeight="1" x14ac:dyDescent="0.2">
      <c r="A401" s="821" t="s">
        <v>6414</v>
      </c>
      <c r="B401" s="822" t="s">
        <v>6415</v>
      </c>
      <c r="C401" s="822" t="s">
        <v>604</v>
      </c>
      <c r="D401" s="822" t="s">
        <v>2944</v>
      </c>
      <c r="E401" s="822" t="s">
        <v>6329</v>
      </c>
      <c r="F401" s="822" t="s">
        <v>6423</v>
      </c>
      <c r="G401" s="822" t="s">
        <v>6424</v>
      </c>
      <c r="H401" s="831">
        <v>11</v>
      </c>
      <c r="I401" s="831">
        <v>2772</v>
      </c>
      <c r="J401" s="822">
        <v>0.40419947506561682</v>
      </c>
      <c r="K401" s="822">
        <v>252</v>
      </c>
      <c r="L401" s="831">
        <v>27</v>
      </c>
      <c r="M401" s="831">
        <v>6858</v>
      </c>
      <c r="N401" s="822">
        <v>1</v>
      </c>
      <c r="O401" s="822">
        <v>254</v>
      </c>
      <c r="P401" s="831">
        <v>30</v>
      </c>
      <c r="Q401" s="831">
        <v>7650</v>
      </c>
      <c r="R401" s="827">
        <v>1.1154855643044619</v>
      </c>
      <c r="S401" s="832">
        <v>255</v>
      </c>
    </row>
    <row r="402" spans="1:19" ht="14.45" customHeight="1" x14ac:dyDescent="0.2">
      <c r="A402" s="821" t="s">
        <v>6414</v>
      </c>
      <c r="B402" s="822" t="s">
        <v>6415</v>
      </c>
      <c r="C402" s="822" t="s">
        <v>604</v>
      </c>
      <c r="D402" s="822" t="s">
        <v>2945</v>
      </c>
      <c r="E402" s="822" t="s">
        <v>6335</v>
      </c>
      <c r="F402" s="822" t="s">
        <v>6336</v>
      </c>
      <c r="G402" s="822" t="s">
        <v>6337</v>
      </c>
      <c r="H402" s="831"/>
      <c r="I402" s="831"/>
      <c r="J402" s="822"/>
      <c r="K402" s="822"/>
      <c r="L402" s="831">
        <v>0.2</v>
      </c>
      <c r="M402" s="831">
        <v>10.88</v>
      </c>
      <c r="N402" s="822">
        <v>1</v>
      </c>
      <c r="O402" s="822">
        <v>54.4</v>
      </c>
      <c r="P402" s="831"/>
      <c r="Q402" s="831"/>
      <c r="R402" s="827"/>
      <c r="S402" s="832"/>
    </row>
    <row r="403" spans="1:19" ht="14.45" customHeight="1" x14ac:dyDescent="0.2">
      <c r="A403" s="821" t="s">
        <v>6414</v>
      </c>
      <c r="B403" s="822" t="s">
        <v>6415</v>
      </c>
      <c r="C403" s="822" t="s">
        <v>604</v>
      </c>
      <c r="D403" s="822" t="s">
        <v>2945</v>
      </c>
      <c r="E403" s="822" t="s">
        <v>6335</v>
      </c>
      <c r="F403" s="822" t="s">
        <v>6338</v>
      </c>
      <c r="G403" s="822" t="s">
        <v>6339</v>
      </c>
      <c r="H403" s="831">
        <v>0.4</v>
      </c>
      <c r="I403" s="831">
        <v>27.88</v>
      </c>
      <c r="J403" s="822">
        <v>0.44444444444444448</v>
      </c>
      <c r="K403" s="822">
        <v>69.699999999999989</v>
      </c>
      <c r="L403" s="831">
        <v>0.89999999999999991</v>
      </c>
      <c r="M403" s="831">
        <v>62.73</v>
      </c>
      <c r="N403" s="822">
        <v>1</v>
      </c>
      <c r="O403" s="822">
        <v>69.7</v>
      </c>
      <c r="P403" s="831"/>
      <c r="Q403" s="831"/>
      <c r="R403" s="827"/>
      <c r="S403" s="832"/>
    </row>
    <row r="404" spans="1:19" ht="14.45" customHeight="1" x14ac:dyDescent="0.2">
      <c r="A404" s="821" t="s">
        <v>6414</v>
      </c>
      <c r="B404" s="822" t="s">
        <v>6415</v>
      </c>
      <c r="C404" s="822" t="s">
        <v>604</v>
      </c>
      <c r="D404" s="822" t="s">
        <v>2945</v>
      </c>
      <c r="E404" s="822" t="s">
        <v>6335</v>
      </c>
      <c r="F404" s="822" t="s">
        <v>6340</v>
      </c>
      <c r="G404" s="822" t="s">
        <v>6341</v>
      </c>
      <c r="H404" s="831">
        <v>0.4</v>
      </c>
      <c r="I404" s="831">
        <v>114.04</v>
      </c>
      <c r="J404" s="822">
        <v>0.35845854026529206</v>
      </c>
      <c r="K404" s="822">
        <v>285.10000000000002</v>
      </c>
      <c r="L404" s="831">
        <v>1</v>
      </c>
      <c r="M404" s="831">
        <v>318.14</v>
      </c>
      <c r="N404" s="822">
        <v>1</v>
      </c>
      <c r="O404" s="822">
        <v>318.14</v>
      </c>
      <c r="P404" s="831"/>
      <c r="Q404" s="831"/>
      <c r="R404" s="827"/>
      <c r="S404" s="832"/>
    </row>
    <row r="405" spans="1:19" ht="14.45" customHeight="1" x14ac:dyDescent="0.2">
      <c r="A405" s="821" t="s">
        <v>6414</v>
      </c>
      <c r="B405" s="822" t="s">
        <v>6415</v>
      </c>
      <c r="C405" s="822" t="s">
        <v>604</v>
      </c>
      <c r="D405" s="822" t="s">
        <v>2945</v>
      </c>
      <c r="E405" s="822" t="s">
        <v>6335</v>
      </c>
      <c r="F405" s="822" t="s">
        <v>6416</v>
      </c>
      <c r="G405" s="822" t="s">
        <v>679</v>
      </c>
      <c r="H405" s="831"/>
      <c r="I405" s="831"/>
      <c r="J405" s="822"/>
      <c r="K405" s="822"/>
      <c r="L405" s="831">
        <v>0.1</v>
      </c>
      <c r="M405" s="831">
        <v>4.7300000000000004</v>
      </c>
      <c r="N405" s="822">
        <v>1</v>
      </c>
      <c r="O405" s="822">
        <v>47.300000000000004</v>
      </c>
      <c r="P405" s="831"/>
      <c r="Q405" s="831"/>
      <c r="R405" s="827"/>
      <c r="S405" s="832"/>
    </row>
    <row r="406" spans="1:19" ht="14.45" customHeight="1" x14ac:dyDescent="0.2">
      <c r="A406" s="821" t="s">
        <v>6414</v>
      </c>
      <c r="B406" s="822" t="s">
        <v>6415</v>
      </c>
      <c r="C406" s="822" t="s">
        <v>604</v>
      </c>
      <c r="D406" s="822" t="s">
        <v>2945</v>
      </c>
      <c r="E406" s="822" t="s">
        <v>6335</v>
      </c>
      <c r="F406" s="822" t="s">
        <v>6347</v>
      </c>
      <c r="G406" s="822" t="s">
        <v>690</v>
      </c>
      <c r="H406" s="831"/>
      <c r="I406" s="831"/>
      <c r="J406" s="822"/>
      <c r="K406" s="822"/>
      <c r="L406" s="831">
        <v>0.4</v>
      </c>
      <c r="M406" s="831">
        <v>24.03</v>
      </c>
      <c r="N406" s="822">
        <v>1</v>
      </c>
      <c r="O406" s="822">
        <v>60.075000000000003</v>
      </c>
      <c r="P406" s="831"/>
      <c r="Q406" s="831"/>
      <c r="R406" s="827"/>
      <c r="S406" s="832"/>
    </row>
    <row r="407" spans="1:19" ht="14.45" customHeight="1" x14ac:dyDescent="0.2">
      <c r="A407" s="821" t="s">
        <v>6414</v>
      </c>
      <c r="B407" s="822" t="s">
        <v>6415</v>
      </c>
      <c r="C407" s="822" t="s">
        <v>604</v>
      </c>
      <c r="D407" s="822" t="s">
        <v>2945</v>
      </c>
      <c r="E407" s="822" t="s">
        <v>6335</v>
      </c>
      <c r="F407" s="822" t="s">
        <v>6350</v>
      </c>
      <c r="G407" s="822" t="s">
        <v>683</v>
      </c>
      <c r="H407" s="831">
        <v>0.2</v>
      </c>
      <c r="I407" s="831">
        <v>107.13</v>
      </c>
      <c r="J407" s="822">
        <v>0.10010746157080781</v>
      </c>
      <c r="K407" s="822">
        <v>535.65</v>
      </c>
      <c r="L407" s="831">
        <v>2</v>
      </c>
      <c r="M407" s="831">
        <v>1070.1500000000001</v>
      </c>
      <c r="N407" s="822">
        <v>1</v>
      </c>
      <c r="O407" s="822">
        <v>535.07500000000005</v>
      </c>
      <c r="P407" s="831"/>
      <c r="Q407" s="831"/>
      <c r="R407" s="827"/>
      <c r="S407" s="832"/>
    </row>
    <row r="408" spans="1:19" ht="14.45" customHeight="1" x14ac:dyDescent="0.2">
      <c r="A408" s="821" t="s">
        <v>6414</v>
      </c>
      <c r="B408" s="822" t="s">
        <v>6415</v>
      </c>
      <c r="C408" s="822" t="s">
        <v>604</v>
      </c>
      <c r="D408" s="822" t="s">
        <v>2945</v>
      </c>
      <c r="E408" s="822" t="s">
        <v>6335</v>
      </c>
      <c r="F408" s="822" t="s">
        <v>6352</v>
      </c>
      <c r="G408" s="822" t="s">
        <v>692</v>
      </c>
      <c r="H408" s="831"/>
      <c r="I408" s="831"/>
      <c r="J408" s="822"/>
      <c r="K408" s="822"/>
      <c r="L408" s="831">
        <v>0.02</v>
      </c>
      <c r="M408" s="831">
        <v>2.4300000000000002</v>
      </c>
      <c r="N408" s="822">
        <v>1</v>
      </c>
      <c r="O408" s="822">
        <v>121.5</v>
      </c>
      <c r="P408" s="831"/>
      <c r="Q408" s="831"/>
      <c r="R408" s="827"/>
      <c r="S408" s="832"/>
    </row>
    <row r="409" spans="1:19" ht="14.45" customHeight="1" x14ac:dyDescent="0.2">
      <c r="A409" s="821" t="s">
        <v>6414</v>
      </c>
      <c r="B409" s="822" t="s">
        <v>6415</v>
      </c>
      <c r="C409" s="822" t="s">
        <v>604</v>
      </c>
      <c r="D409" s="822" t="s">
        <v>2945</v>
      </c>
      <c r="E409" s="822" t="s">
        <v>6335</v>
      </c>
      <c r="F409" s="822" t="s">
        <v>6354</v>
      </c>
      <c r="G409" s="822" t="s">
        <v>692</v>
      </c>
      <c r="H409" s="831">
        <v>0.05</v>
      </c>
      <c r="I409" s="831">
        <v>12.17</v>
      </c>
      <c r="J409" s="822">
        <v>9.0909090909090912E-2</v>
      </c>
      <c r="K409" s="822">
        <v>243.39999999999998</v>
      </c>
      <c r="L409" s="831">
        <v>0.54999999999999993</v>
      </c>
      <c r="M409" s="831">
        <v>133.87</v>
      </c>
      <c r="N409" s="822">
        <v>1</v>
      </c>
      <c r="O409" s="822">
        <v>243.40000000000003</v>
      </c>
      <c r="P409" s="831"/>
      <c r="Q409" s="831"/>
      <c r="R409" s="827"/>
      <c r="S409" s="832"/>
    </row>
    <row r="410" spans="1:19" ht="14.45" customHeight="1" x14ac:dyDescent="0.2">
      <c r="A410" s="821" t="s">
        <v>6414</v>
      </c>
      <c r="B410" s="822" t="s">
        <v>6415</v>
      </c>
      <c r="C410" s="822" t="s">
        <v>604</v>
      </c>
      <c r="D410" s="822" t="s">
        <v>2945</v>
      </c>
      <c r="E410" s="822" t="s">
        <v>6335</v>
      </c>
      <c r="F410" s="822" t="s">
        <v>6418</v>
      </c>
      <c r="G410" s="822"/>
      <c r="H410" s="831">
        <v>0.1</v>
      </c>
      <c r="I410" s="831">
        <v>3.75</v>
      </c>
      <c r="J410" s="822"/>
      <c r="K410" s="822">
        <v>37.5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6414</v>
      </c>
      <c r="B411" s="822" t="s">
        <v>6415</v>
      </c>
      <c r="C411" s="822" t="s">
        <v>604</v>
      </c>
      <c r="D411" s="822" t="s">
        <v>2945</v>
      </c>
      <c r="E411" s="822" t="s">
        <v>6335</v>
      </c>
      <c r="F411" s="822" t="s">
        <v>6357</v>
      </c>
      <c r="G411" s="822" t="s">
        <v>2319</v>
      </c>
      <c r="H411" s="831"/>
      <c r="I411" s="831"/>
      <c r="J411" s="822"/>
      <c r="K411" s="822"/>
      <c r="L411" s="831">
        <v>0.90000000000000013</v>
      </c>
      <c r="M411" s="831">
        <v>239.44</v>
      </c>
      <c r="N411" s="822">
        <v>1</v>
      </c>
      <c r="O411" s="822">
        <v>266.04444444444442</v>
      </c>
      <c r="P411" s="831"/>
      <c r="Q411" s="831"/>
      <c r="R411" s="827"/>
      <c r="S411" s="832"/>
    </row>
    <row r="412" spans="1:19" ht="14.45" customHeight="1" x14ac:dyDescent="0.2">
      <c r="A412" s="821" t="s">
        <v>6414</v>
      </c>
      <c r="B412" s="822" t="s">
        <v>6415</v>
      </c>
      <c r="C412" s="822" t="s">
        <v>604</v>
      </c>
      <c r="D412" s="822" t="s">
        <v>2945</v>
      </c>
      <c r="E412" s="822" t="s">
        <v>6335</v>
      </c>
      <c r="F412" s="822" t="s">
        <v>6420</v>
      </c>
      <c r="G412" s="822" t="s">
        <v>2319</v>
      </c>
      <c r="H412" s="831"/>
      <c r="I412" s="831"/>
      <c r="J412" s="822"/>
      <c r="K412" s="822"/>
      <c r="L412" s="831">
        <v>0.1</v>
      </c>
      <c r="M412" s="831">
        <v>4.9399999999999995</v>
      </c>
      <c r="N412" s="822">
        <v>1</v>
      </c>
      <c r="O412" s="822">
        <v>49.399999999999991</v>
      </c>
      <c r="P412" s="831"/>
      <c r="Q412" s="831"/>
      <c r="R412" s="827"/>
      <c r="S412" s="832"/>
    </row>
    <row r="413" spans="1:19" ht="14.45" customHeight="1" x14ac:dyDescent="0.2">
      <c r="A413" s="821" t="s">
        <v>6414</v>
      </c>
      <c r="B413" s="822" t="s">
        <v>6415</v>
      </c>
      <c r="C413" s="822" t="s">
        <v>604</v>
      </c>
      <c r="D413" s="822" t="s">
        <v>2945</v>
      </c>
      <c r="E413" s="822" t="s">
        <v>6329</v>
      </c>
      <c r="F413" s="822" t="s">
        <v>6372</v>
      </c>
      <c r="G413" s="822" t="s">
        <v>6373</v>
      </c>
      <c r="H413" s="831">
        <v>4</v>
      </c>
      <c r="I413" s="831">
        <v>312</v>
      </c>
      <c r="J413" s="822">
        <v>1.3164556962025316</v>
      </c>
      <c r="K413" s="822">
        <v>78</v>
      </c>
      <c r="L413" s="831">
        <v>3</v>
      </c>
      <c r="M413" s="831">
        <v>237</v>
      </c>
      <c r="N413" s="822">
        <v>1</v>
      </c>
      <c r="O413" s="822">
        <v>79</v>
      </c>
      <c r="P413" s="831"/>
      <c r="Q413" s="831"/>
      <c r="R413" s="827"/>
      <c r="S413" s="832"/>
    </row>
    <row r="414" spans="1:19" ht="14.45" customHeight="1" x14ac:dyDescent="0.2">
      <c r="A414" s="821" t="s">
        <v>6414</v>
      </c>
      <c r="B414" s="822" t="s">
        <v>6415</v>
      </c>
      <c r="C414" s="822" t="s">
        <v>604</v>
      </c>
      <c r="D414" s="822" t="s">
        <v>2945</v>
      </c>
      <c r="E414" s="822" t="s">
        <v>6329</v>
      </c>
      <c r="F414" s="822" t="s">
        <v>6374</v>
      </c>
      <c r="G414" s="822" t="s">
        <v>6375</v>
      </c>
      <c r="H414" s="831">
        <v>4</v>
      </c>
      <c r="I414" s="831">
        <v>592</v>
      </c>
      <c r="J414" s="822">
        <v>0.16335540838852097</v>
      </c>
      <c r="K414" s="822">
        <v>148</v>
      </c>
      <c r="L414" s="831">
        <v>24</v>
      </c>
      <c r="M414" s="831">
        <v>3624</v>
      </c>
      <c r="N414" s="822">
        <v>1</v>
      </c>
      <c r="O414" s="822">
        <v>151</v>
      </c>
      <c r="P414" s="831"/>
      <c r="Q414" s="831"/>
      <c r="R414" s="827"/>
      <c r="S414" s="832"/>
    </row>
    <row r="415" spans="1:19" ht="14.45" customHeight="1" x14ac:dyDescent="0.2">
      <c r="A415" s="821" t="s">
        <v>6414</v>
      </c>
      <c r="B415" s="822" t="s">
        <v>6415</v>
      </c>
      <c r="C415" s="822" t="s">
        <v>604</v>
      </c>
      <c r="D415" s="822" t="s">
        <v>2945</v>
      </c>
      <c r="E415" s="822" t="s">
        <v>6329</v>
      </c>
      <c r="F415" s="822" t="s">
        <v>6376</v>
      </c>
      <c r="G415" s="822" t="s">
        <v>6377</v>
      </c>
      <c r="H415" s="831">
        <v>23</v>
      </c>
      <c r="I415" s="831">
        <v>851</v>
      </c>
      <c r="J415" s="822">
        <v>0.58933518005540164</v>
      </c>
      <c r="K415" s="822">
        <v>37</v>
      </c>
      <c r="L415" s="831">
        <v>38</v>
      </c>
      <c r="M415" s="831">
        <v>1444</v>
      </c>
      <c r="N415" s="822">
        <v>1</v>
      </c>
      <c r="O415" s="822">
        <v>38</v>
      </c>
      <c r="P415" s="831">
        <v>23</v>
      </c>
      <c r="Q415" s="831">
        <v>874</v>
      </c>
      <c r="R415" s="827">
        <v>0.60526315789473684</v>
      </c>
      <c r="S415" s="832">
        <v>38</v>
      </c>
    </row>
    <row r="416" spans="1:19" ht="14.45" customHeight="1" x14ac:dyDescent="0.2">
      <c r="A416" s="821" t="s">
        <v>6414</v>
      </c>
      <c r="B416" s="822" t="s">
        <v>6415</v>
      </c>
      <c r="C416" s="822" t="s">
        <v>604</v>
      </c>
      <c r="D416" s="822" t="s">
        <v>2945</v>
      </c>
      <c r="E416" s="822" t="s">
        <v>6329</v>
      </c>
      <c r="F416" s="822" t="s">
        <v>6378</v>
      </c>
      <c r="G416" s="822" t="s">
        <v>6379</v>
      </c>
      <c r="H416" s="831"/>
      <c r="I416" s="831"/>
      <c r="J416" s="822"/>
      <c r="K416" s="822"/>
      <c r="L416" s="831">
        <v>1</v>
      </c>
      <c r="M416" s="831">
        <v>131</v>
      </c>
      <c r="N416" s="822">
        <v>1</v>
      </c>
      <c r="O416" s="822">
        <v>131</v>
      </c>
      <c r="P416" s="831"/>
      <c r="Q416" s="831"/>
      <c r="R416" s="827"/>
      <c r="S416" s="832"/>
    </row>
    <row r="417" spans="1:19" ht="14.45" customHeight="1" x14ac:dyDescent="0.2">
      <c r="A417" s="821" t="s">
        <v>6414</v>
      </c>
      <c r="B417" s="822" t="s">
        <v>6415</v>
      </c>
      <c r="C417" s="822" t="s">
        <v>604</v>
      </c>
      <c r="D417" s="822" t="s">
        <v>2945</v>
      </c>
      <c r="E417" s="822" t="s">
        <v>6329</v>
      </c>
      <c r="F417" s="822" t="s">
        <v>6423</v>
      </c>
      <c r="G417" s="822" t="s">
        <v>6424</v>
      </c>
      <c r="H417" s="831">
        <v>25</v>
      </c>
      <c r="I417" s="831">
        <v>6300</v>
      </c>
      <c r="J417" s="822">
        <v>1.3779527559055118</v>
      </c>
      <c r="K417" s="822">
        <v>252</v>
      </c>
      <c r="L417" s="831">
        <v>18</v>
      </c>
      <c r="M417" s="831">
        <v>4572</v>
      </c>
      <c r="N417" s="822">
        <v>1</v>
      </c>
      <c r="O417" s="822">
        <v>254</v>
      </c>
      <c r="P417" s="831">
        <v>14</v>
      </c>
      <c r="Q417" s="831">
        <v>3570</v>
      </c>
      <c r="R417" s="827">
        <v>0.78083989501312334</v>
      </c>
      <c r="S417" s="832">
        <v>255</v>
      </c>
    </row>
    <row r="418" spans="1:19" ht="14.45" customHeight="1" x14ac:dyDescent="0.2">
      <c r="A418" s="821" t="s">
        <v>6414</v>
      </c>
      <c r="B418" s="822" t="s">
        <v>6415</v>
      </c>
      <c r="C418" s="822" t="s">
        <v>604</v>
      </c>
      <c r="D418" s="822" t="s">
        <v>2945</v>
      </c>
      <c r="E418" s="822" t="s">
        <v>6329</v>
      </c>
      <c r="F418" s="822" t="s">
        <v>6380</v>
      </c>
      <c r="G418" s="822" t="s">
        <v>6381</v>
      </c>
      <c r="H418" s="831">
        <v>9</v>
      </c>
      <c r="I418" s="831">
        <v>6318</v>
      </c>
      <c r="J418" s="822">
        <v>0.74469589816124471</v>
      </c>
      <c r="K418" s="822">
        <v>702</v>
      </c>
      <c r="L418" s="831">
        <v>12</v>
      </c>
      <c r="M418" s="831">
        <v>8484</v>
      </c>
      <c r="N418" s="822">
        <v>1</v>
      </c>
      <c r="O418" s="822">
        <v>707</v>
      </c>
      <c r="P418" s="831"/>
      <c r="Q418" s="831"/>
      <c r="R418" s="827"/>
      <c r="S418" s="832"/>
    </row>
    <row r="419" spans="1:19" ht="14.45" customHeight="1" x14ac:dyDescent="0.2">
      <c r="A419" s="821" t="s">
        <v>6414</v>
      </c>
      <c r="B419" s="822" t="s">
        <v>6415</v>
      </c>
      <c r="C419" s="822" t="s">
        <v>604</v>
      </c>
      <c r="D419" s="822" t="s">
        <v>2945</v>
      </c>
      <c r="E419" s="822" t="s">
        <v>6329</v>
      </c>
      <c r="F419" s="822" t="s">
        <v>6382</v>
      </c>
      <c r="G419" s="822" t="s">
        <v>6383</v>
      </c>
      <c r="H419" s="831"/>
      <c r="I419" s="831"/>
      <c r="J419" s="822"/>
      <c r="K419" s="822"/>
      <c r="L419" s="831">
        <v>1</v>
      </c>
      <c r="M419" s="831">
        <v>358</v>
      </c>
      <c r="N419" s="822">
        <v>1</v>
      </c>
      <c r="O419" s="822">
        <v>358</v>
      </c>
      <c r="P419" s="831"/>
      <c r="Q419" s="831"/>
      <c r="R419" s="827"/>
      <c r="S419" s="832"/>
    </row>
    <row r="420" spans="1:19" ht="14.45" customHeight="1" x14ac:dyDescent="0.2">
      <c r="A420" s="821" t="s">
        <v>6414</v>
      </c>
      <c r="B420" s="822" t="s">
        <v>6415</v>
      </c>
      <c r="C420" s="822" t="s">
        <v>604</v>
      </c>
      <c r="D420" s="822" t="s">
        <v>2945</v>
      </c>
      <c r="E420" s="822" t="s">
        <v>6329</v>
      </c>
      <c r="F420" s="822" t="s">
        <v>6384</v>
      </c>
      <c r="G420" s="822" t="s">
        <v>6385</v>
      </c>
      <c r="H420" s="831">
        <v>18</v>
      </c>
      <c r="I420" s="831">
        <v>600</v>
      </c>
      <c r="J420" s="822">
        <v>0.21428647959457001</v>
      </c>
      <c r="K420" s="822">
        <v>33.333333333333336</v>
      </c>
      <c r="L420" s="831">
        <v>84</v>
      </c>
      <c r="M420" s="831">
        <v>2799.99</v>
      </c>
      <c r="N420" s="822">
        <v>1</v>
      </c>
      <c r="O420" s="822">
        <v>33.333214285714284</v>
      </c>
      <c r="P420" s="831"/>
      <c r="Q420" s="831"/>
      <c r="R420" s="827"/>
      <c r="S420" s="832"/>
    </row>
    <row r="421" spans="1:19" ht="14.45" customHeight="1" x14ac:dyDescent="0.2">
      <c r="A421" s="821" t="s">
        <v>6414</v>
      </c>
      <c r="B421" s="822" t="s">
        <v>6415</v>
      </c>
      <c r="C421" s="822" t="s">
        <v>604</v>
      </c>
      <c r="D421" s="822" t="s">
        <v>2945</v>
      </c>
      <c r="E421" s="822" t="s">
        <v>6329</v>
      </c>
      <c r="F421" s="822" t="s">
        <v>6386</v>
      </c>
      <c r="G421" s="822" t="s">
        <v>6387</v>
      </c>
      <c r="H421" s="831">
        <v>8</v>
      </c>
      <c r="I421" s="831">
        <v>968</v>
      </c>
      <c r="J421" s="822">
        <v>0.24795081967213115</v>
      </c>
      <c r="K421" s="822">
        <v>121</v>
      </c>
      <c r="L421" s="831">
        <v>32</v>
      </c>
      <c r="M421" s="831">
        <v>3904</v>
      </c>
      <c r="N421" s="822">
        <v>1</v>
      </c>
      <c r="O421" s="822">
        <v>122</v>
      </c>
      <c r="P421" s="831"/>
      <c r="Q421" s="831"/>
      <c r="R421" s="827"/>
      <c r="S421" s="832"/>
    </row>
    <row r="422" spans="1:19" ht="14.45" customHeight="1" x14ac:dyDescent="0.2">
      <c r="A422" s="821" t="s">
        <v>6414</v>
      </c>
      <c r="B422" s="822" t="s">
        <v>6415</v>
      </c>
      <c r="C422" s="822" t="s">
        <v>604</v>
      </c>
      <c r="D422" s="822" t="s">
        <v>2945</v>
      </c>
      <c r="E422" s="822" t="s">
        <v>6329</v>
      </c>
      <c r="F422" s="822" t="s">
        <v>6388</v>
      </c>
      <c r="G422" s="822" t="s">
        <v>6389</v>
      </c>
      <c r="H422" s="831"/>
      <c r="I422" s="831"/>
      <c r="J422" s="822"/>
      <c r="K422" s="822"/>
      <c r="L422" s="831">
        <v>1</v>
      </c>
      <c r="M422" s="831">
        <v>33</v>
      </c>
      <c r="N422" s="822">
        <v>1</v>
      </c>
      <c r="O422" s="822">
        <v>33</v>
      </c>
      <c r="P422" s="831"/>
      <c r="Q422" s="831"/>
      <c r="R422" s="827"/>
      <c r="S422" s="832"/>
    </row>
    <row r="423" spans="1:19" ht="14.45" customHeight="1" x14ac:dyDescent="0.2">
      <c r="A423" s="821" t="s">
        <v>6414</v>
      </c>
      <c r="B423" s="822" t="s">
        <v>6415</v>
      </c>
      <c r="C423" s="822" t="s">
        <v>604</v>
      </c>
      <c r="D423" s="822" t="s">
        <v>2945</v>
      </c>
      <c r="E423" s="822" t="s">
        <v>6329</v>
      </c>
      <c r="F423" s="822" t="s">
        <v>6394</v>
      </c>
      <c r="G423" s="822" t="s">
        <v>6395</v>
      </c>
      <c r="H423" s="831">
        <v>1</v>
      </c>
      <c r="I423" s="831">
        <v>77</v>
      </c>
      <c r="J423" s="822">
        <v>8.2264957264957264E-2</v>
      </c>
      <c r="K423" s="822">
        <v>77</v>
      </c>
      <c r="L423" s="831">
        <v>12</v>
      </c>
      <c r="M423" s="831">
        <v>936</v>
      </c>
      <c r="N423" s="822">
        <v>1</v>
      </c>
      <c r="O423" s="822">
        <v>78</v>
      </c>
      <c r="P423" s="831"/>
      <c r="Q423" s="831"/>
      <c r="R423" s="827"/>
      <c r="S423" s="832"/>
    </row>
    <row r="424" spans="1:19" ht="14.45" customHeight="1" x14ac:dyDescent="0.2">
      <c r="A424" s="821" t="s">
        <v>6414</v>
      </c>
      <c r="B424" s="822" t="s">
        <v>6415</v>
      </c>
      <c r="C424" s="822" t="s">
        <v>604</v>
      </c>
      <c r="D424" s="822" t="s">
        <v>2945</v>
      </c>
      <c r="E424" s="822" t="s">
        <v>6329</v>
      </c>
      <c r="F424" s="822" t="s">
        <v>6396</v>
      </c>
      <c r="G424" s="822" t="s">
        <v>6397</v>
      </c>
      <c r="H424" s="831">
        <v>1</v>
      </c>
      <c r="I424" s="831">
        <v>620</v>
      </c>
      <c r="J424" s="822">
        <v>9.0616778719672608E-2</v>
      </c>
      <c r="K424" s="822">
        <v>620</v>
      </c>
      <c r="L424" s="831">
        <v>11</v>
      </c>
      <c r="M424" s="831">
        <v>6842</v>
      </c>
      <c r="N424" s="822">
        <v>1</v>
      </c>
      <c r="O424" s="822">
        <v>622</v>
      </c>
      <c r="P424" s="831"/>
      <c r="Q424" s="831"/>
      <c r="R424" s="827"/>
      <c r="S424" s="832"/>
    </row>
    <row r="425" spans="1:19" ht="14.45" customHeight="1" x14ac:dyDescent="0.2">
      <c r="A425" s="821" t="s">
        <v>6414</v>
      </c>
      <c r="B425" s="822" t="s">
        <v>6415</v>
      </c>
      <c r="C425" s="822" t="s">
        <v>604</v>
      </c>
      <c r="D425" s="822" t="s">
        <v>2945</v>
      </c>
      <c r="E425" s="822" t="s">
        <v>6329</v>
      </c>
      <c r="F425" s="822" t="s">
        <v>6402</v>
      </c>
      <c r="G425" s="822" t="s">
        <v>6403</v>
      </c>
      <c r="H425" s="831">
        <v>16</v>
      </c>
      <c r="I425" s="831">
        <v>2848</v>
      </c>
      <c r="J425" s="822">
        <v>0.22098075729360644</v>
      </c>
      <c r="K425" s="822">
        <v>178</v>
      </c>
      <c r="L425" s="831">
        <v>72</v>
      </c>
      <c r="M425" s="831">
        <v>12888</v>
      </c>
      <c r="N425" s="822">
        <v>1</v>
      </c>
      <c r="O425" s="822">
        <v>179</v>
      </c>
      <c r="P425" s="831"/>
      <c r="Q425" s="831"/>
      <c r="R425" s="827"/>
      <c r="S425" s="832"/>
    </row>
    <row r="426" spans="1:19" ht="14.45" customHeight="1" x14ac:dyDescent="0.2">
      <c r="A426" s="821" t="s">
        <v>6414</v>
      </c>
      <c r="B426" s="822" t="s">
        <v>6415</v>
      </c>
      <c r="C426" s="822" t="s">
        <v>604</v>
      </c>
      <c r="D426" s="822" t="s">
        <v>2949</v>
      </c>
      <c r="E426" s="822" t="s">
        <v>6329</v>
      </c>
      <c r="F426" s="822" t="s">
        <v>6376</v>
      </c>
      <c r="G426" s="822" t="s">
        <v>6377</v>
      </c>
      <c r="H426" s="831">
        <v>1</v>
      </c>
      <c r="I426" s="831">
        <v>37</v>
      </c>
      <c r="J426" s="822">
        <v>0.32456140350877194</v>
      </c>
      <c r="K426" s="822">
        <v>37</v>
      </c>
      <c r="L426" s="831">
        <v>3</v>
      </c>
      <c r="M426" s="831">
        <v>114</v>
      </c>
      <c r="N426" s="822">
        <v>1</v>
      </c>
      <c r="O426" s="822">
        <v>38</v>
      </c>
      <c r="P426" s="831"/>
      <c r="Q426" s="831"/>
      <c r="R426" s="827"/>
      <c r="S426" s="832"/>
    </row>
    <row r="427" spans="1:19" ht="14.45" customHeight="1" x14ac:dyDescent="0.2">
      <c r="A427" s="821" t="s">
        <v>6414</v>
      </c>
      <c r="B427" s="822" t="s">
        <v>6415</v>
      </c>
      <c r="C427" s="822" t="s">
        <v>604</v>
      </c>
      <c r="D427" s="822" t="s">
        <v>2949</v>
      </c>
      <c r="E427" s="822" t="s">
        <v>6329</v>
      </c>
      <c r="F427" s="822" t="s">
        <v>6423</v>
      </c>
      <c r="G427" s="822" t="s">
        <v>6424</v>
      </c>
      <c r="H427" s="831">
        <v>7</v>
      </c>
      <c r="I427" s="831">
        <v>1764</v>
      </c>
      <c r="J427" s="822">
        <v>0.43405511811023623</v>
      </c>
      <c r="K427" s="822">
        <v>252</v>
      </c>
      <c r="L427" s="831">
        <v>16</v>
      </c>
      <c r="M427" s="831">
        <v>4064</v>
      </c>
      <c r="N427" s="822">
        <v>1</v>
      </c>
      <c r="O427" s="822">
        <v>254</v>
      </c>
      <c r="P427" s="831">
        <v>21</v>
      </c>
      <c r="Q427" s="831">
        <v>5355</v>
      </c>
      <c r="R427" s="827">
        <v>1.3176673228346456</v>
      </c>
      <c r="S427" s="832">
        <v>255</v>
      </c>
    </row>
    <row r="428" spans="1:19" ht="14.45" customHeight="1" x14ac:dyDescent="0.2">
      <c r="A428" s="821" t="s">
        <v>6414</v>
      </c>
      <c r="B428" s="822" t="s">
        <v>6415</v>
      </c>
      <c r="C428" s="822" t="s">
        <v>604</v>
      </c>
      <c r="D428" s="822" t="s">
        <v>6287</v>
      </c>
      <c r="E428" s="822" t="s">
        <v>6329</v>
      </c>
      <c r="F428" s="822" t="s">
        <v>6423</v>
      </c>
      <c r="G428" s="822" t="s">
        <v>6424</v>
      </c>
      <c r="H428" s="831">
        <v>2</v>
      </c>
      <c r="I428" s="831">
        <v>504</v>
      </c>
      <c r="J428" s="822">
        <v>1.984251968503937</v>
      </c>
      <c r="K428" s="822">
        <v>252</v>
      </c>
      <c r="L428" s="831">
        <v>1</v>
      </c>
      <c r="M428" s="831">
        <v>254</v>
      </c>
      <c r="N428" s="822">
        <v>1</v>
      </c>
      <c r="O428" s="822">
        <v>254</v>
      </c>
      <c r="P428" s="831"/>
      <c r="Q428" s="831"/>
      <c r="R428" s="827"/>
      <c r="S428" s="832"/>
    </row>
    <row r="429" spans="1:19" ht="14.45" customHeight="1" x14ac:dyDescent="0.2">
      <c r="A429" s="821" t="s">
        <v>6414</v>
      </c>
      <c r="B429" s="822" t="s">
        <v>6415</v>
      </c>
      <c r="C429" s="822" t="s">
        <v>604</v>
      </c>
      <c r="D429" s="822" t="s">
        <v>2950</v>
      </c>
      <c r="E429" s="822" t="s">
        <v>6329</v>
      </c>
      <c r="F429" s="822" t="s">
        <v>6376</v>
      </c>
      <c r="G429" s="822" t="s">
        <v>6377</v>
      </c>
      <c r="H429" s="831">
        <v>14</v>
      </c>
      <c r="I429" s="831">
        <v>518</v>
      </c>
      <c r="J429" s="822">
        <v>0.80185758513931893</v>
      </c>
      <c r="K429" s="822">
        <v>37</v>
      </c>
      <c r="L429" s="831">
        <v>17</v>
      </c>
      <c r="M429" s="831">
        <v>646</v>
      </c>
      <c r="N429" s="822">
        <v>1</v>
      </c>
      <c r="O429" s="822">
        <v>38</v>
      </c>
      <c r="P429" s="831">
        <v>1</v>
      </c>
      <c r="Q429" s="831">
        <v>38</v>
      </c>
      <c r="R429" s="827">
        <v>5.8823529411764705E-2</v>
      </c>
      <c r="S429" s="832">
        <v>38</v>
      </c>
    </row>
    <row r="430" spans="1:19" ht="14.45" customHeight="1" x14ac:dyDescent="0.2">
      <c r="A430" s="821" t="s">
        <v>6414</v>
      </c>
      <c r="B430" s="822" t="s">
        <v>6415</v>
      </c>
      <c r="C430" s="822" t="s">
        <v>604</v>
      </c>
      <c r="D430" s="822" t="s">
        <v>2950</v>
      </c>
      <c r="E430" s="822" t="s">
        <v>6329</v>
      </c>
      <c r="F430" s="822" t="s">
        <v>6423</v>
      </c>
      <c r="G430" s="822" t="s">
        <v>6424</v>
      </c>
      <c r="H430" s="831">
        <v>12</v>
      </c>
      <c r="I430" s="831">
        <v>3024</v>
      </c>
      <c r="J430" s="822">
        <v>2.3811023622047243</v>
      </c>
      <c r="K430" s="822">
        <v>252</v>
      </c>
      <c r="L430" s="831">
        <v>5</v>
      </c>
      <c r="M430" s="831">
        <v>1270</v>
      </c>
      <c r="N430" s="822">
        <v>1</v>
      </c>
      <c r="O430" s="822">
        <v>254</v>
      </c>
      <c r="P430" s="831">
        <v>5</v>
      </c>
      <c r="Q430" s="831">
        <v>1275</v>
      </c>
      <c r="R430" s="827">
        <v>1.0039370078740157</v>
      </c>
      <c r="S430" s="832">
        <v>255</v>
      </c>
    </row>
    <row r="431" spans="1:19" ht="14.45" customHeight="1" x14ac:dyDescent="0.2">
      <c r="A431" s="821" t="s">
        <v>6414</v>
      </c>
      <c r="B431" s="822" t="s">
        <v>6415</v>
      </c>
      <c r="C431" s="822" t="s">
        <v>604</v>
      </c>
      <c r="D431" s="822" t="s">
        <v>2951</v>
      </c>
      <c r="E431" s="822" t="s">
        <v>6329</v>
      </c>
      <c r="F431" s="822" t="s">
        <v>6423</v>
      </c>
      <c r="G431" s="822" t="s">
        <v>6424</v>
      </c>
      <c r="H431" s="831">
        <v>68</v>
      </c>
      <c r="I431" s="831">
        <v>17136</v>
      </c>
      <c r="J431" s="822">
        <v>0.4620860748570812</v>
      </c>
      <c r="K431" s="822">
        <v>252</v>
      </c>
      <c r="L431" s="831">
        <v>146</v>
      </c>
      <c r="M431" s="831">
        <v>37084</v>
      </c>
      <c r="N431" s="822">
        <v>1</v>
      </c>
      <c r="O431" s="822">
        <v>254</v>
      </c>
      <c r="P431" s="831">
        <v>124</v>
      </c>
      <c r="Q431" s="831">
        <v>31620</v>
      </c>
      <c r="R431" s="827">
        <v>0.85265882860532849</v>
      </c>
      <c r="S431" s="832">
        <v>255</v>
      </c>
    </row>
    <row r="432" spans="1:19" ht="14.45" customHeight="1" x14ac:dyDescent="0.2">
      <c r="A432" s="821" t="s">
        <v>6414</v>
      </c>
      <c r="B432" s="822" t="s">
        <v>6415</v>
      </c>
      <c r="C432" s="822" t="s">
        <v>604</v>
      </c>
      <c r="D432" s="822" t="s">
        <v>2952</v>
      </c>
      <c r="E432" s="822" t="s">
        <v>6335</v>
      </c>
      <c r="F432" s="822" t="s">
        <v>6338</v>
      </c>
      <c r="G432" s="822" t="s">
        <v>6339</v>
      </c>
      <c r="H432" s="831">
        <v>0.30000000000000004</v>
      </c>
      <c r="I432" s="831">
        <v>20.91</v>
      </c>
      <c r="J432" s="822">
        <v>3</v>
      </c>
      <c r="K432" s="822">
        <v>69.699999999999989</v>
      </c>
      <c r="L432" s="831">
        <v>0.1</v>
      </c>
      <c r="M432" s="831">
        <v>6.97</v>
      </c>
      <c r="N432" s="822">
        <v>1</v>
      </c>
      <c r="O432" s="822">
        <v>69.699999999999989</v>
      </c>
      <c r="P432" s="831"/>
      <c r="Q432" s="831"/>
      <c r="R432" s="827"/>
      <c r="S432" s="832"/>
    </row>
    <row r="433" spans="1:19" ht="14.45" customHeight="1" x14ac:dyDescent="0.2">
      <c r="A433" s="821" t="s">
        <v>6414</v>
      </c>
      <c r="B433" s="822" t="s">
        <v>6415</v>
      </c>
      <c r="C433" s="822" t="s">
        <v>604</v>
      </c>
      <c r="D433" s="822" t="s">
        <v>2952</v>
      </c>
      <c r="E433" s="822" t="s">
        <v>6335</v>
      </c>
      <c r="F433" s="822" t="s">
        <v>6340</v>
      </c>
      <c r="G433" s="822" t="s">
        <v>6341</v>
      </c>
      <c r="H433" s="831">
        <v>0.60000000000000009</v>
      </c>
      <c r="I433" s="831">
        <v>204.10000000000002</v>
      </c>
      <c r="J433" s="822">
        <v>1.7897229042441249</v>
      </c>
      <c r="K433" s="822">
        <v>340.16666666666663</v>
      </c>
      <c r="L433" s="831">
        <v>0.4</v>
      </c>
      <c r="M433" s="831">
        <v>114.04</v>
      </c>
      <c r="N433" s="822">
        <v>1</v>
      </c>
      <c r="O433" s="822">
        <v>285.10000000000002</v>
      </c>
      <c r="P433" s="831"/>
      <c r="Q433" s="831"/>
      <c r="R433" s="827"/>
      <c r="S433" s="832"/>
    </row>
    <row r="434" spans="1:19" ht="14.45" customHeight="1" x14ac:dyDescent="0.2">
      <c r="A434" s="821" t="s">
        <v>6414</v>
      </c>
      <c r="B434" s="822" t="s">
        <v>6415</v>
      </c>
      <c r="C434" s="822" t="s">
        <v>604</v>
      </c>
      <c r="D434" s="822" t="s">
        <v>2952</v>
      </c>
      <c r="E434" s="822" t="s">
        <v>6335</v>
      </c>
      <c r="F434" s="822" t="s">
        <v>6342</v>
      </c>
      <c r="G434" s="822" t="s">
        <v>718</v>
      </c>
      <c r="H434" s="831"/>
      <c r="I434" s="831"/>
      <c r="J434" s="822"/>
      <c r="K434" s="822"/>
      <c r="L434" s="831">
        <v>0.1</v>
      </c>
      <c r="M434" s="831">
        <v>5.0599999999999996</v>
      </c>
      <c r="N434" s="822">
        <v>1</v>
      </c>
      <c r="O434" s="822">
        <v>50.599999999999994</v>
      </c>
      <c r="P434" s="831"/>
      <c r="Q434" s="831"/>
      <c r="R434" s="827"/>
      <c r="S434" s="832"/>
    </row>
    <row r="435" spans="1:19" ht="14.45" customHeight="1" x14ac:dyDescent="0.2">
      <c r="A435" s="821" t="s">
        <v>6414</v>
      </c>
      <c r="B435" s="822" t="s">
        <v>6415</v>
      </c>
      <c r="C435" s="822" t="s">
        <v>604</v>
      </c>
      <c r="D435" s="822" t="s">
        <v>2952</v>
      </c>
      <c r="E435" s="822" t="s">
        <v>6335</v>
      </c>
      <c r="F435" s="822" t="s">
        <v>6416</v>
      </c>
      <c r="G435" s="822" t="s">
        <v>679</v>
      </c>
      <c r="H435" s="831"/>
      <c r="I435" s="831"/>
      <c r="J435" s="822"/>
      <c r="K435" s="822"/>
      <c r="L435" s="831">
        <v>0.1</v>
      </c>
      <c r="M435" s="831">
        <v>4.71</v>
      </c>
      <c r="N435" s="822">
        <v>1</v>
      </c>
      <c r="O435" s="822">
        <v>47.099999999999994</v>
      </c>
      <c r="P435" s="831"/>
      <c r="Q435" s="831"/>
      <c r="R435" s="827"/>
      <c r="S435" s="832"/>
    </row>
    <row r="436" spans="1:19" ht="14.45" customHeight="1" x14ac:dyDescent="0.2">
      <c r="A436" s="821" t="s">
        <v>6414</v>
      </c>
      <c r="B436" s="822" t="s">
        <v>6415</v>
      </c>
      <c r="C436" s="822" t="s">
        <v>604</v>
      </c>
      <c r="D436" s="822" t="s">
        <v>2952</v>
      </c>
      <c r="E436" s="822" t="s">
        <v>6335</v>
      </c>
      <c r="F436" s="822" t="s">
        <v>6347</v>
      </c>
      <c r="G436" s="822" t="s">
        <v>690</v>
      </c>
      <c r="H436" s="831">
        <v>0.2</v>
      </c>
      <c r="I436" s="831">
        <v>12.39</v>
      </c>
      <c r="J436" s="822">
        <v>1.0299251870324191</v>
      </c>
      <c r="K436" s="822">
        <v>61.95</v>
      </c>
      <c r="L436" s="831">
        <v>0.2</v>
      </c>
      <c r="M436" s="831">
        <v>12.03</v>
      </c>
      <c r="N436" s="822">
        <v>1</v>
      </c>
      <c r="O436" s="822">
        <v>60.149999999999991</v>
      </c>
      <c r="P436" s="831"/>
      <c r="Q436" s="831"/>
      <c r="R436" s="827"/>
      <c r="S436" s="832"/>
    </row>
    <row r="437" spans="1:19" ht="14.45" customHeight="1" x14ac:dyDescent="0.2">
      <c r="A437" s="821" t="s">
        <v>6414</v>
      </c>
      <c r="B437" s="822" t="s">
        <v>6415</v>
      </c>
      <c r="C437" s="822" t="s">
        <v>604</v>
      </c>
      <c r="D437" s="822" t="s">
        <v>2952</v>
      </c>
      <c r="E437" s="822" t="s">
        <v>6335</v>
      </c>
      <c r="F437" s="822" t="s">
        <v>6350</v>
      </c>
      <c r="G437" s="822" t="s">
        <v>683</v>
      </c>
      <c r="H437" s="831">
        <v>0.2</v>
      </c>
      <c r="I437" s="831">
        <v>107.13</v>
      </c>
      <c r="J437" s="822">
        <v>0.50086493057178927</v>
      </c>
      <c r="K437" s="822">
        <v>535.65</v>
      </c>
      <c r="L437" s="831">
        <v>0.4</v>
      </c>
      <c r="M437" s="831">
        <v>213.89</v>
      </c>
      <c r="N437" s="822">
        <v>1</v>
      </c>
      <c r="O437" s="822">
        <v>534.72499999999991</v>
      </c>
      <c r="P437" s="831"/>
      <c r="Q437" s="831"/>
      <c r="R437" s="827"/>
      <c r="S437" s="832"/>
    </row>
    <row r="438" spans="1:19" ht="14.45" customHeight="1" x14ac:dyDescent="0.2">
      <c r="A438" s="821" t="s">
        <v>6414</v>
      </c>
      <c r="B438" s="822" t="s">
        <v>6415</v>
      </c>
      <c r="C438" s="822" t="s">
        <v>604</v>
      </c>
      <c r="D438" s="822" t="s">
        <v>2952</v>
      </c>
      <c r="E438" s="822" t="s">
        <v>6335</v>
      </c>
      <c r="F438" s="822" t="s">
        <v>6352</v>
      </c>
      <c r="G438" s="822" t="s">
        <v>692</v>
      </c>
      <c r="H438" s="831"/>
      <c r="I438" s="831"/>
      <c r="J438" s="822"/>
      <c r="K438" s="822"/>
      <c r="L438" s="831">
        <v>0.04</v>
      </c>
      <c r="M438" s="831">
        <v>4.87</v>
      </c>
      <c r="N438" s="822">
        <v>1</v>
      </c>
      <c r="O438" s="822">
        <v>121.75</v>
      </c>
      <c r="P438" s="831"/>
      <c r="Q438" s="831"/>
      <c r="R438" s="827"/>
      <c r="S438" s="832"/>
    </row>
    <row r="439" spans="1:19" ht="14.45" customHeight="1" x14ac:dyDescent="0.2">
      <c r="A439" s="821" t="s">
        <v>6414</v>
      </c>
      <c r="B439" s="822" t="s">
        <v>6415</v>
      </c>
      <c r="C439" s="822" t="s">
        <v>604</v>
      </c>
      <c r="D439" s="822" t="s">
        <v>2952</v>
      </c>
      <c r="E439" s="822" t="s">
        <v>6335</v>
      </c>
      <c r="F439" s="822" t="s">
        <v>6354</v>
      </c>
      <c r="G439" s="822" t="s">
        <v>692</v>
      </c>
      <c r="H439" s="831">
        <v>0.3</v>
      </c>
      <c r="I439" s="831">
        <v>73.02</v>
      </c>
      <c r="J439" s="822">
        <v>0.19345096169130505</v>
      </c>
      <c r="K439" s="822">
        <v>243.4</v>
      </c>
      <c r="L439" s="831">
        <v>1.55</v>
      </c>
      <c r="M439" s="831">
        <v>377.46</v>
      </c>
      <c r="N439" s="822">
        <v>1</v>
      </c>
      <c r="O439" s="822">
        <v>243.52258064516127</v>
      </c>
      <c r="P439" s="831"/>
      <c r="Q439" s="831"/>
      <c r="R439" s="827"/>
      <c r="S439" s="832"/>
    </row>
    <row r="440" spans="1:19" ht="14.45" customHeight="1" x14ac:dyDescent="0.2">
      <c r="A440" s="821" t="s">
        <v>6414</v>
      </c>
      <c r="B440" s="822" t="s">
        <v>6415</v>
      </c>
      <c r="C440" s="822" t="s">
        <v>604</v>
      </c>
      <c r="D440" s="822" t="s">
        <v>2952</v>
      </c>
      <c r="E440" s="822" t="s">
        <v>6335</v>
      </c>
      <c r="F440" s="822" t="s">
        <v>6418</v>
      </c>
      <c r="G440" s="822"/>
      <c r="H440" s="831">
        <v>0.1</v>
      </c>
      <c r="I440" s="831">
        <v>3.75</v>
      </c>
      <c r="J440" s="822"/>
      <c r="K440" s="822">
        <v>37.5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6414</v>
      </c>
      <c r="B441" s="822" t="s">
        <v>6415</v>
      </c>
      <c r="C441" s="822" t="s">
        <v>604</v>
      </c>
      <c r="D441" s="822" t="s">
        <v>2952</v>
      </c>
      <c r="E441" s="822" t="s">
        <v>6335</v>
      </c>
      <c r="F441" s="822" t="s">
        <v>6355</v>
      </c>
      <c r="G441" s="822" t="s">
        <v>2337</v>
      </c>
      <c r="H441" s="831"/>
      <c r="I441" s="831"/>
      <c r="J441" s="822"/>
      <c r="K441" s="822"/>
      <c r="L441" s="831">
        <v>0.05</v>
      </c>
      <c r="M441" s="831">
        <v>13.7</v>
      </c>
      <c r="N441" s="822">
        <v>1</v>
      </c>
      <c r="O441" s="822">
        <v>273.99999999999994</v>
      </c>
      <c r="P441" s="831"/>
      <c r="Q441" s="831"/>
      <c r="R441" s="827"/>
      <c r="S441" s="832"/>
    </row>
    <row r="442" spans="1:19" ht="14.45" customHeight="1" x14ac:dyDescent="0.2">
      <c r="A442" s="821" t="s">
        <v>6414</v>
      </c>
      <c r="B442" s="822" t="s">
        <v>6415</v>
      </c>
      <c r="C442" s="822" t="s">
        <v>604</v>
      </c>
      <c r="D442" s="822" t="s">
        <v>2952</v>
      </c>
      <c r="E442" s="822" t="s">
        <v>6335</v>
      </c>
      <c r="F442" s="822" t="s">
        <v>6420</v>
      </c>
      <c r="G442" s="822" t="s">
        <v>2319</v>
      </c>
      <c r="H442" s="831"/>
      <c r="I442" s="831"/>
      <c r="J442" s="822"/>
      <c r="K442" s="822"/>
      <c r="L442" s="831">
        <v>0.30000000000000004</v>
      </c>
      <c r="M442" s="831">
        <v>14.82</v>
      </c>
      <c r="N442" s="822">
        <v>1</v>
      </c>
      <c r="O442" s="822">
        <v>49.399999999999991</v>
      </c>
      <c r="P442" s="831"/>
      <c r="Q442" s="831"/>
      <c r="R442" s="827"/>
      <c r="S442" s="832"/>
    </row>
    <row r="443" spans="1:19" ht="14.45" customHeight="1" x14ac:dyDescent="0.2">
      <c r="A443" s="821" t="s">
        <v>6414</v>
      </c>
      <c r="B443" s="822" t="s">
        <v>6415</v>
      </c>
      <c r="C443" s="822" t="s">
        <v>604</v>
      </c>
      <c r="D443" s="822" t="s">
        <v>2952</v>
      </c>
      <c r="E443" s="822" t="s">
        <v>6359</v>
      </c>
      <c r="F443" s="822" t="s">
        <v>6362</v>
      </c>
      <c r="G443" s="822" t="s">
        <v>6363</v>
      </c>
      <c r="H443" s="831">
        <v>1</v>
      </c>
      <c r="I443" s="831">
        <v>242.64</v>
      </c>
      <c r="J443" s="822"/>
      <c r="K443" s="822">
        <v>242.64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6414</v>
      </c>
      <c r="B444" s="822" t="s">
        <v>6415</v>
      </c>
      <c r="C444" s="822" t="s">
        <v>604</v>
      </c>
      <c r="D444" s="822" t="s">
        <v>2952</v>
      </c>
      <c r="E444" s="822" t="s">
        <v>6359</v>
      </c>
      <c r="F444" s="822" t="s">
        <v>6368</v>
      </c>
      <c r="G444" s="822" t="s">
        <v>6367</v>
      </c>
      <c r="H444" s="831">
        <v>11</v>
      </c>
      <c r="I444" s="831">
        <v>4939</v>
      </c>
      <c r="J444" s="822"/>
      <c r="K444" s="822">
        <v>449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6414</v>
      </c>
      <c r="B445" s="822" t="s">
        <v>6415</v>
      </c>
      <c r="C445" s="822" t="s">
        <v>604</v>
      </c>
      <c r="D445" s="822" t="s">
        <v>2952</v>
      </c>
      <c r="E445" s="822" t="s">
        <v>6359</v>
      </c>
      <c r="F445" s="822" t="s">
        <v>6369</v>
      </c>
      <c r="G445" s="822" t="s">
        <v>6367</v>
      </c>
      <c r="H445" s="831">
        <v>3</v>
      </c>
      <c r="I445" s="831">
        <v>1500</v>
      </c>
      <c r="J445" s="822"/>
      <c r="K445" s="822">
        <v>500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6414</v>
      </c>
      <c r="B446" s="822" t="s">
        <v>6415</v>
      </c>
      <c r="C446" s="822" t="s">
        <v>604</v>
      </c>
      <c r="D446" s="822" t="s">
        <v>2952</v>
      </c>
      <c r="E446" s="822" t="s">
        <v>6329</v>
      </c>
      <c r="F446" s="822" t="s">
        <v>6374</v>
      </c>
      <c r="G446" s="822" t="s">
        <v>6375</v>
      </c>
      <c r="H446" s="831">
        <v>22</v>
      </c>
      <c r="I446" s="831">
        <v>3246</v>
      </c>
      <c r="J446" s="822">
        <v>1.7913907284768211</v>
      </c>
      <c r="K446" s="822">
        <v>147.54545454545453</v>
      </c>
      <c r="L446" s="831">
        <v>12</v>
      </c>
      <c r="M446" s="831">
        <v>1812</v>
      </c>
      <c r="N446" s="822">
        <v>1</v>
      </c>
      <c r="O446" s="822">
        <v>151</v>
      </c>
      <c r="P446" s="831"/>
      <c r="Q446" s="831"/>
      <c r="R446" s="827"/>
      <c r="S446" s="832"/>
    </row>
    <row r="447" spans="1:19" ht="14.45" customHeight="1" x14ac:dyDescent="0.2">
      <c r="A447" s="821" t="s">
        <v>6414</v>
      </c>
      <c r="B447" s="822" t="s">
        <v>6415</v>
      </c>
      <c r="C447" s="822" t="s">
        <v>604</v>
      </c>
      <c r="D447" s="822" t="s">
        <v>2952</v>
      </c>
      <c r="E447" s="822" t="s">
        <v>6329</v>
      </c>
      <c r="F447" s="822" t="s">
        <v>6376</v>
      </c>
      <c r="G447" s="822" t="s">
        <v>6377</v>
      </c>
      <c r="H447" s="831"/>
      <c r="I447" s="831"/>
      <c r="J447" s="822"/>
      <c r="K447" s="822"/>
      <c r="L447" s="831">
        <v>1</v>
      </c>
      <c r="M447" s="831">
        <v>38</v>
      </c>
      <c r="N447" s="822">
        <v>1</v>
      </c>
      <c r="O447" s="822">
        <v>38</v>
      </c>
      <c r="P447" s="831"/>
      <c r="Q447" s="831"/>
      <c r="R447" s="827"/>
      <c r="S447" s="832"/>
    </row>
    <row r="448" spans="1:19" ht="14.45" customHeight="1" x14ac:dyDescent="0.2">
      <c r="A448" s="821" t="s">
        <v>6414</v>
      </c>
      <c r="B448" s="822" t="s">
        <v>6415</v>
      </c>
      <c r="C448" s="822" t="s">
        <v>604</v>
      </c>
      <c r="D448" s="822" t="s">
        <v>2952</v>
      </c>
      <c r="E448" s="822" t="s">
        <v>6329</v>
      </c>
      <c r="F448" s="822" t="s">
        <v>6378</v>
      </c>
      <c r="G448" s="822" t="s">
        <v>6379</v>
      </c>
      <c r="H448" s="831">
        <v>1</v>
      </c>
      <c r="I448" s="831">
        <v>130</v>
      </c>
      <c r="J448" s="822"/>
      <c r="K448" s="822">
        <v>130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6414</v>
      </c>
      <c r="B449" s="822" t="s">
        <v>6415</v>
      </c>
      <c r="C449" s="822" t="s">
        <v>604</v>
      </c>
      <c r="D449" s="822" t="s">
        <v>2952</v>
      </c>
      <c r="E449" s="822" t="s">
        <v>6329</v>
      </c>
      <c r="F449" s="822" t="s">
        <v>6380</v>
      </c>
      <c r="G449" s="822" t="s">
        <v>6381</v>
      </c>
      <c r="H449" s="831">
        <v>8</v>
      </c>
      <c r="I449" s="831">
        <v>5616</v>
      </c>
      <c r="J449" s="822">
        <v>0.88260254596888266</v>
      </c>
      <c r="K449" s="822">
        <v>702</v>
      </c>
      <c r="L449" s="831">
        <v>9</v>
      </c>
      <c r="M449" s="831">
        <v>6363</v>
      </c>
      <c r="N449" s="822">
        <v>1</v>
      </c>
      <c r="O449" s="822">
        <v>707</v>
      </c>
      <c r="P449" s="831"/>
      <c r="Q449" s="831"/>
      <c r="R449" s="827"/>
      <c r="S449" s="832"/>
    </row>
    <row r="450" spans="1:19" ht="14.45" customHeight="1" x14ac:dyDescent="0.2">
      <c r="A450" s="821" t="s">
        <v>6414</v>
      </c>
      <c r="B450" s="822" t="s">
        <v>6415</v>
      </c>
      <c r="C450" s="822" t="s">
        <v>604</v>
      </c>
      <c r="D450" s="822" t="s">
        <v>2952</v>
      </c>
      <c r="E450" s="822" t="s">
        <v>6329</v>
      </c>
      <c r="F450" s="822" t="s">
        <v>6384</v>
      </c>
      <c r="G450" s="822" t="s">
        <v>6385</v>
      </c>
      <c r="H450" s="831">
        <v>22</v>
      </c>
      <c r="I450" s="831">
        <v>733.33</v>
      </c>
      <c r="J450" s="822">
        <v>0.75862247325843624</v>
      </c>
      <c r="K450" s="822">
        <v>33.333181818181821</v>
      </c>
      <c r="L450" s="831">
        <v>29</v>
      </c>
      <c r="M450" s="831">
        <v>966.66000000000008</v>
      </c>
      <c r="N450" s="822">
        <v>1</v>
      </c>
      <c r="O450" s="822">
        <v>33.333103448275864</v>
      </c>
      <c r="P450" s="831"/>
      <c r="Q450" s="831"/>
      <c r="R450" s="827"/>
      <c r="S450" s="832"/>
    </row>
    <row r="451" spans="1:19" ht="14.45" customHeight="1" x14ac:dyDescent="0.2">
      <c r="A451" s="821" t="s">
        <v>6414</v>
      </c>
      <c r="B451" s="822" t="s">
        <v>6415</v>
      </c>
      <c r="C451" s="822" t="s">
        <v>604</v>
      </c>
      <c r="D451" s="822" t="s">
        <v>2952</v>
      </c>
      <c r="E451" s="822" t="s">
        <v>6329</v>
      </c>
      <c r="F451" s="822" t="s">
        <v>6386</v>
      </c>
      <c r="G451" s="822" t="s">
        <v>6387</v>
      </c>
      <c r="H451" s="831">
        <v>44</v>
      </c>
      <c r="I451" s="831">
        <v>5324</v>
      </c>
      <c r="J451" s="822">
        <v>1.8183060109289617</v>
      </c>
      <c r="K451" s="822">
        <v>121</v>
      </c>
      <c r="L451" s="831">
        <v>24</v>
      </c>
      <c r="M451" s="831">
        <v>2928</v>
      </c>
      <c r="N451" s="822">
        <v>1</v>
      </c>
      <c r="O451" s="822">
        <v>122</v>
      </c>
      <c r="P451" s="831"/>
      <c r="Q451" s="831"/>
      <c r="R451" s="827"/>
      <c r="S451" s="832"/>
    </row>
    <row r="452" spans="1:19" ht="14.45" customHeight="1" x14ac:dyDescent="0.2">
      <c r="A452" s="821" t="s">
        <v>6414</v>
      </c>
      <c r="B452" s="822" t="s">
        <v>6415</v>
      </c>
      <c r="C452" s="822" t="s">
        <v>604</v>
      </c>
      <c r="D452" s="822" t="s">
        <v>2952</v>
      </c>
      <c r="E452" s="822" t="s">
        <v>6329</v>
      </c>
      <c r="F452" s="822" t="s">
        <v>6390</v>
      </c>
      <c r="G452" s="822" t="s">
        <v>6391</v>
      </c>
      <c r="H452" s="831">
        <v>1</v>
      </c>
      <c r="I452" s="831">
        <v>74</v>
      </c>
      <c r="J452" s="822"/>
      <c r="K452" s="822">
        <v>74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6414</v>
      </c>
      <c r="B453" s="822" t="s">
        <v>6415</v>
      </c>
      <c r="C453" s="822" t="s">
        <v>604</v>
      </c>
      <c r="D453" s="822" t="s">
        <v>2952</v>
      </c>
      <c r="E453" s="822" t="s">
        <v>6329</v>
      </c>
      <c r="F453" s="822" t="s">
        <v>6394</v>
      </c>
      <c r="G453" s="822" t="s">
        <v>6395</v>
      </c>
      <c r="H453" s="831">
        <v>6</v>
      </c>
      <c r="I453" s="831">
        <v>462</v>
      </c>
      <c r="J453" s="822">
        <v>1.9743589743589745</v>
      </c>
      <c r="K453" s="822">
        <v>77</v>
      </c>
      <c r="L453" s="831">
        <v>3</v>
      </c>
      <c r="M453" s="831">
        <v>234</v>
      </c>
      <c r="N453" s="822">
        <v>1</v>
      </c>
      <c r="O453" s="822">
        <v>78</v>
      </c>
      <c r="P453" s="831"/>
      <c r="Q453" s="831"/>
      <c r="R453" s="827"/>
      <c r="S453" s="832"/>
    </row>
    <row r="454" spans="1:19" ht="14.45" customHeight="1" x14ac:dyDescent="0.2">
      <c r="A454" s="821" t="s">
        <v>6414</v>
      </c>
      <c r="B454" s="822" t="s">
        <v>6415</v>
      </c>
      <c r="C454" s="822" t="s">
        <v>604</v>
      </c>
      <c r="D454" s="822" t="s">
        <v>2952</v>
      </c>
      <c r="E454" s="822" t="s">
        <v>6329</v>
      </c>
      <c r="F454" s="822" t="s">
        <v>6396</v>
      </c>
      <c r="G454" s="822" t="s">
        <v>6397</v>
      </c>
      <c r="H454" s="831">
        <v>1</v>
      </c>
      <c r="I454" s="831">
        <v>620</v>
      </c>
      <c r="J454" s="822">
        <v>0.49839228295819937</v>
      </c>
      <c r="K454" s="822">
        <v>620</v>
      </c>
      <c r="L454" s="831">
        <v>2</v>
      </c>
      <c r="M454" s="831">
        <v>1244</v>
      </c>
      <c r="N454" s="822">
        <v>1</v>
      </c>
      <c r="O454" s="822">
        <v>622</v>
      </c>
      <c r="P454" s="831"/>
      <c r="Q454" s="831"/>
      <c r="R454" s="827"/>
      <c r="S454" s="832"/>
    </row>
    <row r="455" spans="1:19" ht="14.45" customHeight="1" x14ac:dyDescent="0.2">
      <c r="A455" s="821" t="s">
        <v>6414</v>
      </c>
      <c r="B455" s="822" t="s">
        <v>6415</v>
      </c>
      <c r="C455" s="822" t="s">
        <v>604</v>
      </c>
      <c r="D455" s="822" t="s">
        <v>2952</v>
      </c>
      <c r="E455" s="822" t="s">
        <v>6329</v>
      </c>
      <c r="F455" s="822" t="s">
        <v>6400</v>
      </c>
      <c r="G455" s="822" t="s">
        <v>6401</v>
      </c>
      <c r="H455" s="831">
        <v>1</v>
      </c>
      <c r="I455" s="831">
        <v>374</v>
      </c>
      <c r="J455" s="822"/>
      <c r="K455" s="822">
        <v>374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6414</v>
      </c>
      <c r="B456" s="822" t="s">
        <v>6415</v>
      </c>
      <c r="C456" s="822" t="s">
        <v>604</v>
      </c>
      <c r="D456" s="822" t="s">
        <v>2952</v>
      </c>
      <c r="E456" s="822" t="s">
        <v>6329</v>
      </c>
      <c r="F456" s="822" t="s">
        <v>6402</v>
      </c>
      <c r="G456" s="822" t="s">
        <v>6403</v>
      </c>
      <c r="H456" s="831">
        <v>14</v>
      </c>
      <c r="I456" s="831">
        <v>2492</v>
      </c>
      <c r="J456" s="822">
        <v>0.69608938547486032</v>
      </c>
      <c r="K456" s="822">
        <v>178</v>
      </c>
      <c r="L456" s="831">
        <v>20</v>
      </c>
      <c r="M456" s="831">
        <v>3580</v>
      </c>
      <c r="N456" s="822">
        <v>1</v>
      </c>
      <c r="O456" s="822">
        <v>179</v>
      </c>
      <c r="P456" s="831"/>
      <c r="Q456" s="831"/>
      <c r="R456" s="827"/>
      <c r="S456" s="832"/>
    </row>
    <row r="457" spans="1:19" ht="14.45" customHeight="1" x14ac:dyDescent="0.2">
      <c r="A457" s="821" t="s">
        <v>6414</v>
      </c>
      <c r="B457" s="822" t="s">
        <v>6415</v>
      </c>
      <c r="C457" s="822" t="s">
        <v>604</v>
      </c>
      <c r="D457" s="822" t="s">
        <v>2952</v>
      </c>
      <c r="E457" s="822" t="s">
        <v>6329</v>
      </c>
      <c r="F457" s="822" t="s">
        <v>6404</v>
      </c>
      <c r="G457" s="822" t="s">
        <v>6405</v>
      </c>
      <c r="H457" s="831">
        <v>3</v>
      </c>
      <c r="I457" s="831">
        <v>3894</v>
      </c>
      <c r="J457" s="822"/>
      <c r="K457" s="822">
        <v>1298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6414</v>
      </c>
      <c r="B458" s="822" t="s">
        <v>6415</v>
      </c>
      <c r="C458" s="822" t="s">
        <v>604</v>
      </c>
      <c r="D458" s="822" t="s">
        <v>6289</v>
      </c>
      <c r="E458" s="822" t="s">
        <v>6329</v>
      </c>
      <c r="F458" s="822" t="s">
        <v>6376</v>
      </c>
      <c r="G458" s="822" t="s">
        <v>6377</v>
      </c>
      <c r="H458" s="831"/>
      <c r="I458" s="831"/>
      <c r="J458" s="822"/>
      <c r="K458" s="822"/>
      <c r="L458" s="831"/>
      <c r="M458" s="831"/>
      <c r="N458" s="822"/>
      <c r="O458" s="822"/>
      <c r="P458" s="831">
        <v>1</v>
      </c>
      <c r="Q458" s="831">
        <v>38</v>
      </c>
      <c r="R458" s="827"/>
      <c r="S458" s="832">
        <v>38</v>
      </c>
    </row>
    <row r="459" spans="1:19" ht="14.45" customHeight="1" x14ac:dyDescent="0.2">
      <c r="A459" s="821" t="s">
        <v>6414</v>
      </c>
      <c r="B459" s="822" t="s">
        <v>6415</v>
      </c>
      <c r="C459" s="822" t="s">
        <v>604</v>
      </c>
      <c r="D459" s="822" t="s">
        <v>6289</v>
      </c>
      <c r="E459" s="822" t="s">
        <v>6329</v>
      </c>
      <c r="F459" s="822" t="s">
        <v>6423</v>
      </c>
      <c r="G459" s="822" t="s">
        <v>6424</v>
      </c>
      <c r="H459" s="831">
        <v>226</v>
      </c>
      <c r="I459" s="831">
        <v>56952</v>
      </c>
      <c r="J459" s="822">
        <v>0.95412966996146753</v>
      </c>
      <c r="K459" s="822">
        <v>252</v>
      </c>
      <c r="L459" s="831">
        <v>235</v>
      </c>
      <c r="M459" s="831">
        <v>59690</v>
      </c>
      <c r="N459" s="822">
        <v>1</v>
      </c>
      <c r="O459" s="822">
        <v>254</v>
      </c>
      <c r="P459" s="831">
        <v>228</v>
      </c>
      <c r="Q459" s="831">
        <v>58140</v>
      </c>
      <c r="R459" s="827">
        <v>0.97403250125649188</v>
      </c>
      <c r="S459" s="832">
        <v>255</v>
      </c>
    </row>
    <row r="460" spans="1:19" ht="14.45" customHeight="1" x14ac:dyDescent="0.2">
      <c r="A460" s="821" t="s">
        <v>6414</v>
      </c>
      <c r="B460" s="822" t="s">
        <v>6415</v>
      </c>
      <c r="C460" s="822" t="s">
        <v>604</v>
      </c>
      <c r="D460" s="822" t="s">
        <v>2953</v>
      </c>
      <c r="E460" s="822" t="s">
        <v>6329</v>
      </c>
      <c r="F460" s="822" t="s">
        <v>6423</v>
      </c>
      <c r="G460" s="822" t="s">
        <v>6424</v>
      </c>
      <c r="H460" s="831">
        <v>8</v>
      </c>
      <c r="I460" s="831">
        <v>2016</v>
      </c>
      <c r="J460" s="822">
        <v>1.3228346456692914</v>
      </c>
      <c r="K460" s="822">
        <v>252</v>
      </c>
      <c r="L460" s="831">
        <v>6</v>
      </c>
      <c r="M460" s="831">
        <v>1524</v>
      </c>
      <c r="N460" s="822">
        <v>1</v>
      </c>
      <c r="O460" s="822">
        <v>254</v>
      </c>
      <c r="P460" s="831">
        <v>20</v>
      </c>
      <c r="Q460" s="831">
        <v>5100</v>
      </c>
      <c r="R460" s="827">
        <v>3.3464566929133857</v>
      </c>
      <c r="S460" s="832">
        <v>255</v>
      </c>
    </row>
    <row r="461" spans="1:19" ht="14.45" customHeight="1" x14ac:dyDescent="0.2">
      <c r="A461" s="821" t="s">
        <v>6414</v>
      </c>
      <c r="B461" s="822" t="s">
        <v>6415</v>
      </c>
      <c r="C461" s="822" t="s">
        <v>604</v>
      </c>
      <c r="D461" s="822" t="s">
        <v>6290</v>
      </c>
      <c r="E461" s="822" t="s">
        <v>6335</v>
      </c>
      <c r="F461" s="822" t="s">
        <v>6336</v>
      </c>
      <c r="G461" s="822" t="s">
        <v>6337</v>
      </c>
      <c r="H461" s="831">
        <v>0.2</v>
      </c>
      <c r="I461" s="831">
        <v>10.82</v>
      </c>
      <c r="J461" s="822"/>
      <c r="K461" s="822">
        <v>54.1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6414</v>
      </c>
      <c r="B462" s="822" t="s">
        <v>6415</v>
      </c>
      <c r="C462" s="822" t="s">
        <v>604</v>
      </c>
      <c r="D462" s="822" t="s">
        <v>6290</v>
      </c>
      <c r="E462" s="822" t="s">
        <v>6335</v>
      </c>
      <c r="F462" s="822" t="s">
        <v>6338</v>
      </c>
      <c r="G462" s="822" t="s">
        <v>6339</v>
      </c>
      <c r="H462" s="831">
        <v>0.1</v>
      </c>
      <c r="I462" s="831">
        <v>6.97</v>
      </c>
      <c r="J462" s="822"/>
      <c r="K462" s="822">
        <v>69.699999999999989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6414</v>
      </c>
      <c r="B463" s="822" t="s">
        <v>6415</v>
      </c>
      <c r="C463" s="822" t="s">
        <v>604</v>
      </c>
      <c r="D463" s="822" t="s">
        <v>6290</v>
      </c>
      <c r="E463" s="822" t="s">
        <v>6335</v>
      </c>
      <c r="F463" s="822" t="s">
        <v>6340</v>
      </c>
      <c r="G463" s="822" t="s">
        <v>6341</v>
      </c>
      <c r="H463" s="831">
        <v>2.5999999999999996</v>
      </c>
      <c r="I463" s="831">
        <v>889.94</v>
      </c>
      <c r="J463" s="822"/>
      <c r="K463" s="822">
        <v>342.28461538461545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6414</v>
      </c>
      <c r="B464" s="822" t="s">
        <v>6415</v>
      </c>
      <c r="C464" s="822" t="s">
        <v>604</v>
      </c>
      <c r="D464" s="822" t="s">
        <v>6290</v>
      </c>
      <c r="E464" s="822" t="s">
        <v>6335</v>
      </c>
      <c r="F464" s="822" t="s">
        <v>6342</v>
      </c>
      <c r="G464" s="822" t="s">
        <v>718</v>
      </c>
      <c r="H464" s="831">
        <v>0.1</v>
      </c>
      <c r="I464" s="831">
        <v>6.14</v>
      </c>
      <c r="J464" s="822"/>
      <c r="K464" s="822">
        <v>61.399999999999991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6414</v>
      </c>
      <c r="B465" s="822" t="s">
        <v>6415</v>
      </c>
      <c r="C465" s="822" t="s">
        <v>604</v>
      </c>
      <c r="D465" s="822" t="s">
        <v>6290</v>
      </c>
      <c r="E465" s="822" t="s">
        <v>6335</v>
      </c>
      <c r="F465" s="822" t="s">
        <v>6343</v>
      </c>
      <c r="G465" s="822" t="s">
        <v>724</v>
      </c>
      <c r="H465" s="831">
        <v>1</v>
      </c>
      <c r="I465" s="831">
        <v>13.74</v>
      </c>
      <c r="J465" s="822"/>
      <c r="K465" s="822">
        <v>13.74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6414</v>
      </c>
      <c r="B466" s="822" t="s">
        <v>6415</v>
      </c>
      <c r="C466" s="822" t="s">
        <v>604</v>
      </c>
      <c r="D466" s="822" t="s">
        <v>6290</v>
      </c>
      <c r="E466" s="822" t="s">
        <v>6335</v>
      </c>
      <c r="F466" s="822" t="s">
        <v>6346</v>
      </c>
      <c r="G466" s="822" t="s">
        <v>1095</v>
      </c>
      <c r="H466" s="831">
        <v>0.1</v>
      </c>
      <c r="I466" s="831">
        <v>17.7</v>
      </c>
      <c r="J466" s="822"/>
      <c r="K466" s="822">
        <v>176.99999999999997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6414</v>
      </c>
      <c r="B467" s="822" t="s">
        <v>6415</v>
      </c>
      <c r="C467" s="822" t="s">
        <v>604</v>
      </c>
      <c r="D467" s="822" t="s">
        <v>6290</v>
      </c>
      <c r="E467" s="822" t="s">
        <v>6335</v>
      </c>
      <c r="F467" s="822" t="s">
        <v>6416</v>
      </c>
      <c r="G467" s="822" t="s">
        <v>679</v>
      </c>
      <c r="H467" s="831">
        <v>1</v>
      </c>
      <c r="I467" s="831">
        <v>47.01</v>
      </c>
      <c r="J467" s="822"/>
      <c r="K467" s="822">
        <v>47.01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6414</v>
      </c>
      <c r="B468" s="822" t="s">
        <v>6415</v>
      </c>
      <c r="C468" s="822" t="s">
        <v>604</v>
      </c>
      <c r="D468" s="822" t="s">
        <v>6290</v>
      </c>
      <c r="E468" s="822" t="s">
        <v>6335</v>
      </c>
      <c r="F468" s="822" t="s">
        <v>6350</v>
      </c>
      <c r="G468" s="822" t="s">
        <v>683</v>
      </c>
      <c r="H468" s="831">
        <v>0.2</v>
      </c>
      <c r="I468" s="831">
        <v>130</v>
      </c>
      <c r="J468" s="822"/>
      <c r="K468" s="822">
        <v>650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6414</v>
      </c>
      <c r="B469" s="822" t="s">
        <v>6415</v>
      </c>
      <c r="C469" s="822" t="s">
        <v>604</v>
      </c>
      <c r="D469" s="822" t="s">
        <v>6290</v>
      </c>
      <c r="E469" s="822" t="s">
        <v>6335</v>
      </c>
      <c r="F469" s="822" t="s">
        <v>6417</v>
      </c>
      <c r="G469" s="822"/>
      <c r="H469" s="831">
        <v>0.2</v>
      </c>
      <c r="I469" s="831">
        <v>10.89</v>
      </c>
      <c r="J469" s="822"/>
      <c r="K469" s="822">
        <v>54.45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6414</v>
      </c>
      <c r="B470" s="822" t="s">
        <v>6415</v>
      </c>
      <c r="C470" s="822" t="s">
        <v>604</v>
      </c>
      <c r="D470" s="822" t="s">
        <v>6290</v>
      </c>
      <c r="E470" s="822" t="s">
        <v>6335</v>
      </c>
      <c r="F470" s="822" t="s">
        <v>6352</v>
      </c>
      <c r="G470" s="822" t="s">
        <v>692</v>
      </c>
      <c r="H470" s="831">
        <v>0.02</v>
      </c>
      <c r="I470" s="831">
        <v>2.4300000000000002</v>
      </c>
      <c r="J470" s="822"/>
      <c r="K470" s="822">
        <v>121.5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6414</v>
      </c>
      <c r="B471" s="822" t="s">
        <v>6415</v>
      </c>
      <c r="C471" s="822" t="s">
        <v>604</v>
      </c>
      <c r="D471" s="822" t="s">
        <v>6290</v>
      </c>
      <c r="E471" s="822" t="s">
        <v>6335</v>
      </c>
      <c r="F471" s="822" t="s">
        <v>6353</v>
      </c>
      <c r="G471" s="822" t="s">
        <v>692</v>
      </c>
      <c r="H471" s="831">
        <v>0.03</v>
      </c>
      <c r="I471" s="831">
        <v>6.02</v>
      </c>
      <c r="J471" s="822"/>
      <c r="K471" s="822">
        <v>200.66666666666666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6414</v>
      </c>
      <c r="B472" s="822" t="s">
        <v>6415</v>
      </c>
      <c r="C472" s="822" t="s">
        <v>604</v>
      </c>
      <c r="D472" s="822" t="s">
        <v>6290</v>
      </c>
      <c r="E472" s="822" t="s">
        <v>6335</v>
      </c>
      <c r="F472" s="822" t="s">
        <v>6354</v>
      </c>
      <c r="G472" s="822" t="s">
        <v>692</v>
      </c>
      <c r="H472" s="831">
        <v>0.1</v>
      </c>
      <c r="I472" s="831">
        <v>24.34</v>
      </c>
      <c r="J472" s="822"/>
      <c r="K472" s="822">
        <v>243.39999999999998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6414</v>
      </c>
      <c r="B473" s="822" t="s">
        <v>6415</v>
      </c>
      <c r="C473" s="822" t="s">
        <v>604</v>
      </c>
      <c r="D473" s="822" t="s">
        <v>6290</v>
      </c>
      <c r="E473" s="822" t="s">
        <v>6335</v>
      </c>
      <c r="F473" s="822" t="s">
        <v>6418</v>
      </c>
      <c r="G473" s="822" t="s">
        <v>6419</v>
      </c>
      <c r="H473" s="831">
        <v>0.1</v>
      </c>
      <c r="I473" s="831">
        <v>3.75</v>
      </c>
      <c r="J473" s="822"/>
      <c r="K473" s="822">
        <v>37.5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6414</v>
      </c>
      <c r="B474" s="822" t="s">
        <v>6415</v>
      </c>
      <c r="C474" s="822" t="s">
        <v>604</v>
      </c>
      <c r="D474" s="822" t="s">
        <v>6290</v>
      </c>
      <c r="E474" s="822" t="s">
        <v>6329</v>
      </c>
      <c r="F474" s="822" t="s">
        <v>6372</v>
      </c>
      <c r="G474" s="822" t="s">
        <v>6373</v>
      </c>
      <c r="H474" s="831">
        <v>11</v>
      </c>
      <c r="I474" s="831">
        <v>858</v>
      </c>
      <c r="J474" s="822"/>
      <c r="K474" s="822">
        <v>78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6414</v>
      </c>
      <c r="B475" s="822" t="s">
        <v>6415</v>
      </c>
      <c r="C475" s="822" t="s">
        <v>604</v>
      </c>
      <c r="D475" s="822" t="s">
        <v>6290</v>
      </c>
      <c r="E475" s="822" t="s">
        <v>6329</v>
      </c>
      <c r="F475" s="822" t="s">
        <v>6374</v>
      </c>
      <c r="G475" s="822" t="s">
        <v>6375</v>
      </c>
      <c r="H475" s="831">
        <v>12</v>
      </c>
      <c r="I475" s="831">
        <v>1764</v>
      </c>
      <c r="J475" s="822"/>
      <c r="K475" s="822">
        <v>147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6414</v>
      </c>
      <c r="B476" s="822" t="s">
        <v>6415</v>
      </c>
      <c r="C476" s="822" t="s">
        <v>604</v>
      </c>
      <c r="D476" s="822" t="s">
        <v>6290</v>
      </c>
      <c r="E476" s="822" t="s">
        <v>6329</v>
      </c>
      <c r="F476" s="822" t="s">
        <v>6376</v>
      </c>
      <c r="G476" s="822" t="s">
        <v>6377</v>
      </c>
      <c r="H476" s="831">
        <v>52</v>
      </c>
      <c r="I476" s="831">
        <v>1924</v>
      </c>
      <c r="J476" s="822"/>
      <c r="K476" s="822">
        <v>37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6414</v>
      </c>
      <c r="B477" s="822" t="s">
        <v>6415</v>
      </c>
      <c r="C477" s="822" t="s">
        <v>604</v>
      </c>
      <c r="D477" s="822" t="s">
        <v>6290</v>
      </c>
      <c r="E477" s="822" t="s">
        <v>6329</v>
      </c>
      <c r="F477" s="822" t="s">
        <v>6378</v>
      </c>
      <c r="G477" s="822" t="s">
        <v>6379</v>
      </c>
      <c r="H477" s="831">
        <v>1</v>
      </c>
      <c r="I477" s="831">
        <v>130</v>
      </c>
      <c r="J477" s="822"/>
      <c r="K477" s="822">
        <v>130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6414</v>
      </c>
      <c r="B478" s="822" t="s">
        <v>6415</v>
      </c>
      <c r="C478" s="822" t="s">
        <v>604</v>
      </c>
      <c r="D478" s="822" t="s">
        <v>6290</v>
      </c>
      <c r="E478" s="822" t="s">
        <v>6329</v>
      </c>
      <c r="F478" s="822" t="s">
        <v>6380</v>
      </c>
      <c r="G478" s="822" t="s">
        <v>6381</v>
      </c>
      <c r="H478" s="831">
        <v>39</v>
      </c>
      <c r="I478" s="831">
        <v>27378</v>
      </c>
      <c r="J478" s="822"/>
      <c r="K478" s="822">
        <v>702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6414</v>
      </c>
      <c r="B479" s="822" t="s">
        <v>6415</v>
      </c>
      <c r="C479" s="822" t="s">
        <v>604</v>
      </c>
      <c r="D479" s="822" t="s">
        <v>6290</v>
      </c>
      <c r="E479" s="822" t="s">
        <v>6329</v>
      </c>
      <c r="F479" s="822" t="s">
        <v>6382</v>
      </c>
      <c r="G479" s="822" t="s">
        <v>6383</v>
      </c>
      <c r="H479" s="831">
        <v>1</v>
      </c>
      <c r="I479" s="831">
        <v>355</v>
      </c>
      <c r="J479" s="822"/>
      <c r="K479" s="822">
        <v>355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6414</v>
      </c>
      <c r="B480" s="822" t="s">
        <v>6415</v>
      </c>
      <c r="C480" s="822" t="s">
        <v>604</v>
      </c>
      <c r="D480" s="822" t="s">
        <v>6290</v>
      </c>
      <c r="E480" s="822" t="s">
        <v>6329</v>
      </c>
      <c r="F480" s="822" t="s">
        <v>6384</v>
      </c>
      <c r="G480" s="822" t="s">
        <v>6385</v>
      </c>
      <c r="H480" s="831">
        <v>105</v>
      </c>
      <c r="I480" s="831">
        <v>3500</v>
      </c>
      <c r="J480" s="822"/>
      <c r="K480" s="822">
        <v>33.333333333333336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6414</v>
      </c>
      <c r="B481" s="822" t="s">
        <v>6415</v>
      </c>
      <c r="C481" s="822" t="s">
        <v>604</v>
      </c>
      <c r="D481" s="822" t="s">
        <v>6290</v>
      </c>
      <c r="E481" s="822" t="s">
        <v>6329</v>
      </c>
      <c r="F481" s="822" t="s">
        <v>6386</v>
      </c>
      <c r="G481" s="822" t="s">
        <v>6387</v>
      </c>
      <c r="H481" s="831">
        <v>24</v>
      </c>
      <c r="I481" s="831">
        <v>2904</v>
      </c>
      <c r="J481" s="822"/>
      <c r="K481" s="822">
        <v>121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6414</v>
      </c>
      <c r="B482" s="822" t="s">
        <v>6415</v>
      </c>
      <c r="C482" s="822" t="s">
        <v>604</v>
      </c>
      <c r="D482" s="822" t="s">
        <v>6290</v>
      </c>
      <c r="E482" s="822" t="s">
        <v>6329</v>
      </c>
      <c r="F482" s="822" t="s">
        <v>6388</v>
      </c>
      <c r="G482" s="822" t="s">
        <v>6389</v>
      </c>
      <c r="H482" s="831">
        <v>2</v>
      </c>
      <c r="I482" s="831">
        <v>64</v>
      </c>
      <c r="J482" s="822"/>
      <c r="K482" s="822">
        <v>32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6414</v>
      </c>
      <c r="B483" s="822" t="s">
        <v>6415</v>
      </c>
      <c r="C483" s="822" t="s">
        <v>604</v>
      </c>
      <c r="D483" s="822" t="s">
        <v>6290</v>
      </c>
      <c r="E483" s="822" t="s">
        <v>6329</v>
      </c>
      <c r="F483" s="822" t="s">
        <v>6390</v>
      </c>
      <c r="G483" s="822" t="s">
        <v>6391</v>
      </c>
      <c r="H483" s="831">
        <v>6</v>
      </c>
      <c r="I483" s="831">
        <v>444</v>
      </c>
      <c r="J483" s="822"/>
      <c r="K483" s="822">
        <v>74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6414</v>
      </c>
      <c r="B484" s="822" t="s">
        <v>6415</v>
      </c>
      <c r="C484" s="822" t="s">
        <v>604</v>
      </c>
      <c r="D484" s="822" t="s">
        <v>6290</v>
      </c>
      <c r="E484" s="822" t="s">
        <v>6329</v>
      </c>
      <c r="F484" s="822" t="s">
        <v>6394</v>
      </c>
      <c r="G484" s="822" t="s">
        <v>6395</v>
      </c>
      <c r="H484" s="831">
        <v>3</v>
      </c>
      <c r="I484" s="831">
        <v>231</v>
      </c>
      <c r="J484" s="822"/>
      <c r="K484" s="822">
        <v>77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6414</v>
      </c>
      <c r="B485" s="822" t="s">
        <v>6415</v>
      </c>
      <c r="C485" s="822" t="s">
        <v>604</v>
      </c>
      <c r="D485" s="822" t="s">
        <v>6290</v>
      </c>
      <c r="E485" s="822" t="s">
        <v>6329</v>
      </c>
      <c r="F485" s="822" t="s">
        <v>6396</v>
      </c>
      <c r="G485" s="822" t="s">
        <v>6397</v>
      </c>
      <c r="H485" s="831">
        <v>1</v>
      </c>
      <c r="I485" s="831">
        <v>620</v>
      </c>
      <c r="J485" s="822"/>
      <c r="K485" s="822">
        <v>620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6414</v>
      </c>
      <c r="B486" s="822" t="s">
        <v>6415</v>
      </c>
      <c r="C486" s="822" t="s">
        <v>604</v>
      </c>
      <c r="D486" s="822" t="s">
        <v>6290</v>
      </c>
      <c r="E486" s="822" t="s">
        <v>6329</v>
      </c>
      <c r="F486" s="822" t="s">
        <v>6402</v>
      </c>
      <c r="G486" s="822" t="s">
        <v>6403</v>
      </c>
      <c r="H486" s="831">
        <v>130</v>
      </c>
      <c r="I486" s="831">
        <v>23140</v>
      </c>
      <c r="J486" s="822"/>
      <c r="K486" s="822">
        <v>178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6414</v>
      </c>
      <c r="B487" s="822" t="s">
        <v>6415</v>
      </c>
      <c r="C487" s="822" t="s">
        <v>604</v>
      </c>
      <c r="D487" s="822" t="s">
        <v>2954</v>
      </c>
      <c r="E487" s="822" t="s">
        <v>6335</v>
      </c>
      <c r="F487" s="822" t="s">
        <v>6336</v>
      </c>
      <c r="G487" s="822" t="s">
        <v>6337</v>
      </c>
      <c r="H487" s="831">
        <v>0.6</v>
      </c>
      <c r="I487" s="831">
        <v>32.46</v>
      </c>
      <c r="J487" s="822">
        <v>2.9834558823529411</v>
      </c>
      <c r="K487" s="822">
        <v>54.1</v>
      </c>
      <c r="L487" s="831">
        <v>0.2</v>
      </c>
      <c r="M487" s="831">
        <v>10.88</v>
      </c>
      <c r="N487" s="822">
        <v>1</v>
      </c>
      <c r="O487" s="822">
        <v>54.4</v>
      </c>
      <c r="P487" s="831"/>
      <c r="Q487" s="831"/>
      <c r="R487" s="827"/>
      <c r="S487" s="832"/>
    </row>
    <row r="488" spans="1:19" ht="14.45" customHeight="1" x14ac:dyDescent="0.2">
      <c r="A488" s="821" t="s">
        <v>6414</v>
      </c>
      <c r="B488" s="822" t="s">
        <v>6415</v>
      </c>
      <c r="C488" s="822" t="s">
        <v>604</v>
      </c>
      <c r="D488" s="822" t="s">
        <v>2954</v>
      </c>
      <c r="E488" s="822" t="s">
        <v>6335</v>
      </c>
      <c r="F488" s="822" t="s">
        <v>6342</v>
      </c>
      <c r="G488" s="822" t="s">
        <v>718</v>
      </c>
      <c r="H488" s="831">
        <v>0.4</v>
      </c>
      <c r="I488" s="831">
        <v>23.48</v>
      </c>
      <c r="J488" s="822">
        <v>1.5457537853851218</v>
      </c>
      <c r="K488" s="822">
        <v>58.699999999999996</v>
      </c>
      <c r="L488" s="831">
        <v>0.30000000000000004</v>
      </c>
      <c r="M488" s="831">
        <v>15.190000000000001</v>
      </c>
      <c r="N488" s="822">
        <v>1</v>
      </c>
      <c r="O488" s="822">
        <v>50.633333333333333</v>
      </c>
      <c r="P488" s="831"/>
      <c r="Q488" s="831"/>
      <c r="R488" s="827"/>
      <c r="S488" s="832"/>
    </row>
    <row r="489" spans="1:19" ht="14.45" customHeight="1" x14ac:dyDescent="0.2">
      <c r="A489" s="821" t="s">
        <v>6414</v>
      </c>
      <c r="B489" s="822" t="s">
        <v>6415</v>
      </c>
      <c r="C489" s="822" t="s">
        <v>604</v>
      </c>
      <c r="D489" s="822" t="s">
        <v>2954</v>
      </c>
      <c r="E489" s="822" t="s">
        <v>6335</v>
      </c>
      <c r="F489" s="822" t="s">
        <v>6344</v>
      </c>
      <c r="G489" s="822" t="s">
        <v>726</v>
      </c>
      <c r="H489" s="831"/>
      <c r="I489" s="831"/>
      <c r="J489" s="822"/>
      <c r="K489" s="822"/>
      <c r="L489" s="831">
        <v>0.2</v>
      </c>
      <c r="M489" s="831">
        <v>122.28</v>
      </c>
      <c r="N489" s="822">
        <v>1</v>
      </c>
      <c r="O489" s="822">
        <v>611.4</v>
      </c>
      <c r="P489" s="831"/>
      <c r="Q489" s="831"/>
      <c r="R489" s="827"/>
      <c r="S489" s="832"/>
    </row>
    <row r="490" spans="1:19" ht="14.45" customHeight="1" x14ac:dyDescent="0.2">
      <c r="A490" s="821" t="s">
        <v>6414</v>
      </c>
      <c r="B490" s="822" t="s">
        <v>6415</v>
      </c>
      <c r="C490" s="822" t="s">
        <v>604</v>
      </c>
      <c r="D490" s="822" t="s">
        <v>2954</v>
      </c>
      <c r="E490" s="822" t="s">
        <v>6335</v>
      </c>
      <c r="F490" s="822" t="s">
        <v>6346</v>
      </c>
      <c r="G490" s="822" t="s">
        <v>1095</v>
      </c>
      <c r="H490" s="831">
        <v>0.4</v>
      </c>
      <c r="I490" s="831">
        <v>70.8</v>
      </c>
      <c r="J490" s="822"/>
      <c r="K490" s="822">
        <v>176.99999999999997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6414</v>
      </c>
      <c r="B491" s="822" t="s">
        <v>6415</v>
      </c>
      <c r="C491" s="822" t="s">
        <v>604</v>
      </c>
      <c r="D491" s="822" t="s">
        <v>2954</v>
      </c>
      <c r="E491" s="822" t="s">
        <v>6335</v>
      </c>
      <c r="F491" s="822" t="s">
        <v>6416</v>
      </c>
      <c r="G491" s="822" t="s">
        <v>679</v>
      </c>
      <c r="H491" s="831">
        <v>0.1</v>
      </c>
      <c r="I491" s="831">
        <v>4.7</v>
      </c>
      <c r="J491" s="822">
        <v>0.24907260201377848</v>
      </c>
      <c r="K491" s="822">
        <v>47</v>
      </c>
      <c r="L491" s="831">
        <v>0.4</v>
      </c>
      <c r="M491" s="831">
        <v>18.87</v>
      </c>
      <c r="N491" s="822">
        <v>1</v>
      </c>
      <c r="O491" s="822">
        <v>47.174999999999997</v>
      </c>
      <c r="P491" s="831"/>
      <c r="Q491" s="831"/>
      <c r="R491" s="827"/>
      <c r="S491" s="832"/>
    </row>
    <row r="492" spans="1:19" ht="14.45" customHeight="1" x14ac:dyDescent="0.2">
      <c r="A492" s="821" t="s">
        <v>6414</v>
      </c>
      <c r="B492" s="822" t="s">
        <v>6415</v>
      </c>
      <c r="C492" s="822" t="s">
        <v>604</v>
      </c>
      <c r="D492" s="822" t="s">
        <v>2954</v>
      </c>
      <c r="E492" s="822" t="s">
        <v>6335</v>
      </c>
      <c r="F492" s="822" t="s">
        <v>6352</v>
      </c>
      <c r="G492" s="822" t="s">
        <v>692</v>
      </c>
      <c r="H492" s="831">
        <v>0.04</v>
      </c>
      <c r="I492" s="831">
        <v>4.8600000000000003</v>
      </c>
      <c r="J492" s="822">
        <v>1</v>
      </c>
      <c r="K492" s="822">
        <v>121.5</v>
      </c>
      <c r="L492" s="831">
        <v>0.04</v>
      </c>
      <c r="M492" s="831">
        <v>4.8600000000000003</v>
      </c>
      <c r="N492" s="822">
        <v>1</v>
      </c>
      <c r="O492" s="822">
        <v>121.5</v>
      </c>
      <c r="P492" s="831"/>
      <c r="Q492" s="831"/>
      <c r="R492" s="827"/>
      <c r="S492" s="832"/>
    </row>
    <row r="493" spans="1:19" ht="14.45" customHeight="1" x14ac:dyDescent="0.2">
      <c r="A493" s="821" t="s">
        <v>6414</v>
      </c>
      <c r="B493" s="822" t="s">
        <v>6415</v>
      </c>
      <c r="C493" s="822" t="s">
        <v>604</v>
      </c>
      <c r="D493" s="822" t="s">
        <v>2954</v>
      </c>
      <c r="E493" s="822" t="s">
        <v>6335</v>
      </c>
      <c r="F493" s="822" t="s">
        <v>6353</v>
      </c>
      <c r="G493" s="822" t="s">
        <v>692</v>
      </c>
      <c r="H493" s="831">
        <v>0.12</v>
      </c>
      <c r="I493" s="831">
        <v>24.08</v>
      </c>
      <c r="J493" s="822">
        <v>2</v>
      </c>
      <c r="K493" s="822">
        <v>200.66666666666666</v>
      </c>
      <c r="L493" s="831">
        <v>0.06</v>
      </c>
      <c r="M493" s="831">
        <v>12.04</v>
      </c>
      <c r="N493" s="822">
        <v>1</v>
      </c>
      <c r="O493" s="822">
        <v>200.66666666666666</v>
      </c>
      <c r="P493" s="831"/>
      <c r="Q493" s="831"/>
      <c r="R493" s="827"/>
      <c r="S493" s="832"/>
    </row>
    <row r="494" spans="1:19" ht="14.45" customHeight="1" x14ac:dyDescent="0.2">
      <c r="A494" s="821" t="s">
        <v>6414</v>
      </c>
      <c r="B494" s="822" t="s">
        <v>6415</v>
      </c>
      <c r="C494" s="822" t="s">
        <v>604</v>
      </c>
      <c r="D494" s="822" t="s">
        <v>2954</v>
      </c>
      <c r="E494" s="822" t="s">
        <v>6335</v>
      </c>
      <c r="F494" s="822" t="s">
        <v>6356</v>
      </c>
      <c r="G494" s="822" t="s">
        <v>4097</v>
      </c>
      <c r="H494" s="831"/>
      <c r="I494" s="831"/>
      <c r="J494" s="822"/>
      <c r="K494" s="822"/>
      <c r="L494" s="831">
        <v>0.2</v>
      </c>
      <c r="M494" s="831">
        <v>5.48</v>
      </c>
      <c r="N494" s="822">
        <v>1</v>
      </c>
      <c r="O494" s="822">
        <v>27.400000000000002</v>
      </c>
      <c r="P494" s="831"/>
      <c r="Q494" s="831"/>
      <c r="R494" s="827"/>
      <c r="S494" s="832"/>
    </row>
    <row r="495" spans="1:19" ht="14.45" customHeight="1" x14ac:dyDescent="0.2">
      <c r="A495" s="821" t="s">
        <v>6414</v>
      </c>
      <c r="B495" s="822" t="s">
        <v>6415</v>
      </c>
      <c r="C495" s="822" t="s">
        <v>604</v>
      </c>
      <c r="D495" s="822" t="s">
        <v>2954</v>
      </c>
      <c r="E495" s="822" t="s">
        <v>6329</v>
      </c>
      <c r="F495" s="822" t="s">
        <v>6374</v>
      </c>
      <c r="G495" s="822" t="s">
        <v>6375</v>
      </c>
      <c r="H495" s="831">
        <v>19</v>
      </c>
      <c r="I495" s="831">
        <v>2795</v>
      </c>
      <c r="J495" s="822">
        <v>0.92549668874172186</v>
      </c>
      <c r="K495" s="822">
        <v>147.10526315789474</v>
      </c>
      <c r="L495" s="831">
        <v>20</v>
      </c>
      <c r="M495" s="831">
        <v>3020</v>
      </c>
      <c r="N495" s="822">
        <v>1</v>
      </c>
      <c r="O495" s="822">
        <v>151</v>
      </c>
      <c r="P495" s="831"/>
      <c r="Q495" s="831"/>
      <c r="R495" s="827"/>
      <c r="S495" s="832"/>
    </row>
    <row r="496" spans="1:19" ht="14.45" customHeight="1" x14ac:dyDescent="0.2">
      <c r="A496" s="821" t="s">
        <v>6414</v>
      </c>
      <c r="B496" s="822" t="s">
        <v>6415</v>
      </c>
      <c r="C496" s="822" t="s">
        <v>604</v>
      </c>
      <c r="D496" s="822" t="s">
        <v>2954</v>
      </c>
      <c r="E496" s="822" t="s">
        <v>6329</v>
      </c>
      <c r="F496" s="822" t="s">
        <v>6376</v>
      </c>
      <c r="G496" s="822" t="s">
        <v>6377</v>
      </c>
      <c r="H496" s="831">
        <v>135</v>
      </c>
      <c r="I496" s="831">
        <v>4995</v>
      </c>
      <c r="J496" s="822">
        <v>1.0350186489846664</v>
      </c>
      <c r="K496" s="822">
        <v>37</v>
      </c>
      <c r="L496" s="831">
        <v>127</v>
      </c>
      <c r="M496" s="831">
        <v>4826</v>
      </c>
      <c r="N496" s="822">
        <v>1</v>
      </c>
      <c r="O496" s="822">
        <v>38</v>
      </c>
      <c r="P496" s="831">
        <v>56</v>
      </c>
      <c r="Q496" s="831">
        <v>2128</v>
      </c>
      <c r="R496" s="827">
        <v>0.44094488188976377</v>
      </c>
      <c r="S496" s="832">
        <v>38</v>
      </c>
    </row>
    <row r="497" spans="1:19" ht="14.45" customHeight="1" x14ac:dyDescent="0.2">
      <c r="A497" s="821" t="s">
        <v>6414</v>
      </c>
      <c r="B497" s="822" t="s">
        <v>6415</v>
      </c>
      <c r="C497" s="822" t="s">
        <v>604</v>
      </c>
      <c r="D497" s="822" t="s">
        <v>2954</v>
      </c>
      <c r="E497" s="822" t="s">
        <v>6329</v>
      </c>
      <c r="F497" s="822" t="s">
        <v>6423</v>
      </c>
      <c r="G497" s="822" t="s">
        <v>6424</v>
      </c>
      <c r="H497" s="831">
        <v>1196</v>
      </c>
      <c r="I497" s="831">
        <v>301392</v>
      </c>
      <c r="J497" s="822">
        <v>1.1290034987301183</v>
      </c>
      <c r="K497" s="822">
        <v>252</v>
      </c>
      <c r="L497" s="831">
        <v>1051</v>
      </c>
      <c r="M497" s="831">
        <v>266954</v>
      </c>
      <c r="N497" s="822">
        <v>1</v>
      </c>
      <c r="O497" s="822">
        <v>254</v>
      </c>
      <c r="P497" s="831">
        <v>793</v>
      </c>
      <c r="Q497" s="831">
        <v>202215</v>
      </c>
      <c r="R497" s="827">
        <v>0.75749005446631257</v>
      </c>
      <c r="S497" s="832">
        <v>255</v>
      </c>
    </row>
    <row r="498" spans="1:19" ht="14.45" customHeight="1" x14ac:dyDescent="0.2">
      <c r="A498" s="821" t="s">
        <v>6414</v>
      </c>
      <c r="B498" s="822" t="s">
        <v>6415</v>
      </c>
      <c r="C498" s="822" t="s">
        <v>604</v>
      </c>
      <c r="D498" s="822" t="s">
        <v>2954</v>
      </c>
      <c r="E498" s="822" t="s">
        <v>6329</v>
      </c>
      <c r="F498" s="822" t="s">
        <v>6380</v>
      </c>
      <c r="G498" s="822" t="s">
        <v>6381</v>
      </c>
      <c r="H498" s="831">
        <v>51</v>
      </c>
      <c r="I498" s="831">
        <v>35802</v>
      </c>
      <c r="J498" s="822">
        <v>1.0127864214992928</v>
      </c>
      <c r="K498" s="822">
        <v>702</v>
      </c>
      <c r="L498" s="831">
        <v>50</v>
      </c>
      <c r="M498" s="831">
        <v>35350</v>
      </c>
      <c r="N498" s="822">
        <v>1</v>
      </c>
      <c r="O498" s="822">
        <v>707</v>
      </c>
      <c r="P498" s="831"/>
      <c r="Q498" s="831"/>
      <c r="R498" s="827"/>
      <c r="S498" s="832"/>
    </row>
    <row r="499" spans="1:19" ht="14.45" customHeight="1" x14ac:dyDescent="0.2">
      <c r="A499" s="821" t="s">
        <v>6414</v>
      </c>
      <c r="B499" s="822" t="s">
        <v>6415</v>
      </c>
      <c r="C499" s="822" t="s">
        <v>604</v>
      </c>
      <c r="D499" s="822" t="s">
        <v>2954</v>
      </c>
      <c r="E499" s="822" t="s">
        <v>6329</v>
      </c>
      <c r="F499" s="822" t="s">
        <v>6382</v>
      </c>
      <c r="G499" s="822" t="s">
        <v>6383</v>
      </c>
      <c r="H499" s="831">
        <v>2</v>
      </c>
      <c r="I499" s="831">
        <v>710</v>
      </c>
      <c r="J499" s="822"/>
      <c r="K499" s="822">
        <v>355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6414</v>
      </c>
      <c r="B500" s="822" t="s">
        <v>6415</v>
      </c>
      <c r="C500" s="822" t="s">
        <v>604</v>
      </c>
      <c r="D500" s="822" t="s">
        <v>2954</v>
      </c>
      <c r="E500" s="822" t="s">
        <v>6329</v>
      </c>
      <c r="F500" s="822" t="s">
        <v>6384</v>
      </c>
      <c r="G500" s="822" t="s">
        <v>6385</v>
      </c>
      <c r="H500" s="831">
        <v>225</v>
      </c>
      <c r="I500" s="831">
        <v>7500</v>
      </c>
      <c r="J500" s="822">
        <v>0.70977828419143951</v>
      </c>
      <c r="K500" s="822">
        <v>33.333333333333336</v>
      </c>
      <c r="L500" s="831">
        <v>317</v>
      </c>
      <c r="M500" s="831">
        <v>10566.68</v>
      </c>
      <c r="N500" s="822">
        <v>1</v>
      </c>
      <c r="O500" s="822">
        <v>33.33337539432177</v>
      </c>
      <c r="P500" s="831"/>
      <c r="Q500" s="831"/>
      <c r="R500" s="827"/>
      <c r="S500" s="832"/>
    </row>
    <row r="501" spans="1:19" ht="14.45" customHeight="1" x14ac:dyDescent="0.2">
      <c r="A501" s="821" t="s">
        <v>6414</v>
      </c>
      <c r="B501" s="822" t="s">
        <v>6415</v>
      </c>
      <c r="C501" s="822" t="s">
        <v>604</v>
      </c>
      <c r="D501" s="822" t="s">
        <v>2954</v>
      </c>
      <c r="E501" s="822" t="s">
        <v>6329</v>
      </c>
      <c r="F501" s="822" t="s">
        <v>6386</v>
      </c>
      <c r="G501" s="822" t="s">
        <v>6387</v>
      </c>
      <c r="H501" s="831">
        <v>44</v>
      </c>
      <c r="I501" s="831">
        <v>5324</v>
      </c>
      <c r="J501" s="822">
        <v>1.090983606557377</v>
      </c>
      <c r="K501" s="822">
        <v>121</v>
      </c>
      <c r="L501" s="831">
        <v>40</v>
      </c>
      <c r="M501" s="831">
        <v>4880</v>
      </c>
      <c r="N501" s="822">
        <v>1</v>
      </c>
      <c r="O501" s="822">
        <v>122</v>
      </c>
      <c r="P501" s="831"/>
      <c r="Q501" s="831"/>
      <c r="R501" s="827"/>
      <c r="S501" s="832"/>
    </row>
    <row r="502" spans="1:19" ht="14.45" customHeight="1" x14ac:dyDescent="0.2">
      <c r="A502" s="821" t="s">
        <v>6414</v>
      </c>
      <c r="B502" s="822" t="s">
        <v>6415</v>
      </c>
      <c r="C502" s="822" t="s">
        <v>604</v>
      </c>
      <c r="D502" s="822" t="s">
        <v>2954</v>
      </c>
      <c r="E502" s="822" t="s">
        <v>6329</v>
      </c>
      <c r="F502" s="822" t="s">
        <v>6388</v>
      </c>
      <c r="G502" s="822" t="s">
        <v>6389</v>
      </c>
      <c r="H502" s="831">
        <v>1</v>
      </c>
      <c r="I502" s="831">
        <v>32</v>
      </c>
      <c r="J502" s="822">
        <v>0.19393939393939394</v>
      </c>
      <c r="K502" s="822">
        <v>32</v>
      </c>
      <c r="L502" s="831">
        <v>5</v>
      </c>
      <c r="M502" s="831">
        <v>165</v>
      </c>
      <c r="N502" s="822">
        <v>1</v>
      </c>
      <c r="O502" s="822">
        <v>33</v>
      </c>
      <c r="P502" s="831"/>
      <c r="Q502" s="831"/>
      <c r="R502" s="827"/>
      <c r="S502" s="832"/>
    </row>
    <row r="503" spans="1:19" ht="14.45" customHeight="1" x14ac:dyDescent="0.2">
      <c r="A503" s="821" t="s">
        <v>6414</v>
      </c>
      <c r="B503" s="822" t="s">
        <v>6415</v>
      </c>
      <c r="C503" s="822" t="s">
        <v>604</v>
      </c>
      <c r="D503" s="822" t="s">
        <v>2954</v>
      </c>
      <c r="E503" s="822" t="s">
        <v>6329</v>
      </c>
      <c r="F503" s="822" t="s">
        <v>6390</v>
      </c>
      <c r="G503" s="822" t="s">
        <v>6391</v>
      </c>
      <c r="H503" s="831">
        <v>1</v>
      </c>
      <c r="I503" s="831">
        <v>74</v>
      </c>
      <c r="J503" s="822">
        <v>0.19733333333333333</v>
      </c>
      <c r="K503" s="822">
        <v>74</v>
      </c>
      <c r="L503" s="831">
        <v>5</v>
      </c>
      <c r="M503" s="831">
        <v>375</v>
      </c>
      <c r="N503" s="822">
        <v>1</v>
      </c>
      <c r="O503" s="822">
        <v>75</v>
      </c>
      <c r="P503" s="831"/>
      <c r="Q503" s="831"/>
      <c r="R503" s="827"/>
      <c r="S503" s="832"/>
    </row>
    <row r="504" spans="1:19" ht="14.45" customHeight="1" x14ac:dyDescent="0.2">
      <c r="A504" s="821" t="s">
        <v>6414</v>
      </c>
      <c r="B504" s="822" t="s">
        <v>6415</v>
      </c>
      <c r="C504" s="822" t="s">
        <v>604</v>
      </c>
      <c r="D504" s="822" t="s">
        <v>2954</v>
      </c>
      <c r="E504" s="822" t="s">
        <v>6329</v>
      </c>
      <c r="F504" s="822" t="s">
        <v>6394</v>
      </c>
      <c r="G504" s="822" t="s">
        <v>6395</v>
      </c>
      <c r="H504" s="831">
        <v>6</v>
      </c>
      <c r="I504" s="831">
        <v>462</v>
      </c>
      <c r="J504" s="822">
        <v>0.98717948717948723</v>
      </c>
      <c r="K504" s="822">
        <v>77</v>
      </c>
      <c r="L504" s="831">
        <v>6</v>
      </c>
      <c r="M504" s="831">
        <v>468</v>
      </c>
      <c r="N504" s="822">
        <v>1</v>
      </c>
      <c r="O504" s="822">
        <v>78</v>
      </c>
      <c r="P504" s="831"/>
      <c r="Q504" s="831"/>
      <c r="R504" s="827"/>
      <c r="S504" s="832"/>
    </row>
    <row r="505" spans="1:19" ht="14.45" customHeight="1" x14ac:dyDescent="0.2">
      <c r="A505" s="821" t="s">
        <v>6414</v>
      </c>
      <c r="B505" s="822" t="s">
        <v>6415</v>
      </c>
      <c r="C505" s="822" t="s">
        <v>604</v>
      </c>
      <c r="D505" s="822" t="s">
        <v>2954</v>
      </c>
      <c r="E505" s="822" t="s">
        <v>6329</v>
      </c>
      <c r="F505" s="822" t="s">
        <v>6402</v>
      </c>
      <c r="G505" s="822" t="s">
        <v>6403</v>
      </c>
      <c r="H505" s="831">
        <v>257</v>
      </c>
      <c r="I505" s="831">
        <v>45746</v>
      </c>
      <c r="J505" s="822">
        <v>0.95359793212707411</v>
      </c>
      <c r="K505" s="822">
        <v>178</v>
      </c>
      <c r="L505" s="831">
        <v>268</v>
      </c>
      <c r="M505" s="831">
        <v>47972</v>
      </c>
      <c r="N505" s="822">
        <v>1</v>
      </c>
      <c r="O505" s="822">
        <v>179</v>
      </c>
      <c r="P505" s="831"/>
      <c r="Q505" s="831"/>
      <c r="R505" s="827"/>
      <c r="S505" s="832"/>
    </row>
    <row r="506" spans="1:19" ht="14.45" customHeight="1" x14ac:dyDescent="0.2">
      <c r="A506" s="821" t="s">
        <v>6414</v>
      </c>
      <c r="B506" s="822" t="s">
        <v>6415</v>
      </c>
      <c r="C506" s="822" t="s">
        <v>604</v>
      </c>
      <c r="D506" s="822" t="s">
        <v>2955</v>
      </c>
      <c r="E506" s="822" t="s">
        <v>6335</v>
      </c>
      <c r="F506" s="822" t="s">
        <v>6336</v>
      </c>
      <c r="G506" s="822" t="s">
        <v>6337</v>
      </c>
      <c r="H506" s="831">
        <v>0.2</v>
      </c>
      <c r="I506" s="831">
        <v>10.82</v>
      </c>
      <c r="J506" s="822">
        <v>0.99448529411764697</v>
      </c>
      <c r="K506" s="822">
        <v>54.1</v>
      </c>
      <c r="L506" s="831">
        <v>0.2</v>
      </c>
      <c r="M506" s="831">
        <v>10.88</v>
      </c>
      <c r="N506" s="822">
        <v>1</v>
      </c>
      <c r="O506" s="822">
        <v>54.4</v>
      </c>
      <c r="P506" s="831"/>
      <c r="Q506" s="831"/>
      <c r="R506" s="827"/>
      <c r="S506" s="832"/>
    </row>
    <row r="507" spans="1:19" ht="14.45" customHeight="1" x14ac:dyDescent="0.2">
      <c r="A507" s="821" t="s">
        <v>6414</v>
      </c>
      <c r="B507" s="822" t="s">
        <v>6415</v>
      </c>
      <c r="C507" s="822" t="s">
        <v>604</v>
      </c>
      <c r="D507" s="822" t="s">
        <v>2955</v>
      </c>
      <c r="E507" s="822" t="s">
        <v>6335</v>
      </c>
      <c r="F507" s="822" t="s">
        <v>6338</v>
      </c>
      <c r="G507" s="822" t="s">
        <v>6339</v>
      </c>
      <c r="H507" s="831">
        <v>7.2</v>
      </c>
      <c r="I507" s="831">
        <v>501.84000000000003</v>
      </c>
      <c r="J507" s="822">
        <v>1.8461538461538465</v>
      </c>
      <c r="K507" s="822">
        <v>69.7</v>
      </c>
      <c r="L507" s="831">
        <v>3.9</v>
      </c>
      <c r="M507" s="831">
        <v>271.83</v>
      </c>
      <c r="N507" s="822">
        <v>1</v>
      </c>
      <c r="O507" s="822">
        <v>69.7</v>
      </c>
      <c r="P507" s="831"/>
      <c r="Q507" s="831"/>
      <c r="R507" s="827"/>
      <c r="S507" s="832"/>
    </row>
    <row r="508" spans="1:19" ht="14.45" customHeight="1" x14ac:dyDescent="0.2">
      <c r="A508" s="821" t="s">
        <v>6414</v>
      </c>
      <c r="B508" s="822" t="s">
        <v>6415</v>
      </c>
      <c r="C508" s="822" t="s">
        <v>604</v>
      </c>
      <c r="D508" s="822" t="s">
        <v>2955</v>
      </c>
      <c r="E508" s="822" t="s">
        <v>6335</v>
      </c>
      <c r="F508" s="822" t="s">
        <v>6340</v>
      </c>
      <c r="G508" s="822" t="s">
        <v>6341</v>
      </c>
      <c r="H508" s="831">
        <v>35.6</v>
      </c>
      <c r="I508" s="831">
        <v>11867.64</v>
      </c>
      <c r="J508" s="822">
        <v>2.1101102738532549</v>
      </c>
      <c r="K508" s="822">
        <v>333.36067415730332</v>
      </c>
      <c r="L508" s="831">
        <v>18.8</v>
      </c>
      <c r="M508" s="831">
        <v>5624.18</v>
      </c>
      <c r="N508" s="822">
        <v>1</v>
      </c>
      <c r="O508" s="822">
        <v>299.15851063829786</v>
      </c>
      <c r="P508" s="831"/>
      <c r="Q508" s="831"/>
      <c r="R508" s="827"/>
      <c r="S508" s="832"/>
    </row>
    <row r="509" spans="1:19" ht="14.45" customHeight="1" x14ac:dyDescent="0.2">
      <c r="A509" s="821" t="s">
        <v>6414</v>
      </c>
      <c r="B509" s="822" t="s">
        <v>6415</v>
      </c>
      <c r="C509" s="822" t="s">
        <v>604</v>
      </c>
      <c r="D509" s="822" t="s">
        <v>2955</v>
      </c>
      <c r="E509" s="822" t="s">
        <v>6335</v>
      </c>
      <c r="F509" s="822" t="s">
        <v>6342</v>
      </c>
      <c r="G509" s="822" t="s">
        <v>718</v>
      </c>
      <c r="H509" s="831">
        <v>0.1</v>
      </c>
      <c r="I509" s="831">
        <v>5.0599999999999996</v>
      </c>
      <c r="J509" s="822"/>
      <c r="K509" s="822">
        <v>50.599999999999994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6414</v>
      </c>
      <c r="B510" s="822" t="s">
        <v>6415</v>
      </c>
      <c r="C510" s="822" t="s">
        <v>604</v>
      </c>
      <c r="D510" s="822" t="s">
        <v>2955</v>
      </c>
      <c r="E510" s="822" t="s">
        <v>6335</v>
      </c>
      <c r="F510" s="822" t="s">
        <v>6343</v>
      </c>
      <c r="G510" s="822" t="s">
        <v>724</v>
      </c>
      <c r="H510" s="831">
        <v>25</v>
      </c>
      <c r="I510" s="831">
        <v>342.39</v>
      </c>
      <c r="J510" s="822">
        <v>25.608825729244579</v>
      </c>
      <c r="K510" s="822">
        <v>13.695599999999999</v>
      </c>
      <c r="L510" s="831">
        <v>1</v>
      </c>
      <c r="M510" s="831">
        <v>13.37</v>
      </c>
      <c r="N510" s="822">
        <v>1</v>
      </c>
      <c r="O510" s="822">
        <v>13.37</v>
      </c>
      <c r="P510" s="831"/>
      <c r="Q510" s="831"/>
      <c r="R510" s="827"/>
      <c r="S510" s="832"/>
    </row>
    <row r="511" spans="1:19" ht="14.45" customHeight="1" x14ac:dyDescent="0.2">
      <c r="A511" s="821" t="s">
        <v>6414</v>
      </c>
      <c r="B511" s="822" t="s">
        <v>6415</v>
      </c>
      <c r="C511" s="822" t="s">
        <v>604</v>
      </c>
      <c r="D511" s="822" t="s">
        <v>2955</v>
      </c>
      <c r="E511" s="822" t="s">
        <v>6335</v>
      </c>
      <c r="F511" s="822" t="s">
        <v>6344</v>
      </c>
      <c r="G511" s="822" t="s">
        <v>726</v>
      </c>
      <c r="H511" s="831"/>
      <c r="I511" s="831"/>
      <c r="J511" s="822"/>
      <c r="K511" s="822"/>
      <c r="L511" s="831">
        <v>1</v>
      </c>
      <c r="M511" s="831">
        <v>610.89</v>
      </c>
      <c r="N511" s="822">
        <v>1</v>
      </c>
      <c r="O511" s="822">
        <v>610.89</v>
      </c>
      <c r="P511" s="831"/>
      <c r="Q511" s="831"/>
      <c r="R511" s="827"/>
      <c r="S511" s="832"/>
    </row>
    <row r="512" spans="1:19" ht="14.45" customHeight="1" x14ac:dyDescent="0.2">
      <c r="A512" s="821" t="s">
        <v>6414</v>
      </c>
      <c r="B512" s="822" t="s">
        <v>6415</v>
      </c>
      <c r="C512" s="822" t="s">
        <v>604</v>
      </c>
      <c r="D512" s="822" t="s">
        <v>2955</v>
      </c>
      <c r="E512" s="822" t="s">
        <v>6335</v>
      </c>
      <c r="F512" s="822" t="s">
        <v>6346</v>
      </c>
      <c r="G512" s="822" t="s">
        <v>1095</v>
      </c>
      <c r="H512" s="831">
        <v>0.2</v>
      </c>
      <c r="I512" s="831">
        <v>35.4</v>
      </c>
      <c r="J512" s="822"/>
      <c r="K512" s="822">
        <v>176.99999999999997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6414</v>
      </c>
      <c r="B513" s="822" t="s">
        <v>6415</v>
      </c>
      <c r="C513" s="822" t="s">
        <v>604</v>
      </c>
      <c r="D513" s="822" t="s">
        <v>2955</v>
      </c>
      <c r="E513" s="822" t="s">
        <v>6335</v>
      </c>
      <c r="F513" s="822" t="s">
        <v>6416</v>
      </c>
      <c r="G513" s="822" t="s">
        <v>679</v>
      </c>
      <c r="H513" s="831">
        <v>0.3</v>
      </c>
      <c r="I513" s="831">
        <v>14.1</v>
      </c>
      <c r="J513" s="822">
        <v>1.4968152866242037</v>
      </c>
      <c r="K513" s="822">
        <v>47</v>
      </c>
      <c r="L513" s="831">
        <v>0.2</v>
      </c>
      <c r="M513" s="831">
        <v>9.42</v>
      </c>
      <c r="N513" s="822">
        <v>1</v>
      </c>
      <c r="O513" s="822">
        <v>47.099999999999994</v>
      </c>
      <c r="P513" s="831"/>
      <c r="Q513" s="831"/>
      <c r="R513" s="827"/>
      <c r="S513" s="832"/>
    </row>
    <row r="514" spans="1:19" ht="14.45" customHeight="1" x14ac:dyDescent="0.2">
      <c r="A514" s="821" t="s">
        <v>6414</v>
      </c>
      <c r="B514" s="822" t="s">
        <v>6415</v>
      </c>
      <c r="C514" s="822" t="s">
        <v>604</v>
      </c>
      <c r="D514" s="822" t="s">
        <v>2955</v>
      </c>
      <c r="E514" s="822" t="s">
        <v>6335</v>
      </c>
      <c r="F514" s="822" t="s">
        <v>6347</v>
      </c>
      <c r="G514" s="822" t="s">
        <v>690</v>
      </c>
      <c r="H514" s="831">
        <v>3.1</v>
      </c>
      <c r="I514" s="831">
        <v>206.09</v>
      </c>
      <c r="J514" s="822">
        <v>1.0082681017612525</v>
      </c>
      <c r="K514" s="822">
        <v>66.480645161290326</v>
      </c>
      <c r="L514" s="831">
        <v>3.3999999999999995</v>
      </c>
      <c r="M514" s="831">
        <v>204.4</v>
      </c>
      <c r="N514" s="822">
        <v>1</v>
      </c>
      <c r="O514" s="822">
        <v>60.117647058823543</v>
      </c>
      <c r="P514" s="831"/>
      <c r="Q514" s="831"/>
      <c r="R514" s="827"/>
      <c r="S514" s="832"/>
    </row>
    <row r="515" spans="1:19" ht="14.45" customHeight="1" x14ac:dyDescent="0.2">
      <c r="A515" s="821" t="s">
        <v>6414</v>
      </c>
      <c r="B515" s="822" t="s">
        <v>6415</v>
      </c>
      <c r="C515" s="822" t="s">
        <v>604</v>
      </c>
      <c r="D515" s="822" t="s">
        <v>2955</v>
      </c>
      <c r="E515" s="822" t="s">
        <v>6335</v>
      </c>
      <c r="F515" s="822" t="s">
        <v>6350</v>
      </c>
      <c r="G515" s="822" t="s">
        <v>683</v>
      </c>
      <c r="H515" s="831">
        <v>15</v>
      </c>
      <c r="I515" s="831">
        <v>9086.8799999999992</v>
      </c>
      <c r="J515" s="822">
        <v>1.7697450808928499</v>
      </c>
      <c r="K515" s="822">
        <v>605.79199999999992</v>
      </c>
      <c r="L515" s="831">
        <v>9.6000000000000014</v>
      </c>
      <c r="M515" s="831">
        <v>5134.57</v>
      </c>
      <c r="N515" s="822">
        <v>1</v>
      </c>
      <c r="O515" s="822">
        <v>534.85104166666656</v>
      </c>
      <c r="P515" s="831"/>
      <c r="Q515" s="831"/>
      <c r="R515" s="827"/>
      <c r="S515" s="832"/>
    </row>
    <row r="516" spans="1:19" ht="14.45" customHeight="1" x14ac:dyDescent="0.2">
      <c r="A516" s="821" t="s">
        <v>6414</v>
      </c>
      <c r="B516" s="822" t="s">
        <v>6415</v>
      </c>
      <c r="C516" s="822" t="s">
        <v>604</v>
      </c>
      <c r="D516" s="822" t="s">
        <v>2955</v>
      </c>
      <c r="E516" s="822" t="s">
        <v>6335</v>
      </c>
      <c r="F516" s="822" t="s">
        <v>6351</v>
      </c>
      <c r="G516" s="822" t="s">
        <v>688</v>
      </c>
      <c r="H516" s="831">
        <v>1</v>
      </c>
      <c r="I516" s="831">
        <v>16.8</v>
      </c>
      <c r="J516" s="822"/>
      <c r="K516" s="822">
        <v>16.8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6414</v>
      </c>
      <c r="B517" s="822" t="s">
        <v>6415</v>
      </c>
      <c r="C517" s="822" t="s">
        <v>604</v>
      </c>
      <c r="D517" s="822" t="s">
        <v>2955</v>
      </c>
      <c r="E517" s="822" t="s">
        <v>6335</v>
      </c>
      <c r="F517" s="822" t="s">
        <v>6352</v>
      </c>
      <c r="G517" s="822" t="s">
        <v>692</v>
      </c>
      <c r="H517" s="831">
        <v>0.02</v>
      </c>
      <c r="I517" s="831">
        <v>2.4300000000000002</v>
      </c>
      <c r="J517" s="822">
        <v>0.5</v>
      </c>
      <c r="K517" s="822">
        <v>121.5</v>
      </c>
      <c r="L517" s="831">
        <v>0.04</v>
      </c>
      <c r="M517" s="831">
        <v>4.8600000000000003</v>
      </c>
      <c r="N517" s="822">
        <v>1</v>
      </c>
      <c r="O517" s="822">
        <v>121.5</v>
      </c>
      <c r="P517" s="831"/>
      <c r="Q517" s="831"/>
      <c r="R517" s="827"/>
      <c r="S517" s="832"/>
    </row>
    <row r="518" spans="1:19" ht="14.45" customHeight="1" x14ac:dyDescent="0.2">
      <c r="A518" s="821" t="s">
        <v>6414</v>
      </c>
      <c r="B518" s="822" t="s">
        <v>6415</v>
      </c>
      <c r="C518" s="822" t="s">
        <v>604</v>
      </c>
      <c r="D518" s="822" t="s">
        <v>2955</v>
      </c>
      <c r="E518" s="822" t="s">
        <v>6335</v>
      </c>
      <c r="F518" s="822" t="s">
        <v>6353</v>
      </c>
      <c r="G518" s="822" t="s">
        <v>692</v>
      </c>
      <c r="H518" s="831">
        <v>0.06</v>
      </c>
      <c r="I518" s="831">
        <v>12.04</v>
      </c>
      <c r="J518" s="822">
        <v>0.49979244499792441</v>
      </c>
      <c r="K518" s="822">
        <v>200.66666666666666</v>
      </c>
      <c r="L518" s="831">
        <v>0.13</v>
      </c>
      <c r="M518" s="831">
        <v>24.09</v>
      </c>
      <c r="N518" s="822">
        <v>1</v>
      </c>
      <c r="O518" s="822">
        <v>185.30769230769229</v>
      </c>
      <c r="P518" s="831"/>
      <c r="Q518" s="831"/>
      <c r="R518" s="827"/>
      <c r="S518" s="832"/>
    </row>
    <row r="519" spans="1:19" ht="14.45" customHeight="1" x14ac:dyDescent="0.2">
      <c r="A519" s="821" t="s">
        <v>6414</v>
      </c>
      <c r="B519" s="822" t="s">
        <v>6415</v>
      </c>
      <c r="C519" s="822" t="s">
        <v>604</v>
      </c>
      <c r="D519" s="822" t="s">
        <v>2955</v>
      </c>
      <c r="E519" s="822" t="s">
        <v>6335</v>
      </c>
      <c r="F519" s="822" t="s">
        <v>6354</v>
      </c>
      <c r="G519" s="822" t="s">
        <v>692</v>
      </c>
      <c r="H519" s="831">
        <v>9.8999999999999986</v>
      </c>
      <c r="I519" s="831">
        <v>2409.92</v>
      </c>
      <c r="J519" s="822">
        <v>1.4887628649443394</v>
      </c>
      <c r="K519" s="822">
        <v>243.42626262626266</v>
      </c>
      <c r="L519" s="831">
        <v>6.6499999999999995</v>
      </c>
      <c r="M519" s="831">
        <v>1618.74</v>
      </c>
      <c r="N519" s="822">
        <v>1</v>
      </c>
      <c r="O519" s="822">
        <v>243.41954887218048</v>
      </c>
      <c r="P519" s="831"/>
      <c r="Q519" s="831"/>
      <c r="R519" s="827"/>
      <c r="S519" s="832"/>
    </row>
    <row r="520" spans="1:19" ht="14.45" customHeight="1" x14ac:dyDescent="0.2">
      <c r="A520" s="821" t="s">
        <v>6414</v>
      </c>
      <c r="B520" s="822" t="s">
        <v>6415</v>
      </c>
      <c r="C520" s="822" t="s">
        <v>604</v>
      </c>
      <c r="D520" s="822" t="s">
        <v>2955</v>
      </c>
      <c r="E520" s="822" t="s">
        <v>6335</v>
      </c>
      <c r="F520" s="822" t="s">
        <v>6418</v>
      </c>
      <c r="G520" s="822"/>
      <c r="H520" s="831">
        <v>1.5</v>
      </c>
      <c r="I520" s="831">
        <v>56.25</v>
      </c>
      <c r="J520" s="822"/>
      <c r="K520" s="822">
        <v>37.5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6414</v>
      </c>
      <c r="B521" s="822" t="s">
        <v>6415</v>
      </c>
      <c r="C521" s="822" t="s">
        <v>604</v>
      </c>
      <c r="D521" s="822" t="s">
        <v>2955</v>
      </c>
      <c r="E521" s="822" t="s">
        <v>6335</v>
      </c>
      <c r="F521" s="822" t="s">
        <v>6418</v>
      </c>
      <c r="G521" s="822" t="s">
        <v>6419</v>
      </c>
      <c r="H521" s="831">
        <v>6.1</v>
      </c>
      <c r="I521" s="831">
        <v>228.75</v>
      </c>
      <c r="J521" s="822"/>
      <c r="K521" s="822">
        <v>37.5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6414</v>
      </c>
      <c r="B522" s="822" t="s">
        <v>6415</v>
      </c>
      <c r="C522" s="822" t="s">
        <v>604</v>
      </c>
      <c r="D522" s="822" t="s">
        <v>2955</v>
      </c>
      <c r="E522" s="822" t="s">
        <v>6335</v>
      </c>
      <c r="F522" s="822" t="s">
        <v>6356</v>
      </c>
      <c r="G522" s="822" t="s">
        <v>4097</v>
      </c>
      <c r="H522" s="831"/>
      <c r="I522" s="831"/>
      <c r="J522" s="822"/>
      <c r="K522" s="822"/>
      <c r="L522" s="831">
        <v>0.2</v>
      </c>
      <c r="M522" s="831">
        <v>6.04</v>
      </c>
      <c r="N522" s="822">
        <v>1</v>
      </c>
      <c r="O522" s="822">
        <v>30.2</v>
      </c>
      <c r="P522" s="831"/>
      <c r="Q522" s="831"/>
      <c r="R522" s="827"/>
      <c r="S522" s="832"/>
    </row>
    <row r="523" spans="1:19" ht="14.45" customHeight="1" x14ac:dyDescent="0.2">
      <c r="A523" s="821" t="s">
        <v>6414</v>
      </c>
      <c r="B523" s="822" t="s">
        <v>6415</v>
      </c>
      <c r="C523" s="822" t="s">
        <v>604</v>
      </c>
      <c r="D523" s="822" t="s">
        <v>2955</v>
      </c>
      <c r="E523" s="822" t="s">
        <v>6335</v>
      </c>
      <c r="F523" s="822" t="s">
        <v>6357</v>
      </c>
      <c r="G523" s="822" t="s">
        <v>2319</v>
      </c>
      <c r="H523" s="831"/>
      <c r="I523" s="831"/>
      <c r="J523" s="822"/>
      <c r="K523" s="822"/>
      <c r="L523" s="831">
        <v>1.7000000000000002</v>
      </c>
      <c r="M523" s="831">
        <v>358.07</v>
      </c>
      <c r="N523" s="822">
        <v>1</v>
      </c>
      <c r="O523" s="822">
        <v>210.62941176470585</v>
      </c>
      <c r="P523" s="831"/>
      <c r="Q523" s="831"/>
      <c r="R523" s="827"/>
      <c r="S523" s="832"/>
    </row>
    <row r="524" spans="1:19" ht="14.45" customHeight="1" x14ac:dyDescent="0.2">
      <c r="A524" s="821" t="s">
        <v>6414</v>
      </c>
      <c r="B524" s="822" t="s">
        <v>6415</v>
      </c>
      <c r="C524" s="822" t="s">
        <v>604</v>
      </c>
      <c r="D524" s="822" t="s">
        <v>2955</v>
      </c>
      <c r="E524" s="822" t="s">
        <v>6335</v>
      </c>
      <c r="F524" s="822" t="s">
        <v>6420</v>
      </c>
      <c r="G524" s="822" t="s">
        <v>2319</v>
      </c>
      <c r="H524" s="831"/>
      <c r="I524" s="831"/>
      <c r="J524" s="822"/>
      <c r="K524" s="822"/>
      <c r="L524" s="831">
        <v>3.1999999999999997</v>
      </c>
      <c r="M524" s="831">
        <v>158.08000000000001</v>
      </c>
      <c r="N524" s="822">
        <v>1</v>
      </c>
      <c r="O524" s="822">
        <v>49.400000000000006</v>
      </c>
      <c r="P524" s="831"/>
      <c r="Q524" s="831"/>
      <c r="R524" s="827"/>
      <c r="S524" s="832"/>
    </row>
    <row r="525" spans="1:19" ht="14.45" customHeight="1" x14ac:dyDescent="0.2">
      <c r="A525" s="821" t="s">
        <v>6414</v>
      </c>
      <c r="B525" s="822" t="s">
        <v>6415</v>
      </c>
      <c r="C525" s="822" t="s">
        <v>604</v>
      </c>
      <c r="D525" s="822" t="s">
        <v>2955</v>
      </c>
      <c r="E525" s="822" t="s">
        <v>6359</v>
      </c>
      <c r="F525" s="822" t="s">
        <v>6362</v>
      </c>
      <c r="G525" s="822" t="s">
        <v>6363</v>
      </c>
      <c r="H525" s="831">
        <v>40</v>
      </c>
      <c r="I525" s="831">
        <v>9705.6</v>
      </c>
      <c r="J525" s="822">
        <v>2.1137361488605477</v>
      </c>
      <c r="K525" s="822">
        <v>242.64000000000001</v>
      </c>
      <c r="L525" s="831">
        <v>22</v>
      </c>
      <c r="M525" s="831">
        <v>4591.68</v>
      </c>
      <c r="N525" s="822">
        <v>1</v>
      </c>
      <c r="O525" s="822">
        <v>208.71272727272728</v>
      </c>
      <c r="P525" s="831"/>
      <c r="Q525" s="831"/>
      <c r="R525" s="827"/>
      <c r="S525" s="832"/>
    </row>
    <row r="526" spans="1:19" ht="14.45" customHeight="1" x14ac:dyDescent="0.2">
      <c r="A526" s="821" t="s">
        <v>6414</v>
      </c>
      <c r="B526" s="822" t="s">
        <v>6415</v>
      </c>
      <c r="C526" s="822" t="s">
        <v>604</v>
      </c>
      <c r="D526" s="822" t="s">
        <v>2955</v>
      </c>
      <c r="E526" s="822" t="s">
        <v>6359</v>
      </c>
      <c r="F526" s="822" t="s">
        <v>6364</v>
      </c>
      <c r="G526" s="822" t="s">
        <v>6365</v>
      </c>
      <c r="H526" s="831">
        <v>9</v>
      </c>
      <c r="I526" s="831">
        <v>2183.7600000000002</v>
      </c>
      <c r="J526" s="822">
        <v>0.70905902980713031</v>
      </c>
      <c r="K526" s="822">
        <v>242.64000000000001</v>
      </c>
      <c r="L526" s="831">
        <v>15</v>
      </c>
      <c r="M526" s="831">
        <v>3079.8</v>
      </c>
      <c r="N526" s="822">
        <v>1</v>
      </c>
      <c r="O526" s="822">
        <v>205.32000000000002</v>
      </c>
      <c r="P526" s="831"/>
      <c r="Q526" s="831"/>
      <c r="R526" s="827"/>
      <c r="S526" s="832"/>
    </row>
    <row r="527" spans="1:19" ht="14.45" customHeight="1" x14ac:dyDescent="0.2">
      <c r="A527" s="821" t="s">
        <v>6414</v>
      </c>
      <c r="B527" s="822" t="s">
        <v>6415</v>
      </c>
      <c r="C527" s="822" t="s">
        <v>604</v>
      </c>
      <c r="D527" s="822" t="s">
        <v>2955</v>
      </c>
      <c r="E527" s="822" t="s">
        <v>6329</v>
      </c>
      <c r="F527" s="822" t="s">
        <v>6372</v>
      </c>
      <c r="G527" s="822" t="s">
        <v>6373</v>
      </c>
      <c r="H527" s="831">
        <v>8</v>
      </c>
      <c r="I527" s="831">
        <v>624</v>
      </c>
      <c r="J527" s="822">
        <v>1.579746835443038</v>
      </c>
      <c r="K527" s="822">
        <v>78</v>
      </c>
      <c r="L527" s="831">
        <v>5</v>
      </c>
      <c r="M527" s="831">
        <v>395</v>
      </c>
      <c r="N527" s="822">
        <v>1</v>
      </c>
      <c r="O527" s="822">
        <v>79</v>
      </c>
      <c r="P527" s="831"/>
      <c r="Q527" s="831"/>
      <c r="R527" s="827"/>
      <c r="S527" s="832"/>
    </row>
    <row r="528" spans="1:19" ht="14.45" customHeight="1" x14ac:dyDescent="0.2">
      <c r="A528" s="821" t="s">
        <v>6414</v>
      </c>
      <c r="B528" s="822" t="s">
        <v>6415</v>
      </c>
      <c r="C528" s="822" t="s">
        <v>604</v>
      </c>
      <c r="D528" s="822" t="s">
        <v>2955</v>
      </c>
      <c r="E528" s="822" t="s">
        <v>6329</v>
      </c>
      <c r="F528" s="822" t="s">
        <v>6374</v>
      </c>
      <c r="G528" s="822" t="s">
        <v>6375</v>
      </c>
      <c r="H528" s="831">
        <v>661</v>
      </c>
      <c r="I528" s="831">
        <v>97357</v>
      </c>
      <c r="J528" s="822">
        <v>1.5611340057405834</v>
      </c>
      <c r="K528" s="822">
        <v>147.2874432677761</v>
      </c>
      <c r="L528" s="831">
        <v>413</v>
      </c>
      <c r="M528" s="831">
        <v>62363</v>
      </c>
      <c r="N528" s="822">
        <v>1</v>
      </c>
      <c r="O528" s="822">
        <v>151</v>
      </c>
      <c r="P528" s="831"/>
      <c r="Q528" s="831"/>
      <c r="R528" s="827"/>
      <c r="S528" s="832"/>
    </row>
    <row r="529" spans="1:19" ht="14.45" customHeight="1" x14ac:dyDescent="0.2">
      <c r="A529" s="821" t="s">
        <v>6414</v>
      </c>
      <c r="B529" s="822" t="s">
        <v>6415</v>
      </c>
      <c r="C529" s="822" t="s">
        <v>604</v>
      </c>
      <c r="D529" s="822" t="s">
        <v>2955</v>
      </c>
      <c r="E529" s="822" t="s">
        <v>6329</v>
      </c>
      <c r="F529" s="822" t="s">
        <v>6376</v>
      </c>
      <c r="G529" s="822" t="s">
        <v>6377</v>
      </c>
      <c r="H529" s="831">
        <v>68</v>
      </c>
      <c r="I529" s="831">
        <v>2516</v>
      </c>
      <c r="J529" s="822">
        <v>0.66210526315789475</v>
      </c>
      <c r="K529" s="822">
        <v>37</v>
      </c>
      <c r="L529" s="831">
        <v>100</v>
      </c>
      <c r="M529" s="831">
        <v>3800</v>
      </c>
      <c r="N529" s="822">
        <v>1</v>
      </c>
      <c r="O529" s="822">
        <v>38</v>
      </c>
      <c r="P529" s="831">
        <v>2</v>
      </c>
      <c r="Q529" s="831">
        <v>76</v>
      </c>
      <c r="R529" s="827">
        <v>0.02</v>
      </c>
      <c r="S529" s="832">
        <v>38</v>
      </c>
    </row>
    <row r="530" spans="1:19" ht="14.45" customHeight="1" x14ac:dyDescent="0.2">
      <c r="A530" s="821" t="s">
        <v>6414</v>
      </c>
      <c r="B530" s="822" t="s">
        <v>6415</v>
      </c>
      <c r="C530" s="822" t="s">
        <v>604</v>
      </c>
      <c r="D530" s="822" t="s">
        <v>2955</v>
      </c>
      <c r="E530" s="822" t="s">
        <v>6329</v>
      </c>
      <c r="F530" s="822" t="s">
        <v>6378</v>
      </c>
      <c r="G530" s="822" t="s">
        <v>6379</v>
      </c>
      <c r="H530" s="831">
        <v>40</v>
      </c>
      <c r="I530" s="831">
        <v>5200</v>
      </c>
      <c r="J530" s="822">
        <v>1.1674898967220475</v>
      </c>
      <c r="K530" s="822">
        <v>130</v>
      </c>
      <c r="L530" s="831">
        <v>34</v>
      </c>
      <c r="M530" s="831">
        <v>4454</v>
      </c>
      <c r="N530" s="822">
        <v>1</v>
      </c>
      <c r="O530" s="822">
        <v>131</v>
      </c>
      <c r="P530" s="831"/>
      <c r="Q530" s="831"/>
      <c r="R530" s="827"/>
      <c r="S530" s="832"/>
    </row>
    <row r="531" spans="1:19" ht="14.45" customHeight="1" x14ac:dyDescent="0.2">
      <c r="A531" s="821" t="s">
        <v>6414</v>
      </c>
      <c r="B531" s="822" t="s">
        <v>6415</v>
      </c>
      <c r="C531" s="822" t="s">
        <v>604</v>
      </c>
      <c r="D531" s="822" t="s">
        <v>2955</v>
      </c>
      <c r="E531" s="822" t="s">
        <v>6329</v>
      </c>
      <c r="F531" s="822" t="s">
        <v>6423</v>
      </c>
      <c r="G531" s="822" t="s">
        <v>6424</v>
      </c>
      <c r="H531" s="831">
        <v>39</v>
      </c>
      <c r="I531" s="831">
        <v>9828</v>
      </c>
      <c r="J531" s="822">
        <v>0.65581209128519957</v>
      </c>
      <c r="K531" s="822">
        <v>252</v>
      </c>
      <c r="L531" s="831">
        <v>59</v>
      </c>
      <c r="M531" s="831">
        <v>14986</v>
      </c>
      <c r="N531" s="822">
        <v>1</v>
      </c>
      <c r="O531" s="822">
        <v>254</v>
      </c>
      <c r="P531" s="831">
        <v>6</v>
      </c>
      <c r="Q531" s="831">
        <v>1530</v>
      </c>
      <c r="R531" s="827">
        <v>0.10209528893634058</v>
      </c>
      <c r="S531" s="832">
        <v>255</v>
      </c>
    </row>
    <row r="532" spans="1:19" ht="14.45" customHeight="1" x14ac:dyDescent="0.2">
      <c r="A532" s="821" t="s">
        <v>6414</v>
      </c>
      <c r="B532" s="822" t="s">
        <v>6415</v>
      </c>
      <c r="C532" s="822" t="s">
        <v>604</v>
      </c>
      <c r="D532" s="822" t="s">
        <v>2955</v>
      </c>
      <c r="E532" s="822" t="s">
        <v>6329</v>
      </c>
      <c r="F532" s="822" t="s">
        <v>6380</v>
      </c>
      <c r="G532" s="822" t="s">
        <v>6381</v>
      </c>
      <c r="H532" s="831">
        <v>45</v>
      </c>
      <c r="I532" s="831">
        <v>31590</v>
      </c>
      <c r="J532" s="822">
        <v>0.82743988684582748</v>
      </c>
      <c r="K532" s="822">
        <v>702</v>
      </c>
      <c r="L532" s="831">
        <v>54</v>
      </c>
      <c r="M532" s="831">
        <v>38178</v>
      </c>
      <c r="N532" s="822">
        <v>1</v>
      </c>
      <c r="O532" s="822">
        <v>707</v>
      </c>
      <c r="P532" s="831"/>
      <c r="Q532" s="831"/>
      <c r="R532" s="827"/>
      <c r="S532" s="832"/>
    </row>
    <row r="533" spans="1:19" ht="14.45" customHeight="1" x14ac:dyDescent="0.2">
      <c r="A533" s="821" t="s">
        <v>6414</v>
      </c>
      <c r="B533" s="822" t="s">
        <v>6415</v>
      </c>
      <c r="C533" s="822" t="s">
        <v>604</v>
      </c>
      <c r="D533" s="822" t="s">
        <v>2955</v>
      </c>
      <c r="E533" s="822" t="s">
        <v>6329</v>
      </c>
      <c r="F533" s="822" t="s">
        <v>6382</v>
      </c>
      <c r="G533" s="822" t="s">
        <v>6383</v>
      </c>
      <c r="H533" s="831">
        <v>6</v>
      </c>
      <c r="I533" s="831">
        <v>2130</v>
      </c>
      <c r="J533" s="822">
        <v>1.9832402234636872</v>
      </c>
      <c r="K533" s="822">
        <v>355</v>
      </c>
      <c r="L533" s="831">
        <v>3</v>
      </c>
      <c r="M533" s="831">
        <v>1074</v>
      </c>
      <c r="N533" s="822">
        <v>1</v>
      </c>
      <c r="O533" s="822">
        <v>358</v>
      </c>
      <c r="P533" s="831"/>
      <c r="Q533" s="831"/>
      <c r="R533" s="827"/>
      <c r="S533" s="832"/>
    </row>
    <row r="534" spans="1:19" ht="14.45" customHeight="1" x14ac:dyDescent="0.2">
      <c r="A534" s="821" t="s">
        <v>6414</v>
      </c>
      <c r="B534" s="822" t="s">
        <v>6415</v>
      </c>
      <c r="C534" s="822" t="s">
        <v>604</v>
      </c>
      <c r="D534" s="822" t="s">
        <v>2955</v>
      </c>
      <c r="E534" s="822" t="s">
        <v>6329</v>
      </c>
      <c r="F534" s="822" t="s">
        <v>6428</v>
      </c>
      <c r="G534" s="822" t="s">
        <v>6429</v>
      </c>
      <c r="H534" s="831"/>
      <c r="I534" s="831"/>
      <c r="J534" s="822"/>
      <c r="K534" s="822"/>
      <c r="L534" s="831"/>
      <c r="M534" s="831"/>
      <c r="N534" s="822"/>
      <c r="O534" s="822"/>
      <c r="P534" s="831">
        <v>1</v>
      </c>
      <c r="Q534" s="831">
        <v>725</v>
      </c>
      <c r="R534" s="827"/>
      <c r="S534" s="832">
        <v>725</v>
      </c>
    </row>
    <row r="535" spans="1:19" ht="14.45" customHeight="1" x14ac:dyDescent="0.2">
      <c r="A535" s="821" t="s">
        <v>6414</v>
      </c>
      <c r="B535" s="822" t="s">
        <v>6415</v>
      </c>
      <c r="C535" s="822" t="s">
        <v>604</v>
      </c>
      <c r="D535" s="822" t="s">
        <v>2955</v>
      </c>
      <c r="E535" s="822" t="s">
        <v>6329</v>
      </c>
      <c r="F535" s="822" t="s">
        <v>6384</v>
      </c>
      <c r="G535" s="822" t="s">
        <v>6385</v>
      </c>
      <c r="H535" s="831">
        <v>327</v>
      </c>
      <c r="I535" s="831">
        <v>10899.99</v>
      </c>
      <c r="J535" s="822">
        <v>0.80541758353813619</v>
      </c>
      <c r="K535" s="822">
        <v>33.333302752293577</v>
      </c>
      <c r="L535" s="831">
        <v>406</v>
      </c>
      <c r="M535" s="831">
        <v>13533.34</v>
      </c>
      <c r="N535" s="822">
        <v>1</v>
      </c>
      <c r="O535" s="822">
        <v>33.333349753694584</v>
      </c>
      <c r="P535" s="831"/>
      <c r="Q535" s="831"/>
      <c r="R535" s="827"/>
      <c r="S535" s="832"/>
    </row>
    <row r="536" spans="1:19" ht="14.45" customHeight="1" x14ac:dyDescent="0.2">
      <c r="A536" s="821" t="s">
        <v>6414</v>
      </c>
      <c r="B536" s="822" t="s">
        <v>6415</v>
      </c>
      <c r="C536" s="822" t="s">
        <v>604</v>
      </c>
      <c r="D536" s="822" t="s">
        <v>2955</v>
      </c>
      <c r="E536" s="822" t="s">
        <v>6329</v>
      </c>
      <c r="F536" s="822" t="s">
        <v>6386</v>
      </c>
      <c r="G536" s="822" t="s">
        <v>6387</v>
      </c>
      <c r="H536" s="831">
        <v>1328</v>
      </c>
      <c r="I536" s="831">
        <v>160688</v>
      </c>
      <c r="J536" s="822">
        <v>1.7127630092306381</v>
      </c>
      <c r="K536" s="822">
        <v>121</v>
      </c>
      <c r="L536" s="831">
        <v>769</v>
      </c>
      <c r="M536" s="831">
        <v>93818</v>
      </c>
      <c r="N536" s="822">
        <v>1</v>
      </c>
      <c r="O536" s="822">
        <v>122</v>
      </c>
      <c r="P536" s="831"/>
      <c r="Q536" s="831"/>
      <c r="R536" s="827"/>
      <c r="S536" s="832"/>
    </row>
    <row r="537" spans="1:19" ht="14.45" customHeight="1" x14ac:dyDescent="0.2">
      <c r="A537" s="821" t="s">
        <v>6414</v>
      </c>
      <c r="B537" s="822" t="s">
        <v>6415</v>
      </c>
      <c r="C537" s="822" t="s">
        <v>604</v>
      </c>
      <c r="D537" s="822" t="s">
        <v>2955</v>
      </c>
      <c r="E537" s="822" t="s">
        <v>6329</v>
      </c>
      <c r="F537" s="822" t="s">
        <v>6388</v>
      </c>
      <c r="G537" s="822" t="s">
        <v>6389</v>
      </c>
      <c r="H537" s="831">
        <v>1</v>
      </c>
      <c r="I537" s="831">
        <v>32</v>
      </c>
      <c r="J537" s="822">
        <v>0.96969696969696972</v>
      </c>
      <c r="K537" s="822">
        <v>32</v>
      </c>
      <c r="L537" s="831">
        <v>1</v>
      </c>
      <c r="M537" s="831">
        <v>33</v>
      </c>
      <c r="N537" s="822">
        <v>1</v>
      </c>
      <c r="O537" s="822">
        <v>33</v>
      </c>
      <c r="P537" s="831"/>
      <c r="Q537" s="831"/>
      <c r="R537" s="827"/>
      <c r="S537" s="832"/>
    </row>
    <row r="538" spans="1:19" ht="14.45" customHeight="1" x14ac:dyDescent="0.2">
      <c r="A538" s="821" t="s">
        <v>6414</v>
      </c>
      <c r="B538" s="822" t="s">
        <v>6415</v>
      </c>
      <c r="C538" s="822" t="s">
        <v>604</v>
      </c>
      <c r="D538" s="822" t="s">
        <v>2955</v>
      </c>
      <c r="E538" s="822" t="s">
        <v>6329</v>
      </c>
      <c r="F538" s="822" t="s">
        <v>6390</v>
      </c>
      <c r="G538" s="822" t="s">
        <v>6391</v>
      </c>
      <c r="H538" s="831">
        <v>2</v>
      </c>
      <c r="I538" s="831">
        <v>148</v>
      </c>
      <c r="J538" s="822">
        <v>1.9733333333333334</v>
      </c>
      <c r="K538" s="822">
        <v>74</v>
      </c>
      <c r="L538" s="831">
        <v>1</v>
      </c>
      <c r="M538" s="831">
        <v>75</v>
      </c>
      <c r="N538" s="822">
        <v>1</v>
      </c>
      <c r="O538" s="822">
        <v>75</v>
      </c>
      <c r="P538" s="831"/>
      <c r="Q538" s="831"/>
      <c r="R538" s="827"/>
      <c r="S538" s="832"/>
    </row>
    <row r="539" spans="1:19" ht="14.45" customHeight="1" x14ac:dyDescent="0.2">
      <c r="A539" s="821" t="s">
        <v>6414</v>
      </c>
      <c r="B539" s="822" t="s">
        <v>6415</v>
      </c>
      <c r="C539" s="822" t="s">
        <v>604</v>
      </c>
      <c r="D539" s="822" t="s">
        <v>2955</v>
      </c>
      <c r="E539" s="822" t="s">
        <v>6329</v>
      </c>
      <c r="F539" s="822" t="s">
        <v>6394</v>
      </c>
      <c r="G539" s="822" t="s">
        <v>6395</v>
      </c>
      <c r="H539" s="831">
        <v>167</v>
      </c>
      <c r="I539" s="831">
        <v>12859</v>
      </c>
      <c r="J539" s="822">
        <v>1.3624708624708626</v>
      </c>
      <c r="K539" s="822">
        <v>77</v>
      </c>
      <c r="L539" s="831">
        <v>121</v>
      </c>
      <c r="M539" s="831">
        <v>9438</v>
      </c>
      <c r="N539" s="822">
        <v>1</v>
      </c>
      <c r="O539" s="822">
        <v>78</v>
      </c>
      <c r="P539" s="831"/>
      <c r="Q539" s="831"/>
      <c r="R539" s="827"/>
      <c r="S539" s="832"/>
    </row>
    <row r="540" spans="1:19" ht="14.45" customHeight="1" x14ac:dyDescent="0.2">
      <c r="A540" s="821" t="s">
        <v>6414</v>
      </c>
      <c r="B540" s="822" t="s">
        <v>6415</v>
      </c>
      <c r="C540" s="822" t="s">
        <v>604</v>
      </c>
      <c r="D540" s="822" t="s">
        <v>2955</v>
      </c>
      <c r="E540" s="822" t="s">
        <v>6329</v>
      </c>
      <c r="F540" s="822" t="s">
        <v>6396</v>
      </c>
      <c r="G540" s="822" t="s">
        <v>6397</v>
      </c>
      <c r="H540" s="831">
        <v>78</v>
      </c>
      <c r="I540" s="831">
        <v>48360</v>
      </c>
      <c r="J540" s="822">
        <v>1.5549839228295821</v>
      </c>
      <c r="K540" s="822">
        <v>620</v>
      </c>
      <c r="L540" s="831">
        <v>50</v>
      </c>
      <c r="M540" s="831">
        <v>31100</v>
      </c>
      <c r="N540" s="822">
        <v>1</v>
      </c>
      <c r="O540" s="822">
        <v>622</v>
      </c>
      <c r="P540" s="831"/>
      <c r="Q540" s="831"/>
      <c r="R540" s="827"/>
      <c r="S540" s="832"/>
    </row>
    <row r="541" spans="1:19" ht="14.45" customHeight="1" x14ac:dyDescent="0.2">
      <c r="A541" s="821" t="s">
        <v>6414</v>
      </c>
      <c r="B541" s="822" t="s">
        <v>6415</v>
      </c>
      <c r="C541" s="822" t="s">
        <v>604</v>
      </c>
      <c r="D541" s="822" t="s">
        <v>2955</v>
      </c>
      <c r="E541" s="822" t="s">
        <v>6329</v>
      </c>
      <c r="F541" s="822" t="s">
        <v>6400</v>
      </c>
      <c r="G541" s="822" t="s">
        <v>6401</v>
      </c>
      <c r="H541" s="831">
        <v>47</v>
      </c>
      <c r="I541" s="831">
        <v>17578</v>
      </c>
      <c r="J541" s="822">
        <v>1.4166666666666667</v>
      </c>
      <c r="K541" s="822">
        <v>374</v>
      </c>
      <c r="L541" s="831">
        <v>33</v>
      </c>
      <c r="M541" s="831">
        <v>12408</v>
      </c>
      <c r="N541" s="822">
        <v>1</v>
      </c>
      <c r="O541" s="822">
        <v>376</v>
      </c>
      <c r="P541" s="831"/>
      <c r="Q541" s="831"/>
      <c r="R541" s="827"/>
      <c r="S541" s="832"/>
    </row>
    <row r="542" spans="1:19" ht="14.45" customHeight="1" x14ac:dyDescent="0.2">
      <c r="A542" s="821" t="s">
        <v>6414</v>
      </c>
      <c r="B542" s="822" t="s">
        <v>6415</v>
      </c>
      <c r="C542" s="822" t="s">
        <v>604</v>
      </c>
      <c r="D542" s="822" t="s">
        <v>2955</v>
      </c>
      <c r="E542" s="822" t="s">
        <v>6329</v>
      </c>
      <c r="F542" s="822" t="s">
        <v>6402</v>
      </c>
      <c r="G542" s="822" t="s">
        <v>6403</v>
      </c>
      <c r="H542" s="831">
        <v>387</v>
      </c>
      <c r="I542" s="831">
        <v>68886</v>
      </c>
      <c r="J542" s="822">
        <v>1.0630883669249052</v>
      </c>
      <c r="K542" s="822">
        <v>178</v>
      </c>
      <c r="L542" s="831">
        <v>362</v>
      </c>
      <c r="M542" s="831">
        <v>64798</v>
      </c>
      <c r="N542" s="822">
        <v>1</v>
      </c>
      <c r="O542" s="822">
        <v>179</v>
      </c>
      <c r="P542" s="831"/>
      <c r="Q542" s="831"/>
      <c r="R542" s="827"/>
      <c r="S542" s="832"/>
    </row>
    <row r="543" spans="1:19" ht="14.45" customHeight="1" x14ac:dyDescent="0.2">
      <c r="A543" s="821" t="s">
        <v>6414</v>
      </c>
      <c r="B543" s="822" t="s">
        <v>6415</v>
      </c>
      <c r="C543" s="822" t="s">
        <v>604</v>
      </c>
      <c r="D543" s="822" t="s">
        <v>2956</v>
      </c>
      <c r="E543" s="822" t="s">
        <v>6329</v>
      </c>
      <c r="F543" s="822" t="s">
        <v>6376</v>
      </c>
      <c r="G543" s="822" t="s">
        <v>6377</v>
      </c>
      <c r="H543" s="831">
        <v>14</v>
      </c>
      <c r="I543" s="831">
        <v>518</v>
      </c>
      <c r="J543" s="822">
        <v>0.61961722488038273</v>
      </c>
      <c r="K543" s="822">
        <v>37</v>
      </c>
      <c r="L543" s="831">
        <v>22</v>
      </c>
      <c r="M543" s="831">
        <v>836</v>
      </c>
      <c r="N543" s="822">
        <v>1</v>
      </c>
      <c r="O543" s="822">
        <v>38</v>
      </c>
      <c r="P543" s="831">
        <v>29</v>
      </c>
      <c r="Q543" s="831">
        <v>1102</v>
      </c>
      <c r="R543" s="827">
        <v>1.3181818181818181</v>
      </c>
      <c r="S543" s="832">
        <v>38</v>
      </c>
    </row>
    <row r="544" spans="1:19" ht="14.45" customHeight="1" x14ac:dyDescent="0.2">
      <c r="A544" s="821" t="s">
        <v>6414</v>
      </c>
      <c r="B544" s="822" t="s">
        <v>6415</v>
      </c>
      <c r="C544" s="822" t="s">
        <v>604</v>
      </c>
      <c r="D544" s="822" t="s">
        <v>2956</v>
      </c>
      <c r="E544" s="822" t="s">
        <v>6329</v>
      </c>
      <c r="F544" s="822" t="s">
        <v>6423</v>
      </c>
      <c r="G544" s="822" t="s">
        <v>6424</v>
      </c>
      <c r="H544" s="831">
        <v>429</v>
      </c>
      <c r="I544" s="831">
        <v>108108</v>
      </c>
      <c r="J544" s="822">
        <v>1.1757515117240178</v>
      </c>
      <c r="K544" s="822">
        <v>252</v>
      </c>
      <c r="L544" s="831">
        <v>362</v>
      </c>
      <c r="M544" s="831">
        <v>91948</v>
      </c>
      <c r="N544" s="822">
        <v>1</v>
      </c>
      <c r="O544" s="822">
        <v>254</v>
      </c>
      <c r="P544" s="831">
        <v>460</v>
      </c>
      <c r="Q544" s="831">
        <v>117300</v>
      </c>
      <c r="R544" s="827">
        <v>1.2757210597294122</v>
      </c>
      <c r="S544" s="832">
        <v>255</v>
      </c>
    </row>
    <row r="545" spans="1:19" ht="14.45" customHeight="1" x14ac:dyDescent="0.2">
      <c r="A545" s="821" t="s">
        <v>6414</v>
      </c>
      <c r="B545" s="822" t="s">
        <v>6415</v>
      </c>
      <c r="C545" s="822" t="s">
        <v>604</v>
      </c>
      <c r="D545" s="822" t="s">
        <v>2957</v>
      </c>
      <c r="E545" s="822" t="s">
        <v>6335</v>
      </c>
      <c r="F545" s="822" t="s">
        <v>6336</v>
      </c>
      <c r="G545" s="822" t="s">
        <v>6337</v>
      </c>
      <c r="H545" s="831">
        <v>2.8</v>
      </c>
      <c r="I545" s="831">
        <v>151.54</v>
      </c>
      <c r="J545" s="822">
        <v>6.9834101382488463</v>
      </c>
      <c r="K545" s="822">
        <v>54.121428571428574</v>
      </c>
      <c r="L545" s="831">
        <v>0.4</v>
      </c>
      <c r="M545" s="831">
        <v>21.700000000000003</v>
      </c>
      <c r="N545" s="822">
        <v>1</v>
      </c>
      <c r="O545" s="822">
        <v>54.250000000000007</v>
      </c>
      <c r="P545" s="831"/>
      <c r="Q545" s="831"/>
      <c r="R545" s="827"/>
      <c r="S545" s="832"/>
    </row>
    <row r="546" spans="1:19" ht="14.45" customHeight="1" x14ac:dyDescent="0.2">
      <c r="A546" s="821" t="s">
        <v>6414</v>
      </c>
      <c r="B546" s="822" t="s">
        <v>6415</v>
      </c>
      <c r="C546" s="822" t="s">
        <v>604</v>
      </c>
      <c r="D546" s="822" t="s">
        <v>2957</v>
      </c>
      <c r="E546" s="822" t="s">
        <v>6335</v>
      </c>
      <c r="F546" s="822" t="s">
        <v>6338</v>
      </c>
      <c r="G546" s="822" t="s">
        <v>6339</v>
      </c>
      <c r="H546" s="831"/>
      <c r="I546" s="831"/>
      <c r="J546" s="822"/>
      <c r="K546" s="822"/>
      <c r="L546" s="831">
        <v>3.3</v>
      </c>
      <c r="M546" s="831">
        <v>230.01</v>
      </c>
      <c r="N546" s="822">
        <v>1</v>
      </c>
      <c r="O546" s="822">
        <v>69.7</v>
      </c>
      <c r="P546" s="831"/>
      <c r="Q546" s="831"/>
      <c r="R546" s="827"/>
      <c r="S546" s="832"/>
    </row>
    <row r="547" spans="1:19" ht="14.45" customHeight="1" x14ac:dyDescent="0.2">
      <c r="A547" s="821" t="s">
        <v>6414</v>
      </c>
      <c r="B547" s="822" t="s">
        <v>6415</v>
      </c>
      <c r="C547" s="822" t="s">
        <v>604</v>
      </c>
      <c r="D547" s="822" t="s">
        <v>2957</v>
      </c>
      <c r="E547" s="822" t="s">
        <v>6335</v>
      </c>
      <c r="F547" s="822" t="s">
        <v>6340</v>
      </c>
      <c r="G547" s="822" t="s">
        <v>6341</v>
      </c>
      <c r="H547" s="831">
        <v>5.3999999999999995</v>
      </c>
      <c r="I547" s="831">
        <v>1886.4499999999998</v>
      </c>
      <c r="J547" s="822">
        <v>0.43757669102996194</v>
      </c>
      <c r="K547" s="822">
        <v>349.34259259259261</v>
      </c>
      <c r="L547" s="831">
        <v>14.6</v>
      </c>
      <c r="M547" s="831">
        <v>4311.13</v>
      </c>
      <c r="N547" s="822">
        <v>1</v>
      </c>
      <c r="O547" s="822">
        <v>295.2828767123288</v>
      </c>
      <c r="P547" s="831"/>
      <c r="Q547" s="831"/>
      <c r="R547" s="827"/>
      <c r="S547" s="832"/>
    </row>
    <row r="548" spans="1:19" ht="14.45" customHeight="1" x14ac:dyDescent="0.2">
      <c r="A548" s="821" t="s">
        <v>6414</v>
      </c>
      <c r="B548" s="822" t="s">
        <v>6415</v>
      </c>
      <c r="C548" s="822" t="s">
        <v>604</v>
      </c>
      <c r="D548" s="822" t="s">
        <v>2957</v>
      </c>
      <c r="E548" s="822" t="s">
        <v>6335</v>
      </c>
      <c r="F548" s="822" t="s">
        <v>6342</v>
      </c>
      <c r="G548" s="822" t="s">
        <v>718</v>
      </c>
      <c r="H548" s="831">
        <v>0.60000000000000009</v>
      </c>
      <c r="I548" s="831">
        <v>34.68</v>
      </c>
      <c r="J548" s="822">
        <v>0.57095818241685869</v>
      </c>
      <c r="K548" s="822">
        <v>57.79999999999999</v>
      </c>
      <c r="L548" s="831">
        <v>1.2</v>
      </c>
      <c r="M548" s="831">
        <v>60.74</v>
      </c>
      <c r="N548" s="822">
        <v>1</v>
      </c>
      <c r="O548" s="822">
        <v>50.616666666666667</v>
      </c>
      <c r="P548" s="831"/>
      <c r="Q548" s="831"/>
      <c r="R548" s="827"/>
      <c r="S548" s="832"/>
    </row>
    <row r="549" spans="1:19" ht="14.45" customHeight="1" x14ac:dyDescent="0.2">
      <c r="A549" s="821" t="s">
        <v>6414</v>
      </c>
      <c r="B549" s="822" t="s">
        <v>6415</v>
      </c>
      <c r="C549" s="822" t="s">
        <v>604</v>
      </c>
      <c r="D549" s="822" t="s">
        <v>2957</v>
      </c>
      <c r="E549" s="822" t="s">
        <v>6335</v>
      </c>
      <c r="F549" s="822" t="s">
        <v>6343</v>
      </c>
      <c r="G549" s="822" t="s">
        <v>724</v>
      </c>
      <c r="H549" s="831">
        <v>2</v>
      </c>
      <c r="I549" s="831">
        <v>27.48</v>
      </c>
      <c r="J549" s="822"/>
      <c r="K549" s="822">
        <v>13.74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6414</v>
      </c>
      <c r="B550" s="822" t="s">
        <v>6415</v>
      </c>
      <c r="C550" s="822" t="s">
        <v>604</v>
      </c>
      <c r="D550" s="822" t="s">
        <v>2957</v>
      </c>
      <c r="E550" s="822" t="s">
        <v>6335</v>
      </c>
      <c r="F550" s="822" t="s">
        <v>6345</v>
      </c>
      <c r="G550" s="822" t="s">
        <v>4177</v>
      </c>
      <c r="H550" s="831"/>
      <c r="I550" s="831"/>
      <c r="J550" s="822"/>
      <c r="K550" s="822"/>
      <c r="L550" s="831">
        <v>1.8</v>
      </c>
      <c r="M550" s="831">
        <v>70.22</v>
      </c>
      <c r="N550" s="822">
        <v>1</v>
      </c>
      <c r="O550" s="822">
        <v>39.011111111111113</v>
      </c>
      <c r="P550" s="831"/>
      <c r="Q550" s="831"/>
      <c r="R550" s="827"/>
      <c r="S550" s="832"/>
    </row>
    <row r="551" spans="1:19" ht="14.45" customHeight="1" x14ac:dyDescent="0.2">
      <c r="A551" s="821" t="s">
        <v>6414</v>
      </c>
      <c r="B551" s="822" t="s">
        <v>6415</v>
      </c>
      <c r="C551" s="822" t="s">
        <v>604</v>
      </c>
      <c r="D551" s="822" t="s">
        <v>2957</v>
      </c>
      <c r="E551" s="822" t="s">
        <v>6335</v>
      </c>
      <c r="F551" s="822" t="s">
        <v>6346</v>
      </c>
      <c r="G551" s="822" t="s">
        <v>1095</v>
      </c>
      <c r="H551" s="831">
        <v>0.5</v>
      </c>
      <c r="I551" s="831">
        <v>88.5</v>
      </c>
      <c r="J551" s="822">
        <v>2.5</v>
      </c>
      <c r="K551" s="822">
        <v>177</v>
      </c>
      <c r="L551" s="831">
        <v>0.2</v>
      </c>
      <c r="M551" s="831">
        <v>35.4</v>
      </c>
      <c r="N551" s="822">
        <v>1</v>
      </c>
      <c r="O551" s="822">
        <v>176.99999999999997</v>
      </c>
      <c r="P551" s="831"/>
      <c r="Q551" s="831"/>
      <c r="R551" s="827"/>
      <c r="S551" s="832"/>
    </row>
    <row r="552" spans="1:19" ht="14.45" customHeight="1" x14ac:dyDescent="0.2">
      <c r="A552" s="821" t="s">
        <v>6414</v>
      </c>
      <c r="B552" s="822" t="s">
        <v>6415</v>
      </c>
      <c r="C552" s="822" t="s">
        <v>604</v>
      </c>
      <c r="D552" s="822" t="s">
        <v>2957</v>
      </c>
      <c r="E552" s="822" t="s">
        <v>6335</v>
      </c>
      <c r="F552" s="822" t="s">
        <v>6416</v>
      </c>
      <c r="G552" s="822" t="s">
        <v>679</v>
      </c>
      <c r="H552" s="831">
        <v>2.2000000000000002</v>
      </c>
      <c r="I552" s="831">
        <v>143.72000000000003</v>
      </c>
      <c r="J552" s="822">
        <v>1.4778406169665812</v>
      </c>
      <c r="K552" s="822">
        <v>65.327272727272728</v>
      </c>
      <c r="L552" s="831">
        <v>1.7999999999999998</v>
      </c>
      <c r="M552" s="831">
        <v>97.25</v>
      </c>
      <c r="N552" s="822">
        <v>1</v>
      </c>
      <c r="O552" s="822">
        <v>54.027777777777786</v>
      </c>
      <c r="P552" s="831"/>
      <c r="Q552" s="831"/>
      <c r="R552" s="827"/>
      <c r="S552" s="832"/>
    </row>
    <row r="553" spans="1:19" ht="14.45" customHeight="1" x14ac:dyDescent="0.2">
      <c r="A553" s="821" t="s">
        <v>6414</v>
      </c>
      <c r="B553" s="822" t="s">
        <v>6415</v>
      </c>
      <c r="C553" s="822" t="s">
        <v>604</v>
      </c>
      <c r="D553" s="822" t="s">
        <v>2957</v>
      </c>
      <c r="E553" s="822" t="s">
        <v>6335</v>
      </c>
      <c r="F553" s="822" t="s">
        <v>6347</v>
      </c>
      <c r="G553" s="822" t="s">
        <v>690</v>
      </c>
      <c r="H553" s="831">
        <v>0.30000000000000004</v>
      </c>
      <c r="I553" s="831">
        <v>20.9</v>
      </c>
      <c r="J553" s="822">
        <v>0.21712029918969455</v>
      </c>
      <c r="K553" s="822">
        <v>69.666666666666657</v>
      </c>
      <c r="L553" s="831">
        <v>1.6</v>
      </c>
      <c r="M553" s="831">
        <v>96.26</v>
      </c>
      <c r="N553" s="822">
        <v>1</v>
      </c>
      <c r="O553" s="822">
        <v>60.162500000000001</v>
      </c>
      <c r="P553" s="831"/>
      <c r="Q553" s="831"/>
      <c r="R553" s="827"/>
      <c r="S553" s="832"/>
    </row>
    <row r="554" spans="1:19" ht="14.45" customHeight="1" x14ac:dyDescent="0.2">
      <c r="A554" s="821" t="s">
        <v>6414</v>
      </c>
      <c r="B554" s="822" t="s">
        <v>6415</v>
      </c>
      <c r="C554" s="822" t="s">
        <v>604</v>
      </c>
      <c r="D554" s="822" t="s">
        <v>2957</v>
      </c>
      <c r="E554" s="822" t="s">
        <v>6335</v>
      </c>
      <c r="F554" s="822" t="s">
        <v>6350</v>
      </c>
      <c r="G554" s="822" t="s">
        <v>683</v>
      </c>
      <c r="H554" s="831"/>
      <c r="I554" s="831"/>
      <c r="J554" s="822"/>
      <c r="K554" s="822"/>
      <c r="L554" s="831">
        <v>8</v>
      </c>
      <c r="M554" s="831">
        <v>4280.96</v>
      </c>
      <c r="N554" s="822">
        <v>1</v>
      </c>
      <c r="O554" s="822">
        <v>535.12</v>
      </c>
      <c r="P554" s="831"/>
      <c r="Q554" s="831"/>
      <c r="R554" s="827"/>
      <c r="S554" s="832"/>
    </row>
    <row r="555" spans="1:19" ht="14.45" customHeight="1" x14ac:dyDescent="0.2">
      <c r="A555" s="821" t="s">
        <v>6414</v>
      </c>
      <c r="B555" s="822" t="s">
        <v>6415</v>
      </c>
      <c r="C555" s="822" t="s">
        <v>604</v>
      </c>
      <c r="D555" s="822" t="s">
        <v>2957</v>
      </c>
      <c r="E555" s="822" t="s">
        <v>6335</v>
      </c>
      <c r="F555" s="822" t="s">
        <v>6417</v>
      </c>
      <c r="G555" s="822"/>
      <c r="H555" s="831">
        <v>0.4</v>
      </c>
      <c r="I555" s="831">
        <v>21.78</v>
      </c>
      <c r="J555" s="822"/>
      <c r="K555" s="822">
        <v>54.45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6414</v>
      </c>
      <c r="B556" s="822" t="s">
        <v>6415</v>
      </c>
      <c r="C556" s="822" t="s">
        <v>604</v>
      </c>
      <c r="D556" s="822" t="s">
        <v>2957</v>
      </c>
      <c r="E556" s="822" t="s">
        <v>6335</v>
      </c>
      <c r="F556" s="822" t="s">
        <v>6352</v>
      </c>
      <c r="G556" s="822" t="s">
        <v>692</v>
      </c>
      <c r="H556" s="831">
        <v>0.12</v>
      </c>
      <c r="I556" s="831">
        <v>14.58</v>
      </c>
      <c r="J556" s="822">
        <v>3</v>
      </c>
      <c r="K556" s="822">
        <v>121.5</v>
      </c>
      <c r="L556" s="831">
        <v>0.04</v>
      </c>
      <c r="M556" s="831">
        <v>4.8600000000000003</v>
      </c>
      <c r="N556" s="822">
        <v>1</v>
      </c>
      <c r="O556" s="822">
        <v>121.5</v>
      </c>
      <c r="P556" s="831"/>
      <c r="Q556" s="831"/>
      <c r="R556" s="827"/>
      <c r="S556" s="832"/>
    </row>
    <row r="557" spans="1:19" ht="14.45" customHeight="1" x14ac:dyDescent="0.2">
      <c r="A557" s="821" t="s">
        <v>6414</v>
      </c>
      <c r="B557" s="822" t="s">
        <v>6415</v>
      </c>
      <c r="C557" s="822" t="s">
        <v>604</v>
      </c>
      <c r="D557" s="822" t="s">
        <v>2957</v>
      </c>
      <c r="E557" s="822" t="s">
        <v>6335</v>
      </c>
      <c r="F557" s="822" t="s">
        <v>6353</v>
      </c>
      <c r="G557" s="822" t="s">
        <v>692</v>
      </c>
      <c r="H557" s="831">
        <v>0.18</v>
      </c>
      <c r="I557" s="831">
        <v>36.120000000000005</v>
      </c>
      <c r="J557" s="822">
        <v>6.0000000000000009</v>
      </c>
      <c r="K557" s="822">
        <v>200.66666666666669</v>
      </c>
      <c r="L557" s="831">
        <v>0.03</v>
      </c>
      <c r="M557" s="831">
        <v>6.02</v>
      </c>
      <c r="N557" s="822">
        <v>1</v>
      </c>
      <c r="O557" s="822">
        <v>200.66666666666666</v>
      </c>
      <c r="P557" s="831"/>
      <c r="Q557" s="831"/>
      <c r="R557" s="827"/>
      <c r="S557" s="832"/>
    </row>
    <row r="558" spans="1:19" ht="14.45" customHeight="1" x14ac:dyDescent="0.2">
      <c r="A558" s="821" t="s">
        <v>6414</v>
      </c>
      <c r="B558" s="822" t="s">
        <v>6415</v>
      </c>
      <c r="C558" s="822" t="s">
        <v>604</v>
      </c>
      <c r="D558" s="822" t="s">
        <v>2957</v>
      </c>
      <c r="E558" s="822" t="s">
        <v>6335</v>
      </c>
      <c r="F558" s="822" t="s">
        <v>6354</v>
      </c>
      <c r="G558" s="822" t="s">
        <v>692</v>
      </c>
      <c r="H558" s="831">
        <v>0.85</v>
      </c>
      <c r="I558" s="831">
        <v>206.89000000000001</v>
      </c>
      <c r="J558" s="822">
        <v>0.13073700307742861</v>
      </c>
      <c r="K558" s="822">
        <v>243.40000000000003</v>
      </c>
      <c r="L558" s="831">
        <v>6.5</v>
      </c>
      <c r="M558" s="831">
        <v>1582.4900000000002</v>
      </c>
      <c r="N558" s="822">
        <v>1</v>
      </c>
      <c r="O558" s="822">
        <v>243.46000000000004</v>
      </c>
      <c r="P558" s="831"/>
      <c r="Q558" s="831"/>
      <c r="R558" s="827"/>
      <c r="S558" s="832"/>
    </row>
    <row r="559" spans="1:19" ht="14.45" customHeight="1" x14ac:dyDescent="0.2">
      <c r="A559" s="821" t="s">
        <v>6414</v>
      </c>
      <c r="B559" s="822" t="s">
        <v>6415</v>
      </c>
      <c r="C559" s="822" t="s">
        <v>604</v>
      </c>
      <c r="D559" s="822" t="s">
        <v>2957</v>
      </c>
      <c r="E559" s="822" t="s">
        <v>6335</v>
      </c>
      <c r="F559" s="822" t="s">
        <v>6418</v>
      </c>
      <c r="G559" s="822" t="s">
        <v>6419</v>
      </c>
      <c r="H559" s="831">
        <v>0.30000000000000004</v>
      </c>
      <c r="I559" s="831">
        <v>11.25</v>
      </c>
      <c r="J559" s="822"/>
      <c r="K559" s="822">
        <v>37.499999999999993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6414</v>
      </c>
      <c r="B560" s="822" t="s">
        <v>6415</v>
      </c>
      <c r="C560" s="822" t="s">
        <v>604</v>
      </c>
      <c r="D560" s="822" t="s">
        <v>2957</v>
      </c>
      <c r="E560" s="822" t="s">
        <v>6335</v>
      </c>
      <c r="F560" s="822" t="s">
        <v>6356</v>
      </c>
      <c r="G560" s="822" t="s">
        <v>4097</v>
      </c>
      <c r="H560" s="831"/>
      <c r="I560" s="831"/>
      <c r="J560" s="822"/>
      <c r="K560" s="822"/>
      <c r="L560" s="831">
        <v>1.6</v>
      </c>
      <c r="M560" s="831">
        <v>44.45</v>
      </c>
      <c r="N560" s="822">
        <v>1</v>
      </c>
      <c r="O560" s="822">
        <v>27.78125</v>
      </c>
      <c r="P560" s="831"/>
      <c r="Q560" s="831"/>
      <c r="R560" s="827"/>
      <c r="S560" s="832"/>
    </row>
    <row r="561" spans="1:19" ht="14.45" customHeight="1" x14ac:dyDescent="0.2">
      <c r="A561" s="821" t="s">
        <v>6414</v>
      </c>
      <c r="B561" s="822" t="s">
        <v>6415</v>
      </c>
      <c r="C561" s="822" t="s">
        <v>604</v>
      </c>
      <c r="D561" s="822" t="s">
        <v>2957</v>
      </c>
      <c r="E561" s="822" t="s">
        <v>6335</v>
      </c>
      <c r="F561" s="822" t="s">
        <v>6357</v>
      </c>
      <c r="G561" s="822" t="s">
        <v>2319</v>
      </c>
      <c r="H561" s="831"/>
      <c r="I561" s="831"/>
      <c r="J561" s="822"/>
      <c r="K561" s="822"/>
      <c r="L561" s="831">
        <v>1.6</v>
      </c>
      <c r="M561" s="831">
        <v>311.39</v>
      </c>
      <c r="N561" s="822">
        <v>1</v>
      </c>
      <c r="O561" s="822">
        <v>194.61874999999998</v>
      </c>
      <c r="P561" s="831"/>
      <c r="Q561" s="831"/>
      <c r="R561" s="827"/>
      <c r="S561" s="832"/>
    </row>
    <row r="562" spans="1:19" ht="14.45" customHeight="1" x14ac:dyDescent="0.2">
      <c r="A562" s="821" t="s">
        <v>6414</v>
      </c>
      <c r="B562" s="822" t="s">
        <v>6415</v>
      </c>
      <c r="C562" s="822" t="s">
        <v>604</v>
      </c>
      <c r="D562" s="822" t="s">
        <v>2957</v>
      </c>
      <c r="E562" s="822" t="s">
        <v>6335</v>
      </c>
      <c r="F562" s="822" t="s">
        <v>6420</v>
      </c>
      <c r="G562" s="822" t="s">
        <v>2319</v>
      </c>
      <c r="H562" s="831"/>
      <c r="I562" s="831"/>
      <c r="J562" s="822"/>
      <c r="K562" s="822"/>
      <c r="L562" s="831">
        <v>2.5999999999999996</v>
      </c>
      <c r="M562" s="831">
        <v>137.32</v>
      </c>
      <c r="N562" s="822">
        <v>1</v>
      </c>
      <c r="O562" s="822">
        <v>52.815384615384623</v>
      </c>
      <c r="P562" s="831"/>
      <c r="Q562" s="831"/>
      <c r="R562" s="827"/>
      <c r="S562" s="832"/>
    </row>
    <row r="563" spans="1:19" ht="14.45" customHeight="1" x14ac:dyDescent="0.2">
      <c r="A563" s="821" t="s">
        <v>6414</v>
      </c>
      <c r="B563" s="822" t="s">
        <v>6415</v>
      </c>
      <c r="C563" s="822" t="s">
        <v>604</v>
      </c>
      <c r="D563" s="822" t="s">
        <v>2957</v>
      </c>
      <c r="E563" s="822" t="s">
        <v>6359</v>
      </c>
      <c r="F563" s="822" t="s">
        <v>6362</v>
      </c>
      <c r="G563" s="822" t="s">
        <v>6363</v>
      </c>
      <c r="H563" s="831"/>
      <c r="I563" s="831"/>
      <c r="J563" s="822"/>
      <c r="K563" s="822"/>
      <c r="L563" s="831">
        <v>4</v>
      </c>
      <c r="M563" s="831">
        <v>970.56</v>
      </c>
      <c r="N563" s="822">
        <v>1</v>
      </c>
      <c r="O563" s="822">
        <v>242.64</v>
      </c>
      <c r="P563" s="831"/>
      <c r="Q563" s="831"/>
      <c r="R563" s="827"/>
      <c r="S563" s="832"/>
    </row>
    <row r="564" spans="1:19" ht="14.45" customHeight="1" x14ac:dyDescent="0.2">
      <c r="A564" s="821" t="s">
        <v>6414</v>
      </c>
      <c r="B564" s="822" t="s">
        <v>6415</v>
      </c>
      <c r="C564" s="822" t="s">
        <v>604</v>
      </c>
      <c r="D564" s="822" t="s">
        <v>2957</v>
      </c>
      <c r="E564" s="822" t="s">
        <v>6359</v>
      </c>
      <c r="F564" s="822" t="s">
        <v>6364</v>
      </c>
      <c r="G564" s="822" t="s">
        <v>6365</v>
      </c>
      <c r="H564" s="831"/>
      <c r="I564" s="831"/>
      <c r="J564" s="822"/>
      <c r="K564" s="822"/>
      <c r="L564" s="831">
        <v>2</v>
      </c>
      <c r="M564" s="831">
        <v>485.28</v>
      </c>
      <c r="N564" s="822">
        <v>1</v>
      </c>
      <c r="O564" s="822">
        <v>242.64</v>
      </c>
      <c r="P564" s="831"/>
      <c r="Q564" s="831"/>
      <c r="R564" s="827"/>
      <c r="S564" s="832"/>
    </row>
    <row r="565" spans="1:19" ht="14.45" customHeight="1" x14ac:dyDescent="0.2">
      <c r="A565" s="821" t="s">
        <v>6414</v>
      </c>
      <c r="B565" s="822" t="s">
        <v>6415</v>
      </c>
      <c r="C565" s="822" t="s">
        <v>604</v>
      </c>
      <c r="D565" s="822" t="s">
        <v>2957</v>
      </c>
      <c r="E565" s="822" t="s">
        <v>6329</v>
      </c>
      <c r="F565" s="822" t="s">
        <v>6372</v>
      </c>
      <c r="G565" s="822" t="s">
        <v>6373</v>
      </c>
      <c r="H565" s="831">
        <v>11</v>
      </c>
      <c r="I565" s="831">
        <v>858</v>
      </c>
      <c r="J565" s="822">
        <v>1.2067510548523206</v>
      </c>
      <c r="K565" s="822">
        <v>78</v>
      </c>
      <c r="L565" s="831">
        <v>9</v>
      </c>
      <c r="M565" s="831">
        <v>711</v>
      </c>
      <c r="N565" s="822">
        <v>1</v>
      </c>
      <c r="O565" s="822">
        <v>79</v>
      </c>
      <c r="P565" s="831"/>
      <c r="Q565" s="831"/>
      <c r="R565" s="827"/>
      <c r="S565" s="832"/>
    </row>
    <row r="566" spans="1:19" ht="14.45" customHeight="1" x14ac:dyDescent="0.2">
      <c r="A566" s="821" t="s">
        <v>6414</v>
      </c>
      <c r="B566" s="822" t="s">
        <v>6415</v>
      </c>
      <c r="C566" s="822" t="s">
        <v>604</v>
      </c>
      <c r="D566" s="822" t="s">
        <v>2957</v>
      </c>
      <c r="E566" s="822" t="s">
        <v>6329</v>
      </c>
      <c r="F566" s="822" t="s">
        <v>6374</v>
      </c>
      <c r="G566" s="822" t="s">
        <v>6375</v>
      </c>
      <c r="H566" s="831">
        <v>91</v>
      </c>
      <c r="I566" s="831">
        <v>13379</v>
      </c>
      <c r="J566" s="822">
        <v>0.30447645706743132</v>
      </c>
      <c r="K566" s="822">
        <v>147.02197802197801</v>
      </c>
      <c r="L566" s="831">
        <v>291</v>
      </c>
      <c r="M566" s="831">
        <v>43941</v>
      </c>
      <c r="N566" s="822">
        <v>1</v>
      </c>
      <c r="O566" s="822">
        <v>151</v>
      </c>
      <c r="P566" s="831"/>
      <c r="Q566" s="831"/>
      <c r="R566" s="827"/>
      <c r="S566" s="832"/>
    </row>
    <row r="567" spans="1:19" ht="14.45" customHeight="1" x14ac:dyDescent="0.2">
      <c r="A567" s="821" t="s">
        <v>6414</v>
      </c>
      <c r="B567" s="822" t="s">
        <v>6415</v>
      </c>
      <c r="C567" s="822" t="s">
        <v>604</v>
      </c>
      <c r="D567" s="822" t="s">
        <v>2957</v>
      </c>
      <c r="E567" s="822" t="s">
        <v>6329</v>
      </c>
      <c r="F567" s="822" t="s">
        <v>6376</v>
      </c>
      <c r="G567" s="822" t="s">
        <v>6377</v>
      </c>
      <c r="H567" s="831">
        <v>58</v>
      </c>
      <c r="I567" s="831">
        <v>2146</v>
      </c>
      <c r="J567" s="822">
        <v>0.52779144121987209</v>
      </c>
      <c r="K567" s="822">
        <v>37</v>
      </c>
      <c r="L567" s="831">
        <v>107</v>
      </c>
      <c r="M567" s="831">
        <v>4066</v>
      </c>
      <c r="N567" s="822">
        <v>1</v>
      </c>
      <c r="O567" s="822">
        <v>38</v>
      </c>
      <c r="P567" s="831"/>
      <c r="Q567" s="831"/>
      <c r="R567" s="827"/>
      <c r="S567" s="832"/>
    </row>
    <row r="568" spans="1:19" ht="14.45" customHeight="1" x14ac:dyDescent="0.2">
      <c r="A568" s="821" t="s">
        <v>6414</v>
      </c>
      <c r="B568" s="822" t="s">
        <v>6415</v>
      </c>
      <c r="C568" s="822" t="s">
        <v>604</v>
      </c>
      <c r="D568" s="822" t="s">
        <v>2957</v>
      </c>
      <c r="E568" s="822" t="s">
        <v>6329</v>
      </c>
      <c r="F568" s="822" t="s">
        <v>6378</v>
      </c>
      <c r="G568" s="822" t="s">
        <v>6379</v>
      </c>
      <c r="H568" s="831">
        <v>15</v>
      </c>
      <c r="I568" s="831">
        <v>1950</v>
      </c>
      <c r="J568" s="822">
        <v>0.5725190839694656</v>
      </c>
      <c r="K568" s="822">
        <v>130</v>
      </c>
      <c r="L568" s="831">
        <v>26</v>
      </c>
      <c r="M568" s="831">
        <v>3406</v>
      </c>
      <c r="N568" s="822">
        <v>1</v>
      </c>
      <c r="O568" s="822">
        <v>131</v>
      </c>
      <c r="P568" s="831"/>
      <c r="Q568" s="831"/>
      <c r="R568" s="827"/>
      <c r="S568" s="832"/>
    </row>
    <row r="569" spans="1:19" ht="14.45" customHeight="1" x14ac:dyDescent="0.2">
      <c r="A569" s="821" t="s">
        <v>6414</v>
      </c>
      <c r="B569" s="822" t="s">
        <v>6415</v>
      </c>
      <c r="C569" s="822" t="s">
        <v>604</v>
      </c>
      <c r="D569" s="822" t="s">
        <v>2957</v>
      </c>
      <c r="E569" s="822" t="s">
        <v>6329</v>
      </c>
      <c r="F569" s="822" t="s">
        <v>6423</v>
      </c>
      <c r="G569" s="822" t="s">
        <v>6424</v>
      </c>
      <c r="H569" s="831">
        <v>6</v>
      </c>
      <c r="I569" s="831">
        <v>1512</v>
      </c>
      <c r="J569" s="822">
        <v>0.14173228346456693</v>
      </c>
      <c r="K569" s="822">
        <v>252</v>
      </c>
      <c r="L569" s="831">
        <v>42</v>
      </c>
      <c r="M569" s="831">
        <v>10668</v>
      </c>
      <c r="N569" s="822">
        <v>1</v>
      </c>
      <c r="O569" s="822">
        <v>254</v>
      </c>
      <c r="P569" s="831">
        <v>25</v>
      </c>
      <c r="Q569" s="831">
        <v>6375</v>
      </c>
      <c r="R569" s="827">
        <v>0.59758155230596177</v>
      </c>
      <c r="S569" s="832">
        <v>255</v>
      </c>
    </row>
    <row r="570" spans="1:19" ht="14.45" customHeight="1" x14ac:dyDescent="0.2">
      <c r="A570" s="821" t="s">
        <v>6414</v>
      </c>
      <c r="B570" s="822" t="s">
        <v>6415</v>
      </c>
      <c r="C570" s="822" t="s">
        <v>604</v>
      </c>
      <c r="D570" s="822" t="s">
        <v>2957</v>
      </c>
      <c r="E570" s="822" t="s">
        <v>6329</v>
      </c>
      <c r="F570" s="822" t="s">
        <v>6380</v>
      </c>
      <c r="G570" s="822" t="s">
        <v>6381</v>
      </c>
      <c r="H570" s="831">
        <v>51</v>
      </c>
      <c r="I570" s="831">
        <v>35802</v>
      </c>
      <c r="J570" s="822">
        <v>0.93776520509193773</v>
      </c>
      <c r="K570" s="822">
        <v>702</v>
      </c>
      <c r="L570" s="831">
        <v>54</v>
      </c>
      <c r="M570" s="831">
        <v>38178</v>
      </c>
      <c r="N570" s="822">
        <v>1</v>
      </c>
      <c r="O570" s="822">
        <v>707</v>
      </c>
      <c r="P570" s="831"/>
      <c r="Q570" s="831"/>
      <c r="R570" s="827"/>
      <c r="S570" s="832"/>
    </row>
    <row r="571" spans="1:19" ht="14.45" customHeight="1" x14ac:dyDescent="0.2">
      <c r="A571" s="821" t="s">
        <v>6414</v>
      </c>
      <c r="B571" s="822" t="s">
        <v>6415</v>
      </c>
      <c r="C571" s="822" t="s">
        <v>604</v>
      </c>
      <c r="D571" s="822" t="s">
        <v>2957</v>
      </c>
      <c r="E571" s="822" t="s">
        <v>6329</v>
      </c>
      <c r="F571" s="822" t="s">
        <v>6382</v>
      </c>
      <c r="G571" s="822" t="s">
        <v>6383</v>
      </c>
      <c r="H571" s="831">
        <v>2</v>
      </c>
      <c r="I571" s="831">
        <v>710</v>
      </c>
      <c r="J571" s="822">
        <v>1.9832402234636872</v>
      </c>
      <c r="K571" s="822">
        <v>355</v>
      </c>
      <c r="L571" s="831">
        <v>1</v>
      </c>
      <c r="M571" s="831">
        <v>358</v>
      </c>
      <c r="N571" s="822">
        <v>1</v>
      </c>
      <c r="O571" s="822">
        <v>358</v>
      </c>
      <c r="P571" s="831"/>
      <c r="Q571" s="831"/>
      <c r="R571" s="827"/>
      <c r="S571" s="832"/>
    </row>
    <row r="572" spans="1:19" ht="14.45" customHeight="1" x14ac:dyDescent="0.2">
      <c r="A572" s="821" t="s">
        <v>6414</v>
      </c>
      <c r="B572" s="822" t="s">
        <v>6415</v>
      </c>
      <c r="C572" s="822" t="s">
        <v>604</v>
      </c>
      <c r="D572" s="822" t="s">
        <v>2957</v>
      </c>
      <c r="E572" s="822" t="s">
        <v>6329</v>
      </c>
      <c r="F572" s="822" t="s">
        <v>6384</v>
      </c>
      <c r="G572" s="822" t="s">
        <v>6385</v>
      </c>
      <c r="H572" s="831">
        <v>235</v>
      </c>
      <c r="I572" s="831">
        <v>7833.33</v>
      </c>
      <c r="J572" s="822">
        <v>0.59045230675995319</v>
      </c>
      <c r="K572" s="822">
        <v>33.33331914893617</v>
      </c>
      <c r="L572" s="831">
        <v>398</v>
      </c>
      <c r="M572" s="831">
        <v>13266.66</v>
      </c>
      <c r="N572" s="822">
        <v>1</v>
      </c>
      <c r="O572" s="822">
        <v>33.33331658291457</v>
      </c>
      <c r="P572" s="831"/>
      <c r="Q572" s="831"/>
      <c r="R572" s="827"/>
      <c r="S572" s="832"/>
    </row>
    <row r="573" spans="1:19" ht="14.45" customHeight="1" x14ac:dyDescent="0.2">
      <c r="A573" s="821" t="s">
        <v>6414</v>
      </c>
      <c r="B573" s="822" t="s">
        <v>6415</v>
      </c>
      <c r="C573" s="822" t="s">
        <v>604</v>
      </c>
      <c r="D573" s="822" t="s">
        <v>2957</v>
      </c>
      <c r="E573" s="822" t="s">
        <v>6329</v>
      </c>
      <c r="F573" s="822" t="s">
        <v>6386</v>
      </c>
      <c r="G573" s="822" t="s">
        <v>6387</v>
      </c>
      <c r="H573" s="831">
        <v>189</v>
      </c>
      <c r="I573" s="831">
        <v>22869</v>
      </c>
      <c r="J573" s="822">
        <v>0.32886108714408974</v>
      </c>
      <c r="K573" s="822">
        <v>121</v>
      </c>
      <c r="L573" s="831">
        <v>570</v>
      </c>
      <c r="M573" s="831">
        <v>69540</v>
      </c>
      <c r="N573" s="822">
        <v>1</v>
      </c>
      <c r="O573" s="822">
        <v>122</v>
      </c>
      <c r="P573" s="831"/>
      <c r="Q573" s="831"/>
      <c r="R573" s="827"/>
      <c r="S573" s="832"/>
    </row>
    <row r="574" spans="1:19" ht="14.45" customHeight="1" x14ac:dyDescent="0.2">
      <c r="A574" s="821" t="s">
        <v>6414</v>
      </c>
      <c r="B574" s="822" t="s">
        <v>6415</v>
      </c>
      <c r="C574" s="822" t="s">
        <v>604</v>
      </c>
      <c r="D574" s="822" t="s">
        <v>2957</v>
      </c>
      <c r="E574" s="822" t="s">
        <v>6329</v>
      </c>
      <c r="F574" s="822" t="s">
        <v>6388</v>
      </c>
      <c r="G574" s="822" t="s">
        <v>6389</v>
      </c>
      <c r="H574" s="831">
        <v>23</v>
      </c>
      <c r="I574" s="831">
        <v>736</v>
      </c>
      <c r="J574" s="822">
        <v>0.51867512332628607</v>
      </c>
      <c r="K574" s="822">
        <v>32</v>
      </c>
      <c r="L574" s="831">
        <v>43</v>
      </c>
      <c r="M574" s="831">
        <v>1419</v>
      </c>
      <c r="N574" s="822">
        <v>1</v>
      </c>
      <c r="O574" s="822">
        <v>33</v>
      </c>
      <c r="P574" s="831"/>
      <c r="Q574" s="831"/>
      <c r="R574" s="827"/>
      <c r="S574" s="832"/>
    </row>
    <row r="575" spans="1:19" ht="14.45" customHeight="1" x14ac:dyDescent="0.2">
      <c r="A575" s="821" t="s">
        <v>6414</v>
      </c>
      <c r="B575" s="822" t="s">
        <v>6415</v>
      </c>
      <c r="C575" s="822" t="s">
        <v>604</v>
      </c>
      <c r="D575" s="822" t="s">
        <v>2957</v>
      </c>
      <c r="E575" s="822" t="s">
        <v>6329</v>
      </c>
      <c r="F575" s="822" t="s">
        <v>6390</v>
      </c>
      <c r="G575" s="822" t="s">
        <v>6391</v>
      </c>
      <c r="H575" s="831">
        <v>12</v>
      </c>
      <c r="I575" s="831">
        <v>888</v>
      </c>
      <c r="J575" s="822">
        <v>1.6914285714285715</v>
      </c>
      <c r="K575" s="822">
        <v>74</v>
      </c>
      <c r="L575" s="831">
        <v>7</v>
      </c>
      <c r="M575" s="831">
        <v>525</v>
      </c>
      <c r="N575" s="822">
        <v>1</v>
      </c>
      <c r="O575" s="822">
        <v>75</v>
      </c>
      <c r="P575" s="831"/>
      <c r="Q575" s="831"/>
      <c r="R575" s="827"/>
      <c r="S575" s="832"/>
    </row>
    <row r="576" spans="1:19" ht="14.45" customHeight="1" x14ac:dyDescent="0.2">
      <c r="A576" s="821" t="s">
        <v>6414</v>
      </c>
      <c r="B576" s="822" t="s">
        <v>6415</v>
      </c>
      <c r="C576" s="822" t="s">
        <v>604</v>
      </c>
      <c r="D576" s="822" t="s">
        <v>2957</v>
      </c>
      <c r="E576" s="822" t="s">
        <v>6329</v>
      </c>
      <c r="F576" s="822" t="s">
        <v>6394</v>
      </c>
      <c r="G576" s="822" t="s">
        <v>6395</v>
      </c>
      <c r="H576" s="831">
        <v>24</v>
      </c>
      <c r="I576" s="831">
        <v>1848</v>
      </c>
      <c r="J576" s="822">
        <v>0.29615384615384616</v>
      </c>
      <c r="K576" s="822">
        <v>77</v>
      </c>
      <c r="L576" s="831">
        <v>80</v>
      </c>
      <c r="M576" s="831">
        <v>6240</v>
      </c>
      <c r="N576" s="822">
        <v>1</v>
      </c>
      <c r="O576" s="822">
        <v>78</v>
      </c>
      <c r="P576" s="831"/>
      <c r="Q576" s="831"/>
      <c r="R576" s="827"/>
      <c r="S576" s="832"/>
    </row>
    <row r="577" spans="1:19" ht="14.45" customHeight="1" x14ac:dyDescent="0.2">
      <c r="A577" s="821" t="s">
        <v>6414</v>
      </c>
      <c r="B577" s="822" t="s">
        <v>6415</v>
      </c>
      <c r="C577" s="822" t="s">
        <v>604</v>
      </c>
      <c r="D577" s="822" t="s">
        <v>2957</v>
      </c>
      <c r="E577" s="822" t="s">
        <v>6329</v>
      </c>
      <c r="F577" s="822" t="s">
        <v>6396</v>
      </c>
      <c r="G577" s="822" t="s">
        <v>6397</v>
      </c>
      <c r="H577" s="831">
        <v>3</v>
      </c>
      <c r="I577" s="831">
        <v>1860</v>
      </c>
      <c r="J577" s="822">
        <v>7.2935456042663327E-2</v>
      </c>
      <c r="K577" s="822">
        <v>620</v>
      </c>
      <c r="L577" s="831">
        <v>41</v>
      </c>
      <c r="M577" s="831">
        <v>25502</v>
      </c>
      <c r="N577" s="822">
        <v>1</v>
      </c>
      <c r="O577" s="822">
        <v>622</v>
      </c>
      <c r="P577" s="831"/>
      <c r="Q577" s="831"/>
      <c r="R577" s="827"/>
      <c r="S577" s="832"/>
    </row>
    <row r="578" spans="1:19" ht="14.45" customHeight="1" x14ac:dyDescent="0.2">
      <c r="A578" s="821" t="s">
        <v>6414</v>
      </c>
      <c r="B578" s="822" t="s">
        <v>6415</v>
      </c>
      <c r="C578" s="822" t="s">
        <v>604</v>
      </c>
      <c r="D578" s="822" t="s">
        <v>2957</v>
      </c>
      <c r="E578" s="822" t="s">
        <v>6329</v>
      </c>
      <c r="F578" s="822" t="s">
        <v>6400</v>
      </c>
      <c r="G578" s="822" t="s">
        <v>6401</v>
      </c>
      <c r="H578" s="831"/>
      <c r="I578" s="831"/>
      <c r="J578" s="822"/>
      <c r="K578" s="822"/>
      <c r="L578" s="831">
        <v>7</v>
      </c>
      <c r="M578" s="831">
        <v>2632</v>
      </c>
      <c r="N578" s="822">
        <v>1</v>
      </c>
      <c r="O578" s="822">
        <v>376</v>
      </c>
      <c r="P578" s="831"/>
      <c r="Q578" s="831"/>
      <c r="R578" s="827"/>
      <c r="S578" s="832"/>
    </row>
    <row r="579" spans="1:19" ht="14.45" customHeight="1" x14ac:dyDescent="0.2">
      <c r="A579" s="821" t="s">
        <v>6414</v>
      </c>
      <c r="B579" s="822" t="s">
        <v>6415</v>
      </c>
      <c r="C579" s="822" t="s">
        <v>604</v>
      </c>
      <c r="D579" s="822" t="s">
        <v>2957</v>
      </c>
      <c r="E579" s="822" t="s">
        <v>6329</v>
      </c>
      <c r="F579" s="822" t="s">
        <v>6402</v>
      </c>
      <c r="G579" s="822" t="s">
        <v>6403</v>
      </c>
      <c r="H579" s="831">
        <v>247</v>
      </c>
      <c r="I579" s="831">
        <v>43966</v>
      </c>
      <c r="J579" s="822">
        <v>0.70988471598798719</v>
      </c>
      <c r="K579" s="822">
        <v>178</v>
      </c>
      <c r="L579" s="831">
        <v>346</v>
      </c>
      <c r="M579" s="831">
        <v>61934</v>
      </c>
      <c r="N579" s="822">
        <v>1</v>
      </c>
      <c r="O579" s="822">
        <v>179</v>
      </c>
      <c r="P579" s="831"/>
      <c r="Q579" s="831"/>
      <c r="R579" s="827"/>
      <c r="S579" s="832"/>
    </row>
    <row r="580" spans="1:19" ht="14.45" customHeight="1" x14ac:dyDescent="0.2">
      <c r="A580" s="821" t="s">
        <v>6414</v>
      </c>
      <c r="B580" s="822" t="s">
        <v>6415</v>
      </c>
      <c r="C580" s="822" t="s">
        <v>604</v>
      </c>
      <c r="D580" s="822" t="s">
        <v>2958</v>
      </c>
      <c r="E580" s="822" t="s">
        <v>6329</v>
      </c>
      <c r="F580" s="822" t="s">
        <v>6376</v>
      </c>
      <c r="G580" s="822" t="s">
        <v>6377</v>
      </c>
      <c r="H580" s="831"/>
      <c r="I580" s="831"/>
      <c r="J580" s="822"/>
      <c r="K580" s="822"/>
      <c r="L580" s="831"/>
      <c r="M580" s="831"/>
      <c r="N580" s="822"/>
      <c r="O580" s="822"/>
      <c r="P580" s="831">
        <v>6</v>
      </c>
      <c r="Q580" s="831">
        <v>228</v>
      </c>
      <c r="R580" s="827"/>
      <c r="S580" s="832">
        <v>38</v>
      </c>
    </row>
    <row r="581" spans="1:19" ht="14.45" customHeight="1" x14ac:dyDescent="0.2">
      <c r="A581" s="821" t="s">
        <v>6414</v>
      </c>
      <c r="B581" s="822" t="s">
        <v>6415</v>
      </c>
      <c r="C581" s="822" t="s">
        <v>604</v>
      </c>
      <c r="D581" s="822" t="s">
        <v>2958</v>
      </c>
      <c r="E581" s="822" t="s">
        <v>6329</v>
      </c>
      <c r="F581" s="822" t="s">
        <v>6423</v>
      </c>
      <c r="G581" s="822" t="s">
        <v>6424</v>
      </c>
      <c r="H581" s="831">
        <v>14</v>
      </c>
      <c r="I581" s="831">
        <v>3528</v>
      </c>
      <c r="J581" s="822">
        <v>0.60390277302293738</v>
      </c>
      <c r="K581" s="822">
        <v>252</v>
      </c>
      <c r="L581" s="831">
        <v>23</v>
      </c>
      <c r="M581" s="831">
        <v>5842</v>
      </c>
      <c r="N581" s="822">
        <v>1</v>
      </c>
      <c r="O581" s="822">
        <v>254</v>
      </c>
      <c r="P581" s="831"/>
      <c r="Q581" s="831"/>
      <c r="R581" s="827"/>
      <c r="S581" s="832"/>
    </row>
    <row r="582" spans="1:19" ht="14.45" customHeight="1" x14ac:dyDescent="0.2">
      <c r="A582" s="821" t="s">
        <v>6414</v>
      </c>
      <c r="B582" s="822" t="s">
        <v>6415</v>
      </c>
      <c r="C582" s="822" t="s">
        <v>604</v>
      </c>
      <c r="D582" s="822" t="s">
        <v>6297</v>
      </c>
      <c r="E582" s="822" t="s">
        <v>6329</v>
      </c>
      <c r="F582" s="822" t="s">
        <v>6376</v>
      </c>
      <c r="G582" s="822" t="s">
        <v>6377</v>
      </c>
      <c r="H582" s="831">
        <v>2</v>
      </c>
      <c r="I582" s="831">
        <v>74</v>
      </c>
      <c r="J582" s="822"/>
      <c r="K582" s="822">
        <v>37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6414</v>
      </c>
      <c r="B583" s="822" t="s">
        <v>6415</v>
      </c>
      <c r="C583" s="822" t="s">
        <v>604</v>
      </c>
      <c r="D583" s="822" t="s">
        <v>6297</v>
      </c>
      <c r="E583" s="822" t="s">
        <v>6329</v>
      </c>
      <c r="F583" s="822" t="s">
        <v>6423</v>
      </c>
      <c r="G583" s="822" t="s">
        <v>6424</v>
      </c>
      <c r="H583" s="831">
        <v>1</v>
      </c>
      <c r="I583" s="831">
        <v>252</v>
      </c>
      <c r="J583" s="822">
        <v>0.99212598425196852</v>
      </c>
      <c r="K583" s="822">
        <v>252</v>
      </c>
      <c r="L583" s="831">
        <v>1</v>
      </c>
      <c r="M583" s="831">
        <v>254</v>
      </c>
      <c r="N583" s="822">
        <v>1</v>
      </c>
      <c r="O583" s="822">
        <v>254</v>
      </c>
      <c r="P583" s="831"/>
      <c r="Q583" s="831"/>
      <c r="R583" s="827"/>
      <c r="S583" s="832"/>
    </row>
    <row r="584" spans="1:19" ht="14.45" customHeight="1" x14ac:dyDescent="0.2">
      <c r="A584" s="821" t="s">
        <v>6414</v>
      </c>
      <c r="B584" s="822" t="s">
        <v>6415</v>
      </c>
      <c r="C584" s="822" t="s">
        <v>604</v>
      </c>
      <c r="D584" s="822" t="s">
        <v>2961</v>
      </c>
      <c r="E584" s="822" t="s">
        <v>6329</v>
      </c>
      <c r="F584" s="822" t="s">
        <v>6376</v>
      </c>
      <c r="G584" s="822" t="s">
        <v>6377</v>
      </c>
      <c r="H584" s="831">
        <v>13</v>
      </c>
      <c r="I584" s="831">
        <v>481</v>
      </c>
      <c r="J584" s="822">
        <v>1.5822368421052631</v>
      </c>
      <c r="K584" s="822">
        <v>37</v>
      </c>
      <c r="L584" s="831">
        <v>8</v>
      </c>
      <c r="M584" s="831">
        <v>304</v>
      </c>
      <c r="N584" s="822">
        <v>1</v>
      </c>
      <c r="O584" s="822">
        <v>38</v>
      </c>
      <c r="P584" s="831">
        <v>1</v>
      </c>
      <c r="Q584" s="831">
        <v>38</v>
      </c>
      <c r="R584" s="827">
        <v>0.125</v>
      </c>
      <c r="S584" s="832">
        <v>38</v>
      </c>
    </row>
    <row r="585" spans="1:19" ht="14.45" customHeight="1" x14ac:dyDescent="0.2">
      <c r="A585" s="821" t="s">
        <v>6414</v>
      </c>
      <c r="B585" s="822" t="s">
        <v>6415</v>
      </c>
      <c r="C585" s="822" t="s">
        <v>604</v>
      </c>
      <c r="D585" s="822" t="s">
        <v>2961</v>
      </c>
      <c r="E585" s="822" t="s">
        <v>6329</v>
      </c>
      <c r="F585" s="822" t="s">
        <v>6423</v>
      </c>
      <c r="G585" s="822" t="s">
        <v>6424</v>
      </c>
      <c r="H585" s="831">
        <v>3</v>
      </c>
      <c r="I585" s="831">
        <v>756</v>
      </c>
      <c r="J585" s="822">
        <v>1.4881889763779528</v>
      </c>
      <c r="K585" s="822">
        <v>252</v>
      </c>
      <c r="L585" s="831">
        <v>2</v>
      </c>
      <c r="M585" s="831">
        <v>508</v>
      </c>
      <c r="N585" s="822">
        <v>1</v>
      </c>
      <c r="O585" s="822">
        <v>254</v>
      </c>
      <c r="P585" s="831">
        <v>1</v>
      </c>
      <c r="Q585" s="831">
        <v>255</v>
      </c>
      <c r="R585" s="827">
        <v>0.50196850393700787</v>
      </c>
      <c r="S585" s="832">
        <v>255</v>
      </c>
    </row>
    <row r="586" spans="1:19" ht="14.45" customHeight="1" x14ac:dyDescent="0.2">
      <c r="A586" s="821" t="s">
        <v>6414</v>
      </c>
      <c r="B586" s="822" t="s">
        <v>6415</v>
      </c>
      <c r="C586" s="822" t="s">
        <v>604</v>
      </c>
      <c r="D586" s="822" t="s">
        <v>2962</v>
      </c>
      <c r="E586" s="822" t="s">
        <v>6329</v>
      </c>
      <c r="F586" s="822" t="s">
        <v>6376</v>
      </c>
      <c r="G586" s="822" t="s">
        <v>6377</v>
      </c>
      <c r="H586" s="831"/>
      <c r="I586" s="831"/>
      <c r="J586" s="822"/>
      <c r="K586" s="822"/>
      <c r="L586" s="831">
        <v>1</v>
      </c>
      <c r="M586" s="831">
        <v>38</v>
      </c>
      <c r="N586" s="822">
        <v>1</v>
      </c>
      <c r="O586" s="822">
        <v>38</v>
      </c>
      <c r="P586" s="831"/>
      <c r="Q586" s="831"/>
      <c r="R586" s="827"/>
      <c r="S586" s="832"/>
    </row>
    <row r="587" spans="1:19" ht="14.45" customHeight="1" x14ac:dyDescent="0.2">
      <c r="A587" s="821" t="s">
        <v>6414</v>
      </c>
      <c r="B587" s="822" t="s">
        <v>6415</v>
      </c>
      <c r="C587" s="822" t="s">
        <v>604</v>
      </c>
      <c r="D587" s="822" t="s">
        <v>2962</v>
      </c>
      <c r="E587" s="822" t="s">
        <v>6329</v>
      </c>
      <c r="F587" s="822" t="s">
        <v>6423</v>
      </c>
      <c r="G587" s="822" t="s">
        <v>6424</v>
      </c>
      <c r="H587" s="831">
        <v>162</v>
      </c>
      <c r="I587" s="831">
        <v>40824</v>
      </c>
      <c r="J587" s="822">
        <v>1.5162680136681028</v>
      </c>
      <c r="K587" s="822">
        <v>252</v>
      </c>
      <c r="L587" s="831">
        <v>106</v>
      </c>
      <c r="M587" s="831">
        <v>26924</v>
      </c>
      <c r="N587" s="822">
        <v>1</v>
      </c>
      <c r="O587" s="822">
        <v>254</v>
      </c>
      <c r="P587" s="831">
        <v>108</v>
      </c>
      <c r="Q587" s="831">
        <v>27540</v>
      </c>
      <c r="R587" s="827">
        <v>1.0228792155697519</v>
      </c>
      <c r="S587" s="832">
        <v>255</v>
      </c>
    </row>
    <row r="588" spans="1:19" ht="14.45" customHeight="1" x14ac:dyDescent="0.2">
      <c r="A588" s="821" t="s">
        <v>6414</v>
      </c>
      <c r="B588" s="822" t="s">
        <v>6415</v>
      </c>
      <c r="C588" s="822" t="s">
        <v>604</v>
      </c>
      <c r="D588" s="822" t="s">
        <v>6299</v>
      </c>
      <c r="E588" s="822" t="s">
        <v>6329</v>
      </c>
      <c r="F588" s="822" t="s">
        <v>6423</v>
      </c>
      <c r="G588" s="822" t="s">
        <v>6424</v>
      </c>
      <c r="H588" s="831">
        <v>24</v>
      </c>
      <c r="I588" s="831">
        <v>6048</v>
      </c>
      <c r="J588" s="822">
        <v>11.905511811023622</v>
      </c>
      <c r="K588" s="822">
        <v>252</v>
      </c>
      <c r="L588" s="831">
        <v>2</v>
      </c>
      <c r="M588" s="831">
        <v>508</v>
      </c>
      <c r="N588" s="822">
        <v>1</v>
      </c>
      <c r="O588" s="822">
        <v>254</v>
      </c>
      <c r="P588" s="831"/>
      <c r="Q588" s="831"/>
      <c r="R588" s="827"/>
      <c r="S588" s="832"/>
    </row>
    <row r="589" spans="1:19" ht="14.45" customHeight="1" x14ac:dyDescent="0.2">
      <c r="A589" s="821" t="s">
        <v>6414</v>
      </c>
      <c r="B589" s="822" t="s">
        <v>6415</v>
      </c>
      <c r="C589" s="822" t="s">
        <v>604</v>
      </c>
      <c r="D589" s="822" t="s">
        <v>2963</v>
      </c>
      <c r="E589" s="822" t="s">
        <v>6329</v>
      </c>
      <c r="F589" s="822" t="s">
        <v>6423</v>
      </c>
      <c r="G589" s="822" t="s">
        <v>6424</v>
      </c>
      <c r="H589" s="831">
        <v>28</v>
      </c>
      <c r="I589" s="831">
        <v>7056</v>
      </c>
      <c r="J589" s="822">
        <v>0.31212952313545078</v>
      </c>
      <c r="K589" s="822">
        <v>252</v>
      </c>
      <c r="L589" s="831">
        <v>89</v>
      </c>
      <c r="M589" s="831">
        <v>22606</v>
      </c>
      <c r="N589" s="822">
        <v>1</v>
      </c>
      <c r="O589" s="822">
        <v>254</v>
      </c>
      <c r="P589" s="831">
        <v>15</v>
      </c>
      <c r="Q589" s="831">
        <v>3825</v>
      </c>
      <c r="R589" s="827">
        <v>0.16920286649562064</v>
      </c>
      <c r="S589" s="832">
        <v>255</v>
      </c>
    </row>
    <row r="590" spans="1:19" ht="14.45" customHeight="1" x14ac:dyDescent="0.2">
      <c r="A590" s="821" t="s">
        <v>6414</v>
      </c>
      <c r="B590" s="822" t="s">
        <v>6415</v>
      </c>
      <c r="C590" s="822" t="s">
        <v>604</v>
      </c>
      <c r="D590" s="822" t="s">
        <v>6303</v>
      </c>
      <c r="E590" s="822" t="s">
        <v>6329</v>
      </c>
      <c r="F590" s="822" t="s">
        <v>6376</v>
      </c>
      <c r="G590" s="822" t="s">
        <v>6377</v>
      </c>
      <c r="H590" s="831">
        <v>1</v>
      </c>
      <c r="I590" s="831">
        <v>37</v>
      </c>
      <c r="J590" s="822">
        <v>0.48684210526315791</v>
      </c>
      <c r="K590" s="822">
        <v>37</v>
      </c>
      <c r="L590" s="831">
        <v>2</v>
      </c>
      <c r="M590" s="831">
        <v>76</v>
      </c>
      <c r="N590" s="822">
        <v>1</v>
      </c>
      <c r="O590" s="822">
        <v>38</v>
      </c>
      <c r="P590" s="831"/>
      <c r="Q590" s="831"/>
      <c r="R590" s="827"/>
      <c r="S590" s="832"/>
    </row>
    <row r="591" spans="1:19" ht="14.45" customHeight="1" x14ac:dyDescent="0.2">
      <c r="A591" s="821" t="s">
        <v>6414</v>
      </c>
      <c r="B591" s="822" t="s">
        <v>6415</v>
      </c>
      <c r="C591" s="822" t="s">
        <v>604</v>
      </c>
      <c r="D591" s="822" t="s">
        <v>6303</v>
      </c>
      <c r="E591" s="822" t="s">
        <v>6329</v>
      </c>
      <c r="F591" s="822" t="s">
        <v>6423</v>
      </c>
      <c r="G591" s="822" t="s">
        <v>6424</v>
      </c>
      <c r="H591" s="831">
        <v>3</v>
      </c>
      <c r="I591" s="831">
        <v>756</v>
      </c>
      <c r="J591" s="822">
        <v>0.74409448818897639</v>
      </c>
      <c r="K591" s="822">
        <v>252</v>
      </c>
      <c r="L591" s="831">
        <v>4</v>
      </c>
      <c r="M591" s="831">
        <v>1016</v>
      </c>
      <c r="N591" s="822">
        <v>1</v>
      </c>
      <c r="O591" s="822">
        <v>254</v>
      </c>
      <c r="P591" s="831">
        <v>14</v>
      </c>
      <c r="Q591" s="831">
        <v>3570</v>
      </c>
      <c r="R591" s="827">
        <v>3.5137795275590551</v>
      </c>
      <c r="S591" s="832">
        <v>255</v>
      </c>
    </row>
    <row r="592" spans="1:19" ht="14.45" customHeight="1" x14ac:dyDescent="0.2">
      <c r="A592" s="821" t="s">
        <v>6414</v>
      </c>
      <c r="B592" s="822" t="s">
        <v>6415</v>
      </c>
      <c r="C592" s="822" t="s">
        <v>604</v>
      </c>
      <c r="D592" s="822" t="s">
        <v>2965</v>
      </c>
      <c r="E592" s="822" t="s">
        <v>6335</v>
      </c>
      <c r="F592" s="822" t="s">
        <v>6338</v>
      </c>
      <c r="G592" s="822" t="s">
        <v>6339</v>
      </c>
      <c r="H592" s="831">
        <v>0.4</v>
      </c>
      <c r="I592" s="831">
        <v>27.88</v>
      </c>
      <c r="J592" s="822">
        <v>6.8960399713077242E-2</v>
      </c>
      <c r="K592" s="822">
        <v>69.699999999999989</v>
      </c>
      <c r="L592" s="831">
        <v>5.8000000000000007</v>
      </c>
      <c r="M592" s="831">
        <v>404.29</v>
      </c>
      <c r="N592" s="822">
        <v>1</v>
      </c>
      <c r="O592" s="822">
        <v>69.705172413793093</v>
      </c>
      <c r="P592" s="831"/>
      <c r="Q592" s="831"/>
      <c r="R592" s="827"/>
      <c r="S592" s="832"/>
    </row>
    <row r="593" spans="1:19" ht="14.45" customHeight="1" x14ac:dyDescent="0.2">
      <c r="A593" s="821" t="s">
        <v>6414</v>
      </c>
      <c r="B593" s="822" t="s">
        <v>6415</v>
      </c>
      <c r="C593" s="822" t="s">
        <v>604</v>
      </c>
      <c r="D593" s="822" t="s">
        <v>2965</v>
      </c>
      <c r="E593" s="822" t="s">
        <v>6335</v>
      </c>
      <c r="F593" s="822" t="s">
        <v>6340</v>
      </c>
      <c r="G593" s="822" t="s">
        <v>6341</v>
      </c>
      <c r="H593" s="831">
        <v>1.4</v>
      </c>
      <c r="I593" s="831">
        <v>399.14</v>
      </c>
      <c r="J593" s="822">
        <v>7.511795404544265E-2</v>
      </c>
      <c r="K593" s="822">
        <v>285.10000000000002</v>
      </c>
      <c r="L593" s="831">
        <v>18</v>
      </c>
      <c r="M593" s="831">
        <v>5313.51</v>
      </c>
      <c r="N593" s="822">
        <v>1</v>
      </c>
      <c r="O593" s="822">
        <v>295.19499999999999</v>
      </c>
      <c r="P593" s="831"/>
      <c r="Q593" s="831"/>
      <c r="R593" s="827"/>
      <c r="S593" s="832"/>
    </row>
    <row r="594" spans="1:19" ht="14.45" customHeight="1" x14ac:dyDescent="0.2">
      <c r="A594" s="821" t="s">
        <v>6414</v>
      </c>
      <c r="B594" s="822" t="s">
        <v>6415</v>
      </c>
      <c r="C594" s="822" t="s">
        <v>604</v>
      </c>
      <c r="D594" s="822" t="s">
        <v>2965</v>
      </c>
      <c r="E594" s="822" t="s">
        <v>6335</v>
      </c>
      <c r="F594" s="822" t="s">
        <v>6342</v>
      </c>
      <c r="G594" s="822" t="s">
        <v>718</v>
      </c>
      <c r="H594" s="831"/>
      <c r="I594" s="831"/>
      <c r="J594" s="822"/>
      <c r="K594" s="822"/>
      <c r="L594" s="831">
        <v>0.1</v>
      </c>
      <c r="M594" s="831">
        <v>5.0599999999999996</v>
      </c>
      <c r="N594" s="822">
        <v>1</v>
      </c>
      <c r="O594" s="822">
        <v>50.599999999999994</v>
      </c>
      <c r="P594" s="831"/>
      <c r="Q594" s="831"/>
      <c r="R594" s="827"/>
      <c r="S594" s="832"/>
    </row>
    <row r="595" spans="1:19" ht="14.45" customHeight="1" x14ac:dyDescent="0.2">
      <c r="A595" s="821" t="s">
        <v>6414</v>
      </c>
      <c r="B595" s="822" t="s">
        <v>6415</v>
      </c>
      <c r="C595" s="822" t="s">
        <v>604</v>
      </c>
      <c r="D595" s="822" t="s">
        <v>2965</v>
      </c>
      <c r="E595" s="822" t="s">
        <v>6335</v>
      </c>
      <c r="F595" s="822" t="s">
        <v>6345</v>
      </c>
      <c r="G595" s="822" t="s">
        <v>4177</v>
      </c>
      <c r="H595" s="831"/>
      <c r="I595" s="831"/>
      <c r="J595" s="822"/>
      <c r="K595" s="822"/>
      <c r="L595" s="831">
        <v>0.2</v>
      </c>
      <c r="M595" s="831">
        <v>7.8</v>
      </c>
      <c r="N595" s="822">
        <v>1</v>
      </c>
      <c r="O595" s="822">
        <v>39</v>
      </c>
      <c r="P595" s="831"/>
      <c r="Q595" s="831"/>
      <c r="R595" s="827"/>
      <c r="S595" s="832"/>
    </row>
    <row r="596" spans="1:19" ht="14.45" customHeight="1" x14ac:dyDescent="0.2">
      <c r="A596" s="821" t="s">
        <v>6414</v>
      </c>
      <c r="B596" s="822" t="s">
        <v>6415</v>
      </c>
      <c r="C596" s="822" t="s">
        <v>604</v>
      </c>
      <c r="D596" s="822" t="s">
        <v>2965</v>
      </c>
      <c r="E596" s="822" t="s">
        <v>6335</v>
      </c>
      <c r="F596" s="822" t="s">
        <v>6347</v>
      </c>
      <c r="G596" s="822" t="s">
        <v>690</v>
      </c>
      <c r="H596" s="831">
        <v>0.4</v>
      </c>
      <c r="I596" s="831">
        <v>26.520000000000003</v>
      </c>
      <c r="J596" s="822">
        <v>0.22068735957393695</v>
      </c>
      <c r="K596" s="822">
        <v>66.3</v>
      </c>
      <c r="L596" s="831">
        <v>2</v>
      </c>
      <c r="M596" s="831">
        <v>120.17</v>
      </c>
      <c r="N596" s="822">
        <v>1</v>
      </c>
      <c r="O596" s="822">
        <v>60.085000000000001</v>
      </c>
      <c r="P596" s="831"/>
      <c r="Q596" s="831"/>
      <c r="R596" s="827"/>
      <c r="S596" s="832"/>
    </row>
    <row r="597" spans="1:19" ht="14.45" customHeight="1" x14ac:dyDescent="0.2">
      <c r="A597" s="821" t="s">
        <v>6414</v>
      </c>
      <c r="B597" s="822" t="s">
        <v>6415</v>
      </c>
      <c r="C597" s="822" t="s">
        <v>604</v>
      </c>
      <c r="D597" s="822" t="s">
        <v>2965</v>
      </c>
      <c r="E597" s="822" t="s">
        <v>6335</v>
      </c>
      <c r="F597" s="822" t="s">
        <v>6350</v>
      </c>
      <c r="G597" s="822" t="s">
        <v>683</v>
      </c>
      <c r="H597" s="831">
        <v>1</v>
      </c>
      <c r="I597" s="831">
        <v>535.66999999999996</v>
      </c>
      <c r="J597" s="822">
        <v>8.9390965950430862E-2</v>
      </c>
      <c r="K597" s="822">
        <v>535.66999999999996</v>
      </c>
      <c r="L597" s="831">
        <v>11.2</v>
      </c>
      <c r="M597" s="831">
        <v>5992.4400000000005</v>
      </c>
      <c r="N597" s="822">
        <v>1</v>
      </c>
      <c r="O597" s="822">
        <v>535.03928571428582</v>
      </c>
      <c r="P597" s="831"/>
      <c r="Q597" s="831"/>
      <c r="R597" s="827"/>
      <c r="S597" s="832"/>
    </row>
    <row r="598" spans="1:19" ht="14.45" customHeight="1" x14ac:dyDescent="0.2">
      <c r="A598" s="821" t="s">
        <v>6414</v>
      </c>
      <c r="B598" s="822" t="s">
        <v>6415</v>
      </c>
      <c r="C598" s="822" t="s">
        <v>604</v>
      </c>
      <c r="D598" s="822" t="s">
        <v>2965</v>
      </c>
      <c r="E598" s="822" t="s">
        <v>6335</v>
      </c>
      <c r="F598" s="822" t="s">
        <v>6353</v>
      </c>
      <c r="G598" s="822" t="s">
        <v>692</v>
      </c>
      <c r="H598" s="831"/>
      <c r="I598" s="831"/>
      <c r="J598" s="822"/>
      <c r="K598" s="822"/>
      <c r="L598" s="831">
        <v>0.03</v>
      </c>
      <c r="M598" s="831">
        <v>6.02</v>
      </c>
      <c r="N598" s="822">
        <v>1</v>
      </c>
      <c r="O598" s="822">
        <v>200.66666666666666</v>
      </c>
      <c r="P598" s="831"/>
      <c r="Q598" s="831"/>
      <c r="R598" s="827"/>
      <c r="S598" s="832"/>
    </row>
    <row r="599" spans="1:19" ht="14.45" customHeight="1" x14ac:dyDescent="0.2">
      <c r="A599" s="821" t="s">
        <v>6414</v>
      </c>
      <c r="B599" s="822" t="s">
        <v>6415</v>
      </c>
      <c r="C599" s="822" t="s">
        <v>604</v>
      </c>
      <c r="D599" s="822" t="s">
        <v>2965</v>
      </c>
      <c r="E599" s="822" t="s">
        <v>6335</v>
      </c>
      <c r="F599" s="822" t="s">
        <v>6354</v>
      </c>
      <c r="G599" s="822" t="s">
        <v>692</v>
      </c>
      <c r="H599" s="831">
        <v>0.35</v>
      </c>
      <c r="I599" s="831">
        <v>85.19</v>
      </c>
      <c r="J599" s="822">
        <v>6.033927116903353E-2</v>
      </c>
      <c r="K599" s="822">
        <v>243.4</v>
      </c>
      <c r="L599" s="831">
        <v>5.8000000000000007</v>
      </c>
      <c r="M599" s="831">
        <v>1411.8500000000001</v>
      </c>
      <c r="N599" s="822">
        <v>1</v>
      </c>
      <c r="O599" s="822">
        <v>243.42241379310343</v>
      </c>
      <c r="P599" s="831"/>
      <c r="Q599" s="831"/>
      <c r="R599" s="827"/>
      <c r="S599" s="832"/>
    </row>
    <row r="600" spans="1:19" ht="14.45" customHeight="1" x14ac:dyDescent="0.2">
      <c r="A600" s="821" t="s">
        <v>6414</v>
      </c>
      <c r="B600" s="822" t="s">
        <v>6415</v>
      </c>
      <c r="C600" s="822" t="s">
        <v>604</v>
      </c>
      <c r="D600" s="822" t="s">
        <v>2965</v>
      </c>
      <c r="E600" s="822" t="s">
        <v>6335</v>
      </c>
      <c r="F600" s="822" t="s">
        <v>6418</v>
      </c>
      <c r="G600" s="822" t="s">
        <v>6419</v>
      </c>
      <c r="H600" s="831">
        <v>0.5</v>
      </c>
      <c r="I600" s="831">
        <v>18.75</v>
      </c>
      <c r="J600" s="822"/>
      <c r="K600" s="822">
        <v>37.5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6414</v>
      </c>
      <c r="B601" s="822" t="s">
        <v>6415</v>
      </c>
      <c r="C601" s="822" t="s">
        <v>604</v>
      </c>
      <c r="D601" s="822" t="s">
        <v>2965</v>
      </c>
      <c r="E601" s="822" t="s">
        <v>6335</v>
      </c>
      <c r="F601" s="822" t="s">
        <v>6357</v>
      </c>
      <c r="G601" s="822" t="s">
        <v>2319</v>
      </c>
      <c r="H601" s="831"/>
      <c r="I601" s="831"/>
      <c r="J601" s="822"/>
      <c r="K601" s="822"/>
      <c r="L601" s="831">
        <v>1.6999999999999997</v>
      </c>
      <c r="M601" s="831">
        <v>355.97</v>
      </c>
      <c r="N601" s="822">
        <v>1</v>
      </c>
      <c r="O601" s="822">
        <v>209.39411764705886</v>
      </c>
      <c r="P601" s="831"/>
      <c r="Q601" s="831"/>
      <c r="R601" s="827"/>
      <c r="S601" s="832"/>
    </row>
    <row r="602" spans="1:19" ht="14.45" customHeight="1" x14ac:dyDescent="0.2">
      <c r="A602" s="821" t="s">
        <v>6414</v>
      </c>
      <c r="B602" s="822" t="s">
        <v>6415</v>
      </c>
      <c r="C602" s="822" t="s">
        <v>604</v>
      </c>
      <c r="D602" s="822" t="s">
        <v>2965</v>
      </c>
      <c r="E602" s="822" t="s">
        <v>6335</v>
      </c>
      <c r="F602" s="822" t="s">
        <v>6420</v>
      </c>
      <c r="G602" s="822" t="s">
        <v>2319</v>
      </c>
      <c r="H602" s="831"/>
      <c r="I602" s="831"/>
      <c r="J602" s="822"/>
      <c r="K602" s="822"/>
      <c r="L602" s="831">
        <v>3.9000000000000004</v>
      </c>
      <c r="M602" s="831">
        <v>192.66</v>
      </c>
      <c r="N602" s="822">
        <v>1</v>
      </c>
      <c r="O602" s="822">
        <v>49.399999999999991</v>
      </c>
      <c r="P602" s="831"/>
      <c r="Q602" s="831"/>
      <c r="R602" s="827"/>
      <c r="S602" s="832"/>
    </row>
    <row r="603" spans="1:19" ht="14.45" customHeight="1" x14ac:dyDescent="0.2">
      <c r="A603" s="821" t="s">
        <v>6414</v>
      </c>
      <c r="B603" s="822" t="s">
        <v>6415</v>
      </c>
      <c r="C603" s="822" t="s">
        <v>604</v>
      </c>
      <c r="D603" s="822" t="s">
        <v>2965</v>
      </c>
      <c r="E603" s="822" t="s">
        <v>6359</v>
      </c>
      <c r="F603" s="822" t="s">
        <v>6362</v>
      </c>
      <c r="G603" s="822" t="s">
        <v>6363</v>
      </c>
      <c r="H603" s="831">
        <v>2</v>
      </c>
      <c r="I603" s="831">
        <v>485.28</v>
      </c>
      <c r="J603" s="822">
        <v>0.38233903753427251</v>
      </c>
      <c r="K603" s="822">
        <v>242.64</v>
      </c>
      <c r="L603" s="831">
        <v>6</v>
      </c>
      <c r="M603" s="831">
        <v>1269.2399999999998</v>
      </c>
      <c r="N603" s="822">
        <v>1</v>
      </c>
      <c r="O603" s="822">
        <v>211.53999999999996</v>
      </c>
      <c r="P603" s="831"/>
      <c r="Q603" s="831"/>
      <c r="R603" s="827"/>
      <c r="S603" s="832"/>
    </row>
    <row r="604" spans="1:19" ht="14.45" customHeight="1" x14ac:dyDescent="0.2">
      <c r="A604" s="821" t="s">
        <v>6414</v>
      </c>
      <c r="B604" s="822" t="s">
        <v>6415</v>
      </c>
      <c r="C604" s="822" t="s">
        <v>604</v>
      </c>
      <c r="D604" s="822" t="s">
        <v>2965</v>
      </c>
      <c r="E604" s="822" t="s">
        <v>6359</v>
      </c>
      <c r="F604" s="822" t="s">
        <v>6364</v>
      </c>
      <c r="G604" s="822" t="s">
        <v>6365</v>
      </c>
      <c r="H604" s="831"/>
      <c r="I604" s="831"/>
      <c r="J604" s="822"/>
      <c r="K604" s="822"/>
      <c r="L604" s="831">
        <v>6</v>
      </c>
      <c r="M604" s="831">
        <v>1331.44</v>
      </c>
      <c r="N604" s="822">
        <v>1</v>
      </c>
      <c r="O604" s="822">
        <v>221.90666666666667</v>
      </c>
      <c r="P604" s="831"/>
      <c r="Q604" s="831"/>
      <c r="R604" s="827"/>
      <c r="S604" s="832"/>
    </row>
    <row r="605" spans="1:19" ht="14.45" customHeight="1" x14ac:dyDescent="0.2">
      <c r="A605" s="821" t="s">
        <v>6414</v>
      </c>
      <c r="B605" s="822" t="s">
        <v>6415</v>
      </c>
      <c r="C605" s="822" t="s">
        <v>604</v>
      </c>
      <c r="D605" s="822" t="s">
        <v>2965</v>
      </c>
      <c r="E605" s="822" t="s">
        <v>6329</v>
      </c>
      <c r="F605" s="822" t="s">
        <v>6372</v>
      </c>
      <c r="G605" s="822" t="s">
        <v>6373</v>
      </c>
      <c r="H605" s="831"/>
      <c r="I605" s="831"/>
      <c r="J605" s="822"/>
      <c r="K605" s="822"/>
      <c r="L605" s="831">
        <v>6</v>
      </c>
      <c r="M605" s="831">
        <v>474</v>
      </c>
      <c r="N605" s="822">
        <v>1</v>
      </c>
      <c r="O605" s="822">
        <v>79</v>
      </c>
      <c r="P605" s="831"/>
      <c r="Q605" s="831"/>
      <c r="R605" s="827"/>
      <c r="S605" s="832"/>
    </row>
    <row r="606" spans="1:19" ht="14.45" customHeight="1" x14ac:dyDescent="0.2">
      <c r="A606" s="821" t="s">
        <v>6414</v>
      </c>
      <c r="B606" s="822" t="s">
        <v>6415</v>
      </c>
      <c r="C606" s="822" t="s">
        <v>604</v>
      </c>
      <c r="D606" s="822" t="s">
        <v>2965</v>
      </c>
      <c r="E606" s="822" t="s">
        <v>6329</v>
      </c>
      <c r="F606" s="822" t="s">
        <v>6374</v>
      </c>
      <c r="G606" s="822" t="s">
        <v>6375</v>
      </c>
      <c r="H606" s="831">
        <v>28</v>
      </c>
      <c r="I606" s="831">
        <v>4116</v>
      </c>
      <c r="J606" s="822">
        <v>7.7000785722303289E-2</v>
      </c>
      <c r="K606" s="822">
        <v>147</v>
      </c>
      <c r="L606" s="831">
        <v>354</v>
      </c>
      <c r="M606" s="831">
        <v>53454</v>
      </c>
      <c r="N606" s="822">
        <v>1</v>
      </c>
      <c r="O606" s="822">
        <v>151</v>
      </c>
      <c r="P606" s="831"/>
      <c r="Q606" s="831"/>
      <c r="R606" s="827"/>
      <c r="S606" s="832"/>
    </row>
    <row r="607" spans="1:19" ht="14.45" customHeight="1" x14ac:dyDescent="0.2">
      <c r="A607" s="821" t="s">
        <v>6414</v>
      </c>
      <c r="B607" s="822" t="s">
        <v>6415</v>
      </c>
      <c r="C607" s="822" t="s">
        <v>604</v>
      </c>
      <c r="D607" s="822" t="s">
        <v>2965</v>
      </c>
      <c r="E607" s="822" t="s">
        <v>6329</v>
      </c>
      <c r="F607" s="822" t="s">
        <v>6376</v>
      </c>
      <c r="G607" s="822" t="s">
        <v>6377</v>
      </c>
      <c r="H607" s="831">
        <v>7</v>
      </c>
      <c r="I607" s="831">
        <v>259</v>
      </c>
      <c r="J607" s="822">
        <v>0.11173425366695428</v>
      </c>
      <c r="K607" s="822">
        <v>37</v>
      </c>
      <c r="L607" s="831">
        <v>61</v>
      </c>
      <c r="M607" s="831">
        <v>2318</v>
      </c>
      <c r="N607" s="822">
        <v>1</v>
      </c>
      <c r="O607" s="822">
        <v>38</v>
      </c>
      <c r="P607" s="831">
        <v>17</v>
      </c>
      <c r="Q607" s="831">
        <v>646</v>
      </c>
      <c r="R607" s="827">
        <v>0.27868852459016391</v>
      </c>
      <c r="S607" s="832">
        <v>38</v>
      </c>
    </row>
    <row r="608" spans="1:19" ht="14.45" customHeight="1" x14ac:dyDescent="0.2">
      <c r="A608" s="821" t="s">
        <v>6414</v>
      </c>
      <c r="B608" s="822" t="s">
        <v>6415</v>
      </c>
      <c r="C608" s="822" t="s">
        <v>604</v>
      </c>
      <c r="D608" s="822" t="s">
        <v>2965</v>
      </c>
      <c r="E608" s="822" t="s">
        <v>6329</v>
      </c>
      <c r="F608" s="822" t="s">
        <v>6378</v>
      </c>
      <c r="G608" s="822" t="s">
        <v>6379</v>
      </c>
      <c r="H608" s="831"/>
      <c r="I608" s="831"/>
      <c r="J608" s="822"/>
      <c r="K608" s="822"/>
      <c r="L608" s="831">
        <v>32</v>
      </c>
      <c r="M608" s="831">
        <v>4192</v>
      </c>
      <c r="N608" s="822">
        <v>1</v>
      </c>
      <c r="O608" s="822">
        <v>131</v>
      </c>
      <c r="P608" s="831"/>
      <c r="Q608" s="831"/>
      <c r="R608" s="827"/>
      <c r="S608" s="832"/>
    </row>
    <row r="609" spans="1:19" ht="14.45" customHeight="1" x14ac:dyDescent="0.2">
      <c r="A609" s="821" t="s">
        <v>6414</v>
      </c>
      <c r="B609" s="822" t="s">
        <v>6415</v>
      </c>
      <c r="C609" s="822" t="s">
        <v>604</v>
      </c>
      <c r="D609" s="822" t="s">
        <v>2965</v>
      </c>
      <c r="E609" s="822" t="s">
        <v>6329</v>
      </c>
      <c r="F609" s="822" t="s">
        <v>6423</v>
      </c>
      <c r="G609" s="822" t="s">
        <v>6424</v>
      </c>
      <c r="H609" s="831">
        <v>73</v>
      </c>
      <c r="I609" s="831">
        <v>18396</v>
      </c>
      <c r="J609" s="822">
        <v>1.7244094488188977</v>
      </c>
      <c r="K609" s="822">
        <v>252</v>
      </c>
      <c r="L609" s="831">
        <v>42</v>
      </c>
      <c r="M609" s="831">
        <v>10668</v>
      </c>
      <c r="N609" s="822">
        <v>1</v>
      </c>
      <c r="O609" s="822">
        <v>254</v>
      </c>
      <c r="P609" s="831">
        <v>3</v>
      </c>
      <c r="Q609" s="831">
        <v>765</v>
      </c>
      <c r="R609" s="827">
        <v>7.1709786276715412E-2</v>
      </c>
      <c r="S609" s="832">
        <v>255</v>
      </c>
    </row>
    <row r="610" spans="1:19" ht="14.45" customHeight="1" x14ac:dyDescent="0.2">
      <c r="A610" s="821" t="s">
        <v>6414</v>
      </c>
      <c r="B610" s="822" t="s">
        <v>6415</v>
      </c>
      <c r="C610" s="822" t="s">
        <v>604</v>
      </c>
      <c r="D610" s="822" t="s">
        <v>2965</v>
      </c>
      <c r="E610" s="822" t="s">
        <v>6329</v>
      </c>
      <c r="F610" s="822" t="s">
        <v>6380</v>
      </c>
      <c r="G610" s="822" t="s">
        <v>6381</v>
      </c>
      <c r="H610" s="831"/>
      <c r="I610" s="831"/>
      <c r="J610" s="822"/>
      <c r="K610" s="822"/>
      <c r="L610" s="831">
        <v>42</v>
      </c>
      <c r="M610" s="831">
        <v>29694</v>
      </c>
      <c r="N610" s="822">
        <v>1</v>
      </c>
      <c r="O610" s="822">
        <v>707</v>
      </c>
      <c r="P610" s="831"/>
      <c r="Q610" s="831"/>
      <c r="R610" s="827"/>
      <c r="S610" s="832"/>
    </row>
    <row r="611" spans="1:19" ht="14.45" customHeight="1" x14ac:dyDescent="0.2">
      <c r="A611" s="821" t="s">
        <v>6414</v>
      </c>
      <c r="B611" s="822" t="s">
        <v>6415</v>
      </c>
      <c r="C611" s="822" t="s">
        <v>604</v>
      </c>
      <c r="D611" s="822" t="s">
        <v>2965</v>
      </c>
      <c r="E611" s="822" t="s">
        <v>6329</v>
      </c>
      <c r="F611" s="822" t="s">
        <v>6382</v>
      </c>
      <c r="G611" s="822" t="s">
        <v>6383</v>
      </c>
      <c r="H611" s="831">
        <v>1</v>
      </c>
      <c r="I611" s="831">
        <v>355</v>
      </c>
      <c r="J611" s="822">
        <v>0.33054003724394787</v>
      </c>
      <c r="K611" s="822">
        <v>355</v>
      </c>
      <c r="L611" s="831">
        <v>3</v>
      </c>
      <c r="M611" s="831">
        <v>1074</v>
      </c>
      <c r="N611" s="822">
        <v>1</v>
      </c>
      <c r="O611" s="822">
        <v>358</v>
      </c>
      <c r="P611" s="831"/>
      <c r="Q611" s="831"/>
      <c r="R611" s="827"/>
      <c r="S611" s="832"/>
    </row>
    <row r="612" spans="1:19" ht="14.45" customHeight="1" x14ac:dyDescent="0.2">
      <c r="A612" s="821" t="s">
        <v>6414</v>
      </c>
      <c r="B612" s="822" t="s">
        <v>6415</v>
      </c>
      <c r="C612" s="822" t="s">
        <v>604</v>
      </c>
      <c r="D612" s="822" t="s">
        <v>2965</v>
      </c>
      <c r="E612" s="822" t="s">
        <v>6329</v>
      </c>
      <c r="F612" s="822" t="s">
        <v>6384</v>
      </c>
      <c r="G612" s="822" t="s">
        <v>6385</v>
      </c>
      <c r="H612" s="831">
        <v>11</v>
      </c>
      <c r="I612" s="831">
        <v>366.65000000000003</v>
      </c>
      <c r="J612" s="822">
        <v>3.1337606837606842E-2</v>
      </c>
      <c r="K612" s="822">
        <v>33.331818181818186</v>
      </c>
      <c r="L612" s="831">
        <v>351</v>
      </c>
      <c r="M612" s="831">
        <v>11700</v>
      </c>
      <c r="N612" s="822">
        <v>1</v>
      </c>
      <c r="O612" s="822">
        <v>33.333333333333336</v>
      </c>
      <c r="P612" s="831"/>
      <c r="Q612" s="831"/>
      <c r="R612" s="827"/>
      <c r="S612" s="832"/>
    </row>
    <row r="613" spans="1:19" ht="14.45" customHeight="1" x14ac:dyDescent="0.2">
      <c r="A613" s="821" t="s">
        <v>6414</v>
      </c>
      <c r="B613" s="822" t="s">
        <v>6415</v>
      </c>
      <c r="C613" s="822" t="s">
        <v>604</v>
      </c>
      <c r="D613" s="822" t="s">
        <v>2965</v>
      </c>
      <c r="E613" s="822" t="s">
        <v>6329</v>
      </c>
      <c r="F613" s="822" t="s">
        <v>6386</v>
      </c>
      <c r="G613" s="822" t="s">
        <v>6387</v>
      </c>
      <c r="H613" s="831">
        <v>56</v>
      </c>
      <c r="I613" s="831">
        <v>6776</v>
      </c>
      <c r="J613" s="822">
        <v>8.1200268430639447E-2</v>
      </c>
      <c r="K613" s="822">
        <v>121</v>
      </c>
      <c r="L613" s="831">
        <v>684</v>
      </c>
      <c r="M613" s="831">
        <v>83448</v>
      </c>
      <c r="N613" s="822">
        <v>1</v>
      </c>
      <c r="O613" s="822">
        <v>122</v>
      </c>
      <c r="P613" s="831"/>
      <c r="Q613" s="831"/>
      <c r="R613" s="827"/>
      <c r="S613" s="832"/>
    </row>
    <row r="614" spans="1:19" ht="14.45" customHeight="1" x14ac:dyDescent="0.2">
      <c r="A614" s="821" t="s">
        <v>6414</v>
      </c>
      <c r="B614" s="822" t="s">
        <v>6415</v>
      </c>
      <c r="C614" s="822" t="s">
        <v>604</v>
      </c>
      <c r="D614" s="822" t="s">
        <v>2965</v>
      </c>
      <c r="E614" s="822" t="s">
        <v>6329</v>
      </c>
      <c r="F614" s="822" t="s">
        <v>6388</v>
      </c>
      <c r="G614" s="822" t="s">
        <v>6389</v>
      </c>
      <c r="H614" s="831"/>
      <c r="I614" s="831"/>
      <c r="J614" s="822"/>
      <c r="K614" s="822"/>
      <c r="L614" s="831">
        <v>2</v>
      </c>
      <c r="M614" s="831">
        <v>66</v>
      </c>
      <c r="N614" s="822">
        <v>1</v>
      </c>
      <c r="O614" s="822">
        <v>33</v>
      </c>
      <c r="P614" s="831"/>
      <c r="Q614" s="831"/>
      <c r="R614" s="827"/>
      <c r="S614" s="832"/>
    </row>
    <row r="615" spans="1:19" ht="14.45" customHeight="1" x14ac:dyDescent="0.2">
      <c r="A615" s="821" t="s">
        <v>6414</v>
      </c>
      <c r="B615" s="822" t="s">
        <v>6415</v>
      </c>
      <c r="C615" s="822" t="s">
        <v>604</v>
      </c>
      <c r="D615" s="822" t="s">
        <v>2965</v>
      </c>
      <c r="E615" s="822" t="s">
        <v>6329</v>
      </c>
      <c r="F615" s="822" t="s">
        <v>6390</v>
      </c>
      <c r="G615" s="822" t="s">
        <v>6391</v>
      </c>
      <c r="H615" s="831"/>
      <c r="I615" s="831"/>
      <c r="J615" s="822"/>
      <c r="K615" s="822"/>
      <c r="L615" s="831">
        <v>1</v>
      </c>
      <c r="M615" s="831">
        <v>75</v>
      </c>
      <c r="N615" s="822">
        <v>1</v>
      </c>
      <c r="O615" s="822">
        <v>75</v>
      </c>
      <c r="P615" s="831"/>
      <c r="Q615" s="831"/>
      <c r="R615" s="827"/>
      <c r="S615" s="832"/>
    </row>
    <row r="616" spans="1:19" ht="14.45" customHeight="1" x14ac:dyDescent="0.2">
      <c r="A616" s="821" t="s">
        <v>6414</v>
      </c>
      <c r="B616" s="822" t="s">
        <v>6415</v>
      </c>
      <c r="C616" s="822" t="s">
        <v>604</v>
      </c>
      <c r="D616" s="822" t="s">
        <v>2965</v>
      </c>
      <c r="E616" s="822" t="s">
        <v>6329</v>
      </c>
      <c r="F616" s="822" t="s">
        <v>6394</v>
      </c>
      <c r="G616" s="822" t="s">
        <v>6395</v>
      </c>
      <c r="H616" s="831">
        <v>7</v>
      </c>
      <c r="I616" s="831">
        <v>539</v>
      </c>
      <c r="J616" s="822">
        <v>6.9800569800569798E-2</v>
      </c>
      <c r="K616" s="822">
        <v>77</v>
      </c>
      <c r="L616" s="831">
        <v>99</v>
      </c>
      <c r="M616" s="831">
        <v>7722</v>
      </c>
      <c r="N616" s="822">
        <v>1</v>
      </c>
      <c r="O616" s="822">
        <v>78</v>
      </c>
      <c r="P616" s="831"/>
      <c r="Q616" s="831"/>
      <c r="R616" s="827"/>
      <c r="S616" s="832"/>
    </row>
    <row r="617" spans="1:19" ht="14.45" customHeight="1" x14ac:dyDescent="0.2">
      <c r="A617" s="821" t="s">
        <v>6414</v>
      </c>
      <c r="B617" s="822" t="s">
        <v>6415</v>
      </c>
      <c r="C617" s="822" t="s">
        <v>604</v>
      </c>
      <c r="D617" s="822" t="s">
        <v>2965</v>
      </c>
      <c r="E617" s="822" t="s">
        <v>6329</v>
      </c>
      <c r="F617" s="822" t="s">
        <v>6396</v>
      </c>
      <c r="G617" s="822" t="s">
        <v>6397</v>
      </c>
      <c r="H617" s="831">
        <v>4</v>
      </c>
      <c r="I617" s="831">
        <v>2480</v>
      </c>
      <c r="J617" s="822">
        <v>6.7578614638399911E-2</v>
      </c>
      <c r="K617" s="822">
        <v>620</v>
      </c>
      <c r="L617" s="831">
        <v>59</v>
      </c>
      <c r="M617" s="831">
        <v>36698</v>
      </c>
      <c r="N617" s="822">
        <v>1</v>
      </c>
      <c r="O617" s="822">
        <v>622</v>
      </c>
      <c r="P617" s="831"/>
      <c r="Q617" s="831"/>
      <c r="R617" s="827"/>
      <c r="S617" s="832"/>
    </row>
    <row r="618" spans="1:19" ht="14.45" customHeight="1" x14ac:dyDescent="0.2">
      <c r="A618" s="821" t="s">
        <v>6414</v>
      </c>
      <c r="B618" s="822" t="s">
        <v>6415</v>
      </c>
      <c r="C618" s="822" t="s">
        <v>604</v>
      </c>
      <c r="D618" s="822" t="s">
        <v>2965</v>
      </c>
      <c r="E618" s="822" t="s">
        <v>6329</v>
      </c>
      <c r="F618" s="822" t="s">
        <v>6400</v>
      </c>
      <c r="G618" s="822" t="s">
        <v>6401</v>
      </c>
      <c r="H618" s="831">
        <v>3</v>
      </c>
      <c r="I618" s="831">
        <v>1122</v>
      </c>
      <c r="J618" s="822">
        <v>0.33156028368794327</v>
      </c>
      <c r="K618" s="822">
        <v>374</v>
      </c>
      <c r="L618" s="831">
        <v>9</v>
      </c>
      <c r="M618" s="831">
        <v>3384</v>
      </c>
      <c r="N618" s="822">
        <v>1</v>
      </c>
      <c r="O618" s="822">
        <v>376</v>
      </c>
      <c r="P618" s="831"/>
      <c r="Q618" s="831"/>
      <c r="R618" s="827"/>
      <c r="S618" s="832"/>
    </row>
    <row r="619" spans="1:19" ht="14.45" customHeight="1" x14ac:dyDescent="0.2">
      <c r="A619" s="821" t="s">
        <v>6414</v>
      </c>
      <c r="B619" s="822" t="s">
        <v>6415</v>
      </c>
      <c r="C619" s="822" t="s">
        <v>604</v>
      </c>
      <c r="D619" s="822" t="s">
        <v>2965</v>
      </c>
      <c r="E619" s="822" t="s">
        <v>6329</v>
      </c>
      <c r="F619" s="822" t="s">
        <v>6402</v>
      </c>
      <c r="G619" s="822" t="s">
        <v>6403</v>
      </c>
      <c r="H619" s="831">
        <v>17</v>
      </c>
      <c r="I619" s="831">
        <v>3026</v>
      </c>
      <c r="J619" s="822">
        <v>5.3328163826375057E-2</v>
      </c>
      <c r="K619" s="822">
        <v>178</v>
      </c>
      <c r="L619" s="831">
        <v>317</v>
      </c>
      <c r="M619" s="831">
        <v>56743</v>
      </c>
      <c r="N619" s="822">
        <v>1</v>
      </c>
      <c r="O619" s="822">
        <v>179</v>
      </c>
      <c r="P619" s="831"/>
      <c r="Q619" s="831"/>
      <c r="R619" s="827"/>
      <c r="S619" s="832"/>
    </row>
    <row r="620" spans="1:19" ht="14.45" customHeight="1" x14ac:dyDescent="0.2">
      <c r="A620" s="821" t="s">
        <v>6414</v>
      </c>
      <c r="B620" s="822" t="s">
        <v>6415</v>
      </c>
      <c r="C620" s="822" t="s">
        <v>604</v>
      </c>
      <c r="D620" s="822" t="s">
        <v>2967</v>
      </c>
      <c r="E620" s="822" t="s">
        <v>6335</v>
      </c>
      <c r="F620" s="822" t="s">
        <v>6338</v>
      </c>
      <c r="G620" s="822" t="s">
        <v>6339</v>
      </c>
      <c r="H620" s="831"/>
      <c r="I620" s="831"/>
      <c r="J620" s="822"/>
      <c r="K620" s="822"/>
      <c r="L620" s="831">
        <v>0.3</v>
      </c>
      <c r="M620" s="831">
        <v>20.91</v>
      </c>
      <c r="N620" s="822">
        <v>1</v>
      </c>
      <c r="O620" s="822">
        <v>69.7</v>
      </c>
      <c r="P620" s="831"/>
      <c r="Q620" s="831"/>
      <c r="R620" s="827"/>
      <c r="S620" s="832"/>
    </row>
    <row r="621" spans="1:19" ht="14.45" customHeight="1" x14ac:dyDescent="0.2">
      <c r="A621" s="821" t="s">
        <v>6414</v>
      </c>
      <c r="B621" s="822" t="s">
        <v>6415</v>
      </c>
      <c r="C621" s="822" t="s">
        <v>604</v>
      </c>
      <c r="D621" s="822" t="s">
        <v>2967</v>
      </c>
      <c r="E621" s="822" t="s">
        <v>6335</v>
      </c>
      <c r="F621" s="822" t="s">
        <v>6340</v>
      </c>
      <c r="G621" s="822" t="s">
        <v>6341</v>
      </c>
      <c r="H621" s="831">
        <v>0.8</v>
      </c>
      <c r="I621" s="831">
        <v>294.16000000000003</v>
      </c>
      <c r="J621" s="822">
        <v>0.58168874826972516</v>
      </c>
      <c r="K621" s="822">
        <v>367.7</v>
      </c>
      <c r="L621" s="831">
        <v>1.6</v>
      </c>
      <c r="M621" s="831">
        <v>505.7</v>
      </c>
      <c r="N621" s="822">
        <v>1</v>
      </c>
      <c r="O621" s="822">
        <v>316.0625</v>
      </c>
      <c r="P621" s="831"/>
      <c r="Q621" s="831"/>
      <c r="R621" s="827"/>
      <c r="S621" s="832"/>
    </row>
    <row r="622" spans="1:19" ht="14.45" customHeight="1" x14ac:dyDescent="0.2">
      <c r="A622" s="821" t="s">
        <v>6414</v>
      </c>
      <c r="B622" s="822" t="s">
        <v>6415</v>
      </c>
      <c r="C622" s="822" t="s">
        <v>604</v>
      </c>
      <c r="D622" s="822" t="s">
        <v>2967</v>
      </c>
      <c r="E622" s="822" t="s">
        <v>6335</v>
      </c>
      <c r="F622" s="822" t="s">
        <v>6343</v>
      </c>
      <c r="G622" s="822" t="s">
        <v>724</v>
      </c>
      <c r="H622" s="831">
        <v>1</v>
      </c>
      <c r="I622" s="831">
        <v>13.74</v>
      </c>
      <c r="J622" s="822"/>
      <c r="K622" s="822">
        <v>13.74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6414</v>
      </c>
      <c r="B623" s="822" t="s">
        <v>6415</v>
      </c>
      <c r="C623" s="822" t="s">
        <v>604</v>
      </c>
      <c r="D623" s="822" t="s">
        <v>2967</v>
      </c>
      <c r="E623" s="822" t="s">
        <v>6335</v>
      </c>
      <c r="F623" s="822" t="s">
        <v>6416</v>
      </c>
      <c r="G623" s="822" t="s">
        <v>679</v>
      </c>
      <c r="H623" s="831"/>
      <c r="I623" s="831"/>
      <c r="J623" s="822"/>
      <c r="K623" s="822"/>
      <c r="L623" s="831">
        <v>0.1</v>
      </c>
      <c r="M623" s="831">
        <v>7.8</v>
      </c>
      <c r="N623" s="822">
        <v>1</v>
      </c>
      <c r="O623" s="822">
        <v>78</v>
      </c>
      <c r="P623" s="831"/>
      <c r="Q623" s="831"/>
      <c r="R623" s="827"/>
      <c r="S623" s="832"/>
    </row>
    <row r="624" spans="1:19" ht="14.45" customHeight="1" x14ac:dyDescent="0.2">
      <c r="A624" s="821" t="s">
        <v>6414</v>
      </c>
      <c r="B624" s="822" t="s">
        <v>6415</v>
      </c>
      <c r="C624" s="822" t="s">
        <v>604</v>
      </c>
      <c r="D624" s="822" t="s">
        <v>2967</v>
      </c>
      <c r="E624" s="822" t="s">
        <v>6335</v>
      </c>
      <c r="F624" s="822" t="s">
        <v>6347</v>
      </c>
      <c r="G624" s="822" t="s">
        <v>690</v>
      </c>
      <c r="H624" s="831"/>
      <c r="I624" s="831"/>
      <c r="J624" s="822"/>
      <c r="K624" s="822"/>
      <c r="L624" s="831">
        <v>0.2</v>
      </c>
      <c r="M624" s="831">
        <v>12</v>
      </c>
      <c r="N624" s="822">
        <v>1</v>
      </c>
      <c r="O624" s="822">
        <v>60</v>
      </c>
      <c r="P624" s="831"/>
      <c r="Q624" s="831"/>
      <c r="R624" s="827"/>
      <c r="S624" s="832"/>
    </row>
    <row r="625" spans="1:19" ht="14.45" customHeight="1" x14ac:dyDescent="0.2">
      <c r="A625" s="821" t="s">
        <v>6414</v>
      </c>
      <c r="B625" s="822" t="s">
        <v>6415</v>
      </c>
      <c r="C625" s="822" t="s">
        <v>604</v>
      </c>
      <c r="D625" s="822" t="s">
        <v>2967</v>
      </c>
      <c r="E625" s="822" t="s">
        <v>6335</v>
      </c>
      <c r="F625" s="822" t="s">
        <v>6350</v>
      </c>
      <c r="G625" s="822" t="s">
        <v>683</v>
      </c>
      <c r="H625" s="831">
        <v>0.2</v>
      </c>
      <c r="I625" s="831">
        <v>130</v>
      </c>
      <c r="J625" s="822">
        <v>0.30423589983618066</v>
      </c>
      <c r="K625" s="822">
        <v>650</v>
      </c>
      <c r="L625" s="831">
        <v>0.8</v>
      </c>
      <c r="M625" s="831">
        <v>427.3</v>
      </c>
      <c r="N625" s="822">
        <v>1</v>
      </c>
      <c r="O625" s="822">
        <v>534.125</v>
      </c>
      <c r="P625" s="831"/>
      <c r="Q625" s="831"/>
      <c r="R625" s="827"/>
      <c r="S625" s="832"/>
    </row>
    <row r="626" spans="1:19" ht="14.45" customHeight="1" x14ac:dyDescent="0.2">
      <c r="A626" s="821" t="s">
        <v>6414</v>
      </c>
      <c r="B626" s="822" t="s">
        <v>6415</v>
      </c>
      <c r="C626" s="822" t="s">
        <v>604</v>
      </c>
      <c r="D626" s="822" t="s">
        <v>2967</v>
      </c>
      <c r="E626" s="822" t="s">
        <v>6335</v>
      </c>
      <c r="F626" s="822" t="s">
        <v>6354</v>
      </c>
      <c r="G626" s="822" t="s">
        <v>692</v>
      </c>
      <c r="H626" s="831">
        <v>0.2</v>
      </c>
      <c r="I626" s="831">
        <v>48.68</v>
      </c>
      <c r="J626" s="822">
        <v>0.66666666666666674</v>
      </c>
      <c r="K626" s="822">
        <v>243.39999999999998</v>
      </c>
      <c r="L626" s="831">
        <v>0.3</v>
      </c>
      <c r="M626" s="831">
        <v>73.02</v>
      </c>
      <c r="N626" s="822">
        <v>1</v>
      </c>
      <c r="O626" s="822">
        <v>243.4</v>
      </c>
      <c r="P626" s="831"/>
      <c r="Q626" s="831"/>
      <c r="R626" s="827"/>
      <c r="S626" s="832"/>
    </row>
    <row r="627" spans="1:19" ht="14.45" customHeight="1" x14ac:dyDescent="0.2">
      <c r="A627" s="821" t="s">
        <v>6414</v>
      </c>
      <c r="B627" s="822" t="s">
        <v>6415</v>
      </c>
      <c r="C627" s="822" t="s">
        <v>604</v>
      </c>
      <c r="D627" s="822" t="s">
        <v>2967</v>
      </c>
      <c r="E627" s="822" t="s">
        <v>6335</v>
      </c>
      <c r="F627" s="822" t="s">
        <v>6418</v>
      </c>
      <c r="G627" s="822" t="s">
        <v>6419</v>
      </c>
      <c r="H627" s="831">
        <v>0.1</v>
      </c>
      <c r="I627" s="831">
        <v>3.75</v>
      </c>
      <c r="J627" s="822"/>
      <c r="K627" s="822">
        <v>37.5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6414</v>
      </c>
      <c r="B628" s="822" t="s">
        <v>6415</v>
      </c>
      <c r="C628" s="822" t="s">
        <v>604</v>
      </c>
      <c r="D628" s="822" t="s">
        <v>2967</v>
      </c>
      <c r="E628" s="822" t="s">
        <v>6335</v>
      </c>
      <c r="F628" s="822" t="s">
        <v>6357</v>
      </c>
      <c r="G628" s="822" t="s">
        <v>2319</v>
      </c>
      <c r="H628" s="831"/>
      <c r="I628" s="831"/>
      <c r="J628" s="822"/>
      <c r="K628" s="822"/>
      <c r="L628" s="831">
        <v>0.3</v>
      </c>
      <c r="M628" s="831">
        <v>44.34</v>
      </c>
      <c r="N628" s="822">
        <v>1</v>
      </c>
      <c r="O628" s="822">
        <v>147.80000000000001</v>
      </c>
      <c r="P628" s="831"/>
      <c r="Q628" s="831"/>
      <c r="R628" s="827"/>
      <c r="S628" s="832"/>
    </row>
    <row r="629" spans="1:19" ht="14.45" customHeight="1" x14ac:dyDescent="0.2">
      <c r="A629" s="821" t="s">
        <v>6414</v>
      </c>
      <c r="B629" s="822" t="s">
        <v>6415</v>
      </c>
      <c r="C629" s="822" t="s">
        <v>604</v>
      </c>
      <c r="D629" s="822" t="s">
        <v>2967</v>
      </c>
      <c r="E629" s="822" t="s">
        <v>6335</v>
      </c>
      <c r="F629" s="822" t="s">
        <v>6420</v>
      </c>
      <c r="G629" s="822" t="s">
        <v>2319</v>
      </c>
      <c r="H629" s="831"/>
      <c r="I629" s="831"/>
      <c r="J629" s="822"/>
      <c r="K629" s="822"/>
      <c r="L629" s="831">
        <v>0.1</v>
      </c>
      <c r="M629" s="831">
        <v>9.3800000000000008</v>
      </c>
      <c r="N629" s="822">
        <v>1</v>
      </c>
      <c r="O629" s="822">
        <v>93.8</v>
      </c>
      <c r="P629" s="831"/>
      <c r="Q629" s="831"/>
      <c r="R629" s="827"/>
      <c r="S629" s="832"/>
    </row>
    <row r="630" spans="1:19" ht="14.45" customHeight="1" x14ac:dyDescent="0.2">
      <c r="A630" s="821" t="s">
        <v>6414</v>
      </c>
      <c r="B630" s="822" t="s">
        <v>6415</v>
      </c>
      <c r="C630" s="822" t="s">
        <v>604</v>
      </c>
      <c r="D630" s="822" t="s">
        <v>2967</v>
      </c>
      <c r="E630" s="822" t="s">
        <v>6329</v>
      </c>
      <c r="F630" s="822" t="s">
        <v>6372</v>
      </c>
      <c r="G630" s="822" t="s">
        <v>6373</v>
      </c>
      <c r="H630" s="831"/>
      <c r="I630" s="831"/>
      <c r="J630" s="822"/>
      <c r="K630" s="822"/>
      <c r="L630" s="831">
        <v>2</v>
      </c>
      <c r="M630" s="831">
        <v>158</v>
      </c>
      <c r="N630" s="822">
        <v>1</v>
      </c>
      <c r="O630" s="822">
        <v>79</v>
      </c>
      <c r="P630" s="831"/>
      <c r="Q630" s="831"/>
      <c r="R630" s="827"/>
      <c r="S630" s="832"/>
    </row>
    <row r="631" spans="1:19" ht="14.45" customHeight="1" x14ac:dyDescent="0.2">
      <c r="A631" s="821" t="s">
        <v>6414</v>
      </c>
      <c r="B631" s="822" t="s">
        <v>6415</v>
      </c>
      <c r="C631" s="822" t="s">
        <v>604</v>
      </c>
      <c r="D631" s="822" t="s">
        <v>2967</v>
      </c>
      <c r="E631" s="822" t="s">
        <v>6329</v>
      </c>
      <c r="F631" s="822" t="s">
        <v>6374</v>
      </c>
      <c r="G631" s="822" t="s">
        <v>6375</v>
      </c>
      <c r="H631" s="831">
        <v>16</v>
      </c>
      <c r="I631" s="831">
        <v>2352</v>
      </c>
      <c r="J631" s="822">
        <v>0.59908303616912884</v>
      </c>
      <c r="K631" s="822">
        <v>147</v>
      </c>
      <c r="L631" s="831">
        <v>26</v>
      </c>
      <c r="M631" s="831">
        <v>3926</v>
      </c>
      <c r="N631" s="822">
        <v>1</v>
      </c>
      <c r="O631" s="822">
        <v>151</v>
      </c>
      <c r="P631" s="831"/>
      <c r="Q631" s="831"/>
      <c r="R631" s="827"/>
      <c r="S631" s="832"/>
    </row>
    <row r="632" spans="1:19" ht="14.45" customHeight="1" x14ac:dyDescent="0.2">
      <c r="A632" s="821" t="s">
        <v>6414</v>
      </c>
      <c r="B632" s="822" t="s">
        <v>6415</v>
      </c>
      <c r="C632" s="822" t="s">
        <v>604</v>
      </c>
      <c r="D632" s="822" t="s">
        <v>2967</v>
      </c>
      <c r="E632" s="822" t="s">
        <v>6329</v>
      </c>
      <c r="F632" s="822" t="s">
        <v>6376</v>
      </c>
      <c r="G632" s="822" t="s">
        <v>6377</v>
      </c>
      <c r="H632" s="831">
        <v>16</v>
      </c>
      <c r="I632" s="831">
        <v>592</v>
      </c>
      <c r="J632" s="822">
        <v>0.62315789473684213</v>
      </c>
      <c r="K632" s="822">
        <v>37</v>
      </c>
      <c r="L632" s="831">
        <v>25</v>
      </c>
      <c r="M632" s="831">
        <v>950</v>
      </c>
      <c r="N632" s="822">
        <v>1</v>
      </c>
      <c r="O632" s="822">
        <v>38</v>
      </c>
      <c r="P632" s="831"/>
      <c r="Q632" s="831"/>
      <c r="R632" s="827"/>
      <c r="S632" s="832"/>
    </row>
    <row r="633" spans="1:19" ht="14.45" customHeight="1" x14ac:dyDescent="0.2">
      <c r="A633" s="821" t="s">
        <v>6414</v>
      </c>
      <c r="B633" s="822" t="s">
        <v>6415</v>
      </c>
      <c r="C633" s="822" t="s">
        <v>604</v>
      </c>
      <c r="D633" s="822" t="s">
        <v>2967</v>
      </c>
      <c r="E633" s="822" t="s">
        <v>6329</v>
      </c>
      <c r="F633" s="822" t="s">
        <v>6378</v>
      </c>
      <c r="G633" s="822" t="s">
        <v>6379</v>
      </c>
      <c r="H633" s="831">
        <v>3</v>
      </c>
      <c r="I633" s="831">
        <v>390</v>
      </c>
      <c r="J633" s="822">
        <v>1.4885496183206106</v>
      </c>
      <c r="K633" s="822">
        <v>130</v>
      </c>
      <c r="L633" s="831">
        <v>2</v>
      </c>
      <c r="M633" s="831">
        <v>262</v>
      </c>
      <c r="N633" s="822">
        <v>1</v>
      </c>
      <c r="O633" s="822">
        <v>131</v>
      </c>
      <c r="P633" s="831"/>
      <c r="Q633" s="831"/>
      <c r="R633" s="827"/>
      <c r="S633" s="832"/>
    </row>
    <row r="634" spans="1:19" ht="14.45" customHeight="1" x14ac:dyDescent="0.2">
      <c r="A634" s="821" t="s">
        <v>6414</v>
      </c>
      <c r="B634" s="822" t="s">
        <v>6415</v>
      </c>
      <c r="C634" s="822" t="s">
        <v>604</v>
      </c>
      <c r="D634" s="822" t="s">
        <v>2967</v>
      </c>
      <c r="E634" s="822" t="s">
        <v>6329</v>
      </c>
      <c r="F634" s="822" t="s">
        <v>6380</v>
      </c>
      <c r="G634" s="822" t="s">
        <v>6381</v>
      </c>
      <c r="H634" s="831">
        <v>29</v>
      </c>
      <c r="I634" s="831">
        <v>20358</v>
      </c>
      <c r="J634" s="822">
        <v>1.0283895736512427</v>
      </c>
      <c r="K634" s="822">
        <v>702</v>
      </c>
      <c r="L634" s="831">
        <v>28</v>
      </c>
      <c r="M634" s="831">
        <v>19796</v>
      </c>
      <c r="N634" s="822">
        <v>1</v>
      </c>
      <c r="O634" s="822">
        <v>707</v>
      </c>
      <c r="P634" s="831"/>
      <c r="Q634" s="831"/>
      <c r="R634" s="827"/>
      <c r="S634" s="832"/>
    </row>
    <row r="635" spans="1:19" ht="14.45" customHeight="1" x14ac:dyDescent="0.2">
      <c r="A635" s="821" t="s">
        <v>6414</v>
      </c>
      <c r="B635" s="822" t="s">
        <v>6415</v>
      </c>
      <c r="C635" s="822" t="s">
        <v>604</v>
      </c>
      <c r="D635" s="822" t="s">
        <v>2967</v>
      </c>
      <c r="E635" s="822" t="s">
        <v>6329</v>
      </c>
      <c r="F635" s="822" t="s">
        <v>6382</v>
      </c>
      <c r="G635" s="822" t="s">
        <v>6383</v>
      </c>
      <c r="H635" s="831"/>
      <c r="I635" s="831"/>
      <c r="J635" s="822"/>
      <c r="K635" s="822"/>
      <c r="L635" s="831">
        <v>1</v>
      </c>
      <c r="M635" s="831">
        <v>358</v>
      </c>
      <c r="N635" s="822">
        <v>1</v>
      </c>
      <c r="O635" s="822">
        <v>358</v>
      </c>
      <c r="P635" s="831"/>
      <c r="Q635" s="831"/>
      <c r="R635" s="827"/>
      <c r="S635" s="832"/>
    </row>
    <row r="636" spans="1:19" ht="14.45" customHeight="1" x14ac:dyDescent="0.2">
      <c r="A636" s="821" t="s">
        <v>6414</v>
      </c>
      <c r="B636" s="822" t="s">
        <v>6415</v>
      </c>
      <c r="C636" s="822" t="s">
        <v>604</v>
      </c>
      <c r="D636" s="822" t="s">
        <v>2967</v>
      </c>
      <c r="E636" s="822" t="s">
        <v>6329</v>
      </c>
      <c r="F636" s="822" t="s">
        <v>6384</v>
      </c>
      <c r="G636" s="822" t="s">
        <v>6385</v>
      </c>
      <c r="H636" s="831">
        <v>69</v>
      </c>
      <c r="I636" s="831">
        <v>2299.9899999999998</v>
      </c>
      <c r="J636" s="822">
        <v>0.38763898181965267</v>
      </c>
      <c r="K636" s="822">
        <v>33.333188405797095</v>
      </c>
      <c r="L636" s="831">
        <v>178</v>
      </c>
      <c r="M636" s="831">
        <v>5933.33</v>
      </c>
      <c r="N636" s="822">
        <v>1</v>
      </c>
      <c r="O636" s="822">
        <v>33.333314606741574</v>
      </c>
      <c r="P636" s="831"/>
      <c r="Q636" s="831"/>
      <c r="R636" s="827"/>
      <c r="S636" s="832"/>
    </row>
    <row r="637" spans="1:19" ht="14.45" customHeight="1" x14ac:dyDescent="0.2">
      <c r="A637" s="821" t="s">
        <v>6414</v>
      </c>
      <c r="B637" s="822" t="s">
        <v>6415</v>
      </c>
      <c r="C637" s="822" t="s">
        <v>604</v>
      </c>
      <c r="D637" s="822" t="s">
        <v>2967</v>
      </c>
      <c r="E637" s="822" t="s">
        <v>6329</v>
      </c>
      <c r="F637" s="822" t="s">
        <v>6386</v>
      </c>
      <c r="G637" s="822" t="s">
        <v>6387</v>
      </c>
      <c r="H637" s="831">
        <v>32</v>
      </c>
      <c r="I637" s="831">
        <v>3872</v>
      </c>
      <c r="J637" s="822">
        <v>0.61034047919293821</v>
      </c>
      <c r="K637" s="822">
        <v>121</v>
      </c>
      <c r="L637" s="831">
        <v>52</v>
      </c>
      <c r="M637" s="831">
        <v>6344</v>
      </c>
      <c r="N637" s="822">
        <v>1</v>
      </c>
      <c r="O637" s="822">
        <v>122</v>
      </c>
      <c r="P637" s="831"/>
      <c r="Q637" s="831"/>
      <c r="R637" s="827"/>
      <c r="S637" s="832"/>
    </row>
    <row r="638" spans="1:19" ht="14.45" customHeight="1" x14ac:dyDescent="0.2">
      <c r="A638" s="821" t="s">
        <v>6414</v>
      </c>
      <c r="B638" s="822" t="s">
        <v>6415</v>
      </c>
      <c r="C638" s="822" t="s">
        <v>604</v>
      </c>
      <c r="D638" s="822" t="s">
        <v>2967</v>
      </c>
      <c r="E638" s="822" t="s">
        <v>6329</v>
      </c>
      <c r="F638" s="822" t="s">
        <v>6388</v>
      </c>
      <c r="G638" s="822" t="s">
        <v>6389</v>
      </c>
      <c r="H638" s="831"/>
      <c r="I638" s="831"/>
      <c r="J638" s="822"/>
      <c r="K638" s="822"/>
      <c r="L638" s="831">
        <v>1</v>
      </c>
      <c r="M638" s="831">
        <v>33</v>
      </c>
      <c r="N638" s="822">
        <v>1</v>
      </c>
      <c r="O638" s="822">
        <v>33</v>
      </c>
      <c r="P638" s="831"/>
      <c r="Q638" s="831"/>
      <c r="R638" s="827"/>
      <c r="S638" s="832"/>
    </row>
    <row r="639" spans="1:19" ht="14.45" customHeight="1" x14ac:dyDescent="0.2">
      <c r="A639" s="821" t="s">
        <v>6414</v>
      </c>
      <c r="B639" s="822" t="s">
        <v>6415</v>
      </c>
      <c r="C639" s="822" t="s">
        <v>604</v>
      </c>
      <c r="D639" s="822" t="s">
        <v>2967</v>
      </c>
      <c r="E639" s="822" t="s">
        <v>6329</v>
      </c>
      <c r="F639" s="822" t="s">
        <v>6394</v>
      </c>
      <c r="G639" s="822" t="s">
        <v>6395</v>
      </c>
      <c r="H639" s="831">
        <v>4</v>
      </c>
      <c r="I639" s="831">
        <v>308</v>
      </c>
      <c r="J639" s="822">
        <v>0.5641025641025641</v>
      </c>
      <c r="K639" s="822">
        <v>77</v>
      </c>
      <c r="L639" s="831">
        <v>7</v>
      </c>
      <c r="M639" s="831">
        <v>546</v>
      </c>
      <c r="N639" s="822">
        <v>1</v>
      </c>
      <c r="O639" s="822">
        <v>78</v>
      </c>
      <c r="P639" s="831"/>
      <c r="Q639" s="831"/>
      <c r="R639" s="827"/>
      <c r="S639" s="832"/>
    </row>
    <row r="640" spans="1:19" ht="14.45" customHeight="1" x14ac:dyDescent="0.2">
      <c r="A640" s="821" t="s">
        <v>6414</v>
      </c>
      <c r="B640" s="822" t="s">
        <v>6415</v>
      </c>
      <c r="C640" s="822" t="s">
        <v>604</v>
      </c>
      <c r="D640" s="822" t="s">
        <v>2967</v>
      </c>
      <c r="E640" s="822" t="s">
        <v>6329</v>
      </c>
      <c r="F640" s="822" t="s">
        <v>6396</v>
      </c>
      <c r="G640" s="822" t="s">
        <v>6397</v>
      </c>
      <c r="H640" s="831">
        <v>1</v>
      </c>
      <c r="I640" s="831">
        <v>620</v>
      </c>
      <c r="J640" s="822">
        <v>0.24919614147909969</v>
      </c>
      <c r="K640" s="822">
        <v>620</v>
      </c>
      <c r="L640" s="831">
        <v>4</v>
      </c>
      <c r="M640" s="831">
        <v>2488</v>
      </c>
      <c r="N640" s="822">
        <v>1</v>
      </c>
      <c r="O640" s="822">
        <v>622</v>
      </c>
      <c r="P640" s="831"/>
      <c r="Q640" s="831"/>
      <c r="R640" s="827"/>
      <c r="S640" s="832"/>
    </row>
    <row r="641" spans="1:19" ht="14.45" customHeight="1" x14ac:dyDescent="0.2">
      <c r="A641" s="821" t="s">
        <v>6414</v>
      </c>
      <c r="B641" s="822" t="s">
        <v>6415</v>
      </c>
      <c r="C641" s="822" t="s">
        <v>604</v>
      </c>
      <c r="D641" s="822" t="s">
        <v>2967</v>
      </c>
      <c r="E641" s="822" t="s">
        <v>6329</v>
      </c>
      <c r="F641" s="822" t="s">
        <v>6402</v>
      </c>
      <c r="G641" s="822" t="s">
        <v>6403</v>
      </c>
      <c r="H641" s="831">
        <v>54</v>
      </c>
      <c r="I641" s="831">
        <v>9612</v>
      </c>
      <c r="J641" s="822">
        <v>0.35798882681564248</v>
      </c>
      <c r="K641" s="822">
        <v>178</v>
      </c>
      <c r="L641" s="831">
        <v>150</v>
      </c>
      <c r="M641" s="831">
        <v>26850</v>
      </c>
      <c r="N641" s="822">
        <v>1</v>
      </c>
      <c r="O641" s="822">
        <v>179</v>
      </c>
      <c r="P641" s="831"/>
      <c r="Q641" s="831"/>
      <c r="R641" s="827"/>
      <c r="S641" s="832"/>
    </row>
    <row r="642" spans="1:19" ht="14.45" customHeight="1" x14ac:dyDescent="0.2">
      <c r="A642" s="821" t="s">
        <v>6414</v>
      </c>
      <c r="B642" s="822" t="s">
        <v>6415</v>
      </c>
      <c r="C642" s="822" t="s">
        <v>604</v>
      </c>
      <c r="D642" s="822" t="s">
        <v>6306</v>
      </c>
      <c r="E642" s="822" t="s">
        <v>6329</v>
      </c>
      <c r="F642" s="822" t="s">
        <v>6376</v>
      </c>
      <c r="G642" s="822" t="s">
        <v>6377</v>
      </c>
      <c r="H642" s="831"/>
      <c r="I642" s="831"/>
      <c r="J642" s="822"/>
      <c r="K642" s="822"/>
      <c r="L642" s="831"/>
      <c r="M642" s="831"/>
      <c r="N642" s="822"/>
      <c r="O642" s="822"/>
      <c r="P642" s="831">
        <v>2</v>
      </c>
      <c r="Q642" s="831">
        <v>76</v>
      </c>
      <c r="R642" s="827"/>
      <c r="S642" s="832">
        <v>38</v>
      </c>
    </row>
    <row r="643" spans="1:19" ht="14.45" customHeight="1" x14ac:dyDescent="0.2">
      <c r="A643" s="821" t="s">
        <v>6414</v>
      </c>
      <c r="B643" s="822" t="s">
        <v>6415</v>
      </c>
      <c r="C643" s="822" t="s">
        <v>604</v>
      </c>
      <c r="D643" s="822" t="s">
        <v>6306</v>
      </c>
      <c r="E643" s="822" t="s">
        <v>6329</v>
      </c>
      <c r="F643" s="822" t="s">
        <v>6423</v>
      </c>
      <c r="G643" s="822" t="s">
        <v>6424</v>
      </c>
      <c r="H643" s="831">
        <v>2</v>
      </c>
      <c r="I643" s="831">
        <v>504</v>
      </c>
      <c r="J643" s="822">
        <v>5.8360352014821676E-2</v>
      </c>
      <c r="K643" s="822">
        <v>252</v>
      </c>
      <c r="L643" s="831">
        <v>34</v>
      </c>
      <c r="M643" s="831">
        <v>8636</v>
      </c>
      <c r="N643" s="822">
        <v>1</v>
      </c>
      <c r="O643" s="822">
        <v>254</v>
      </c>
      <c r="P643" s="831">
        <v>5</v>
      </c>
      <c r="Q643" s="831">
        <v>1275</v>
      </c>
      <c r="R643" s="827">
        <v>0.14763779527559054</v>
      </c>
      <c r="S643" s="832">
        <v>255</v>
      </c>
    </row>
    <row r="644" spans="1:19" ht="14.45" customHeight="1" x14ac:dyDescent="0.2">
      <c r="A644" s="821" t="s">
        <v>6414</v>
      </c>
      <c r="B644" s="822" t="s">
        <v>6415</v>
      </c>
      <c r="C644" s="822" t="s">
        <v>604</v>
      </c>
      <c r="D644" s="822" t="s">
        <v>2970</v>
      </c>
      <c r="E644" s="822" t="s">
        <v>6329</v>
      </c>
      <c r="F644" s="822" t="s">
        <v>6376</v>
      </c>
      <c r="G644" s="822" t="s">
        <v>6377</v>
      </c>
      <c r="H644" s="831"/>
      <c r="I644" s="831"/>
      <c r="J644" s="822"/>
      <c r="K644" s="822"/>
      <c r="L644" s="831">
        <v>2</v>
      </c>
      <c r="M644" s="831">
        <v>76</v>
      </c>
      <c r="N644" s="822">
        <v>1</v>
      </c>
      <c r="O644" s="822">
        <v>38</v>
      </c>
      <c r="P644" s="831"/>
      <c r="Q644" s="831"/>
      <c r="R644" s="827"/>
      <c r="S644" s="832"/>
    </row>
    <row r="645" spans="1:19" ht="14.45" customHeight="1" x14ac:dyDescent="0.2">
      <c r="A645" s="821" t="s">
        <v>6414</v>
      </c>
      <c r="B645" s="822" t="s">
        <v>6415</v>
      </c>
      <c r="C645" s="822" t="s">
        <v>604</v>
      </c>
      <c r="D645" s="822" t="s">
        <v>2970</v>
      </c>
      <c r="E645" s="822" t="s">
        <v>6329</v>
      </c>
      <c r="F645" s="822" t="s">
        <v>6423</v>
      </c>
      <c r="G645" s="822" t="s">
        <v>6424</v>
      </c>
      <c r="H645" s="831">
        <v>91</v>
      </c>
      <c r="I645" s="831">
        <v>22932</v>
      </c>
      <c r="J645" s="822">
        <v>0.49606299212598426</v>
      </c>
      <c r="K645" s="822">
        <v>252</v>
      </c>
      <c r="L645" s="831">
        <v>182</v>
      </c>
      <c r="M645" s="831">
        <v>46228</v>
      </c>
      <c r="N645" s="822">
        <v>1</v>
      </c>
      <c r="O645" s="822">
        <v>254</v>
      </c>
      <c r="P645" s="831">
        <v>117</v>
      </c>
      <c r="Q645" s="831">
        <v>29835</v>
      </c>
      <c r="R645" s="827">
        <v>0.64538807649043872</v>
      </c>
      <c r="S645" s="832">
        <v>255</v>
      </c>
    </row>
    <row r="646" spans="1:19" ht="14.45" customHeight="1" x14ac:dyDescent="0.2">
      <c r="A646" s="821" t="s">
        <v>6414</v>
      </c>
      <c r="B646" s="822" t="s">
        <v>6415</v>
      </c>
      <c r="C646" s="822" t="s">
        <v>604</v>
      </c>
      <c r="D646" s="822" t="s">
        <v>2970</v>
      </c>
      <c r="E646" s="822" t="s">
        <v>6329</v>
      </c>
      <c r="F646" s="822" t="s">
        <v>6428</v>
      </c>
      <c r="G646" s="822" t="s">
        <v>6429</v>
      </c>
      <c r="H646" s="831"/>
      <c r="I646" s="831"/>
      <c r="J646" s="822"/>
      <c r="K646" s="822"/>
      <c r="L646" s="831"/>
      <c r="M646" s="831"/>
      <c r="N646" s="822"/>
      <c r="O646" s="822"/>
      <c r="P646" s="831">
        <v>1</v>
      </c>
      <c r="Q646" s="831">
        <v>725</v>
      </c>
      <c r="R646" s="827"/>
      <c r="S646" s="832">
        <v>725</v>
      </c>
    </row>
    <row r="647" spans="1:19" ht="14.45" customHeight="1" x14ac:dyDescent="0.2">
      <c r="A647" s="821" t="s">
        <v>6414</v>
      </c>
      <c r="B647" s="822" t="s">
        <v>6415</v>
      </c>
      <c r="C647" s="822" t="s">
        <v>604</v>
      </c>
      <c r="D647" s="822" t="s">
        <v>6307</v>
      </c>
      <c r="E647" s="822" t="s">
        <v>6329</v>
      </c>
      <c r="F647" s="822" t="s">
        <v>6376</v>
      </c>
      <c r="G647" s="822" t="s">
        <v>6377</v>
      </c>
      <c r="H647" s="831"/>
      <c r="I647" s="831"/>
      <c r="J647" s="822"/>
      <c r="K647" s="822"/>
      <c r="L647" s="831"/>
      <c r="M647" s="831"/>
      <c r="N647" s="822"/>
      <c r="O647" s="822"/>
      <c r="P647" s="831">
        <v>1</v>
      </c>
      <c r="Q647" s="831">
        <v>38</v>
      </c>
      <c r="R647" s="827"/>
      <c r="S647" s="832">
        <v>38</v>
      </c>
    </row>
    <row r="648" spans="1:19" ht="14.45" customHeight="1" x14ac:dyDescent="0.2">
      <c r="A648" s="821" t="s">
        <v>6414</v>
      </c>
      <c r="B648" s="822" t="s">
        <v>6415</v>
      </c>
      <c r="C648" s="822" t="s">
        <v>604</v>
      </c>
      <c r="D648" s="822" t="s">
        <v>6307</v>
      </c>
      <c r="E648" s="822" t="s">
        <v>6329</v>
      </c>
      <c r="F648" s="822" t="s">
        <v>6423</v>
      </c>
      <c r="G648" s="822" t="s">
        <v>6424</v>
      </c>
      <c r="H648" s="831">
        <v>90</v>
      </c>
      <c r="I648" s="831">
        <v>22680</v>
      </c>
      <c r="J648" s="822">
        <v>1.2755905511811023</v>
      </c>
      <c r="K648" s="822">
        <v>252</v>
      </c>
      <c r="L648" s="831">
        <v>70</v>
      </c>
      <c r="M648" s="831">
        <v>17780</v>
      </c>
      <c r="N648" s="822">
        <v>1</v>
      </c>
      <c r="O648" s="822">
        <v>254</v>
      </c>
      <c r="P648" s="831">
        <v>31</v>
      </c>
      <c r="Q648" s="831">
        <v>7905</v>
      </c>
      <c r="R648" s="827">
        <v>0.44460067491563554</v>
      </c>
      <c r="S648" s="832">
        <v>255</v>
      </c>
    </row>
    <row r="649" spans="1:19" ht="14.45" customHeight="1" x14ac:dyDescent="0.2">
      <c r="A649" s="821" t="s">
        <v>6414</v>
      </c>
      <c r="B649" s="822" t="s">
        <v>6415</v>
      </c>
      <c r="C649" s="822" t="s">
        <v>604</v>
      </c>
      <c r="D649" s="822" t="s">
        <v>6308</v>
      </c>
      <c r="E649" s="822" t="s">
        <v>6329</v>
      </c>
      <c r="F649" s="822" t="s">
        <v>6423</v>
      </c>
      <c r="G649" s="822" t="s">
        <v>6424</v>
      </c>
      <c r="H649" s="831">
        <v>23</v>
      </c>
      <c r="I649" s="831">
        <v>5796</v>
      </c>
      <c r="J649" s="822">
        <v>0.38031496062992126</v>
      </c>
      <c r="K649" s="822">
        <v>252</v>
      </c>
      <c r="L649" s="831">
        <v>60</v>
      </c>
      <c r="M649" s="831">
        <v>15240</v>
      </c>
      <c r="N649" s="822">
        <v>1</v>
      </c>
      <c r="O649" s="822">
        <v>254</v>
      </c>
      <c r="P649" s="831">
        <v>23</v>
      </c>
      <c r="Q649" s="831">
        <v>5865</v>
      </c>
      <c r="R649" s="827">
        <v>0.38484251968503935</v>
      </c>
      <c r="S649" s="832">
        <v>255</v>
      </c>
    </row>
    <row r="650" spans="1:19" ht="14.45" customHeight="1" x14ac:dyDescent="0.2">
      <c r="A650" s="821" t="s">
        <v>6414</v>
      </c>
      <c r="B650" s="822" t="s">
        <v>6415</v>
      </c>
      <c r="C650" s="822" t="s">
        <v>604</v>
      </c>
      <c r="D650" s="822" t="s">
        <v>2971</v>
      </c>
      <c r="E650" s="822" t="s">
        <v>6329</v>
      </c>
      <c r="F650" s="822" t="s">
        <v>6376</v>
      </c>
      <c r="G650" s="822" t="s">
        <v>6377</v>
      </c>
      <c r="H650" s="831">
        <v>1</v>
      </c>
      <c r="I650" s="831">
        <v>37</v>
      </c>
      <c r="J650" s="822"/>
      <c r="K650" s="822">
        <v>37</v>
      </c>
      <c r="L650" s="831"/>
      <c r="M650" s="831"/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6414</v>
      </c>
      <c r="B651" s="822" t="s">
        <v>6415</v>
      </c>
      <c r="C651" s="822" t="s">
        <v>604</v>
      </c>
      <c r="D651" s="822" t="s">
        <v>2971</v>
      </c>
      <c r="E651" s="822" t="s">
        <v>6329</v>
      </c>
      <c r="F651" s="822" t="s">
        <v>6423</v>
      </c>
      <c r="G651" s="822" t="s">
        <v>6424</v>
      </c>
      <c r="H651" s="831">
        <v>25</v>
      </c>
      <c r="I651" s="831">
        <v>6300</v>
      </c>
      <c r="J651" s="822">
        <v>1.3779527559055118</v>
      </c>
      <c r="K651" s="822">
        <v>252</v>
      </c>
      <c r="L651" s="831">
        <v>18</v>
      </c>
      <c r="M651" s="831">
        <v>4572</v>
      </c>
      <c r="N651" s="822">
        <v>1</v>
      </c>
      <c r="O651" s="822">
        <v>254</v>
      </c>
      <c r="P651" s="831">
        <v>23</v>
      </c>
      <c r="Q651" s="831">
        <v>5865</v>
      </c>
      <c r="R651" s="827">
        <v>1.2828083989501313</v>
      </c>
      <c r="S651" s="832">
        <v>255</v>
      </c>
    </row>
    <row r="652" spans="1:19" ht="14.45" customHeight="1" x14ac:dyDescent="0.2">
      <c r="A652" s="821" t="s">
        <v>6414</v>
      </c>
      <c r="B652" s="822" t="s">
        <v>6415</v>
      </c>
      <c r="C652" s="822" t="s">
        <v>604</v>
      </c>
      <c r="D652" s="822" t="s">
        <v>2972</v>
      </c>
      <c r="E652" s="822" t="s">
        <v>6329</v>
      </c>
      <c r="F652" s="822" t="s">
        <v>6376</v>
      </c>
      <c r="G652" s="822" t="s">
        <v>6377</v>
      </c>
      <c r="H652" s="831">
        <v>4</v>
      </c>
      <c r="I652" s="831">
        <v>148</v>
      </c>
      <c r="J652" s="822"/>
      <c r="K652" s="822">
        <v>37</v>
      </c>
      <c r="L652" s="831"/>
      <c r="M652" s="831"/>
      <c r="N652" s="822"/>
      <c r="O652" s="822"/>
      <c r="P652" s="831">
        <v>20</v>
      </c>
      <c r="Q652" s="831">
        <v>760</v>
      </c>
      <c r="R652" s="827"/>
      <c r="S652" s="832">
        <v>38</v>
      </c>
    </row>
    <row r="653" spans="1:19" ht="14.45" customHeight="1" x14ac:dyDescent="0.2">
      <c r="A653" s="821" t="s">
        <v>6414</v>
      </c>
      <c r="B653" s="822" t="s">
        <v>6415</v>
      </c>
      <c r="C653" s="822" t="s">
        <v>604</v>
      </c>
      <c r="D653" s="822" t="s">
        <v>2972</v>
      </c>
      <c r="E653" s="822" t="s">
        <v>6329</v>
      </c>
      <c r="F653" s="822" t="s">
        <v>6423</v>
      </c>
      <c r="G653" s="822" t="s">
        <v>6424</v>
      </c>
      <c r="H653" s="831">
        <v>414</v>
      </c>
      <c r="I653" s="831">
        <v>104328</v>
      </c>
      <c r="J653" s="822">
        <v>0.89097648043452271</v>
      </c>
      <c r="K653" s="822">
        <v>252</v>
      </c>
      <c r="L653" s="831">
        <v>461</v>
      </c>
      <c r="M653" s="831">
        <v>117094</v>
      </c>
      <c r="N653" s="822">
        <v>1</v>
      </c>
      <c r="O653" s="822">
        <v>254</v>
      </c>
      <c r="P653" s="831">
        <v>115</v>
      </c>
      <c r="Q653" s="831">
        <v>29325</v>
      </c>
      <c r="R653" s="827">
        <v>0.25043981758245515</v>
      </c>
      <c r="S653" s="832">
        <v>255</v>
      </c>
    </row>
    <row r="654" spans="1:19" ht="14.45" customHeight="1" x14ac:dyDescent="0.2">
      <c r="A654" s="821" t="s">
        <v>6414</v>
      </c>
      <c r="B654" s="822" t="s">
        <v>6415</v>
      </c>
      <c r="C654" s="822" t="s">
        <v>604</v>
      </c>
      <c r="D654" s="822" t="s">
        <v>2974</v>
      </c>
      <c r="E654" s="822" t="s">
        <v>6335</v>
      </c>
      <c r="F654" s="822" t="s">
        <v>6336</v>
      </c>
      <c r="G654" s="822" t="s">
        <v>6337</v>
      </c>
      <c r="H654" s="831">
        <v>0.2</v>
      </c>
      <c r="I654" s="831">
        <v>10.82</v>
      </c>
      <c r="J654" s="822"/>
      <c r="K654" s="822">
        <v>54.1</v>
      </c>
      <c r="L654" s="831"/>
      <c r="M654" s="831"/>
      <c r="N654" s="822"/>
      <c r="O654" s="822"/>
      <c r="P654" s="831"/>
      <c r="Q654" s="831"/>
      <c r="R654" s="827"/>
      <c r="S654" s="832"/>
    </row>
    <row r="655" spans="1:19" ht="14.45" customHeight="1" x14ac:dyDescent="0.2">
      <c r="A655" s="821" t="s">
        <v>6414</v>
      </c>
      <c r="B655" s="822" t="s">
        <v>6415</v>
      </c>
      <c r="C655" s="822" t="s">
        <v>604</v>
      </c>
      <c r="D655" s="822" t="s">
        <v>2974</v>
      </c>
      <c r="E655" s="822" t="s">
        <v>6335</v>
      </c>
      <c r="F655" s="822" t="s">
        <v>6338</v>
      </c>
      <c r="G655" s="822" t="s">
        <v>6339</v>
      </c>
      <c r="H655" s="831">
        <v>11.499999999999998</v>
      </c>
      <c r="I655" s="831">
        <v>801.57999999999993</v>
      </c>
      <c r="J655" s="822">
        <v>0.92003443328550916</v>
      </c>
      <c r="K655" s="822">
        <v>69.702608695652174</v>
      </c>
      <c r="L655" s="831">
        <v>12.5</v>
      </c>
      <c r="M655" s="831">
        <v>871.25000000000011</v>
      </c>
      <c r="N655" s="822">
        <v>1</v>
      </c>
      <c r="O655" s="822">
        <v>69.7</v>
      </c>
      <c r="P655" s="831"/>
      <c r="Q655" s="831"/>
      <c r="R655" s="827"/>
      <c r="S655" s="832"/>
    </row>
    <row r="656" spans="1:19" ht="14.45" customHeight="1" x14ac:dyDescent="0.2">
      <c r="A656" s="821" t="s">
        <v>6414</v>
      </c>
      <c r="B656" s="822" t="s">
        <v>6415</v>
      </c>
      <c r="C656" s="822" t="s">
        <v>604</v>
      </c>
      <c r="D656" s="822" t="s">
        <v>2974</v>
      </c>
      <c r="E656" s="822" t="s">
        <v>6335</v>
      </c>
      <c r="F656" s="822" t="s">
        <v>6340</v>
      </c>
      <c r="G656" s="822" t="s">
        <v>6341</v>
      </c>
      <c r="H656" s="831">
        <v>19.8</v>
      </c>
      <c r="I656" s="831">
        <v>6289.24</v>
      </c>
      <c r="J656" s="822">
        <v>1.0143510110866318</v>
      </c>
      <c r="K656" s="822">
        <v>317.63838383838379</v>
      </c>
      <c r="L656" s="831">
        <v>21.4</v>
      </c>
      <c r="M656" s="831">
        <v>6200.26</v>
      </c>
      <c r="N656" s="822">
        <v>1</v>
      </c>
      <c r="O656" s="822">
        <v>289.73177570093463</v>
      </c>
      <c r="P656" s="831"/>
      <c r="Q656" s="831"/>
      <c r="R656" s="827"/>
      <c r="S656" s="832"/>
    </row>
    <row r="657" spans="1:19" ht="14.45" customHeight="1" x14ac:dyDescent="0.2">
      <c r="A657" s="821" t="s">
        <v>6414</v>
      </c>
      <c r="B657" s="822" t="s">
        <v>6415</v>
      </c>
      <c r="C657" s="822" t="s">
        <v>604</v>
      </c>
      <c r="D657" s="822" t="s">
        <v>2974</v>
      </c>
      <c r="E657" s="822" t="s">
        <v>6335</v>
      </c>
      <c r="F657" s="822" t="s">
        <v>6342</v>
      </c>
      <c r="G657" s="822" t="s">
        <v>718</v>
      </c>
      <c r="H657" s="831">
        <v>0.1</v>
      </c>
      <c r="I657" s="831">
        <v>5.0599999999999996</v>
      </c>
      <c r="J657" s="822">
        <v>1</v>
      </c>
      <c r="K657" s="822">
        <v>50.599999999999994</v>
      </c>
      <c r="L657" s="831">
        <v>0.1</v>
      </c>
      <c r="M657" s="831">
        <v>5.0599999999999996</v>
      </c>
      <c r="N657" s="822">
        <v>1</v>
      </c>
      <c r="O657" s="822">
        <v>50.599999999999994</v>
      </c>
      <c r="P657" s="831"/>
      <c r="Q657" s="831"/>
      <c r="R657" s="827"/>
      <c r="S657" s="832"/>
    </row>
    <row r="658" spans="1:19" ht="14.45" customHeight="1" x14ac:dyDescent="0.2">
      <c r="A658" s="821" t="s">
        <v>6414</v>
      </c>
      <c r="B658" s="822" t="s">
        <v>6415</v>
      </c>
      <c r="C658" s="822" t="s">
        <v>604</v>
      </c>
      <c r="D658" s="822" t="s">
        <v>2974</v>
      </c>
      <c r="E658" s="822" t="s">
        <v>6335</v>
      </c>
      <c r="F658" s="822" t="s">
        <v>6343</v>
      </c>
      <c r="G658" s="822" t="s">
        <v>724</v>
      </c>
      <c r="H658" s="831">
        <v>20</v>
      </c>
      <c r="I658" s="831">
        <v>272.20999999999998</v>
      </c>
      <c r="J658" s="822">
        <v>2.9085372368842828</v>
      </c>
      <c r="K658" s="822">
        <v>13.610499999999998</v>
      </c>
      <c r="L658" s="831">
        <v>7</v>
      </c>
      <c r="M658" s="831">
        <v>93.589999999999989</v>
      </c>
      <c r="N658" s="822">
        <v>1</v>
      </c>
      <c r="O658" s="822">
        <v>13.37</v>
      </c>
      <c r="P658" s="831"/>
      <c r="Q658" s="831"/>
      <c r="R658" s="827"/>
      <c r="S658" s="832"/>
    </row>
    <row r="659" spans="1:19" ht="14.45" customHeight="1" x14ac:dyDescent="0.2">
      <c r="A659" s="821" t="s">
        <v>6414</v>
      </c>
      <c r="B659" s="822" t="s">
        <v>6415</v>
      </c>
      <c r="C659" s="822" t="s">
        <v>604</v>
      </c>
      <c r="D659" s="822" t="s">
        <v>2974</v>
      </c>
      <c r="E659" s="822" t="s">
        <v>6335</v>
      </c>
      <c r="F659" s="822" t="s">
        <v>6344</v>
      </c>
      <c r="G659" s="822" t="s">
        <v>726</v>
      </c>
      <c r="H659" s="831"/>
      <c r="I659" s="831"/>
      <c r="J659" s="822"/>
      <c r="K659" s="822"/>
      <c r="L659" s="831">
        <v>0.2</v>
      </c>
      <c r="M659" s="831">
        <v>122.28</v>
      </c>
      <c r="N659" s="822">
        <v>1</v>
      </c>
      <c r="O659" s="822">
        <v>611.4</v>
      </c>
      <c r="P659" s="831"/>
      <c r="Q659" s="831"/>
      <c r="R659" s="827"/>
      <c r="S659" s="832"/>
    </row>
    <row r="660" spans="1:19" ht="14.45" customHeight="1" x14ac:dyDescent="0.2">
      <c r="A660" s="821" t="s">
        <v>6414</v>
      </c>
      <c r="B660" s="822" t="s">
        <v>6415</v>
      </c>
      <c r="C660" s="822" t="s">
        <v>604</v>
      </c>
      <c r="D660" s="822" t="s">
        <v>2974</v>
      </c>
      <c r="E660" s="822" t="s">
        <v>6335</v>
      </c>
      <c r="F660" s="822" t="s">
        <v>6346</v>
      </c>
      <c r="G660" s="822" t="s">
        <v>1095</v>
      </c>
      <c r="H660" s="831">
        <v>0.2</v>
      </c>
      <c r="I660" s="831">
        <v>35.4</v>
      </c>
      <c r="J660" s="822"/>
      <c r="K660" s="822">
        <v>176.99999999999997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6414</v>
      </c>
      <c r="B661" s="822" t="s">
        <v>6415</v>
      </c>
      <c r="C661" s="822" t="s">
        <v>604</v>
      </c>
      <c r="D661" s="822" t="s">
        <v>2974</v>
      </c>
      <c r="E661" s="822" t="s">
        <v>6335</v>
      </c>
      <c r="F661" s="822" t="s">
        <v>6416</v>
      </c>
      <c r="G661" s="822" t="s">
        <v>679</v>
      </c>
      <c r="H661" s="831">
        <v>0.1</v>
      </c>
      <c r="I661" s="831">
        <v>4.7</v>
      </c>
      <c r="J661" s="822"/>
      <c r="K661" s="822">
        <v>47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6414</v>
      </c>
      <c r="B662" s="822" t="s">
        <v>6415</v>
      </c>
      <c r="C662" s="822" t="s">
        <v>604</v>
      </c>
      <c r="D662" s="822" t="s">
        <v>2974</v>
      </c>
      <c r="E662" s="822" t="s">
        <v>6335</v>
      </c>
      <c r="F662" s="822" t="s">
        <v>6347</v>
      </c>
      <c r="G662" s="822" t="s">
        <v>690</v>
      </c>
      <c r="H662" s="831">
        <v>5.8</v>
      </c>
      <c r="I662" s="831">
        <v>413.66999999999996</v>
      </c>
      <c r="J662" s="822">
        <v>0.78186663642549314</v>
      </c>
      <c r="K662" s="822">
        <v>71.322413793103436</v>
      </c>
      <c r="L662" s="831">
        <v>8.8000000000000007</v>
      </c>
      <c r="M662" s="831">
        <v>529.08000000000004</v>
      </c>
      <c r="N662" s="822">
        <v>1</v>
      </c>
      <c r="O662" s="822">
        <v>60.122727272727275</v>
      </c>
      <c r="P662" s="831"/>
      <c r="Q662" s="831"/>
      <c r="R662" s="827"/>
      <c r="S662" s="832"/>
    </row>
    <row r="663" spans="1:19" ht="14.45" customHeight="1" x14ac:dyDescent="0.2">
      <c r="A663" s="821" t="s">
        <v>6414</v>
      </c>
      <c r="B663" s="822" t="s">
        <v>6415</v>
      </c>
      <c r="C663" s="822" t="s">
        <v>604</v>
      </c>
      <c r="D663" s="822" t="s">
        <v>2974</v>
      </c>
      <c r="E663" s="822" t="s">
        <v>6335</v>
      </c>
      <c r="F663" s="822" t="s">
        <v>6348</v>
      </c>
      <c r="G663" s="822" t="s">
        <v>6349</v>
      </c>
      <c r="H663" s="831"/>
      <c r="I663" s="831"/>
      <c r="J663" s="822"/>
      <c r="K663" s="822"/>
      <c r="L663" s="831">
        <v>0.7</v>
      </c>
      <c r="M663" s="831">
        <v>36.270000000000003</v>
      </c>
      <c r="N663" s="822">
        <v>1</v>
      </c>
      <c r="O663" s="822">
        <v>51.814285714285724</v>
      </c>
      <c r="P663" s="831"/>
      <c r="Q663" s="831"/>
      <c r="R663" s="827"/>
      <c r="S663" s="832"/>
    </row>
    <row r="664" spans="1:19" ht="14.45" customHeight="1" x14ac:dyDescent="0.2">
      <c r="A664" s="821" t="s">
        <v>6414</v>
      </c>
      <c r="B664" s="822" t="s">
        <v>6415</v>
      </c>
      <c r="C664" s="822" t="s">
        <v>604</v>
      </c>
      <c r="D664" s="822" t="s">
        <v>2974</v>
      </c>
      <c r="E664" s="822" t="s">
        <v>6335</v>
      </c>
      <c r="F664" s="822" t="s">
        <v>6350</v>
      </c>
      <c r="G664" s="822" t="s">
        <v>683</v>
      </c>
      <c r="H664" s="831">
        <v>5.6000000000000005</v>
      </c>
      <c r="I664" s="831">
        <v>3296.9600000000005</v>
      </c>
      <c r="J664" s="822">
        <v>0.99406628395002194</v>
      </c>
      <c r="K664" s="822">
        <v>588.74285714285713</v>
      </c>
      <c r="L664" s="831">
        <v>6.2</v>
      </c>
      <c r="M664" s="831">
        <v>3316.64</v>
      </c>
      <c r="N664" s="822">
        <v>1</v>
      </c>
      <c r="O664" s="822">
        <v>534.94193548387091</v>
      </c>
      <c r="P664" s="831"/>
      <c r="Q664" s="831"/>
      <c r="R664" s="827"/>
      <c r="S664" s="832"/>
    </row>
    <row r="665" spans="1:19" ht="14.45" customHeight="1" x14ac:dyDescent="0.2">
      <c r="A665" s="821" t="s">
        <v>6414</v>
      </c>
      <c r="B665" s="822" t="s">
        <v>6415</v>
      </c>
      <c r="C665" s="822" t="s">
        <v>604</v>
      </c>
      <c r="D665" s="822" t="s">
        <v>2974</v>
      </c>
      <c r="E665" s="822" t="s">
        <v>6335</v>
      </c>
      <c r="F665" s="822" t="s">
        <v>6351</v>
      </c>
      <c r="G665" s="822" t="s">
        <v>688</v>
      </c>
      <c r="H665" s="831">
        <v>6</v>
      </c>
      <c r="I665" s="831">
        <v>100.80000000000001</v>
      </c>
      <c r="J665" s="822">
        <v>0.2608695652173913</v>
      </c>
      <c r="K665" s="822">
        <v>16.8</v>
      </c>
      <c r="L665" s="831">
        <v>23</v>
      </c>
      <c r="M665" s="831">
        <v>386.40000000000003</v>
      </c>
      <c r="N665" s="822">
        <v>1</v>
      </c>
      <c r="O665" s="822">
        <v>16.8</v>
      </c>
      <c r="P665" s="831"/>
      <c r="Q665" s="831"/>
      <c r="R665" s="827"/>
      <c r="S665" s="832"/>
    </row>
    <row r="666" spans="1:19" ht="14.45" customHeight="1" x14ac:dyDescent="0.2">
      <c r="A666" s="821" t="s">
        <v>6414</v>
      </c>
      <c r="B666" s="822" t="s">
        <v>6415</v>
      </c>
      <c r="C666" s="822" t="s">
        <v>604</v>
      </c>
      <c r="D666" s="822" t="s">
        <v>2974</v>
      </c>
      <c r="E666" s="822" t="s">
        <v>6335</v>
      </c>
      <c r="F666" s="822" t="s">
        <v>6352</v>
      </c>
      <c r="G666" s="822" t="s">
        <v>692</v>
      </c>
      <c r="H666" s="831">
        <v>0.04</v>
      </c>
      <c r="I666" s="831">
        <v>4.8600000000000003</v>
      </c>
      <c r="J666" s="822">
        <v>2</v>
      </c>
      <c r="K666" s="822">
        <v>121.5</v>
      </c>
      <c r="L666" s="831">
        <v>0.02</v>
      </c>
      <c r="M666" s="831">
        <v>2.4300000000000002</v>
      </c>
      <c r="N666" s="822">
        <v>1</v>
      </c>
      <c r="O666" s="822">
        <v>121.5</v>
      </c>
      <c r="P666" s="831"/>
      <c r="Q666" s="831"/>
      <c r="R666" s="827"/>
      <c r="S666" s="832"/>
    </row>
    <row r="667" spans="1:19" ht="14.45" customHeight="1" x14ac:dyDescent="0.2">
      <c r="A667" s="821" t="s">
        <v>6414</v>
      </c>
      <c r="B667" s="822" t="s">
        <v>6415</v>
      </c>
      <c r="C667" s="822" t="s">
        <v>604</v>
      </c>
      <c r="D667" s="822" t="s">
        <v>2974</v>
      </c>
      <c r="E667" s="822" t="s">
        <v>6335</v>
      </c>
      <c r="F667" s="822" t="s">
        <v>6353</v>
      </c>
      <c r="G667" s="822" t="s">
        <v>692</v>
      </c>
      <c r="H667" s="831">
        <v>0.12</v>
      </c>
      <c r="I667" s="831">
        <v>24.08</v>
      </c>
      <c r="J667" s="822">
        <v>0.5714285714285714</v>
      </c>
      <c r="K667" s="822">
        <v>200.66666666666666</v>
      </c>
      <c r="L667" s="831">
        <v>0.21</v>
      </c>
      <c r="M667" s="831">
        <v>42.14</v>
      </c>
      <c r="N667" s="822">
        <v>1</v>
      </c>
      <c r="O667" s="822">
        <v>200.66666666666669</v>
      </c>
      <c r="P667" s="831"/>
      <c r="Q667" s="831"/>
      <c r="R667" s="827"/>
      <c r="S667" s="832"/>
    </row>
    <row r="668" spans="1:19" ht="14.45" customHeight="1" x14ac:dyDescent="0.2">
      <c r="A668" s="821" t="s">
        <v>6414</v>
      </c>
      <c r="B668" s="822" t="s">
        <v>6415</v>
      </c>
      <c r="C668" s="822" t="s">
        <v>604</v>
      </c>
      <c r="D668" s="822" t="s">
        <v>2974</v>
      </c>
      <c r="E668" s="822" t="s">
        <v>6335</v>
      </c>
      <c r="F668" s="822" t="s">
        <v>6354</v>
      </c>
      <c r="G668" s="822" t="s">
        <v>692</v>
      </c>
      <c r="H668" s="831">
        <v>8.7999999999999989</v>
      </c>
      <c r="I668" s="831">
        <v>2142.1800000000003</v>
      </c>
      <c r="J668" s="822">
        <v>0.71543841133918018</v>
      </c>
      <c r="K668" s="822">
        <v>243.42954545454552</v>
      </c>
      <c r="L668" s="831">
        <v>12.299999999999999</v>
      </c>
      <c r="M668" s="831">
        <v>2994.2200000000003</v>
      </c>
      <c r="N668" s="822">
        <v>1</v>
      </c>
      <c r="O668" s="822">
        <v>243.43252032520328</v>
      </c>
      <c r="P668" s="831"/>
      <c r="Q668" s="831"/>
      <c r="R668" s="827"/>
      <c r="S668" s="832"/>
    </row>
    <row r="669" spans="1:19" ht="14.45" customHeight="1" x14ac:dyDescent="0.2">
      <c r="A669" s="821" t="s">
        <v>6414</v>
      </c>
      <c r="B669" s="822" t="s">
        <v>6415</v>
      </c>
      <c r="C669" s="822" t="s">
        <v>604</v>
      </c>
      <c r="D669" s="822" t="s">
        <v>2974</v>
      </c>
      <c r="E669" s="822" t="s">
        <v>6335</v>
      </c>
      <c r="F669" s="822" t="s">
        <v>6418</v>
      </c>
      <c r="G669" s="822"/>
      <c r="H669" s="831">
        <v>1.4000000000000001</v>
      </c>
      <c r="I669" s="831">
        <v>52.5</v>
      </c>
      <c r="J669" s="822"/>
      <c r="K669" s="822">
        <v>37.499999999999993</v>
      </c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6414</v>
      </c>
      <c r="B670" s="822" t="s">
        <v>6415</v>
      </c>
      <c r="C670" s="822" t="s">
        <v>604</v>
      </c>
      <c r="D670" s="822" t="s">
        <v>2974</v>
      </c>
      <c r="E670" s="822" t="s">
        <v>6335</v>
      </c>
      <c r="F670" s="822" t="s">
        <v>6418</v>
      </c>
      <c r="G670" s="822" t="s">
        <v>6419</v>
      </c>
      <c r="H670" s="831">
        <v>1.4</v>
      </c>
      <c r="I670" s="831">
        <v>52.5</v>
      </c>
      <c r="J670" s="822"/>
      <c r="K670" s="822">
        <v>37.5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6414</v>
      </c>
      <c r="B671" s="822" t="s">
        <v>6415</v>
      </c>
      <c r="C671" s="822" t="s">
        <v>604</v>
      </c>
      <c r="D671" s="822" t="s">
        <v>2974</v>
      </c>
      <c r="E671" s="822" t="s">
        <v>6335</v>
      </c>
      <c r="F671" s="822" t="s">
        <v>6356</v>
      </c>
      <c r="G671" s="822" t="s">
        <v>4097</v>
      </c>
      <c r="H671" s="831"/>
      <c r="I671" s="831"/>
      <c r="J671" s="822"/>
      <c r="K671" s="822"/>
      <c r="L671" s="831">
        <v>0.2</v>
      </c>
      <c r="M671" s="831">
        <v>6.04</v>
      </c>
      <c r="N671" s="822">
        <v>1</v>
      </c>
      <c r="O671" s="822">
        <v>30.2</v>
      </c>
      <c r="P671" s="831"/>
      <c r="Q671" s="831"/>
      <c r="R671" s="827"/>
      <c r="S671" s="832"/>
    </row>
    <row r="672" spans="1:19" ht="14.45" customHeight="1" x14ac:dyDescent="0.2">
      <c r="A672" s="821" t="s">
        <v>6414</v>
      </c>
      <c r="B672" s="822" t="s">
        <v>6415</v>
      </c>
      <c r="C672" s="822" t="s">
        <v>604</v>
      </c>
      <c r="D672" s="822" t="s">
        <v>2974</v>
      </c>
      <c r="E672" s="822" t="s">
        <v>6335</v>
      </c>
      <c r="F672" s="822" t="s">
        <v>6357</v>
      </c>
      <c r="G672" s="822" t="s">
        <v>2319</v>
      </c>
      <c r="H672" s="831"/>
      <c r="I672" s="831"/>
      <c r="J672" s="822"/>
      <c r="K672" s="822"/>
      <c r="L672" s="831">
        <v>1.2</v>
      </c>
      <c r="M672" s="831">
        <v>326.52</v>
      </c>
      <c r="N672" s="822">
        <v>1</v>
      </c>
      <c r="O672" s="822">
        <v>272.10000000000002</v>
      </c>
      <c r="P672" s="831"/>
      <c r="Q672" s="831"/>
      <c r="R672" s="827"/>
      <c r="S672" s="832"/>
    </row>
    <row r="673" spans="1:19" ht="14.45" customHeight="1" x14ac:dyDescent="0.2">
      <c r="A673" s="821" t="s">
        <v>6414</v>
      </c>
      <c r="B673" s="822" t="s">
        <v>6415</v>
      </c>
      <c r="C673" s="822" t="s">
        <v>604</v>
      </c>
      <c r="D673" s="822" t="s">
        <v>2974</v>
      </c>
      <c r="E673" s="822" t="s">
        <v>6335</v>
      </c>
      <c r="F673" s="822" t="s">
        <v>6420</v>
      </c>
      <c r="G673" s="822" t="s">
        <v>2319</v>
      </c>
      <c r="H673" s="831"/>
      <c r="I673" s="831"/>
      <c r="J673" s="822"/>
      <c r="K673" s="822"/>
      <c r="L673" s="831">
        <v>2.2000000000000002</v>
      </c>
      <c r="M673" s="831">
        <v>113.11999999999999</v>
      </c>
      <c r="N673" s="822">
        <v>1</v>
      </c>
      <c r="O673" s="822">
        <v>51.418181818181807</v>
      </c>
      <c r="P673" s="831"/>
      <c r="Q673" s="831"/>
      <c r="R673" s="827"/>
      <c r="S673" s="832"/>
    </row>
    <row r="674" spans="1:19" ht="14.45" customHeight="1" x14ac:dyDescent="0.2">
      <c r="A674" s="821" t="s">
        <v>6414</v>
      </c>
      <c r="B674" s="822" t="s">
        <v>6415</v>
      </c>
      <c r="C674" s="822" t="s">
        <v>604</v>
      </c>
      <c r="D674" s="822" t="s">
        <v>2974</v>
      </c>
      <c r="E674" s="822" t="s">
        <v>6359</v>
      </c>
      <c r="F674" s="822" t="s">
        <v>6360</v>
      </c>
      <c r="G674" s="822" t="s">
        <v>6361</v>
      </c>
      <c r="H674" s="831">
        <v>1</v>
      </c>
      <c r="I674" s="831">
        <v>242.64</v>
      </c>
      <c r="J674" s="822">
        <v>0.5</v>
      </c>
      <c r="K674" s="822">
        <v>242.64</v>
      </c>
      <c r="L674" s="831">
        <v>2</v>
      </c>
      <c r="M674" s="831">
        <v>485.28</v>
      </c>
      <c r="N674" s="822">
        <v>1</v>
      </c>
      <c r="O674" s="822">
        <v>242.64</v>
      </c>
      <c r="P674" s="831"/>
      <c r="Q674" s="831"/>
      <c r="R674" s="827"/>
      <c r="S674" s="832"/>
    </row>
    <row r="675" spans="1:19" ht="14.45" customHeight="1" x14ac:dyDescent="0.2">
      <c r="A675" s="821" t="s">
        <v>6414</v>
      </c>
      <c r="B675" s="822" t="s">
        <v>6415</v>
      </c>
      <c r="C675" s="822" t="s">
        <v>604</v>
      </c>
      <c r="D675" s="822" t="s">
        <v>2974</v>
      </c>
      <c r="E675" s="822" t="s">
        <v>6359</v>
      </c>
      <c r="F675" s="822" t="s">
        <v>6362</v>
      </c>
      <c r="G675" s="822" t="s">
        <v>6363</v>
      </c>
      <c r="H675" s="831">
        <v>19</v>
      </c>
      <c r="I675" s="831">
        <v>4610.16</v>
      </c>
      <c r="J675" s="822">
        <v>0.82699979908728227</v>
      </c>
      <c r="K675" s="822">
        <v>242.64</v>
      </c>
      <c r="L675" s="831">
        <v>24</v>
      </c>
      <c r="M675" s="831">
        <v>5574.5599999999995</v>
      </c>
      <c r="N675" s="822">
        <v>1</v>
      </c>
      <c r="O675" s="822">
        <v>232.27333333333331</v>
      </c>
      <c r="P675" s="831"/>
      <c r="Q675" s="831"/>
      <c r="R675" s="827"/>
      <c r="S675" s="832"/>
    </row>
    <row r="676" spans="1:19" ht="14.45" customHeight="1" x14ac:dyDescent="0.2">
      <c r="A676" s="821" t="s">
        <v>6414</v>
      </c>
      <c r="B676" s="822" t="s">
        <v>6415</v>
      </c>
      <c r="C676" s="822" t="s">
        <v>604</v>
      </c>
      <c r="D676" s="822" t="s">
        <v>2974</v>
      </c>
      <c r="E676" s="822" t="s">
        <v>6359</v>
      </c>
      <c r="F676" s="822" t="s">
        <v>6364</v>
      </c>
      <c r="G676" s="822" t="s">
        <v>6365</v>
      </c>
      <c r="H676" s="831"/>
      <c r="I676" s="831"/>
      <c r="J676" s="822"/>
      <c r="K676" s="822"/>
      <c r="L676" s="831">
        <v>6</v>
      </c>
      <c r="M676" s="831">
        <v>1207.04</v>
      </c>
      <c r="N676" s="822">
        <v>1</v>
      </c>
      <c r="O676" s="822">
        <v>201.17333333333332</v>
      </c>
      <c r="P676" s="831"/>
      <c r="Q676" s="831"/>
      <c r="R676" s="827"/>
      <c r="S676" s="832"/>
    </row>
    <row r="677" spans="1:19" ht="14.45" customHeight="1" x14ac:dyDescent="0.2">
      <c r="A677" s="821" t="s">
        <v>6414</v>
      </c>
      <c r="B677" s="822" t="s">
        <v>6415</v>
      </c>
      <c r="C677" s="822" t="s">
        <v>604</v>
      </c>
      <c r="D677" s="822" t="s">
        <v>2974</v>
      </c>
      <c r="E677" s="822" t="s">
        <v>6359</v>
      </c>
      <c r="F677" s="822" t="s">
        <v>6366</v>
      </c>
      <c r="G677" s="822" t="s">
        <v>6367</v>
      </c>
      <c r="H677" s="831">
        <v>6</v>
      </c>
      <c r="I677" s="831">
        <v>2334</v>
      </c>
      <c r="J677" s="822"/>
      <c r="K677" s="822">
        <v>389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6414</v>
      </c>
      <c r="B678" s="822" t="s">
        <v>6415</v>
      </c>
      <c r="C678" s="822" t="s">
        <v>604</v>
      </c>
      <c r="D678" s="822" t="s">
        <v>2974</v>
      </c>
      <c r="E678" s="822" t="s">
        <v>6359</v>
      </c>
      <c r="F678" s="822" t="s">
        <v>6368</v>
      </c>
      <c r="G678" s="822" t="s">
        <v>6367</v>
      </c>
      <c r="H678" s="831">
        <v>253</v>
      </c>
      <c r="I678" s="831">
        <v>113597</v>
      </c>
      <c r="J678" s="822">
        <v>0.93357933579335795</v>
      </c>
      <c r="K678" s="822">
        <v>449</v>
      </c>
      <c r="L678" s="831">
        <v>271</v>
      </c>
      <c r="M678" s="831">
        <v>121679</v>
      </c>
      <c r="N678" s="822">
        <v>1</v>
      </c>
      <c r="O678" s="822">
        <v>449</v>
      </c>
      <c r="P678" s="831"/>
      <c r="Q678" s="831"/>
      <c r="R678" s="827"/>
      <c r="S678" s="832"/>
    </row>
    <row r="679" spans="1:19" ht="14.45" customHeight="1" x14ac:dyDescent="0.2">
      <c r="A679" s="821" t="s">
        <v>6414</v>
      </c>
      <c r="B679" s="822" t="s">
        <v>6415</v>
      </c>
      <c r="C679" s="822" t="s">
        <v>604</v>
      </c>
      <c r="D679" s="822" t="s">
        <v>2974</v>
      </c>
      <c r="E679" s="822" t="s">
        <v>6359</v>
      </c>
      <c r="F679" s="822" t="s">
        <v>6369</v>
      </c>
      <c r="G679" s="822" t="s">
        <v>6367</v>
      </c>
      <c r="H679" s="831">
        <v>41</v>
      </c>
      <c r="I679" s="831">
        <v>20500</v>
      </c>
      <c r="J679" s="822">
        <v>0.63076923076923075</v>
      </c>
      <c r="K679" s="822">
        <v>500</v>
      </c>
      <c r="L679" s="831">
        <v>65</v>
      </c>
      <c r="M679" s="831">
        <v>32500</v>
      </c>
      <c r="N679" s="822">
        <v>1</v>
      </c>
      <c r="O679" s="822">
        <v>500</v>
      </c>
      <c r="P679" s="831"/>
      <c r="Q679" s="831"/>
      <c r="R679" s="827"/>
      <c r="S679" s="832"/>
    </row>
    <row r="680" spans="1:19" ht="14.45" customHeight="1" x14ac:dyDescent="0.2">
      <c r="A680" s="821" t="s">
        <v>6414</v>
      </c>
      <c r="B680" s="822" t="s">
        <v>6415</v>
      </c>
      <c r="C680" s="822" t="s">
        <v>604</v>
      </c>
      <c r="D680" s="822" t="s">
        <v>2974</v>
      </c>
      <c r="E680" s="822" t="s">
        <v>6329</v>
      </c>
      <c r="F680" s="822" t="s">
        <v>6372</v>
      </c>
      <c r="G680" s="822" t="s">
        <v>6373</v>
      </c>
      <c r="H680" s="831">
        <v>41</v>
      </c>
      <c r="I680" s="831">
        <v>3198</v>
      </c>
      <c r="J680" s="822">
        <v>1.2266973532796317</v>
      </c>
      <c r="K680" s="822">
        <v>78</v>
      </c>
      <c r="L680" s="831">
        <v>33</v>
      </c>
      <c r="M680" s="831">
        <v>2607</v>
      </c>
      <c r="N680" s="822">
        <v>1</v>
      </c>
      <c r="O680" s="822">
        <v>79</v>
      </c>
      <c r="P680" s="831"/>
      <c r="Q680" s="831"/>
      <c r="R680" s="827"/>
      <c r="S680" s="832"/>
    </row>
    <row r="681" spans="1:19" ht="14.45" customHeight="1" x14ac:dyDescent="0.2">
      <c r="A681" s="821" t="s">
        <v>6414</v>
      </c>
      <c r="B681" s="822" t="s">
        <v>6415</v>
      </c>
      <c r="C681" s="822" t="s">
        <v>604</v>
      </c>
      <c r="D681" s="822" t="s">
        <v>2974</v>
      </c>
      <c r="E681" s="822" t="s">
        <v>6329</v>
      </c>
      <c r="F681" s="822" t="s">
        <v>6374</v>
      </c>
      <c r="G681" s="822" t="s">
        <v>6375</v>
      </c>
      <c r="H681" s="831">
        <v>545</v>
      </c>
      <c r="I681" s="831">
        <v>80300</v>
      </c>
      <c r="J681" s="822">
        <v>0.79253066985126475</v>
      </c>
      <c r="K681" s="822">
        <v>147.33944954128441</v>
      </c>
      <c r="L681" s="831">
        <v>671</v>
      </c>
      <c r="M681" s="831">
        <v>101321</v>
      </c>
      <c r="N681" s="822">
        <v>1</v>
      </c>
      <c r="O681" s="822">
        <v>151</v>
      </c>
      <c r="P681" s="831"/>
      <c r="Q681" s="831"/>
      <c r="R681" s="827"/>
      <c r="S681" s="832"/>
    </row>
    <row r="682" spans="1:19" ht="14.45" customHeight="1" x14ac:dyDescent="0.2">
      <c r="A682" s="821" t="s">
        <v>6414</v>
      </c>
      <c r="B682" s="822" t="s">
        <v>6415</v>
      </c>
      <c r="C682" s="822" t="s">
        <v>604</v>
      </c>
      <c r="D682" s="822" t="s">
        <v>2974</v>
      </c>
      <c r="E682" s="822" t="s">
        <v>6329</v>
      </c>
      <c r="F682" s="822" t="s">
        <v>6376</v>
      </c>
      <c r="G682" s="822" t="s">
        <v>6377</v>
      </c>
      <c r="H682" s="831">
        <v>67</v>
      </c>
      <c r="I682" s="831">
        <v>2479</v>
      </c>
      <c r="J682" s="822">
        <v>0.89365537130497474</v>
      </c>
      <c r="K682" s="822">
        <v>37</v>
      </c>
      <c r="L682" s="831">
        <v>73</v>
      </c>
      <c r="M682" s="831">
        <v>2774</v>
      </c>
      <c r="N682" s="822">
        <v>1</v>
      </c>
      <c r="O682" s="822">
        <v>38</v>
      </c>
      <c r="P682" s="831"/>
      <c r="Q682" s="831"/>
      <c r="R682" s="827"/>
      <c r="S682" s="832"/>
    </row>
    <row r="683" spans="1:19" ht="14.45" customHeight="1" x14ac:dyDescent="0.2">
      <c r="A683" s="821" t="s">
        <v>6414</v>
      </c>
      <c r="B683" s="822" t="s">
        <v>6415</v>
      </c>
      <c r="C683" s="822" t="s">
        <v>604</v>
      </c>
      <c r="D683" s="822" t="s">
        <v>2974</v>
      </c>
      <c r="E683" s="822" t="s">
        <v>6329</v>
      </c>
      <c r="F683" s="822" t="s">
        <v>6378</v>
      </c>
      <c r="G683" s="822" t="s">
        <v>6379</v>
      </c>
      <c r="H683" s="831">
        <v>29</v>
      </c>
      <c r="I683" s="831">
        <v>3770</v>
      </c>
      <c r="J683" s="822">
        <v>0.5642867834156563</v>
      </c>
      <c r="K683" s="822">
        <v>130</v>
      </c>
      <c r="L683" s="831">
        <v>51</v>
      </c>
      <c r="M683" s="831">
        <v>6681</v>
      </c>
      <c r="N683" s="822">
        <v>1</v>
      </c>
      <c r="O683" s="822">
        <v>131</v>
      </c>
      <c r="P683" s="831"/>
      <c r="Q683" s="831"/>
      <c r="R683" s="827"/>
      <c r="S683" s="832"/>
    </row>
    <row r="684" spans="1:19" ht="14.45" customHeight="1" x14ac:dyDescent="0.2">
      <c r="A684" s="821" t="s">
        <v>6414</v>
      </c>
      <c r="B684" s="822" t="s">
        <v>6415</v>
      </c>
      <c r="C684" s="822" t="s">
        <v>604</v>
      </c>
      <c r="D684" s="822" t="s">
        <v>2974</v>
      </c>
      <c r="E684" s="822" t="s">
        <v>6329</v>
      </c>
      <c r="F684" s="822" t="s">
        <v>6423</v>
      </c>
      <c r="G684" s="822" t="s">
        <v>6424</v>
      </c>
      <c r="H684" s="831">
        <v>2</v>
      </c>
      <c r="I684" s="831">
        <v>504</v>
      </c>
      <c r="J684" s="822"/>
      <c r="K684" s="822">
        <v>252</v>
      </c>
      <c r="L684" s="831"/>
      <c r="M684" s="831"/>
      <c r="N684" s="822"/>
      <c r="O684" s="822"/>
      <c r="P684" s="831">
        <v>2</v>
      </c>
      <c r="Q684" s="831">
        <v>510</v>
      </c>
      <c r="R684" s="827"/>
      <c r="S684" s="832">
        <v>255</v>
      </c>
    </row>
    <row r="685" spans="1:19" ht="14.45" customHeight="1" x14ac:dyDescent="0.2">
      <c r="A685" s="821" t="s">
        <v>6414</v>
      </c>
      <c r="B685" s="822" t="s">
        <v>6415</v>
      </c>
      <c r="C685" s="822" t="s">
        <v>604</v>
      </c>
      <c r="D685" s="822" t="s">
        <v>2974</v>
      </c>
      <c r="E685" s="822" t="s">
        <v>6329</v>
      </c>
      <c r="F685" s="822" t="s">
        <v>6380</v>
      </c>
      <c r="G685" s="822" t="s">
        <v>6381</v>
      </c>
      <c r="H685" s="831">
        <v>41</v>
      </c>
      <c r="I685" s="831">
        <v>28782</v>
      </c>
      <c r="J685" s="822">
        <v>0.84812588401697309</v>
      </c>
      <c r="K685" s="822">
        <v>702</v>
      </c>
      <c r="L685" s="831">
        <v>48</v>
      </c>
      <c r="M685" s="831">
        <v>33936</v>
      </c>
      <c r="N685" s="822">
        <v>1</v>
      </c>
      <c r="O685" s="822">
        <v>707</v>
      </c>
      <c r="P685" s="831"/>
      <c r="Q685" s="831"/>
      <c r="R685" s="827"/>
      <c r="S685" s="832"/>
    </row>
    <row r="686" spans="1:19" ht="14.45" customHeight="1" x14ac:dyDescent="0.2">
      <c r="A686" s="821" t="s">
        <v>6414</v>
      </c>
      <c r="B686" s="822" t="s">
        <v>6415</v>
      </c>
      <c r="C686" s="822" t="s">
        <v>604</v>
      </c>
      <c r="D686" s="822" t="s">
        <v>2974</v>
      </c>
      <c r="E686" s="822" t="s">
        <v>6329</v>
      </c>
      <c r="F686" s="822" t="s">
        <v>6382</v>
      </c>
      <c r="G686" s="822" t="s">
        <v>6383</v>
      </c>
      <c r="H686" s="831"/>
      <c r="I686" s="831"/>
      <c r="J686" s="822"/>
      <c r="K686" s="822"/>
      <c r="L686" s="831">
        <v>2</v>
      </c>
      <c r="M686" s="831">
        <v>716</v>
      </c>
      <c r="N686" s="822">
        <v>1</v>
      </c>
      <c r="O686" s="822">
        <v>358</v>
      </c>
      <c r="P686" s="831"/>
      <c r="Q686" s="831"/>
      <c r="R686" s="827"/>
      <c r="S686" s="832"/>
    </row>
    <row r="687" spans="1:19" ht="14.45" customHeight="1" x14ac:dyDescent="0.2">
      <c r="A687" s="821" t="s">
        <v>6414</v>
      </c>
      <c r="B687" s="822" t="s">
        <v>6415</v>
      </c>
      <c r="C687" s="822" t="s">
        <v>604</v>
      </c>
      <c r="D687" s="822" t="s">
        <v>2974</v>
      </c>
      <c r="E687" s="822" t="s">
        <v>6329</v>
      </c>
      <c r="F687" s="822" t="s">
        <v>6384</v>
      </c>
      <c r="G687" s="822" t="s">
        <v>6385</v>
      </c>
      <c r="H687" s="831">
        <v>326</v>
      </c>
      <c r="I687" s="831">
        <v>10866.68</v>
      </c>
      <c r="J687" s="822">
        <v>0.65593668246949</v>
      </c>
      <c r="K687" s="822">
        <v>33.333374233128836</v>
      </c>
      <c r="L687" s="831">
        <v>497</v>
      </c>
      <c r="M687" s="831">
        <v>16566.66</v>
      </c>
      <c r="N687" s="822">
        <v>1</v>
      </c>
      <c r="O687" s="822">
        <v>33.333319919517102</v>
      </c>
      <c r="P687" s="831"/>
      <c r="Q687" s="831"/>
      <c r="R687" s="827"/>
      <c r="S687" s="832"/>
    </row>
    <row r="688" spans="1:19" ht="14.45" customHeight="1" x14ac:dyDescent="0.2">
      <c r="A688" s="821" t="s">
        <v>6414</v>
      </c>
      <c r="B688" s="822" t="s">
        <v>6415</v>
      </c>
      <c r="C688" s="822" t="s">
        <v>604</v>
      </c>
      <c r="D688" s="822" t="s">
        <v>2974</v>
      </c>
      <c r="E688" s="822" t="s">
        <v>6329</v>
      </c>
      <c r="F688" s="822" t="s">
        <v>6386</v>
      </c>
      <c r="G688" s="822" t="s">
        <v>6387</v>
      </c>
      <c r="H688" s="831">
        <v>1161</v>
      </c>
      <c r="I688" s="831">
        <v>140481</v>
      </c>
      <c r="J688" s="822">
        <v>0.91898133005377258</v>
      </c>
      <c r="K688" s="822">
        <v>121</v>
      </c>
      <c r="L688" s="831">
        <v>1253</v>
      </c>
      <c r="M688" s="831">
        <v>152866</v>
      </c>
      <c r="N688" s="822">
        <v>1</v>
      </c>
      <c r="O688" s="822">
        <v>122</v>
      </c>
      <c r="P688" s="831"/>
      <c r="Q688" s="831"/>
      <c r="R688" s="827"/>
      <c r="S688" s="832"/>
    </row>
    <row r="689" spans="1:19" ht="14.45" customHeight="1" x14ac:dyDescent="0.2">
      <c r="A689" s="821" t="s">
        <v>6414</v>
      </c>
      <c r="B689" s="822" t="s">
        <v>6415</v>
      </c>
      <c r="C689" s="822" t="s">
        <v>604</v>
      </c>
      <c r="D689" s="822" t="s">
        <v>2974</v>
      </c>
      <c r="E689" s="822" t="s">
        <v>6329</v>
      </c>
      <c r="F689" s="822" t="s">
        <v>6390</v>
      </c>
      <c r="G689" s="822" t="s">
        <v>6391</v>
      </c>
      <c r="H689" s="831"/>
      <c r="I689" s="831"/>
      <c r="J689" s="822"/>
      <c r="K689" s="822"/>
      <c r="L689" s="831">
        <v>1</v>
      </c>
      <c r="M689" s="831">
        <v>75</v>
      </c>
      <c r="N689" s="822">
        <v>1</v>
      </c>
      <c r="O689" s="822">
        <v>75</v>
      </c>
      <c r="P689" s="831"/>
      <c r="Q689" s="831"/>
      <c r="R689" s="827"/>
      <c r="S689" s="832"/>
    </row>
    <row r="690" spans="1:19" ht="14.45" customHeight="1" x14ac:dyDescent="0.2">
      <c r="A690" s="821" t="s">
        <v>6414</v>
      </c>
      <c r="B690" s="822" t="s">
        <v>6415</v>
      </c>
      <c r="C690" s="822" t="s">
        <v>604</v>
      </c>
      <c r="D690" s="822" t="s">
        <v>2974</v>
      </c>
      <c r="E690" s="822" t="s">
        <v>6329</v>
      </c>
      <c r="F690" s="822" t="s">
        <v>6394</v>
      </c>
      <c r="G690" s="822" t="s">
        <v>6395</v>
      </c>
      <c r="H690" s="831">
        <v>154</v>
      </c>
      <c r="I690" s="831">
        <v>11858</v>
      </c>
      <c r="J690" s="822">
        <v>0.7137354038762489</v>
      </c>
      <c r="K690" s="822">
        <v>77</v>
      </c>
      <c r="L690" s="831">
        <v>213</v>
      </c>
      <c r="M690" s="831">
        <v>16614</v>
      </c>
      <c r="N690" s="822">
        <v>1</v>
      </c>
      <c r="O690" s="822">
        <v>78</v>
      </c>
      <c r="P690" s="831"/>
      <c r="Q690" s="831"/>
      <c r="R690" s="827"/>
      <c r="S690" s="832"/>
    </row>
    <row r="691" spans="1:19" ht="14.45" customHeight="1" x14ac:dyDescent="0.2">
      <c r="A691" s="821" t="s">
        <v>6414</v>
      </c>
      <c r="B691" s="822" t="s">
        <v>6415</v>
      </c>
      <c r="C691" s="822" t="s">
        <v>604</v>
      </c>
      <c r="D691" s="822" t="s">
        <v>2974</v>
      </c>
      <c r="E691" s="822" t="s">
        <v>6329</v>
      </c>
      <c r="F691" s="822" t="s">
        <v>6396</v>
      </c>
      <c r="G691" s="822" t="s">
        <v>6397</v>
      </c>
      <c r="H691" s="831">
        <v>26</v>
      </c>
      <c r="I691" s="831">
        <v>16120</v>
      </c>
      <c r="J691" s="822">
        <v>0.71989996427295466</v>
      </c>
      <c r="K691" s="822">
        <v>620</v>
      </c>
      <c r="L691" s="831">
        <v>36</v>
      </c>
      <c r="M691" s="831">
        <v>22392</v>
      </c>
      <c r="N691" s="822">
        <v>1</v>
      </c>
      <c r="O691" s="822">
        <v>622</v>
      </c>
      <c r="P691" s="831"/>
      <c r="Q691" s="831"/>
      <c r="R691" s="827"/>
      <c r="S691" s="832"/>
    </row>
    <row r="692" spans="1:19" ht="14.45" customHeight="1" x14ac:dyDescent="0.2">
      <c r="A692" s="821" t="s">
        <v>6414</v>
      </c>
      <c r="B692" s="822" t="s">
        <v>6415</v>
      </c>
      <c r="C692" s="822" t="s">
        <v>604</v>
      </c>
      <c r="D692" s="822" t="s">
        <v>2974</v>
      </c>
      <c r="E692" s="822" t="s">
        <v>6329</v>
      </c>
      <c r="F692" s="822" t="s">
        <v>6400</v>
      </c>
      <c r="G692" s="822" t="s">
        <v>6401</v>
      </c>
      <c r="H692" s="831">
        <v>14</v>
      </c>
      <c r="I692" s="831">
        <v>5236</v>
      </c>
      <c r="J692" s="822">
        <v>0.48019075568598679</v>
      </c>
      <c r="K692" s="822">
        <v>374</v>
      </c>
      <c r="L692" s="831">
        <v>29</v>
      </c>
      <c r="M692" s="831">
        <v>10904</v>
      </c>
      <c r="N692" s="822">
        <v>1</v>
      </c>
      <c r="O692" s="822">
        <v>376</v>
      </c>
      <c r="P692" s="831"/>
      <c r="Q692" s="831"/>
      <c r="R692" s="827"/>
      <c r="S692" s="832"/>
    </row>
    <row r="693" spans="1:19" ht="14.45" customHeight="1" x14ac:dyDescent="0.2">
      <c r="A693" s="821" t="s">
        <v>6414</v>
      </c>
      <c r="B693" s="822" t="s">
        <v>6415</v>
      </c>
      <c r="C693" s="822" t="s">
        <v>604</v>
      </c>
      <c r="D693" s="822" t="s">
        <v>2974</v>
      </c>
      <c r="E693" s="822" t="s">
        <v>6329</v>
      </c>
      <c r="F693" s="822" t="s">
        <v>6402</v>
      </c>
      <c r="G693" s="822" t="s">
        <v>6403</v>
      </c>
      <c r="H693" s="831">
        <v>410</v>
      </c>
      <c r="I693" s="831">
        <v>72980</v>
      </c>
      <c r="J693" s="822">
        <v>0.91006584197924978</v>
      </c>
      <c r="K693" s="822">
        <v>178</v>
      </c>
      <c r="L693" s="831">
        <v>448</v>
      </c>
      <c r="M693" s="831">
        <v>80192</v>
      </c>
      <c r="N693" s="822">
        <v>1</v>
      </c>
      <c r="O693" s="822">
        <v>179</v>
      </c>
      <c r="P693" s="831"/>
      <c r="Q693" s="831"/>
      <c r="R693" s="827"/>
      <c r="S693" s="832"/>
    </row>
    <row r="694" spans="1:19" ht="14.45" customHeight="1" x14ac:dyDescent="0.2">
      <c r="A694" s="821" t="s">
        <v>6414</v>
      </c>
      <c r="B694" s="822" t="s">
        <v>6415</v>
      </c>
      <c r="C694" s="822" t="s">
        <v>604</v>
      </c>
      <c r="D694" s="822" t="s">
        <v>2974</v>
      </c>
      <c r="E694" s="822" t="s">
        <v>6329</v>
      </c>
      <c r="F694" s="822" t="s">
        <v>6404</v>
      </c>
      <c r="G694" s="822" t="s">
        <v>6405</v>
      </c>
      <c r="H694" s="831">
        <v>77</v>
      </c>
      <c r="I694" s="831">
        <v>99946</v>
      </c>
      <c r="J694" s="822">
        <v>0.891913116421853</v>
      </c>
      <c r="K694" s="822">
        <v>1298</v>
      </c>
      <c r="L694" s="831">
        <v>86</v>
      </c>
      <c r="M694" s="831">
        <v>112058</v>
      </c>
      <c r="N694" s="822">
        <v>1</v>
      </c>
      <c r="O694" s="822">
        <v>1303</v>
      </c>
      <c r="P694" s="831"/>
      <c r="Q694" s="831"/>
      <c r="R694" s="827"/>
      <c r="S694" s="832"/>
    </row>
    <row r="695" spans="1:19" ht="14.45" customHeight="1" x14ac:dyDescent="0.2">
      <c r="A695" s="821" t="s">
        <v>6414</v>
      </c>
      <c r="B695" s="822" t="s">
        <v>6415</v>
      </c>
      <c r="C695" s="822" t="s">
        <v>604</v>
      </c>
      <c r="D695" s="822" t="s">
        <v>6309</v>
      </c>
      <c r="E695" s="822" t="s">
        <v>6329</v>
      </c>
      <c r="F695" s="822" t="s">
        <v>6384</v>
      </c>
      <c r="G695" s="822" t="s">
        <v>6385</v>
      </c>
      <c r="H695" s="831">
        <v>1</v>
      </c>
      <c r="I695" s="831">
        <v>33.33</v>
      </c>
      <c r="J695" s="822"/>
      <c r="K695" s="822">
        <v>33.33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6414</v>
      </c>
      <c r="B696" s="822" t="s">
        <v>6415</v>
      </c>
      <c r="C696" s="822" t="s">
        <v>604</v>
      </c>
      <c r="D696" s="822" t="s">
        <v>6309</v>
      </c>
      <c r="E696" s="822" t="s">
        <v>6329</v>
      </c>
      <c r="F696" s="822" t="s">
        <v>6402</v>
      </c>
      <c r="G696" s="822" t="s">
        <v>6403</v>
      </c>
      <c r="H696" s="831">
        <v>1</v>
      </c>
      <c r="I696" s="831">
        <v>178</v>
      </c>
      <c r="J696" s="822"/>
      <c r="K696" s="822">
        <v>178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6414</v>
      </c>
      <c r="B697" s="822" t="s">
        <v>6415</v>
      </c>
      <c r="C697" s="822" t="s">
        <v>604</v>
      </c>
      <c r="D697" s="822" t="s">
        <v>6310</v>
      </c>
      <c r="E697" s="822" t="s">
        <v>6329</v>
      </c>
      <c r="F697" s="822" t="s">
        <v>6423</v>
      </c>
      <c r="G697" s="822" t="s">
        <v>6424</v>
      </c>
      <c r="H697" s="831">
        <v>6</v>
      </c>
      <c r="I697" s="831">
        <v>1512</v>
      </c>
      <c r="J697" s="822"/>
      <c r="K697" s="822">
        <v>252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6414</v>
      </c>
      <c r="B698" s="822" t="s">
        <v>6415</v>
      </c>
      <c r="C698" s="822" t="s">
        <v>604</v>
      </c>
      <c r="D698" s="822" t="s">
        <v>6311</v>
      </c>
      <c r="E698" s="822" t="s">
        <v>6329</v>
      </c>
      <c r="F698" s="822" t="s">
        <v>6423</v>
      </c>
      <c r="G698" s="822" t="s">
        <v>6424</v>
      </c>
      <c r="H698" s="831">
        <v>70</v>
      </c>
      <c r="I698" s="831">
        <v>17640</v>
      </c>
      <c r="J698" s="822">
        <v>4.340551181102362</v>
      </c>
      <c r="K698" s="822">
        <v>252</v>
      </c>
      <c r="L698" s="831">
        <v>16</v>
      </c>
      <c r="M698" s="831">
        <v>4064</v>
      </c>
      <c r="N698" s="822">
        <v>1</v>
      </c>
      <c r="O698" s="822">
        <v>254</v>
      </c>
      <c r="P698" s="831"/>
      <c r="Q698" s="831"/>
      <c r="R698" s="827"/>
      <c r="S698" s="832"/>
    </row>
    <row r="699" spans="1:19" ht="14.45" customHeight="1" x14ac:dyDescent="0.2">
      <c r="A699" s="821" t="s">
        <v>6414</v>
      </c>
      <c r="B699" s="822" t="s">
        <v>6415</v>
      </c>
      <c r="C699" s="822" t="s">
        <v>604</v>
      </c>
      <c r="D699" s="822" t="s">
        <v>6312</v>
      </c>
      <c r="E699" s="822" t="s">
        <v>6329</v>
      </c>
      <c r="F699" s="822" t="s">
        <v>6423</v>
      </c>
      <c r="G699" s="822" t="s">
        <v>6424</v>
      </c>
      <c r="H699" s="831"/>
      <c r="I699" s="831"/>
      <c r="J699" s="822"/>
      <c r="K699" s="822"/>
      <c r="L699" s="831">
        <v>1</v>
      </c>
      <c r="M699" s="831">
        <v>254</v>
      </c>
      <c r="N699" s="822">
        <v>1</v>
      </c>
      <c r="O699" s="822">
        <v>254</v>
      </c>
      <c r="P699" s="831"/>
      <c r="Q699" s="831"/>
      <c r="R699" s="827"/>
      <c r="S699" s="832"/>
    </row>
    <row r="700" spans="1:19" ht="14.45" customHeight="1" x14ac:dyDescent="0.2">
      <c r="A700" s="821" t="s">
        <v>6414</v>
      </c>
      <c r="B700" s="822" t="s">
        <v>6415</v>
      </c>
      <c r="C700" s="822" t="s">
        <v>604</v>
      </c>
      <c r="D700" s="822" t="s">
        <v>6313</v>
      </c>
      <c r="E700" s="822" t="s">
        <v>6329</v>
      </c>
      <c r="F700" s="822" t="s">
        <v>6423</v>
      </c>
      <c r="G700" s="822" t="s">
        <v>6424</v>
      </c>
      <c r="H700" s="831"/>
      <c r="I700" s="831"/>
      <c r="J700" s="822"/>
      <c r="K700" s="822"/>
      <c r="L700" s="831">
        <v>2</v>
      </c>
      <c r="M700" s="831">
        <v>508</v>
      </c>
      <c r="N700" s="822">
        <v>1</v>
      </c>
      <c r="O700" s="822">
        <v>254</v>
      </c>
      <c r="P700" s="831">
        <v>2</v>
      </c>
      <c r="Q700" s="831">
        <v>510</v>
      </c>
      <c r="R700" s="827">
        <v>1.0039370078740157</v>
      </c>
      <c r="S700" s="832">
        <v>255</v>
      </c>
    </row>
    <row r="701" spans="1:19" ht="14.45" customHeight="1" x14ac:dyDescent="0.2">
      <c r="A701" s="821" t="s">
        <v>6414</v>
      </c>
      <c r="B701" s="822" t="s">
        <v>6415</v>
      </c>
      <c r="C701" s="822" t="s">
        <v>604</v>
      </c>
      <c r="D701" s="822" t="s">
        <v>6313</v>
      </c>
      <c r="E701" s="822" t="s">
        <v>6329</v>
      </c>
      <c r="F701" s="822" t="s">
        <v>6382</v>
      </c>
      <c r="G701" s="822" t="s">
        <v>6383</v>
      </c>
      <c r="H701" s="831"/>
      <c r="I701" s="831"/>
      <c r="J701" s="822"/>
      <c r="K701" s="822"/>
      <c r="L701" s="831">
        <v>1</v>
      </c>
      <c r="M701" s="831">
        <v>358</v>
      </c>
      <c r="N701" s="822">
        <v>1</v>
      </c>
      <c r="O701" s="822">
        <v>358</v>
      </c>
      <c r="P701" s="831"/>
      <c r="Q701" s="831"/>
      <c r="R701" s="827"/>
      <c r="S701" s="832"/>
    </row>
    <row r="702" spans="1:19" ht="14.45" customHeight="1" x14ac:dyDescent="0.2">
      <c r="A702" s="821" t="s">
        <v>6414</v>
      </c>
      <c r="B702" s="822" t="s">
        <v>6415</v>
      </c>
      <c r="C702" s="822" t="s">
        <v>604</v>
      </c>
      <c r="D702" s="822" t="s">
        <v>6313</v>
      </c>
      <c r="E702" s="822" t="s">
        <v>6329</v>
      </c>
      <c r="F702" s="822" t="s">
        <v>6384</v>
      </c>
      <c r="G702" s="822" t="s">
        <v>6385</v>
      </c>
      <c r="H702" s="831"/>
      <c r="I702" s="831"/>
      <c r="J702" s="822"/>
      <c r="K702" s="822"/>
      <c r="L702" s="831">
        <v>1</v>
      </c>
      <c r="M702" s="831">
        <v>33.33</v>
      </c>
      <c r="N702" s="822">
        <v>1</v>
      </c>
      <c r="O702" s="822">
        <v>33.33</v>
      </c>
      <c r="P702" s="831"/>
      <c r="Q702" s="831"/>
      <c r="R702" s="827"/>
      <c r="S702" s="832"/>
    </row>
    <row r="703" spans="1:19" ht="14.45" customHeight="1" x14ac:dyDescent="0.2">
      <c r="A703" s="821" t="s">
        <v>6414</v>
      </c>
      <c r="B703" s="822" t="s">
        <v>6415</v>
      </c>
      <c r="C703" s="822" t="s">
        <v>604</v>
      </c>
      <c r="D703" s="822" t="s">
        <v>2975</v>
      </c>
      <c r="E703" s="822" t="s">
        <v>6329</v>
      </c>
      <c r="F703" s="822" t="s">
        <v>6423</v>
      </c>
      <c r="G703" s="822" t="s">
        <v>6424</v>
      </c>
      <c r="H703" s="831">
        <v>109</v>
      </c>
      <c r="I703" s="831">
        <v>27468</v>
      </c>
      <c r="J703" s="822">
        <v>1.2874015748031495</v>
      </c>
      <c r="K703" s="822">
        <v>252</v>
      </c>
      <c r="L703" s="831">
        <v>84</v>
      </c>
      <c r="M703" s="831">
        <v>21336</v>
      </c>
      <c r="N703" s="822">
        <v>1</v>
      </c>
      <c r="O703" s="822">
        <v>254</v>
      </c>
      <c r="P703" s="831">
        <v>86</v>
      </c>
      <c r="Q703" s="831">
        <v>21930</v>
      </c>
      <c r="R703" s="827">
        <v>1.0278402699662543</v>
      </c>
      <c r="S703" s="832">
        <v>255</v>
      </c>
    </row>
    <row r="704" spans="1:19" ht="14.45" customHeight="1" x14ac:dyDescent="0.2">
      <c r="A704" s="821" t="s">
        <v>6414</v>
      </c>
      <c r="B704" s="822" t="s">
        <v>6415</v>
      </c>
      <c r="C704" s="822" t="s">
        <v>604</v>
      </c>
      <c r="D704" s="822" t="s">
        <v>2976</v>
      </c>
      <c r="E704" s="822" t="s">
        <v>6329</v>
      </c>
      <c r="F704" s="822" t="s">
        <v>6376</v>
      </c>
      <c r="G704" s="822" t="s">
        <v>6377</v>
      </c>
      <c r="H704" s="831">
        <v>16</v>
      </c>
      <c r="I704" s="831">
        <v>592</v>
      </c>
      <c r="J704" s="822">
        <v>1.5578947368421052</v>
      </c>
      <c r="K704" s="822">
        <v>37</v>
      </c>
      <c r="L704" s="831">
        <v>10</v>
      </c>
      <c r="M704" s="831">
        <v>380</v>
      </c>
      <c r="N704" s="822">
        <v>1</v>
      </c>
      <c r="O704" s="822">
        <v>38</v>
      </c>
      <c r="P704" s="831">
        <v>1</v>
      </c>
      <c r="Q704" s="831">
        <v>38</v>
      </c>
      <c r="R704" s="827">
        <v>0.1</v>
      </c>
      <c r="S704" s="832">
        <v>38</v>
      </c>
    </row>
    <row r="705" spans="1:19" ht="14.45" customHeight="1" x14ac:dyDescent="0.2">
      <c r="A705" s="821" t="s">
        <v>6414</v>
      </c>
      <c r="B705" s="822" t="s">
        <v>6415</v>
      </c>
      <c r="C705" s="822" t="s">
        <v>604</v>
      </c>
      <c r="D705" s="822" t="s">
        <v>2976</v>
      </c>
      <c r="E705" s="822" t="s">
        <v>6329</v>
      </c>
      <c r="F705" s="822" t="s">
        <v>6423</v>
      </c>
      <c r="G705" s="822" t="s">
        <v>6424</v>
      </c>
      <c r="H705" s="831">
        <v>1</v>
      </c>
      <c r="I705" s="831">
        <v>252</v>
      </c>
      <c r="J705" s="822">
        <v>0.99212598425196852</v>
      </c>
      <c r="K705" s="822">
        <v>252</v>
      </c>
      <c r="L705" s="831">
        <v>1</v>
      </c>
      <c r="M705" s="831">
        <v>254</v>
      </c>
      <c r="N705" s="822">
        <v>1</v>
      </c>
      <c r="O705" s="822">
        <v>254</v>
      </c>
      <c r="P705" s="831"/>
      <c r="Q705" s="831"/>
      <c r="R705" s="827"/>
      <c r="S705" s="832"/>
    </row>
    <row r="706" spans="1:19" ht="14.45" customHeight="1" x14ac:dyDescent="0.2">
      <c r="A706" s="821" t="s">
        <v>6414</v>
      </c>
      <c r="B706" s="822" t="s">
        <v>6415</v>
      </c>
      <c r="C706" s="822" t="s">
        <v>604</v>
      </c>
      <c r="D706" s="822" t="s">
        <v>2976</v>
      </c>
      <c r="E706" s="822" t="s">
        <v>6329</v>
      </c>
      <c r="F706" s="822" t="s">
        <v>6382</v>
      </c>
      <c r="G706" s="822" t="s">
        <v>6383</v>
      </c>
      <c r="H706" s="831"/>
      <c r="I706" s="831"/>
      <c r="J706" s="822"/>
      <c r="K706" s="822"/>
      <c r="L706" s="831">
        <v>1</v>
      </c>
      <c r="M706" s="831">
        <v>358</v>
      </c>
      <c r="N706" s="822">
        <v>1</v>
      </c>
      <c r="O706" s="822">
        <v>358</v>
      </c>
      <c r="P706" s="831"/>
      <c r="Q706" s="831"/>
      <c r="R706" s="827"/>
      <c r="S706" s="832"/>
    </row>
    <row r="707" spans="1:19" ht="14.45" customHeight="1" x14ac:dyDescent="0.2">
      <c r="A707" s="821" t="s">
        <v>6414</v>
      </c>
      <c r="B707" s="822" t="s">
        <v>6415</v>
      </c>
      <c r="C707" s="822" t="s">
        <v>604</v>
      </c>
      <c r="D707" s="822" t="s">
        <v>2976</v>
      </c>
      <c r="E707" s="822" t="s">
        <v>6329</v>
      </c>
      <c r="F707" s="822" t="s">
        <v>6384</v>
      </c>
      <c r="G707" s="822" t="s">
        <v>6385</v>
      </c>
      <c r="H707" s="831"/>
      <c r="I707" s="831"/>
      <c r="J707" s="822"/>
      <c r="K707" s="822"/>
      <c r="L707" s="831">
        <v>1</v>
      </c>
      <c r="M707" s="831">
        <v>33.33</v>
      </c>
      <c r="N707" s="822">
        <v>1</v>
      </c>
      <c r="O707" s="822">
        <v>33.33</v>
      </c>
      <c r="P707" s="831"/>
      <c r="Q707" s="831"/>
      <c r="R707" s="827"/>
      <c r="S707" s="832"/>
    </row>
    <row r="708" spans="1:19" ht="14.45" customHeight="1" x14ac:dyDescent="0.2">
      <c r="A708" s="821" t="s">
        <v>6414</v>
      </c>
      <c r="B708" s="822" t="s">
        <v>6415</v>
      </c>
      <c r="C708" s="822" t="s">
        <v>604</v>
      </c>
      <c r="D708" s="822" t="s">
        <v>2977</v>
      </c>
      <c r="E708" s="822" t="s">
        <v>6329</v>
      </c>
      <c r="F708" s="822" t="s">
        <v>6376</v>
      </c>
      <c r="G708" s="822" t="s">
        <v>6377</v>
      </c>
      <c r="H708" s="831">
        <v>6</v>
      </c>
      <c r="I708" s="831">
        <v>222</v>
      </c>
      <c r="J708" s="822">
        <v>0.83458646616541354</v>
      </c>
      <c r="K708" s="822">
        <v>37</v>
      </c>
      <c r="L708" s="831">
        <v>7</v>
      </c>
      <c r="M708" s="831">
        <v>266</v>
      </c>
      <c r="N708" s="822">
        <v>1</v>
      </c>
      <c r="O708" s="822">
        <v>38</v>
      </c>
      <c r="P708" s="831">
        <v>1</v>
      </c>
      <c r="Q708" s="831">
        <v>38</v>
      </c>
      <c r="R708" s="827">
        <v>0.14285714285714285</v>
      </c>
      <c r="S708" s="832">
        <v>38</v>
      </c>
    </row>
    <row r="709" spans="1:19" ht="14.45" customHeight="1" x14ac:dyDescent="0.2">
      <c r="A709" s="821" t="s">
        <v>6414</v>
      </c>
      <c r="B709" s="822" t="s">
        <v>6415</v>
      </c>
      <c r="C709" s="822" t="s">
        <v>604</v>
      </c>
      <c r="D709" s="822" t="s">
        <v>2977</v>
      </c>
      <c r="E709" s="822" t="s">
        <v>6329</v>
      </c>
      <c r="F709" s="822" t="s">
        <v>6423</v>
      </c>
      <c r="G709" s="822" t="s">
        <v>6424</v>
      </c>
      <c r="H709" s="831">
        <v>55</v>
      </c>
      <c r="I709" s="831">
        <v>13860</v>
      </c>
      <c r="J709" s="822">
        <v>0.62007874015748032</v>
      </c>
      <c r="K709" s="822">
        <v>252</v>
      </c>
      <c r="L709" s="831">
        <v>88</v>
      </c>
      <c r="M709" s="831">
        <v>22352</v>
      </c>
      <c r="N709" s="822">
        <v>1</v>
      </c>
      <c r="O709" s="822">
        <v>254</v>
      </c>
      <c r="P709" s="831">
        <v>31</v>
      </c>
      <c r="Q709" s="831">
        <v>7905</v>
      </c>
      <c r="R709" s="827">
        <v>0.353659627773801</v>
      </c>
      <c r="S709" s="832">
        <v>255</v>
      </c>
    </row>
    <row r="710" spans="1:19" ht="14.45" customHeight="1" x14ac:dyDescent="0.2">
      <c r="A710" s="821" t="s">
        <v>6414</v>
      </c>
      <c r="B710" s="822" t="s">
        <v>6415</v>
      </c>
      <c r="C710" s="822" t="s">
        <v>604</v>
      </c>
      <c r="D710" s="822" t="s">
        <v>2978</v>
      </c>
      <c r="E710" s="822" t="s">
        <v>6329</v>
      </c>
      <c r="F710" s="822" t="s">
        <v>6423</v>
      </c>
      <c r="G710" s="822" t="s">
        <v>6424</v>
      </c>
      <c r="H710" s="831">
        <v>182</v>
      </c>
      <c r="I710" s="831">
        <v>45864</v>
      </c>
      <c r="J710" s="822">
        <v>2.4735195771761407</v>
      </c>
      <c r="K710" s="822">
        <v>252</v>
      </c>
      <c r="L710" s="831">
        <v>73</v>
      </c>
      <c r="M710" s="831">
        <v>18542</v>
      </c>
      <c r="N710" s="822">
        <v>1</v>
      </c>
      <c r="O710" s="822">
        <v>254</v>
      </c>
      <c r="P710" s="831">
        <v>156</v>
      </c>
      <c r="Q710" s="831">
        <v>39780</v>
      </c>
      <c r="R710" s="827">
        <v>2.1453996332650198</v>
      </c>
      <c r="S710" s="832">
        <v>255</v>
      </c>
    </row>
    <row r="711" spans="1:19" ht="14.45" customHeight="1" x14ac:dyDescent="0.2">
      <c r="A711" s="821" t="s">
        <v>6414</v>
      </c>
      <c r="B711" s="822" t="s">
        <v>6415</v>
      </c>
      <c r="C711" s="822" t="s">
        <v>604</v>
      </c>
      <c r="D711" s="822" t="s">
        <v>2979</v>
      </c>
      <c r="E711" s="822" t="s">
        <v>6329</v>
      </c>
      <c r="F711" s="822" t="s">
        <v>6423</v>
      </c>
      <c r="G711" s="822" t="s">
        <v>6424</v>
      </c>
      <c r="H711" s="831">
        <v>57</v>
      </c>
      <c r="I711" s="831">
        <v>14364</v>
      </c>
      <c r="J711" s="822">
        <v>0.46353427133083774</v>
      </c>
      <c r="K711" s="822">
        <v>252</v>
      </c>
      <c r="L711" s="831">
        <v>122</v>
      </c>
      <c r="M711" s="831">
        <v>30988</v>
      </c>
      <c r="N711" s="822">
        <v>1</v>
      </c>
      <c r="O711" s="822">
        <v>254</v>
      </c>
      <c r="P711" s="831">
        <v>39</v>
      </c>
      <c r="Q711" s="831">
        <v>9945</v>
      </c>
      <c r="R711" s="827">
        <v>0.32093068284497223</v>
      </c>
      <c r="S711" s="832">
        <v>255</v>
      </c>
    </row>
    <row r="712" spans="1:19" ht="14.45" customHeight="1" x14ac:dyDescent="0.2">
      <c r="A712" s="821" t="s">
        <v>6414</v>
      </c>
      <c r="B712" s="822" t="s">
        <v>6415</v>
      </c>
      <c r="C712" s="822" t="s">
        <v>604</v>
      </c>
      <c r="D712" s="822" t="s">
        <v>2980</v>
      </c>
      <c r="E712" s="822" t="s">
        <v>6329</v>
      </c>
      <c r="F712" s="822" t="s">
        <v>6376</v>
      </c>
      <c r="G712" s="822" t="s">
        <v>6377</v>
      </c>
      <c r="H712" s="831"/>
      <c r="I712" s="831"/>
      <c r="J712" s="822"/>
      <c r="K712" s="822"/>
      <c r="L712" s="831">
        <v>9</v>
      </c>
      <c r="M712" s="831">
        <v>342</v>
      </c>
      <c r="N712" s="822">
        <v>1</v>
      </c>
      <c r="O712" s="822">
        <v>38</v>
      </c>
      <c r="P712" s="831"/>
      <c r="Q712" s="831"/>
      <c r="R712" s="827"/>
      <c r="S712" s="832"/>
    </row>
    <row r="713" spans="1:19" ht="14.45" customHeight="1" x14ac:dyDescent="0.2">
      <c r="A713" s="821" t="s">
        <v>6414</v>
      </c>
      <c r="B713" s="822" t="s">
        <v>6415</v>
      </c>
      <c r="C713" s="822" t="s">
        <v>604</v>
      </c>
      <c r="D713" s="822" t="s">
        <v>2980</v>
      </c>
      <c r="E713" s="822" t="s">
        <v>6329</v>
      </c>
      <c r="F713" s="822" t="s">
        <v>6423</v>
      </c>
      <c r="G713" s="822" t="s">
        <v>6424</v>
      </c>
      <c r="H713" s="831"/>
      <c r="I713" s="831"/>
      <c r="J713" s="822"/>
      <c r="K713" s="822"/>
      <c r="L713" s="831"/>
      <c r="M713" s="831"/>
      <c r="N713" s="822"/>
      <c r="O713" s="822"/>
      <c r="P713" s="831">
        <v>2</v>
      </c>
      <c r="Q713" s="831">
        <v>510</v>
      </c>
      <c r="R713" s="827"/>
      <c r="S713" s="832">
        <v>255</v>
      </c>
    </row>
    <row r="714" spans="1:19" ht="14.45" customHeight="1" x14ac:dyDescent="0.2">
      <c r="A714" s="821" t="s">
        <v>6414</v>
      </c>
      <c r="B714" s="822" t="s">
        <v>6415</v>
      </c>
      <c r="C714" s="822" t="s">
        <v>604</v>
      </c>
      <c r="D714" s="822" t="s">
        <v>6317</v>
      </c>
      <c r="E714" s="822" t="s">
        <v>6329</v>
      </c>
      <c r="F714" s="822" t="s">
        <v>6423</v>
      </c>
      <c r="G714" s="822" t="s">
        <v>6424</v>
      </c>
      <c r="H714" s="831"/>
      <c r="I714" s="831"/>
      <c r="J714" s="822"/>
      <c r="K714" s="822"/>
      <c r="L714" s="831">
        <v>2</v>
      </c>
      <c r="M714" s="831">
        <v>508</v>
      </c>
      <c r="N714" s="822">
        <v>1</v>
      </c>
      <c r="O714" s="822">
        <v>254</v>
      </c>
      <c r="P714" s="831"/>
      <c r="Q714" s="831"/>
      <c r="R714" s="827"/>
      <c r="S714" s="832"/>
    </row>
    <row r="715" spans="1:19" ht="14.45" customHeight="1" x14ac:dyDescent="0.2">
      <c r="A715" s="821" t="s">
        <v>6414</v>
      </c>
      <c r="B715" s="822" t="s">
        <v>6415</v>
      </c>
      <c r="C715" s="822" t="s">
        <v>604</v>
      </c>
      <c r="D715" s="822" t="s">
        <v>6318</v>
      </c>
      <c r="E715" s="822" t="s">
        <v>6329</v>
      </c>
      <c r="F715" s="822" t="s">
        <v>6376</v>
      </c>
      <c r="G715" s="822" t="s">
        <v>6377</v>
      </c>
      <c r="H715" s="831">
        <v>4</v>
      </c>
      <c r="I715" s="831">
        <v>148</v>
      </c>
      <c r="J715" s="822"/>
      <c r="K715" s="822">
        <v>37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6414</v>
      </c>
      <c r="B716" s="822" t="s">
        <v>6415</v>
      </c>
      <c r="C716" s="822" t="s">
        <v>604</v>
      </c>
      <c r="D716" s="822" t="s">
        <v>6318</v>
      </c>
      <c r="E716" s="822" t="s">
        <v>6329</v>
      </c>
      <c r="F716" s="822" t="s">
        <v>6423</v>
      </c>
      <c r="G716" s="822" t="s">
        <v>6424</v>
      </c>
      <c r="H716" s="831">
        <v>2</v>
      </c>
      <c r="I716" s="831">
        <v>504</v>
      </c>
      <c r="J716" s="822">
        <v>1.984251968503937</v>
      </c>
      <c r="K716" s="822">
        <v>252</v>
      </c>
      <c r="L716" s="831">
        <v>1</v>
      </c>
      <c r="M716" s="831">
        <v>254</v>
      </c>
      <c r="N716" s="822">
        <v>1</v>
      </c>
      <c r="O716" s="822">
        <v>254</v>
      </c>
      <c r="P716" s="831"/>
      <c r="Q716" s="831"/>
      <c r="R716" s="827"/>
      <c r="S716" s="832"/>
    </row>
    <row r="717" spans="1:19" ht="14.45" customHeight="1" x14ac:dyDescent="0.2">
      <c r="A717" s="821" t="s">
        <v>6414</v>
      </c>
      <c r="B717" s="822" t="s">
        <v>6415</v>
      </c>
      <c r="C717" s="822" t="s">
        <v>604</v>
      </c>
      <c r="D717" s="822" t="s">
        <v>2981</v>
      </c>
      <c r="E717" s="822" t="s">
        <v>6329</v>
      </c>
      <c r="F717" s="822" t="s">
        <v>6376</v>
      </c>
      <c r="G717" s="822" t="s">
        <v>6377</v>
      </c>
      <c r="H717" s="831">
        <v>1</v>
      </c>
      <c r="I717" s="831">
        <v>37</v>
      </c>
      <c r="J717" s="822">
        <v>0.32456140350877194</v>
      </c>
      <c r="K717" s="822">
        <v>37</v>
      </c>
      <c r="L717" s="831">
        <v>3</v>
      </c>
      <c r="M717" s="831">
        <v>114</v>
      </c>
      <c r="N717" s="822">
        <v>1</v>
      </c>
      <c r="O717" s="822">
        <v>38</v>
      </c>
      <c r="P717" s="831">
        <v>6</v>
      </c>
      <c r="Q717" s="831">
        <v>228</v>
      </c>
      <c r="R717" s="827">
        <v>2</v>
      </c>
      <c r="S717" s="832">
        <v>38</v>
      </c>
    </row>
    <row r="718" spans="1:19" ht="14.45" customHeight="1" x14ac:dyDescent="0.2">
      <c r="A718" s="821" t="s">
        <v>6414</v>
      </c>
      <c r="B718" s="822" t="s">
        <v>6415</v>
      </c>
      <c r="C718" s="822" t="s">
        <v>604</v>
      </c>
      <c r="D718" s="822" t="s">
        <v>6319</v>
      </c>
      <c r="E718" s="822" t="s">
        <v>6329</v>
      </c>
      <c r="F718" s="822" t="s">
        <v>6376</v>
      </c>
      <c r="G718" s="822" t="s">
        <v>6377</v>
      </c>
      <c r="H718" s="831"/>
      <c r="I718" s="831"/>
      <c r="J718" s="822"/>
      <c r="K718" s="822"/>
      <c r="L718" s="831"/>
      <c r="M718" s="831"/>
      <c r="N718" s="822"/>
      <c r="O718" s="822"/>
      <c r="P718" s="831">
        <v>1</v>
      </c>
      <c r="Q718" s="831">
        <v>38</v>
      </c>
      <c r="R718" s="827"/>
      <c r="S718" s="832">
        <v>38</v>
      </c>
    </row>
    <row r="719" spans="1:19" ht="14.45" customHeight="1" x14ac:dyDescent="0.2">
      <c r="A719" s="821" t="s">
        <v>6414</v>
      </c>
      <c r="B719" s="822" t="s">
        <v>6415</v>
      </c>
      <c r="C719" s="822" t="s">
        <v>604</v>
      </c>
      <c r="D719" s="822" t="s">
        <v>6319</v>
      </c>
      <c r="E719" s="822" t="s">
        <v>6329</v>
      </c>
      <c r="F719" s="822" t="s">
        <v>6423</v>
      </c>
      <c r="G719" s="822" t="s">
        <v>6424</v>
      </c>
      <c r="H719" s="831">
        <v>40</v>
      </c>
      <c r="I719" s="831">
        <v>10080</v>
      </c>
      <c r="J719" s="822">
        <v>0.66141732283464572</v>
      </c>
      <c r="K719" s="822">
        <v>252</v>
      </c>
      <c r="L719" s="831">
        <v>60</v>
      </c>
      <c r="M719" s="831">
        <v>15240</v>
      </c>
      <c r="N719" s="822">
        <v>1</v>
      </c>
      <c r="O719" s="822">
        <v>254</v>
      </c>
      <c r="P719" s="831">
        <v>62</v>
      </c>
      <c r="Q719" s="831">
        <v>15810</v>
      </c>
      <c r="R719" s="827">
        <v>1.0374015748031495</v>
      </c>
      <c r="S719" s="832">
        <v>255</v>
      </c>
    </row>
    <row r="720" spans="1:19" ht="14.45" customHeight="1" x14ac:dyDescent="0.2">
      <c r="A720" s="821" t="s">
        <v>6414</v>
      </c>
      <c r="B720" s="822" t="s">
        <v>6415</v>
      </c>
      <c r="C720" s="822" t="s">
        <v>604</v>
      </c>
      <c r="D720" s="822" t="s">
        <v>2982</v>
      </c>
      <c r="E720" s="822" t="s">
        <v>6329</v>
      </c>
      <c r="F720" s="822" t="s">
        <v>6376</v>
      </c>
      <c r="G720" s="822" t="s">
        <v>6377</v>
      </c>
      <c r="H720" s="831"/>
      <c r="I720" s="831"/>
      <c r="J720" s="822"/>
      <c r="K720" s="822"/>
      <c r="L720" s="831">
        <v>1</v>
      </c>
      <c r="M720" s="831">
        <v>38</v>
      </c>
      <c r="N720" s="822">
        <v>1</v>
      </c>
      <c r="O720" s="822">
        <v>38</v>
      </c>
      <c r="P720" s="831"/>
      <c r="Q720" s="831"/>
      <c r="R720" s="827"/>
      <c r="S720" s="832"/>
    </row>
    <row r="721" spans="1:19" ht="14.45" customHeight="1" x14ac:dyDescent="0.2">
      <c r="A721" s="821" t="s">
        <v>6414</v>
      </c>
      <c r="B721" s="822" t="s">
        <v>6415</v>
      </c>
      <c r="C721" s="822" t="s">
        <v>604</v>
      </c>
      <c r="D721" s="822" t="s">
        <v>2982</v>
      </c>
      <c r="E721" s="822" t="s">
        <v>6329</v>
      </c>
      <c r="F721" s="822" t="s">
        <v>6423</v>
      </c>
      <c r="G721" s="822" t="s">
        <v>6424</v>
      </c>
      <c r="H721" s="831">
        <v>100</v>
      </c>
      <c r="I721" s="831">
        <v>25200</v>
      </c>
      <c r="J721" s="822">
        <v>0.69379439458179615</v>
      </c>
      <c r="K721" s="822">
        <v>252</v>
      </c>
      <c r="L721" s="831">
        <v>143</v>
      </c>
      <c r="M721" s="831">
        <v>36322</v>
      </c>
      <c r="N721" s="822">
        <v>1</v>
      </c>
      <c r="O721" s="822">
        <v>254</v>
      </c>
      <c r="P721" s="831">
        <v>113</v>
      </c>
      <c r="Q721" s="831">
        <v>28815</v>
      </c>
      <c r="R721" s="827">
        <v>0.7933208523759705</v>
      </c>
      <c r="S721" s="832">
        <v>255</v>
      </c>
    </row>
    <row r="722" spans="1:19" ht="14.45" customHeight="1" x14ac:dyDescent="0.2">
      <c r="A722" s="821" t="s">
        <v>6414</v>
      </c>
      <c r="B722" s="822" t="s">
        <v>6415</v>
      </c>
      <c r="C722" s="822" t="s">
        <v>604</v>
      </c>
      <c r="D722" s="822" t="s">
        <v>6320</v>
      </c>
      <c r="E722" s="822" t="s">
        <v>6329</v>
      </c>
      <c r="F722" s="822" t="s">
        <v>6376</v>
      </c>
      <c r="G722" s="822" t="s">
        <v>6377</v>
      </c>
      <c r="H722" s="831">
        <v>2</v>
      </c>
      <c r="I722" s="831">
        <v>74</v>
      </c>
      <c r="J722" s="822">
        <v>0.97368421052631582</v>
      </c>
      <c r="K722" s="822">
        <v>37</v>
      </c>
      <c r="L722" s="831">
        <v>2</v>
      </c>
      <c r="M722" s="831">
        <v>76</v>
      </c>
      <c r="N722" s="822">
        <v>1</v>
      </c>
      <c r="O722" s="822">
        <v>38</v>
      </c>
      <c r="P722" s="831"/>
      <c r="Q722" s="831"/>
      <c r="R722" s="827"/>
      <c r="S722" s="832"/>
    </row>
    <row r="723" spans="1:19" ht="14.45" customHeight="1" x14ac:dyDescent="0.2">
      <c r="A723" s="821" t="s">
        <v>6414</v>
      </c>
      <c r="B723" s="822" t="s">
        <v>6415</v>
      </c>
      <c r="C723" s="822" t="s">
        <v>604</v>
      </c>
      <c r="D723" s="822" t="s">
        <v>6320</v>
      </c>
      <c r="E723" s="822" t="s">
        <v>6329</v>
      </c>
      <c r="F723" s="822" t="s">
        <v>6423</v>
      </c>
      <c r="G723" s="822" t="s">
        <v>6424</v>
      </c>
      <c r="H723" s="831">
        <v>14</v>
      </c>
      <c r="I723" s="831">
        <v>3528</v>
      </c>
      <c r="J723" s="822">
        <v>0.69448818897637798</v>
      </c>
      <c r="K723" s="822">
        <v>252</v>
      </c>
      <c r="L723" s="831">
        <v>20</v>
      </c>
      <c r="M723" s="831">
        <v>5080</v>
      </c>
      <c r="N723" s="822">
        <v>1</v>
      </c>
      <c r="O723" s="822">
        <v>254</v>
      </c>
      <c r="P723" s="831"/>
      <c r="Q723" s="831"/>
      <c r="R723" s="827"/>
      <c r="S723" s="832"/>
    </row>
    <row r="724" spans="1:19" ht="14.45" customHeight="1" x14ac:dyDescent="0.2">
      <c r="A724" s="821" t="s">
        <v>6414</v>
      </c>
      <c r="B724" s="822" t="s">
        <v>6415</v>
      </c>
      <c r="C724" s="822" t="s">
        <v>604</v>
      </c>
      <c r="D724" s="822" t="s">
        <v>2983</v>
      </c>
      <c r="E724" s="822" t="s">
        <v>6329</v>
      </c>
      <c r="F724" s="822" t="s">
        <v>6376</v>
      </c>
      <c r="G724" s="822" t="s">
        <v>6377</v>
      </c>
      <c r="H724" s="831">
        <v>1</v>
      </c>
      <c r="I724" s="831">
        <v>37</v>
      </c>
      <c r="J724" s="822"/>
      <c r="K724" s="822">
        <v>37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6414</v>
      </c>
      <c r="B725" s="822" t="s">
        <v>6415</v>
      </c>
      <c r="C725" s="822" t="s">
        <v>604</v>
      </c>
      <c r="D725" s="822" t="s">
        <v>2983</v>
      </c>
      <c r="E725" s="822" t="s">
        <v>6329</v>
      </c>
      <c r="F725" s="822" t="s">
        <v>6423</v>
      </c>
      <c r="G725" s="822" t="s">
        <v>6424</v>
      </c>
      <c r="H725" s="831"/>
      <c r="I725" s="831"/>
      <c r="J725" s="822"/>
      <c r="K725" s="822"/>
      <c r="L725" s="831">
        <v>3</v>
      </c>
      <c r="M725" s="831">
        <v>762</v>
      </c>
      <c r="N725" s="822">
        <v>1</v>
      </c>
      <c r="O725" s="822">
        <v>254</v>
      </c>
      <c r="P725" s="831">
        <v>1</v>
      </c>
      <c r="Q725" s="831">
        <v>255</v>
      </c>
      <c r="R725" s="827">
        <v>0.3346456692913386</v>
      </c>
      <c r="S725" s="832">
        <v>255</v>
      </c>
    </row>
    <row r="726" spans="1:19" ht="14.45" customHeight="1" x14ac:dyDescent="0.2">
      <c r="A726" s="821" t="s">
        <v>6414</v>
      </c>
      <c r="B726" s="822" t="s">
        <v>6415</v>
      </c>
      <c r="C726" s="822" t="s">
        <v>604</v>
      </c>
      <c r="D726" s="822" t="s">
        <v>2985</v>
      </c>
      <c r="E726" s="822" t="s">
        <v>6329</v>
      </c>
      <c r="F726" s="822" t="s">
        <v>6376</v>
      </c>
      <c r="G726" s="822" t="s">
        <v>6377</v>
      </c>
      <c r="H726" s="831">
        <v>12</v>
      </c>
      <c r="I726" s="831">
        <v>444</v>
      </c>
      <c r="J726" s="822">
        <v>1.4605263157894737</v>
      </c>
      <c r="K726" s="822">
        <v>37</v>
      </c>
      <c r="L726" s="831">
        <v>8</v>
      </c>
      <c r="M726" s="831">
        <v>304</v>
      </c>
      <c r="N726" s="822">
        <v>1</v>
      </c>
      <c r="O726" s="822">
        <v>38</v>
      </c>
      <c r="P726" s="831">
        <v>5</v>
      </c>
      <c r="Q726" s="831">
        <v>190</v>
      </c>
      <c r="R726" s="827">
        <v>0.625</v>
      </c>
      <c r="S726" s="832">
        <v>38</v>
      </c>
    </row>
    <row r="727" spans="1:19" ht="14.45" customHeight="1" x14ac:dyDescent="0.2">
      <c r="A727" s="821" t="s">
        <v>6414</v>
      </c>
      <c r="B727" s="822" t="s">
        <v>6415</v>
      </c>
      <c r="C727" s="822" t="s">
        <v>604</v>
      </c>
      <c r="D727" s="822" t="s">
        <v>2987</v>
      </c>
      <c r="E727" s="822" t="s">
        <v>6329</v>
      </c>
      <c r="F727" s="822" t="s">
        <v>6376</v>
      </c>
      <c r="G727" s="822" t="s">
        <v>6377</v>
      </c>
      <c r="H727" s="831">
        <v>7</v>
      </c>
      <c r="I727" s="831">
        <v>259</v>
      </c>
      <c r="J727" s="822">
        <v>0.97368421052631582</v>
      </c>
      <c r="K727" s="822">
        <v>37</v>
      </c>
      <c r="L727" s="831">
        <v>7</v>
      </c>
      <c r="M727" s="831">
        <v>266</v>
      </c>
      <c r="N727" s="822">
        <v>1</v>
      </c>
      <c r="O727" s="822">
        <v>38</v>
      </c>
      <c r="P727" s="831">
        <v>16</v>
      </c>
      <c r="Q727" s="831">
        <v>608</v>
      </c>
      <c r="R727" s="827">
        <v>2.2857142857142856</v>
      </c>
      <c r="S727" s="832">
        <v>38</v>
      </c>
    </row>
    <row r="728" spans="1:19" ht="14.45" customHeight="1" x14ac:dyDescent="0.2">
      <c r="A728" s="821" t="s">
        <v>6414</v>
      </c>
      <c r="B728" s="822" t="s">
        <v>6415</v>
      </c>
      <c r="C728" s="822" t="s">
        <v>604</v>
      </c>
      <c r="D728" s="822" t="s">
        <v>2987</v>
      </c>
      <c r="E728" s="822" t="s">
        <v>6329</v>
      </c>
      <c r="F728" s="822" t="s">
        <v>6423</v>
      </c>
      <c r="G728" s="822" t="s">
        <v>6424</v>
      </c>
      <c r="H728" s="831">
        <v>68</v>
      </c>
      <c r="I728" s="831">
        <v>17136</v>
      </c>
      <c r="J728" s="822">
        <v>0.38551181102362203</v>
      </c>
      <c r="K728" s="822">
        <v>252</v>
      </c>
      <c r="L728" s="831">
        <v>175</v>
      </c>
      <c r="M728" s="831">
        <v>44450</v>
      </c>
      <c r="N728" s="822">
        <v>1</v>
      </c>
      <c r="O728" s="822">
        <v>254</v>
      </c>
      <c r="P728" s="831">
        <v>207</v>
      </c>
      <c r="Q728" s="831">
        <v>52785</v>
      </c>
      <c r="R728" s="827">
        <v>1.1875140607424073</v>
      </c>
      <c r="S728" s="832">
        <v>255</v>
      </c>
    </row>
    <row r="729" spans="1:19" ht="14.45" customHeight="1" x14ac:dyDescent="0.2">
      <c r="A729" s="821" t="s">
        <v>6414</v>
      </c>
      <c r="B729" s="822" t="s">
        <v>6415</v>
      </c>
      <c r="C729" s="822" t="s">
        <v>604</v>
      </c>
      <c r="D729" s="822" t="s">
        <v>6325</v>
      </c>
      <c r="E729" s="822" t="s">
        <v>6329</v>
      </c>
      <c r="F729" s="822" t="s">
        <v>6423</v>
      </c>
      <c r="G729" s="822" t="s">
        <v>6424</v>
      </c>
      <c r="H729" s="831">
        <v>130</v>
      </c>
      <c r="I729" s="831">
        <v>32760</v>
      </c>
      <c r="J729" s="822"/>
      <c r="K729" s="822">
        <v>252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6414</v>
      </c>
      <c r="B730" s="822" t="s">
        <v>6415</v>
      </c>
      <c r="C730" s="822" t="s">
        <v>604</v>
      </c>
      <c r="D730" s="822" t="s">
        <v>6293</v>
      </c>
      <c r="E730" s="822" t="s">
        <v>6329</v>
      </c>
      <c r="F730" s="822" t="s">
        <v>6423</v>
      </c>
      <c r="G730" s="822" t="s">
        <v>6424</v>
      </c>
      <c r="H730" s="831"/>
      <c r="I730" s="831"/>
      <c r="J730" s="822"/>
      <c r="K730" s="822"/>
      <c r="L730" s="831"/>
      <c r="M730" s="831"/>
      <c r="N730" s="822"/>
      <c r="O730" s="822"/>
      <c r="P730" s="831">
        <v>15</v>
      </c>
      <c r="Q730" s="831">
        <v>3825</v>
      </c>
      <c r="R730" s="827"/>
      <c r="S730" s="832">
        <v>255</v>
      </c>
    </row>
    <row r="731" spans="1:19" ht="14.45" customHeight="1" x14ac:dyDescent="0.2">
      <c r="A731" s="821" t="s">
        <v>6414</v>
      </c>
      <c r="B731" s="822" t="s">
        <v>6415</v>
      </c>
      <c r="C731" s="822" t="s">
        <v>604</v>
      </c>
      <c r="D731" s="822" t="s">
        <v>6302</v>
      </c>
      <c r="E731" s="822" t="s">
        <v>6329</v>
      </c>
      <c r="F731" s="822" t="s">
        <v>6423</v>
      </c>
      <c r="G731" s="822" t="s">
        <v>6424</v>
      </c>
      <c r="H731" s="831">
        <v>105</v>
      </c>
      <c r="I731" s="831">
        <v>26460</v>
      </c>
      <c r="J731" s="822">
        <v>0.59189334287759487</v>
      </c>
      <c r="K731" s="822">
        <v>252</v>
      </c>
      <c r="L731" s="831">
        <v>176</v>
      </c>
      <c r="M731" s="831">
        <v>44704</v>
      </c>
      <c r="N731" s="822">
        <v>1</v>
      </c>
      <c r="O731" s="822">
        <v>254</v>
      </c>
      <c r="P731" s="831">
        <v>153</v>
      </c>
      <c r="Q731" s="831">
        <v>39015</v>
      </c>
      <c r="R731" s="827">
        <v>0.8727406943450251</v>
      </c>
      <c r="S731" s="832">
        <v>255</v>
      </c>
    </row>
    <row r="732" spans="1:19" ht="14.45" customHeight="1" x14ac:dyDescent="0.2">
      <c r="A732" s="821" t="s">
        <v>6414</v>
      </c>
      <c r="B732" s="822" t="s">
        <v>6415</v>
      </c>
      <c r="C732" s="822" t="s">
        <v>604</v>
      </c>
      <c r="D732" s="822" t="s">
        <v>6322</v>
      </c>
      <c r="E732" s="822" t="s">
        <v>6329</v>
      </c>
      <c r="F732" s="822" t="s">
        <v>6423</v>
      </c>
      <c r="G732" s="822" t="s">
        <v>6424</v>
      </c>
      <c r="H732" s="831">
        <v>10</v>
      </c>
      <c r="I732" s="831">
        <v>2520</v>
      </c>
      <c r="J732" s="822"/>
      <c r="K732" s="822">
        <v>252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6414</v>
      </c>
      <c r="B733" s="822" t="s">
        <v>6415</v>
      </c>
      <c r="C733" s="822" t="s">
        <v>604</v>
      </c>
      <c r="D733" s="822" t="s">
        <v>6323</v>
      </c>
      <c r="E733" s="822" t="s">
        <v>6329</v>
      </c>
      <c r="F733" s="822" t="s">
        <v>6423</v>
      </c>
      <c r="G733" s="822" t="s">
        <v>6424</v>
      </c>
      <c r="H733" s="831">
        <v>37</v>
      </c>
      <c r="I733" s="831">
        <v>9324</v>
      </c>
      <c r="J733" s="822">
        <v>0.34630812657851728</v>
      </c>
      <c r="K733" s="822">
        <v>252</v>
      </c>
      <c r="L733" s="831">
        <v>106</v>
      </c>
      <c r="M733" s="831">
        <v>26924</v>
      </c>
      <c r="N733" s="822">
        <v>1</v>
      </c>
      <c r="O733" s="822">
        <v>254</v>
      </c>
      <c r="P733" s="831">
        <v>137</v>
      </c>
      <c r="Q733" s="831">
        <v>34935</v>
      </c>
      <c r="R733" s="827">
        <v>1.2975412271579261</v>
      </c>
      <c r="S733" s="832">
        <v>255</v>
      </c>
    </row>
    <row r="734" spans="1:19" ht="14.45" customHeight="1" x14ac:dyDescent="0.2">
      <c r="A734" s="821" t="s">
        <v>6414</v>
      </c>
      <c r="B734" s="822" t="s">
        <v>6415</v>
      </c>
      <c r="C734" s="822" t="s">
        <v>604</v>
      </c>
      <c r="D734" s="822" t="s">
        <v>6305</v>
      </c>
      <c r="E734" s="822" t="s">
        <v>6329</v>
      </c>
      <c r="F734" s="822" t="s">
        <v>6423</v>
      </c>
      <c r="G734" s="822" t="s">
        <v>6424</v>
      </c>
      <c r="H734" s="831">
        <v>45</v>
      </c>
      <c r="I734" s="831">
        <v>11340</v>
      </c>
      <c r="J734" s="822">
        <v>0.69758858267716539</v>
      </c>
      <c r="K734" s="822">
        <v>252</v>
      </c>
      <c r="L734" s="831">
        <v>64</v>
      </c>
      <c r="M734" s="831">
        <v>16256</v>
      </c>
      <c r="N734" s="822">
        <v>1</v>
      </c>
      <c r="O734" s="822">
        <v>254</v>
      </c>
      <c r="P734" s="831">
        <v>233</v>
      </c>
      <c r="Q734" s="831">
        <v>59415</v>
      </c>
      <c r="R734" s="827">
        <v>3.6549581692913384</v>
      </c>
      <c r="S734" s="832">
        <v>255</v>
      </c>
    </row>
    <row r="735" spans="1:19" ht="14.45" customHeight="1" x14ac:dyDescent="0.2">
      <c r="A735" s="821" t="s">
        <v>6414</v>
      </c>
      <c r="B735" s="822" t="s">
        <v>6415</v>
      </c>
      <c r="C735" s="822" t="s">
        <v>604</v>
      </c>
      <c r="D735" s="822" t="s">
        <v>2966</v>
      </c>
      <c r="E735" s="822" t="s">
        <v>6329</v>
      </c>
      <c r="F735" s="822" t="s">
        <v>6376</v>
      </c>
      <c r="G735" s="822" t="s">
        <v>6377</v>
      </c>
      <c r="H735" s="831">
        <v>2</v>
      </c>
      <c r="I735" s="831">
        <v>74</v>
      </c>
      <c r="J735" s="822">
        <v>0.32456140350877194</v>
      </c>
      <c r="K735" s="822">
        <v>37</v>
      </c>
      <c r="L735" s="831">
        <v>6</v>
      </c>
      <c r="M735" s="831">
        <v>228</v>
      </c>
      <c r="N735" s="822">
        <v>1</v>
      </c>
      <c r="O735" s="822">
        <v>38</v>
      </c>
      <c r="P735" s="831">
        <v>8</v>
      </c>
      <c r="Q735" s="831">
        <v>304</v>
      </c>
      <c r="R735" s="827">
        <v>1.3333333333333333</v>
      </c>
      <c r="S735" s="832">
        <v>38</v>
      </c>
    </row>
    <row r="736" spans="1:19" ht="14.45" customHeight="1" x14ac:dyDescent="0.2">
      <c r="A736" s="821" t="s">
        <v>6414</v>
      </c>
      <c r="B736" s="822" t="s">
        <v>6415</v>
      </c>
      <c r="C736" s="822" t="s">
        <v>604</v>
      </c>
      <c r="D736" s="822" t="s">
        <v>2966</v>
      </c>
      <c r="E736" s="822" t="s">
        <v>6329</v>
      </c>
      <c r="F736" s="822" t="s">
        <v>6423</v>
      </c>
      <c r="G736" s="822" t="s">
        <v>6424</v>
      </c>
      <c r="H736" s="831">
        <v>144</v>
      </c>
      <c r="I736" s="831">
        <v>36288</v>
      </c>
      <c r="J736" s="822">
        <v>0.82106978007059461</v>
      </c>
      <c r="K736" s="822">
        <v>252</v>
      </c>
      <c r="L736" s="831">
        <v>174</v>
      </c>
      <c r="M736" s="831">
        <v>44196</v>
      </c>
      <c r="N736" s="822">
        <v>1</v>
      </c>
      <c r="O736" s="822">
        <v>254</v>
      </c>
      <c r="P736" s="831">
        <v>220</v>
      </c>
      <c r="Q736" s="831">
        <v>56100</v>
      </c>
      <c r="R736" s="827">
        <v>1.2693456421395601</v>
      </c>
      <c r="S736" s="832">
        <v>255</v>
      </c>
    </row>
    <row r="737" spans="1:19" ht="14.45" customHeight="1" x14ac:dyDescent="0.2">
      <c r="A737" s="821" t="s">
        <v>6414</v>
      </c>
      <c r="B737" s="822" t="s">
        <v>6415</v>
      </c>
      <c r="C737" s="822" t="s">
        <v>604</v>
      </c>
      <c r="D737" s="822" t="s">
        <v>2973</v>
      </c>
      <c r="E737" s="822" t="s">
        <v>6329</v>
      </c>
      <c r="F737" s="822" t="s">
        <v>6376</v>
      </c>
      <c r="G737" s="822" t="s">
        <v>6377</v>
      </c>
      <c r="H737" s="831">
        <v>20</v>
      </c>
      <c r="I737" s="831">
        <v>740</v>
      </c>
      <c r="J737" s="822">
        <v>2.7819548872180451</v>
      </c>
      <c r="K737" s="822">
        <v>37</v>
      </c>
      <c r="L737" s="831">
        <v>7</v>
      </c>
      <c r="M737" s="831">
        <v>266</v>
      </c>
      <c r="N737" s="822">
        <v>1</v>
      </c>
      <c r="O737" s="822">
        <v>38</v>
      </c>
      <c r="P737" s="831">
        <v>4</v>
      </c>
      <c r="Q737" s="831">
        <v>152</v>
      </c>
      <c r="R737" s="827">
        <v>0.5714285714285714</v>
      </c>
      <c r="S737" s="832">
        <v>38</v>
      </c>
    </row>
    <row r="738" spans="1:19" ht="14.45" customHeight="1" x14ac:dyDescent="0.2">
      <c r="A738" s="821" t="s">
        <v>6414</v>
      </c>
      <c r="B738" s="822" t="s">
        <v>6415</v>
      </c>
      <c r="C738" s="822" t="s">
        <v>604</v>
      </c>
      <c r="D738" s="822" t="s">
        <v>2973</v>
      </c>
      <c r="E738" s="822" t="s">
        <v>6329</v>
      </c>
      <c r="F738" s="822" t="s">
        <v>6423</v>
      </c>
      <c r="G738" s="822" t="s">
        <v>6424</v>
      </c>
      <c r="H738" s="831">
        <v>847</v>
      </c>
      <c r="I738" s="831">
        <v>213444</v>
      </c>
      <c r="J738" s="822">
        <v>1.6222600553309214</v>
      </c>
      <c r="K738" s="822">
        <v>252</v>
      </c>
      <c r="L738" s="831">
        <v>518</v>
      </c>
      <c r="M738" s="831">
        <v>131572</v>
      </c>
      <c r="N738" s="822">
        <v>1</v>
      </c>
      <c r="O738" s="822">
        <v>254</v>
      </c>
      <c r="P738" s="831">
        <v>132</v>
      </c>
      <c r="Q738" s="831">
        <v>33660</v>
      </c>
      <c r="R738" s="827">
        <v>0.25582950779801172</v>
      </c>
      <c r="S738" s="832">
        <v>255</v>
      </c>
    </row>
    <row r="739" spans="1:19" ht="14.45" customHeight="1" x14ac:dyDescent="0.2">
      <c r="A739" s="821" t="s">
        <v>6414</v>
      </c>
      <c r="B739" s="822" t="s">
        <v>6415</v>
      </c>
      <c r="C739" s="822" t="s">
        <v>604</v>
      </c>
      <c r="D739" s="822" t="s">
        <v>6295</v>
      </c>
      <c r="E739" s="822" t="s">
        <v>6329</v>
      </c>
      <c r="F739" s="822" t="s">
        <v>6376</v>
      </c>
      <c r="G739" s="822" t="s">
        <v>6377</v>
      </c>
      <c r="H739" s="831">
        <v>5</v>
      </c>
      <c r="I739" s="831">
        <v>185</v>
      </c>
      <c r="J739" s="822"/>
      <c r="K739" s="822">
        <v>37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6414</v>
      </c>
      <c r="B740" s="822" t="s">
        <v>6415</v>
      </c>
      <c r="C740" s="822" t="s">
        <v>604</v>
      </c>
      <c r="D740" s="822" t="s">
        <v>6295</v>
      </c>
      <c r="E740" s="822" t="s">
        <v>6329</v>
      </c>
      <c r="F740" s="822" t="s">
        <v>6423</v>
      </c>
      <c r="G740" s="822" t="s">
        <v>6424</v>
      </c>
      <c r="H740" s="831">
        <v>512</v>
      </c>
      <c r="I740" s="831">
        <v>129024</v>
      </c>
      <c r="J740" s="822"/>
      <c r="K740" s="822">
        <v>252</v>
      </c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6414</v>
      </c>
      <c r="B741" s="822" t="s">
        <v>6415</v>
      </c>
      <c r="C741" s="822" t="s">
        <v>604</v>
      </c>
      <c r="D741" s="822" t="s">
        <v>6291</v>
      </c>
      <c r="E741" s="822" t="s">
        <v>6329</v>
      </c>
      <c r="F741" s="822" t="s">
        <v>6423</v>
      </c>
      <c r="G741" s="822" t="s">
        <v>6424</v>
      </c>
      <c r="H741" s="831">
        <v>8</v>
      </c>
      <c r="I741" s="831">
        <v>2016</v>
      </c>
      <c r="J741" s="822">
        <v>6.7262778593353792E-2</v>
      </c>
      <c r="K741" s="822">
        <v>252</v>
      </c>
      <c r="L741" s="831">
        <v>118</v>
      </c>
      <c r="M741" s="831">
        <v>29972</v>
      </c>
      <c r="N741" s="822">
        <v>1</v>
      </c>
      <c r="O741" s="822">
        <v>254</v>
      </c>
      <c r="P741" s="831">
        <v>16</v>
      </c>
      <c r="Q741" s="831">
        <v>4080</v>
      </c>
      <c r="R741" s="827">
        <v>0.13612705191512078</v>
      </c>
      <c r="S741" s="832">
        <v>255</v>
      </c>
    </row>
    <row r="742" spans="1:19" ht="14.45" customHeight="1" x14ac:dyDescent="0.2">
      <c r="A742" s="821" t="s">
        <v>6414</v>
      </c>
      <c r="B742" s="822" t="s">
        <v>6415</v>
      </c>
      <c r="C742" s="822" t="s">
        <v>604</v>
      </c>
      <c r="D742" s="822" t="s">
        <v>6292</v>
      </c>
      <c r="E742" s="822" t="s">
        <v>6335</v>
      </c>
      <c r="F742" s="822" t="s">
        <v>6340</v>
      </c>
      <c r="G742" s="822" t="s">
        <v>6341</v>
      </c>
      <c r="H742" s="831">
        <v>0.2</v>
      </c>
      <c r="I742" s="831">
        <v>57.02</v>
      </c>
      <c r="J742" s="822"/>
      <c r="K742" s="822">
        <v>285.10000000000002</v>
      </c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6414</v>
      </c>
      <c r="B743" s="822" t="s">
        <v>6415</v>
      </c>
      <c r="C743" s="822" t="s">
        <v>604</v>
      </c>
      <c r="D743" s="822" t="s">
        <v>6292</v>
      </c>
      <c r="E743" s="822" t="s">
        <v>6335</v>
      </c>
      <c r="F743" s="822" t="s">
        <v>6347</v>
      </c>
      <c r="G743" s="822" t="s">
        <v>690</v>
      </c>
      <c r="H743" s="831">
        <v>0.1</v>
      </c>
      <c r="I743" s="831">
        <v>6.37</v>
      </c>
      <c r="J743" s="822"/>
      <c r="K743" s="822">
        <v>63.699999999999996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6414</v>
      </c>
      <c r="B744" s="822" t="s">
        <v>6415</v>
      </c>
      <c r="C744" s="822" t="s">
        <v>604</v>
      </c>
      <c r="D744" s="822" t="s">
        <v>6292</v>
      </c>
      <c r="E744" s="822" t="s">
        <v>6335</v>
      </c>
      <c r="F744" s="822" t="s">
        <v>6354</v>
      </c>
      <c r="G744" s="822" t="s">
        <v>692</v>
      </c>
      <c r="H744" s="831">
        <v>0.05</v>
      </c>
      <c r="I744" s="831">
        <v>12.17</v>
      </c>
      <c r="J744" s="822"/>
      <c r="K744" s="822">
        <v>243.39999999999998</v>
      </c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6414</v>
      </c>
      <c r="B745" s="822" t="s">
        <v>6415</v>
      </c>
      <c r="C745" s="822" t="s">
        <v>604</v>
      </c>
      <c r="D745" s="822" t="s">
        <v>6292</v>
      </c>
      <c r="E745" s="822" t="s">
        <v>6359</v>
      </c>
      <c r="F745" s="822" t="s">
        <v>6362</v>
      </c>
      <c r="G745" s="822" t="s">
        <v>6363</v>
      </c>
      <c r="H745" s="831">
        <v>1</v>
      </c>
      <c r="I745" s="831">
        <v>242.64</v>
      </c>
      <c r="J745" s="822"/>
      <c r="K745" s="822">
        <v>242.64</v>
      </c>
      <c r="L745" s="831"/>
      <c r="M745" s="831"/>
      <c r="N745" s="822"/>
      <c r="O745" s="822"/>
      <c r="P745" s="831"/>
      <c r="Q745" s="831"/>
      <c r="R745" s="827"/>
      <c r="S745" s="832"/>
    </row>
    <row r="746" spans="1:19" ht="14.45" customHeight="1" x14ac:dyDescent="0.2">
      <c r="A746" s="821" t="s">
        <v>6414</v>
      </c>
      <c r="B746" s="822" t="s">
        <v>6415</v>
      </c>
      <c r="C746" s="822" t="s">
        <v>604</v>
      </c>
      <c r="D746" s="822" t="s">
        <v>6292</v>
      </c>
      <c r="E746" s="822" t="s">
        <v>6329</v>
      </c>
      <c r="F746" s="822" t="s">
        <v>6374</v>
      </c>
      <c r="G746" s="822" t="s">
        <v>6375</v>
      </c>
      <c r="H746" s="831">
        <v>4</v>
      </c>
      <c r="I746" s="831">
        <v>592</v>
      </c>
      <c r="J746" s="822"/>
      <c r="K746" s="822">
        <v>148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6414</v>
      </c>
      <c r="B747" s="822" t="s">
        <v>6415</v>
      </c>
      <c r="C747" s="822" t="s">
        <v>604</v>
      </c>
      <c r="D747" s="822" t="s">
        <v>6292</v>
      </c>
      <c r="E747" s="822" t="s">
        <v>6329</v>
      </c>
      <c r="F747" s="822" t="s">
        <v>6384</v>
      </c>
      <c r="G747" s="822" t="s">
        <v>6385</v>
      </c>
      <c r="H747" s="831">
        <v>1</v>
      </c>
      <c r="I747" s="831">
        <v>33.33</v>
      </c>
      <c r="J747" s="822"/>
      <c r="K747" s="822">
        <v>33.33</v>
      </c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6414</v>
      </c>
      <c r="B748" s="822" t="s">
        <v>6415</v>
      </c>
      <c r="C748" s="822" t="s">
        <v>604</v>
      </c>
      <c r="D748" s="822" t="s">
        <v>6292</v>
      </c>
      <c r="E748" s="822" t="s">
        <v>6329</v>
      </c>
      <c r="F748" s="822" t="s">
        <v>6386</v>
      </c>
      <c r="G748" s="822" t="s">
        <v>6387</v>
      </c>
      <c r="H748" s="831">
        <v>8</v>
      </c>
      <c r="I748" s="831">
        <v>968</v>
      </c>
      <c r="J748" s="822"/>
      <c r="K748" s="822">
        <v>121</v>
      </c>
      <c r="L748" s="831"/>
      <c r="M748" s="831"/>
      <c r="N748" s="822"/>
      <c r="O748" s="822"/>
      <c r="P748" s="831"/>
      <c r="Q748" s="831"/>
      <c r="R748" s="827"/>
      <c r="S748" s="832"/>
    </row>
    <row r="749" spans="1:19" ht="14.45" customHeight="1" x14ac:dyDescent="0.2">
      <c r="A749" s="821" t="s">
        <v>6414</v>
      </c>
      <c r="B749" s="822" t="s">
        <v>6415</v>
      </c>
      <c r="C749" s="822" t="s">
        <v>604</v>
      </c>
      <c r="D749" s="822" t="s">
        <v>6292</v>
      </c>
      <c r="E749" s="822" t="s">
        <v>6329</v>
      </c>
      <c r="F749" s="822" t="s">
        <v>6394</v>
      </c>
      <c r="G749" s="822" t="s">
        <v>6395</v>
      </c>
      <c r="H749" s="831">
        <v>1</v>
      </c>
      <c r="I749" s="831">
        <v>77</v>
      </c>
      <c r="J749" s="822"/>
      <c r="K749" s="822">
        <v>77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6414</v>
      </c>
      <c r="B750" s="822" t="s">
        <v>6415</v>
      </c>
      <c r="C750" s="822" t="s">
        <v>604</v>
      </c>
      <c r="D750" s="822" t="s">
        <v>6292</v>
      </c>
      <c r="E750" s="822" t="s">
        <v>6329</v>
      </c>
      <c r="F750" s="822" t="s">
        <v>6400</v>
      </c>
      <c r="G750" s="822" t="s">
        <v>6401</v>
      </c>
      <c r="H750" s="831">
        <v>1</v>
      </c>
      <c r="I750" s="831">
        <v>374</v>
      </c>
      <c r="J750" s="822"/>
      <c r="K750" s="822">
        <v>374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6414</v>
      </c>
      <c r="B751" s="822" t="s">
        <v>6415</v>
      </c>
      <c r="C751" s="822" t="s">
        <v>604</v>
      </c>
      <c r="D751" s="822" t="s">
        <v>6292</v>
      </c>
      <c r="E751" s="822" t="s">
        <v>6329</v>
      </c>
      <c r="F751" s="822" t="s">
        <v>6402</v>
      </c>
      <c r="G751" s="822" t="s">
        <v>6403</v>
      </c>
      <c r="H751" s="831">
        <v>1</v>
      </c>
      <c r="I751" s="831">
        <v>178</v>
      </c>
      <c r="J751" s="822"/>
      <c r="K751" s="822">
        <v>178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6414</v>
      </c>
      <c r="B752" s="822" t="s">
        <v>6415</v>
      </c>
      <c r="C752" s="822" t="s">
        <v>604</v>
      </c>
      <c r="D752" s="822" t="s">
        <v>2986</v>
      </c>
      <c r="E752" s="822" t="s">
        <v>6329</v>
      </c>
      <c r="F752" s="822" t="s">
        <v>6376</v>
      </c>
      <c r="G752" s="822" t="s">
        <v>6377</v>
      </c>
      <c r="H752" s="831"/>
      <c r="I752" s="831"/>
      <c r="J752" s="822"/>
      <c r="K752" s="822"/>
      <c r="L752" s="831"/>
      <c r="M752" s="831"/>
      <c r="N752" s="822"/>
      <c r="O752" s="822"/>
      <c r="P752" s="831">
        <v>1</v>
      </c>
      <c r="Q752" s="831">
        <v>38</v>
      </c>
      <c r="R752" s="827"/>
      <c r="S752" s="832">
        <v>38</v>
      </c>
    </row>
    <row r="753" spans="1:19" ht="14.45" customHeight="1" x14ac:dyDescent="0.2">
      <c r="A753" s="821" t="s">
        <v>6414</v>
      </c>
      <c r="B753" s="822" t="s">
        <v>6415</v>
      </c>
      <c r="C753" s="822" t="s">
        <v>604</v>
      </c>
      <c r="D753" s="822" t="s">
        <v>2986</v>
      </c>
      <c r="E753" s="822" t="s">
        <v>6329</v>
      </c>
      <c r="F753" s="822" t="s">
        <v>6423</v>
      </c>
      <c r="G753" s="822" t="s">
        <v>6424</v>
      </c>
      <c r="H753" s="831"/>
      <c r="I753" s="831"/>
      <c r="J753" s="822"/>
      <c r="K753" s="822"/>
      <c r="L753" s="831">
        <v>66</v>
      </c>
      <c r="M753" s="831">
        <v>16764</v>
      </c>
      <c r="N753" s="822">
        <v>1</v>
      </c>
      <c r="O753" s="822">
        <v>254</v>
      </c>
      <c r="P753" s="831">
        <v>173</v>
      </c>
      <c r="Q753" s="831">
        <v>44115</v>
      </c>
      <c r="R753" s="827">
        <v>2.631531853972799</v>
      </c>
      <c r="S753" s="832">
        <v>255</v>
      </c>
    </row>
    <row r="754" spans="1:19" ht="14.45" customHeight="1" x14ac:dyDescent="0.2">
      <c r="A754" s="821" t="s">
        <v>6414</v>
      </c>
      <c r="B754" s="822" t="s">
        <v>6415</v>
      </c>
      <c r="C754" s="822" t="s">
        <v>604</v>
      </c>
      <c r="D754" s="822" t="s">
        <v>6321</v>
      </c>
      <c r="E754" s="822" t="s">
        <v>6329</v>
      </c>
      <c r="F754" s="822" t="s">
        <v>6423</v>
      </c>
      <c r="G754" s="822" t="s">
        <v>6424</v>
      </c>
      <c r="H754" s="831">
        <v>22</v>
      </c>
      <c r="I754" s="831">
        <v>5544</v>
      </c>
      <c r="J754" s="822">
        <v>0.22975549108992954</v>
      </c>
      <c r="K754" s="822">
        <v>252</v>
      </c>
      <c r="L754" s="831">
        <v>95</v>
      </c>
      <c r="M754" s="831">
        <v>24130</v>
      </c>
      <c r="N754" s="822">
        <v>1</v>
      </c>
      <c r="O754" s="822">
        <v>254</v>
      </c>
      <c r="P754" s="831">
        <v>26</v>
      </c>
      <c r="Q754" s="831">
        <v>6630</v>
      </c>
      <c r="R754" s="827">
        <v>0.2747617074181517</v>
      </c>
      <c r="S754" s="832">
        <v>255</v>
      </c>
    </row>
    <row r="755" spans="1:19" ht="14.45" customHeight="1" x14ac:dyDescent="0.2">
      <c r="A755" s="821" t="s">
        <v>6414</v>
      </c>
      <c r="B755" s="822" t="s">
        <v>6415</v>
      </c>
      <c r="C755" s="822" t="s">
        <v>604</v>
      </c>
      <c r="D755" s="822" t="s">
        <v>6321</v>
      </c>
      <c r="E755" s="822" t="s">
        <v>6329</v>
      </c>
      <c r="F755" s="822" t="s">
        <v>6430</v>
      </c>
      <c r="G755" s="822" t="s">
        <v>6431</v>
      </c>
      <c r="H755" s="831">
        <v>5</v>
      </c>
      <c r="I755" s="831">
        <v>579</v>
      </c>
      <c r="J755" s="822">
        <v>0.3839522546419098</v>
      </c>
      <c r="K755" s="822">
        <v>115.8</v>
      </c>
      <c r="L755" s="831">
        <v>13</v>
      </c>
      <c r="M755" s="831">
        <v>1508</v>
      </c>
      <c r="N755" s="822">
        <v>1</v>
      </c>
      <c r="O755" s="822">
        <v>116</v>
      </c>
      <c r="P755" s="831">
        <v>6</v>
      </c>
      <c r="Q755" s="831">
        <v>702</v>
      </c>
      <c r="R755" s="827">
        <v>0.46551724137931033</v>
      </c>
      <c r="S755" s="832">
        <v>117</v>
      </c>
    </row>
    <row r="756" spans="1:19" ht="14.45" customHeight="1" x14ac:dyDescent="0.2">
      <c r="A756" s="821" t="s">
        <v>6414</v>
      </c>
      <c r="B756" s="822" t="s">
        <v>6415</v>
      </c>
      <c r="C756" s="822" t="s">
        <v>604</v>
      </c>
      <c r="D756" s="822" t="s">
        <v>2947</v>
      </c>
      <c r="E756" s="822" t="s">
        <v>6329</v>
      </c>
      <c r="F756" s="822" t="s">
        <v>6376</v>
      </c>
      <c r="G756" s="822" t="s">
        <v>6377</v>
      </c>
      <c r="H756" s="831"/>
      <c r="I756" s="831"/>
      <c r="J756" s="822"/>
      <c r="K756" s="822"/>
      <c r="L756" s="831">
        <v>1</v>
      </c>
      <c r="M756" s="831">
        <v>38</v>
      </c>
      <c r="N756" s="822">
        <v>1</v>
      </c>
      <c r="O756" s="822">
        <v>38</v>
      </c>
      <c r="P756" s="831"/>
      <c r="Q756" s="831"/>
      <c r="R756" s="827"/>
      <c r="S756" s="832"/>
    </row>
    <row r="757" spans="1:19" ht="14.45" customHeight="1" x14ac:dyDescent="0.2">
      <c r="A757" s="821" t="s">
        <v>6414</v>
      </c>
      <c r="B757" s="822" t="s">
        <v>6415</v>
      </c>
      <c r="C757" s="822" t="s">
        <v>604</v>
      </c>
      <c r="D757" s="822" t="s">
        <v>2947</v>
      </c>
      <c r="E757" s="822" t="s">
        <v>6329</v>
      </c>
      <c r="F757" s="822" t="s">
        <v>6423</v>
      </c>
      <c r="G757" s="822" t="s">
        <v>6424</v>
      </c>
      <c r="H757" s="831"/>
      <c r="I757" s="831"/>
      <c r="J757" s="822"/>
      <c r="K757" s="822"/>
      <c r="L757" s="831">
        <v>39</v>
      </c>
      <c r="M757" s="831">
        <v>9906</v>
      </c>
      <c r="N757" s="822">
        <v>1</v>
      </c>
      <c r="O757" s="822">
        <v>254</v>
      </c>
      <c r="P757" s="831">
        <v>143</v>
      </c>
      <c r="Q757" s="831">
        <v>36465</v>
      </c>
      <c r="R757" s="827">
        <v>3.6811023622047245</v>
      </c>
      <c r="S757" s="832">
        <v>255</v>
      </c>
    </row>
    <row r="758" spans="1:19" ht="14.45" customHeight="1" x14ac:dyDescent="0.2">
      <c r="A758" s="821" t="s">
        <v>6414</v>
      </c>
      <c r="B758" s="822" t="s">
        <v>6415</v>
      </c>
      <c r="C758" s="822" t="s">
        <v>604</v>
      </c>
      <c r="D758" s="822" t="s">
        <v>2964</v>
      </c>
      <c r="E758" s="822" t="s">
        <v>6329</v>
      </c>
      <c r="F758" s="822" t="s">
        <v>6423</v>
      </c>
      <c r="G758" s="822" t="s">
        <v>6424</v>
      </c>
      <c r="H758" s="831"/>
      <c r="I758" s="831"/>
      <c r="J758" s="822"/>
      <c r="K758" s="822"/>
      <c r="L758" s="831"/>
      <c r="M758" s="831"/>
      <c r="N758" s="822"/>
      <c r="O758" s="822"/>
      <c r="P758" s="831">
        <v>382</v>
      </c>
      <c r="Q758" s="831">
        <v>97410</v>
      </c>
      <c r="R758" s="827"/>
      <c r="S758" s="832">
        <v>255</v>
      </c>
    </row>
    <row r="759" spans="1:19" ht="14.45" customHeight="1" x14ac:dyDescent="0.2">
      <c r="A759" s="821" t="s">
        <v>6414</v>
      </c>
      <c r="B759" s="822" t="s">
        <v>6415</v>
      </c>
      <c r="C759" s="822" t="s">
        <v>604</v>
      </c>
      <c r="D759" s="822" t="s">
        <v>2946</v>
      </c>
      <c r="E759" s="822" t="s">
        <v>6329</v>
      </c>
      <c r="F759" s="822" t="s">
        <v>6376</v>
      </c>
      <c r="G759" s="822" t="s">
        <v>6377</v>
      </c>
      <c r="H759" s="831"/>
      <c r="I759" s="831"/>
      <c r="J759" s="822"/>
      <c r="K759" s="822"/>
      <c r="L759" s="831"/>
      <c r="M759" s="831"/>
      <c r="N759" s="822"/>
      <c r="O759" s="822"/>
      <c r="P759" s="831">
        <v>1</v>
      </c>
      <c r="Q759" s="831">
        <v>38</v>
      </c>
      <c r="R759" s="827"/>
      <c r="S759" s="832">
        <v>38</v>
      </c>
    </row>
    <row r="760" spans="1:19" ht="14.45" customHeight="1" x14ac:dyDescent="0.2">
      <c r="A760" s="821" t="s">
        <v>6414</v>
      </c>
      <c r="B760" s="822" t="s">
        <v>6415</v>
      </c>
      <c r="C760" s="822" t="s">
        <v>604</v>
      </c>
      <c r="D760" s="822" t="s">
        <v>2946</v>
      </c>
      <c r="E760" s="822" t="s">
        <v>6329</v>
      </c>
      <c r="F760" s="822" t="s">
        <v>6423</v>
      </c>
      <c r="G760" s="822" t="s">
        <v>6424</v>
      </c>
      <c r="H760" s="831"/>
      <c r="I760" s="831"/>
      <c r="J760" s="822"/>
      <c r="K760" s="822"/>
      <c r="L760" s="831"/>
      <c r="M760" s="831"/>
      <c r="N760" s="822"/>
      <c r="O760" s="822"/>
      <c r="P760" s="831">
        <v>121</v>
      </c>
      <c r="Q760" s="831">
        <v>30855</v>
      </c>
      <c r="R760" s="827"/>
      <c r="S760" s="832">
        <v>255</v>
      </c>
    </row>
    <row r="761" spans="1:19" ht="14.45" customHeight="1" x14ac:dyDescent="0.2">
      <c r="A761" s="821" t="s">
        <v>6414</v>
      </c>
      <c r="B761" s="822" t="s">
        <v>6415</v>
      </c>
      <c r="C761" s="822" t="s">
        <v>604</v>
      </c>
      <c r="D761" s="822" t="s">
        <v>6294</v>
      </c>
      <c r="E761" s="822" t="s">
        <v>6329</v>
      </c>
      <c r="F761" s="822" t="s">
        <v>6384</v>
      </c>
      <c r="G761" s="822" t="s">
        <v>6385</v>
      </c>
      <c r="H761" s="831"/>
      <c r="I761" s="831"/>
      <c r="J761" s="822"/>
      <c r="K761" s="822"/>
      <c r="L761" s="831">
        <v>1</v>
      </c>
      <c r="M761" s="831">
        <v>33.33</v>
      </c>
      <c r="N761" s="822">
        <v>1</v>
      </c>
      <c r="O761" s="822">
        <v>33.33</v>
      </c>
      <c r="P761" s="831"/>
      <c r="Q761" s="831"/>
      <c r="R761" s="827"/>
      <c r="S761" s="832"/>
    </row>
    <row r="762" spans="1:19" ht="14.45" customHeight="1" x14ac:dyDescent="0.2">
      <c r="A762" s="821" t="s">
        <v>6414</v>
      </c>
      <c r="B762" s="822" t="s">
        <v>6415</v>
      </c>
      <c r="C762" s="822" t="s">
        <v>604</v>
      </c>
      <c r="D762" s="822" t="s">
        <v>6294</v>
      </c>
      <c r="E762" s="822" t="s">
        <v>6329</v>
      </c>
      <c r="F762" s="822" t="s">
        <v>6402</v>
      </c>
      <c r="G762" s="822" t="s">
        <v>6403</v>
      </c>
      <c r="H762" s="831"/>
      <c r="I762" s="831"/>
      <c r="J762" s="822"/>
      <c r="K762" s="822"/>
      <c r="L762" s="831">
        <v>1</v>
      </c>
      <c r="M762" s="831">
        <v>179</v>
      </c>
      <c r="N762" s="822">
        <v>1</v>
      </c>
      <c r="O762" s="822">
        <v>179</v>
      </c>
      <c r="P762" s="831"/>
      <c r="Q762" s="831"/>
      <c r="R762" s="827"/>
      <c r="S762" s="832"/>
    </row>
    <row r="763" spans="1:19" ht="14.45" customHeight="1" x14ac:dyDescent="0.2">
      <c r="A763" s="821" t="s">
        <v>6414</v>
      </c>
      <c r="B763" s="822" t="s">
        <v>6415</v>
      </c>
      <c r="C763" s="822" t="s">
        <v>604</v>
      </c>
      <c r="D763" s="822" t="s">
        <v>2984</v>
      </c>
      <c r="E763" s="822" t="s">
        <v>6329</v>
      </c>
      <c r="F763" s="822" t="s">
        <v>6423</v>
      </c>
      <c r="G763" s="822" t="s">
        <v>6424</v>
      </c>
      <c r="H763" s="831"/>
      <c r="I763" s="831"/>
      <c r="J763" s="822"/>
      <c r="K763" s="822"/>
      <c r="L763" s="831">
        <v>1</v>
      </c>
      <c r="M763" s="831">
        <v>254</v>
      </c>
      <c r="N763" s="822">
        <v>1</v>
      </c>
      <c r="O763" s="822">
        <v>254</v>
      </c>
      <c r="P763" s="831">
        <v>157</v>
      </c>
      <c r="Q763" s="831">
        <v>40035</v>
      </c>
      <c r="R763" s="827">
        <v>157.61811023622047</v>
      </c>
      <c r="S763" s="832">
        <v>255</v>
      </c>
    </row>
    <row r="764" spans="1:19" ht="14.45" customHeight="1" x14ac:dyDescent="0.2">
      <c r="A764" s="821" t="s">
        <v>6414</v>
      </c>
      <c r="B764" s="822" t="s">
        <v>6415</v>
      </c>
      <c r="C764" s="822" t="s">
        <v>604</v>
      </c>
      <c r="D764" s="822" t="s">
        <v>2960</v>
      </c>
      <c r="E764" s="822" t="s">
        <v>6329</v>
      </c>
      <c r="F764" s="822" t="s">
        <v>6423</v>
      </c>
      <c r="G764" s="822" t="s">
        <v>6424</v>
      </c>
      <c r="H764" s="831"/>
      <c r="I764" s="831"/>
      <c r="J764" s="822"/>
      <c r="K764" s="822"/>
      <c r="L764" s="831"/>
      <c r="M764" s="831"/>
      <c r="N764" s="822"/>
      <c r="O764" s="822"/>
      <c r="P764" s="831">
        <v>136</v>
      </c>
      <c r="Q764" s="831">
        <v>34680</v>
      </c>
      <c r="R764" s="827"/>
      <c r="S764" s="832">
        <v>255</v>
      </c>
    </row>
    <row r="765" spans="1:19" ht="14.45" customHeight="1" x14ac:dyDescent="0.2">
      <c r="A765" s="821" t="s">
        <v>6414</v>
      </c>
      <c r="B765" s="822" t="s">
        <v>6415</v>
      </c>
      <c r="C765" s="822" t="s">
        <v>604</v>
      </c>
      <c r="D765" s="822" t="s">
        <v>6300</v>
      </c>
      <c r="E765" s="822" t="s">
        <v>6329</v>
      </c>
      <c r="F765" s="822" t="s">
        <v>6376</v>
      </c>
      <c r="G765" s="822" t="s">
        <v>6377</v>
      </c>
      <c r="H765" s="831"/>
      <c r="I765" s="831"/>
      <c r="J765" s="822"/>
      <c r="K765" s="822"/>
      <c r="L765" s="831"/>
      <c r="M765" s="831"/>
      <c r="N765" s="822"/>
      <c r="O765" s="822"/>
      <c r="P765" s="831">
        <v>1</v>
      </c>
      <c r="Q765" s="831">
        <v>38</v>
      </c>
      <c r="R765" s="827"/>
      <c r="S765" s="832">
        <v>38</v>
      </c>
    </row>
    <row r="766" spans="1:19" ht="14.45" customHeight="1" x14ac:dyDescent="0.2">
      <c r="A766" s="821" t="s">
        <v>6414</v>
      </c>
      <c r="B766" s="822" t="s">
        <v>6415</v>
      </c>
      <c r="C766" s="822" t="s">
        <v>604</v>
      </c>
      <c r="D766" s="822" t="s">
        <v>6300</v>
      </c>
      <c r="E766" s="822" t="s">
        <v>6329</v>
      </c>
      <c r="F766" s="822" t="s">
        <v>6423</v>
      </c>
      <c r="G766" s="822" t="s">
        <v>6424</v>
      </c>
      <c r="H766" s="831"/>
      <c r="I766" s="831"/>
      <c r="J766" s="822"/>
      <c r="K766" s="822"/>
      <c r="L766" s="831"/>
      <c r="M766" s="831"/>
      <c r="N766" s="822"/>
      <c r="O766" s="822"/>
      <c r="P766" s="831">
        <v>164</v>
      </c>
      <c r="Q766" s="831">
        <v>41820</v>
      </c>
      <c r="R766" s="827"/>
      <c r="S766" s="832">
        <v>255</v>
      </c>
    </row>
    <row r="767" spans="1:19" ht="14.45" customHeight="1" x14ac:dyDescent="0.2">
      <c r="A767" s="821" t="s">
        <v>6414</v>
      </c>
      <c r="B767" s="822" t="s">
        <v>6415</v>
      </c>
      <c r="C767" s="822" t="s">
        <v>604</v>
      </c>
      <c r="D767" s="822" t="s">
        <v>2943</v>
      </c>
      <c r="E767" s="822" t="s">
        <v>6329</v>
      </c>
      <c r="F767" s="822" t="s">
        <v>6423</v>
      </c>
      <c r="G767" s="822" t="s">
        <v>6424</v>
      </c>
      <c r="H767" s="831"/>
      <c r="I767" s="831"/>
      <c r="J767" s="822"/>
      <c r="K767" s="822"/>
      <c r="L767" s="831"/>
      <c r="M767" s="831"/>
      <c r="N767" s="822"/>
      <c r="O767" s="822"/>
      <c r="P767" s="831">
        <v>77</v>
      </c>
      <c r="Q767" s="831">
        <v>19635</v>
      </c>
      <c r="R767" s="827"/>
      <c r="S767" s="832">
        <v>255</v>
      </c>
    </row>
    <row r="768" spans="1:19" ht="14.45" customHeight="1" x14ac:dyDescent="0.2">
      <c r="A768" s="821" t="s">
        <v>6414</v>
      </c>
      <c r="B768" s="822" t="s">
        <v>6415</v>
      </c>
      <c r="C768" s="822" t="s">
        <v>604</v>
      </c>
      <c r="D768" s="822" t="s">
        <v>6301</v>
      </c>
      <c r="E768" s="822" t="s">
        <v>6329</v>
      </c>
      <c r="F768" s="822" t="s">
        <v>6423</v>
      </c>
      <c r="G768" s="822" t="s">
        <v>6424</v>
      </c>
      <c r="H768" s="831"/>
      <c r="I768" s="831"/>
      <c r="J768" s="822"/>
      <c r="K768" s="822"/>
      <c r="L768" s="831"/>
      <c r="M768" s="831"/>
      <c r="N768" s="822"/>
      <c r="O768" s="822"/>
      <c r="P768" s="831">
        <v>5</v>
      </c>
      <c r="Q768" s="831">
        <v>1275</v>
      </c>
      <c r="R768" s="827"/>
      <c r="S768" s="832">
        <v>255</v>
      </c>
    </row>
    <row r="769" spans="1:19" ht="14.45" customHeight="1" x14ac:dyDescent="0.2">
      <c r="A769" s="821" t="s">
        <v>6414</v>
      </c>
      <c r="B769" s="822" t="s">
        <v>6415</v>
      </c>
      <c r="C769" s="822" t="s">
        <v>612</v>
      </c>
      <c r="D769" s="822" t="s">
        <v>2940</v>
      </c>
      <c r="E769" s="822" t="s">
        <v>6329</v>
      </c>
      <c r="F769" s="822" t="s">
        <v>6423</v>
      </c>
      <c r="G769" s="822" t="s">
        <v>6424</v>
      </c>
      <c r="H769" s="831"/>
      <c r="I769" s="831"/>
      <c r="J769" s="822"/>
      <c r="K769" s="822"/>
      <c r="L769" s="831">
        <v>1</v>
      </c>
      <c r="M769" s="831">
        <v>254</v>
      </c>
      <c r="N769" s="822">
        <v>1</v>
      </c>
      <c r="O769" s="822">
        <v>254</v>
      </c>
      <c r="P769" s="831">
        <v>1</v>
      </c>
      <c r="Q769" s="831">
        <v>255</v>
      </c>
      <c r="R769" s="827">
        <v>1.0039370078740157</v>
      </c>
      <c r="S769" s="832">
        <v>255</v>
      </c>
    </row>
    <row r="770" spans="1:19" ht="14.45" customHeight="1" x14ac:dyDescent="0.2">
      <c r="A770" s="821" t="s">
        <v>6414</v>
      </c>
      <c r="B770" s="822" t="s">
        <v>6415</v>
      </c>
      <c r="C770" s="822" t="s">
        <v>612</v>
      </c>
      <c r="D770" s="822" t="s">
        <v>2940</v>
      </c>
      <c r="E770" s="822" t="s">
        <v>6329</v>
      </c>
      <c r="F770" s="822" t="s">
        <v>6425</v>
      </c>
      <c r="G770" s="822" t="s">
        <v>6426</v>
      </c>
      <c r="H770" s="831"/>
      <c r="I770" s="831"/>
      <c r="J770" s="822"/>
      <c r="K770" s="822"/>
      <c r="L770" s="831">
        <v>4</v>
      </c>
      <c r="M770" s="831">
        <v>504</v>
      </c>
      <c r="N770" s="822">
        <v>1</v>
      </c>
      <c r="O770" s="822">
        <v>126</v>
      </c>
      <c r="P770" s="831">
        <v>8</v>
      </c>
      <c r="Q770" s="831">
        <v>1016</v>
      </c>
      <c r="R770" s="827">
        <v>2.0158730158730158</v>
      </c>
      <c r="S770" s="832">
        <v>127</v>
      </c>
    </row>
    <row r="771" spans="1:19" ht="14.45" customHeight="1" x14ac:dyDescent="0.2">
      <c r="A771" s="821" t="s">
        <v>6414</v>
      </c>
      <c r="B771" s="822" t="s">
        <v>6415</v>
      </c>
      <c r="C771" s="822" t="s">
        <v>612</v>
      </c>
      <c r="D771" s="822" t="s">
        <v>2940</v>
      </c>
      <c r="E771" s="822" t="s">
        <v>6329</v>
      </c>
      <c r="F771" s="822" t="s">
        <v>6434</v>
      </c>
      <c r="G771" s="822" t="s">
        <v>6435</v>
      </c>
      <c r="H771" s="831"/>
      <c r="I771" s="831"/>
      <c r="J771" s="822"/>
      <c r="K771" s="822"/>
      <c r="L771" s="831">
        <v>1</v>
      </c>
      <c r="M771" s="831">
        <v>334</v>
      </c>
      <c r="N771" s="822">
        <v>1</v>
      </c>
      <c r="O771" s="822">
        <v>334</v>
      </c>
      <c r="P771" s="831"/>
      <c r="Q771" s="831"/>
      <c r="R771" s="827"/>
      <c r="S771" s="832"/>
    </row>
    <row r="772" spans="1:19" ht="14.45" customHeight="1" x14ac:dyDescent="0.2">
      <c r="A772" s="821" t="s">
        <v>6414</v>
      </c>
      <c r="B772" s="822" t="s">
        <v>6415</v>
      </c>
      <c r="C772" s="822" t="s">
        <v>612</v>
      </c>
      <c r="D772" s="822" t="s">
        <v>2940</v>
      </c>
      <c r="E772" s="822" t="s">
        <v>6329</v>
      </c>
      <c r="F772" s="822" t="s">
        <v>6440</v>
      </c>
      <c r="G772" s="822" t="s">
        <v>6437</v>
      </c>
      <c r="H772" s="831"/>
      <c r="I772" s="831"/>
      <c r="J772" s="822"/>
      <c r="K772" s="822"/>
      <c r="L772" s="831"/>
      <c r="M772" s="831"/>
      <c r="N772" s="822"/>
      <c r="O772" s="822"/>
      <c r="P772" s="831">
        <v>1</v>
      </c>
      <c r="Q772" s="831">
        <v>576</v>
      </c>
      <c r="R772" s="827"/>
      <c r="S772" s="832">
        <v>576</v>
      </c>
    </row>
    <row r="773" spans="1:19" ht="14.45" customHeight="1" x14ac:dyDescent="0.2">
      <c r="A773" s="821" t="s">
        <v>6414</v>
      </c>
      <c r="B773" s="822" t="s">
        <v>6415</v>
      </c>
      <c r="C773" s="822" t="s">
        <v>612</v>
      </c>
      <c r="D773" s="822" t="s">
        <v>2940</v>
      </c>
      <c r="E773" s="822" t="s">
        <v>6329</v>
      </c>
      <c r="F773" s="822" t="s">
        <v>6453</v>
      </c>
      <c r="G773" s="822" t="s">
        <v>6451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388</v>
      </c>
      <c r="R773" s="827"/>
      <c r="S773" s="832">
        <v>388</v>
      </c>
    </row>
    <row r="774" spans="1:19" ht="14.45" customHeight="1" x14ac:dyDescent="0.2">
      <c r="A774" s="821" t="s">
        <v>6414</v>
      </c>
      <c r="B774" s="822" t="s">
        <v>6415</v>
      </c>
      <c r="C774" s="822" t="s">
        <v>612</v>
      </c>
      <c r="D774" s="822" t="s">
        <v>2941</v>
      </c>
      <c r="E774" s="822" t="s">
        <v>6359</v>
      </c>
      <c r="F774" s="822" t="s">
        <v>6432</v>
      </c>
      <c r="G774" s="822" t="s">
        <v>6433</v>
      </c>
      <c r="H774" s="831">
        <v>1</v>
      </c>
      <c r="I774" s="831">
        <v>904.75</v>
      </c>
      <c r="J774" s="822"/>
      <c r="K774" s="822">
        <v>904.75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6414</v>
      </c>
      <c r="B775" s="822" t="s">
        <v>6415</v>
      </c>
      <c r="C775" s="822" t="s">
        <v>612</v>
      </c>
      <c r="D775" s="822" t="s">
        <v>2941</v>
      </c>
      <c r="E775" s="822" t="s">
        <v>6329</v>
      </c>
      <c r="F775" s="822" t="s">
        <v>6423</v>
      </c>
      <c r="G775" s="822" t="s">
        <v>6424</v>
      </c>
      <c r="H775" s="831">
        <v>16</v>
      </c>
      <c r="I775" s="831">
        <v>4032</v>
      </c>
      <c r="J775" s="822">
        <v>1.1338582677165354</v>
      </c>
      <c r="K775" s="822">
        <v>252</v>
      </c>
      <c r="L775" s="831">
        <v>14</v>
      </c>
      <c r="M775" s="831">
        <v>3556</v>
      </c>
      <c r="N775" s="822">
        <v>1</v>
      </c>
      <c r="O775" s="822">
        <v>254</v>
      </c>
      <c r="P775" s="831">
        <v>6</v>
      </c>
      <c r="Q775" s="831">
        <v>1530</v>
      </c>
      <c r="R775" s="827">
        <v>0.43025871766029244</v>
      </c>
      <c r="S775" s="832">
        <v>255</v>
      </c>
    </row>
    <row r="776" spans="1:19" ht="14.45" customHeight="1" x14ac:dyDescent="0.2">
      <c r="A776" s="821" t="s">
        <v>6414</v>
      </c>
      <c r="B776" s="822" t="s">
        <v>6415</v>
      </c>
      <c r="C776" s="822" t="s">
        <v>612</v>
      </c>
      <c r="D776" s="822" t="s">
        <v>2941</v>
      </c>
      <c r="E776" s="822" t="s">
        <v>6329</v>
      </c>
      <c r="F776" s="822" t="s">
        <v>6425</v>
      </c>
      <c r="G776" s="822" t="s">
        <v>6426</v>
      </c>
      <c r="H776" s="831">
        <v>65</v>
      </c>
      <c r="I776" s="831">
        <v>8255</v>
      </c>
      <c r="J776" s="822">
        <v>1.1104385256927629</v>
      </c>
      <c r="K776" s="822">
        <v>127</v>
      </c>
      <c r="L776" s="831">
        <v>59</v>
      </c>
      <c r="M776" s="831">
        <v>7434</v>
      </c>
      <c r="N776" s="822">
        <v>1</v>
      </c>
      <c r="O776" s="822">
        <v>126</v>
      </c>
      <c r="P776" s="831">
        <v>28</v>
      </c>
      <c r="Q776" s="831">
        <v>3556</v>
      </c>
      <c r="R776" s="827">
        <v>0.4783427495291902</v>
      </c>
      <c r="S776" s="832">
        <v>127</v>
      </c>
    </row>
    <row r="777" spans="1:19" ht="14.45" customHeight="1" x14ac:dyDescent="0.2">
      <c r="A777" s="821" t="s">
        <v>6414</v>
      </c>
      <c r="B777" s="822" t="s">
        <v>6415</v>
      </c>
      <c r="C777" s="822" t="s">
        <v>612</v>
      </c>
      <c r="D777" s="822" t="s">
        <v>2941</v>
      </c>
      <c r="E777" s="822" t="s">
        <v>6329</v>
      </c>
      <c r="F777" s="822" t="s">
        <v>6440</v>
      </c>
      <c r="G777" s="822" t="s">
        <v>6437</v>
      </c>
      <c r="H777" s="831">
        <v>2</v>
      </c>
      <c r="I777" s="831">
        <v>1138</v>
      </c>
      <c r="J777" s="822">
        <v>0.99301919720767884</v>
      </c>
      <c r="K777" s="822">
        <v>569</v>
      </c>
      <c r="L777" s="831">
        <v>2</v>
      </c>
      <c r="M777" s="831">
        <v>1146</v>
      </c>
      <c r="N777" s="822">
        <v>1</v>
      </c>
      <c r="O777" s="822">
        <v>573</v>
      </c>
      <c r="P777" s="831"/>
      <c r="Q777" s="831"/>
      <c r="R777" s="827"/>
      <c r="S777" s="832"/>
    </row>
    <row r="778" spans="1:19" ht="14.45" customHeight="1" x14ac:dyDescent="0.2">
      <c r="A778" s="821" t="s">
        <v>6414</v>
      </c>
      <c r="B778" s="822" t="s">
        <v>6415</v>
      </c>
      <c r="C778" s="822" t="s">
        <v>612</v>
      </c>
      <c r="D778" s="822" t="s">
        <v>2941</v>
      </c>
      <c r="E778" s="822" t="s">
        <v>6329</v>
      </c>
      <c r="F778" s="822" t="s">
        <v>6443</v>
      </c>
      <c r="G778" s="822" t="s">
        <v>6397</v>
      </c>
      <c r="H778" s="831">
        <v>1</v>
      </c>
      <c r="I778" s="831">
        <v>730</v>
      </c>
      <c r="J778" s="822"/>
      <c r="K778" s="822">
        <v>730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6414</v>
      </c>
      <c r="B779" s="822" t="s">
        <v>6415</v>
      </c>
      <c r="C779" s="822" t="s">
        <v>612</v>
      </c>
      <c r="D779" s="822" t="s">
        <v>2941</v>
      </c>
      <c r="E779" s="822" t="s">
        <v>6329</v>
      </c>
      <c r="F779" s="822" t="s">
        <v>6444</v>
      </c>
      <c r="G779" s="822" t="s">
        <v>6445</v>
      </c>
      <c r="H779" s="831">
        <v>1</v>
      </c>
      <c r="I779" s="831">
        <v>834</v>
      </c>
      <c r="J779" s="822"/>
      <c r="K779" s="822">
        <v>834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6414</v>
      </c>
      <c r="B780" s="822" t="s">
        <v>6415</v>
      </c>
      <c r="C780" s="822" t="s">
        <v>612</v>
      </c>
      <c r="D780" s="822" t="s">
        <v>2941</v>
      </c>
      <c r="E780" s="822" t="s">
        <v>6329</v>
      </c>
      <c r="F780" s="822" t="s">
        <v>6446</v>
      </c>
      <c r="G780" s="822" t="s">
        <v>6447</v>
      </c>
      <c r="H780" s="831">
        <v>2</v>
      </c>
      <c r="I780" s="831">
        <v>430</v>
      </c>
      <c r="J780" s="822"/>
      <c r="K780" s="822">
        <v>215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6414</v>
      </c>
      <c r="B781" s="822" t="s">
        <v>6415</v>
      </c>
      <c r="C781" s="822" t="s">
        <v>612</v>
      </c>
      <c r="D781" s="822" t="s">
        <v>2941</v>
      </c>
      <c r="E781" s="822" t="s">
        <v>6329</v>
      </c>
      <c r="F781" s="822" t="s">
        <v>6448</v>
      </c>
      <c r="G781" s="822" t="s">
        <v>6449</v>
      </c>
      <c r="H781" s="831">
        <v>7</v>
      </c>
      <c r="I781" s="831">
        <v>602</v>
      </c>
      <c r="J781" s="822"/>
      <c r="K781" s="822">
        <v>86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6414</v>
      </c>
      <c r="B782" s="822" t="s">
        <v>6415</v>
      </c>
      <c r="C782" s="822" t="s">
        <v>612</v>
      </c>
      <c r="D782" s="822" t="s">
        <v>2941</v>
      </c>
      <c r="E782" s="822" t="s">
        <v>6329</v>
      </c>
      <c r="F782" s="822" t="s">
        <v>6450</v>
      </c>
      <c r="G782" s="822" t="s">
        <v>6451</v>
      </c>
      <c r="H782" s="831">
        <v>3</v>
      </c>
      <c r="I782" s="831">
        <v>924</v>
      </c>
      <c r="J782" s="822">
        <v>1.4903225806451612</v>
      </c>
      <c r="K782" s="822">
        <v>308</v>
      </c>
      <c r="L782" s="831">
        <v>2</v>
      </c>
      <c r="M782" s="831">
        <v>620</v>
      </c>
      <c r="N782" s="822">
        <v>1</v>
      </c>
      <c r="O782" s="822">
        <v>310</v>
      </c>
      <c r="P782" s="831"/>
      <c r="Q782" s="831"/>
      <c r="R782" s="827"/>
      <c r="S782" s="832"/>
    </row>
    <row r="783" spans="1:19" ht="14.45" customHeight="1" x14ac:dyDescent="0.2">
      <c r="A783" s="821" t="s">
        <v>6414</v>
      </c>
      <c r="B783" s="822" t="s">
        <v>6415</v>
      </c>
      <c r="C783" s="822" t="s">
        <v>612</v>
      </c>
      <c r="D783" s="822" t="s">
        <v>2941</v>
      </c>
      <c r="E783" s="822" t="s">
        <v>6329</v>
      </c>
      <c r="F783" s="822" t="s">
        <v>6453</v>
      </c>
      <c r="G783" s="822" t="s">
        <v>6451</v>
      </c>
      <c r="H783" s="831">
        <v>18</v>
      </c>
      <c r="I783" s="831">
        <v>6858</v>
      </c>
      <c r="J783" s="822">
        <v>1.1133116883116883</v>
      </c>
      <c r="K783" s="822">
        <v>381</v>
      </c>
      <c r="L783" s="831">
        <v>16</v>
      </c>
      <c r="M783" s="831">
        <v>6160</v>
      </c>
      <c r="N783" s="822">
        <v>1</v>
      </c>
      <c r="O783" s="822">
        <v>385</v>
      </c>
      <c r="P783" s="831">
        <v>9</v>
      </c>
      <c r="Q783" s="831">
        <v>3492</v>
      </c>
      <c r="R783" s="827">
        <v>0.56688311688311688</v>
      </c>
      <c r="S783" s="832">
        <v>388</v>
      </c>
    </row>
    <row r="784" spans="1:19" ht="14.45" customHeight="1" x14ac:dyDescent="0.2">
      <c r="A784" s="821" t="s">
        <v>6414</v>
      </c>
      <c r="B784" s="822" t="s">
        <v>6415</v>
      </c>
      <c r="C784" s="822" t="s">
        <v>612</v>
      </c>
      <c r="D784" s="822" t="s">
        <v>2941</v>
      </c>
      <c r="E784" s="822" t="s">
        <v>6329</v>
      </c>
      <c r="F784" s="822" t="s">
        <v>6454</v>
      </c>
      <c r="G784" s="822" t="s">
        <v>6455</v>
      </c>
      <c r="H784" s="831"/>
      <c r="I784" s="831"/>
      <c r="J784" s="822"/>
      <c r="K784" s="822"/>
      <c r="L784" s="831">
        <v>1</v>
      </c>
      <c r="M784" s="831">
        <v>275</v>
      </c>
      <c r="N784" s="822">
        <v>1</v>
      </c>
      <c r="O784" s="822">
        <v>275</v>
      </c>
      <c r="P784" s="831"/>
      <c r="Q784" s="831"/>
      <c r="R784" s="827"/>
      <c r="S784" s="832"/>
    </row>
    <row r="785" spans="1:19" ht="14.45" customHeight="1" x14ac:dyDescent="0.2">
      <c r="A785" s="821" t="s">
        <v>6414</v>
      </c>
      <c r="B785" s="822" t="s">
        <v>6415</v>
      </c>
      <c r="C785" s="822" t="s">
        <v>612</v>
      </c>
      <c r="D785" s="822" t="s">
        <v>2942</v>
      </c>
      <c r="E785" s="822" t="s">
        <v>6329</v>
      </c>
      <c r="F785" s="822" t="s">
        <v>6423</v>
      </c>
      <c r="G785" s="822" t="s">
        <v>6424</v>
      </c>
      <c r="H785" s="831">
        <v>1</v>
      </c>
      <c r="I785" s="831">
        <v>252</v>
      </c>
      <c r="J785" s="822">
        <v>0.24803149606299213</v>
      </c>
      <c r="K785" s="822">
        <v>252</v>
      </c>
      <c r="L785" s="831">
        <v>4</v>
      </c>
      <c r="M785" s="831">
        <v>1016</v>
      </c>
      <c r="N785" s="822">
        <v>1</v>
      </c>
      <c r="O785" s="822">
        <v>254</v>
      </c>
      <c r="P785" s="831"/>
      <c r="Q785" s="831"/>
      <c r="R785" s="827"/>
      <c r="S785" s="832"/>
    </row>
    <row r="786" spans="1:19" ht="14.45" customHeight="1" x14ac:dyDescent="0.2">
      <c r="A786" s="821" t="s">
        <v>6414</v>
      </c>
      <c r="B786" s="822" t="s">
        <v>6415</v>
      </c>
      <c r="C786" s="822" t="s">
        <v>612</v>
      </c>
      <c r="D786" s="822" t="s">
        <v>2942</v>
      </c>
      <c r="E786" s="822" t="s">
        <v>6329</v>
      </c>
      <c r="F786" s="822" t="s">
        <v>6425</v>
      </c>
      <c r="G786" s="822" t="s">
        <v>6426</v>
      </c>
      <c r="H786" s="831">
        <v>4</v>
      </c>
      <c r="I786" s="831">
        <v>508</v>
      </c>
      <c r="J786" s="822">
        <v>0.40317460317460319</v>
      </c>
      <c r="K786" s="822">
        <v>127</v>
      </c>
      <c r="L786" s="831">
        <v>10</v>
      </c>
      <c r="M786" s="831">
        <v>1260</v>
      </c>
      <c r="N786" s="822">
        <v>1</v>
      </c>
      <c r="O786" s="822">
        <v>126</v>
      </c>
      <c r="P786" s="831"/>
      <c r="Q786" s="831"/>
      <c r="R786" s="827"/>
      <c r="S786" s="832"/>
    </row>
    <row r="787" spans="1:19" ht="14.45" customHeight="1" x14ac:dyDescent="0.2">
      <c r="A787" s="821" t="s">
        <v>6414</v>
      </c>
      <c r="B787" s="822" t="s">
        <v>6415</v>
      </c>
      <c r="C787" s="822" t="s">
        <v>612</v>
      </c>
      <c r="D787" s="822" t="s">
        <v>2942</v>
      </c>
      <c r="E787" s="822" t="s">
        <v>6329</v>
      </c>
      <c r="F787" s="822" t="s">
        <v>6446</v>
      </c>
      <c r="G787" s="822" t="s">
        <v>6447</v>
      </c>
      <c r="H787" s="831">
        <v>1</v>
      </c>
      <c r="I787" s="831">
        <v>215</v>
      </c>
      <c r="J787" s="822">
        <v>0.49539170506912444</v>
      </c>
      <c r="K787" s="822">
        <v>215</v>
      </c>
      <c r="L787" s="831">
        <v>2</v>
      </c>
      <c r="M787" s="831">
        <v>434</v>
      </c>
      <c r="N787" s="822">
        <v>1</v>
      </c>
      <c r="O787" s="822">
        <v>217</v>
      </c>
      <c r="P787" s="831"/>
      <c r="Q787" s="831"/>
      <c r="R787" s="827"/>
      <c r="S787" s="832"/>
    </row>
    <row r="788" spans="1:19" ht="14.45" customHeight="1" x14ac:dyDescent="0.2">
      <c r="A788" s="821" t="s">
        <v>6414</v>
      </c>
      <c r="B788" s="822" t="s">
        <v>6415</v>
      </c>
      <c r="C788" s="822" t="s">
        <v>612</v>
      </c>
      <c r="D788" s="822" t="s">
        <v>2942</v>
      </c>
      <c r="E788" s="822" t="s">
        <v>6329</v>
      </c>
      <c r="F788" s="822" t="s">
        <v>6448</v>
      </c>
      <c r="G788" s="822" t="s">
        <v>6449</v>
      </c>
      <c r="H788" s="831"/>
      <c r="I788" s="831"/>
      <c r="J788" s="822"/>
      <c r="K788" s="822"/>
      <c r="L788" s="831">
        <v>1</v>
      </c>
      <c r="M788" s="831">
        <v>88</v>
      </c>
      <c r="N788" s="822">
        <v>1</v>
      </c>
      <c r="O788" s="822">
        <v>88</v>
      </c>
      <c r="P788" s="831"/>
      <c r="Q788" s="831"/>
      <c r="R788" s="827"/>
      <c r="S788" s="832"/>
    </row>
    <row r="789" spans="1:19" ht="14.45" customHeight="1" x14ac:dyDescent="0.2">
      <c r="A789" s="821" t="s">
        <v>6414</v>
      </c>
      <c r="B789" s="822" t="s">
        <v>6415</v>
      </c>
      <c r="C789" s="822" t="s">
        <v>612</v>
      </c>
      <c r="D789" s="822" t="s">
        <v>2942</v>
      </c>
      <c r="E789" s="822" t="s">
        <v>6329</v>
      </c>
      <c r="F789" s="822" t="s">
        <v>6450</v>
      </c>
      <c r="G789" s="822" t="s">
        <v>6451</v>
      </c>
      <c r="H789" s="831"/>
      <c r="I789" s="831"/>
      <c r="J789" s="822"/>
      <c r="K789" s="822"/>
      <c r="L789" s="831">
        <v>1</v>
      </c>
      <c r="M789" s="831">
        <v>310</v>
      </c>
      <c r="N789" s="822">
        <v>1</v>
      </c>
      <c r="O789" s="822">
        <v>310</v>
      </c>
      <c r="P789" s="831"/>
      <c r="Q789" s="831"/>
      <c r="R789" s="827"/>
      <c r="S789" s="832"/>
    </row>
    <row r="790" spans="1:19" ht="14.45" customHeight="1" x14ac:dyDescent="0.2">
      <c r="A790" s="821" t="s">
        <v>6414</v>
      </c>
      <c r="B790" s="822" t="s">
        <v>6415</v>
      </c>
      <c r="C790" s="822" t="s">
        <v>612</v>
      </c>
      <c r="D790" s="822" t="s">
        <v>2942</v>
      </c>
      <c r="E790" s="822" t="s">
        <v>6329</v>
      </c>
      <c r="F790" s="822" t="s">
        <v>6453</v>
      </c>
      <c r="G790" s="822" t="s">
        <v>6451</v>
      </c>
      <c r="H790" s="831">
        <v>2</v>
      </c>
      <c r="I790" s="831">
        <v>762</v>
      </c>
      <c r="J790" s="822">
        <v>0.2474025974025974</v>
      </c>
      <c r="K790" s="822">
        <v>381</v>
      </c>
      <c r="L790" s="831">
        <v>8</v>
      </c>
      <c r="M790" s="831">
        <v>3080</v>
      </c>
      <c r="N790" s="822">
        <v>1</v>
      </c>
      <c r="O790" s="822">
        <v>385</v>
      </c>
      <c r="P790" s="831"/>
      <c r="Q790" s="831"/>
      <c r="R790" s="827"/>
      <c r="S790" s="832"/>
    </row>
    <row r="791" spans="1:19" ht="14.45" customHeight="1" x14ac:dyDescent="0.2">
      <c r="A791" s="821" t="s">
        <v>6414</v>
      </c>
      <c r="B791" s="822" t="s">
        <v>6415</v>
      </c>
      <c r="C791" s="822" t="s">
        <v>612</v>
      </c>
      <c r="D791" s="822" t="s">
        <v>6281</v>
      </c>
      <c r="E791" s="822" t="s">
        <v>6329</v>
      </c>
      <c r="F791" s="822" t="s">
        <v>6423</v>
      </c>
      <c r="G791" s="822" t="s">
        <v>6424</v>
      </c>
      <c r="H791" s="831">
        <v>65</v>
      </c>
      <c r="I791" s="831">
        <v>16380</v>
      </c>
      <c r="J791" s="822">
        <v>10.748031496062993</v>
      </c>
      <c r="K791" s="822">
        <v>252</v>
      </c>
      <c r="L791" s="831">
        <v>6</v>
      </c>
      <c r="M791" s="831">
        <v>1524</v>
      </c>
      <c r="N791" s="822">
        <v>1</v>
      </c>
      <c r="O791" s="822">
        <v>254</v>
      </c>
      <c r="P791" s="831"/>
      <c r="Q791" s="831"/>
      <c r="R791" s="827"/>
      <c r="S791" s="832"/>
    </row>
    <row r="792" spans="1:19" ht="14.45" customHeight="1" x14ac:dyDescent="0.2">
      <c r="A792" s="821" t="s">
        <v>6414</v>
      </c>
      <c r="B792" s="822" t="s">
        <v>6415</v>
      </c>
      <c r="C792" s="822" t="s">
        <v>612</v>
      </c>
      <c r="D792" s="822" t="s">
        <v>6281</v>
      </c>
      <c r="E792" s="822" t="s">
        <v>6329</v>
      </c>
      <c r="F792" s="822" t="s">
        <v>6425</v>
      </c>
      <c r="G792" s="822" t="s">
        <v>6426</v>
      </c>
      <c r="H792" s="831">
        <v>245</v>
      </c>
      <c r="I792" s="831">
        <v>31031</v>
      </c>
      <c r="J792" s="822">
        <v>6.841049382716049</v>
      </c>
      <c r="K792" s="822">
        <v>126.65714285714286</v>
      </c>
      <c r="L792" s="831">
        <v>36</v>
      </c>
      <c r="M792" s="831">
        <v>4536</v>
      </c>
      <c r="N792" s="822">
        <v>1</v>
      </c>
      <c r="O792" s="822">
        <v>126</v>
      </c>
      <c r="P792" s="831"/>
      <c r="Q792" s="831"/>
      <c r="R792" s="827"/>
      <c r="S792" s="832"/>
    </row>
    <row r="793" spans="1:19" ht="14.45" customHeight="1" x14ac:dyDescent="0.2">
      <c r="A793" s="821" t="s">
        <v>6414</v>
      </c>
      <c r="B793" s="822" t="s">
        <v>6415</v>
      </c>
      <c r="C793" s="822" t="s">
        <v>612</v>
      </c>
      <c r="D793" s="822" t="s">
        <v>6281</v>
      </c>
      <c r="E793" s="822" t="s">
        <v>6329</v>
      </c>
      <c r="F793" s="822" t="s">
        <v>6440</v>
      </c>
      <c r="G793" s="822" t="s">
        <v>6437</v>
      </c>
      <c r="H793" s="831">
        <v>75</v>
      </c>
      <c r="I793" s="831">
        <v>42675</v>
      </c>
      <c r="J793" s="822">
        <v>5.7289569069673778</v>
      </c>
      <c r="K793" s="822">
        <v>569</v>
      </c>
      <c r="L793" s="831">
        <v>13</v>
      </c>
      <c r="M793" s="831">
        <v>7449</v>
      </c>
      <c r="N793" s="822">
        <v>1</v>
      </c>
      <c r="O793" s="822">
        <v>573</v>
      </c>
      <c r="P793" s="831"/>
      <c r="Q793" s="831"/>
      <c r="R793" s="827"/>
      <c r="S793" s="832"/>
    </row>
    <row r="794" spans="1:19" ht="14.45" customHeight="1" x14ac:dyDescent="0.2">
      <c r="A794" s="821" t="s">
        <v>6414</v>
      </c>
      <c r="B794" s="822" t="s">
        <v>6415</v>
      </c>
      <c r="C794" s="822" t="s">
        <v>612</v>
      </c>
      <c r="D794" s="822" t="s">
        <v>6281</v>
      </c>
      <c r="E794" s="822" t="s">
        <v>6329</v>
      </c>
      <c r="F794" s="822" t="s">
        <v>6453</v>
      </c>
      <c r="G794" s="822" t="s">
        <v>6451</v>
      </c>
      <c r="H794" s="831">
        <v>2</v>
      </c>
      <c r="I794" s="831">
        <v>762</v>
      </c>
      <c r="J794" s="822"/>
      <c r="K794" s="822">
        <v>381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6414</v>
      </c>
      <c r="B795" s="822" t="s">
        <v>6415</v>
      </c>
      <c r="C795" s="822" t="s">
        <v>612</v>
      </c>
      <c r="D795" s="822" t="s">
        <v>6282</v>
      </c>
      <c r="E795" s="822" t="s">
        <v>6329</v>
      </c>
      <c r="F795" s="822" t="s">
        <v>6423</v>
      </c>
      <c r="G795" s="822" t="s">
        <v>6424</v>
      </c>
      <c r="H795" s="831"/>
      <c r="I795" s="831"/>
      <c r="J795" s="822"/>
      <c r="K795" s="822"/>
      <c r="L795" s="831"/>
      <c r="M795" s="831"/>
      <c r="N795" s="822"/>
      <c r="O795" s="822"/>
      <c r="P795" s="831">
        <v>1</v>
      </c>
      <c r="Q795" s="831">
        <v>255</v>
      </c>
      <c r="R795" s="827"/>
      <c r="S795" s="832">
        <v>255</v>
      </c>
    </row>
    <row r="796" spans="1:19" ht="14.45" customHeight="1" x14ac:dyDescent="0.2">
      <c r="A796" s="821" t="s">
        <v>6414</v>
      </c>
      <c r="B796" s="822" t="s">
        <v>6415</v>
      </c>
      <c r="C796" s="822" t="s">
        <v>612</v>
      </c>
      <c r="D796" s="822" t="s">
        <v>6282</v>
      </c>
      <c r="E796" s="822" t="s">
        <v>6329</v>
      </c>
      <c r="F796" s="822" t="s">
        <v>6425</v>
      </c>
      <c r="G796" s="822" t="s">
        <v>6426</v>
      </c>
      <c r="H796" s="831"/>
      <c r="I796" s="831"/>
      <c r="J796" s="822"/>
      <c r="K796" s="822"/>
      <c r="L796" s="831"/>
      <c r="M796" s="831"/>
      <c r="N796" s="822"/>
      <c r="O796" s="822"/>
      <c r="P796" s="831">
        <v>18</v>
      </c>
      <c r="Q796" s="831">
        <v>2286</v>
      </c>
      <c r="R796" s="827"/>
      <c r="S796" s="832">
        <v>127</v>
      </c>
    </row>
    <row r="797" spans="1:19" ht="14.45" customHeight="1" x14ac:dyDescent="0.2">
      <c r="A797" s="821" t="s">
        <v>6414</v>
      </c>
      <c r="B797" s="822" t="s">
        <v>6415</v>
      </c>
      <c r="C797" s="822" t="s">
        <v>612</v>
      </c>
      <c r="D797" s="822" t="s">
        <v>6282</v>
      </c>
      <c r="E797" s="822" t="s">
        <v>6329</v>
      </c>
      <c r="F797" s="822" t="s">
        <v>6434</v>
      </c>
      <c r="G797" s="822" t="s">
        <v>6435</v>
      </c>
      <c r="H797" s="831"/>
      <c r="I797" s="831"/>
      <c r="J797" s="822"/>
      <c r="K797" s="822"/>
      <c r="L797" s="831"/>
      <c r="M797" s="831"/>
      <c r="N797" s="822"/>
      <c r="O797" s="822"/>
      <c r="P797" s="831">
        <v>1</v>
      </c>
      <c r="Q797" s="831">
        <v>335</v>
      </c>
      <c r="R797" s="827"/>
      <c r="S797" s="832">
        <v>335</v>
      </c>
    </row>
    <row r="798" spans="1:19" ht="14.45" customHeight="1" x14ac:dyDescent="0.2">
      <c r="A798" s="821" t="s">
        <v>6414</v>
      </c>
      <c r="B798" s="822" t="s">
        <v>6415</v>
      </c>
      <c r="C798" s="822" t="s">
        <v>612</v>
      </c>
      <c r="D798" s="822" t="s">
        <v>6282</v>
      </c>
      <c r="E798" s="822" t="s">
        <v>6329</v>
      </c>
      <c r="F798" s="822" t="s">
        <v>6436</v>
      </c>
      <c r="G798" s="822" t="s">
        <v>6437</v>
      </c>
      <c r="H798" s="831"/>
      <c r="I798" s="831"/>
      <c r="J798" s="822"/>
      <c r="K798" s="822"/>
      <c r="L798" s="831"/>
      <c r="M798" s="831"/>
      <c r="N798" s="822"/>
      <c r="O798" s="822"/>
      <c r="P798" s="831">
        <v>6</v>
      </c>
      <c r="Q798" s="831">
        <v>2994</v>
      </c>
      <c r="R798" s="827"/>
      <c r="S798" s="832">
        <v>499</v>
      </c>
    </row>
    <row r="799" spans="1:19" ht="14.45" customHeight="1" x14ac:dyDescent="0.2">
      <c r="A799" s="821" t="s">
        <v>6414</v>
      </c>
      <c r="B799" s="822" t="s">
        <v>6415</v>
      </c>
      <c r="C799" s="822" t="s">
        <v>612</v>
      </c>
      <c r="D799" s="822" t="s">
        <v>6282</v>
      </c>
      <c r="E799" s="822" t="s">
        <v>6329</v>
      </c>
      <c r="F799" s="822" t="s">
        <v>6450</v>
      </c>
      <c r="G799" s="822" t="s">
        <v>6451</v>
      </c>
      <c r="H799" s="831"/>
      <c r="I799" s="831"/>
      <c r="J799" s="822"/>
      <c r="K799" s="822"/>
      <c r="L799" s="831"/>
      <c r="M799" s="831"/>
      <c r="N799" s="822"/>
      <c r="O799" s="822"/>
      <c r="P799" s="831">
        <v>3</v>
      </c>
      <c r="Q799" s="831">
        <v>933</v>
      </c>
      <c r="R799" s="827"/>
      <c r="S799" s="832">
        <v>311</v>
      </c>
    </row>
    <row r="800" spans="1:19" ht="14.45" customHeight="1" x14ac:dyDescent="0.2">
      <c r="A800" s="821" t="s">
        <v>6414</v>
      </c>
      <c r="B800" s="822" t="s">
        <v>6415</v>
      </c>
      <c r="C800" s="822" t="s">
        <v>612</v>
      </c>
      <c r="D800" s="822" t="s">
        <v>6283</v>
      </c>
      <c r="E800" s="822" t="s">
        <v>6329</v>
      </c>
      <c r="F800" s="822" t="s">
        <v>6423</v>
      </c>
      <c r="G800" s="822" t="s">
        <v>6424</v>
      </c>
      <c r="H800" s="831">
        <v>8</v>
      </c>
      <c r="I800" s="831">
        <v>2016</v>
      </c>
      <c r="J800" s="822"/>
      <c r="K800" s="822">
        <v>252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6414</v>
      </c>
      <c r="B801" s="822" t="s">
        <v>6415</v>
      </c>
      <c r="C801" s="822" t="s">
        <v>612</v>
      </c>
      <c r="D801" s="822" t="s">
        <v>6283</v>
      </c>
      <c r="E801" s="822" t="s">
        <v>6329</v>
      </c>
      <c r="F801" s="822" t="s">
        <v>6425</v>
      </c>
      <c r="G801" s="822" t="s">
        <v>6426</v>
      </c>
      <c r="H801" s="831">
        <v>32</v>
      </c>
      <c r="I801" s="831">
        <v>4064</v>
      </c>
      <c r="J801" s="822"/>
      <c r="K801" s="822">
        <v>127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6414</v>
      </c>
      <c r="B802" s="822" t="s">
        <v>6415</v>
      </c>
      <c r="C802" s="822" t="s">
        <v>612</v>
      </c>
      <c r="D802" s="822" t="s">
        <v>6283</v>
      </c>
      <c r="E802" s="822" t="s">
        <v>6329</v>
      </c>
      <c r="F802" s="822" t="s">
        <v>6450</v>
      </c>
      <c r="G802" s="822" t="s">
        <v>6451</v>
      </c>
      <c r="H802" s="831">
        <v>14</v>
      </c>
      <c r="I802" s="831">
        <v>4312</v>
      </c>
      <c r="J802" s="822"/>
      <c r="K802" s="822">
        <v>308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6414</v>
      </c>
      <c r="B803" s="822" t="s">
        <v>6415</v>
      </c>
      <c r="C803" s="822" t="s">
        <v>612</v>
      </c>
      <c r="D803" s="822" t="s">
        <v>6277</v>
      </c>
      <c r="E803" s="822" t="s">
        <v>6329</v>
      </c>
      <c r="F803" s="822" t="s">
        <v>6423</v>
      </c>
      <c r="G803" s="822" t="s">
        <v>6424</v>
      </c>
      <c r="H803" s="831"/>
      <c r="I803" s="831"/>
      <c r="J803" s="822"/>
      <c r="K803" s="822"/>
      <c r="L803" s="831">
        <v>1</v>
      </c>
      <c r="M803" s="831">
        <v>254</v>
      </c>
      <c r="N803" s="822">
        <v>1</v>
      </c>
      <c r="O803" s="822">
        <v>254</v>
      </c>
      <c r="P803" s="831">
        <v>1</v>
      </c>
      <c r="Q803" s="831">
        <v>255</v>
      </c>
      <c r="R803" s="827">
        <v>1.0039370078740157</v>
      </c>
      <c r="S803" s="832">
        <v>255</v>
      </c>
    </row>
    <row r="804" spans="1:19" ht="14.45" customHeight="1" x14ac:dyDescent="0.2">
      <c r="A804" s="821" t="s">
        <v>6414</v>
      </c>
      <c r="B804" s="822" t="s">
        <v>6415</v>
      </c>
      <c r="C804" s="822" t="s">
        <v>612</v>
      </c>
      <c r="D804" s="822" t="s">
        <v>6277</v>
      </c>
      <c r="E804" s="822" t="s">
        <v>6329</v>
      </c>
      <c r="F804" s="822" t="s">
        <v>6425</v>
      </c>
      <c r="G804" s="822" t="s">
        <v>6426</v>
      </c>
      <c r="H804" s="831">
        <v>12</v>
      </c>
      <c r="I804" s="831">
        <v>1524</v>
      </c>
      <c r="J804" s="822">
        <v>1.343915343915344</v>
      </c>
      <c r="K804" s="822">
        <v>127</v>
      </c>
      <c r="L804" s="831">
        <v>9</v>
      </c>
      <c r="M804" s="831">
        <v>1134</v>
      </c>
      <c r="N804" s="822">
        <v>1</v>
      </c>
      <c r="O804" s="822">
        <v>126</v>
      </c>
      <c r="P804" s="831">
        <v>4</v>
      </c>
      <c r="Q804" s="831">
        <v>508</v>
      </c>
      <c r="R804" s="827">
        <v>0.44797178130511461</v>
      </c>
      <c r="S804" s="832">
        <v>127</v>
      </c>
    </row>
    <row r="805" spans="1:19" ht="14.45" customHeight="1" x14ac:dyDescent="0.2">
      <c r="A805" s="821" t="s">
        <v>6414</v>
      </c>
      <c r="B805" s="822" t="s">
        <v>6415</v>
      </c>
      <c r="C805" s="822" t="s">
        <v>612</v>
      </c>
      <c r="D805" s="822" t="s">
        <v>6277</v>
      </c>
      <c r="E805" s="822" t="s">
        <v>6329</v>
      </c>
      <c r="F805" s="822" t="s">
        <v>6436</v>
      </c>
      <c r="G805" s="822" t="s">
        <v>6437</v>
      </c>
      <c r="H805" s="831"/>
      <c r="I805" s="831"/>
      <c r="J805" s="822"/>
      <c r="K805" s="822"/>
      <c r="L805" s="831">
        <v>3</v>
      </c>
      <c r="M805" s="831">
        <v>1494</v>
      </c>
      <c r="N805" s="822">
        <v>1</v>
      </c>
      <c r="O805" s="822">
        <v>498</v>
      </c>
      <c r="P805" s="831"/>
      <c r="Q805" s="831"/>
      <c r="R805" s="827"/>
      <c r="S805" s="832"/>
    </row>
    <row r="806" spans="1:19" ht="14.45" customHeight="1" x14ac:dyDescent="0.2">
      <c r="A806" s="821" t="s">
        <v>6414</v>
      </c>
      <c r="B806" s="822" t="s">
        <v>6415</v>
      </c>
      <c r="C806" s="822" t="s">
        <v>612</v>
      </c>
      <c r="D806" s="822" t="s">
        <v>6277</v>
      </c>
      <c r="E806" s="822" t="s">
        <v>6329</v>
      </c>
      <c r="F806" s="822" t="s">
        <v>6453</v>
      </c>
      <c r="G806" s="822" t="s">
        <v>6451</v>
      </c>
      <c r="H806" s="831">
        <v>1</v>
      </c>
      <c r="I806" s="831">
        <v>381</v>
      </c>
      <c r="J806" s="822"/>
      <c r="K806" s="822">
        <v>381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6414</v>
      </c>
      <c r="B807" s="822" t="s">
        <v>6415</v>
      </c>
      <c r="C807" s="822" t="s">
        <v>612</v>
      </c>
      <c r="D807" s="822" t="s">
        <v>6285</v>
      </c>
      <c r="E807" s="822" t="s">
        <v>6329</v>
      </c>
      <c r="F807" s="822" t="s">
        <v>6423</v>
      </c>
      <c r="G807" s="822" t="s">
        <v>6424</v>
      </c>
      <c r="H807" s="831">
        <v>34</v>
      </c>
      <c r="I807" s="831">
        <v>8568</v>
      </c>
      <c r="J807" s="822"/>
      <c r="K807" s="822">
        <v>252</v>
      </c>
      <c r="L807" s="831"/>
      <c r="M807" s="831"/>
      <c r="N807" s="822"/>
      <c r="O807" s="822"/>
      <c r="P807" s="831">
        <v>1</v>
      </c>
      <c r="Q807" s="831">
        <v>255</v>
      </c>
      <c r="R807" s="827"/>
      <c r="S807" s="832">
        <v>255</v>
      </c>
    </row>
    <row r="808" spans="1:19" ht="14.45" customHeight="1" x14ac:dyDescent="0.2">
      <c r="A808" s="821" t="s">
        <v>6414</v>
      </c>
      <c r="B808" s="822" t="s">
        <v>6415</v>
      </c>
      <c r="C808" s="822" t="s">
        <v>612</v>
      </c>
      <c r="D808" s="822" t="s">
        <v>6285</v>
      </c>
      <c r="E808" s="822" t="s">
        <v>6329</v>
      </c>
      <c r="F808" s="822" t="s">
        <v>6425</v>
      </c>
      <c r="G808" s="822" t="s">
        <v>6426</v>
      </c>
      <c r="H808" s="831">
        <v>100</v>
      </c>
      <c r="I808" s="831">
        <v>12686</v>
      </c>
      <c r="J808" s="822"/>
      <c r="K808" s="822">
        <v>126.86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6414</v>
      </c>
      <c r="B809" s="822" t="s">
        <v>6415</v>
      </c>
      <c r="C809" s="822" t="s">
        <v>612</v>
      </c>
      <c r="D809" s="822" t="s">
        <v>6285</v>
      </c>
      <c r="E809" s="822" t="s">
        <v>6329</v>
      </c>
      <c r="F809" s="822" t="s">
        <v>6440</v>
      </c>
      <c r="G809" s="822" t="s">
        <v>6437</v>
      </c>
      <c r="H809" s="831">
        <v>1</v>
      </c>
      <c r="I809" s="831">
        <v>569</v>
      </c>
      <c r="J809" s="822"/>
      <c r="K809" s="822">
        <v>569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6414</v>
      </c>
      <c r="B810" s="822" t="s">
        <v>6415</v>
      </c>
      <c r="C810" s="822" t="s">
        <v>612</v>
      </c>
      <c r="D810" s="822" t="s">
        <v>6285</v>
      </c>
      <c r="E810" s="822" t="s">
        <v>6329</v>
      </c>
      <c r="F810" s="822" t="s">
        <v>6427</v>
      </c>
      <c r="G810" s="822" t="s">
        <v>6399</v>
      </c>
      <c r="H810" s="831">
        <v>6</v>
      </c>
      <c r="I810" s="831">
        <v>2784</v>
      </c>
      <c r="J810" s="822"/>
      <c r="K810" s="822">
        <v>464</v>
      </c>
      <c r="L810" s="831"/>
      <c r="M810" s="831"/>
      <c r="N810" s="822"/>
      <c r="O810" s="822"/>
      <c r="P810" s="831">
        <v>1</v>
      </c>
      <c r="Q810" s="831">
        <v>473</v>
      </c>
      <c r="R810" s="827"/>
      <c r="S810" s="832">
        <v>473</v>
      </c>
    </row>
    <row r="811" spans="1:19" ht="14.45" customHeight="1" x14ac:dyDescent="0.2">
      <c r="A811" s="821" t="s">
        <v>6414</v>
      </c>
      <c r="B811" s="822" t="s">
        <v>6415</v>
      </c>
      <c r="C811" s="822" t="s">
        <v>612</v>
      </c>
      <c r="D811" s="822" t="s">
        <v>6285</v>
      </c>
      <c r="E811" s="822" t="s">
        <v>6329</v>
      </c>
      <c r="F811" s="822" t="s">
        <v>6446</v>
      </c>
      <c r="G811" s="822" t="s">
        <v>6447</v>
      </c>
      <c r="H811" s="831">
        <v>1</v>
      </c>
      <c r="I811" s="831">
        <v>215</v>
      </c>
      <c r="J811" s="822"/>
      <c r="K811" s="822">
        <v>215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6414</v>
      </c>
      <c r="B812" s="822" t="s">
        <v>6415</v>
      </c>
      <c r="C812" s="822" t="s">
        <v>612</v>
      </c>
      <c r="D812" s="822" t="s">
        <v>6285</v>
      </c>
      <c r="E812" s="822" t="s">
        <v>6329</v>
      </c>
      <c r="F812" s="822" t="s">
        <v>6450</v>
      </c>
      <c r="G812" s="822" t="s">
        <v>6451</v>
      </c>
      <c r="H812" s="831">
        <v>1</v>
      </c>
      <c r="I812" s="831">
        <v>308</v>
      </c>
      <c r="J812" s="822"/>
      <c r="K812" s="822">
        <v>308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6414</v>
      </c>
      <c r="B813" s="822" t="s">
        <v>6415</v>
      </c>
      <c r="C813" s="822" t="s">
        <v>612</v>
      </c>
      <c r="D813" s="822" t="s">
        <v>6285</v>
      </c>
      <c r="E813" s="822" t="s">
        <v>6329</v>
      </c>
      <c r="F813" s="822" t="s">
        <v>6453</v>
      </c>
      <c r="G813" s="822" t="s">
        <v>6451</v>
      </c>
      <c r="H813" s="831">
        <v>12</v>
      </c>
      <c r="I813" s="831">
        <v>4572</v>
      </c>
      <c r="J813" s="822"/>
      <c r="K813" s="822">
        <v>381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6414</v>
      </c>
      <c r="B814" s="822" t="s">
        <v>6415</v>
      </c>
      <c r="C814" s="822" t="s">
        <v>612</v>
      </c>
      <c r="D814" s="822" t="s">
        <v>6285</v>
      </c>
      <c r="E814" s="822" t="s">
        <v>6329</v>
      </c>
      <c r="F814" s="822" t="s">
        <v>6398</v>
      </c>
      <c r="G814" s="822" t="s">
        <v>6399</v>
      </c>
      <c r="H814" s="831">
        <v>17</v>
      </c>
      <c r="I814" s="831">
        <v>6013</v>
      </c>
      <c r="J814" s="822"/>
      <c r="K814" s="822">
        <v>353.70588235294116</v>
      </c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6414</v>
      </c>
      <c r="B815" s="822" t="s">
        <v>6415</v>
      </c>
      <c r="C815" s="822" t="s">
        <v>612</v>
      </c>
      <c r="D815" s="822" t="s">
        <v>6286</v>
      </c>
      <c r="E815" s="822" t="s">
        <v>6329</v>
      </c>
      <c r="F815" s="822" t="s">
        <v>6423</v>
      </c>
      <c r="G815" s="822" t="s">
        <v>6424</v>
      </c>
      <c r="H815" s="831">
        <v>6</v>
      </c>
      <c r="I815" s="831">
        <v>1512</v>
      </c>
      <c r="J815" s="822">
        <v>5.9527559055118111</v>
      </c>
      <c r="K815" s="822">
        <v>252</v>
      </c>
      <c r="L815" s="831">
        <v>1</v>
      </c>
      <c r="M815" s="831">
        <v>254</v>
      </c>
      <c r="N815" s="822">
        <v>1</v>
      </c>
      <c r="O815" s="822">
        <v>254</v>
      </c>
      <c r="P815" s="831">
        <v>3</v>
      </c>
      <c r="Q815" s="831">
        <v>765</v>
      </c>
      <c r="R815" s="827">
        <v>3.0118110236220472</v>
      </c>
      <c r="S815" s="832">
        <v>255</v>
      </c>
    </row>
    <row r="816" spans="1:19" ht="14.45" customHeight="1" x14ac:dyDescent="0.2">
      <c r="A816" s="821" t="s">
        <v>6414</v>
      </c>
      <c r="B816" s="822" t="s">
        <v>6415</v>
      </c>
      <c r="C816" s="822" t="s">
        <v>612</v>
      </c>
      <c r="D816" s="822" t="s">
        <v>6286</v>
      </c>
      <c r="E816" s="822" t="s">
        <v>6329</v>
      </c>
      <c r="F816" s="822" t="s">
        <v>6425</v>
      </c>
      <c r="G816" s="822" t="s">
        <v>6426</v>
      </c>
      <c r="H816" s="831">
        <v>5</v>
      </c>
      <c r="I816" s="831">
        <v>632</v>
      </c>
      <c r="J816" s="822">
        <v>5.0158730158730158</v>
      </c>
      <c r="K816" s="822">
        <v>126.4</v>
      </c>
      <c r="L816" s="831">
        <v>1</v>
      </c>
      <c r="M816" s="831">
        <v>126</v>
      </c>
      <c r="N816" s="822">
        <v>1</v>
      </c>
      <c r="O816" s="822">
        <v>126</v>
      </c>
      <c r="P816" s="831">
        <v>3</v>
      </c>
      <c r="Q816" s="831">
        <v>381</v>
      </c>
      <c r="R816" s="827">
        <v>3.0238095238095237</v>
      </c>
      <c r="S816" s="832">
        <v>127</v>
      </c>
    </row>
    <row r="817" spans="1:19" ht="14.45" customHeight="1" x14ac:dyDescent="0.2">
      <c r="A817" s="821" t="s">
        <v>6414</v>
      </c>
      <c r="B817" s="822" t="s">
        <v>6415</v>
      </c>
      <c r="C817" s="822" t="s">
        <v>612</v>
      </c>
      <c r="D817" s="822" t="s">
        <v>6286</v>
      </c>
      <c r="E817" s="822" t="s">
        <v>6329</v>
      </c>
      <c r="F817" s="822" t="s">
        <v>6450</v>
      </c>
      <c r="G817" s="822" t="s">
        <v>6451</v>
      </c>
      <c r="H817" s="831">
        <v>6</v>
      </c>
      <c r="I817" s="831">
        <v>1848</v>
      </c>
      <c r="J817" s="822">
        <v>2.9806451612903224</v>
      </c>
      <c r="K817" s="822">
        <v>308</v>
      </c>
      <c r="L817" s="831">
        <v>2</v>
      </c>
      <c r="M817" s="831">
        <v>620</v>
      </c>
      <c r="N817" s="822">
        <v>1</v>
      </c>
      <c r="O817" s="822">
        <v>310</v>
      </c>
      <c r="P817" s="831">
        <v>3</v>
      </c>
      <c r="Q817" s="831">
        <v>933</v>
      </c>
      <c r="R817" s="827">
        <v>1.5048387096774194</v>
      </c>
      <c r="S817" s="832">
        <v>311</v>
      </c>
    </row>
    <row r="818" spans="1:19" ht="14.45" customHeight="1" x14ac:dyDescent="0.2">
      <c r="A818" s="821" t="s">
        <v>6414</v>
      </c>
      <c r="B818" s="822" t="s">
        <v>6415</v>
      </c>
      <c r="C818" s="822" t="s">
        <v>612</v>
      </c>
      <c r="D818" s="822" t="s">
        <v>2944</v>
      </c>
      <c r="E818" s="822" t="s">
        <v>6329</v>
      </c>
      <c r="F818" s="822" t="s">
        <v>6423</v>
      </c>
      <c r="G818" s="822" t="s">
        <v>6424</v>
      </c>
      <c r="H818" s="831">
        <v>5</v>
      </c>
      <c r="I818" s="831">
        <v>1260</v>
      </c>
      <c r="J818" s="822">
        <v>2.4803149606299213</v>
      </c>
      <c r="K818" s="822">
        <v>252</v>
      </c>
      <c r="L818" s="831">
        <v>2</v>
      </c>
      <c r="M818" s="831">
        <v>508</v>
      </c>
      <c r="N818" s="822">
        <v>1</v>
      </c>
      <c r="O818" s="822">
        <v>254</v>
      </c>
      <c r="P818" s="831">
        <v>10</v>
      </c>
      <c r="Q818" s="831">
        <v>2550</v>
      </c>
      <c r="R818" s="827">
        <v>5.0196850393700787</v>
      </c>
      <c r="S818" s="832">
        <v>255</v>
      </c>
    </row>
    <row r="819" spans="1:19" ht="14.45" customHeight="1" x14ac:dyDescent="0.2">
      <c r="A819" s="821" t="s">
        <v>6414</v>
      </c>
      <c r="B819" s="822" t="s">
        <v>6415</v>
      </c>
      <c r="C819" s="822" t="s">
        <v>612</v>
      </c>
      <c r="D819" s="822" t="s">
        <v>2944</v>
      </c>
      <c r="E819" s="822" t="s">
        <v>6329</v>
      </c>
      <c r="F819" s="822" t="s">
        <v>6425</v>
      </c>
      <c r="G819" s="822" t="s">
        <v>6426</v>
      </c>
      <c r="H819" s="831">
        <v>25</v>
      </c>
      <c r="I819" s="831">
        <v>3168</v>
      </c>
      <c r="J819" s="822">
        <v>3.1428571428571428</v>
      </c>
      <c r="K819" s="822">
        <v>126.72</v>
      </c>
      <c r="L819" s="831">
        <v>8</v>
      </c>
      <c r="M819" s="831">
        <v>1008</v>
      </c>
      <c r="N819" s="822">
        <v>1</v>
      </c>
      <c r="O819" s="822">
        <v>126</v>
      </c>
      <c r="P819" s="831">
        <v>13</v>
      </c>
      <c r="Q819" s="831">
        <v>1651</v>
      </c>
      <c r="R819" s="827">
        <v>1.6378968253968254</v>
      </c>
      <c r="S819" s="832">
        <v>127</v>
      </c>
    </row>
    <row r="820" spans="1:19" ht="14.45" customHeight="1" x14ac:dyDescent="0.2">
      <c r="A820" s="821" t="s">
        <v>6414</v>
      </c>
      <c r="B820" s="822" t="s">
        <v>6415</v>
      </c>
      <c r="C820" s="822" t="s">
        <v>612</v>
      </c>
      <c r="D820" s="822" t="s">
        <v>2944</v>
      </c>
      <c r="E820" s="822" t="s">
        <v>6329</v>
      </c>
      <c r="F820" s="822" t="s">
        <v>6440</v>
      </c>
      <c r="G820" s="822" t="s">
        <v>6437</v>
      </c>
      <c r="H820" s="831">
        <v>2</v>
      </c>
      <c r="I820" s="831">
        <v>1138</v>
      </c>
      <c r="J820" s="822">
        <v>0.3310063990692263</v>
      </c>
      <c r="K820" s="822">
        <v>569</v>
      </c>
      <c r="L820" s="831">
        <v>6</v>
      </c>
      <c r="M820" s="831">
        <v>3438</v>
      </c>
      <c r="N820" s="822">
        <v>1</v>
      </c>
      <c r="O820" s="822">
        <v>573</v>
      </c>
      <c r="P820" s="831"/>
      <c r="Q820" s="831"/>
      <c r="R820" s="827"/>
      <c r="S820" s="832"/>
    </row>
    <row r="821" spans="1:19" ht="14.45" customHeight="1" x14ac:dyDescent="0.2">
      <c r="A821" s="821" t="s">
        <v>6414</v>
      </c>
      <c r="B821" s="822" t="s">
        <v>6415</v>
      </c>
      <c r="C821" s="822" t="s">
        <v>612</v>
      </c>
      <c r="D821" s="822" t="s">
        <v>2944</v>
      </c>
      <c r="E821" s="822" t="s">
        <v>6329</v>
      </c>
      <c r="F821" s="822" t="s">
        <v>6446</v>
      </c>
      <c r="G821" s="822" t="s">
        <v>6447</v>
      </c>
      <c r="H821" s="831"/>
      <c r="I821" s="831"/>
      <c r="J821" s="822"/>
      <c r="K821" s="822"/>
      <c r="L821" s="831">
        <v>1</v>
      </c>
      <c r="M821" s="831">
        <v>217</v>
      </c>
      <c r="N821" s="822">
        <v>1</v>
      </c>
      <c r="O821" s="822">
        <v>217</v>
      </c>
      <c r="P821" s="831"/>
      <c r="Q821" s="831"/>
      <c r="R821" s="827"/>
      <c r="S821" s="832"/>
    </row>
    <row r="822" spans="1:19" ht="14.45" customHeight="1" x14ac:dyDescent="0.2">
      <c r="A822" s="821" t="s">
        <v>6414</v>
      </c>
      <c r="B822" s="822" t="s">
        <v>6415</v>
      </c>
      <c r="C822" s="822" t="s">
        <v>612</v>
      </c>
      <c r="D822" s="822" t="s">
        <v>2944</v>
      </c>
      <c r="E822" s="822" t="s">
        <v>6329</v>
      </c>
      <c r="F822" s="822" t="s">
        <v>6450</v>
      </c>
      <c r="G822" s="822" t="s">
        <v>6451</v>
      </c>
      <c r="H822" s="831">
        <v>12</v>
      </c>
      <c r="I822" s="831">
        <v>3696</v>
      </c>
      <c r="J822" s="822">
        <v>11.92258064516129</v>
      </c>
      <c r="K822" s="822">
        <v>308</v>
      </c>
      <c r="L822" s="831">
        <v>1</v>
      </c>
      <c r="M822" s="831">
        <v>310</v>
      </c>
      <c r="N822" s="822">
        <v>1</v>
      </c>
      <c r="O822" s="822">
        <v>310</v>
      </c>
      <c r="P822" s="831"/>
      <c r="Q822" s="831"/>
      <c r="R822" s="827"/>
      <c r="S822" s="832"/>
    </row>
    <row r="823" spans="1:19" ht="14.45" customHeight="1" x14ac:dyDescent="0.2">
      <c r="A823" s="821" t="s">
        <v>6414</v>
      </c>
      <c r="B823" s="822" t="s">
        <v>6415</v>
      </c>
      <c r="C823" s="822" t="s">
        <v>612</v>
      </c>
      <c r="D823" s="822" t="s">
        <v>2944</v>
      </c>
      <c r="E823" s="822" t="s">
        <v>6329</v>
      </c>
      <c r="F823" s="822" t="s">
        <v>6453</v>
      </c>
      <c r="G823" s="822" t="s">
        <v>6451</v>
      </c>
      <c r="H823" s="831"/>
      <c r="I823" s="831"/>
      <c r="J823" s="822"/>
      <c r="K823" s="822"/>
      <c r="L823" s="831"/>
      <c r="M823" s="831"/>
      <c r="N823" s="822"/>
      <c r="O823" s="822"/>
      <c r="P823" s="831">
        <v>10</v>
      </c>
      <c r="Q823" s="831">
        <v>3880</v>
      </c>
      <c r="R823" s="827"/>
      <c r="S823" s="832">
        <v>388</v>
      </c>
    </row>
    <row r="824" spans="1:19" ht="14.45" customHeight="1" x14ac:dyDescent="0.2">
      <c r="A824" s="821" t="s">
        <v>6414</v>
      </c>
      <c r="B824" s="822" t="s">
        <v>6415</v>
      </c>
      <c r="C824" s="822" t="s">
        <v>612</v>
      </c>
      <c r="D824" s="822" t="s">
        <v>2945</v>
      </c>
      <c r="E824" s="822" t="s">
        <v>6329</v>
      </c>
      <c r="F824" s="822" t="s">
        <v>6423</v>
      </c>
      <c r="G824" s="822" t="s">
        <v>6424</v>
      </c>
      <c r="H824" s="831">
        <v>2</v>
      </c>
      <c r="I824" s="831">
        <v>504</v>
      </c>
      <c r="J824" s="822">
        <v>0.3968503937007874</v>
      </c>
      <c r="K824" s="822">
        <v>252</v>
      </c>
      <c r="L824" s="831">
        <v>5</v>
      </c>
      <c r="M824" s="831">
        <v>1270</v>
      </c>
      <c r="N824" s="822">
        <v>1</v>
      </c>
      <c r="O824" s="822">
        <v>254</v>
      </c>
      <c r="P824" s="831">
        <v>6</v>
      </c>
      <c r="Q824" s="831">
        <v>1530</v>
      </c>
      <c r="R824" s="827">
        <v>1.204724409448819</v>
      </c>
      <c r="S824" s="832">
        <v>255</v>
      </c>
    </row>
    <row r="825" spans="1:19" ht="14.45" customHeight="1" x14ac:dyDescent="0.2">
      <c r="A825" s="821" t="s">
        <v>6414</v>
      </c>
      <c r="B825" s="822" t="s">
        <v>6415</v>
      </c>
      <c r="C825" s="822" t="s">
        <v>612</v>
      </c>
      <c r="D825" s="822" t="s">
        <v>2945</v>
      </c>
      <c r="E825" s="822" t="s">
        <v>6329</v>
      </c>
      <c r="F825" s="822" t="s">
        <v>6425</v>
      </c>
      <c r="G825" s="822" t="s">
        <v>6426</v>
      </c>
      <c r="H825" s="831">
        <v>2</v>
      </c>
      <c r="I825" s="831">
        <v>252</v>
      </c>
      <c r="J825" s="822">
        <v>0.08</v>
      </c>
      <c r="K825" s="822">
        <v>126</v>
      </c>
      <c r="L825" s="831">
        <v>25</v>
      </c>
      <c r="M825" s="831">
        <v>3150</v>
      </c>
      <c r="N825" s="822">
        <v>1</v>
      </c>
      <c r="O825" s="822">
        <v>126</v>
      </c>
      <c r="P825" s="831">
        <v>20</v>
      </c>
      <c r="Q825" s="831">
        <v>2540</v>
      </c>
      <c r="R825" s="827">
        <v>0.80634920634920637</v>
      </c>
      <c r="S825" s="832">
        <v>127</v>
      </c>
    </row>
    <row r="826" spans="1:19" ht="14.45" customHeight="1" x14ac:dyDescent="0.2">
      <c r="A826" s="821" t="s">
        <v>6414</v>
      </c>
      <c r="B826" s="822" t="s">
        <v>6415</v>
      </c>
      <c r="C826" s="822" t="s">
        <v>612</v>
      </c>
      <c r="D826" s="822" t="s">
        <v>2945</v>
      </c>
      <c r="E826" s="822" t="s">
        <v>6329</v>
      </c>
      <c r="F826" s="822" t="s">
        <v>6436</v>
      </c>
      <c r="G826" s="822" t="s">
        <v>6437</v>
      </c>
      <c r="H826" s="831"/>
      <c r="I826" s="831"/>
      <c r="J826" s="822"/>
      <c r="K826" s="822"/>
      <c r="L826" s="831">
        <v>6</v>
      </c>
      <c r="M826" s="831">
        <v>2988</v>
      </c>
      <c r="N826" s="822">
        <v>1</v>
      </c>
      <c r="O826" s="822">
        <v>498</v>
      </c>
      <c r="P826" s="831">
        <v>1</v>
      </c>
      <c r="Q826" s="831">
        <v>499</v>
      </c>
      <c r="R826" s="827">
        <v>0.16700133868808567</v>
      </c>
      <c r="S826" s="832">
        <v>499</v>
      </c>
    </row>
    <row r="827" spans="1:19" ht="14.45" customHeight="1" x14ac:dyDescent="0.2">
      <c r="A827" s="821" t="s">
        <v>6414</v>
      </c>
      <c r="B827" s="822" t="s">
        <v>6415</v>
      </c>
      <c r="C827" s="822" t="s">
        <v>612</v>
      </c>
      <c r="D827" s="822" t="s">
        <v>2945</v>
      </c>
      <c r="E827" s="822" t="s">
        <v>6329</v>
      </c>
      <c r="F827" s="822" t="s">
        <v>6446</v>
      </c>
      <c r="G827" s="822" t="s">
        <v>6447</v>
      </c>
      <c r="H827" s="831"/>
      <c r="I827" s="831"/>
      <c r="J827" s="822"/>
      <c r="K827" s="822"/>
      <c r="L827" s="831">
        <v>1</v>
      </c>
      <c r="M827" s="831">
        <v>217</v>
      </c>
      <c r="N827" s="822">
        <v>1</v>
      </c>
      <c r="O827" s="822">
        <v>217</v>
      </c>
      <c r="P827" s="831"/>
      <c r="Q827" s="831"/>
      <c r="R827" s="827"/>
      <c r="S827" s="832"/>
    </row>
    <row r="828" spans="1:19" ht="14.45" customHeight="1" x14ac:dyDescent="0.2">
      <c r="A828" s="821" t="s">
        <v>6414</v>
      </c>
      <c r="B828" s="822" t="s">
        <v>6415</v>
      </c>
      <c r="C828" s="822" t="s">
        <v>612</v>
      </c>
      <c r="D828" s="822" t="s">
        <v>2945</v>
      </c>
      <c r="E828" s="822" t="s">
        <v>6329</v>
      </c>
      <c r="F828" s="822" t="s">
        <v>6450</v>
      </c>
      <c r="G828" s="822" t="s">
        <v>6451</v>
      </c>
      <c r="H828" s="831">
        <v>2</v>
      </c>
      <c r="I828" s="831">
        <v>616</v>
      </c>
      <c r="J828" s="822">
        <v>0.39741935483870966</v>
      </c>
      <c r="K828" s="822">
        <v>308</v>
      </c>
      <c r="L828" s="831">
        <v>5</v>
      </c>
      <c r="M828" s="831">
        <v>1550</v>
      </c>
      <c r="N828" s="822">
        <v>1</v>
      </c>
      <c r="O828" s="822">
        <v>310</v>
      </c>
      <c r="P828" s="831">
        <v>7</v>
      </c>
      <c r="Q828" s="831">
        <v>2177</v>
      </c>
      <c r="R828" s="827">
        <v>1.4045161290322581</v>
      </c>
      <c r="S828" s="832">
        <v>311</v>
      </c>
    </row>
    <row r="829" spans="1:19" ht="14.45" customHeight="1" x14ac:dyDescent="0.2">
      <c r="A829" s="821" t="s">
        <v>6414</v>
      </c>
      <c r="B829" s="822" t="s">
        <v>6415</v>
      </c>
      <c r="C829" s="822" t="s">
        <v>612</v>
      </c>
      <c r="D829" s="822" t="s">
        <v>2945</v>
      </c>
      <c r="E829" s="822" t="s">
        <v>6329</v>
      </c>
      <c r="F829" s="822" t="s">
        <v>6453</v>
      </c>
      <c r="G829" s="822" t="s">
        <v>6451</v>
      </c>
      <c r="H829" s="831"/>
      <c r="I829" s="831"/>
      <c r="J829" s="822"/>
      <c r="K829" s="822"/>
      <c r="L829" s="831">
        <v>2</v>
      </c>
      <c r="M829" s="831">
        <v>770</v>
      </c>
      <c r="N829" s="822">
        <v>1</v>
      </c>
      <c r="O829" s="822">
        <v>385</v>
      </c>
      <c r="P829" s="831"/>
      <c r="Q829" s="831"/>
      <c r="R829" s="827"/>
      <c r="S829" s="832"/>
    </row>
    <row r="830" spans="1:19" ht="14.45" customHeight="1" x14ac:dyDescent="0.2">
      <c r="A830" s="821" t="s">
        <v>6414</v>
      </c>
      <c r="B830" s="822" t="s">
        <v>6415</v>
      </c>
      <c r="C830" s="822" t="s">
        <v>612</v>
      </c>
      <c r="D830" s="822" t="s">
        <v>2949</v>
      </c>
      <c r="E830" s="822" t="s">
        <v>6329</v>
      </c>
      <c r="F830" s="822" t="s">
        <v>6423</v>
      </c>
      <c r="G830" s="822" t="s">
        <v>6424</v>
      </c>
      <c r="H830" s="831">
        <v>57</v>
      </c>
      <c r="I830" s="831">
        <v>14364</v>
      </c>
      <c r="J830" s="822">
        <v>0.64262705798138864</v>
      </c>
      <c r="K830" s="822">
        <v>252</v>
      </c>
      <c r="L830" s="831">
        <v>88</v>
      </c>
      <c r="M830" s="831">
        <v>22352</v>
      </c>
      <c r="N830" s="822">
        <v>1</v>
      </c>
      <c r="O830" s="822">
        <v>254</v>
      </c>
      <c r="P830" s="831">
        <v>3</v>
      </c>
      <c r="Q830" s="831">
        <v>765</v>
      </c>
      <c r="R830" s="827">
        <v>3.4225125268432355E-2</v>
      </c>
      <c r="S830" s="832">
        <v>255</v>
      </c>
    </row>
    <row r="831" spans="1:19" ht="14.45" customHeight="1" x14ac:dyDescent="0.2">
      <c r="A831" s="821" t="s">
        <v>6414</v>
      </c>
      <c r="B831" s="822" t="s">
        <v>6415</v>
      </c>
      <c r="C831" s="822" t="s">
        <v>612</v>
      </c>
      <c r="D831" s="822" t="s">
        <v>2949</v>
      </c>
      <c r="E831" s="822" t="s">
        <v>6329</v>
      </c>
      <c r="F831" s="822" t="s">
        <v>6425</v>
      </c>
      <c r="G831" s="822" t="s">
        <v>6426</v>
      </c>
      <c r="H831" s="831">
        <v>60</v>
      </c>
      <c r="I831" s="831">
        <v>7587</v>
      </c>
      <c r="J831" s="822">
        <v>0.48171428571428571</v>
      </c>
      <c r="K831" s="822">
        <v>126.45</v>
      </c>
      <c r="L831" s="831">
        <v>125</v>
      </c>
      <c r="M831" s="831">
        <v>15750</v>
      </c>
      <c r="N831" s="822">
        <v>1</v>
      </c>
      <c r="O831" s="822">
        <v>126</v>
      </c>
      <c r="P831" s="831">
        <v>2</v>
      </c>
      <c r="Q831" s="831">
        <v>254</v>
      </c>
      <c r="R831" s="827">
        <v>1.6126984126984129E-2</v>
      </c>
      <c r="S831" s="832">
        <v>127</v>
      </c>
    </row>
    <row r="832" spans="1:19" ht="14.45" customHeight="1" x14ac:dyDescent="0.2">
      <c r="A832" s="821" t="s">
        <v>6414</v>
      </c>
      <c r="B832" s="822" t="s">
        <v>6415</v>
      </c>
      <c r="C832" s="822" t="s">
        <v>612</v>
      </c>
      <c r="D832" s="822" t="s">
        <v>2949</v>
      </c>
      <c r="E832" s="822" t="s">
        <v>6329</v>
      </c>
      <c r="F832" s="822" t="s">
        <v>6436</v>
      </c>
      <c r="G832" s="822" t="s">
        <v>6437</v>
      </c>
      <c r="H832" s="831">
        <v>1</v>
      </c>
      <c r="I832" s="831">
        <v>496</v>
      </c>
      <c r="J832" s="822"/>
      <c r="K832" s="822">
        <v>496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6414</v>
      </c>
      <c r="B833" s="822" t="s">
        <v>6415</v>
      </c>
      <c r="C833" s="822" t="s">
        <v>612</v>
      </c>
      <c r="D833" s="822" t="s">
        <v>2949</v>
      </c>
      <c r="E833" s="822" t="s">
        <v>6329</v>
      </c>
      <c r="F833" s="822" t="s">
        <v>6440</v>
      </c>
      <c r="G833" s="822" t="s">
        <v>6437</v>
      </c>
      <c r="H833" s="831">
        <v>1</v>
      </c>
      <c r="I833" s="831">
        <v>569</v>
      </c>
      <c r="J833" s="822">
        <v>0.49650959860383942</v>
      </c>
      <c r="K833" s="822">
        <v>569</v>
      </c>
      <c r="L833" s="831">
        <v>2</v>
      </c>
      <c r="M833" s="831">
        <v>1146</v>
      </c>
      <c r="N833" s="822">
        <v>1</v>
      </c>
      <c r="O833" s="822">
        <v>573</v>
      </c>
      <c r="P833" s="831"/>
      <c r="Q833" s="831"/>
      <c r="R833" s="827"/>
      <c r="S833" s="832"/>
    </row>
    <row r="834" spans="1:19" ht="14.45" customHeight="1" x14ac:dyDescent="0.2">
      <c r="A834" s="821" t="s">
        <v>6414</v>
      </c>
      <c r="B834" s="822" t="s">
        <v>6415</v>
      </c>
      <c r="C834" s="822" t="s">
        <v>612</v>
      </c>
      <c r="D834" s="822" t="s">
        <v>2949</v>
      </c>
      <c r="E834" s="822" t="s">
        <v>6329</v>
      </c>
      <c r="F834" s="822" t="s">
        <v>6441</v>
      </c>
      <c r="G834" s="822" t="s">
        <v>6439</v>
      </c>
      <c r="H834" s="831"/>
      <c r="I834" s="831"/>
      <c r="J834" s="822"/>
      <c r="K834" s="822"/>
      <c r="L834" s="831">
        <v>2</v>
      </c>
      <c r="M834" s="831">
        <v>1532</v>
      </c>
      <c r="N834" s="822">
        <v>1</v>
      </c>
      <c r="O834" s="822">
        <v>766</v>
      </c>
      <c r="P834" s="831"/>
      <c r="Q834" s="831"/>
      <c r="R834" s="827"/>
      <c r="S834" s="832"/>
    </row>
    <row r="835" spans="1:19" ht="14.45" customHeight="1" x14ac:dyDescent="0.2">
      <c r="A835" s="821" t="s">
        <v>6414</v>
      </c>
      <c r="B835" s="822" t="s">
        <v>6415</v>
      </c>
      <c r="C835" s="822" t="s">
        <v>612</v>
      </c>
      <c r="D835" s="822" t="s">
        <v>2949</v>
      </c>
      <c r="E835" s="822" t="s">
        <v>6329</v>
      </c>
      <c r="F835" s="822" t="s">
        <v>6448</v>
      </c>
      <c r="G835" s="822" t="s">
        <v>6449</v>
      </c>
      <c r="H835" s="831"/>
      <c r="I835" s="831"/>
      <c r="J835" s="822"/>
      <c r="K835" s="822"/>
      <c r="L835" s="831">
        <v>2</v>
      </c>
      <c r="M835" s="831">
        <v>176</v>
      </c>
      <c r="N835" s="822">
        <v>1</v>
      </c>
      <c r="O835" s="822">
        <v>88</v>
      </c>
      <c r="P835" s="831"/>
      <c r="Q835" s="831"/>
      <c r="R835" s="827"/>
      <c r="S835" s="832"/>
    </row>
    <row r="836" spans="1:19" ht="14.45" customHeight="1" x14ac:dyDescent="0.2">
      <c r="A836" s="821" t="s">
        <v>6414</v>
      </c>
      <c r="B836" s="822" t="s">
        <v>6415</v>
      </c>
      <c r="C836" s="822" t="s">
        <v>612</v>
      </c>
      <c r="D836" s="822" t="s">
        <v>2949</v>
      </c>
      <c r="E836" s="822" t="s">
        <v>6329</v>
      </c>
      <c r="F836" s="822" t="s">
        <v>6450</v>
      </c>
      <c r="G836" s="822" t="s">
        <v>6451</v>
      </c>
      <c r="H836" s="831">
        <v>62</v>
      </c>
      <c r="I836" s="831">
        <v>19096</v>
      </c>
      <c r="J836" s="822">
        <v>0.64166666666666672</v>
      </c>
      <c r="K836" s="822">
        <v>308</v>
      </c>
      <c r="L836" s="831">
        <v>96</v>
      </c>
      <c r="M836" s="831">
        <v>29760</v>
      </c>
      <c r="N836" s="822">
        <v>1</v>
      </c>
      <c r="O836" s="822">
        <v>310</v>
      </c>
      <c r="P836" s="831">
        <v>2</v>
      </c>
      <c r="Q836" s="831">
        <v>622</v>
      </c>
      <c r="R836" s="827">
        <v>2.0900537634408602E-2</v>
      </c>
      <c r="S836" s="832">
        <v>311</v>
      </c>
    </row>
    <row r="837" spans="1:19" ht="14.45" customHeight="1" x14ac:dyDescent="0.2">
      <c r="A837" s="821" t="s">
        <v>6414</v>
      </c>
      <c r="B837" s="822" t="s">
        <v>6415</v>
      </c>
      <c r="C837" s="822" t="s">
        <v>612</v>
      </c>
      <c r="D837" s="822" t="s">
        <v>2949</v>
      </c>
      <c r="E837" s="822" t="s">
        <v>6329</v>
      </c>
      <c r="F837" s="822" t="s">
        <v>6453</v>
      </c>
      <c r="G837" s="822" t="s">
        <v>6451</v>
      </c>
      <c r="H837" s="831">
        <v>1</v>
      </c>
      <c r="I837" s="831">
        <v>381</v>
      </c>
      <c r="J837" s="822">
        <v>0.98961038961038961</v>
      </c>
      <c r="K837" s="822">
        <v>381</v>
      </c>
      <c r="L837" s="831">
        <v>1</v>
      </c>
      <c r="M837" s="831">
        <v>385</v>
      </c>
      <c r="N837" s="822">
        <v>1</v>
      </c>
      <c r="O837" s="822">
        <v>385</v>
      </c>
      <c r="P837" s="831">
        <v>1</v>
      </c>
      <c r="Q837" s="831">
        <v>388</v>
      </c>
      <c r="R837" s="827">
        <v>1.0077922077922077</v>
      </c>
      <c r="S837" s="832">
        <v>388</v>
      </c>
    </row>
    <row r="838" spans="1:19" ht="14.45" customHeight="1" x14ac:dyDescent="0.2">
      <c r="A838" s="821" t="s">
        <v>6414</v>
      </c>
      <c r="B838" s="822" t="s">
        <v>6415</v>
      </c>
      <c r="C838" s="822" t="s">
        <v>612</v>
      </c>
      <c r="D838" s="822" t="s">
        <v>2950</v>
      </c>
      <c r="E838" s="822" t="s">
        <v>6329</v>
      </c>
      <c r="F838" s="822" t="s">
        <v>6423</v>
      </c>
      <c r="G838" s="822" t="s">
        <v>6424</v>
      </c>
      <c r="H838" s="831">
        <v>3</v>
      </c>
      <c r="I838" s="831">
        <v>756</v>
      </c>
      <c r="J838" s="822">
        <v>0.37204724409448819</v>
      </c>
      <c r="K838" s="822">
        <v>252</v>
      </c>
      <c r="L838" s="831">
        <v>8</v>
      </c>
      <c r="M838" s="831">
        <v>2032</v>
      </c>
      <c r="N838" s="822">
        <v>1</v>
      </c>
      <c r="O838" s="822">
        <v>254</v>
      </c>
      <c r="P838" s="831">
        <v>1</v>
      </c>
      <c r="Q838" s="831">
        <v>255</v>
      </c>
      <c r="R838" s="827">
        <v>0.12549212598425197</v>
      </c>
      <c r="S838" s="832">
        <v>255</v>
      </c>
    </row>
    <row r="839" spans="1:19" ht="14.45" customHeight="1" x14ac:dyDescent="0.2">
      <c r="A839" s="821" t="s">
        <v>6414</v>
      </c>
      <c r="B839" s="822" t="s">
        <v>6415</v>
      </c>
      <c r="C839" s="822" t="s">
        <v>612</v>
      </c>
      <c r="D839" s="822" t="s">
        <v>2950</v>
      </c>
      <c r="E839" s="822" t="s">
        <v>6329</v>
      </c>
      <c r="F839" s="822" t="s">
        <v>6425</v>
      </c>
      <c r="G839" s="822" t="s">
        <v>6426</v>
      </c>
      <c r="H839" s="831">
        <v>11</v>
      </c>
      <c r="I839" s="831">
        <v>1395</v>
      </c>
      <c r="J839" s="822">
        <v>1.1071428571428572</v>
      </c>
      <c r="K839" s="822">
        <v>126.81818181818181</v>
      </c>
      <c r="L839" s="831">
        <v>10</v>
      </c>
      <c r="M839" s="831">
        <v>1260</v>
      </c>
      <c r="N839" s="822">
        <v>1</v>
      </c>
      <c r="O839" s="822">
        <v>126</v>
      </c>
      <c r="P839" s="831">
        <v>2</v>
      </c>
      <c r="Q839" s="831">
        <v>254</v>
      </c>
      <c r="R839" s="827">
        <v>0.20158730158730159</v>
      </c>
      <c r="S839" s="832">
        <v>127</v>
      </c>
    </row>
    <row r="840" spans="1:19" ht="14.45" customHeight="1" x14ac:dyDescent="0.2">
      <c r="A840" s="821" t="s">
        <v>6414</v>
      </c>
      <c r="B840" s="822" t="s">
        <v>6415</v>
      </c>
      <c r="C840" s="822" t="s">
        <v>612</v>
      </c>
      <c r="D840" s="822" t="s">
        <v>2950</v>
      </c>
      <c r="E840" s="822" t="s">
        <v>6329</v>
      </c>
      <c r="F840" s="822" t="s">
        <v>6440</v>
      </c>
      <c r="G840" s="822" t="s">
        <v>6437</v>
      </c>
      <c r="H840" s="831"/>
      <c r="I840" s="831"/>
      <c r="J840" s="822"/>
      <c r="K840" s="822"/>
      <c r="L840" s="831"/>
      <c r="M840" s="831"/>
      <c r="N840" s="822"/>
      <c r="O840" s="822"/>
      <c r="P840" s="831">
        <v>2</v>
      </c>
      <c r="Q840" s="831">
        <v>1152</v>
      </c>
      <c r="R840" s="827"/>
      <c r="S840" s="832">
        <v>576</v>
      </c>
    </row>
    <row r="841" spans="1:19" ht="14.45" customHeight="1" x14ac:dyDescent="0.2">
      <c r="A841" s="821" t="s">
        <v>6414</v>
      </c>
      <c r="B841" s="822" t="s">
        <v>6415</v>
      </c>
      <c r="C841" s="822" t="s">
        <v>612</v>
      </c>
      <c r="D841" s="822" t="s">
        <v>2950</v>
      </c>
      <c r="E841" s="822" t="s">
        <v>6329</v>
      </c>
      <c r="F841" s="822" t="s">
        <v>6446</v>
      </c>
      <c r="G841" s="822" t="s">
        <v>6447</v>
      </c>
      <c r="H841" s="831">
        <v>1</v>
      </c>
      <c r="I841" s="831">
        <v>215</v>
      </c>
      <c r="J841" s="822"/>
      <c r="K841" s="822">
        <v>215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6414</v>
      </c>
      <c r="B842" s="822" t="s">
        <v>6415</v>
      </c>
      <c r="C842" s="822" t="s">
        <v>612</v>
      </c>
      <c r="D842" s="822" t="s">
        <v>2950</v>
      </c>
      <c r="E842" s="822" t="s">
        <v>6329</v>
      </c>
      <c r="F842" s="822" t="s">
        <v>6450</v>
      </c>
      <c r="G842" s="822" t="s">
        <v>6451</v>
      </c>
      <c r="H842" s="831">
        <v>1</v>
      </c>
      <c r="I842" s="831">
        <v>308</v>
      </c>
      <c r="J842" s="822">
        <v>0.99354838709677418</v>
      </c>
      <c r="K842" s="822">
        <v>308</v>
      </c>
      <c r="L842" s="831">
        <v>1</v>
      </c>
      <c r="M842" s="831">
        <v>310</v>
      </c>
      <c r="N842" s="822">
        <v>1</v>
      </c>
      <c r="O842" s="822">
        <v>310</v>
      </c>
      <c r="P842" s="831"/>
      <c r="Q842" s="831"/>
      <c r="R842" s="827"/>
      <c r="S842" s="832"/>
    </row>
    <row r="843" spans="1:19" ht="14.45" customHeight="1" x14ac:dyDescent="0.2">
      <c r="A843" s="821" t="s">
        <v>6414</v>
      </c>
      <c r="B843" s="822" t="s">
        <v>6415</v>
      </c>
      <c r="C843" s="822" t="s">
        <v>612</v>
      </c>
      <c r="D843" s="822" t="s">
        <v>2950</v>
      </c>
      <c r="E843" s="822" t="s">
        <v>6329</v>
      </c>
      <c r="F843" s="822" t="s">
        <v>6453</v>
      </c>
      <c r="G843" s="822" t="s">
        <v>6451</v>
      </c>
      <c r="H843" s="831">
        <v>5</v>
      </c>
      <c r="I843" s="831">
        <v>1905</v>
      </c>
      <c r="J843" s="822">
        <v>0.4948051948051948</v>
      </c>
      <c r="K843" s="822">
        <v>381</v>
      </c>
      <c r="L843" s="831">
        <v>10</v>
      </c>
      <c r="M843" s="831">
        <v>3850</v>
      </c>
      <c r="N843" s="822">
        <v>1</v>
      </c>
      <c r="O843" s="822">
        <v>385</v>
      </c>
      <c r="P843" s="831">
        <v>1</v>
      </c>
      <c r="Q843" s="831">
        <v>388</v>
      </c>
      <c r="R843" s="827">
        <v>0.10077922077922077</v>
      </c>
      <c r="S843" s="832">
        <v>388</v>
      </c>
    </row>
    <row r="844" spans="1:19" ht="14.45" customHeight="1" x14ac:dyDescent="0.2">
      <c r="A844" s="821" t="s">
        <v>6414</v>
      </c>
      <c r="B844" s="822" t="s">
        <v>6415</v>
      </c>
      <c r="C844" s="822" t="s">
        <v>612</v>
      </c>
      <c r="D844" s="822" t="s">
        <v>2951</v>
      </c>
      <c r="E844" s="822" t="s">
        <v>6329</v>
      </c>
      <c r="F844" s="822" t="s">
        <v>6423</v>
      </c>
      <c r="G844" s="822" t="s">
        <v>6424</v>
      </c>
      <c r="H844" s="831">
        <v>39</v>
      </c>
      <c r="I844" s="831">
        <v>9828</v>
      </c>
      <c r="J844" s="822">
        <v>1.6122047244094488</v>
      </c>
      <c r="K844" s="822">
        <v>252</v>
      </c>
      <c r="L844" s="831">
        <v>24</v>
      </c>
      <c r="M844" s="831">
        <v>6096</v>
      </c>
      <c r="N844" s="822">
        <v>1</v>
      </c>
      <c r="O844" s="822">
        <v>254</v>
      </c>
      <c r="P844" s="831">
        <v>26</v>
      </c>
      <c r="Q844" s="831">
        <v>6630</v>
      </c>
      <c r="R844" s="827">
        <v>1.0875984251968505</v>
      </c>
      <c r="S844" s="832">
        <v>255</v>
      </c>
    </row>
    <row r="845" spans="1:19" ht="14.45" customHeight="1" x14ac:dyDescent="0.2">
      <c r="A845" s="821" t="s">
        <v>6414</v>
      </c>
      <c r="B845" s="822" t="s">
        <v>6415</v>
      </c>
      <c r="C845" s="822" t="s">
        <v>612</v>
      </c>
      <c r="D845" s="822" t="s">
        <v>2951</v>
      </c>
      <c r="E845" s="822" t="s">
        <v>6329</v>
      </c>
      <c r="F845" s="822" t="s">
        <v>6425</v>
      </c>
      <c r="G845" s="822" t="s">
        <v>6426</v>
      </c>
      <c r="H845" s="831">
        <v>128</v>
      </c>
      <c r="I845" s="831">
        <v>16207</v>
      </c>
      <c r="J845" s="822">
        <v>1.0808990262771776</v>
      </c>
      <c r="K845" s="822">
        <v>126.6171875</v>
      </c>
      <c r="L845" s="831">
        <v>119</v>
      </c>
      <c r="M845" s="831">
        <v>14994</v>
      </c>
      <c r="N845" s="822">
        <v>1</v>
      </c>
      <c r="O845" s="822">
        <v>126</v>
      </c>
      <c r="P845" s="831">
        <v>122</v>
      </c>
      <c r="Q845" s="831">
        <v>15494</v>
      </c>
      <c r="R845" s="827">
        <v>1.0333466720021343</v>
      </c>
      <c r="S845" s="832">
        <v>127</v>
      </c>
    </row>
    <row r="846" spans="1:19" ht="14.45" customHeight="1" x14ac:dyDescent="0.2">
      <c r="A846" s="821" t="s">
        <v>6414</v>
      </c>
      <c r="B846" s="822" t="s">
        <v>6415</v>
      </c>
      <c r="C846" s="822" t="s">
        <v>612</v>
      </c>
      <c r="D846" s="822" t="s">
        <v>2951</v>
      </c>
      <c r="E846" s="822" t="s">
        <v>6329</v>
      </c>
      <c r="F846" s="822" t="s">
        <v>6440</v>
      </c>
      <c r="G846" s="822" t="s">
        <v>6437</v>
      </c>
      <c r="H846" s="831"/>
      <c r="I846" s="831"/>
      <c r="J846" s="822"/>
      <c r="K846" s="822"/>
      <c r="L846" s="831">
        <v>2</v>
      </c>
      <c r="M846" s="831">
        <v>1146</v>
      </c>
      <c r="N846" s="822">
        <v>1</v>
      </c>
      <c r="O846" s="822">
        <v>573</v>
      </c>
      <c r="P846" s="831">
        <v>2</v>
      </c>
      <c r="Q846" s="831">
        <v>1152</v>
      </c>
      <c r="R846" s="827">
        <v>1.0052356020942408</v>
      </c>
      <c r="S846" s="832">
        <v>576</v>
      </c>
    </row>
    <row r="847" spans="1:19" ht="14.45" customHeight="1" x14ac:dyDescent="0.2">
      <c r="A847" s="821" t="s">
        <v>6414</v>
      </c>
      <c r="B847" s="822" t="s">
        <v>6415</v>
      </c>
      <c r="C847" s="822" t="s">
        <v>612</v>
      </c>
      <c r="D847" s="822" t="s">
        <v>2951</v>
      </c>
      <c r="E847" s="822" t="s">
        <v>6329</v>
      </c>
      <c r="F847" s="822" t="s">
        <v>6446</v>
      </c>
      <c r="G847" s="822" t="s">
        <v>6447</v>
      </c>
      <c r="H847" s="831"/>
      <c r="I847" s="831"/>
      <c r="J847" s="822"/>
      <c r="K847" s="822"/>
      <c r="L847" s="831">
        <v>1</v>
      </c>
      <c r="M847" s="831">
        <v>217</v>
      </c>
      <c r="N847" s="822">
        <v>1</v>
      </c>
      <c r="O847" s="822">
        <v>217</v>
      </c>
      <c r="P847" s="831">
        <v>1</v>
      </c>
      <c r="Q847" s="831">
        <v>219</v>
      </c>
      <c r="R847" s="827">
        <v>1.0092165898617511</v>
      </c>
      <c r="S847" s="832">
        <v>219</v>
      </c>
    </row>
    <row r="848" spans="1:19" ht="14.45" customHeight="1" x14ac:dyDescent="0.2">
      <c r="A848" s="821" t="s">
        <v>6414</v>
      </c>
      <c r="B848" s="822" t="s">
        <v>6415</v>
      </c>
      <c r="C848" s="822" t="s">
        <v>612</v>
      </c>
      <c r="D848" s="822" t="s">
        <v>2951</v>
      </c>
      <c r="E848" s="822" t="s">
        <v>6329</v>
      </c>
      <c r="F848" s="822" t="s">
        <v>6450</v>
      </c>
      <c r="G848" s="822" t="s">
        <v>6451</v>
      </c>
      <c r="H848" s="831">
        <v>41</v>
      </c>
      <c r="I848" s="831">
        <v>12628</v>
      </c>
      <c r="J848" s="822">
        <v>1.0719864176570459</v>
      </c>
      <c r="K848" s="822">
        <v>308</v>
      </c>
      <c r="L848" s="831">
        <v>38</v>
      </c>
      <c r="M848" s="831">
        <v>11780</v>
      </c>
      <c r="N848" s="822">
        <v>1</v>
      </c>
      <c r="O848" s="822">
        <v>310</v>
      </c>
      <c r="P848" s="831">
        <v>34</v>
      </c>
      <c r="Q848" s="831">
        <v>10574</v>
      </c>
      <c r="R848" s="827">
        <v>0.89762308998302209</v>
      </c>
      <c r="S848" s="832">
        <v>311</v>
      </c>
    </row>
    <row r="849" spans="1:19" ht="14.45" customHeight="1" x14ac:dyDescent="0.2">
      <c r="A849" s="821" t="s">
        <v>6414</v>
      </c>
      <c r="B849" s="822" t="s">
        <v>6415</v>
      </c>
      <c r="C849" s="822" t="s">
        <v>612</v>
      </c>
      <c r="D849" s="822" t="s">
        <v>2951</v>
      </c>
      <c r="E849" s="822" t="s">
        <v>6329</v>
      </c>
      <c r="F849" s="822" t="s">
        <v>6453</v>
      </c>
      <c r="G849" s="822" t="s">
        <v>6451</v>
      </c>
      <c r="H849" s="831">
        <v>4</v>
      </c>
      <c r="I849" s="831">
        <v>1524</v>
      </c>
      <c r="J849" s="822">
        <v>3.9584415584415584</v>
      </c>
      <c r="K849" s="822">
        <v>381</v>
      </c>
      <c r="L849" s="831">
        <v>1</v>
      </c>
      <c r="M849" s="831">
        <v>385</v>
      </c>
      <c r="N849" s="822">
        <v>1</v>
      </c>
      <c r="O849" s="822">
        <v>385</v>
      </c>
      <c r="P849" s="831">
        <v>6</v>
      </c>
      <c r="Q849" s="831">
        <v>2328</v>
      </c>
      <c r="R849" s="827">
        <v>6.046753246753247</v>
      </c>
      <c r="S849" s="832">
        <v>388</v>
      </c>
    </row>
    <row r="850" spans="1:19" ht="14.45" customHeight="1" x14ac:dyDescent="0.2">
      <c r="A850" s="821" t="s">
        <v>6414</v>
      </c>
      <c r="B850" s="822" t="s">
        <v>6415</v>
      </c>
      <c r="C850" s="822" t="s">
        <v>612</v>
      </c>
      <c r="D850" s="822" t="s">
        <v>2953</v>
      </c>
      <c r="E850" s="822" t="s">
        <v>6329</v>
      </c>
      <c r="F850" s="822" t="s">
        <v>6423</v>
      </c>
      <c r="G850" s="822" t="s">
        <v>6424</v>
      </c>
      <c r="H850" s="831">
        <v>1</v>
      </c>
      <c r="I850" s="831">
        <v>252</v>
      </c>
      <c r="J850" s="822">
        <v>0.12401574803149606</v>
      </c>
      <c r="K850" s="822">
        <v>252</v>
      </c>
      <c r="L850" s="831">
        <v>8</v>
      </c>
      <c r="M850" s="831">
        <v>2032</v>
      </c>
      <c r="N850" s="822">
        <v>1</v>
      </c>
      <c r="O850" s="822">
        <v>254</v>
      </c>
      <c r="P850" s="831">
        <v>1</v>
      </c>
      <c r="Q850" s="831">
        <v>255</v>
      </c>
      <c r="R850" s="827">
        <v>0.12549212598425197</v>
      </c>
      <c r="S850" s="832">
        <v>255</v>
      </c>
    </row>
    <row r="851" spans="1:19" ht="14.45" customHeight="1" x14ac:dyDescent="0.2">
      <c r="A851" s="821" t="s">
        <v>6414</v>
      </c>
      <c r="B851" s="822" t="s">
        <v>6415</v>
      </c>
      <c r="C851" s="822" t="s">
        <v>612</v>
      </c>
      <c r="D851" s="822" t="s">
        <v>2953</v>
      </c>
      <c r="E851" s="822" t="s">
        <v>6329</v>
      </c>
      <c r="F851" s="822" t="s">
        <v>6425</v>
      </c>
      <c r="G851" s="822" t="s">
        <v>6426</v>
      </c>
      <c r="H851" s="831">
        <v>4</v>
      </c>
      <c r="I851" s="831">
        <v>508</v>
      </c>
      <c r="J851" s="822">
        <v>0.13902572523262177</v>
      </c>
      <c r="K851" s="822">
        <v>127</v>
      </c>
      <c r="L851" s="831">
        <v>29</v>
      </c>
      <c r="M851" s="831">
        <v>3654</v>
      </c>
      <c r="N851" s="822">
        <v>1</v>
      </c>
      <c r="O851" s="822">
        <v>126</v>
      </c>
      <c r="P851" s="831"/>
      <c r="Q851" s="831"/>
      <c r="R851" s="827"/>
      <c r="S851" s="832"/>
    </row>
    <row r="852" spans="1:19" ht="14.45" customHeight="1" x14ac:dyDescent="0.2">
      <c r="A852" s="821" t="s">
        <v>6414</v>
      </c>
      <c r="B852" s="822" t="s">
        <v>6415</v>
      </c>
      <c r="C852" s="822" t="s">
        <v>612</v>
      </c>
      <c r="D852" s="822" t="s">
        <v>2953</v>
      </c>
      <c r="E852" s="822" t="s">
        <v>6329</v>
      </c>
      <c r="F852" s="822" t="s">
        <v>6436</v>
      </c>
      <c r="G852" s="822" t="s">
        <v>6437</v>
      </c>
      <c r="H852" s="831">
        <v>2</v>
      </c>
      <c r="I852" s="831">
        <v>992</v>
      </c>
      <c r="J852" s="822">
        <v>0.99598393574297184</v>
      </c>
      <c r="K852" s="822">
        <v>496</v>
      </c>
      <c r="L852" s="831">
        <v>2</v>
      </c>
      <c r="M852" s="831">
        <v>996</v>
      </c>
      <c r="N852" s="822">
        <v>1</v>
      </c>
      <c r="O852" s="822">
        <v>498</v>
      </c>
      <c r="P852" s="831">
        <v>4</v>
      </c>
      <c r="Q852" s="831">
        <v>1996</v>
      </c>
      <c r="R852" s="827">
        <v>2.0040160642570282</v>
      </c>
      <c r="S852" s="832">
        <v>499</v>
      </c>
    </row>
    <row r="853" spans="1:19" ht="14.45" customHeight="1" x14ac:dyDescent="0.2">
      <c r="A853" s="821" t="s">
        <v>6414</v>
      </c>
      <c r="B853" s="822" t="s">
        <v>6415</v>
      </c>
      <c r="C853" s="822" t="s">
        <v>612</v>
      </c>
      <c r="D853" s="822" t="s">
        <v>2953</v>
      </c>
      <c r="E853" s="822" t="s">
        <v>6329</v>
      </c>
      <c r="F853" s="822" t="s">
        <v>6450</v>
      </c>
      <c r="G853" s="822" t="s">
        <v>6451</v>
      </c>
      <c r="H853" s="831"/>
      <c r="I853" s="831"/>
      <c r="J853" s="822"/>
      <c r="K853" s="822"/>
      <c r="L853" s="831">
        <v>6</v>
      </c>
      <c r="M853" s="831">
        <v>1860</v>
      </c>
      <c r="N853" s="822">
        <v>1</v>
      </c>
      <c r="O853" s="822">
        <v>310</v>
      </c>
      <c r="P853" s="831"/>
      <c r="Q853" s="831"/>
      <c r="R853" s="827"/>
      <c r="S853" s="832"/>
    </row>
    <row r="854" spans="1:19" ht="14.45" customHeight="1" x14ac:dyDescent="0.2">
      <c r="A854" s="821" t="s">
        <v>6414</v>
      </c>
      <c r="B854" s="822" t="s">
        <v>6415</v>
      </c>
      <c r="C854" s="822" t="s">
        <v>612</v>
      </c>
      <c r="D854" s="822" t="s">
        <v>2953</v>
      </c>
      <c r="E854" s="822" t="s">
        <v>6329</v>
      </c>
      <c r="F854" s="822" t="s">
        <v>6453</v>
      </c>
      <c r="G854" s="822" t="s">
        <v>6451</v>
      </c>
      <c r="H854" s="831">
        <v>1</v>
      </c>
      <c r="I854" s="831">
        <v>381</v>
      </c>
      <c r="J854" s="822"/>
      <c r="K854" s="822">
        <v>381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6414</v>
      </c>
      <c r="B855" s="822" t="s">
        <v>6415</v>
      </c>
      <c r="C855" s="822" t="s">
        <v>612</v>
      </c>
      <c r="D855" s="822" t="s">
        <v>2955</v>
      </c>
      <c r="E855" s="822" t="s">
        <v>6329</v>
      </c>
      <c r="F855" s="822" t="s">
        <v>6423</v>
      </c>
      <c r="G855" s="822" t="s">
        <v>6424</v>
      </c>
      <c r="H855" s="831">
        <v>3</v>
      </c>
      <c r="I855" s="831">
        <v>756</v>
      </c>
      <c r="J855" s="822">
        <v>2.9763779527559056</v>
      </c>
      <c r="K855" s="822">
        <v>252</v>
      </c>
      <c r="L855" s="831">
        <v>1</v>
      </c>
      <c r="M855" s="831">
        <v>254</v>
      </c>
      <c r="N855" s="822">
        <v>1</v>
      </c>
      <c r="O855" s="822">
        <v>254</v>
      </c>
      <c r="P855" s="831">
        <v>1</v>
      </c>
      <c r="Q855" s="831">
        <v>255</v>
      </c>
      <c r="R855" s="827">
        <v>1.0039370078740157</v>
      </c>
      <c r="S855" s="832">
        <v>255</v>
      </c>
    </row>
    <row r="856" spans="1:19" ht="14.45" customHeight="1" x14ac:dyDescent="0.2">
      <c r="A856" s="821" t="s">
        <v>6414</v>
      </c>
      <c r="B856" s="822" t="s">
        <v>6415</v>
      </c>
      <c r="C856" s="822" t="s">
        <v>612</v>
      </c>
      <c r="D856" s="822" t="s">
        <v>2955</v>
      </c>
      <c r="E856" s="822" t="s">
        <v>6329</v>
      </c>
      <c r="F856" s="822" t="s">
        <v>6425</v>
      </c>
      <c r="G856" s="822" t="s">
        <v>6426</v>
      </c>
      <c r="H856" s="831">
        <v>5</v>
      </c>
      <c r="I856" s="831">
        <v>635</v>
      </c>
      <c r="J856" s="822">
        <v>2.5198412698412698</v>
      </c>
      <c r="K856" s="822">
        <v>127</v>
      </c>
      <c r="L856" s="831">
        <v>2</v>
      </c>
      <c r="M856" s="831">
        <v>252</v>
      </c>
      <c r="N856" s="822">
        <v>1</v>
      </c>
      <c r="O856" s="822">
        <v>126</v>
      </c>
      <c r="P856" s="831">
        <v>1</v>
      </c>
      <c r="Q856" s="831">
        <v>127</v>
      </c>
      <c r="R856" s="827">
        <v>0.50396825396825395</v>
      </c>
      <c r="S856" s="832">
        <v>127</v>
      </c>
    </row>
    <row r="857" spans="1:19" ht="14.45" customHeight="1" x14ac:dyDescent="0.2">
      <c r="A857" s="821" t="s">
        <v>6414</v>
      </c>
      <c r="B857" s="822" t="s">
        <v>6415</v>
      </c>
      <c r="C857" s="822" t="s">
        <v>612</v>
      </c>
      <c r="D857" s="822" t="s">
        <v>2955</v>
      </c>
      <c r="E857" s="822" t="s">
        <v>6329</v>
      </c>
      <c r="F857" s="822" t="s">
        <v>6440</v>
      </c>
      <c r="G857" s="822" t="s">
        <v>6437</v>
      </c>
      <c r="H857" s="831"/>
      <c r="I857" s="831"/>
      <c r="J857" s="822"/>
      <c r="K857" s="822"/>
      <c r="L857" s="831"/>
      <c r="M857" s="831"/>
      <c r="N857" s="822"/>
      <c r="O857" s="822"/>
      <c r="P857" s="831">
        <v>2</v>
      </c>
      <c r="Q857" s="831">
        <v>1152</v>
      </c>
      <c r="R857" s="827"/>
      <c r="S857" s="832">
        <v>576</v>
      </c>
    </row>
    <row r="858" spans="1:19" ht="14.45" customHeight="1" x14ac:dyDescent="0.2">
      <c r="A858" s="821" t="s">
        <v>6414</v>
      </c>
      <c r="B858" s="822" t="s">
        <v>6415</v>
      </c>
      <c r="C858" s="822" t="s">
        <v>612</v>
      </c>
      <c r="D858" s="822" t="s">
        <v>2955</v>
      </c>
      <c r="E858" s="822" t="s">
        <v>6329</v>
      </c>
      <c r="F858" s="822" t="s">
        <v>6446</v>
      </c>
      <c r="G858" s="822" t="s">
        <v>6447</v>
      </c>
      <c r="H858" s="831">
        <v>1</v>
      </c>
      <c r="I858" s="831">
        <v>215</v>
      </c>
      <c r="J858" s="822"/>
      <c r="K858" s="822">
        <v>215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6414</v>
      </c>
      <c r="B859" s="822" t="s">
        <v>6415</v>
      </c>
      <c r="C859" s="822" t="s">
        <v>612</v>
      </c>
      <c r="D859" s="822" t="s">
        <v>2955</v>
      </c>
      <c r="E859" s="822" t="s">
        <v>6329</v>
      </c>
      <c r="F859" s="822" t="s">
        <v>6450</v>
      </c>
      <c r="G859" s="822" t="s">
        <v>6451</v>
      </c>
      <c r="H859" s="831">
        <v>1</v>
      </c>
      <c r="I859" s="831">
        <v>308</v>
      </c>
      <c r="J859" s="822">
        <v>0.49677419354838709</v>
      </c>
      <c r="K859" s="822">
        <v>308</v>
      </c>
      <c r="L859" s="831">
        <v>2</v>
      </c>
      <c r="M859" s="831">
        <v>620</v>
      </c>
      <c r="N859" s="822">
        <v>1</v>
      </c>
      <c r="O859" s="822">
        <v>310</v>
      </c>
      <c r="P859" s="831">
        <v>1</v>
      </c>
      <c r="Q859" s="831">
        <v>311</v>
      </c>
      <c r="R859" s="827">
        <v>0.50161290322580643</v>
      </c>
      <c r="S859" s="832">
        <v>311</v>
      </c>
    </row>
    <row r="860" spans="1:19" ht="14.45" customHeight="1" x14ac:dyDescent="0.2">
      <c r="A860" s="821" t="s">
        <v>6414</v>
      </c>
      <c r="B860" s="822" t="s">
        <v>6415</v>
      </c>
      <c r="C860" s="822" t="s">
        <v>612</v>
      </c>
      <c r="D860" s="822" t="s">
        <v>2955</v>
      </c>
      <c r="E860" s="822" t="s">
        <v>6329</v>
      </c>
      <c r="F860" s="822" t="s">
        <v>6453</v>
      </c>
      <c r="G860" s="822" t="s">
        <v>6451</v>
      </c>
      <c r="H860" s="831">
        <v>5</v>
      </c>
      <c r="I860" s="831">
        <v>1905</v>
      </c>
      <c r="J860" s="822"/>
      <c r="K860" s="822">
        <v>381</v>
      </c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6414</v>
      </c>
      <c r="B861" s="822" t="s">
        <v>6415</v>
      </c>
      <c r="C861" s="822" t="s">
        <v>612</v>
      </c>
      <c r="D861" s="822" t="s">
        <v>2956</v>
      </c>
      <c r="E861" s="822" t="s">
        <v>6329</v>
      </c>
      <c r="F861" s="822" t="s">
        <v>6423</v>
      </c>
      <c r="G861" s="822" t="s">
        <v>6424</v>
      </c>
      <c r="H861" s="831">
        <v>1</v>
      </c>
      <c r="I861" s="831">
        <v>252</v>
      </c>
      <c r="J861" s="822"/>
      <c r="K861" s="822">
        <v>252</v>
      </c>
      <c r="L861" s="831"/>
      <c r="M861" s="831"/>
      <c r="N861" s="822"/>
      <c r="O861" s="822"/>
      <c r="P861" s="831">
        <v>17</v>
      </c>
      <c r="Q861" s="831">
        <v>4335</v>
      </c>
      <c r="R861" s="827"/>
      <c r="S861" s="832">
        <v>255</v>
      </c>
    </row>
    <row r="862" spans="1:19" ht="14.45" customHeight="1" x14ac:dyDescent="0.2">
      <c r="A862" s="821" t="s">
        <v>6414</v>
      </c>
      <c r="B862" s="822" t="s">
        <v>6415</v>
      </c>
      <c r="C862" s="822" t="s">
        <v>612</v>
      </c>
      <c r="D862" s="822" t="s">
        <v>2956</v>
      </c>
      <c r="E862" s="822" t="s">
        <v>6329</v>
      </c>
      <c r="F862" s="822" t="s">
        <v>6425</v>
      </c>
      <c r="G862" s="822" t="s">
        <v>6426</v>
      </c>
      <c r="H862" s="831">
        <v>0</v>
      </c>
      <c r="I862" s="831">
        <v>0</v>
      </c>
      <c r="J862" s="822"/>
      <c r="K862" s="822"/>
      <c r="L862" s="831"/>
      <c r="M862" s="831"/>
      <c r="N862" s="822"/>
      <c r="O862" s="822"/>
      <c r="P862" s="831">
        <v>69</v>
      </c>
      <c r="Q862" s="831">
        <v>8763</v>
      </c>
      <c r="R862" s="827"/>
      <c r="S862" s="832">
        <v>127</v>
      </c>
    </row>
    <row r="863" spans="1:19" ht="14.45" customHeight="1" x14ac:dyDescent="0.2">
      <c r="A863" s="821" t="s">
        <v>6414</v>
      </c>
      <c r="B863" s="822" t="s">
        <v>6415</v>
      </c>
      <c r="C863" s="822" t="s">
        <v>612</v>
      </c>
      <c r="D863" s="822" t="s">
        <v>2956</v>
      </c>
      <c r="E863" s="822" t="s">
        <v>6329</v>
      </c>
      <c r="F863" s="822" t="s">
        <v>6440</v>
      </c>
      <c r="G863" s="822" t="s">
        <v>6437</v>
      </c>
      <c r="H863" s="831"/>
      <c r="I863" s="831"/>
      <c r="J863" s="822"/>
      <c r="K863" s="822"/>
      <c r="L863" s="831"/>
      <c r="M863" s="831"/>
      <c r="N863" s="822"/>
      <c r="O863" s="822"/>
      <c r="P863" s="831">
        <v>28</v>
      </c>
      <c r="Q863" s="831">
        <v>16128</v>
      </c>
      <c r="R863" s="827"/>
      <c r="S863" s="832">
        <v>576</v>
      </c>
    </row>
    <row r="864" spans="1:19" ht="14.45" customHeight="1" x14ac:dyDescent="0.2">
      <c r="A864" s="821" t="s">
        <v>6414</v>
      </c>
      <c r="B864" s="822" t="s">
        <v>6415</v>
      </c>
      <c r="C864" s="822" t="s">
        <v>612</v>
      </c>
      <c r="D864" s="822" t="s">
        <v>2956</v>
      </c>
      <c r="E864" s="822" t="s">
        <v>6329</v>
      </c>
      <c r="F864" s="822" t="s">
        <v>6427</v>
      </c>
      <c r="G864" s="822" t="s">
        <v>6399</v>
      </c>
      <c r="H864" s="831"/>
      <c r="I864" s="831"/>
      <c r="J864" s="822"/>
      <c r="K864" s="822"/>
      <c r="L864" s="831"/>
      <c r="M864" s="831"/>
      <c r="N864" s="822"/>
      <c r="O864" s="822"/>
      <c r="P864" s="831">
        <v>1</v>
      </c>
      <c r="Q864" s="831">
        <v>473</v>
      </c>
      <c r="R864" s="827"/>
      <c r="S864" s="832">
        <v>473</v>
      </c>
    </row>
    <row r="865" spans="1:19" ht="14.45" customHeight="1" x14ac:dyDescent="0.2">
      <c r="A865" s="821" t="s">
        <v>6414</v>
      </c>
      <c r="B865" s="822" t="s">
        <v>6415</v>
      </c>
      <c r="C865" s="822" t="s">
        <v>612</v>
      </c>
      <c r="D865" s="822" t="s">
        <v>2956</v>
      </c>
      <c r="E865" s="822" t="s">
        <v>6329</v>
      </c>
      <c r="F865" s="822" t="s">
        <v>6450</v>
      </c>
      <c r="G865" s="822" t="s">
        <v>6451</v>
      </c>
      <c r="H865" s="831">
        <v>1</v>
      </c>
      <c r="I865" s="831">
        <v>308</v>
      </c>
      <c r="J865" s="822"/>
      <c r="K865" s="822">
        <v>308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6414</v>
      </c>
      <c r="B866" s="822" t="s">
        <v>6415</v>
      </c>
      <c r="C866" s="822" t="s">
        <v>612</v>
      </c>
      <c r="D866" s="822" t="s">
        <v>2956</v>
      </c>
      <c r="E866" s="822" t="s">
        <v>6329</v>
      </c>
      <c r="F866" s="822" t="s">
        <v>6453</v>
      </c>
      <c r="G866" s="822" t="s">
        <v>6451</v>
      </c>
      <c r="H866" s="831"/>
      <c r="I866" s="831"/>
      <c r="J866" s="822"/>
      <c r="K866" s="822"/>
      <c r="L866" s="831"/>
      <c r="M866" s="831"/>
      <c r="N866" s="822"/>
      <c r="O866" s="822"/>
      <c r="P866" s="831">
        <v>1</v>
      </c>
      <c r="Q866" s="831">
        <v>388</v>
      </c>
      <c r="R866" s="827"/>
      <c r="S866" s="832">
        <v>388</v>
      </c>
    </row>
    <row r="867" spans="1:19" ht="14.45" customHeight="1" x14ac:dyDescent="0.2">
      <c r="A867" s="821" t="s">
        <v>6414</v>
      </c>
      <c r="B867" s="822" t="s">
        <v>6415</v>
      </c>
      <c r="C867" s="822" t="s">
        <v>612</v>
      </c>
      <c r="D867" s="822" t="s">
        <v>2956</v>
      </c>
      <c r="E867" s="822" t="s">
        <v>6329</v>
      </c>
      <c r="F867" s="822" t="s">
        <v>6456</v>
      </c>
      <c r="G867" s="822" t="s">
        <v>6435</v>
      </c>
      <c r="H867" s="831"/>
      <c r="I867" s="831"/>
      <c r="J867" s="822"/>
      <c r="K867" s="822"/>
      <c r="L867" s="831"/>
      <c r="M867" s="831"/>
      <c r="N867" s="822"/>
      <c r="O867" s="822"/>
      <c r="P867" s="831">
        <v>4</v>
      </c>
      <c r="Q867" s="831">
        <v>1648</v>
      </c>
      <c r="R867" s="827"/>
      <c r="S867" s="832">
        <v>412</v>
      </c>
    </row>
    <row r="868" spans="1:19" ht="14.45" customHeight="1" x14ac:dyDescent="0.2">
      <c r="A868" s="821" t="s">
        <v>6414</v>
      </c>
      <c r="B868" s="822" t="s">
        <v>6415</v>
      </c>
      <c r="C868" s="822" t="s">
        <v>612</v>
      </c>
      <c r="D868" s="822" t="s">
        <v>6296</v>
      </c>
      <c r="E868" s="822" t="s">
        <v>6329</v>
      </c>
      <c r="F868" s="822" t="s">
        <v>6423</v>
      </c>
      <c r="G868" s="822" t="s">
        <v>6424</v>
      </c>
      <c r="H868" s="831"/>
      <c r="I868" s="831"/>
      <c r="J868" s="822"/>
      <c r="K868" s="822"/>
      <c r="L868" s="831">
        <v>1</v>
      </c>
      <c r="M868" s="831">
        <v>254</v>
      </c>
      <c r="N868" s="822">
        <v>1</v>
      </c>
      <c r="O868" s="822">
        <v>254</v>
      </c>
      <c r="P868" s="831"/>
      <c r="Q868" s="831"/>
      <c r="R868" s="827"/>
      <c r="S868" s="832"/>
    </row>
    <row r="869" spans="1:19" ht="14.45" customHeight="1" x14ac:dyDescent="0.2">
      <c r="A869" s="821" t="s">
        <v>6414</v>
      </c>
      <c r="B869" s="822" t="s">
        <v>6415</v>
      </c>
      <c r="C869" s="822" t="s">
        <v>612</v>
      </c>
      <c r="D869" s="822" t="s">
        <v>6296</v>
      </c>
      <c r="E869" s="822" t="s">
        <v>6329</v>
      </c>
      <c r="F869" s="822" t="s">
        <v>6425</v>
      </c>
      <c r="G869" s="822" t="s">
        <v>6426</v>
      </c>
      <c r="H869" s="831"/>
      <c r="I869" s="831"/>
      <c r="J869" s="822"/>
      <c r="K869" s="822"/>
      <c r="L869" s="831">
        <v>1</v>
      </c>
      <c r="M869" s="831">
        <v>126</v>
      </c>
      <c r="N869" s="822">
        <v>1</v>
      </c>
      <c r="O869" s="822">
        <v>126</v>
      </c>
      <c r="P869" s="831"/>
      <c r="Q869" s="831"/>
      <c r="R869" s="827"/>
      <c r="S869" s="832"/>
    </row>
    <row r="870" spans="1:19" ht="14.45" customHeight="1" x14ac:dyDescent="0.2">
      <c r="A870" s="821" t="s">
        <v>6414</v>
      </c>
      <c r="B870" s="822" t="s">
        <v>6415</v>
      </c>
      <c r="C870" s="822" t="s">
        <v>612</v>
      </c>
      <c r="D870" s="822" t="s">
        <v>6296</v>
      </c>
      <c r="E870" s="822" t="s">
        <v>6329</v>
      </c>
      <c r="F870" s="822" t="s">
        <v>6453</v>
      </c>
      <c r="G870" s="822" t="s">
        <v>6451</v>
      </c>
      <c r="H870" s="831"/>
      <c r="I870" s="831"/>
      <c r="J870" s="822"/>
      <c r="K870" s="822"/>
      <c r="L870" s="831">
        <v>1</v>
      </c>
      <c r="M870" s="831">
        <v>385</v>
      </c>
      <c r="N870" s="822">
        <v>1</v>
      </c>
      <c r="O870" s="822">
        <v>385</v>
      </c>
      <c r="P870" s="831"/>
      <c r="Q870" s="831"/>
      <c r="R870" s="827"/>
      <c r="S870" s="832"/>
    </row>
    <row r="871" spans="1:19" ht="14.45" customHeight="1" x14ac:dyDescent="0.2">
      <c r="A871" s="821" t="s">
        <v>6414</v>
      </c>
      <c r="B871" s="822" t="s">
        <v>6415</v>
      </c>
      <c r="C871" s="822" t="s">
        <v>612</v>
      </c>
      <c r="D871" s="822" t="s">
        <v>2957</v>
      </c>
      <c r="E871" s="822" t="s">
        <v>6329</v>
      </c>
      <c r="F871" s="822" t="s">
        <v>6423</v>
      </c>
      <c r="G871" s="822" t="s">
        <v>6424</v>
      </c>
      <c r="H871" s="831">
        <v>2</v>
      </c>
      <c r="I871" s="831">
        <v>504</v>
      </c>
      <c r="J871" s="822">
        <v>3.6745406824146981E-2</v>
      </c>
      <c r="K871" s="822">
        <v>252</v>
      </c>
      <c r="L871" s="831">
        <v>54</v>
      </c>
      <c r="M871" s="831">
        <v>13716</v>
      </c>
      <c r="N871" s="822">
        <v>1</v>
      </c>
      <c r="O871" s="822">
        <v>254</v>
      </c>
      <c r="P871" s="831">
        <v>27</v>
      </c>
      <c r="Q871" s="831">
        <v>6885</v>
      </c>
      <c r="R871" s="827">
        <v>0.50196850393700787</v>
      </c>
      <c r="S871" s="832">
        <v>255</v>
      </c>
    </row>
    <row r="872" spans="1:19" ht="14.45" customHeight="1" x14ac:dyDescent="0.2">
      <c r="A872" s="821" t="s">
        <v>6414</v>
      </c>
      <c r="B872" s="822" t="s">
        <v>6415</v>
      </c>
      <c r="C872" s="822" t="s">
        <v>612</v>
      </c>
      <c r="D872" s="822" t="s">
        <v>2957</v>
      </c>
      <c r="E872" s="822" t="s">
        <v>6329</v>
      </c>
      <c r="F872" s="822" t="s">
        <v>6425</v>
      </c>
      <c r="G872" s="822" t="s">
        <v>6426</v>
      </c>
      <c r="H872" s="831">
        <v>3</v>
      </c>
      <c r="I872" s="831">
        <v>378</v>
      </c>
      <c r="J872" s="822">
        <v>1.4492753623188406E-2</v>
      </c>
      <c r="K872" s="822">
        <v>126</v>
      </c>
      <c r="L872" s="831">
        <v>207</v>
      </c>
      <c r="M872" s="831">
        <v>26082</v>
      </c>
      <c r="N872" s="822">
        <v>1</v>
      </c>
      <c r="O872" s="822">
        <v>126</v>
      </c>
      <c r="P872" s="831">
        <v>88</v>
      </c>
      <c r="Q872" s="831">
        <v>11176</v>
      </c>
      <c r="R872" s="827">
        <v>0.42849474733532705</v>
      </c>
      <c r="S872" s="832">
        <v>127</v>
      </c>
    </row>
    <row r="873" spans="1:19" ht="14.45" customHeight="1" x14ac:dyDescent="0.2">
      <c r="A873" s="821" t="s">
        <v>6414</v>
      </c>
      <c r="B873" s="822" t="s">
        <v>6415</v>
      </c>
      <c r="C873" s="822" t="s">
        <v>612</v>
      </c>
      <c r="D873" s="822" t="s">
        <v>2957</v>
      </c>
      <c r="E873" s="822" t="s">
        <v>6329</v>
      </c>
      <c r="F873" s="822" t="s">
        <v>6436</v>
      </c>
      <c r="G873" s="822" t="s">
        <v>6437</v>
      </c>
      <c r="H873" s="831"/>
      <c r="I873" s="831"/>
      <c r="J873" s="822"/>
      <c r="K873" s="822"/>
      <c r="L873" s="831">
        <v>1</v>
      </c>
      <c r="M873" s="831">
        <v>498</v>
      </c>
      <c r="N873" s="822">
        <v>1</v>
      </c>
      <c r="O873" s="822">
        <v>498</v>
      </c>
      <c r="P873" s="831"/>
      <c r="Q873" s="831"/>
      <c r="R873" s="827"/>
      <c r="S873" s="832"/>
    </row>
    <row r="874" spans="1:19" ht="14.45" customHeight="1" x14ac:dyDescent="0.2">
      <c r="A874" s="821" t="s">
        <v>6414</v>
      </c>
      <c r="B874" s="822" t="s">
        <v>6415</v>
      </c>
      <c r="C874" s="822" t="s">
        <v>612</v>
      </c>
      <c r="D874" s="822" t="s">
        <v>2957</v>
      </c>
      <c r="E874" s="822" t="s">
        <v>6329</v>
      </c>
      <c r="F874" s="822" t="s">
        <v>6440</v>
      </c>
      <c r="G874" s="822" t="s">
        <v>6437</v>
      </c>
      <c r="H874" s="831"/>
      <c r="I874" s="831"/>
      <c r="J874" s="822"/>
      <c r="K874" s="822"/>
      <c r="L874" s="831">
        <v>72</v>
      </c>
      <c r="M874" s="831">
        <v>41256</v>
      </c>
      <c r="N874" s="822">
        <v>1</v>
      </c>
      <c r="O874" s="822">
        <v>573</v>
      </c>
      <c r="P874" s="831">
        <v>28</v>
      </c>
      <c r="Q874" s="831">
        <v>16128</v>
      </c>
      <c r="R874" s="827">
        <v>0.39092495636998253</v>
      </c>
      <c r="S874" s="832">
        <v>576</v>
      </c>
    </row>
    <row r="875" spans="1:19" ht="14.45" customHeight="1" x14ac:dyDescent="0.2">
      <c r="A875" s="821" t="s">
        <v>6414</v>
      </c>
      <c r="B875" s="822" t="s">
        <v>6415</v>
      </c>
      <c r="C875" s="822" t="s">
        <v>612</v>
      </c>
      <c r="D875" s="822" t="s">
        <v>2957</v>
      </c>
      <c r="E875" s="822" t="s">
        <v>6329</v>
      </c>
      <c r="F875" s="822" t="s">
        <v>6446</v>
      </c>
      <c r="G875" s="822" t="s">
        <v>6447</v>
      </c>
      <c r="H875" s="831"/>
      <c r="I875" s="831"/>
      <c r="J875" s="822"/>
      <c r="K875" s="822"/>
      <c r="L875" s="831">
        <v>1</v>
      </c>
      <c r="M875" s="831">
        <v>217</v>
      </c>
      <c r="N875" s="822">
        <v>1</v>
      </c>
      <c r="O875" s="822">
        <v>217</v>
      </c>
      <c r="P875" s="831"/>
      <c r="Q875" s="831"/>
      <c r="R875" s="827"/>
      <c r="S875" s="832"/>
    </row>
    <row r="876" spans="1:19" ht="14.45" customHeight="1" x14ac:dyDescent="0.2">
      <c r="A876" s="821" t="s">
        <v>6414</v>
      </c>
      <c r="B876" s="822" t="s">
        <v>6415</v>
      </c>
      <c r="C876" s="822" t="s">
        <v>612</v>
      </c>
      <c r="D876" s="822" t="s">
        <v>2957</v>
      </c>
      <c r="E876" s="822" t="s">
        <v>6329</v>
      </c>
      <c r="F876" s="822" t="s">
        <v>6448</v>
      </c>
      <c r="G876" s="822" t="s">
        <v>6449</v>
      </c>
      <c r="H876" s="831"/>
      <c r="I876" s="831"/>
      <c r="J876" s="822"/>
      <c r="K876" s="822"/>
      <c r="L876" s="831">
        <v>4</v>
      </c>
      <c r="M876" s="831">
        <v>352</v>
      </c>
      <c r="N876" s="822">
        <v>1</v>
      </c>
      <c r="O876" s="822">
        <v>88</v>
      </c>
      <c r="P876" s="831"/>
      <c r="Q876" s="831"/>
      <c r="R876" s="827"/>
      <c r="S876" s="832"/>
    </row>
    <row r="877" spans="1:19" ht="14.45" customHeight="1" x14ac:dyDescent="0.2">
      <c r="A877" s="821" t="s">
        <v>6414</v>
      </c>
      <c r="B877" s="822" t="s">
        <v>6415</v>
      </c>
      <c r="C877" s="822" t="s">
        <v>612</v>
      </c>
      <c r="D877" s="822" t="s">
        <v>2957</v>
      </c>
      <c r="E877" s="822" t="s">
        <v>6329</v>
      </c>
      <c r="F877" s="822" t="s">
        <v>6453</v>
      </c>
      <c r="G877" s="822" t="s">
        <v>6451</v>
      </c>
      <c r="H877" s="831">
        <v>2</v>
      </c>
      <c r="I877" s="831">
        <v>762</v>
      </c>
      <c r="J877" s="822">
        <v>0.98961038961038961</v>
      </c>
      <c r="K877" s="822">
        <v>381</v>
      </c>
      <c r="L877" s="831">
        <v>2</v>
      </c>
      <c r="M877" s="831">
        <v>770</v>
      </c>
      <c r="N877" s="822">
        <v>1</v>
      </c>
      <c r="O877" s="822">
        <v>385</v>
      </c>
      <c r="P877" s="831">
        <v>5</v>
      </c>
      <c r="Q877" s="831">
        <v>1940</v>
      </c>
      <c r="R877" s="827">
        <v>2.5194805194805197</v>
      </c>
      <c r="S877" s="832">
        <v>388</v>
      </c>
    </row>
    <row r="878" spans="1:19" ht="14.45" customHeight="1" x14ac:dyDescent="0.2">
      <c r="A878" s="821" t="s">
        <v>6414</v>
      </c>
      <c r="B878" s="822" t="s">
        <v>6415</v>
      </c>
      <c r="C878" s="822" t="s">
        <v>612</v>
      </c>
      <c r="D878" s="822" t="s">
        <v>2958</v>
      </c>
      <c r="E878" s="822" t="s">
        <v>6329</v>
      </c>
      <c r="F878" s="822" t="s">
        <v>6423</v>
      </c>
      <c r="G878" s="822" t="s">
        <v>6424</v>
      </c>
      <c r="H878" s="831">
        <v>3</v>
      </c>
      <c r="I878" s="831">
        <v>756</v>
      </c>
      <c r="J878" s="822">
        <v>2.9763779527559056</v>
      </c>
      <c r="K878" s="822">
        <v>252</v>
      </c>
      <c r="L878" s="831">
        <v>1</v>
      </c>
      <c r="M878" s="831">
        <v>254</v>
      </c>
      <c r="N878" s="822">
        <v>1</v>
      </c>
      <c r="O878" s="822">
        <v>254</v>
      </c>
      <c r="P878" s="831"/>
      <c r="Q878" s="831"/>
      <c r="R878" s="827"/>
      <c r="S878" s="832"/>
    </row>
    <row r="879" spans="1:19" ht="14.45" customHeight="1" x14ac:dyDescent="0.2">
      <c r="A879" s="821" t="s">
        <v>6414</v>
      </c>
      <c r="B879" s="822" t="s">
        <v>6415</v>
      </c>
      <c r="C879" s="822" t="s">
        <v>612</v>
      </c>
      <c r="D879" s="822" t="s">
        <v>2958</v>
      </c>
      <c r="E879" s="822" t="s">
        <v>6329</v>
      </c>
      <c r="F879" s="822" t="s">
        <v>6425</v>
      </c>
      <c r="G879" s="822" t="s">
        <v>6426</v>
      </c>
      <c r="H879" s="831">
        <v>4</v>
      </c>
      <c r="I879" s="831">
        <v>508</v>
      </c>
      <c r="J879" s="822">
        <v>0.44797178130511461</v>
      </c>
      <c r="K879" s="822">
        <v>127</v>
      </c>
      <c r="L879" s="831">
        <v>9</v>
      </c>
      <c r="M879" s="831">
        <v>1134</v>
      </c>
      <c r="N879" s="822">
        <v>1</v>
      </c>
      <c r="O879" s="822">
        <v>126</v>
      </c>
      <c r="P879" s="831"/>
      <c r="Q879" s="831"/>
      <c r="R879" s="827"/>
      <c r="S879" s="832"/>
    </row>
    <row r="880" spans="1:19" ht="14.45" customHeight="1" x14ac:dyDescent="0.2">
      <c r="A880" s="821" t="s">
        <v>6414</v>
      </c>
      <c r="B880" s="822" t="s">
        <v>6415</v>
      </c>
      <c r="C880" s="822" t="s">
        <v>612</v>
      </c>
      <c r="D880" s="822" t="s">
        <v>2958</v>
      </c>
      <c r="E880" s="822" t="s">
        <v>6329</v>
      </c>
      <c r="F880" s="822" t="s">
        <v>6434</v>
      </c>
      <c r="G880" s="822" t="s">
        <v>6435</v>
      </c>
      <c r="H880" s="831"/>
      <c r="I880" s="831"/>
      <c r="J880" s="822"/>
      <c r="K880" s="822"/>
      <c r="L880" s="831">
        <v>1</v>
      </c>
      <c r="M880" s="831">
        <v>334</v>
      </c>
      <c r="N880" s="822">
        <v>1</v>
      </c>
      <c r="O880" s="822">
        <v>334</v>
      </c>
      <c r="P880" s="831"/>
      <c r="Q880" s="831"/>
      <c r="R880" s="827"/>
      <c r="S880" s="832"/>
    </row>
    <row r="881" spans="1:19" ht="14.45" customHeight="1" x14ac:dyDescent="0.2">
      <c r="A881" s="821" t="s">
        <v>6414</v>
      </c>
      <c r="B881" s="822" t="s">
        <v>6415</v>
      </c>
      <c r="C881" s="822" t="s">
        <v>612</v>
      </c>
      <c r="D881" s="822" t="s">
        <v>2958</v>
      </c>
      <c r="E881" s="822" t="s">
        <v>6329</v>
      </c>
      <c r="F881" s="822" t="s">
        <v>6436</v>
      </c>
      <c r="G881" s="822" t="s">
        <v>6437</v>
      </c>
      <c r="H881" s="831">
        <v>3</v>
      </c>
      <c r="I881" s="831">
        <v>1488</v>
      </c>
      <c r="J881" s="822"/>
      <c r="K881" s="822">
        <v>496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6414</v>
      </c>
      <c r="B882" s="822" t="s">
        <v>6415</v>
      </c>
      <c r="C882" s="822" t="s">
        <v>612</v>
      </c>
      <c r="D882" s="822" t="s">
        <v>2958</v>
      </c>
      <c r="E882" s="822" t="s">
        <v>6329</v>
      </c>
      <c r="F882" s="822" t="s">
        <v>6450</v>
      </c>
      <c r="G882" s="822" t="s">
        <v>6451</v>
      </c>
      <c r="H882" s="831">
        <v>2</v>
      </c>
      <c r="I882" s="831">
        <v>616</v>
      </c>
      <c r="J882" s="822">
        <v>0.99354838709677418</v>
      </c>
      <c r="K882" s="822">
        <v>308</v>
      </c>
      <c r="L882" s="831">
        <v>2</v>
      </c>
      <c r="M882" s="831">
        <v>620</v>
      </c>
      <c r="N882" s="822">
        <v>1</v>
      </c>
      <c r="O882" s="822">
        <v>310</v>
      </c>
      <c r="P882" s="831"/>
      <c r="Q882" s="831"/>
      <c r="R882" s="827"/>
      <c r="S882" s="832"/>
    </row>
    <row r="883" spans="1:19" ht="14.45" customHeight="1" x14ac:dyDescent="0.2">
      <c r="A883" s="821" t="s">
        <v>6414</v>
      </c>
      <c r="B883" s="822" t="s">
        <v>6415</v>
      </c>
      <c r="C883" s="822" t="s">
        <v>612</v>
      </c>
      <c r="D883" s="822" t="s">
        <v>2958</v>
      </c>
      <c r="E883" s="822" t="s">
        <v>6329</v>
      </c>
      <c r="F883" s="822" t="s">
        <v>6398</v>
      </c>
      <c r="G883" s="822" t="s">
        <v>6399</v>
      </c>
      <c r="H883" s="831">
        <v>1</v>
      </c>
      <c r="I883" s="831">
        <v>354</v>
      </c>
      <c r="J883" s="822"/>
      <c r="K883" s="822">
        <v>354</v>
      </c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6414</v>
      </c>
      <c r="B884" s="822" t="s">
        <v>6415</v>
      </c>
      <c r="C884" s="822" t="s">
        <v>612</v>
      </c>
      <c r="D884" s="822" t="s">
        <v>6297</v>
      </c>
      <c r="E884" s="822" t="s">
        <v>6329</v>
      </c>
      <c r="F884" s="822" t="s">
        <v>6423</v>
      </c>
      <c r="G884" s="822" t="s">
        <v>6424</v>
      </c>
      <c r="H884" s="831">
        <v>2</v>
      </c>
      <c r="I884" s="831">
        <v>504</v>
      </c>
      <c r="J884" s="822">
        <v>0.66141732283464572</v>
      </c>
      <c r="K884" s="822">
        <v>252</v>
      </c>
      <c r="L884" s="831">
        <v>3</v>
      </c>
      <c r="M884" s="831">
        <v>762</v>
      </c>
      <c r="N884" s="822">
        <v>1</v>
      </c>
      <c r="O884" s="822">
        <v>254</v>
      </c>
      <c r="P884" s="831"/>
      <c r="Q884" s="831"/>
      <c r="R884" s="827"/>
      <c r="S884" s="832"/>
    </row>
    <row r="885" spans="1:19" ht="14.45" customHeight="1" x14ac:dyDescent="0.2">
      <c r="A885" s="821" t="s">
        <v>6414</v>
      </c>
      <c r="B885" s="822" t="s">
        <v>6415</v>
      </c>
      <c r="C885" s="822" t="s">
        <v>612</v>
      </c>
      <c r="D885" s="822" t="s">
        <v>6297</v>
      </c>
      <c r="E885" s="822" t="s">
        <v>6329</v>
      </c>
      <c r="F885" s="822" t="s">
        <v>6425</v>
      </c>
      <c r="G885" s="822" t="s">
        <v>6426</v>
      </c>
      <c r="H885" s="831">
        <v>4</v>
      </c>
      <c r="I885" s="831">
        <v>508</v>
      </c>
      <c r="J885" s="822">
        <v>0.44797178130511461</v>
      </c>
      <c r="K885" s="822">
        <v>127</v>
      </c>
      <c r="L885" s="831">
        <v>9</v>
      </c>
      <c r="M885" s="831">
        <v>1134</v>
      </c>
      <c r="N885" s="822">
        <v>1</v>
      </c>
      <c r="O885" s="822">
        <v>126</v>
      </c>
      <c r="P885" s="831"/>
      <c r="Q885" s="831"/>
      <c r="R885" s="827"/>
      <c r="S885" s="832"/>
    </row>
    <row r="886" spans="1:19" ht="14.45" customHeight="1" x14ac:dyDescent="0.2">
      <c r="A886" s="821" t="s">
        <v>6414</v>
      </c>
      <c r="B886" s="822" t="s">
        <v>6415</v>
      </c>
      <c r="C886" s="822" t="s">
        <v>612</v>
      </c>
      <c r="D886" s="822" t="s">
        <v>6297</v>
      </c>
      <c r="E886" s="822" t="s">
        <v>6329</v>
      </c>
      <c r="F886" s="822" t="s">
        <v>6436</v>
      </c>
      <c r="G886" s="822" t="s">
        <v>6437</v>
      </c>
      <c r="H886" s="831">
        <v>2</v>
      </c>
      <c r="I886" s="831">
        <v>992</v>
      </c>
      <c r="J886" s="822"/>
      <c r="K886" s="822">
        <v>496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6414</v>
      </c>
      <c r="B887" s="822" t="s">
        <v>6415</v>
      </c>
      <c r="C887" s="822" t="s">
        <v>612</v>
      </c>
      <c r="D887" s="822" t="s">
        <v>6297</v>
      </c>
      <c r="E887" s="822" t="s">
        <v>6329</v>
      </c>
      <c r="F887" s="822" t="s">
        <v>6448</v>
      </c>
      <c r="G887" s="822" t="s">
        <v>6449</v>
      </c>
      <c r="H887" s="831">
        <v>2</v>
      </c>
      <c r="I887" s="831">
        <v>172</v>
      </c>
      <c r="J887" s="822"/>
      <c r="K887" s="822">
        <v>86</v>
      </c>
      <c r="L887" s="831"/>
      <c r="M887" s="831"/>
      <c r="N887" s="822"/>
      <c r="O887" s="822"/>
      <c r="P887" s="831"/>
      <c r="Q887" s="831"/>
      <c r="R887" s="827"/>
      <c r="S887" s="832"/>
    </row>
    <row r="888" spans="1:19" ht="14.45" customHeight="1" x14ac:dyDescent="0.2">
      <c r="A888" s="821" t="s">
        <v>6414</v>
      </c>
      <c r="B888" s="822" t="s">
        <v>6415</v>
      </c>
      <c r="C888" s="822" t="s">
        <v>612</v>
      </c>
      <c r="D888" s="822" t="s">
        <v>6297</v>
      </c>
      <c r="E888" s="822" t="s">
        <v>6329</v>
      </c>
      <c r="F888" s="822" t="s">
        <v>6450</v>
      </c>
      <c r="G888" s="822" t="s">
        <v>6451</v>
      </c>
      <c r="H888" s="831"/>
      <c r="I888" s="831"/>
      <c r="J888" s="822"/>
      <c r="K888" s="822"/>
      <c r="L888" s="831">
        <v>3</v>
      </c>
      <c r="M888" s="831">
        <v>930</v>
      </c>
      <c r="N888" s="822">
        <v>1</v>
      </c>
      <c r="O888" s="822">
        <v>310</v>
      </c>
      <c r="P888" s="831"/>
      <c r="Q888" s="831"/>
      <c r="R888" s="827"/>
      <c r="S888" s="832"/>
    </row>
    <row r="889" spans="1:19" ht="14.45" customHeight="1" x14ac:dyDescent="0.2">
      <c r="A889" s="821" t="s">
        <v>6414</v>
      </c>
      <c r="B889" s="822" t="s">
        <v>6415</v>
      </c>
      <c r="C889" s="822" t="s">
        <v>612</v>
      </c>
      <c r="D889" s="822" t="s">
        <v>6297</v>
      </c>
      <c r="E889" s="822" t="s">
        <v>6329</v>
      </c>
      <c r="F889" s="822" t="s">
        <v>6453</v>
      </c>
      <c r="G889" s="822" t="s">
        <v>6451</v>
      </c>
      <c r="H889" s="831">
        <v>3</v>
      </c>
      <c r="I889" s="831">
        <v>1143</v>
      </c>
      <c r="J889" s="822">
        <v>2.9688311688311688</v>
      </c>
      <c r="K889" s="822">
        <v>381</v>
      </c>
      <c r="L889" s="831">
        <v>1</v>
      </c>
      <c r="M889" s="831">
        <v>385</v>
      </c>
      <c r="N889" s="822">
        <v>1</v>
      </c>
      <c r="O889" s="822">
        <v>385</v>
      </c>
      <c r="P889" s="831"/>
      <c r="Q889" s="831"/>
      <c r="R889" s="827"/>
      <c r="S889" s="832"/>
    </row>
    <row r="890" spans="1:19" ht="14.45" customHeight="1" x14ac:dyDescent="0.2">
      <c r="A890" s="821" t="s">
        <v>6414</v>
      </c>
      <c r="B890" s="822" t="s">
        <v>6415</v>
      </c>
      <c r="C890" s="822" t="s">
        <v>612</v>
      </c>
      <c r="D890" s="822" t="s">
        <v>2961</v>
      </c>
      <c r="E890" s="822" t="s">
        <v>6329</v>
      </c>
      <c r="F890" s="822" t="s">
        <v>6423</v>
      </c>
      <c r="G890" s="822" t="s">
        <v>6424</v>
      </c>
      <c r="H890" s="831">
        <v>1</v>
      </c>
      <c r="I890" s="831">
        <v>252</v>
      </c>
      <c r="J890" s="822">
        <v>0.49606299212598426</v>
      </c>
      <c r="K890" s="822">
        <v>252</v>
      </c>
      <c r="L890" s="831">
        <v>2</v>
      </c>
      <c r="M890" s="831">
        <v>508</v>
      </c>
      <c r="N890" s="822">
        <v>1</v>
      </c>
      <c r="O890" s="822">
        <v>254</v>
      </c>
      <c r="P890" s="831"/>
      <c r="Q890" s="831"/>
      <c r="R890" s="827"/>
      <c r="S890" s="832"/>
    </row>
    <row r="891" spans="1:19" ht="14.45" customHeight="1" x14ac:dyDescent="0.2">
      <c r="A891" s="821" t="s">
        <v>6414</v>
      </c>
      <c r="B891" s="822" t="s">
        <v>6415</v>
      </c>
      <c r="C891" s="822" t="s">
        <v>612</v>
      </c>
      <c r="D891" s="822" t="s">
        <v>2961</v>
      </c>
      <c r="E891" s="822" t="s">
        <v>6329</v>
      </c>
      <c r="F891" s="822" t="s">
        <v>6425</v>
      </c>
      <c r="G891" s="822" t="s">
        <v>6426</v>
      </c>
      <c r="H891" s="831">
        <v>4</v>
      </c>
      <c r="I891" s="831">
        <v>508</v>
      </c>
      <c r="J891" s="822">
        <v>0.50396825396825395</v>
      </c>
      <c r="K891" s="822">
        <v>127</v>
      </c>
      <c r="L891" s="831">
        <v>8</v>
      </c>
      <c r="M891" s="831">
        <v>1008</v>
      </c>
      <c r="N891" s="822">
        <v>1</v>
      </c>
      <c r="O891" s="822">
        <v>126</v>
      </c>
      <c r="P891" s="831"/>
      <c r="Q891" s="831"/>
      <c r="R891" s="827"/>
      <c r="S891" s="832"/>
    </row>
    <row r="892" spans="1:19" ht="14.45" customHeight="1" x14ac:dyDescent="0.2">
      <c r="A892" s="821" t="s">
        <v>6414</v>
      </c>
      <c r="B892" s="822" t="s">
        <v>6415</v>
      </c>
      <c r="C892" s="822" t="s">
        <v>612</v>
      </c>
      <c r="D892" s="822" t="s">
        <v>2961</v>
      </c>
      <c r="E892" s="822" t="s">
        <v>6329</v>
      </c>
      <c r="F892" s="822" t="s">
        <v>6453</v>
      </c>
      <c r="G892" s="822" t="s">
        <v>6451</v>
      </c>
      <c r="H892" s="831">
        <v>1</v>
      </c>
      <c r="I892" s="831">
        <v>381</v>
      </c>
      <c r="J892" s="822">
        <v>0.4948051948051948</v>
      </c>
      <c r="K892" s="822">
        <v>381</v>
      </c>
      <c r="L892" s="831">
        <v>2</v>
      </c>
      <c r="M892" s="831">
        <v>770</v>
      </c>
      <c r="N892" s="822">
        <v>1</v>
      </c>
      <c r="O892" s="822">
        <v>385</v>
      </c>
      <c r="P892" s="831"/>
      <c r="Q892" s="831"/>
      <c r="R892" s="827"/>
      <c r="S892" s="832"/>
    </row>
    <row r="893" spans="1:19" ht="14.45" customHeight="1" x14ac:dyDescent="0.2">
      <c r="A893" s="821" t="s">
        <v>6414</v>
      </c>
      <c r="B893" s="822" t="s">
        <v>6415</v>
      </c>
      <c r="C893" s="822" t="s">
        <v>612</v>
      </c>
      <c r="D893" s="822" t="s">
        <v>6298</v>
      </c>
      <c r="E893" s="822" t="s">
        <v>6329</v>
      </c>
      <c r="F893" s="822" t="s">
        <v>6423</v>
      </c>
      <c r="G893" s="822" t="s">
        <v>6424</v>
      </c>
      <c r="H893" s="831">
        <v>1</v>
      </c>
      <c r="I893" s="831">
        <v>252</v>
      </c>
      <c r="J893" s="822"/>
      <c r="K893" s="822">
        <v>252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6414</v>
      </c>
      <c r="B894" s="822" t="s">
        <v>6415</v>
      </c>
      <c r="C894" s="822" t="s">
        <v>612</v>
      </c>
      <c r="D894" s="822" t="s">
        <v>6298</v>
      </c>
      <c r="E894" s="822" t="s">
        <v>6329</v>
      </c>
      <c r="F894" s="822" t="s">
        <v>6425</v>
      </c>
      <c r="G894" s="822" t="s">
        <v>6426</v>
      </c>
      <c r="H894" s="831">
        <v>1</v>
      </c>
      <c r="I894" s="831">
        <v>126</v>
      </c>
      <c r="J894" s="822"/>
      <c r="K894" s="822">
        <v>126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6414</v>
      </c>
      <c r="B895" s="822" t="s">
        <v>6415</v>
      </c>
      <c r="C895" s="822" t="s">
        <v>612</v>
      </c>
      <c r="D895" s="822" t="s">
        <v>6298</v>
      </c>
      <c r="E895" s="822" t="s">
        <v>6329</v>
      </c>
      <c r="F895" s="822" t="s">
        <v>6453</v>
      </c>
      <c r="G895" s="822" t="s">
        <v>6451</v>
      </c>
      <c r="H895" s="831">
        <v>1</v>
      </c>
      <c r="I895" s="831">
        <v>381</v>
      </c>
      <c r="J895" s="822"/>
      <c r="K895" s="822">
        <v>381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6414</v>
      </c>
      <c r="B896" s="822" t="s">
        <v>6415</v>
      </c>
      <c r="C896" s="822" t="s">
        <v>612</v>
      </c>
      <c r="D896" s="822" t="s">
        <v>2962</v>
      </c>
      <c r="E896" s="822" t="s">
        <v>6329</v>
      </c>
      <c r="F896" s="822" t="s">
        <v>6423</v>
      </c>
      <c r="G896" s="822" t="s">
        <v>6424</v>
      </c>
      <c r="H896" s="831">
        <v>9</v>
      </c>
      <c r="I896" s="831">
        <v>2268</v>
      </c>
      <c r="J896" s="822">
        <v>0.68685645063597822</v>
      </c>
      <c r="K896" s="822">
        <v>252</v>
      </c>
      <c r="L896" s="831">
        <v>13</v>
      </c>
      <c r="M896" s="831">
        <v>3302</v>
      </c>
      <c r="N896" s="822">
        <v>1</v>
      </c>
      <c r="O896" s="822">
        <v>254</v>
      </c>
      <c r="P896" s="831">
        <v>15</v>
      </c>
      <c r="Q896" s="831">
        <v>3825</v>
      </c>
      <c r="R896" s="827">
        <v>1.1583888552392489</v>
      </c>
      <c r="S896" s="832">
        <v>255</v>
      </c>
    </row>
    <row r="897" spans="1:19" ht="14.45" customHeight="1" x14ac:dyDescent="0.2">
      <c r="A897" s="821" t="s">
        <v>6414</v>
      </c>
      <c r="B897" s="822" t="s">
        <v>6415</v>
      </c>
      <c r="C897" s="822" t="s">
        <v>612</v>
      </c>
      <c r="D897" s="822" t="s">
        <v>2962</v>
      </c>
      <c r="E897" s="822" t="s">
        <v>6329</v>
      </c>
      <c r="F897" s="822" t="s">
        <v>6425</v>
      </c>
      <c r="G897" s="822" t="s">
        <v>6426</v>
      </c>
      <c r="H897" s="831">
        <v>10</v>
      </c>
      <c r="I897" s="831">
        <v>1265</v>
      </c>
      <c r="J897" s="822">
        <v>0.59056956115779646</v>
      </c>
      <c r="K897" s="822">
        <v>126.5</v>
      </c>
      <c r="L897" s="831">
        <v>17</v>
      </c>
      <c r="M897" s="831">
        <v>2142</v>
      </c>
      <c r="N897" s="822">
        <v>1</v>
      </c>
      <c r="O897" s="822">
        <v>126</v>
      </c>
      <c r="P897" s="831">
        <v>59</v>
      </c>
      <c r="Q897" s="831">
        <v>7493</v>
      </c>
      <c r="R897" s="827">
        <v>3.4981325863678805</v>
      </c>
      <c r="S897" s="832">
        <v>127</v>
      </c>
    </row>
    <row r="898" spans="1:19" ht="14.45" customHeight="1" x14ac:dyDescent="0.2">
      <c r="A898" s="821" t="s">
        <v>6414</v>
      </c>
      <c r="B898" s="822" t="s">
        <v>6415</v>
      </c>
      <c r="C898" s="822" t="s">
        <v>612</v>
      </c>
      <c r="D898" s="822" t="s">
        <v>2962</v>
      </c>
      <c r="E898" s="822" t="s">
        <v>6329</v>
      </c>
      <c r="F898" s="822" t="s">
        <v>6436</v>
      </c>
      <c r="G898" s="822" t="s">
        <v>6437</v>
      </c>
      <c r="H898" s="831">
        <v>1</v>
      </c>
      <c r="I898" s="831">
        <v>496</v>
      </c>
      <c r="J898" s="822"/>
      <c r="K898" s="822">
        <v>496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6414</v>
      </c>
      <c r="B899" s="822" t="s">
        <v>6415</v>
      </c>
      <c r="C899" s="822" t="s">
        <v>612</v>
      </c>
      <c r="D899" s="822" t="s">
        <v>2962</v>
      </c>
      <c r="E899" s="822" t="s">
        <v>6329</v>
      </c>
      <c r="F899" s="822" t="s">
        <v>6440</v>
      </c>
      <c r="G899" s="822" t="s">
        <v>6437</v>
      </c>
      <c r="H899" s="831">
        <v>1</v>
      </c>
      <c r="I899" s="831">
        <v>569</v>
      </c>
      <c r="J899" s="822"/>
      <c r="K899" s="822">
        <v>569</v>
      </c>
      <c r="L899" s="831"/>
      <c r="M899" s="831"/>
      <c r="N899" s="822"/>
      <c r="O899" s="822"/>
      <c r="P899" s="831">
        <v>1</v>
      </c>
      <c r="Q899" s="831">
        <v>576</v>
      </c>
      <c r="R899" s="827"/>
      <c r="S899" s="832">
        <v>576</v>
      </c>
    </row>
    <row r="900" spans="1:19" ht="14.45" customHeight="1" x14ac:dyDescent="0.2">
      <c r="A900" s="821" t="s">
        <v>6414</v>
      </c>
      <c r="B900" s="822" t="s">
        <v>6415</v>
      </c>
      <c r="C900" s="822" t="s">
        <v>612</v>
      </c>
      <c r="D900" s="822" t="s">
        <v>2962</v>
      </c>
      <c r="E900" s="822" t="s">
        <v>6329</v>
      </c>
      <c r="F900" s="822" t="s">
        <v>6446</v>
      </c>
      <c r="G900" s="822" t="s">
        <v>6447</v>
      </c>
      <c r="H900" s="831"/>
      <c r="I900" s="831"/>
      <c r="J900" s="822"/>
      <c r="K900" s="822"/>
      <c r="L900" s="831"/>
      <c r="M900" s="831"/>
      <c r="N900" s="822"/>
      <c r="O900" s="822"/>
      <c r="P900" s="831">
        <v>1</v>
      </c>
      <c r="Q900" s="831">
        <v>219</v>
      </c>
      <c r="R900" s="827"/>
      <c r="S900" s="832">
        <v>219</v>
      </c>
    </row>
    <row r="901" spans="1:19" ht="14.45" customHeight="1" x14ac:dyDescent="0.2">
      <c r="A901" s="821" t="s">
        <v>6414</v>
      </c>
      <c r="B901" s="822" t="s">
        <v>6415</v>
      </c>
      <c r="C901" s="822" t="s">
        <v>612</v>
      </c>
      <c r="D901" s="822" t="s">
        <v>2962</v>
      </c>
      <c r="E901" s="822" t="s">
        <v>6329</v>
      </c>
      <c r="F901" s="822" t="s">
        <v>6450</v>
      </c>
      <c r="G901" s="822" t="s">
        <v>6451</v>
      </c>
      <c r="H901" s="831">
        <v>1</v>
      </c>
      <c r="I901" s="831">
        <v>308</v>
      </c>
      <c r="J901" s="822"/>
      <c r="K901" s="822">
        <v>308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6414</v>
      </c>
      <c r="B902" s="822" t="s">
        <v>6415</v>
      </c>
      <c r="C902" s="822" t="s">
        <v>612</v>
      </c>
      <c r="D902" s="822" t="s">
        <v>2962</v>
      </c>
      <c r="E902" s="822" t="s">
        <v>6329</v>
      </c>
      <c r="F902" s="822" t="s">
        <v>6453</v>
      </c>
      <c r="G902" s="822" t="s">
        <v>6451</v>
      </c>
      <c r="H902" s="831">
        <v>10</v>
      </c>
      <c r="I902" s="831">
        <v>3810</v>
      </c>
      <c r="J902" s="822">
        <v>0.58212375859434684</v>
      </c>
      <c r="K902" s="822">
        <v>381</v>
      </c>
      <c r="L902" s="831">
        <v>17</v>
      </c>
      <c r="M902" s="831">
        <v>6545</v>
      </c>
      <c r="N902" s="822">
        <v>1</v>
      </c>
      <c r="O902" s="822">
        <v>385</v>
      </c>
      <c r="P902" s="831">
        <v>26</v>
      </c>
      <c r="Q902" s="831">
        <v>10088</v>
      </c>
      <c r="R902" s="827">
        <v>1.5413292589763179</v>
      </c>
      <c r="S902" s="832">
        <v>388</v>
      </c>
    </row>
    <row r="903" spans="1:19" ht="14.45" customHeight="1" x14ac:dyDescent="0.2">
      <c r="A903" s="821" t="s">
        <v>6414</v>
      </c>
      <c r="B903" s="822" t="s">
        <v>6415</v>
      </c>
      <c r="C903" s="822" t="s">
        <v>612</v>
      </c>
      <c r="D903" s="822" t="s">
        <v>2963</v>
      </c>
      <c r="E903" s="822" t="s">
        <v>6329</v>
      </c>
      <c r="F903" s="822" t="s">
        <v>6423</v>
      </c>
      <c r="G903" s="822" t="s">
        <v>6424</v>
      </c>
      <c r="H903" s="831">
        <v>20</v>
      </c>
      <c r="I903" s="831">
        <v>5040</v>
      </c>
      <c r="J903" s="822">
        <v>1.984251968503937</v>
      </c>
      <c r="K903" s="822">
        <v>252</v>
      </c>
      <c r="L903" s="831">
        <v>10</v>
      </c>
      <c r="M903" s="831">
        <v>2540</v>
      </c>
      <c r="N903" s="822">
        <v>1</v>
      </c>
      <c r="O903" s="822">
        <v>254</v>
      </c>
      <c r="P903" s="831">
        <v>4</v>
      </c>
      <c r="Q903" s="831">
        <v>1020</v>
      </c>
      <c r="R903" s="827">
        <v>0.40157480314960631</v>
      </c>
      <c r="S903" s="832">
        <v>255</v>
      </c>
    </row>
    <row r="904" spans="1:19" ht="14.45" customHeight="1" x14ac:dyDescent="0.2">
      <c r="A904" s="821" t="s">
        <v>6414</v>
      </c>
      <c r="B904" s="822" t="s">
        <v>6415</v>
      </c>
      <c r="C904" s="822" t="s">
        <v>612</v>
      </c>
      <c r="D904" s="822" t="s">
        <v>2963</v>
      </c>
      <c r="E904" s="822" t="s">
        <v>6329</v>
      </c>
      <c r="F904" s="822" t="s">
        <v>6425</v>
      </c>
      <c r="G904" s="822" t="s">
        <v>6426</v>
      </c>
      <c r="H904" s="831">
        <v>85</v>
      </c>
      <c r="I904" s="831">
        <v>10710</v>
      </c>
      <c r="J904" s="822">
        <v>2.125</v>
      </c>
      <c r="K904" s="822">
        <v>126</v>
      </c>
      <c r="L904" s="831">
        <v>40</v>
      </c>
      <c r="M904" s="831">
        <v>5040</v>
      </c>
      <c r="N904" s="822">
        <v>1</v>
      </c>
      <c r="O904" s="822">
        <v>126</v>
      </c>
      <c r="P904" s="831">
        <v>4</v>
      </c>
      <c r="Q904" s="831">
        <v>508</v>
      </c>
      <c r="R904" s="827">
        <v>0.1007936507936508</v>
      </c>
      <c r="S904" s="832">
        <v>127</v>
      </c>
    </row>
    <row r="905" spans="1:19" ht="14.45" customHeight="1" x14ac:dyDescent="0.2">
      <c r="A905" s="821" t="s">
        <v>6414</v>
      </c>
      <c r="B905" s="822" t="s">
        <v>6415</v>
      </c>
      <c r="C905" s="822" t="s">
        <v>612</v>
      </c>
      <c r="D905" s="822" t="s">
        <v>2963</v>
      </c>
      <c r="E905" s="822" t="s">
        <v>6329</v>
      </c>
      <c r="F905" s="822" t="s">
        <v>6436</v>
      </c>
      <c r="G905" s="822" t="s">
        <v>6437</v>
      </c>
      <c r="H905" s="831"/>
      <c r="I905" s="831"/>
      <c r="J905" s="822"/>
      <c r="K905" s="822"/>
      <c r="L905" s="831">
        <v>1</v>
      </c>
      <c r="M905" s="831">
        <v>498</v>
      </c>
      <c r="N905" s="822">
        <v>1</v>
      </c>
      <c r="O905" s="822">
        <v>498</v>
      </c>
      <c r="P905" s="831"/>
      <c r="Q905" s="831"/>
      <c r="R905" s="827"/>
      <c r="S905" s="832"/>
    </row>
    <row r="906" spans="1:19" ht="14.45" customHeight="1" x14ac:dyDescent="0.2">
      <c r="A906" s="821" t="s">
        <v>6414</v>
      </c>
      <c r="B906" s="822" t="s">
        <v>6415</v>
      </c>
      <c r="C906" s="822" t="s">
        <v>612</v>
      </c>
      <c r="D906" s="822" t="s">
        <v>2963</v>
      </c>
      <c r="E906" s="822" t="s">
        <v>6329</v>
      </c>
      <c r="F906" s="822" t="s">
        <v>6450</v>
      </c>
      <c r="G906" s="822" t="s">
        <v>6451</v>
      </c>
      <c r="H906" s="831">
        <v>25</v>
      </c>
      <c r="I906" s="831">
        <v>7700</v>
      </c>
      <c r="J906" s="822">
        <v>2.0698924731182795</v>
      </c>
      <c r="K906" s="822">
        <v>308</v>
      </c>
      <c r="L906" s="831">
        <v>12</v>
      </c>
      <c r="M906" s="831">
        <v>3720</v>
      </c>
      <c r="N906" s="822">
        <v>1</v>
      </c>
      <c r="O906" s="822">
        <v>310</v>
      </c>
      <c r="P906" s="831">
        <v>4</v>
      </c>
      <c r="Q906" s="831">
        <v>1244</v>
      </c>
      <c r="R906" s="827">
        <v>0.33440860215053764</v>
      </c>
      <c r="S906" s="832">
        <v>311</v>
      </c>
    </row>
    <row r="907" spans="1:19" ht="14.45" customHeight="1" x14ac:dyDescent="0.2">
      <c r="A907" s="821" t="s">
        <v>6414</v>
      </c>
      <c r="B907" s="822" t="s">
        <v>6415</v>
      </c>
      <c r="C907" s="822" t="s">
        <v>612</v>
      </c>
      <c r="D907" s="822" t="s">
        <v>2963</v>
      </c>
      <c r="E907" s="822" t="s">
        <v>6329</v>
      </c>
      <c r="F907" s="822" t="s">
        <v>6452</v>
      </c>
      <c r="G907" s="822" t="s">
        <v>6447</v>
      </c>
      <c r="H907" s="831"/>
      <c r="I907" s="831"/>
      <c r="J907" s="822"/>
      <c r="K907" s="822"/>
      <c r="L907" s="831">
        <v>2</v>
      </c>
      <c r="M907" s="831">
        <v>358</v>
      </c>
      <c r="N907" s="822">
        <v>1</v>
      </c>
      <c r="O907" s="822">
        <v>179</v>
      </c>
      <c r="P907" s="831"/>
      <c r="Q907" s="831"/>
      <c r="R907" s="827"/>
      <c r="S907" s="832"/>
    </row>
    <row r="908" spans="1:19" ht="14.45" customHeight="1" x14ac:dyDescent="0.2">
      <c r="A908" s="821" t="s">
        <v>6414</v>
      </c>
      <c r="B908" s="822" t="s">
        <v>6415</v>
      </c>
      <c r="C908" s="822" t="s">
        <v>612</v>
      </c>
      <c r="D908" s="822" t="s">
        <v>2963</v>
      </c>
      <c r="E908" s="822" t="s">
        <v>6329</v>
      </c>
      <c r="F908" s="822" t="s">
        <v>6453</v>
      </c>
      <c r="G908" s="822" t="s">
        <v>6451</v>
      </c>
      <c r="H908" s="831"/>
      <c r="I908" s="831"/>
      <c r="J908" s="822"/>
      <c r="K908" s="822"/>
      <c r="L908" s="831">
        <v>1</v>
      </c>
      <c r="M908" s="831">
        <v>385</v>
      </c>
      <c r="N908" s="822">
        <v>1</v>
      </c>
      <c r="O908" s="822">
        <v>385</v>
      </c>
      <c r="P908" s="831"/>
      <c r="Q908" s="831"/>
      <c r="R908" s="827"/>
      <c r="S908" s="832"/>
    </row>
    <row r="909" spans="1:19" ht="14.45" customHeight="1" x14ac:dyDescent="0.2">
      <c r="A909" s="821" t="s">
        <v>6414</v>
      </c>
      <c r="B909" s="822" t="s">
        <v>6415</v>
      </c>
      <c r="C909" s="822" t="s">
        <v>612</v>
      </c>
      <c r="D909" s="822" t="s">
        <v>6303</v>
      </c>
      <c r="E909" s="822" t="s">
        <v>6329</v>
      </c>
      <c r="F909" s="822" t="s">
        <v>6423</v>
      </c>
      <c r="G909" s="822" t="s">
        <v>6424</v>
      </c>
      <c r="H909" s="831">
        <v>57</v>
      </c>
      <c r="I909" s="831">
        <v>14364</v>
      </c>
      <c r="J909" s="822">
        <v>0.89763779527559051</v>
      </c>
      <c r="K909" s="822">
        <v>252</v>
      </c>
      <c r="L909" s="831">
        <v>63</v>
      </c>
      <c r="M909" s="831">
        <v>16002</v>
      </c>
      <c r="N909" s="822">
        <v>1</v>
      </c>
      <c r="O909" s="822">
        <v>254</v>
      </c>
      <c r="P909" s="831">
        <v>11</v>
      </c>
      <c r="Q909" s="831">
        <v>2805</v>
      </c>
      <c r="R909" s="827">
        <v>0.17529058867641545</v>
      </c>
      <c r="S909" s="832">
        <v>255</v>
      </c>
    </row>
    <row r="910" spans="1:19" ht="14.45" customHeight="1" x14ac:dyDescent="0.2">
      <c r="A910" s="821" t="s">
        <v>6414</v>
      </c>
      <c r="B910" s="822" t="s">
        <v>6415</v>
      </c>
      <c r="C910" s="822" t="s">
        <v>612</v>
      </c>
      <c r="D910" s="822" t="s">
        <v>6303</v>
      </c>
      <c r="E910" s="822" t="s">
        <v>6329</v>
      </c>
      <c r="F910" s="822" t="s">
        <v>6425</v>
      </c>
      <c r="G910" s="822" t="s">
        <v>6426</v>
      </c>
      <c r="H910" s="831">
        <v>229</v>
      </c>
      <c r="I910" s="831">
        <v>28978</v>
      </c>
      <c r="J910" s="822">
        <v>0.80133842154748081</v>
      </c>
      <c r="K910" s="822">
        <v>126.5414847161572</v>
      </c>
      <c r="L910" s="831">
        <v>287</v>
      </c>
      <c r="M910" s="831">
        <v>36162</v>
      </c>
      <c r="N910" s="822">
        <v>1</v>
      </c>
      <c r="O910" s="822">
        <v>126</v>
      </c>
      <c r="P910" s="831">
        <v>39</v>
      </c>
      <c r="Q910" s="831">
        <v>4953</v>
      </c>
      <c r="R910" s="827">
        <v>0.1369669819147171</v>
      </c>
      <c r="S910" s="832">
        <v>127</v>
      </c>
    </row>
    <row r="911" spans="1:19" ht="14.45" customHeight="1" x14ac:dyDescent="0.2">
      <c r="A911" s="821" t="s">
        <v>6414</v>
      </c>
      <c r="B911" s="822" t="s">
        <v>6415</v>
      </c>
      <c r="C911" s="822" t="s">
        <v>612</v>
      </c>
      <c r="D911" s="822" t="s">
        <v>6303</v>
      </c>
      <c r="E911" s="822" t="s">
        <v>6329</v>
      </c>
      <c r="F911" s="822" t="s">
        <v>6436</v>
      </c>
      <c r="G911" s="822" t="s">
        <v>6437</v>
      </c>
      <c r="H911" s="831"/>
      <c r="I911" s="831"/>
      <c r="J911" s="822"/>
      <c r="K911" s="822"/>
      <c r="L911" s="831">
        <v>1</v>
      </c>
      <c r="M911" s="831">
        <v>498</v>
      </c>
      <c r="N911" s="822">
        <v>1</v>
      </c>
      <c r="O911" s="822">
        <v>498</v>
      </c>
      <c r="P911" s="831"/>
      <c r="Q911" s="831"/>
      <c r="R911" s="827"/>
      <c r="S911" s="832"/>
    </row>
    <row r="912" spans="1:19" ht="14.45" customHeight="1" x14ac:dyDescent="0.2">
      <c r="A912" s="821" t="s">
        <v>6414</v>
      </c>
      <c r="B912" s="822" t="s">
        <v>6415</v>
      </c>
      <c r="C912" s="822" t="s">
        <v>612</v>
      </c>
      <c r="D912" s="822" t="s">
        <v>6303</v>
      </c>
      <c r="E912" s="822" t="s">
        <v>6329</v>
      </c>
      <c r="F912" s="822" t="s">
        <v>6440</v>
      </c>
      <c r="G912" s="822" t="s">
        <v>6437</v>
      </c>
      <c r="H912" s="831"/>
      <c r="I912" s="831"/>
      <c r="J912" s="822"/>
      <c r="K912" s="822"/>
      <c r="L912" s="831">
        <v>1</v>
      </c>
      <c r="M912" s="831">
        <v>573</v>
      </c>
      <c r="N912" s="822">
        <v>1</v>
      </c>
      <c r="O912" s="822">
        <v>573</v>
      </c>
      <c r="P912" s="831">
        <v>1</v>
      </c>
      <c r="Q912" s="831">
        <v>576</v>
      </c>
      <c r="R912" s="827">
        <v>1.0052356020942408</v>
      </c>
      <c r="S912" s="832">
        <v>576</v>
      </c>
    </row>
    <row r="913" spans="1:19" ht="14.45" customHeight="1" x14ac:dyDescent="0.2">
      <c r="A913" s="821" t="s">
        <v>6414</v>
      </c>
      <c r="B913" s="822" t="s">
        <v>6415</v>
      </c>
      <c r="C913" s="822" t="s">
        <v>612</v>
      </c>
      <c r="D913" s="822" t="s">
        <v>6303</v>
      </c>
      <c r="E913" s="822" t="s">
        <v>6329</v>
      </c>
      <c r="F913" s="822" t="s">
        <v>6453</v>
      </c>
      <c r="G913" s="822" t="s">
        <v>6451</v>
      </c>
      <c r="H913" s="831">
        <v>81</v>
      </c>
      <c r="I913" s="831">
        <v>30861</v>
      </c>
      <c r="J913" s="822">
        <v>0.64643904482614156</v>
      </c>
      <c r="K913" s="822">
        <v>381</v>
      </c>
      <c r="L913" s="831">
        <v>124</v>
      </c>
      <c r="M913" s="831">
        <v>47740</v>
      </c>
      <c r="N913" s="822">
        <v>1</v>
      </c>
      <c r="O913" s="822">
        <v>385</v>
      </c>
      <c r="P913" s="831">
        <v>15</v>
      </c>
      <c r="Q913" s="831">
        <v>5820</v>
      </c>
      <c r="R913" s="827">
        <v>0.12191034771679933</v>
      </c>
      <c r="S913" s="832">
        <v>388</v>
      </c>
    </row>
    <row r="914" spans="1:19" ht="14.45" customHeight="1" x14ac:dyDescent="0.2">
      <c r="A914" s="821" t="s">
        <v>6414</v>
      </c>
      <c r="B914" s="822" t="s">
        <v>6415</v>
      </c>
      <c r="C914" s="822" t="s">
        <v>612</v>
      </c>
      <c r="D914" s="822" t="s">
        <v>6303</v>
      </c>
      <c r="E914" s="822" t="s">
        <v>6329</v>
      </c>
      <c r="F914" s="822" t="s">
        <v>6454</v>
      </c>
      <c r="G914" s="822" t="s">
        <v>6455</v>
      </c>
      <c r="H914" s="831"/>
      <c r="I914" s="831"/>
      <c r="J914" s="822"/>
      <c r="K914" s="822"/>
      <c r="L914" s="831"/>
      <c r="M914" s="831"/>
      <c r="N914" s="822"/>
      <c r="O914" s="822"/>
      <c r="P914" s="831">
        <v>1</v>
      </c>
      <c r="Q914" s="831">
        <v>276</v>
      </c>
      <c r="R914" s="827"/>
      <c r="S914" s="832">
        <v>276</v>
      </c>
    </row>
    <row r="915" spans="1:19" ht="14.45" customHeight="1" x14ac:dyDescent="0.2">
      <c r="A915" s="821" t="s">
        <v>6414</v>
      </c>
      <c r="B915" s="822" t="s">
        <v>6415</v>
      </c>
      <c r="C915" s="822" t="s">
        <v>612</v>
      </c>
      <c r="D915" s="822" t="s">
        <v>2965</v>
      </c>
      <c r="E915" s="822" t="s">
        <v>6329</v>
      </c>
      <c r="F915" s="822" t="s">
        <v>6423</v>
      </c>
      <c r="G915" s="822" t="s">
        <v>6424</v>
      </c>
      <c r="H915" s="831">
        <v>4</v>
      </c>
      <c r="I915" s="831">
        <v>1008</v>
      </c>
      <c r="J915" s="822">
        <v>0.99212598425196852</v>
      </c>
      <c r="K915" s="822">
        <v>252</v>
      </c>
      <c r="L915" s="831">
        <v>4</v>
      </c>
      <c r="M915" s="831">
        <v>1016</v>
      </c>
      <c r="N915" s="822">
        <v>1</v>
      </c>
      <c r="O915" s="822">
        <v>254</v>
      </c>
      <c r="P915" s="831">
        <v>15</v>
      </c>
      <c r="Q915" s="831">
        <v>3825</v>
      </c>
      <c r="R915" s="827">
        <v>3.7647637795275593</v>
      </c>
      <c r="S915" s="832">
        <v>255</v>
      </c>
    </row>
    <row r="916" spans="1:19" ht="14.45" customHeight="1" x14ac:dyDescent="0.2">
      <c r="A916" s="821" t="s">
        <v>6414</v>
      </c>
      <c r="B916" s="822" t="s">
        <v>6415</v>
      </c>
      <c r="C916" s="822" t="s">
        <v>612</v>
      </c>
      <c r="D916" s="822" t="s">
        <v>2965</v>
      </c>
      <c r="E916" s="822" t="s">
        <v>6329</v>
      </c>
      <c r="F916" s="822" t="s">
        <v>6425</v>
      </c>
      <c r="G916" s="822" t="s">
        <v>6426</v>
      </c>
      <c r="H916" s="831">
        <v>35</v>
      </c>
      <c r="I916" s="831">
        <v>4443</v>
      </c>
      <c r="J916" s="822">
        <v>7.0523809523809522</v>
      </c>
      <c r="K916" s="822">
        <v>126.94285714285714</v>
      </c>
      <c r="L916" s="831">
        <v>5</v>
      </c>
      <c r="M916" s="831">
        <v>630</v>
      </c>
      <c r="N916" s="822">
        <v>1</v>
      </c>
      <c r="O916" s="822">
        <v>126</v>
      </c>
      <c r="P916" s="831">
        <v>72</v>
      </c>
      <c r="Q916" s="831">
        <v>9144</v>
      </c>
      <c r="R916" s="827">
        <v>14.514285714285714</v>
      </c>
      <c r="S916" s="832">
        <v>127</v>
      </c>
    </row>
    <row r="917" spans="1:19" ht="14.45" customHeight="1" x14ac:dyDescent="0.2">
      <c r="A917" s="821" t="s">
        <v>6414</v>
      </c>
      <c r="B917" s="822" t="s">
        <v>6415</v>
      </c>
      <c r="C917" s="822" t="s">
        <v>612</v>
      </c>
      <c r="D917" s="822" t="s">
        <v>2965</v>
      </c>
      <c r="E917" s="822" t="s">
        <v>6329</v>
      </c>
      <c r="F917" s="822" t="s">
        <v>6427</v>
      </c>
      <c r="G917" s="822" t="s">
        <v>6399</v>
      </c>
      <c r="H917" s="831"/>
      <c r="I917" s="831"/>
      <c r="J917" s="822"/>
      <c r="K917" s="822"/>
      <c r="L917" s="831">
        <v>1</v>
      </c>
      <c r="M917" s="831">
        <v>468</v>
      </c>
      <c r="N917" s="822">
        <v>1</v>
      </c>
      <c r="O917" s="822">
        <v>468</v>
      </c>
      <c r="P917" s="831"/>
      <c r="Q917" s="831"/>
      <c r="R917" s="827"/>
      <c r="S917" s="832"/>
    </row>
    <row r="918" spans="1:19" ht="14.45" customHeight="1" x14ac:dyDescent="0.2">
      <c r="A918" s="821" t="s">
        <v>6414</v>
      </c>
      <c r="B918" s="822" t="s">
        <v>6415</v>
      </c>
      <c r="C918" s="822" t="s">
        <v>612</v>
      </c>
      <c r="D918" s="822" t="s">
        <v>2965</v>
      </c>
      <c r="E918" s="822" t="s">
        <v>6329</v>
      </c>
      <c r="F918" s="822" t="s">
        <v>6453</v>
      </c>
      <c r="G918" s="822" t="s">
        <v>6451</v>
      </c>
      <c r="H918" s="831">
        <v>13</v>
      </c>
      <c r="I918" s="831">
        <v>4953</v>
      </c>
      <c r="J918" s="822">
        <v>2.5729870129870132</v>
      </c>
      <c r="K918" s="822">
        <v>381</v>
      </c>
      <c r="L918" s="831">
        <v>5</v>
      </c>
      <c r="M918" s="831">
        <v>1925</v>
      </c>
      <c r="N918" s="822">
        <v>1</v>
      </c>
      <c r="O918" s="822">
        <v>385</v>
      </c>
      <c r="P918" s="831">
        <v>24</v>
      </c>
      <c r="Q918" s="831">
        <v>9312</v>
      </c>
      <c r="R918" s="827">
        <v>4.8374025974025976</v>
      </c>
      <c r="S918" s="832">
        <v>388</v>
      </c>
    </row>
    <row r="919" spans="1:19" ht="14.45" customHeight="1" x14ac:dyDescent="0.2">
      <c r="A919" s="821" t="s">
        <v>6414</v>
      </c>
      <c r="B919" s="822" t="s">
        <v>6415</v>
      </c>
      <c r="C919" s="822" t="s">
        <v>612</v>
      </c>
      <c r="D919" s="822" t="s">
        <v>2965</v>
      </c>
      <c r="E919" s="822" t="s">
        <v>6329</v>
      </c>
      <c r="F919" s="822" t="s">
        <v>6454</v>
      </c>
      <c r="G919" s="822" t="s">
        <v>6455</v>
      </c>
      <c r="H919" s="831">
        <v>1</v>
      </c>
      <c r="I919" s="831">
        <v>273</v>
      </c>
      <c r="J919" s="822"/>
      <c r="K919" s="822">
        <v>273</v>
      </c>
      <c r="L919" s="831"/>
      <c r="M919" s="831"/>
      <c r="N919" s="822"/>
      <c r="O919" s="822"/>
      <c r="P919" s="831"/>
      <c r="Q919" s="831"/>
      <c r="R919" s="827"/>
      <c r="S919" s="832"/>
    </row>
    <row r="920" spans="1:19" ht="14.45" customHeight="1" x14ac:dyDescent="0.2">
      <c r="A920" s="821" t="s">
        <v>6414</v>
      </c>
      <c r="B920" s="822" t="s">
        <v>6415</v>
      </c>
      <c r="C920" s="822" t="s">
        <v>612</v>
      </c>
      <c r="D920" s="822" t="s">
        <v>2965</v>
      </c>
      <c r="E920" s="822" t="s">
        <v>6329</v>
      </c>
      <c r="F920" s="822" t="s">
        <v>6456</v>
      </c>
      <c r="G920" s="822" t="s">
        <v>6435</v>
      </c>
      <c r="H920" s="831">
        <v>1</v>
      </c>
      <c r="I920" s="831">
        <v>405</v>
      </c>
      <c r="J920" s="822"/>
      <c r="K920" s="822">
        <v>405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6414</v>
      </c>
      <c r="B921" s="822" t="s">
        <v>6415</v>
      </c>
      <c r="C921" s="822" t="s">
        <v>612</v>
      </c>
      <c r="D921" s="822" t="s">
        <v>2967</v>
      </c>
      <c r="E921" s="822" t="s">
        <v>6329</v>
      </c>
      <c r="F921" s="822" t="s">
        <v>6423</v>
      </c>
      <c r="G921" s="822" t="s">
        <v>6424</v>
      </c>
      <c r="H921" s="831">
        <v>22</v>
      </c>
      <c r="I921" s="831">
        <v>5544</v>
      </c>
      <c r="J921" s="822">
        <v>1.8188976377952757</v>
      </c>
      <c r="K921" s="822">
        <v>252</v>
      </c>
      <c r="L921" s="831">
        <v>12</v>
      </c>
      <c r="M921" s="831">
        <v>3048</v>
      </c>
      <c r="N921" s="822">
        <v>1</v>
      </c>
      <c r="O921" s="822">
        <v>254</v>
      </c>
      <c r="P921" s="831">
        <v>18</v>
      </c>
      <c r="Q921" s="831">
        <v>4590</v>
      </c>
      <c r="R921" s="827">
        <v>1.5059055118110236</v>
      </c>
      <c r="S921" s="832">
        <v>255</v>
      </c>
    </row>
    <row r="922" spans="1:19" ht="14.45" customHeight="1" x14ac:dyDescent="0.2">
      <c r="A922" s="821" t="s">
        <v>6414</v>
      </c>
      <c r="B922" s="822" t="s">
        <v>6415</v>
      </c>
      <c r="C922" s="822" t="s">
        <v>612</v>
      </c>
      <c r="D922" s="822" t="s">
        <v>2967</v>
      </c>
      <c r="E922" s="822" t="s">
        <v>6329</v>
      </c>
      <c r="F922" s="822" t="s">
        <v>6425</v>
      </c>
      <c r="G922" s="822" t="s">
        <v>6426</v>
      </c>
      <c r="H922" s="831">
        <v>23</v>
      </c>
      <c r="I922" s="831">
        <v>2917</v>
      </c>
      <c r="J922" s="822">
        <v>2.1046176046176046</v>
      </c>
      <c r="K922" s="822">
        <v>126.82608695652173</v>
      </c>
      <c r="L922" s="831">
        <v>11</v>
      </c>
      <c r="M922" s="831">
        <v>1386</v>
      </c>
      <c r="N922" s="822">
        <v>1</v>
      </c>
      <c r="O922" s="822">
        <v>126</v>
      </c>
      <c r="P922" s="831">
        <v>18</v>
      </c>
      <c r="Q922" s="831">
        <v>2286</v>
      </c>
      <c r="R922" s="827">
        <v>1.6493506493506493</v>
      </c>
      <c r="S922" s="832">
        <v>127</v>
      </c>
    </row>
    <row r="923" spans="1:19" ht="14.45" customHeight="1" x14ac:dyDescent="0.2">
      <c r="A923" s="821" t="s">
        <v>6414</v>
      </c>
      <c r="B923" s="822" t="s">
        <v>6415</v>
      </c>
      <c r="C923" s="822" t="s">
        <v>612</v>
      </c>
      <c r="D923" s="822" t="s">
        <v>2967</v>
      </c>
      <c r="E923" s="822" t="s">
        <v>6329</v>
      </c>
      <c r="F923" s="822" t="s">
        <v>6436</v>
      </c>
      <c r="G923" s="822" t="s">
        <v>6437</v>
      </c>
      <c r="H923" s="831">
        <v>17</v>
      </c>
      <c r="I923" s="831">
        <v>8432</v>
      </c>
      <c r="J923" s="822">
        <v>1.5392479006936839</v>
      </c>
      <c r="K923" s="822">
        <v>496</v>
      </c>
      <c r="L923" s="831">
        <v>11</v>
      </c>
      <c r="M923" s="831">
        <v>5478</v>
      </c>
      <c r="N923" s="822">
        <v>1</v>
      </c>
      <c r="O923" s="822">
        <v>498</v>
      </c>
      <c r="P923" s="831"/>
      <c r="Q923" s="831"/>
      <c r="R923" s="827"/>
      <c r="S923" s="832"/>
    </row>
    <row r="924" spans="1:19" ht="14.45" customHeight="1" x14ac:dyDescent="0.2">
      <c r="A924" s="821" t="s">
        <v>6414</v>
      </c>
      <c r="B924" s="822" t="s">
        <v>6415</v>
      </c>
      <c r="C924" s="822" t="s">
        <v>612</v>
      </c>
      <c r="D924" s="822" t="s">
        <v>2967</v>
      </c>
      <c r="E924" s="822" t="s">
        <v>6329</v>
      </c>
      <c r="F924" s="822" t="s">
        <v>6440</v>
      </c>
      <c r="G924" s="822" t="s">
        <v>6437</v>
      </c>
      <c r="H924" s="831">
        <v>5</v>
      </c>
      <c r="I924" s="831">
        <v>2845</v>
      </c>
      <c r="J924" s="822">
        <v>4.9650959860383947</v>
      </c>
      <c r="K924" s="822">
        <v>569</v>
      </c>
      <c r="L924" s="831">
        <v>1</v>
      </c>
      <c r="M924" s="831">
        <v>573</v>
      </c>
      <c r="N924" s="822">
        <v>1</v>
      </c>
      <c r="O924" s="822">
        <v>573</v>
      </c>
      <c r="P924" s="831">
        <v>18</v>
      </c>
      <c r="Q924" s="831">
        <v>10368</v>
      </c>
      <c r="R924" s="827">
        <v>18.094240837696336</v>
      </c>
      <c r="S924" s="832">
        <v>576</v>
      </c>
    </row>
    <row r="925" spans="1:19" ht="14.45" customHeight="1" x14ac:dyDescent="0.2">
      <c r="A925" s="821" t="s">
        <v>6414</v>
      </c>
      <c r="B925" s="822" t="s">
        <v>6415</v>
      </c>
      <c r="C925" s="822" t="s">
        <v>612</v>
      </c>
      <c r="D925" s="822" t="s">
        <v>2967</v>
      </c>
      <c r="E925" s="822" t="s">
        <v>6329</v>
      </c>
      <c r="F925" s="822" t="s">
        <v>6450</v>
      </c>
      <c r="G925" s="822" t="s">
        <v>6451</v>
      </c>
      <c r="H925" s="831">
        <v>2</v>
      </c>
      <c r="I925" s="831">
        <v>616</v>
      </c>
      <c r="J925" s="822"/>
      <c r="K925" s="822">
        <v>308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6414</v>
      </c>
      <c r="B926" s="822" t="s">
        <v>6415</v>
      </c>
      <c r="C926" s="822" t="s">
        <v>612</v>
      </c>
      <c r="D926" s="822" t="s">
        <v>2967</v>
      </c>
      <c r="E926" s="822" t="s">
        <v>6329</v>
      </c>
      <c r="F926" s="822" t="s">
        <v>6456</v>
      </c>
      <c r="G926" s="822" t="s">
        <v>6435</v>
      </c>
      <c r="H926" s="831"/>
      <c r="I926" s="831"/>
      <c r="J926" s="822"/>
      <c r="K926" s="822"/>
      <c r="L926" s="831"/>
      <c r="M926" s="831"/>
      <c r="N926" s="822"/>
      <c r="O926" s="822"/>
      <c r="P926" s="831">
        <v>1</v>
      </c>
      <c r="Q926" s="831">
        <v>412</v>
      </c>
      <c r="R926" s="827"/>
      <c r="S926" s="832">
        <v>412</v>
      </c>
    </row>
    <row r="927" spans="1:19" ht="14.45" customHeight="1" x14ac:dyDescent="0.2">
      <c r="A927" s="821" t="s">
        <v>6414</v>
      </c>
      <c r="B927" s="822" t="s">
        <v>6415</v>
      </c>
      <c r="C927" s="822" t="s">
        <v>612</v>
      </c>
      <c r="D927" s="822" t="s">
        <v>6304</v>
      </c>
      <c r="E927" s="822" t="s">
        <v>6329</v>
      </c>
      <c r="F927" s="822" t="s">
        <v>6423</v>
      </c>
      <c r="G927" s="822" t="s">
        <v>6424</v>
      </c>
      <c r="H927" s="831"/>
      <c r="I927" s="831"/>
      <c r="J927" s="822"/>
      <c r="K927" s="822"/>
      <c r="L927" s="831">
        <v>1</v>
      </c>
      <c r="M927" s="831">
        <v>254</v>
      </c>
      <c r="N927" s="822">
        <v>1</v>
      </c>
      <c r="O927" s="822">
        <v>254</v>
      </c>
      <c r="P927" s="831"/>
      <c r="Q927" s="831"/>
      <c r="R927" s="827"/>
      <c r="S927" s="832"/>
    </row>
    <row r="928" spans="1:19" ht="14.45" customHeight="1" x14ac:dyDescent="0.2">
      <c r="A928" s="821" t="s">
        <v>6414</v>
      </c>
      <c r="B928" s="822" t="s">
        <v>6415</v>
      </c>
      <c r="C928" s="822" t="s">
        <v>612</v>
      </c>
      <c r="D928" s="822" t="s">
        <v>6304</v>
      </c>
      <c r="E928" s="822" t="s">
        <v>6329</v>
      </c>
      <c r="F928" s="822" t="s">
        <v>6425</v>
      </c>
      <c r="G928" s="822" t="s">
        <v>6426</v>
      </c>
      <c r="H928" s="831"/>
      <c r="I928" s="831"/>
      <c r="J928" s="822"/>
      <c r="K928" s="822"/>
      <c r="L928" s="831">
        <v>1</v>
      </c>
      <c r="M928" s="831">
        <v>126</v>
      </c>
      <c r="N928" s="822">
        <v>1</v>
      </c>
      <c r="O928" s="822">
        <v>126</v>
      </c>
      <c r="P928" s="831"/>
      <c r="Q928" s="831"/>
      <c r="R928" s="827"/>
      <c r="S928" s="832"/>
    </row>
    <row r="929" spans="1:19" ht="14.45" customHeight="1" x14ac:dyDescent="0.2">
      <c r="A929" s="821" t="s">
        <v>6414</v>
      </c>
      <c r="B929" s="822" t="s">
        <v>6415</v>
      </c>
      <c r="C929" s="822" t="s">
        <v>612</v>
      </c>
      <c r="D929" s="822" t="s">
        <v>6304</v>
      </c>
      <c r="E929" s="822" t="s">
        <v>6329</v>
      </c>
      <c r="F929" s="822" t="s">
        <v>6436</v>
      </c>
      <c r="G929" s="822" t="s">
        <v>6437</v>
      </c>
      <c r="H929" s="831"/>
      <c r="I929" s="831"/>
      <c r="J929" s="822"/>
      <c r="K929" s="822"/>
      <c r="L929" s="831">
        <v>1</v>
      </c>
      <c r="M929" s="831">
        <v>498</v>
      </c>
      <c r="N929" s="822">
        <v>1</v>
      </c>
      <c r="O929" s="822">
        <v>498</v>
      </c>
      <c r="P929" s="831"/>
      <c r="Q929" s="831"/>
      <c r="R929" s="827"/>
      <c r="S929" s="832"/>
    </row>
    <row r="930" spans="1:19" ht="14.45" customHeight="1" x14ac:dyDescent="0.2">
      <c r="A930" s="821" t="s">
        <v>6414</v>
      </c>
      <c r="B930" s="822" t="s">
        <v>6415</v>
      </c>
      <c r="C930" s="822" t="s">
        <v>612</v>
      </c>
      <c r="D930" s="822" t="s">
        <v>6306</v>
      </c>
      <c r="E930" s="822" t="s">
        <v>6329</v>
      </c>
      <c r="F930" s="822" t="s">
        <v>6423</v>
      </c>
      <c r="G930" s="822" t="s">
        <v>6424</v>
      </c>
      <c r="H930" s="831">
        <v>10</v>
      </c>
      <c r="I930" s="831">
        <v>2520</v>
      </c>
      <c r="J930" s="822">
        <v>0.47244094488188976</v>
      </c>
      <c r="K930" s="822">
        <v>252</v>
      </c>
      <c r="L930" s="831">
        <v>21</v>
      </c>
      <c r="M930" s="831">
        <v>5334</v>
      </c>
      <c r="N930" s="822">
        <v>1</v>
      </c>
      <c r="O930" s="822">
        <v>254</v>
      </c>
      <c r="P930" s="831"/>
      <c r="Q930" s="831"/>
      <c r="R930" s="827"/>
      <c r="S930" s="832"/>
    </row>
    <row r="931" spans="1:19" ht="14.45" customHeight="1" x14ac:dyDescent="0.2">
      <c r="A931" s="821" t="s">
        <v>6414</v>
      </c>
      <c r="B931" s="822" t="s">
        <v>6415</v>
      </c>
      <c r="C931" s="822" t="s">
        <v>612</v>
      </c>
      <c r="D931" s="822" t="s">
        <v>6306</v>
      </c>
      <c r="E931" s="822" t="s">
        <v>6329</v>
      </c>
      <c r="F931" s="822" t="s">
        <v>6425</v>
      </c>
      <c r="G931" s="822" t="s">
        <v>6426</v>
      </c>
      <c r="H931" s="831">
        <v>40</v>
      </c>
      <c r="I931" s="831">
        <v>5040</v>
      </c>
      <c r="J931" s="822">
        <v>0.44444444444444442</v>
      </c>
      <c r="K931" s="822">
        <v>126</v>
      </c>
      <c r="L931" s="831">
        <v>90</v>
      </c>
      <c r="M931" s="831">
        <v>11340</v>
      </c>
      <c r="N931" s="822">
        <v>1</v>
      </c>
      <c r="O931" s="822">
        <v>126</v>
      </c>
      <c r="P931" s="831"/>
      <c r="Q931" s="831"/>
      <c r="R931" s="827"/>
      <c r="S931" s="832"/>
    </row>
    <row r="932" spans="1:19" ht="14.45" customHeight="1" x14ac:dyDescent="0.2">
      <c r="A932" s="821" t="s">
        <v>6414</v>
      </c>
      <c r="B932" s="822" t="s">
        <v>6415</v>
      </c>
      <c r="C932" s="822" t="s">
        <v>612</v>
      </c>
      <c r="D932" s="822" t="s">
        <v>6306</v>
      </c>
      <c r="E932" s="822" t="s">
        <v>6329</v>
      </c>
      <c r="F932" s="822" t="s">
        <v>6427</v>
      </c>
      <c r="G932" s="822" t="s">
        <v>6399</v>
      </c>
      <c r="H932" s="831">
        <v>7</v>
      </c>
      <c r="I932" s="831">
        <v>3241</v>
      </c>
      <c r="J932" s="822"/>
      <c r="K932" s="822">
        <v>463</v>
      </c>
      <c r="L932" s="831"/>
      <c r="M932" s="831"/>
      <c r="N932" s="822"/>
      <c r="O932" s="822"/>
      <c r="P932" s="831"/>
      <c r="Q932" s="831"/>
      <c r="R932" s="827"/>
      <c r="S932" s="832"/>
    </row>
    <row r="933" spans="1:19" ht="14.45" customHeight="1" x14ac:dyDescent="0.2">
      <c r="A933" s="821" t="s">
        <v>6414</v>
      </c>
      <c r="B933" s="822" t="s">
        <v>6415</v>
      </c>
      <c r="C933" s="822" t="s">
        <v>612</v>
      </c>
      <c r="D933" s="822" t="s">
        <v>6306</v>
      </c>
      <c r="E933" s="822" t="s">
        <v>6329</v>
      </c>
      <c r="F933" s="822" t="s">
        <v>6448</v>
      </c>
      <c r="G933" s="822" t="s">
        <v>6449</v>
      </c>
      <c r="H933" s="831"/>
      <c r="I933" s="831"/>
      <c r="J933" s="822"/>
      <c r="K933" s="822"/>
      <c r="L933" s="831">
        <v>1</v>
      </c>
      <c r="M933" s="831">
        <v>88</v>
      </c>
      <c r="N933" s="822">
        <v>1</v>
      </c>
      <c r="O933" s="822">
        <v>88</v>
      </c>
      <c r="P933" s="831"/>
      <c r="Q933" s="831"/>
      <c r="R933" s="827"/>
      <c r="S933" s="832"/>
    </row>
    <row r="934" spans="1:19" ht="14.45" customHeight="1" x14ac:dyDescent="0.2">
      <c r="A934" s="821" t="s">
        <v>6414</v>
      </c>
      <c r="B934" s="822" t="s">
        <v>6415</v>
      </c>
      <c r="C934" s="822" t="s">
        <v>612</v>
      </c>
      <c r="D934" s="822" t="s">
        <v>6306</v>
      </c>
      <c r="E934" s="822" t="s">
        <v>6329</v>
      </c>
      <c r="F934" s="822" t="s">
        <v>6453</v>
      </c>
      <c r="G934" s="822" t="s">
        <v>6451</v>
      </c>
      <c r="H934" s="831">
        <v>2</v>
      </c>
      <c r="I934" s="831">
        <v>762</v>
      </c>
      <c r="J934" s="822">
        <v>6.8248992386923418E-2</v>
      </c>
      <c r="K934" s="822">
        <v>381</v>
      </c>
      <c r="L934" s="831">
        <v>29</v>
      </c>
      <c r="M934" s="831">
        <v>11165</v>
      </c>
      <c r="N934" s="822">
        <v>1</v>
      </c>
      <c r="O934" s="822">
        <v>385</v>
      </c>
      <c r="P934" s="831"/>
      <c r="Q934" s="831"/>
      <c r="R934" s="827"/>
      <c r="S934" s="832"/>
    </row>
    <row r="935" spans="1:19" ht="14.45" customHeight="1" x14ac:dyDescent="0.2">
      <c r="A935" s="821" t="s">
        <v>6414</v>
      </c>
      <c r="B935" s="822" t="s">
        <v>6415</v>
      </c>
      <c r="C935" s="822" t="s">
        <v>612</v>
      </c>
      <c r="D935" s="822" t="s">
        <v>6306</v>
      </c>
      <c r="E935" s="822" t="s">
        <v>6329</v>
      </c>
      <c r="F935" s="822" t="s">
        <v>6398</v>
      </c>
      <c r="G935" s="822" t="s">
        <v>6399</v>
      </c>
      <c r="H935" s="831">
        <v>1</v>
      </c>
      <c r="I935" s="831">
        <v>353</v>
      </c>
      <c r="J935" s="822"/>
      <c r="K935" s="822">
        <v>353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6414</v>
      </c>
      <c r="B936" s="822" t="s">
        <v>6415</v>
      </c>
      <c r="C936" s="822" t="s">
        <v>612</v>
      </c>
      <c r="D936" s="822" t="s">
        <v>2970</v>
      </c>
      <c r="E936" s="822" t="s">
        <v>6329</v>
      </c>
      <c r="F936" s="822" t="s">
        <v>6423</v>
      </c>
      <c r="G936" s="822" t="s">
        <v>6424</v>
      </c>
      <c r="H936" s="831">
        <v>10</v>
      </c>
      <c r="I936" s="831">
        <v>2520</v>
      </c>
      <c r="J936" s="822">
        <v>0.82677165354330706</v>
      </c>
      <c r="K936" s="822">
        <v>252</v>
      </c>
      <c r="L936" s="831">
        <v>12</v>
      </c>
      <c r="M936" s="831">
        <v>3048</v>
      </c>
      <c r="N936" s="822">
        <v>1</v>
      </c>
      <c r="O936" s="822">
        <v>254</v>
      </c>
      <c r="P936" s="831">
        <v>3</v>
      </c>
      <c r="Q936" s="831">
        <v>765</v>
      </c>
      <c r="R936" s="827">
        <v>0.25098425196850394</v>
      </c>
      <c r="S936" s="832">
        <v>255</v>
      </c>
    </row>
    <row r="937" spans="1:19" ht="14.45" customHeight="1" x14ac:dyDescent="0.2">
      <c r="A937" s="821" t="s">
        <v>6414</v>
      </c>
      <c r="B937" s="822" t="s">
        <v>6415</v>
      </c>
      <c r="C937" s="822" t="s">
        <v>612</v>
      </c>
      <c r="D937" s="822" t="s">
        <v>2970</v>
      </c>
      <c r="E937" s="822" t="s">
        <v>6329</v>
      </c>
      <c r="F937" s="822" t="s">
        <v>6425</v>
      </c>
      <c r="G937" s="822" t="s">
        <v>6426</v>
      </c>
      <c r="H937" s="831">
        <v>5</v>
      </c>
      <c r="I937" s="831">
        <v>635</v>
      </c>
      <c r="J937" s="822">
        <v>0.38766788766788768</v>
      </c>
      <c r="K937" s="822">
        <v>127</v>
      </c>
      <c r="L937" s="831">
        <v>13</v>
      </c>
      <c r="M937" s="831">
        <v>1638</v>
      </c>
      <c r="N937" s="822">
        <v>1</v>
      </c>
      <c r="O937" s="822">
        <v>126</v>
      </c>
      <c r="P937" s="831">
        <v>6</v>
      </c>
      <c r="Q937" s="831">
        <v>762</v>
      </c>
      <c r="R937" s="827">
        <v>0.46520146520146521</v>
      </c>
      <c r="S937" s="832">
        <v>127</v>
      </c>
    </row>
    <row r="938" spans="1:19" ht="14.45" customHeight="1" x14ac:dyDescent="0.2">
      <c r="A938" s="821" t="s">
        <v>6414</v>
      </c>
      <c r="B938" s="822" t="s">
        <v>6415</v>
      </c>
      <c r="C938" s="822" t="s">
        <v>612</v>
      </c>
      <c r="D938" s="822" t="s">
        <v>2970</v>
      </c>
      <c r="E938" s="822" t="s">
        <v>6329</v>
      </c>
      <c r="F938" s="822" t="s">
        <v>6436</v>
      </c>
      <c r="G938" s="822" t="s">
        <v>6437</v>
      </c>
      <c r="H938" s="831">
        <v>2</v>
      </c>
      <c r="I938" s="831">
        <v>992</v>
      </c>
      <c r="J938" s="822">
        <v>0.66398929049531463</v>
      </c>
      <c r="K938" s="822">
        <v>496</v>
      </c>
      <c r="L938" s="831">
        <v>3</v>
      </c>
      <c r="M938" s="831">
        <v>1494</v>
      </c>
      <c r="N938" s="822">
        <v>1</v>
      </c>
      <c r="O938" s="822">
        <v>498</v>
      </c>
      <c r="P938" s="831"/>
      <c r="Q938" s="831"/>
      <c r="R938" s="827"/>
      <c r="S938" s="832"/>
    </row>
    <row r="939" spans="1:19" ht="14.45" customHeight="1" x14ac:dyDescent="0.2">
      <c r="A939" s="821" t="s">
        <v>6414</v>
      </c>
      <c r="B939" s="822" t="s">
        <v>6415</v>
      </c>
      <c r="C939" s="822" t="s">
        <v>612</v>
      </c>
      <c r="D939" s="822" t="s">
        <v>2970</v>
      </c>
      <c r="E939" s="822" t="s">
        <v>6329</v>
      </c>
      <c r="F939" s="822" t="s">
        <v>6440</v>
      </c>
      <c r="G939" s="822" t="s">
        <v>6437</v>
      </c>
      <c r="H939" s="831"/>
      <c r="I939" s="831"/>
      <c r="J939" s="822"/>
      <c r="K939" s="822"/>
      <c r="L939" s="831"/>
      <c r="M939" s="831"/>
      <c r="N939" s="822"/>
      <c r="O939" s="822"/>
      <c r="P939" s="831">
        <v>1</v>
      </c>
      <c r="Q939" s="831">
        <v>576</v>
      </c>
      <c r="R939" s="827"/>
      <c r="S939" s="832">
        <v>576</v>
      </c>
    </row>
    <row r="940" spans="1:19" ht="14.45" customHeight="1" x14ac:dyDescent="0.2">
      <c r="A940" s="821" t="s">
        <v>6414</v>
      </c>
      <c r="B940" s="822" t="s">
        <v>6415</v>
      </c>
      <c r="C940" s="822" t="s">
        <v>612</v>
      </c>
      <c r="D940" s="822" t="s">
        <v>2970</v>
      </c>
      <c r="E940" s="822" t="s">
        <v>6329</v>
      </c>
      <c r="F940" s="822" t="s">
        <v>6446</v>
      </c>
      <c r="G940" s="822" t="s">
        <v>6447</v>
      </c>
      <c r="H940" s="831"/>
      <c r="I940" s="831"/>
      <c r="J940" s="822"/>
      <c r="K940" s="822"/>
      <c r="L940" s="831"/>
      <c r="M940" s="831"/>
      <c r="N940" s="822"/>
      <c r="O940" s="822"/>
      <c r="P940" s="831">
        <v>1</v>
      </c>
      <c r="Q940" s="831">
        <v>219</v>
      </c>
      <c r="R940" s="827"/>
      <c r="S940" s="832">
        <v>219</v>
      </c>
    </row>
    <row r="941" spans="1:19" ht="14.45" customHeight="1" x14ac:dyDescent="0.2">
      <c r="A941" s="821" t="s">
        <v>6414</v>
      </c>
      <c r="B941" s="822" t="s">
        <v>6415</v>
      </c>
      <c r="C941" s="822" t="s">
        <v>612</v>
      </c>
      <c r="D941" s="822" t="s">
        <v>2970</v>
      </c>
      <c r="E941" s="822" t="s">
        <v>6329</v>
      </c>
      <c r="F941" s="822" t="s">
        <v>6450</v>
      </c>
      <c r="G941" s="822" t="s">
        <v>6451</v>
      </c>
      <c r="H941" s="831">
        <v>7</v>
      </c>
      <c r="I941" s="831">
        <v>2156</v>
      </c>
      <c r="J941" s="822">
        <v>0.63225806451612898</v>
      </c>
      <c r="K941" s="822">
        <v>308</v>
      </c>
      <c r="L941" s="831">
        <v>11</v>
      </c>
      <c r="M941" s="831">
        <v>3410</v>
      </c>
      <c r="N941" s="822">
        <v>1</v>
      </c>
      <c r="O941" s="822">
        <v>310</v>
      </c>
      <c r="P941" s="831">
        <v>1</v>
      </c>
      <c r="Q941" s="831">
        <v>311</v>
      </c>
      <c r="R941" s="827">
        <v>9.1202346041055718E-2</v>
      </c>
      <c r="S941" s="832">
        <v>311</v>
      </c>
    </row>
    <row r="942" spans="1:19" ht="14.45" customHeight="1" x14ac:dyDescent="0.2">
      <c r="A942" s="821" t="s">
        <v>6414</v>
      </c>
      <c r="B942" s="822" t="s">
        <v>6415</v>
      </c>
      <c r="C942" s="822" t="s">
        <v>612</v>
      </c>
      <c r="D942" s="822" t="s">
        <v>2970</v>
      </c>
      <c r="E942" s="822" t="s">
        <v>6329</v>
      </c>
      <c r="F942" s="822" t="s">
        <v>6452</v>
      </c>
      <c r="G942" s="822" t="s">
        <v>6447</v>
      </c>
      <c r="H942" s="831"/>
      <c r="I942" s="831"/>
      <c r="J942" s="822"/>
      <c r="K942" s="822"/>
      <c r="L942" s="831">
        <v>1</v>
      </c>
      <c r="M942" s="831">
        <v>179</v>
      </c>
      <c r="N942" s="822">
        <v>1</v>
      </c>
      <c r="O942" s="822">
        <v>179</v>
      </c>
      <c r="P942" s="831"/>
      <c r="Q942" s="831"/>
      <c r="R942" s="827"/>
      <c r="S942" s="832"/>
    </row>
    <row r="943" spans="1:19" ht="14.45" customHeight="1" x14ac:dyDescent="0.2">
      <c r="A943" s="821" t="s">
        <v>6414</v>
      </c>
      <c r="B943" s="822" t="s">
        <v>6415</v>
      </c>
      <c r="C943" s="822" t="s">
        <v>612</v>
      </c>
      <c r="D943" s="822" t="s">
        <v>2970</v>
      </c>
      <c r="E943" s="822" t="s">
        <v>6329</v>
      </c>
      <c r="F943" s="822" t="s">
        <v>6453</v>
      </c>
      <c r="G943" s="822" t="s">
        <v>6451</v>
      </c>
      <c r="H943" s="831">
        <v>1</v>
      </c>
      <c r="I943" s="831">
        <v>381</v>
      </c>
      <c r="J943" s="822"/>
      <c r="K943" s="822">
        <v>381</v>
      </c>
      <c r="L943" s="831"/>
      <c r="M943" s="831"/>
      <c r="N943" s="822"/>
      <c r="O943" s="822"/>
      <c r="P943" s="831">
        <v>1</v>
      </c>
      <c r="Q943" s="831">
        <v>388</v>
      </c>
      <c r="R943" s="827"/>
      <c r="S943" s="832">
        <v>388</v>
      </c>
    </row>
    <row r="944" spans="1:19" ht="14.45" customHeight="1" x14ac:dyDescent="0.2">
      <c r="A944" s="821" t="s">
        <v>6414</v>
      </c>
      <c r="B944" s="822" t="s">
        <v>6415</v>
      </c>
      <c r="C944" s="822" t="s">
        <v>612</v>
      </c>
      <c r="D944" s="822" t="s">
        <v>6307</v>
      </c>
      <c r="E944" s="822" t="s">
        <v>6329</v>
      </c>
      <c r="F944" s="822" t="s">
        <v>6423</v>
      </c>
      <c r="G944" s="822" t="s">
        <v>6424</v>
      </c>
      <c r="H944" s="831">
        <v>2</v>
      </c>
      <c r="I944" s="831">
        <v>504</v>
      </c>
      <c r="J944" s="822">
        <v>0.11672070402964335</v>
      </c>
      <c r="K944" s="822">
        <v>252</v>
      </c>
      <c r="L944" s="831">
        <v>17</v>
      </c>
      <c r="M944" s="831">
        <v>4318</v>
      </c>
      <c r="N944" s="822">
        <v>1</v>
      </c>
      <c r="O944" s="822">
        <v>254</v>
      </c>
      <c r="P944" s="831">
        <v>1</v>
      </c>
      <c r="Q944" s="831">
        <v>255</v>
      </c>
      <c r="R944" s="827">
        <v>5.905511811023622E-2</v>
      </c>
      <c r="S944" s="832">
        <v>255</v>
      </c>
    </row>
    <row r="945" spans="1:19" ht="14.45" customHeight="1" x14ac:dyDescent="0.2">
      <c r="A945" s="821" t="s">
        <v>6414</v>
      </c>
      <c r="B945" s="822" t="s">
        <v>6415</v>
      </c>
      <c r="C945" s="822" t="s">
        <v>612</v>
      </c>
      <c r="D945" s="822" t="s">
        <v>6307</v>
      </c>
      <c r="E945" s="822" t="s">
        <v>6329</v>
      </c>
      <c r="F945" s="822" t="s">
        <v>6425</v>
      </c>
      <c r="G945" s="822" t="s">
        <v>6426</v>
      </c>
      <c r="H945" s="831">
        <v>5</v>
      </c>
      <c r="I945" s="831">
        <v>631</v>
      </c>
      <c r="J945" s="822">
        <v>6.2599206349206349E-2</v>
      </c>
      <c r="K945" s="822">
        <v>126.2</v>
      </c>
      <c r="L945" s="831">
        <v>80</v>
      </c>
      <c r="M945" s="831">
        <v>10080</v>
      </c>
      <c r="N945" s="822">
        <v>1</v>
      </c>
      <c r="O945" s="822">
        <v>126</v>
      </c>
      <c r="P945" s="831">
        <v>5</v>
      </c>
      <c r="Q945" s="831">
        <v>635</v>
      </c>
      <c r="R945" s="827">
        <v>6.2996031746031744E-2</v>
      </c>
      <c r="S945" s="832">
        <v>127</v>
      </c>
    </row>
    <row r="946" spans="1:19" ht="14.45" customHeight="1" x14ac:dyDescent="0.2">
      <c r="A946" s="821" t="s">
        <v>6414</v>
      </c>
      <c r="B946" s="822" t="s">
        <v>6415</v>
      </c>
      <c r="C946" s="822" t="s">
        <v>612</v>
      </c>
      <c r="D946" s="822" t="s">
        <v>6307</v>
      </c>
      <c r="E946" s="822" t="s">
        <v>6329</v>
      </c>
      <c r="F946" s="822" t="s">
        <v>6436</v>
      </c>
      <c r="G946" s="822" t="s">
        <v>6437</v>
      </c>
      <c r="H946" s="831"/>
      <c r="I946" s="831"/>
      <c r="J946" s="822"/>
      <c r="K946" s="822"/>
      <c r="L946" s="831">
        <v>3</v>
      </c>
      <c r="M946" s="831">
        <v>1494</v>
      </c>
      <c r="N946" s="822">
        <v>1</v>
      </c>
      <c r="O946" s="822">
        <v>498</v>
      </c>
      <c r="P946" s="831">
        <v>1</v>
      </c>
      <c r="Q946" s="831">
        <v>499</v>
      </c>
      <c r="R946" s="827">
        <v>0.33400267737617134</v>
      </c>
      <c r="S946" s="832">
        <v>499</v>
      </c>
    </row>
    <row r="947" spans="1:19" ht="14.45" customHeight="1" x14ac:dyDescent="0.2">
      <c r="A947" s="821" t="s">
        <v>6414</v>
      </c>
      <c r="B947" s="822" t="s">
        <v>6415</v>
      </c>
      <c r="C947" s="822" t="s">
        <v>612</v>
      </c>
      <c r="D947" s="822" t="s">
        <v>6307</v>
      </c>
      <c r="E947" s="822" t="s">
        <v>6329</v>
      </c>
      <c r="F947" s="822" t="s">
        <v>6450</v>
      </c>
      <c r="G947" s="822" t="s">
        <v>6451</v>
      </c>
      <c r="H947" s="831">
        <v>3</v>
      </c>
      <c r="I947" s="831">
        <v>924</v>
      </c>
      <c r="J947" s="822">
        <v>0.16559139784946236</v>
      </c>
      <c r="K947" s="822">
        <v>308</v>
      </c>
      <c r="L947" s="831">
        <v>18</v>
      </c>
      <c r="M947" s="831">
        <v>5580</v>
      </c>
      <c r="N947" s="822">
        <v>1</v>
      </c>
      <c r="O947" s="822">
        <v>310</v>
      </c>
      <c r="P947" s="831">
        <v>2</v>
      </c>
      <c r="Q947" s="831">
        <v>622</v>
      </c>
      <c r="R947" s="827">
        <v>0.11146953405017922</v>
      </c>
      <c r="S947" s="832">
        <v>311</v>
      </c>
    </row>
    <row r="948" spans="1:19" ht="14.45" customHeight="1" x14ac:dyDescent="0.2">
      <c r="A948" s="821" t="s">
        <v>6414</v>
      </c>
      <c r="B948" s="822" t="s">
        <v>6415</v>
      </c>
      <c r="C948" s="822" t="s">
        <v>612</v>
      </c>
      <c r="D948" s="822" t="s">
        <v>6308</v>
      </c>
      <c r="E948" s="822" t="s">
        <v>6329</v>
      </c>
      <c r="F948" s="822" t="s">
        <v>6423</v>
      </c>
      <c r="G948" s="822" t="s">
        <v>6424</v>
      </c>
      <c r="H948" s="831"/>
      <c r="I948" s="831"/>
      <c r="J948" s="822"/>
      <c r="K948" s="822"/>
      <c r="L948" s="831"/>
      <c r="M948" s="831"/>
      <c r="N948" s="822"/>
      <c r="O948" s="822"/>
      <c r="P948" s="831">
        <v>3</v>
      </c>
      <c r="Q948" s="831">
        <v>765</v>
      </c>
      <c r="R948" s="827"/>
      <c r="S948" s="832">
        <v>255</v>
      </c>
    </row>
    <row r="949" spans="1:19" ht="14.45" customHeight="1" x14ac:dyDescent="0.2">
      <c r="A949" s="821" t="s">
        <v>6414</v>
      </c>
      <c r="B949" s="822" t="s">
        <v>6415</v>
      </c>
      <c r="C949" s="822" t="s">
        <v>612</v>
      </c>
      <c r="D949" s="822" t="s">
        <v>6308</v>
      </c>
      <c r="E949" s="822" t="s">
        <v>6329</v>
      </c>
      <c r="F949" s="822" t="s">
        <v>6425</v>
      </c>
      <c r="G949" s="822" t="s">
        <v>6426</v>
      </c>
      <c r="H949" s="831"/>
      <c r="I949" s="831"/>
      <c r="J949" s="822"/>
      <c r="K949" s="822"/>
      <c r="L949" s="831"/>
      <c r="M949" s="831"/>
      <c r="N949" s="822"/>
      <c r="O949" s="822"/>
      <c r="P949" s="831">
        <v>3</v>
      </c>
      <c r="Q949" s="831">
        <v>381</v>
      </c>
      <c r="R949" s="827"/>
      <c r="S949" s="832">
        <v>127</v>
      </c>
    </row>
    <row r="950" spans="1:19" ht="14.45" customHeight="1" x14ac:dyDescent="0.2">
      <c r="A950" s="821" t="s">
        <v>6414</v>
      </c>
      <c r="B950" s="822" t="s">
        <v>6415</v>
      </c>
      <c r="C950" s="822" t="s">
        <v>612</v>
      </c>
      <c r="D950" s="822" t="s">
        <v>6308</v>
      </c>
      <c r="E950" s="822" t="s">
        <v>6329</v>
      </c>
      <c r="F950" s="822" t="s">
        <v>6450</v>
      </c>
      <c r="G950" s="822" t="s">
        <v>6451</v>
      </c>
      <c r="H950" s="831"/>
      <c r="I950" s="831"/>
      <c r="J950" s="822"/>
      <c r="K950" s="822"/>
      <c r="L950" s="831"/>
      <c r="M950" s="831"/>
      <c r="N950" s="822"/>
      <c r="O950" s="822"/>
      <c r="P950" s="831">
        <v>3</v>
      </c>
      <c r="Q950" s="831">
        <v>933</v>
      </c>
      <c r="R950" s="827"/>
      <c r="S950" s="832">
        <v>311</v>
      </c>
    </row>
    <row r="951" spans="1:19" ht="14.45" customHeight="1" x14ac:dyDescent="0.2">
      <c r="A951" s="821" t="s">
        <v>6414</v>
      </c>
      <c r="B951" s="822" t="s">
        <v>6415</v>
      </c>
      <c r="C951" s="822" t="s">
        <v>612</v>
      </c>
      <c r="D951" s="822" t="s">
        <v>2971</v>
      </c>
      <c r="E951" s="822" t="s">
        <v>6329</v>
      </c>
      <c r="F951" s="822" t="s">
        <v>6423</v>
      </c>
      <c r="G951" s="822" t="s">
        <v>6424</v>
      </c>
      <c r="H951" s="831">
        <v>17</v>
      </c>
      <c r="I951" s="831">
        <v>4284</v>
      </c>
      <c r="J951" s="822">
        <v>2.409448818897638</v>
      </c>
      <c r="K951" s="822">
        <v>252</v>
      </c>
      <c r="L951" s="831">
        <v>7</v>
      </c>
      <c r="M951" s="831">
        <v>1778</v>
      </c>
      <c r="N951" s="822">
        <v>1</v>
      </c>
      <c r="O951" s="822">
        <v>254</v>
      </c>
      <c r="P951" s="831">
        <v>10</v>
      </c>
      <c r="Q951" s="831">
        <v>2550</v>
      </c>
      <c r="R951" s="827">
        <v>1.4341957255343083</v>
      </c>
      <c r="S951" s="832">
        <v>255</v>
      </c>
    </row>
    <row r="952" spans="1:19" ht="14.45" customHeight="1" x14ac:dyDescent="0.2">
      <c r="A952" s="821" t="s">
        <v>6414</v>
      </c>
      <c r="B952" s="822" t="s">
        <v>6415</v>
      </c>
      <c r="C952" s="822" t="s">
        <v>612</v>
      </c>
      <c r="D952" s="822" t="s">
        <v>2971</v>
      </c>
      <c r="E952" s="822" t="s">
        <v>6329</v>
      </c>
      <c r="F952" s="822" t="s">
        <v>6425</v>
      </c>
      <c r="G952" s="822" t="s">
        <v>6426</v>
      </c>
      <c r="H952" s="831">
        <v>66</v>
      </c>
      <c r="I952" s="831">
        <v>8360</v>
      </c>
      <c r="J952" s="822">
        <v>1.6587301587301588</v>
      </c>
      <c r="K952" s="822">
        <v>126.66666666666667</v>
      </c>
      <c r="L952" s="831">
        <v>40</v>
      </c>
      <c r="M952" s="831">
        <v>5040</v>
      </c>
      <c r="N952" s="822">
        <v>1</v>
      </c>
      <c r="O952" s="822">
        <v>126</v>
      </c>
      <c r="P952" s="831">
        <v>31</v>
      </c>
      <c r="Q952" s="831">
        <v>3937</v>
      </c>
      <c r="R952" s="827">
        <v>0.78115079365079365</v>
      </c>
      <c r="S952" s="832">
        <v>127</v>
      </c>
    </row>
    <row r="953" spans="1:19" ht="14.45" customHeight="1" x14ac:dyDescent="0.2">
      <c r="A953" s="821" t="s">
        <v>6414</v>
      </c>
      <c r="B953" s="822" t="s">
        <v>6415</v>
      </c>
      <c r="C953" s="822" t="s">
        <v>612</v>
      </c>
      <c r="D953" s="822" t="s">
        <v>2971</v>
      </c>
      <c r="E953" s="822" t="s">
        <v>6329</v>
      </c>
      <c r="F953" s="822" t="s">
        <v>6450</v>
      </c>
      <c r="G953" s="822" t="s">
        <v>6451</v>
      </c>
      <c r="H953" s="831">
        <v>23</v>
      </c>
      <c r="I953" s="831">
        <v>7084</v>
      </c>
      <c r="J953" s="822">
        <v>1.6322580645161291</v>
      </c>
      <c r="K953" s="822">
        <v>308</v>
      </c>
      <c r="L953" s="831">
        <v>14</v>
      </c>
      <c r="M953" s="831">
        <v>4340</v>
      </c>
      <c r="N953" s="822">
        <v>1</v>
      </c>
      <c r="O953" s="822">
        <v>310</v>
      </c>
      <c r="P953" s="831">
        <v>15</v>
      </c>
      <c r="Q953" s="831">
        <v>4665</v>
      </c>
      <c r="R953" s="827">
        <v>1.0748847926267282</v>
      </c>
      <c r="S953" s="832">
        <v>311</v>
      </c>
    </row>
    <row r="954" spans="1:19" ht="14.45" customHeight="1" x14ac:dyDescent="0.2">
      <c r="A954" s="821" t="s">
        <v>6414</v>
      </c>
      <c r="B954" s="822" t="s">
        <v>6415</v>
      </c>
      <c r="C954" s="822" t="s">
        <v>612</v>
      </c>
      <c r="D954" s="822" t="s">
        <v>2971</v>
      </c>
      <c r="E954" s="822" t="s">
        <v>6329</v>
      </c>
      <c r="F954" s="822" t="s">
        <v>6453</v>
      </c>
      <c r="G954" s="822" t="s">
        <v>6451</v>
      </c>
      <c r="H954" s="831">
        <v>2</v>
      </c>
      <c r="I954" s="831">
        <v>762</v>
      </c>
      <c r="J954" s="822">
        <v>0.98961038961038961</v>
      </c>
      <c r="K954" s="822">
        <v>381</v>
      </c>
      <c r="L954" s="831">
        <v>2</v>
      </c>
      <c r="M954" s="831">
        <v>770</v>
      </c>
      <c r="N954" s="822">
        <v>1</v>
      </c>
      <c r="O954" s="822">
        <v>385</v>
      </c>
      <c r="P954" s="831"/>
      <c r="Q954" s="831"/>
      <c r="R954" s="827"/>
      <c r="S954" s="832"/>
    </row>
    <row r="955" spans="1:19" ht="14.45" customHeight="1" x14ac:dyDescent="0.2">
      <c r="A955" s="821" t="s">
        <v>6414</v>
      </c>
      <c r="B955" s="822" t="s">
        <v>6415</v>
      </c>
      <c r="C955" s="822" t="s">
        <v>612</v>
      </c>
      <c r="D955" s="822" t="s">
        <v>2972</v>
      </c>
      <c r="E955" s="822" t="s">
        <v>6329</v>
      </c>
      <c r="F955" s="822" t="s">
        <v>6423</v>
      </c>
      <c r="G955" s="822" t="s">
        <v>6424</v>
      </c>
      <c r="H955" s="831">
        <v>2</v>
      </c>
      <c r="I955" s="831">
        <v>504</v>
      </c>
      <c r="J955" s="822">
        <v>0.28346456692913385</v>
      </c>
      <c r="K955" s="822">
        <v>252</v>
      </c>
      <c r="L955" s="831">
        <v>7</v>
      </c>
      <c r="M955" s="831">
        <v>1778</v>
      </c>
      <c r="N955" s="822">
        <v>1</v>
      </c>
      <c r="O955" s="822">
        <v>254</v>
      </c>
      <c r="P955" s="831"/>
      <c r="Q955" s="831"/>
      <c r="R955" s="827"/>
      <c r="S955" s="832"/>
    </row>
    <row r="956" spans="1:19" ht="14.45" customHeight="1" x14ac:dyDescent="0.2">
      <c r="A956" s="821" t="s">
        <v>6414</v>
      </c>
      <c r="B956" s="822" t="s">
        <v>6415</v>
      </c>
      <c r="C956" s="822" t="s">
        <v>612</v>
      </c>
      <c r="D956" s="822" t="s">
        <v>2972</v>
      </c>
      <c r="E956" s="822" t="s">
        <v>6329</v>
      </c>
      <c r="F956" s="822" t="s">
        <v>6425</v>
      </c>
      <c r="G956" s="822" t="s">
        <v>6426</v>
      </c>
      <c r="H956" s="831">
        <v>2</v>
      </c>
      <c r="I956" s="831">
        <v>254</v>
      </c>
      <c r="J956" s="822">
        <v>6.2996031746031744E-2</v>
      </c>
      <c r="K956" s="822">
        <v>127</v>
      </c>
      <c r="L956" s="831">
        <v>32</v>
      </c>
      <c r="M956" s="831">
        <v>4032</v>
      </c>
      <c r="N956" s="822">
        <v>1</v>
      </c>
      <c r="O956" s="822">
        <v>126</v>
      </c>
      <c r="P956" s="831"/>
      <c r="Q956" s="831"/>
      <c r="R956" s="827"/>
      <c r="S956" s="832"/>
    </row>
    <row r="957" spans="1:19" ht="14.45" customHeight="1" x14ac:dyDescent="0.2">
      <c r="A957" s="821" t="s">
        <v>6414</v>
      </c>
      <c r="B957" s="822" t="s">
        <v>6415</v>
      </c>
      <c r="C957" s="822" t="s">
        <v>612</v>
      </c>
      <c r="D957" s="822" t="s">
        <v>2972</v>
      </c>
      <c r="E957" s="822" t="s">
        <v>6329</v>
      </c>
      <c r="F957" s="822" t="s">
        <v>6436</v>
      </c>
      <c r="G957" s="822" t="s">
        <v>6437</v>
      </c>
      <c r="H957" s="831"/>
      <c r="I957" s="831"/>
      <c r="J957" s="822"/>
      <c r="K957" s="822"/>
      <c r="L957" s="831">
        <v>2</v>
      </c>
      <c r="M957" s="831">
        <v>996</v>
      </c>
      <c r="N957" s="822">
        <v>1</v>
      </c>
      <c r="O957" s="822">
        <v>498</v>
      </c>
      <c r="P957" s="831"/>
      <c r="Q957" s="831"/>
      <c r="R957" s="827"/>
      <c r="S957" s="832"/>
    </row>
    <row r="958" spans="1:19" ht="14.45" customHeight="1" x14ac:dyDescent="0.2">
      <c r="A958" s="821" t="s">
        <v>6414</v>
      </c>
      <c r="B958" s="822" t="s">
        <v>6415</v>
      </c>
      <c r="C958" s="822" t="s">
        <v>612</v>
      </c>
      <c r="D958" s="822" t="s">
        <v>2972</v>
      </c>
      <c r="E958" s="822" t="s">
        <v>6329</v>
      </c>
      <c r="F958" s="822" t="s">
        <v>6453</v>
      </c>
      <c r="G958" s="822" t="s">
        <v>6451</v>
      </c>
      <c r="H958" s="831">
        <v>3</v>
      </c>
      <c r="I958" s="831">
        <v>1143</v>
      </c>
      <c r="J958" s="822">
        <v>0.42411873840445269</v>
      </c>
      <c r="K958" s="822">
        <v>381</v>
      </c>
      <c r="L958" s="831">
        <v>7</v>
      </c>
      <c r="M958" s="831">
        <v>2695</v>
      </c>
      <c r="N958" s="822">
        <v>1</v>
      </c>
      <c r="O958" s="822">
        <v>385</v>
      </c>
      <c r="P958" s="831"/>
      <c r="Q958" s="831"/>
      <c r="R958" s="827"/>
      <c r="S958" s="832"/>
    </row>
    <row r="959" spans="1:19" ht="14.45" customHeight="1" x14ac:dyDescent="0.2">
      <c r="A959" s="821" t="s">
        <v>6414</v>
      </c>
      <c r="B959" s="822" t="s">
        <v>6415</v>
      </c>
      <c r="C959" s="822" t="s">
        <v>612</v>
      </c>
      <c r="D959" s="822" t="s">
        <v>2974</v>
      </c>
      <c r="E959" s="822" t="s">
        <v>6329</v>
      </c>
      <c r="F959" s="822" t="s">
        <v>6423</v>
      </c>
      <c r="G959" s="822" t="s">
        <v>6424</v>
      </c>
      <c r="H959" s="831">
        <v>4</v>
      </c>
      <c r="I959" s="831">
        <v>1008</v>
      </c>
      <c r="J959" s="822">
        <v>1.3228346456692914</v>
      </c>
      <c r="K959" s="822">
        <v>252</v>
      </c>
      <c r="L959" s="831">
        <v>3</v>
      </c>
      <c r="M959" s="831">
        <v>762</v>
      </c>
      <c r="N959" s="822">
        <v>1</v>
      </c>
      <c r="O959" s="822">
        <v>254</v>
      </c>
      <c r="P959" s="831">
        <v>13</v>
      </c>
      <c r="Q959" s="831">
        <v>3315</v>
      </c>
      <c r="R959" s="827">
        <v>4.3503937007874018</v>
      </c>
      <c r="S959" s="832">
        <v>255</v>
      </c>
    </row>
    <row r="960" spans="1:19" ht="14.45" customHeight="1" x14ac:dyDescent="0.2">
      <c r="A960" s="821" t="s">
        <v>6414</v>
      </c>
      <c r="B960" s="822" t="s">
        <v>6415</v>
      </c>
      <c r="C960" s="822" t="s">
        <v>612</v>
      </c>
      <c r="D960" s="822" t="s">
        <v>2974</v>
      </c>
      <c r="E960" s="822" t="s">
        <v>6329</v>
      </c>
      <c r="F960" s="822" t="s">
        <v>6425</v>
      </c>
      <c r="G960" s="822" t="s">
        <v>6426</v>
      </c>
      <c r="H960" s="831">
        <v>28</v>
      </c>
      <c r="I960" s="831">
        <v>3556</v>
      </c>
      <c r="J960" s="822">
        <v>14.111111111111111</v>
      </c>
      <c r="K960" s="822">
        <v>127</v>
      </c>
      <c r="L960" s="831">
        <v>2</v>
      </c>
      <c r="M960" s="831">
        <v>252</v>
      </c>
      <c r="N960" s="822">
        <v>1</v>
      </c>
      <c r="O960" s="822">
        <v>126</v>
      </c>
      <c r="P960" s="831">
        <v>33</v>
      </c>
      <c r="Q960" s="831">
        <v>4191</v>
      </c>
      <c r="R960" s="827">
        <v>16.63095238095238</v>
      </c>
      <c r="S960" s="832">
        <v>127</v>
      </c>
    </row>
    <row r="961" spans="1:19" ht="14.45" customHeight="1" x14ac:dyDescent="0.2">
      <c r="A961" s="821" t="s">
        <v>6414</v>
      </c>
      <c r="B961" s="822" t="s">
        <v>6415</v>
      </c>
      <c r="C961" s="822" t="s">
        <v>612</v>
      </c>
      <c r="D961" s="822" t="s">
        <v>2974</v>
      </c>
      <c r="E961" s="822" t="s">
        <v>6329</v>
      </c>
      <c r="F961" s="822" t="s">
        <v>6427</v>
      </c>
      <c r="G961" s="822" t="s">
        <v>6399</v>
      </c>
      <c r="H961" s="831">
        <v>2</v>
      </c>
      <c r="I961" s="831">
        <v>928</v>
      </c>
      <c r="J961" s="822"/>
      <c r="K961" s="822">
        <v>464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6414</v>
      </c>
      <c r="B962" s="822" t="s">
        <v>6415</v>
      </c>
      <c r="C962" s="822" t="s">
        <v>612</v>
      </c>
      <c r="D962" s="822" t="s">
        <v>2974</v>
      </c>
      <c r="E962" s="822" t="s">
        <v>6329</v>
      </c>
      <c r="F962" s="822" t="s">
        <v>6442</v>
      </c>
      <c r="G962" s="822" t="s">
        <v>6401</v>
      </c>
      <c r="H962" s="831">
        <v>4</v>
      </c>
      <c r="I962" s="831">
        <v>1788</v>
      </c>
      <c r="J962" s="822"/>
      <c r="K962" s="822">
        <v>447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6414</v>
      </c>
      <c r="B963" s="822" t="s">
        <v>6415</v>
      </c>
      <c r="C963" s="822" t="s">
        <v>612</v>
      </c>
      <c r="D963" s="822" t="s">
        <v>2974</v>
      </c>
      <c r="E963" s="822" t="s">
        <v>6329</v>
      </c>
      <c r="F963" s="822" t="s">
        <v>6448</v>
      </c>
      <c r="G963" s="822" t="s">
        <v>6449</v>
      </c>
      <c r="H963" s="831">
        <v>0</v>
      </c>
      <c r="I963" s="831">
        <v>0</v>
      </c>
      <c r="J963" s="822"/>
      <c r="K963" s="822"/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6414</v>
      </c>
      <c r="B964" s="822" t="s">
        <v>6415</v>
      </c>
      <c r="C964" s="822" t="s">
        <v>612</v>
      </c>
      <c r="D964" s="822" t="s">
        <v>2974</v>
      </c>
      <c r="E964" s="822" t="s">
        <v>6329</v>
      </c>
      <c r="F964" s="822" t="s">
        <v>6453</v>
      </c>
      <c r="G964" s="822" t="s">
        <v>6451</v>
      </c>
      <c r="H964" s="831">
        <v>3</v>
      </c>
      <c r="I964" s="831">
        <v>1143</v>
      </c>
      <c r="J964" s="822">
        <v>0.74220779220779221</v>
      </c>
      <c r="K964" s="822">
        <v>381</v>
      </c>
      <c r="L964" s="831">
        <v>4</v>
      </c>
      <c r="M964" s="831">
        <v>1540</v>
      </c>
      <c r="N964" s="822">
        <v>1</v>
      </c>
      <c r="O964" s="822">
        <v>385</v>
      </c>
      <c r="P964" s="831">
        <v>15</v>
      </c>
      <c r="Q964" s="831">
        <v>5820</v>
      </c>
      <c r="R964" s="827">
        <v>3.779220779220779</v>
      </c>
      <c r="S964" s="832">
        <v>388</v>
      </c>
    </row>
    <row r="965" spans="1:19" ht="14.45" customHeight="1" x14ac:dyDescent="0.2">
      <c r="A965" s="821" t="s">
        <v>6414</v>
      </c>
      <c r="B965" s="822" t="s">
        <v>6415</v>
      </c>
      <c r="C965" s="822" t="s">
        <v>612</v>
      </c>
      <c r="D965" s="822" t="s">
        <v>6310</v>
      </c>
      <c r="E965" s="822" t="s">
        <v>6329</v>
      </c>
      <c r="F965" s="822" t="s">
        <v>6423</v>
      </c>
      <c r="G965" s="822" t="s">
        <v>6424</v>
      </c>
      <c r="H965" s="831">
        <v>4</v>
      </c>
      <c r="I965" s="831">
        <v>1008</v>
      </c>
      <c r="J965" s="822"/>
      <c r="K965" s="822">
        <v>252</v>
      </c>
      <c r="L965" s="831"/>
      <c r="M965" s="831"/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6414</v>
      </c>
      <c r="B966" s="822" t="s">
        <v>6415</v>
      </c>
      <c r="C966" s="822" t="s">
        <v>612</v>
      </c>
      <c r="D966" s="822" t="s">
        <v>6310</v>
      </c>
      <c r="E966" s="822" t="s">
        <v>6329</v>
      </c>
      <c r="F966" s="822" t="s">
        <v>6425</v>
      </c>
      <c r="G966" s="822" t="s">
        <v>6426</v>
      </c>
      <c r="H966" s="831">
        <v>18</v>
      </c>
      <c r="I966" s="831">
        <v>2286</v>
      </c>
      <c r="J966" s="822"/>
      <c r="K966" s="822">
        <v>127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6414</v>
      </c>
      <c r="B967" s="822" t="s">
        <v>6415</v>
      </c>
      <c r="C967" s="822" t="s">
        <v>612</v>
      </c>
      <c r="D967" s="822" t="s">
        <v>6310</v>
      </c>
      <c r="E967" s="822" t="s">
        <v>6329</v>
      </c>
      <c r="F967" s="822" t="s">
        <v>6440</v>
      </c>
      <c r="G967" s="822" t="s">
        <v>6437</v>
      </c>
      <c r="H967" s="831">
        <v>2</v>
      </c>
      <c r="I967" s="831">
        <v>1138</v>
      </c>
      <c r="J967" s="822"/>
      <c r="K967" s="822">
        <v>569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6414</v>
      </c>
      <c r="B968" s="822" t="s">
        <v>6415</v>
      </c>
      <c r="C968" s="822" t="s">
        <v>612</v>
      </c>
      <c r="D968" s="822" t="s">
        <v>6310</v>
      </c>
      <c r="E968" s="822" t="s">
        <v>6329</v>
      </c>
      <c r="F968" s="822" t="s">
        <v>6453</v>
      </c>
      <c r="G968" s="822" t="s">
        <v>6451</v>
      </c>
      <c r="H968" s="831">
        <v>11</v>
      </c>
      <c r="I968" s="831">
        <v>4191</v>
      </c>
      <c r="J968" s="822"/>
      <c r="K968" s="822">
        <v>381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6414</v>
      </c>
      <c r="B969" s="822" t="s">
        <v>6415</v>
      </c>
      <c r="C969" s="822" t="s">
        <v>612</v>
      </c>
      <c r="D969" s="822" t="s">
        <v>6311</v>
      </c>
      <c r="E969" s="822" t="s">
        <v>6329</v>
      </c>
      <c r="F969" s="822" t="s">
        <v>6425</v>
      </c>
      <c r="G969" s="822" t="s">
        <v>6426</v>
      </c>
      <c r="H969" s="831">
        <v>1</v>
      </c>
      <c r="I969" s="831">
        <v>126</v>
      </c>
      <c r="J969" s="822"/>
      <c r="K969" s="822">
        <v>126</v>
      </c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6414</v>
      </c>
      <c r="B970" s="822" t="s">
        <v>6415</v>
      </c>
      <c r="C970" s="822" t="s">
        <v>612</v>
      </c>
      <c r="D970" s="822" t="s">
        <v>6311</v>
      </c>
      <c r="E970" s="822" t="s">
        <v>6329</v>
      </c>
      <c r="F970" s="822" t="s">
        <v>6441</v>
      </c>
      <c r="G970" s="822" t="s">
        <v>6439</v>
      </c>
      <c r="H970" s="831">
        <v>3</v>
      </c>
      <c r="I970" s="831">
        <v>2286</v>
      </c>
      <c r="J970" s="822"/>
      <c r="K970" s="822">
        <v>762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6414</v>
      </c>
      <c r="B971" s="822" t="s">
        <v>6415</v>
      </c>
      <c r="C971" s="822" t="s">
        <v>612</v>
      </c>
      <c r="D971" s="822" t="s">
        <v>6311</v>
      </c>
      <c r="E971" s="822" t="s">
        <v>6329</v>
      </c>
      <c r="F971" s="822" t="s">
        <v>6446</v>
      </c>
      <c r="G971" s="822" t="s">
        <v>6447</v>
      </c>
      <c r="H971" s="831">
        <v>1</v>
      </c>
      <c r="I971" s="831">
        <v>215</v>
      </c>
      <c r="J971" s="822"/>
      <c r="K971" s="822">
        <v>215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6414</v>
      </c>
      <c r="B972" s="822" t="s">
        <v>6415</v>
      </c>
      <c r="C972" s="822" t="s">
        <v>612</v>
      </c>
      <c r="D972" s="822" t="s">
        <v>6311</v>
      </c>
      <c r="E972" s="822" t="s">
        <v>6329</v>
      </c>
      <c r="F972" s="822" t="s">
        <v>6448</v>
      </c>
      <c r="G972" s="822" t="s">
        <v>6449</v>
      </c>
      <c r="H972" s="831">
        <v>3</v>
      </c>
      <c r="I972" s="831">
        <v>258</v>
      </c>
      <c r="J972" s="822"/>
      <c r="K972" s="822">
        <v>86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6414</v>
      </c>
      <c r="B973" s="822" t="s">
        <v>6415</v>
      </c>
      <c r="C973" s="822" t="s">
        <v>612</v>
      </c>
      <c r="D973" s="822" t="s">
        <v>6312</v>
      </c>
      <c r="E973" s="822" t="s">
        <v>6329</v>
      </c>
      <c r="F973" s="822" t="s">
        <v>6423</v>
      </c>
      <c r="G973" s="822" t="s">
        <v>6424</v>
      </c>
      <c r="H973" s="831">
        <v>2</v>
      </c>
      <c r="I973" s="831">
        <v>504</v>
      </c>
      <c r="J973" s="822"/>
      <c r="K973" s="822">
        <v>252</v>
      </c>
      <c r="L973" s="831"/>
      <c r="M973" s="831"/>
      <c r="N973" s="822"/>
      <c r="O973" s="822"/>
      <c r="P973" s="831">
        <v>2</v>
      </c>
      <c r="Q973" s="831">
        <v>510</v>
      </c>
      <c r="R973" s="827"/>
      <c r="S973" s="832">
        <v>255</v>
      </c>
    </row>
    <row r="974" spans="1:19" ht="14.45" customHeight="1" x14ac:dyDescent="0.2">
      <c r="A974" s="821" t="s">
        <v>6414</v>
      </c>
      <c r="B974" s="822" t="s">
        <v>6415</v>
      </c>
      <c r="C974" s="822" t="s">
        <v>612</v>
      </c>
      <c r="D974" s="822" t="s">
        <v>6312</v>
      </c>
      <c r="E974" s="822" t="s">
        <v>6329</v>
      </c>
      <c r="F974" s="822" t="s">
        <v>6425</v>
      </c>
      <c r="G974" s="822" t="s">
        <v>6426</v>
      </c>
      <c r="H974" s="831">
        <v>1</v>
      </c>
      <c r="I974" s="831">
        <v>127</v>
      </c>
      <c r="J974" s="822"/>
      <c r="K974" s="822">
        <v>127</v>
      </c>
      <c r="L974" s="831"/>
      <c r="M974" s="831"/>
      <c r="N974" s="822"/>
      <c r="O974" s="822"/>
      <c r="P974" s="831">
        <v>2</v>
      </c>
      <c r="Q974" s="831">
        <v>254</v>
      </c>
      <c r="R974" s="827"/>
      <c r="S974" s="832">
        <v>127</v>
      </c>
    </row>
    <row r="975" spans="1:19" ht="14.45" customHeight="1" x14ac:dyDescent="0.2">
      <c r="A975" s="821" t="s">
        <v>6414</v>
      </c>
      <c r="B975" s="822" t="s">
        <v>6415</v>
      </c>
      <c r="C975" s="822" t="s">
        <v>612</v>
      </c>
      <c r="D975" s="822" t="s">
        <v>6312</v>
      </c>
      <c r="E975" s="822" t="s">
        <v>6329</v>
      </c>
      <c r="F975" s="822" t="s">
        <v>6440</v>
      </c>
      <c r="G975" s="822" t="s">
        <v>6437</v>
      </c>
      <c r="H975" s="831">
        <v>1</v>
      </c>
      <c r="I975" s="831">
        <v>569</v>
      </c>
      <c r="J975" s="822"/>
      <c r="K975" s="822">
        <v>569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6414</v>
      </c>
      <c r="B976" s="822" t="s">
        <v>6415</v>
      </c>
      <c r="C976" s="822" t="s">
        <v>612</v>
      </c>
      <c r="D976" s="822" t="s">
        <v>6312</v>
      </c>
      <c r="E976" s="822" t="s">
        <v>6329</v>
      </c>
      <c r="F976" s="822" t="s">
        <v>6453</v>
      </c>
      <c r="G976" s="822" t="s">
        <v>6451</v>
      </c>
      <c r="H976" s="831">
        <v>1</v>
      </c>
      <c r="I976" s="831">
        <v>381</v>
      </c>
      <c r="J976" s="822"/>
      <c r="K976" s="822">
        <v>381</v>
      </c>
      <c r="L976" s="831"/>
      <c r="M976" s="831"/>
      <c r="N976" s="822"/>
      <c r="O976" s="822"/>
      <c r="P976" s="831">
        <v>2</v>
      </c>
      <c r="Q976" s="831">
        <v>776</v>
      </c>
      <c r="R976" s="827"/>
      <c r="S976" s="832">
        <v>388</v>
      </c>
    </row>
    <row r="977" spans="1:19" ht="14.45" customHeight="1" x14ac:dyDescent="0.2">
      <c r="A977" s="821" t="s">
        <v>6414</v>
      </c>
      <c r="B977" s="822" t="s">
        <v>6415</v>
      </c>
      <c r="C977" s="822" t="s">
        <v>612</v>
      </c>
      <c r="D977" s="822" t="s">
        <v>6313</v>
      </c>
      <c r="E977" s="822" t="s">
        <v>6329</v>
      </c>
      <c r="F977" s="822" t="s">
        <v>6423</v>
      </c>
      <c r="G977" s="822" t="s">
        <v>6424</v>
      </c>
      <c r="H977" s="831">
        <v>3</v>
      </c>
      <c r="I977" s="831">
        <v>756</v>
      </c>
      <c r="J977" s="822"/>
      <c r="K977" s="822">
        <v>252</v>
      </c>
      <c r="L977" s="831"/>
      <c r="M977" s="831"/>
      <c r="N977" s="822"/>
      <c r="O977" s="822"/>
      <c r="P977" s="831">
        <v>2</v>
      </c>
      <c r="Q977" s="831">
        <v>510</v>
      </c>
      <c r="R977" s="827"/>
      <c r="S977" s="832">
        <v>255</v>
      </c>
    </row>
    <row r="978" spans="1:19" ht="14.45" customHeight="1" x14ac:dyDescent="0.2">
      <c r="A978" s="821" t="s">
        <v>6414</v>
      </c>
      <c r="B978" s="822" t="s">
        <v>6415</v>
      </c>
      <c r="C978" s="822" t="s">
        <v>612</v>
      </c>
      <c r="D978" s="822" t="s">
        <v>6313</v>
      </c>
      <c r="E978" s="822" t="s">
        <v>6329</v>
      </c>
      <c r="F978" s="822" t="s">
        <v>6425</v>
      </c>
      <c r="G978" s="822" t="s">
        <v>6426</v>
      </c>
      <c r="H978" s="831">
        <v>3</v>
      </c>
      <c r="I978" s="831">
        <v>378</v>
      </c>
      <c r="J978" s="822"/>
      <c r="K978" s="822">
        <v>126</v>
      </c>
      <c r="L978" s="831"/>
      <c r="M978" s="831"/>
      <c r="N978" s="822"/>
      <c r="O978" s="822"/>
      <c r="P978" s="831">
        <v>2</v>
      </c>
      <c r="Q978" s="831">
        <v>254</v>
      </c>
      <c r="R978" s="827"/>
      <c r="S978" s="832">
        <v>127</v>
      </c>
    </row>
    <row r="979" spans="1:19" ht="14.45" customHeight="1" x14ac:dyDescent="0.2">
      <c r="A979" s="821" t="s">
        <v>6414</v>
      </c>
      <c r="B979" s="822" t="s">
        <v>6415</v>
      </c>
      <c r="C979" s="822" t="s">
        <v>612</v>
      </c>
      <c r="D979" s="822" t="s">
        <v>6313</v>
      </c>
      <c r="E979" s="822" t="s">
        <v>6329</v>
      </c>
      <c r="F979" s="822" t="s">
        <v>6386</v>
      </c>
      <c r="G979" s="822" t="s">
        <v>6387</v>
      </c>
      <c r="H979" s="831"/>
      <c r="I979" s="831"/>
      <c r="J979" s="822"/>
      <c r="K979" s="822"/>
      <c r="L979" s="831">
        <v>8</v>
      </c>
      <c r="M979" s="831">
        <v>976</v>
      </c>
      <c r="N979" s="822">
        <v>1</v>
      </c>
      <c r="O979" s="822">
        <v>122</v>
      </c>
      <c r="P979" s="831"/>
      <c r="Q979" s="831"/>
      <c r="R979" s="827"/>
      <c r="S979" s="832"/>
    </row>
    <row r="980" spans="1:19" ht="14.45" customHeight="1" x14ac:dyDescent="0.2">
      <c r="A980" s="821" t="s">
        <v>6414</v>
      </c>
      <c r="B980" s="822" t="s">
        <v>6415</v>
      </c>
      <c r="C980" s="822" t="s">
        <v>612</v>
      </c>
      <c r="D980" s="822" t="s">
        <v>6313</v>
      </c>
      <c r="E980" s="822" t="s">
        <v>6329</v>
      </c>
      <c r="F980" s="822" t="s">
        <v>6453</v>
      </c>
      <c r="G980" s="822" t="s">
        <v>6451</v>
      </c>
      <c r="H980" s="831">
        <v>3</v>
      </c>
      <c r="I980" s="831">
        <v>1143</v>
      </c>
      <c r="J980" s="822"/>
      <c r="K980" s="822">
        <v>381</v>
      </c>
      <c r="L980" s="831"/>
      <c r="M980" s="831"/>
      <c r="N980" s="822"/>
      <c r="O980" s="822"/>
      <c r="P980" s="831">
        <v>2</v>
      </c>
      <c r="Q980" s="831">
        <v>776</v>
      </c>
      <c r="R980" s="827"/>
      <c r="S980" s="832">
        <v>388</v>
      </c>
    </row>
    <row r="981" spans="1:19" ht="14.45" customHeight="1" x14ac:dyDescent="0.2">
      <c r="A981" s="821" t="s">
        <v>6414</v>
      </c>
      <c r="B981" s="822" t="s">
        <v>6415</v>
      </c>
      <c r="C981" s="822" t="s">
        <v>612</v>
      </c>
      <c r="D981" s="822" t="s">
        <v>6313</v>
      </c>
      <c r="E981" s="822" t="s">
        <v>6329</v>
      </c>
      <c r="F981" s="822" t="s">
        <v>6396</v>
      </c>
      <c r="G981" s="822" t="s">
        <v>6397</v>
      </c>
      <c r="H981" s="831"/>
      <c r="I981" s="831"/>
      <c r="J981" s="822"/>
      <c r="K981" s="822"/>
      <c r="L981" s="831">
        <v>1</v>
      </c>
      <c r="M981" s="831">
        <v>622</v>
      </c>
      <c r="N981" s="822">
        <v>1</v>
      </c>
      <c r="O981" s="822">
        <v>622</v>
      </c>
      <c r="P981" s="831"/>
      <c r="Q981" s="831"/>
      <c r="R981" s="827"/>
      <c r="S981" s="832"/>
    </row>
    <row r="982" spans="1:19" ht="14.45" customHeight="1" x14ac:dyDescent="0.2">
      <c r="A982" s="821" t="s">
        <v>6414</v>
      </c>
      <c r="B982" s="822" t="s">
        <v>6415</v>
      </c>
      <c r="C982" s="822" t="s">
        <v>612</v>
      </c>
      <c r="D982" s="822" t="s">
        <v>2975</v>
      </c>
      <c r="E982" s="822" t="s">
        <v>6329</v>
      </c>
      <c r="F982" s="822" t="s">
        <v>6423</v>
      </c>
      <c r="G982" s="822" t="s">
        <v>6424</v>
      </c>
      <c r="H982" s="831">
        <v>26</v>
      </c>
      <c r="I982" s="831">
        <v>6552</v>
      </c>
      <c r="J982" s="822">
        <v>0.99212598425196852</v>
      </c>
      <c r="K982" s="822">
        <v>252</v>
      </c>
      <c r="L982" s="831">
        <v>26</v>
      </c>
      <c r="M982" s="831">
        <v>6604</v>
      </c>
      <c r="N982" s="822">
        <v>1</v>
      </c>
      <c r="O982" s="822">
        <v>254</v>
      </c>
      <c r="P982" s="831">
        <v>29</v>
      </c>
      <c r="Q982" s="831">
        <v>7395</v>
      </c>
      <c r="R982" s="827">
        <v>1.1197758933979407</v>
      </c>
      <c r="S982" s="832">
        <v>255</v>
      </c>
    </row>
    <row r="983" spans="1:19" ht="14.45" customHeight="1" x14ac:dyDescent="0.2">
      <c r="A983" s="821" t="s">
        <v>6414</v>
      </c>
      <c r="B983" s="822" t="s">
        <v>6415</v>
      </c>
      <c r="C983" s="822" t="s">
        <v>612</v>
      </c>
      <c r="D983" s="822" t="s">
        <v>2975</v>
      </c>
      <c r="E983" s="822" t="s">
        <v>6329</v>
      </c>
      <c r="F983" s="822" t="s">
        <v>6425</v>
      </c>
      <c r="G983" s="822" t="s">
        <v>6426</v>
      </c>
      <c r="H983" s="831">
        <v>120</v>
      </c>
      <c r="I983" s="831">
        <v>15180</v>
      </c>
      <c r="J983" s="822">
        <v>1.169671752196024</v>
      </c>
      <c r="K983" s="822">
        <v>126.5</v>
      </c>
      <c r="L983" s="831">
        <v>103</v>
      </c>
      <c r="M983" s="831">
        <v>12978</v>
      </c>
      <c r="N983" s="822">
        <v>1</v>
      </c>
      <c r="O983" s="822">
        <v>126</v>
      </c>
      <c r="P983" s="831">
        <v>108</v>
      </c>
      <c r="Q983" s="831">
        <v>13716</v>
      </c>
      <c r="R983" s="827">
        <v>1.0568654646324549</v>
      </c>
      <c r="S983" s="832">
        <v>127</v>
      </c>
    </row>
    <row r="984" spans="1:19" ht="14.45" customHeight="1" x14ac:dyDescent="0.2">
      <c r="A984" s="821" t="s">
        <v>6414</v>
      </c>
      <c r="B984" s="822" t="s">
        <v>6415</v>
      </c>
      <c r="C984" s="822" t="s">
        <v>612</v>
      </c>
      <c r="D984" s="822" t="s">
        <v>2975</v>
      </c>
      <c r="E984" s="822" t="s">
        <v>6329</v>
      </c>
      <c r="F984" s="822" t="s">
        <v>6440</v>
      </c>
      <c r="G984" s="822" t="s">
        <v>6437</v>
      </c>
      <c r="H984" s="831">
        <v>3</v>
      </c>
      <c r="I984" s="831">
        <v>1707</v>
      </c>
      <c r="J984" s="822">
        <v>1.4895287958115184</v>
      </c>
      <c r="K984" s="822">
        <v>569</v>
      </c>
      <c r="L984" s="831">
        <v>2</v>
      </c>
      <c r="M984" s="831">
        <v>1146</v>
      </c>
      <c r="N984" s="822">
        <v>1</v>
      </c>
      <c r="O984" s="822">
        <v>573</v>
      </c>
      <c r="P984" s="831"/>
      <c r="Q984" s="831"/>
      <c r="R984" s="827"/>
      <c r="S984" s="832"/>
    </row>
    <row r="985" spans="1:19" ht="14.45" customHeight="1" x14ac:dyDescent="0.2">
      <c r="A985" s="821" t="s">
        <v>6414</v>
      </c>
      <c r="B985" s="822" t="s">
        <v>6415</v>
      </c>
      <c r="C985" s="822" t="s">
        <v>612</v>
      </c>
      <c r="D985" s="822" t="s">
        <v>2975</v>
      </c>
      <c r="E985" s="822" t="s">
        <v>6329</v>
      </c>
      <c r="F985" s="822" t="s">
        <v>6446</v>
      </c>
      <c r="G985" s="822" t="s">
        <v>6447</v>
      </c>
      <c r="H985" s="831"/>
      <c r="I985" s="831"/>
      <c r="J985" s="822"/>
      <c r="K985" s="822"/>
      <c r="L985" s="831">
        <v>1</v>
      </c>
      <c r="M985" s="831">
        <v>217</v>
      </c>
      <c r="N985" s="822">
        <v>1</v>
      </c>
      <c r="O985" s="822">
        <v>217</v>
      </c>
      <c r="P985" s="831">
        <v>1</v>
      </c>
      <c r="Q985" s="831">
        <v>219</v>
      </c>
      <c r="R985" s="827">
        <v>1.0092165898617511</v>
      </c>
      <c r="S985" s="832">
        <v>219</v>
      </c>
    </row>
    <row r="986" spans="1:19" ht="14.45" customHeight="1" x14ac:dyDescent="0.2">
      <c r="A986" s="821" t="s">
        <v>6414</v>
      </c>
      <c r="B986" s="822" t="s">
        <v>6415</v>
      </c>
      <c r="C986" s="822" t="s">
        <v>612</v>
      </c>
      <c r="D986" s="822" t="s">
        <v>2975</v>
      </c>
      <c r="E986" s="822" t="s">
        <v>6329</v>
      </c>
      <c r="F986" s="822" t="s">
        <v>6448</v>
      </c>
      <c r="G986" s="822" t="s">
        <v>6449</v>
      </c>
      <c r="H986" s="831"/>
      <c r="I986" s="831"/>
      <c r="J986" s="822"/>
      <c r="K986" s="822"/>
      <c r="L986" s="831"/>
      <c r="M986" s="831"/>
      <c r="N986" s="822"/>
      <c r="O986" s="822"/>
      <c r="P986" s="831">
        <v>0</v>
      </c>
      <c r="Q986" s="831">
        <v>0</v>
      </c>
      <c r="R986" s="827"/>
      <c r="S986" s="832"/>
    </row>
    <row r="987" spans="1:19" ht="14.45" customHeight="1" x14ac:dyDescent="0.2">
      <c r="A987" s="821" t="s">
        <v>6414</v>
      </c>
      <c r="B987" s="822" t="s">
        <v>6415</v>
      </c>
      <c r="C987" s="822" t="s">
        <v>612</v>
      </c>
      <c r="D987" s="822" t="s">
        <v>2975</v>
      </c>
      <c r="E987" s="822" t="s">
        <v>6329</v>
      </c>
      <c r="F987" s="822" t="s">
        <v>6453</v>
      </c>
      <c r="G987" s="822" t="s">
        <v>6451</v>
      </c>
      <c r="H987" s="831">
        <v>32</v>
      </c>
      <c r="I987" s="831">
        <v>12192</v>
      </c>
      <c r="J987" s="822">
        <v>0.87965367965367969</v>
      </c>
      <c r="K987" s="822">
        <v>381</v>
      </c>
      <c r="L987" s="831">
        <v>36</v>
      </c>
      <c r="M987" s="831">
        <v>13860</v>
      </c>
      <c r="N987" s="822">
        <v>1</v>
      </c>
      <c r="O987" s="822">
        <v>385</v>
      </c>
      <c r="P987" s="831">
        <v>33</v>
      </c>
      <c r="Q987" s="831">
        <v>12804</v>
      </c>
      <c r="R987" s="827">
        <v>0.92380952380952386</v>
      </c>
      <c r="S987" s="832">
        <v>388</v>
      </c>
    </row>
    <row r="988" spans="1:19" ht="14.45" customHeight="1" x14ac:dyDescent="0.2">
      <c r="A988" s="821" t="s">
        <v>6414</v>
      </c>
      <c r="B988" s="822" t="s">
        <v>6415</v>
      </c>
      <c r="C988" s="822" t="s">
        <v>612</v>
      </c>
      <c r="D988" s="822" t="s">
        <v>2975</v>
      </c>
      <c r="E988" s="822" t="s">
        <v>6329</v>
      </c>
      <c r="F988" s="822" t="s">
        <v>6456</v>
      </c>
      <c r="G988" s="822" t="s">
        <v>6435</v>
      </c>
      <c r="H988" s="831"/>
      <c r="I988" s="831"/>
      <c r="J988" s="822"/>
      <c r="K988" s="822"/>
      <c r="L988" s="831"/>
      <c r="M988" s="831"/>
      <c r="N988" s="822"/>
      <c r="O988" s="822"/>
      <c r="P988" s="831">
        <v>2</v>
      </c>
      <c r="Q988" s="831">
        <v>824</v>
      </c>
      <c r="R988" s="827"/>
      <c r="S988" s="832">
        <v>412</v>
      </c>
    </row>
    <row r="989" spans="1:19" ht="14.45" customHeight="1" x14ac:dyDescent="0.2">
      <c r="A989" s="821" t="s">
        <v>6414</v>
      </c>
      <c r="B989" s="822" t="s">
        <v>6415</v>
      </c>
      <c r="C989" s="822" t="s">
        <v>612</v>
      </c>
      <c r="D989" s="822" t="s">
        <v>2977</v>
      </c>
      <c r="E989" s="822" t="s">
        <v>6329</v>
      </c>
      <c r="F989" s="822" t="s">
        <v>6423</v>
      </c>
      <c r="G989" s="822" t="s">
        <v>6424</v>
      </c>
      <c r="H989" s="831">
        <v>36</v>
      </c>
      <c r="I989" s="831">
        <v>9072</v>
      </c>
      <c r="J989" s="822">
        <v>1.6234788833214031</v>
      </c>
      <c r="K989" s="822">
        <v>252</v>
      </c>
      <c r="L989" s="831">
        <v>22</v>
      </c>
      <c r="M989" s="831">
        <v>5588</v>
      </c>
      <c r="N989" s="822">
        <v>1</v>
      </c>
      <c r="O989" s="822">
        <v>254</v>
      </c>
      <c r="P989" s="831">
        <v>10</v>
      </c>
      <c r="Q989" s="831">
        <v>2550</v>
      </c>
      <c r="R989" s="827">
        <v>0.45633500357909806</v>
      </c>
      <c r="S989" s="832">
        <v>255</v>
      </c>
    </row>
    <row r="990" spans="1:19" ht="14.45" customHeight="1" x14ac:dyDescent="0.2">
      <c r="A990" s="821" t="s">
        <v>6414</v>
      </c>
      <c r="B990" s="822" t="s">
        <v>6415</v>
      </c>
      <c r="C990" s="822" t="s">
        <v>612</v>
      </c>
      <c r="D990" s="822" t="s">
        <v>2977</v>
      </c>
      <c r="E990" s="822" t="s">
        <v>6329</v>
      </c>
      <c r="F990" s="822" t="s">
        <v>6425</v>
      </c>
      <c r="G990" s="822" t="s">
        <v>6426</v>
      </c>
      <c r="H990" s="831">
        <v>155</v>
      </c>
      <c r="I990" s="831">
        <v>19648</v>
      </c>
      <c r="J990" s="822">
        <v>1.5287892934951759</v>
      </c>
      <c r="K990" s="822">
        <v>126.76129032258065</v>
      </c>
      <c r="L990" s="831">
        <v>102</v>
      </c>
      <c r="M990" s="831">
        <v>12852</v>
      </c>
      <c r="N990" s="822">
        <v>1</v>
      </c>
      <c r="O990" s="822">
        <v>126</v>
      </c>
      <c r="P990" s="831">
        <v>44</v>
      </c>
      <c r="Q990" s="831">
        <v>5588</v>
      </c>
      <c r="R990" s="827">
        <v>0.43479614067849359</v>
      </c>
      <c r="S990" s="832">
        <v>127</v>
      </c>
    </row>
    <row r="991" spans="1:19" ht="14.45" customHeight="1" x14ac:dyDescent="0.2">
      <c r="A991" s="821" t="s">
        <v>6414</v>
      </c>
      <c r="B991" s="822" t="s">
        <v>6415</v>
      </c>
      <c r="C991" s="822" t="s">
        <v>612</v>
      </c>
      <c r="D991" s="822" t="s">
        <v>2977</v>
      </c>
      <c r="E991" s="822" t="s">
        <v>6329</v>
      </c>
      <c r="F991" s="822" t="s">
        <v>6440</v>
      </c>
      <c r="G991" s="822" t="s">
        <v>6437</v>
      </c>
      <c r="H991" s="831">
        <v>2</v>
      </c>
      <c r="I991" s="831">
        <v>1138</v>
      </c>
      <c r="J991" s="822">
        <v>1.9860383944153577</v>
      </c>
      <c r="K991" s="822">
        <v>569</v>
      </c>
      <c r="L991" s="831">
        <v>1</v>
      </c>
      <c r="M991" s="831">
        <v>573</v>
      </c>
      <c r="N991" s="822">
        <v>1</v>
      </c>
      <c r="O991" s="822">
        <v>573</v>
      </c>
      <c r="P991" s="831"/>
      <c r="Q991" s="831"/>
      <c r="R991" s="827"/>
      <c r="S991" s="832"/>
    </row>
    <row r="992" spans="1:19" ht="14.45" customHeight="1" x14ac:dyDescent="0.2">
      <c r="A992" s="821" t="s">
        <v>6414</v>
      </c>
      <c r="B992" s="822" t="s">
        <v>6415</v>
      </c>
      <c r="C992" s="822" t="s">
        <v>612</v>
      </c>
      <c r="D992" s="822" t="s">
        <v>2977</v>
      </c>
      <c r="E992" s="822" t="s">
        <v>6329</v>
      </c>
      <c r="F992" s="822" t="s">
        <v>6427</v>
      </c>
      <c r="G992" s="822" t="s">
        <v>6399</v>
      </c>
      <c r="H992" s="831">
        <v>3</v>
      </c>
      <c r="I992" s="831">
        <v>1390</v>
      </c>
      <c r="J992" s="822">
        <v>0.29700854700854701</v>
      </c>
      <c r="K992" s="822">
        <v>463.33333333333331</v>
      </c>
      <c r="L992" s="831">
        <v>10</v>
      </c>
      <c r="M992" s="831">
        <v>4680</v>
      </c>
      <c r="N992" s="822">
        <v>1</v>
      </c>
      <c r="O992" s="822">
        <v>468</v>
      </c>
      <c r="P992" s="831">
        <v>11</v>
      </c>
      <c r="Q992" s="831">
        <v>5203</v>
      </c>
      <c r="R992" s="827">
        <v>1.1117521367521368</v>
      </c>
      <c r="S992" s="832">
        <v>473</v>
      </c>
    </row>
    <row r="993" spans="1:19" ht="14.45" customHeight="1" x14ac:dyDescent="0.2">
      <c r="A993" s="821" t="s">
        <v>6414</v>
      </c>
      <c r="B993" s="822" t="s">
        <v>6415</v>
      </c>
      <c r="C993" s="822" t="s">
        <v>612</v>
      </c>
      <c r="D993" s="822" t="s">
        <v>2977</v>
      </c>
      <c r="E993" s="822" t="s">
        <v>6329</v>
      </c>
      <c r="F993" s="822" t="s">
        <v>6446</v>
      </c>
      <c r="G993" s="822" t="s">
        <v>6447</v>
      </c>
      <c r="H993" s="831"/>
      <c r="I993" s="831"/>
      <c r="J993" s="822"/>
      <c r="K993" s="822"/>
      <c r="L993" s="831">
        <v>1</v>
      </c>
      <c r="M993" s="831">
        <v>217</v>
      </c>
      <c r="N993" s="822">
        <v>1</v>
      </c>
      <c r="O993" s="822">
        <v>217</v>
      </c>
      <c r="P993" s="831"/>
      <c r="Q993" s="831"/>
      <c r="R993" s="827"/>
      <c r="S993" s="832"/>
    </row>
    <row r="994" spans="1:19" ht="14.45" customHeight="1" x14ac:dyDescent="0.2">
      <c r="A994" s="821" t="s">
        <v>6414</v>
      </c>
      <c r="B994" s="822" t="s">
        <v>6415</v>
      </c>
      <c r="C994" s="822" t="s">
        <v>612</v>
      </c>
      <c r="D994" s="822" t="s">
        <v>2977</v>
      </c>
      <c r="E994" s="822" t="s">
        <v>6329</v>
      </c>
      <c r="F994" s="822" t="s">
        <v>6453</v>
      </c>
      <c r="G994" s="822" t="s">
        <v>6451</v>
      </c>
      <c r="H994" s="831">
        <v>43</v>
      </c>
      <c r="I994" s="831">
        <v>16383</v>
      </c>
      <c r="J994" s="822">
        <v>1.773051948051948</v>
      </c>
      <c r="K994" s="822">
        <v>381</v>
      </c>
      <c r="L994" s="831">
        <v>24</v>
      </c>
      <c r="M994" s="831">
        <v>9240</v>
      </c>
      <c r="N994" s="822">
        <v>1</v>
      </c>
      <c r="O994" s="822">
        <v>385</v>
      </c>
      <c r="P994" s="831"/>
      <c r="Q994" s="831"/>
      <c r="R994" s="827"/>
      <c r="S994" s="832"/>
    </row>
    <row r="995" spans="1:19" ht="14.45" customHeight="1" x14ac:dyDescent="0.2">
      <c r="A995" s="821" t="s">
        <v>6414</v>
      </c>
      <c r="B995" s="822" t="s">
        <v>6415</v>
      </c>
      <c r="C995" s="822" t="s">
        <v>612</v>
      </c>
      <c r="D995" s="822" t="s">
        <v>2978</v>
      </c>
      <c r="E995" s="822" t="s">
        <v>6329</v>
      </c>
      <c r="F995" s="822" t="s">
        <v>6423</v>
      </c>
      <c r="G995" s="822" t="s">
        <v>6424</v>
      </c>
      <c r="H995" s="831">
        <v>29</v>
      </c>
      <c r="I995" s="831">
        <v>7308</v>
      </c>
      <c r="J995" s="822">
        <v>1.1066020593579649</v>
      </c>
      <c r="K995" s="822">
        <v>252</v>
      </c>
      <c r="L995" s="831">
        <v>26</v>
      </c>
      <c r="M995" s="831">
        <v>6604</v>
      </c>
      <c r="N995" s="822">
        <v>1</v>
      </c>
      <c r="O995" s="822">
        <v>254</v>
      </c>
      <c r="P995" s="831">
        <v>8</v>
      </c>
      <c r="Q995" s="831">
        <v>2040</v>
      </c>
      <c r="R995" s="827">
        <v>0.30890369473046636</v>
      </c>
      <c r="S995" s="832">
        <v>255</v>
      </c>
    </row>
    <row r="996" spans="1:19" ht="14.45" customHeight="1" x14ac:dyDescent="0.2">
      <c r="A996" s="821" t="s">
        <v>6414</v>
      </c>
      <c r="B996" s="822" t="s">
        <v>6415</v>
      </c>
      <c r="C996" s="822" t="s">
        <v>612</v>
      </c>
      <c r="D996" s="822" t="s">
        <v>2978</v>
      </c>
      <c r="E996" s="822" t="s">
        <v>6329</v>
      </c>
      <c r="F996" s="822" t="s">
        <v>6425</v>
      </c>
      <c r="G996" s="822" t="s">
        <v>6426</v>
      </c>
      <c r="H996" s="831">
        <v>92</v>
      </c>
      <c r="I996" s="831">
        <v>11684</v>
      </c>
      <c r="J996" s="822">
        <v>0.86663699747811895</v>
      </c>
      <c r="K996" s="822">
        <v>127</v>
      </c>
      <c r="L996" s="831">
        <v>107</v>
      </c>
      <c r="M996" s="831">
        <v>13482</v>
      </c>
      <c r="N996" s="822">
        <v>1</v>
      </c>
      <c r="O996" s="822">
        <v>126</v>
      </c>
      <c r="P996" s="831">
        <v>24</v>
      </c>
      <c r="Q996" s="831">
        <v>3048</v>
      </c>
      <c r="R996" s="827">
        <v>0.22607921673342235</v>
      </c>
      <c r="S996" s="832">
        <v>127</v>
      </c>
    </row>
    <row r="997" spans="1:19" ht="14.45" customHeight="1" x14ac:dyDescent="0.2">
      <c r="A997" s="821" t="s">
        <v>6414</v>
      </c>
      <c r="B997" s="822" t="s">
        <v>6415</v>
      </c>
      <c r="C997" s="822" t="s">
        <v>612</v>
      </c>
      <c r="D997" s="822" t="s">
        <v>2978</v>
      </c>
      <c r="E997" s="822" t="s">
        <v>6329</v>
      </c>
      <c r="F997" s="822" t="s">
        <v>6436</v>
      </c>
      <c r="G997" s="822" t="s">
        <v>6437</v>
      </c>
      <c r="H997" s="831">
        <v>1</v>
      </c>
      <c r="I997" s="831">
        <v>496</v>
      </c>
      <c r="J997" s="822"/>
      <c r="K997" s="822">
        <v>496</v>
      </c>
      <c r="L997" s="831"/>
      <c r="M997" s="831"/>
      <c r="N997" s="822"/>
      <c r="O997" s="822"/>
      <c r="P997" s="831"/>
      <c r="Q997" s="831"/>
      <c r="R997" s="827"/>
      <c r="S997" s="832"/>
    </row>
    <row r="998" spans="1:19" ht="14.45" customHeight="1" x14ac:dyDescent="0.2">
      <c r="A998" s="821" t="s">
        <v>6414</v>
      </c>
      <c r="B998" s="822" t="s">
        <v>6415</v>
      </c>
      <c r="C998" s="822" t="s">
        <v>612</v>
      </c>
      <c r="D998" s="822" t="s">
        <v>2978</v>
      </c>
      <c r="E998" s="822" t="s">
        <v>6329</v>
      </c>
      <c r="F998" s="822" t="s">
        <v>6440</v>
      </c>
      <c r="G998" s="822" t="s">
        <v>6437</v>
      </c>
      <c r="H998" s="831">
        <v>2</v>
      </c>
      <c r="I998" s="831">
        <v>1138</v>
      </c>
      <c r="J998" s="822">
        <v>0.10452833654817673</v>
      </c>
      <c r="K998" s="822">
        <v>569</v>
      </c>
      <c r="L998" s="831">
        <v>19</v>
      </c>
      <c r="M998" s="831">
        <v>10887</v>
      </c>
      <c r="N998" s="822">
        <v>1</v>
      </c>
      <c r="O998" s="822">
        <v>573</v>
      </c>
      <c r="P998" s="831">
        <v>1</v>
      </c>
      <c r="Q998" s="831">
        <v>576</v>
      </c>
      <c r="R998" s="827">
        <v>5.2907136952328467E-2</v>
      </c>
      <c r="S998" s="832">
        <v>576</v>
      </c>
    </row>
    <row r="999" spans="1:19" ht="14.45" customHeight="1" x14ac:dyDescent="0.2">
      <c r="A999" s="821" t="s">
        <v>6414</v>
      </c>
      <c r="B999" s="822" t="s">
        <v>6415</v>
      </c>
      <c r="C999" s="822" t="s">
        <v>612</v>
      </c>
      <c r="D999" s="822" t="s">
        <v>2978</v>
      </c>
      <c r="E999" s="822" t="s">
        <v>6329</v>
      </c>
      <c r="F999" s="822" t="s">
        <v>6441</v>
      </c>
      <c r="G999" s="822" t="s">
        <v>6439</v>
      </c>
      <c r="H999" s="831"/>
      <c r="I999" s="831"/>
      <c r="J999" s="822"/>
      <c r="K999" s="822"/>
      <c r="L999" s="831"/>
      <c r="M999" s="831"/>
      <c r="N999" s="822"/>
      <c r="O999" s="822"/>
      <c r="P999" s="831">
        <v>1</v>
      </c>
      <c r="Q999" s="831">
        <v>769</v>
      </c>
      <c r="R999" s="827"/>
      <c r="S999" s="832">
        <v>769</v>
      </c>
    </row>
    <row r="1000" spans="1:19" ht="14.45" customHeight="1" x14ac:dyDescent="0.2">
      <c r="A1000" s="821" t="s">
        <v>6414</v>
      </c>
      <c r="B1000" s="822" t="s">
        <v>6415</v>
      </c>
      <c r="C1000" s="822" t="s">
        <v>612</v>
      </c>
      <c r="D1000" s="822" t="s">
        <v>2978</v>
      </c>
      <c r="E1000" s="822" t="s">
        <v>6329</v>
      </c>
      <c r="F1000" s="822" t="s">
        <v>6448</v>
      </c>
      <c r="G1000" s="822" t="s">
        <v>6449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2</v>
      </c>
      <c r="Q1000" s="831">
        <v>178</v>
      </c>
      <c r="R1000" s="827"/>
      <c r="S1000" s="832">
        <v>89</v>
      </c>
    </row>
    <row r="1001" spans="1:19" ht="14.45" customHeight="1" x14ac:dyDescent="0.2">
      <c r="A1001" s="821" t="s">
        <v>6414</v>
      </c>
      <c r="B1001" s="822" t="s">
        <v>6415</v>
      </c>
      <c r="C1001" s="822" t="s">
        <v>612</v>
      </c>
      <c r="D1001" s="822" t="s">
        <v>2978</v>
      </c>
      <c r="E1001" s="822" t="s">
        <v>6329</v>
      </c>
      <c r="F1001" s="822" t="s">
        <v>6450</v>
      </c>
      <c r="G1001" s="822" t="s">
        <v>6451</v>
      </c>
      <c r="H1001" s="831">
        <v>18</v>
      </c>
      <c r="I1001" s="831">
        <v>5544</v>
      </c>
      <c r="J1001" s="822">
        <v>17.883870967741935</v>
      </c>
      <c r="K1001" s="822">
        <v>308</v>
      </c>
      <c r="L1001" s="831">
        <v>1</v>
      </c>
      <c r="M1001" s="831">
        <v>310</v>
      </c>
      <c r="N1001" s="822">
        <v>1</v>
      </c>
      <c r="O1001" s="822">
        <v>310</v>
      </c>
      <c r="P1001" s="831"/>
      <c r="Q1001" s="831"/>
      <c r="R1001" s="827"/>
      <c r="S1001" s="832"/>
    </row>
    <row r="1002" spans="1:19" ht="14.45" customHeight="1" x14ac:dyDescent="0.2">
      <c r="A1002" s="821" t="s">
        <v>6414</v>
      </c>
      <c r="B1002" s="822" t="s">
        <v>6415</v>
      </c>
      <c r="C1002" s="822" t="s">
        <v>612</v>
      </c>
      <c r="D1002" s="822" t="s">
        <v>2978</v>
      </c>
      <c r="E1002" s="822" t="s">
        <v>6329</v>
      </c>
      <c r="F1002" s="822" t="s">
        <v>6453</v>
      </c>
      <c r="G1002" s="822" t="s">
        <v>6451</v>
      </c>
      <c r="H1002" s="831">
        <v>13</v>
      </c>
      <c r="I1002" s="831">
        <v>4953</v>
      </c>
      <c r="J1002" s="822">
        <v>1.1695395513577331</v>
      </c>
      <c r="K1002" s="822">
        <v>381</v>
      </c>
      <c r="L1002" s="831">
        <v>11</v>
      </c>
      <c r="M1002" s="831">
        <v>4235</v>
      </c>
      <c r="N1002" s="822">
        <v>1</v>
      </c>
      <c r="O1002" s="822">
        <v>385</v>
      </c>
      <c r="P1002" s="831">
        <v>11</v>
      </c>
      <c r="Q1002" s="831">
        <v>4268</v>
      </c>
      <c r="R1002" s="827">
        <v>1.0077922077922077</v>
      </c>
      <c r="S1002" s="832">
        <v>388</v>
      </c>
    </row>
    <row r="1003" spans="1:19" ht="14.45" customHeight="1" x14ac:dyDescent="0.2">
      <c r="A1003" s="821" t="s">
        <v>6414</v>
      </c>
      <c r="B1003" s="822" t="s">
        <v>6415</v>
      </c>
      <c r="C1003" s="822" t="s">
        <v>612</v>
      </c>
      <c r="D1003" s="822" t="s">
        <v>6314</v>
      </c>
      <c r="E1003" s="822" t="s">
        <v>6329</v>
      </c>
      <c r="F1003" s="822" t="s">
        <v>6423</v>
      </c>
      <c r="G1003" s="822" t="s">
        <v>6424</v>
      </c>
      <c r="H1003" s="831"/>
      <c r="I1003" s="831"/>
      <c r="J1003" s="822"/>
      <c r="K1003" s="822"/>
      <c r="L1003" s="831">
        <v>1</v>
      </c>
      <c r="M1003" s="831">
        <v>254</v>
      </c>
      <c r="N1003" s="822">
        <v>1</v>
      </c>
      <c r="O1003" s="822">
        <v>254</v>
      </c>
      <c r="P1003" s="831"/>
      <c r="Q1003" s="831"/>
      <c r="R1003" s="827"/>
      <c r="S1003" s="832"/>
    </row>
    <row r="1004" spans="1:19" ht="14.45" customHeight="1" x14ac:dyDescent="0.2">
      <c r="A1004" s="821" t="s">
        <v>6414</v>
      </c>
      <c r="B1004" s="822" t="s">
        <v>6415</v>
      </c>
      <c r="C1004" s="822" t="s">
        <v>612</v>
      </c>
      <c r="D1004" s="822" t="s">
        <v>6314</v>
      </c>
      <c r="E1004" s="822" t="s">
        <v>6329</v>
      </c>
      <c r="F1004" s="822" t="s">
        <v>6425</v>
      </c>
      <c r="G1004" s="822" t="s">
        <v>6426</v>
      </c>
      <c r="H1004" s="831"/>
      <c r="I1004" s="831"/>
      <c r="J1004" s="822"/>
      <c r="K1004" s="822"/>
      <c r="L1004" s="831">
        <v>4</v>
      </c>
      <c r="M1004" s="831">
        <v>504</v>
      </c>
      <c r="N1004" s="822">
        <v>1</v>
      </c>
      <c r="O1004" s="822">
        <v>126</v>
      </c>
      <c r="P1004" s="831"/>
      <c r="Q1004" s="831"/>
      <c r="R1004" s="827"/>
      <c r="S1004" s="832"/>
    </row>
    <row r="1005" spans="1:19" ht="14.45" customHeight="1" x14ac:dyDescent="0.2">
      <c r="A1005" s="821" t="s">
        <v>6414</v>
      </c>
      <c r="B1005" s="822" t="s">
        <v>6415</v>
      </c>
      <c r="C1005" s="822" t="s">
        <v>612</v>
      </c>
      <c r="D1005" s="822" t="s">
        <v>6314</v>
      </c>
      <c r="E1005" s="822" t="s">
        <v>6329</v>
      </c>
      <c r="F1005" s="822" t="s">
        <v>6440</v>
      </c>
      <c r="G1005" s="822" t="s">
        <v>6437</v>
      </c>
      <c r="H1005" s="831"/>
      <c r="I1005" s="831"/>
      <c r="J1005" s="822"/>
      <c r="K1005" s="822"/>
      <c r="L1005" s="831">
        <v>1</v>
      </c>
      <c r="M1005" s="831">
        <v>573</v>
      </c>
      <c r="N1005" s="822">
        <v>1</v>
      </c>
      <c r="O1005" s="822">
        <v>573</v>
      </c>
      <c r="P1005" s="831"/>
      <c r="Q1005" s="831"/>
      <c r="R1005" s="827"/>
      <c r="S1005" s="832"/>
    </row>
    <row r="1006" spans="1:19" ht="14.45" customHeight="1" x14ac:dyDescent="0.2">
      <c r="A1006" s="821" t="s">
        <v>6414</v>
      </c>
      <c r="B1006" s="822" t="s">
        <v>6415</v>
      </c>
      <c r="C1006" s="822" t="s">
        <v>612</v>
      </c>
      <c r="D1006" s="822" t="s">
        <v>2979</v>
      </c>
      <c r="E1006" s="822" t="s">
        <v>6329</v>
      </c>
      <c r="F1006" s="822" t="s">
        <v>6423</v>
      </c>
      <c r="G1006" s="822" t="s">
        <v>6424</v>
      </c>
      <c r="H1006" s="831">
        <v>7</v>
      </c>
      <c r="I1006" s="831">
        <v>1764</v>
      </c>
      <c r="J1006" s="822">
        <v>0.27779527559055117</v>
      </c>
      <c r="K1006" s="822">
        <v>252</v>
      </c>
      <c r="L1006" s="831">
        <v>25</v>
      </c>
      <c r="M1006" s="831">
        <v>6350</v>
      </c>
      <c r="N1006" s="822">
        <v>1</v>
      </c>
      <c r="O1006" s="822">
        <v>254</v>
      </c>
      <c r="P1006" s="831">
        <v>5</v>
      </c>
      <c r="Q1006" s="831">
        <v>1275</v>
      </c>
      <c r="R1006" s="827">
        <v>0.20078740157480315</v>
      </c>
      <c r="S1006" s="832">
        <v>255</v>
      </c>
    </row>
    <row r="1007" spans="1:19" ht="14.45" customHeight="1" x14ac:dyDescent="0.2">
      <c r="A1007" s="821" t="s">
        <v>6414</v>
      </c>
      <c r="B1007" s="822" t="s">
        <v>6415</v>
      </c>
      <c r="C1007" s="822" t="s">
        <v>612</v>
      </c>
      <c r="D1007" s="822" t="s">
        <v>2979</v>
      </c>
      <c r="E1007" s="822" t="s">
        <v>6329</v>
      </c>
      <c r="F1007" s="822" t="s">
        <v>6425</v>
      </c>
      <c r="G1007" s="822" t="s">
        <v>6426</v>
      </c>
      <c r="H1007" s="831">
        <v>10</v>
      </c>
      <c r="I1007" s="831">
        <v>1269</v>
      </c>
      <c r="J1007" s="822">
        <v>0.11848739495798319</v>
      </c>
      <c r="K1007" s="822">
        <v>126.9</v>
      </c>
      <c r="L1007" s="831">
        <v>85</v>
      </c>
      <c r="M1007" s="831">
        <v>10710</v>
      </c>
      <c r="N1007" s="822">
        <v>1</v>
      </c>
      <c r="O1007" s="822">
        <v>126</v>
      </c>
      <c r="P1007" s="831">
        <v>8</v>
      </c>
      <c r="Q1007" s="831">
        <v>1016</v>
      </c>
      <c r="R1007" s="827">
        <v>9.4864612511671331E-2</v>
      </c>
      <c r="S1007" s="832">
        <v>127</v>
      </c>
    </row>
    <row r="1008" spans="1:19" ht="14.45" customHeight="1" x14ac:dyDescent="0.2">
      <c r="A1008" s="821" t="s">
        <v>6414</v>
      </c>
      <c r="B1008" s="822" t="s">
        <v>6415</v>
      </c>
      <c r="C1008" s="822" t="s">
        <v>612</v>
      </c>
      <c r="D1008" s="822" t="s">
        <v>2979</v>
      </c>
      <c r="E1008" s="822" t="s">
        <v>6329</v>
      </c>
      <c r="F1008" s="822" t="s">
        <v>6440</v>
      </c>
      <c r="G1008" s="822" t="s">
        <v>6437</v>
      </c>
      <c r="H1008" s="831">
        <v>3</v>
      </c>
      <c r="I1008" s="831">
        <v>1707</v>
      </c>
      <c r="J1008" s="822">
        <v>1.4895287958115184</v>
      </c>
      <c r="K1008" s="822">
        <v>569</v>
      </c>
      <c r="L1008" s="831">
        <v>2</v>
      </c>
      <c r="M1008" s="831">
        <v>1146</v>
      </c>
      <c r="N1008" s="822">
        <v>1</v>
      </c>
      <c r="O1008" s="822">
        <v>573</v>
      </c>
      <c r="P1008" s="831">
        <v>2</v>
      </c>
      <c r="Q1008" s="831">
        <v>1152</v>
      </c>
      <c r="R1008" s="827">
        <v>1.0052356020942408</v>
      </c>
      <c r="S1008" s="832">
        <v>576</v>
      </c>
    </row>
    <row r="1009" spans="1:19" ht="14.45" customHeight="1" x14ac:dyDescent="0.2">
      <c r="A1009" s="821" t="s">
        <v>6414</v>
      </c>
      <c r="B1009" s="822" t="s">
        <v>6415</v>
      </c>
      <c r="C1009" s="822" t="s">
        <v>612</v>
      </c>
      <c r="D1009" s="822" t="s">
        <v>2979</v>
      </c>
      <c r="E1009" s="822" t="s">
        <v>6329</v>
      </c>
      <c r="F1009" s="822" t="s">
        <v>6446</v>
      </c>
      <c r="G1009" s="822" t="s">
        <v>6447</v>
      </c>
      <c r="H1009" s="831"/>
      <c r="I1009" s="831"/>
      <c r="J1009" s="822"/>
      <c r="K1009" s="822"/>
      <c r="L1009" s="831">
        <v>1</v>
      </c>
      <c r="M1009" s="831">
        <v>217</v>
      </c>
      <c r="N1009" s="822">
        <v>1</v>
      </c>
      <c r="O1009" s="822">
        <v>217</v>
      </c>
      <c r="P1009" s="831"/>
      <c r="Q1009" s="831"/>
      <c r="R1009" s="827"/>
      <c r="S1009" s="832"/>
    </row>
    <row r="1010" spans="1:19" ht="14.45" customHeight="1" x14ac:dyDescent="0.2">
      <c r="A1010" s="821" t="s">
        <v>6414</v>
      </c>
      <c r="B1010" s="822" t="s">
        <v>6415</v>
      </c>
      <c r="C1010" s="822" t="s">
        <v>612</v>
      </c>
      <c r="D1010" s="822" t="s">
        <v>2979</v>
      </c>
      <c r="E1010" s="822" t="s">
        <v>6329</v>
      </c>
      <c r="F1010" s="822" t="s">
        <v>6450</v>
      </c>
      <c r="G1010" s="822" t="s">
        <v>6451</v>
      </c>
      <c r="H1010" s="831">
        <v>2</v>
      </c>
      <c r="I1010" s="831">
        <v>616</v>
      </c>
      <c r="J1010" s="822"/>
      <c r="K1010" s="822">
        <v>308</v>
      </c>
      <c r="L1010" s="831"/>
      <c r="M1010" s="831"/>
      <c r="N1010" s="822"/>
      <c r="O1010" s="822"/>
      <c r="P1010" s="831"/>
      <c r="Q1010" s="831"/>
      <c r="R1010" s="827"/>
      <c r="S1010" s="832"/>
    </row>
    <row r="1011" spans="1:19" ht="14.45" customHeight="1" x14ac:dyDescent="0.2">
      <c r="A1011" s="821" t="s">
        <v>6414</v>
      </c>
      <c r="B1011" s="822" t="s">
        <v>6415</v>
      </c>
      <c r="C1011" s="822" t="s">
        <v>612</v>
      </c>
      <c r="D1011" s="822" t="s">
        <v>2979</v>
      </c>
      <c r="E1011" s="822" t="s">
        <v>6329</v>
      </c>
      <c r="F1011" s="822" t="s">
        <v>6453</v>
      </c>
      <c r="G1011" s="822" t="s">
        <v>6451</v>
      </c>
      <c r="H1011" s="831">
        <v>5</v>
      </c>
      <c r="I1011" s="831">
        <v>1905</v>
      </c>
      <c r="J1011" s="822">
        <v>0.15961457896941769</v>
      </c>
      <c r="K1011" s="822">
        <v>381</v>
      </c>
      <c r="L1011" s="831">
        <v>31</v>
      </c>
      <c r="M1011" s="831">
        <v>11935</v>
      </c>
      <c r="N1011" s="822">
        <v>1</v>
      </c>
      <c r="O1011" s="822">
        <v>385</v>
      </c>
      <c r="P1011" s="831">
        <v>4</v>
      </c>
      <c r="Q1011" s="831">
        <v>1552</v>
      </c>
      <c r="R1011" s="827">
        <v>0.13003770423125263</v>
      </c>
      <c r="S1011" s="832">
        <v>388</v>
      </c>
    </row>
    <row r="1012" spans="1:19" ht="14.45" customHeight="1" x14ac:dyDescent="0.2">
      <c r="A1012" s="821" t="s">
        <v>6414</v>
      </c>
      <c r="B1012" s="822" t="s">
        <v>6415</v>
      </c>
      <c r="C1012" s="822" t="s">
        <v>612</v>
      </c>
      <c r="D1012" s="822" t="s">
        <v>2980</v>
      </c>
      <c r="E1012" s="822" t="s">
        <v>6329</v>
      </c>
      <c r="F1012" s="822" t="s">
        <v>6423</v>
      </c>
      <c r="G1012" s="822" t="s">
        <v>6424</v>
      </c>
      <c r="H1012" s="831">
        <v>1</v>
      </c>
      <c r="I1012" s="831">
        <v>252</v>
      </c>
      <c r="J1012" s="822">
        <v>0.33070866141732286</v>
      </c>
      <c r="K1012" s="822">
        <v>252</v>
      </c>
      <c r="L1012" s="831">
        <v>3</v>
      </c>
      <c r="M1012" s="831">
        <v>762</v>
      </c>
      <c r="N1012" s="822">
        <v>1</v>
      </c>
      <c r="O1012" s="822">
        <v>254</v>
      </c>
      <c r="P1012" s="831">
        <v>1</v>
      </c>
      <c r="Q1012" s="831">
        <v>255</v>
      </c>
      <c r="R1012" s="827">
        <v>0.3346456692913386</v>
      </c>
      <c r="S1012" s="832">
        <v>255</v>
      </c>
    </row>
    <row r="1013" spans="1:19" ht="14.45" customHeight="1" x14ac:dyDescent="0.2">
      <c r="A1013" s="821" t="s">
        <v>6414</v>
      </c>
      <c r="B1013" s="822" t="s">
        <v>6415</v>
      </c>
      <c r="C1013" s="822" t="s">
        <v>612</v>
      </c>
      <c r="D1013" s="822" t="s">
        <v>2980</v>
      </c>
      <c r="E1013" s="822" t="s">
        <v>6329</v>
      </c>
      <c r="F1013" s="822" t="s">
        <v>6425</v>
      </c>
      <c r="G1013" s="822" t="s">
        <v>6426</v>
      </c>
      <c r="H1013" s="831">
        <v>4</v>
      </c>
      <c r="I1013" s="831">
        <v>508</v>
      </c>
      <c r="J1013" s="822">
        <v>0.67195767195767198</v>
      </c>
      <c r="K1013" s="822">
        <v>127</v>
      </c>
      <c r="L1013" s="831">
        <v>6</v>
      </c>
      <c r="M1013" s="831">
        <v>756</v>
      </c>
      <c r="N1013" s="822">
        <v>1</v>
      </c>
      <c r="O1013" s="822">
        <v>126</v>
      </c>
      <c r="P1013" s="831">
        <v>1</v>
      </c>
      <c r="Q1013" s="831">
        <v>127</v>
      </c>
      <c r="R1013" s="827">
        <v>0.16798941798941799</v>
      </c>
      <c r="S1013" s="832">
        <v>127</v>
      </c>
    </row>
    <row r="1014" spans="1:19" ht="14.45" customHeight="1" x14ac:dyDescent="0.2">
      <c r="A1014" s="821" t="s">
        <v>6414</v>
      </c>
      <c r="B1014" s="822" t="s">
        <v>6415</v>
      </c>
      <c r="C1014" s="822" t="s">
        <v>612</v>
      </c>
      <c r="D1014" s="822" t="s">
        <v>2980</v>
      </c>
      <c r="E1014" s="822" t="s">
        <v>6329</v>
      </c>
      <c r="F1014" s="822" t="s">
        <v>6450</v>
      </c>
      <c r="G1014" s="822" t="s">
        <v>6451</v>
      </c>
      <c r="H1014" s="831">
        <v>2</v>
      </c>
      <c r="I1014" s="831">
        <v>616</v>
      </c>
      <c r="J1014" s="822">
        <v>0.49677419354838709</v>
      </c>
      <c r="K1014" s="822">
        <v>308</v>
      </c>
      <c r="L1014" s="831">
        <v>4</v>
      </c>
      <c r="M1014" s="831">
        <v>1240</v>
      </c>
      <c r="N1014" s="822">
        <v>1</v>
      </c>
      <c r="O1014" s="822">
        <v>310</v>
      </c>
      <c r="P1014" s="831"/>
      <c r="Q1014" s="831"/>
      <c r="R1014" s="827"/>
      <c r="S1014" s="832"/>
    </row>
    <row r="1015" spans="1:19" ht="14.45" customHeight="1" x14ac:dyDescent="0.2">
      <c r="A1015" s="821" t="s">
        <v>6414</v>
      </c>
      <c r="B1015" s="822" t="s">
        <v>6415</v>
      </c>
      <c r="C1015" s="822" t="s">
        <v>612</v>
      </c>
      <c r="D1015" s="822" t="s">
        <v>2980</v>
      </c>
      <c r="E1015" s="822" t="s">
        <v>6329</v>
      </c>
      <c r="F1015" s="822" t="s">
        <v>6453</v>
      </c>
      <c r="G1015" s="822" t="s">
        <v>6451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1</v>
      </c>
      <c r="Q1015" s="831">
        <v>388</v>
      </c>
      <c r="R1015" s="827"/>
      <c r="S1015" s="832">
        <v>388</v>
      </c>
    </row>
    <row r="1016" spans="1:19" ht="14.45" customHeight="1" x14ac:dyDescent="0.2">
      <c r="A1016" s="821" t="s">
        <v>6414</v>
      </c>
      <c r="B1016" s="822" t="s">
        <v>6415</v>
      </c>
      <c r="C1016" s="822" t="s">
        <v>612</v>
      </c>
      <c r="D1016" s="822" t="s">
        <v>6317</v>
      </c>
      <c r="E1016" s="822" t="s">
        <v>6329</v>
      </c>
      <c r="F1016" s="822" t="s">
        <v>6423</v>
      </c>
      <c r="G1016" s="822" t="s">
        <v>6424</v>
      </c>
      <c r="H1016" s="831">
        <v>14</v>
      </c>
      <c r="I1016" s="831">
        <v>3528</v>
      </c>
      <c r="J1016" s="822"/>
      <c r="K1016" s="822">
        <v>252</v>
      </c>
      <c r="L1016" s="831"/>
      <c r="M1016" s="831"/>
      <c r="N1016" s="822"/>
      <c r="O1016" s="822"/>
      <c r="P1016" s="831">
        <v>1</v>
      </c>
      <c r="Q1016" s="831">
        <v>255</v>
      </c>
      <c r="R1016" s="827"/>
      <c r="S1016" s="832">
        <v>255</v>
      </c>
    </row>
    <row r="1017" spans="1:19" ht="14.45" customHeight="1" x14ac:dyDescent="0.2">
      <c r="A1017" s="821" t="s">
        <v>6414</v>
      </c>
      <c r="B1017" s="822" t="s">
        <v>6415</v>
      </c>
      <c r="C1017" s="822" t="s">
        <v>612</v>
      </c>
      <c r="D1017" s="822" t="s">
        <v>6317</v>
      </c>
      <c r="E1017" s="822" t="s">
        <v>6329</v>
      </c>
      <c r="F1017" s="822" t="s">
        <v>6425</v>
      </c>
      <c r="G1017" s="822" t="s">
        <v>6426</v>
      </c>
      <c r="H1017" s="831">
        <v>60</v>
      </c>
      <c r="I1017" s="831">
        <v>7584</v>
      </c>
      <c r="J1017" s="822"/>
      <c r="K1017" s="822">
        <v>126.4</v>
      </c>
      <c r="L1017" s="831"/>
      <c r="M1017" s="831"/>
      <c r="N1017" s="822"/>
      <c r="O1017" s="822"/>
      <c r="P1017" s="831">
        <v>4</v>
      </c>
      <c r="Q1017" s="831">
        <v>508</v>
      </c>
      <c r="R1017" s="827"/>
      <c r="S1017" s="832">
        <v>127</v>
      </c>
    </row>
    <row r="1018" spans="1:19" ht="14.45" customHeight="1" x14ac:dyDescent="0.2">
      <c r="A1018" s="821" t="s">
        <v>6414</v>
      </c>
      <c r="B1018" s="822" t="s">
        <v>6415</v>
      </c>
      <c r="C1018" s="822" t="s">
        <v>612</v>
      </c>
      <c r="D1018" s="822" t="s">
        <v>6317</v>
      </c>
      <c r="E1018" s="822" t="s">
        <v>6329</v>
      </c>
      <c r="F1018" s="822" t="s">
        <v>6434</v>
      </c>
      <c r="G1018" s="822" t="s">
        <v>6435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1</v>
      </c>
      <c r="Q1018" s="831">
        <v>335</v>
      </c>
      <c r="R1018" s="827"/>
      <c r="S1018" s="832">
        <v>335</v>
      </c>
    </row>
    <row r="1019" spans="1:19" ht="14.45" customHeight="1" x14ac:dyDescent="0.2">
      <c r="A1019" s="821" t="s">
        <v>6414</v>
      </c>
      <c r="B1019" s="822" t="s">
        <v>6415</v>
      </c>
      <c r="C1019" s="822" t="s">
        <v>612</v>
      </c>
      <c r="D1019" s="822" t="s">
        <v>6317</v>
      </c>
      <c r="E1019" s="822" t="s">
        <v>6329</v>
      </c>
      <c r="F1019" s="822" t="s">
        <v>6450</v>
      </c>
      <c r="G1019" s="822" t="s">
        <v>6451</v>
      </c>
      <c r="H1019" s="831">
        <v>18</v>
      </c>
      <c r="I1019" s="831">
        <v>5544</v>
      </c>
      <c r="J1019" s="822"/>
      <c r="K1019" s="822">
        <v>308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6414</v>
      </c>
      <c r="B1020" s="822" t="s">
        <v>6415</v>
      </c>
      <c r="C1020" s="822" t="s">
        <v>612</v>
      </c>
      <c r="D1020" s="822" t="s">
        <v>6318</v>
      </c>
      <c r="E1020" s="822" t="s">
        <v>6329</v>
      </c>
      <c r="F1020" s="822" t="s">
        <v>6423</v>
      </c>
      <c r="G1020" s="822" t="s">
        <v>6424</v>
      </c>
      <c r="H1020" s="831">
        <v>4</v>
      </c>
      <c r="I1020" s="831">
        <v>1008</v>
      </c>
      <c r="J1020" s="822">
        <v>0.26456692913385826</v>
      </c>
      <c r="K1020" s="822">
        <v>252</v>
      </c>
      <c r="L1020" s="831">
        <v>15</v>
      </c>
      <c r="M1020" s="831">
        <v>3810</v>
      </c>
      <c r="N1020" s="822">
        <v>1</v>
      </c>
      <c r="O1020" s="822">
        <v>254</v>
      </c>
      <c r="P1020" s="831">
        <v>1</v>
      </c>
      <c r="Q1020" s="831">
        <v>255</v>
      </c>
      <c r="R1020" s="827">
        <v>6.6929133858267723E-2</v>
      </c>
      <c r="S1020" s="832">
        <v>255</v>
      </c>
    </row>
    <row r="1021" spans="1:19" ht="14.45" customHeight="1" x14ac:dyDescent="0.2">
      <c r="A1021" s="821" t="s">
        <v>6414</v>
      </c>
      <c r="B1021" s="822" t="s">
        <v>6415</v>
      </c>
      <c r="C1021" s="822" t="s">
        <v>612</v>
      </c>
      <c r="D1021" s="822" t="s">
        <v>6318</v>
      </c>
      <c r="E1021" s="822" t="s">
        <v>6329</v>
      </c>
      <c r="F1021" s="822" t="s">
        <v>6425</v>
      </c>
      <c r="G1021" s="822" t="s">
        <v>6426</v>
      </c>
      <c r="H1021" s="831">
        <v>9</v>
      </c>
      <c r="I1021" s="831">
        <v>1140</v>
      </c>
      <c r="J1021" s="822">
        <v>0.13112491373360938</v>
      </c>
      <c r="K1021" s="822">
        <v>126.66666666666667</v>
      </c>
      <c r="L1021" s="831">
        <v>69</v>
      </c>
      <c r="M1021" s="831">
        <v>8694</v>
      </c>
      <c r="N1021" s="822">
        <v>1</v>
      </c>
      <c r="O1021" s="822">
        <v>126</v>
      </c>
      <c r="P1021" s="831">
        <v>2</v>
      </c>
      <c r="Q1021" s="831">
        <v>254</v>
      </c>
      <c r="R1021" s="827">
        <v>2.9215550954681389E-2</v>
      </c>
      <c r="S1021" s="832">
        <v>127</v>
      </c>
    </row>
    <row r="1022" spans="1:19" ht="14.45" customHeight="1" x14ac:dyDescent="0.2">
      <c r="A1022" s="821" t="s">
        <v>6414</v>
      </c>
      <c r="B1022" s="822" t="s">
        <v>6415</v>
      </c>
      <c r="C1022" s="822" t="s">
        <v>612</v>
      </c>
      <c r="D1022" s="822" t="s">
        <v>6318</v>
      </c>
      <c r="E1022" s="822" t="s">
        <v>6329</v>
      </c>
      <c r="F1022" s="822" t="s">
        <v>6436</v>
      </c>
      <c r="G1022" s="822" t="s">
        <v>6437</v>
      </c>
      <c r="H1022" s="831">
        <v>7</v>
      </c>
      <c r="I1022" s="831">
        <v>3472</v>
      </c>
      <c r="J1022" s="822">
        <v>0.53629904232313874</v>
      </c>
      <c r="K1022" s="822">
        <v>496</v>
      </c>
      <c r="L1022" s="831">
        <v>13</v>
      </c>
      <c r="M1022" s="831">
        <v>6474</v>
      </c>
      <c r="N1022" s="822">
        <v>1</v>
      </c>
      <c r="O1022" s="822">
        <v>498</v>
      </c>
      <c r="P1022" s="831">
        <v>1</v>
      </c>
      <c r="Q1022" s="831">
        <v>499</v>
      </c>
      <c r="R1022" s="827">
        <v>7.7077540932962624E-2</v>
      </c>
      <c r="S1022" s="832">
        <v>499</v>
      </c>
    </row>
    <row r="1023" spans="1:19" ht="14.45" customHeight="1" x14ac:dyDescent="0.2">
      <c r="A1023" s="821" t="s">
        <v>6414</v>
      </c>
      <c r="B1023" s="822" t="s">
        <v>6415</v>
      </c>
      <c r="C1023" s="822" t="s">
        <v>612</v>
      </c>
      <c r="D1023" s="822" t="s">
        <v>6318</v>
      </c>
      <c r="E1023" s="822" t="s">
        <v>6329</v>
      </c>
      <c r="F1023" s="822" t="s">
        <v>6438</v>
      </c>
      <c r="G1023" s="822" t="s">
        <v>6439</v>
      </c>
      <c r="H1023" s="831">
        <v>2</v>
      </c>
      <c r="I1023" s="831">
        <v>1378</v>
      </c>
      <c r="J1023" s="822"/>
      <c r="K1023" s="822">
        <v>689</v>
      </c>
      <c r="L1023" s="831"/>
      <c r="M1023" s="831"/>
      <c r="N1023" s="822"/>
      <c r="O1023" s="822"/>
      <c r="P1023" s="831"/>
      <c r="Q1023" s="831"/>
      <c r="R1023" s="827"/>
      <c r="S1023" s="832"/>
    </row>
    <row r="1024" spans="1:19" ht="14.45" customHeight="1" x14ac:dyDescent="0.2">
      <c r="A1024" s="821" t="s">
        <v>6414</v>
      </c>
      <c r="B1024" s="822" t="s">
        <v>6415</v>
      </c>
      <c r="C1024" s="822" t="s">
        <v>612</v>
      </c>
      <c r="D1024" s="822" t="s">
        <v>6318</v>
      </c>
      <c r="E1024" s="822" t="s">
        <v>6329</v>
      </c>
      <c r="F1024" s="822" t="s">
        <v>6440</v>
      </c>
      <c r="G1024" s="822" t="s">
        <v>6437</v>
      </c>
      <c r="H1024" s="831"/>
      <c r="I1024" s="831"/>
      <c r="J1024" s="822"/>
      <c r="K1024" s="822"/>
      <c r="L1024" s="831">
        <v>2</v>
      </c>
      <c r="M1024" s="831">
        <v>1146</v>
      </c>
      <c r="N1024" s="822">
        <v>1</v>
      </c>
      <c r="O1024" s="822">
        <v>573</v>
      </c>
      <c r="P1024" s="831"/>
      <c r="Q1024" s="831"/>
      <c r="R1024" s="827"/>
      <c r="S1024" s="832"/>
    </row>
    <row r="1025" spans="1:19" ht="14.45" customHeight="1" x14ac:dyDescent="0.2">
      <c r="A1025" s="821" t="s">
        <v>6414</v>
      </c>
      <c r="B1025" s="822" t="s">
        <v>6415</v>
      </c>
      <c r="C1025" s="822" t="s">
        <v>612</v>
      </c>
      <c r="D1025" s="822" t="s">
        <v>6318</v>
      </c>
      <c r="E1025" s="822" t="s">
        <v>6329</v>
      </c>
      <c r="F1025" s="822" t="s">
        <v>6446</v>
      </c>
      <c r="G1025" s="822" t="s">
        <v>6447</v>
      </c>
      <c r="H1025" s="831"/>
      <c r="I1025" s="831"/>
      <c r="J1025" s="822"/>
      <c r="K1025" s="822"/>
      <c r="L1025" s="831">
        <v>1</v>
      </c>
      <c r="M1025" s="831">
        <v>217</v>
      </c>
      <c r="N1025" s="822">
        <v>1</v>
      </c>
      <c r="O1025" s="822">
        <v>217</v>
      </c>
      <c r="P1025" s="831"/>
      <c r="Q1025" s="831"/>
      <c r="R1025" s="827"/>
      <c r="S1025" s="832"/>
    </row>
    <row r="1026" spans="1:19" ht="14.45" customHeight="1" x14ac:dyDescent="0.2">
      <c r="A1026" s="821" t="s">
        <v>6414</v>
      </c>
      <c r="B1026" s="822" t="s">
        <v>6415</v>
      </c>
      <c r="C1026" s="822" t="s">
        <v>612</v>
      </c>
      <c r="D1026" s="822" t="s">
        <v>6318</v>
      </c>
      <c r="E1026" s="822" t="s">
        <v>6329</v>
      </c>
      <c r="F1026" s="822" t="s">
        <v>6448</v>
      </c>
      <c r="G1026" s="822" t="s">
        <v>6449</v>
      </c>
      <c r="H1026" s="831">
        <v>2</v>
      </c>
      <c r="I1026" s="831">
        <v>172</v>
      </c>
      <c r="J1026" s="822"/>
      <c r="K1026" s="822">
        <v>86</v>
      </c>
      <c r="L1026" s="831"/>
      <c r="M1026" s="831"/>
      <c r="N1026" s="822"/>
      <c r="O1026" s="822"/>
      <c r="P1026" s="831"/>
      <c r="Q1026" s="831"/>
      <c r="R1026" s="827"/>
      <c r="S1026" s="832"/>
    </row>
    <row r="1027" spans="1:19" ht="14.45" customHeight="1" x14ac:dyDescent="0.2">
      <c r="A1027" s="821" t="s">
        <v>6414</v>
      </c>
      <c r="B1027" s="822" t="s">
        <v>6415</v>
      </c>
      <c r="C1027" s="822" t="s">
        <v>612</v>
      </c>
      <c r="D1027" s="822" t="s">
        <v>6318</v>
      </c>
      <c r="E1027" s="822" t="s">
        <v>6329</v>
      </c>
      <c r="F1027" s="822" t="s">
        <v>6450</v>
      </c>
      <c r="G1027" s="822" t="s">
        <v>6451</v>
      </c>
      <c r="H1027" s="831">
        <v>1</v>
      </c>
      <c r="I1027" s="831">
        <v>308</v>
      </c>
      <c r="J1027" s="822">
        <v>0.49677419354838709</v>
      </c>
      <c r="K1027" s="822">
        <v>308</v>
      </c>
      <c r="L1027" s="831">
        <v>2</v>
      </c>
      <c r="M1027" s="831">
        <v>620</v>
      </c>
      <c r="N1027" s="822">
        <v>1</v>
      </c>
      <c r="O1027" s="822">
        <v>310</v>
      </c>
      <c r="P1027" s="831"/>
      <c r="Q1027" s="831"/>
      <c r="R1027" s="827"/>
      <c r="S1027" s="832"/>
    </row>
    <row r="1028" spans="1:19" ht="14.45" customHeight="1" x14ac:dyDescent="0.2">
      <c r="A1028" s="821" t="s">
        <v>6414</v>
      </c>
      <c r="B1028" s="822" t="s">
        <v>6415</v>
      </c>
      <c r="C1028" s="822" t="s">
        <v>612</v>
      </c>
      <c r="D1028" s="822" t="s">
        <v>6318</v>
      </c>
      <c r="E1028" s="822" t="s">
        <v>6329</v>
      </c>
      <c r="F1028" s="822" t="s">
        <v>6452</v>
      </c>
      <c r="G1028" s="822" t="s">
        <v>6447</v>
      </c>
      <c r="H1028" s="831">
        <v>1</v>
      </c>
      <c r="I1028" s="831">
        <v>179</v>
      </c>
      <c r="J1028" s="822"/>
      <c r="K1028" s="822">
        <v>179</v>
      </c>
      <c r="L1028" s="831"/>
      <c r="M1028" s="831"/>
      <c r="N1028" s="822"/>
      <c r="O1028" s="822"/>
      <c r="P1028" s="831"/>
      <c r="Q1028" s="831"/>
      <c r="R1028" s="827"/>
      <c r="S1028" s="832"/>
    </row>
    <row r="1029" spans="1:19" ht="14.45" customHeight="1" x14ac:dyDescent="0.2">
      <c r="A1029" s="821" t="s">
        <v>6414</v>
      </c>
      <c r="B1029" s="822" t="s">
        <v>6415</v>
      </c>
      <c r="C1029" s="822" t="s">
        <v>612</v>
      </c>
      <c r="D1029" s="822" t="s">
        <v>6318</v>
      </c>
      <c r="E1029" s="822" t="s">
        <v>6329</v>
      </c>
      <c r="F1029" s="822" t="s">
        <v>6453</v>
      </c>
      <c r="G1029" s="822" t="s">
        <v>6451</v>
      </c>
      <c r="H1029" s="831"/>
      <c r="I1029" s="831"/>
      <c r="J1029" s="822"/>
      <c r="K1029" s="822"/>
      <c r="L1029" s="831">
        <v>2</v>
      </c>
      <c r="M1029" s="831">
        <v>770</v>
      </c>
      <c r="N1029" s="822">
        <v>1</v>
      </c>
      <c r="O1029" s="822">
        <v>385</v>
      </c>
      <c r="P1029" s="831">
        <v>2</v>
      </c>
      <c r="Q1029" s="831">
        <v>776</v>
      </c>
      <c r="R1029" s="827">
        <v>1.0077922077922077</v>
      </c>
      <c r="S1029" s="832">
        <v>388</v>
      </c>
    </row>
    <row r="1030" spans="1:19" ht="14.45" customHeight="1" x14ac:dyDescent="0.2">
      <c r="A1030" s="821" t="s">
        <v>6414</v>
      </c>
      <c r="B1030" s="822" t="s">
        <v>6415</v>
      </c>
      <c r="C1030" s="822" t="s">
        <v>612</v>
      </c>
      <c r="D1030" s="822" t="s">
        <v>6318</v>
      </c>
      <c r="E1030" s="822" t="s">
        <v>6329</v>
      </c>
      <c r="F1030" s="822" t="s">
        <v>6454</v>
      </c>
      <c r="G1030" s="822" t="s">
        <v>6455</v>
      </c>
      <c r="H1030" s="831">
        <v>1</v>
      </c>
      <c r="I1030" s="831">
        <v>273</v>
      </c>
      <c r="J1030" s="822"/>
      <c r="K1030" s="822">
        <v>273</v>
      </c>
      <c r="L1030" s="831"/>
      <c r="M1030" s="831"/>
      <c r="N1030" s="822"/>
      <c r="O1030" s="822"/>
      <c r="P1030" s="831"/>
      <c r="Q1030" s="831"/>
      <c r="R1030" s="827"/>
      <c r="S1030" s="832"/>
    </row>
    <row r="1031" spans="1:19" ht="14.45" customHeight="1" x14ac:dyDescent="0.2">
      <c r="A1031" s="821" t="s">
        <v>6414</v>
      </c>
      <c r="B1031" s="822" t="s">
        <v>6415</v>
      </c>
      <c r="C1031" s="822" t="s">
        <v>612</v>
      </c>
      <c r="D1031" s="822" t="s">
        <v>2981</v>
      </c>
      <c r="E1031" s="822" t="s">
        <v>6329</v>
      </c>
      <c r="F1031" s="822" t="s">
        <v>6423</v>
      </c>
      <c r="G1031" s="822" t="s">
        <v>6424</v>
      </c>
      <c r="H1031" s="831">
        <v>1</v>
      </c>
      <c r="I1031" s="831">
        <v>252</v>
      </c>
      <c r="J1031" s="822"/>
      <c r="K1031" s="822">
        <v>252</v>
      </c>
      <c r="L1031" s="831"/>
      <c r="M1031" s="831"/>
      <c r="N1031" s="822"/>
      <c r="O1031" s="822"/>
      <c r="P1031" s="831">
        <v>6</v>
      </c>
      <c r="Q1031" s="831">
        <v>1530</v>
      </c>
      <c r="R1031" s="827"/>
      <c r="S1031" s="832">
        <v>255</v>
      </c>
    </row>
    <row r="1032" spans="1:19" ht="14.45" customHeight="1" x14ac:dyDescent="0.2">
      <c r="A1032" s="821" t="s">
        <v>6414</v>
      </c>
      <c r="B1032" s="822" t="s">
        <v>6415</v>
      </c>
      <c r="C1032" s="822" t="s">
        <v>612</v>
      </c>
      <c r="D1032" s="822" t="s">
        <v>2981</v>
      </c>
      <c r="E1032" s="822" t="s">
        <v>6329</v>
      </c>
      <c r="F1032" s="822" t="s">
        <v>6425</v>
      </c>
      <c r="G1032" s="822" t="s">
        <v>6426</v>
      </c>
      <c r="H1032" s="831">
        <v>1</v>
      </c>
      <c r="I1032" s="831">
        <v>127</v>
      </c>
      <c r="J1032" s="822"/>
      <c r="K1032" s="822">
        <v>127</v>
      </c>
      <c r="L1032" s="831"/>
      <c r="M1032" s="831"/>
      <c r="N1032" s="822"/>
      <c r="O1032" s="822"/>
      <c r="P1032" s="831">
        <v>6</v>
      </c>
      <c r="Q1032" s="831">
        <v>762</v>
      </c>
      <c r="R1032" s="827"/>
      <c r="S1032" s="832">
        <v>127</v>
      </c>
    </row>
    <row r="1033" spans="1:19" ht="14.45" customHeight="1" x14ac:dyDescent="0.2">
      <c r="A1033" s="821" t="s">
        <v>6414</v>
      </c>
      <c r="B1033" s="822" t="s">
        <v>6415</v>
      </c>
      <c r="C1033" s="822" t="s">
        <v>612</v>
      </c>
      <c r="D1033" s="822" t="s">
        <v>2981</v>
      </c>
      <c r="E1033" s="822" t="s">
        <v>6329</v>
      </c>
      <c r="F1033" s="822" t="s">
        <v>6440</v>
      </c>
      <c r="G1033" s="822" t="s">
        <v>6437</v>
      </c>
      <c r="H1033" s="831">
        <v>2</v>
      </c>
      <c r="I1033" s="831">
        <v>1138</v>
      </c>
      <c r="J1033" s="822"/>
      <c r="K1033" s="822">
        <v>569</v>
      </c>
      <c r="L1033" s="831"/>
      <c r="M1033" s="831"/>
      <c r="N1033" s="822"/>
      <c r="O1033" s="822"/>
      <c r="P1033" s="831">
        <v>1</v>
      </c>
      <c r="Q1033" s="831">
        <v>576</v>
      </c>
      <c r="R1033" s="827"/>
      <c r="S1033" s="832">
        <v>576</v>
      </c>
    </row>
    <row r="1034" spans="1:19" ht="14.45" customHeight="1" x14ac:dyDescent="0.2">
      <c r="A1034" s="821" t="s">
        <v>6414</v>
      </c>
      <c r="B1034" s="822" t="s">
        <v>6415</v>
      </c>
      <c r="C1034" s="822" t="s">
        <v>612</v>
      </c>
      <c r="D1034" s="822" t="s">
        <v>2981</v>
      </c>
      <c r="E1034" s="822" t="s">
        <v>6329</v>
      </c>
      <c r="F1034" s="822" t="s">
        <v>6453</v>
      </c>
      <c r="G1034" s="822" t="s">
        <v>6451</v>
      </c>
      <c r="H1034" s="831"/>
      <c r="I1034" s="831"/>
      <c r="J1034" s="822"/>
      <c r="K1034" s="822"/>
      <c r="L1034" s="831"/>
      <c r="M1034" s="831"/>
      <c r="N1034" s="822"/>
      <c r="O1034" s="822"/>
      <c r="P1034" s="831">
        <v>5</v>
      </c>
      <c r="Q1034" s="831">
        <v>1940</v>
      </c>
      <c r="R1034" s="827"/>
      <c r="S1034" s="832">
        <v>388</v>
      </c>
    </row>
    <row r="1035" spans="1:19" ht="14.45" customHeight="1" x14ac:dyDescent="0.2">
      <c r="A1035" s="821" t="s">
        <v>6414</v>
      </c>
      <c r="B1035" s="822" t="s">
        <v>6415</v>
      </c>
      <c r="C1035" s="822" t="s">
        <v>612</v>
      </c>
      <c r="D1035" s="822" t="s">
        <v>6319</v>
      </c>
      <c r="E1035" s="822" t="s">
        <v>6329</v>
      </c>
      <c r="F1035" s="822" t="s">
        <v>6423</v>
      </c>
      <c r="G1035" s="822" t="s">
        <v>6424</v>
      </c>
      <c r="H1035" s="831">
        <v>54</v>
      </c>
      <c r="I1035" s="831">
        <v>13608</v>
      </c>
      <c r="J1035" s="822">
        <v>3.5716535433070864</v>
      </c>
      <c r="K1035" s="822">
        <v>252</v>
      </c>
      <c r="L1035" s="831">
        <v>15</v>
      </c>
      <c r="M1035" s="831">
        <v>3810</v>
      </c>
      <c r="N1035" s="822">
        <v>1</v>
      </c>
      <c r="O1035" s="822">
        <v>254</v>
      </c>
      <c r="P1035" s="831">
        <v>84</v>
      </c>
      <c r="Q1035" s="831">
        <v>21420</v>
      </c>
      <c r="R1035" s="827">
        <v>5.622047244094488</v>
      </c>
      <c r="S1035" s="832">
        <v>255</v>
      </c>
    </row>
    <row r="1036" spans="1:19" ht="14.45" customHeight="1" x14ac:dyDescent="0.2">
      <c r="A1036" s="821" t="s">
        <v>6414</v>
      </c>
      <c r="B1036" s="822" t="s">
        <v>6415</v>
      </c>
      <c r="C1036" s="822" t="s">
        <v>612</v>
      </c>
      <c r="D1036" s="822" t="s">
        <v>6319</v>
      </c>
      <c r="E1036" s="822" t="s">
        <v>6329</v>
      </c>
      <c r="F1036" s="822" t="s">
        <v>6425</v>
      </c>
      <c r="G1036" s="822" t="s">
        <v>6426</v>
      </c>
      <c r="H1036" s="831">
        <v>239</v>
      </c>
      <c r="I1036" s="831">
        <v>30305</v>
      </c>
      <c r="J1036" s="822">
        <v>2.4795450826378662</v>
      </c>
      <c r="K1036" s="822">
        <v>126.79916317991632</v>
      </c>
      <c r="L1036" s="831">
        <v>97</v>
      </c>
      <c r="M1036" s="831">
        <v>12222</v>
      </c>
      <c r="N1036" s="822">
        <v>1</v>
      </c>
      <c r="O1036" s="822">
        <v>126</v>
      </c>
      <c r="P1036" s="831">
        <v>397</v>
      </c>
      <c r="Q1036" s="831">
        <v>50419</v>
      </c>
      <c r="R1036" s="827">
        <v>4.1252659139257082</v>
      </c>
      <c r="S1036" s="832">
        <v>127</v>
      </c>
    </row>
    <row r="1037" spans="1:19" ht="14.45" customHeight="1" x14ac:dyDescent="0.2">
      <c r="A1037" s="821" t="s">
        <v>6414</v>
      </c>
      <c r="B1037" s="822" t="s">
        <v>6415</v>
      </c>
      <c r="C1037" s="822" t="s">
        <v>612</v>
      </c>
      <c r="D1037" s="822" t="s">
        <v>6319</v>
      </c>
      <c r="E1037" s="822" t="s">
        <v>6329</v>
      </c>
      <c r="F1037" s="822" t="s">
        <v>6436</v>
      </c>
      <c r="G1037" s="822" t="s">
        <v>6437</v>
      </c>
      <c r="H1037" s="831">
        <v>1</v>
      </c>
      <c r="I1037" s="831">
        <v>496</v>
      </c>
      <c r="J1037" s="822">
        <v>0.99598393574297184</v>
      </c>
      <c r="K1037" s="822">
        <v>496</v>
      </c>
      <c r="L1037" s="831">
        <v>1</v>
      </c>
      <c r="M1037" s="831">
        <v>498</v>
      </c>
      <c r="N1037" s="822">
        <v>1</v>
      </c>
      <c r="O1037" s="822">
        <v>498</v>
      </c>
      <c r="P1037" s="831"/>
      <c r="Q1037" s="831"/>
      <c r="R1037" s="827"/>
      <c r="S1037" s="832"/>
    </row>
    <row r="1038" spans="1:19" ht="14.45" customHeight="1" x14ac:dyDescent="0.2">
      <c r="A1038" s="821" t="s">
        <v>6414</v>
      </c>
      <c r="B1038" s="822" t="s">
        <v>6415</v>
      </c>
      <c r="C1038" s="822" t="s">
        <v>612</v>
      </c>
      <c r="D1038" s="822" t="s">
        <v>6319</v>
      </c>
      <c r="E1038" s="822" t="s">
        <v>6329</v>
      </c>
      <c r="F1038" s="822" t="s">
        <v>6438</v>
      </c>
      <c r="G1038" s="822" t="s">
        <v>6439</v>
      </c>
      <c r="H1038" s="831">
        <v>1</v>
      </c>
      <c r="I1038" s="831">
        <v>689</v>
      </c>
      <c r="J1038" s="822"/>
      <c r="K1038" s="822">
        <v>689</v>
      </c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6414</v>
      </c>
      <c r="B1039" s="822" t="s">
        <v>6415</v>
      </c>
      <c r="C1039" s="822" t="s">
        <v>612</v>
      </c>
      <c r="D1039" s="822" t="s">
        <v>6319</v>
      </c>
      <c r="E1039" s="822" t="s">
        <v>6329</v>
      </c>
      <c r="F1039" s="822" t="s">
        <v>6440</v>
      </c>
      <c r="G1039" s="822" t="s">
        <v>6437</v>
      </c>
      <c r="H1039" s="831">
        <v>2</v>
      </c>
      <c r="I1039" s="831">
        <v>1138</v>
      </c>
      <c r="J1039" s="822"/>
      <c r="K1039" s="822">
        <v>569</v>
      </c>
      <c r="L1039" s="831"/>
      <c r="M1039" s="831"/>
      <c r="N1039" s="822"/>
      <c r="O1039" s="822"/>
      <c r="P1039" s="831">
        <v>4</v>
      </c>
      <c r="Q1039" s="831">
        <v>2304</v>
      </c>
      <c r="R1039" s="827"/>
      <c r="S1039" s="832">
        <v>576</v>
      </c>
    </row>
    <row r="1040" spans="1:19" ht="14.45" customHeight="1" x14ac:dyDescent="0.2">
      <c r="A1040" s="821" t="s">
        <v>6414</v>
      </c>
      <c r="B1040" s="822" t="s">
        <v>6415</v>
      </c>
      <c r="C1040" s="822" t="s">
        <v>612</v>
      </c>
      <c r="D1040" s="822" t="s">
        <v>6319</v>
      </c>
      <c r="E1040" s="822" t="s">
        <v>6329</v>
      </c>
      <c r="F1040" s="822" t="s">
        <v>6446</v>
      </c>
      <c r="G1040" s="822" t="s">
        <v>6447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1</v>
      </c>
      <c r="Q1040" s="831">
        <v>219</v>
      </c>
      <c r="R1040" s="827"/>
      <c r="S1040" s="832">
        <v>219</v>
      </c>
    </row>
    <row r="1041" spans="1:19" ht="14.45" customHeight="1" x14ac:dyDescent="0.2">
      <c r="A1041" s="821" t="s">
        <v>6414</v>
      </c>
      <c r="B1041" s="822" t="s">
        <v>6415</v>
      </c>
      <c r="C1041" s="822" t="s">
        <v>612</v>
      </c>
      <c r="D1041" s="822" t="s">
        <v>6319</v>
      </c>
      <c r="E1041" s="822" t="s">
        <v>6329</v>
      </c>
      <c r="F1041" s="822" t="s">
        <v>6450</v>
      </c>
      <c r="G1041" s="822" t="s">
        <v>6451</v>
      </c>
      <c r="H1041" s="831">
        <v>56</v>
      </c>
      <c r="I1041" s="831">
        <v>17248</v>
      </c>
      <c r="J1041" s="822">
        <v>6.9548387096774196</v>
      </c>
      <c r="K1041" s="822">
        <v>308</v>
      </c>
      <c r="L1041" s="831">
        <v>8</v>
      </c>
      <c r="M1041" s="831">
        <v>2480</v>
      </c>
      <c r="N1041" s="822">
        <v>1</v>
      </c>
      <c r="O1041" s="822">
        <v>310</v>
      </c>
      <c r="P1041" s="831">
        <v>9</v>
      </c>
      <c r="Q1041" s="831">
        <v>2799</v>
      </c>
      <c r="R1041" s="827">
        <v>1.1286290322580645</v>
      </c>
      <c r="S1041" s="832">
        <v>311</v>
      </c>
    </row>
    <row r="1042" spans="1:19" ht="14.45" customHeight="1" x14ac:dyDescent="0.2">
      <c r="A1042" s="821" t="s">
        <v>6414</v>
      </c>
      <c r="B1042" s="822" t="s">
        <v>6415</v>
      </c>
      <c r="C1042" s="822" t="s">
        <v>612</v>
      </c>
      <c r="D1042" s="822" t="s">
        <v>6319</v>
      </c>
      <c r="E1042" s="822" t="s">
        <v>6329</v>
      </c>
      <c r="F1042" s="822" t="s">
        <v>6453</v>
      </c>
      <c r="G1042" s="822" t="s">
        <v>6451</v>
      </c>
      <c r="H1042" s="831">
        <v>10</v>
      </c>
      <c r="I1042" s="831">
        <v>3810</v>
      </c>
      <c r="J1042" s="822">
        <v>0.52084757347915245</v>
      </c>
      <c r="K1042" s="822">
        <v>381</v>
      </c>
      <c r="L1042" s="831">
        <v>19</v>
      </c>
      <c r="M1042" s="831">
        <v>7315</v>
      </c>
      <c r="N1042" s="822">
        <v>1</v>
      </c>
      <c r="O1042" s="822">
        <v>385</v>
      </c>
      <c r="P1042" s="831">
        <v>96</v>
      </c>
      <c r="Q1042" s="831">
        <v>37248</v>
      </c>
      <c r="R1042" s="827">
        <v>5.0920027341079974</v>
      </c>
      <c r="S1042" s="832">
        <v>388</v>
      </c>
    </row>
    <row r="1043" spans="1:19" ht="14.45" customHeight="1" x14ac:dyDescent="0.2">
      <c r="A1043" s="821" t="s">
        <v>6414</v>
      </c>
      <c r="B1043" s="822" t="s">
        <v>6415</v>
      </c>
      <c r="C1043" s="822" t="s">
        <v>612</v>
      </c>
      <c r="D1043" s="822" t="s">
        <v>6319</v>
      </c>
      <c r="E1043" s="822" t="s">
        <v>6329</v>
      </c>
      <c r="F1043" s="822" t="s">
        <v>6457</v>
      </c>
      <c r="G1043" s="822" t="s">
        <v>6458</v>
      </c>
      <c r="H1043" s="831">
        <v>1</v>
      </c>
      <c r="I1043" s="831">
        <v>451</v>
      </c>
      <c r="J1043" s="822"/>
      <c r="K1043" s="822">
        <v>451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6414</v>
      </c>
      <c r="B1044" s="822" t="s">
        <v>6415</v>
      </c>
      <c r="C1044" s="822" t="s">
        <v>612</v>
      </c>
      <c r="D1044" s="822" t="s">
        <v>2982</v>
      </c>
      <c r="E1044" s="822" t="s">
        <v>6329</v>
      </c>
      <c r="F1044" s="822" t="s">
        <v>6423</v>
      </c>
      <c r="G1044" s="822" t="s">
        <v>6424</v>
      </c>
      <c r="H1044" s="831">
        <v>16</v>
      </c>
      <c r="I1044" s="831">
        <v>4032</v>
      </c>
      <c r="J1044" s="822">
        <v>0.99212598425196852</v>
      </c>
      <c r="K1044" s="822">
        <v>252</v>
      </c>
      <c r="L1044" s="831">
        <v>16</v>
      </c>
      <c r="M1044" s="831">
        <v>4064</v>
      </c>
      <c r="N1044" s="822">
        <v>1</v>
      </c>
      <c r="O1044" s="822">
        <v>254</v>
      </c>
      <c r="P1044" s="831">
        <v>13</v>
      </c>
      <c r="Q1044" s="831">
        <v>3315</v>
      </c>
      <c r="R1044" s="827">
        <v>0.81569881889763785</v>
      </c>
      <c r="S1044" s="832">
        <v>255</v>
      </c>
    </row>
    <row r="1045" spans="1:19" ht="14.45" customHeight="1" x14ac:dyDescent="0.2">
      <c r="A1045" s="821" t="s">
        <v>6414</v>
      </c>
      <c r="B1045" s="822" t="s">
        <v>6415</v>
      </c>
      <c r="C1045" s="822" t="s">
        <v>612</v>
      </c>
      <c r="D1045" s="822" t="s">
        <v>2982</v>
      </c>
      <c r="E1045" s="822" t="s">
        <v>6329</v>
      </c>
      <c r="F1045" s="822" t="s">
        <v>6425</v>
      </c>
      <c r="G1045" s="822" t="s">
        <v>6426</v>
      </c>
      <c r="H1045" s="831">
        <v>54</v>
      </c>
      <c r="I1045" s="831">
        <v>6854</v>
      </c>
      <c r="J1045" s="822">
        <v>0.76615247037782253</v>
      </c>
      <c r="K1045" s="822">
        <v>126.92592592592592</v>
      </c>
      <c r="L1045" s="831">
        <v>71</v>
      </c>
      <c r="M1045" s="831">
        <v>8946</v>
      </c>
      <c r="N1045" s="822">
        <v>1</v>
      </c>
      <c r="O1045" s="822">
        <v>126</v>
      </c>
      <c r="P1045" s="831">
        <v>41</v>
      </c>
      <c r="Q1045" s="831">
        <v>5207</v>
      </c>
      <c r="R1045" s="827">
        <v>0.58204784261122289</v>
      </c>
      <c r="S1045" s="832">
        <v>127</v>
      </c>
    </row>
    <row r="1046" spans="1:19" ht="14.45" customHeight="1" x14ac:dyDescent="0.2">
      <c r="A1046" s="821" t="s">
        <v>6414</v>
      </c>
      <c r="B1046" s="822" t="s">
        <v>6415</v>
      </c>
      <c r="C1046" s="822" t="s">
        <v>612</v>
      </c>
      <c r="D1046" s="822" t="s">
        <v>2982</v>
      </c>
      <c r="E1046" s="822" t="s">
        <v>6329</v>
      </c>
      <c r="F1046" s="822" t="s">
        <v>6440</v>
      </c>
      <c r="G1046" s="822" t="s">
        <v>6437</v>
      </c>
      <c r="H1046" s="831">
        <v>21</v>
      </c>
      <c r="I1046" s="831">
        <v>11949</v>
      </c>
      <c r="J1046" s="822">
        <v>0.77234826449486138</v>
      </c>
      <c r="K1046" s="822">
        <v>569</v>
      </c>
      <c r="L1046" s="831">
        <v>27</v>
      </c>
      <c r="M1046" s="831">
        <v>15471</v>
      </c>
      <c r="N1046" s="822">
        <v>1</v>
      </c>
      <c r="O1046" s="822">
        <v>573</v>
      </c>
      <c r="P1046" s="831">
        <v>26</v>
      </c>
      <c r="Q1046" s="831">
        <v>14976</v>
      </c>
      <c r="R1046" s="827">
        <v>0.96800465386852819</v>
      </c>
      <c r="S1046" s="832">
        <v>576</v>
      </c>
    </row>
    <row r="1047" spans="1:19" ht="14.45" customHeight="1" x14ac:dyDescent="0.2">
      <c r="A1047" s="821" t="s">
        <v>6414</v>
      </c>
      <c r="B1047" s="822" t="s">
        <v>6415</v>
      </c>
      <c r="C1047" s="822" t="s">
        <v>612</v>
      </c>
      <c r="D1047" s="822" t="s">
        <v>6320</v>
      </c>
      <c r="E1047" s="822" t="s">
        <v>6329</v>
      </c>
      <c r="F1047" s="822" t="s">
        <v>6423</v>
      </c>
      <c r="G1047" s="822" t="s">
        <v>6424</v>
      </c>
      <c r="H1047" s="831">
        <v>12</v>
      </c>
      <c r="I1047" s="831">
        <v>3024</v>
      </c>
      <c r="J1047" s="822">
        <v>11.905511811023622</v>
      </c>
      <c r="K1047" s="822">
        <v>252</v>
      </c>
      <c r="L1047" s="831">
        <v>1</v>
      </c>
      <c r="M1047" s="831">
        <v>254</v>
      </c>
      <c r="N1047" s="822">
        <v>1</v>
      </c>
      <c r="O1047" s="822">
        <v>254</v>
      </c>
      <c r="P1047" s="831">
        <v>6</v>
      </c>
      <c r="Q1047" s="831">
        <v>1530</v>
      </c>
      <c r="R1047" s="827">
        <v>6.0236220472440944</v>
      </c>
      <c r="S1047" s="832">
        <v>255</v>
      </c>
    </row>
    <row r="1048" spans="1:19" ht="14.45" customHeight="1" x14ac:dyDescent="0.2">
      <c r="A1048" s="821" t="s">
        <v>6414</v>
      </c>
      <c r="B1048" s="822" t="s">
        <v>6415</v>
      </c>
      <c r="C1048" s="822" t="s">
        <v>612</v>
      </c>
      <c r="D1048" s="822" t="s">
        <v>6320</v>
      </c>
      <c r="E1048" s="822" t="s">
        <v>6329</v>
      </c>
      <c r="F1048" s="822" t="s">
        <v>6425</v>
      </c>
      <c r="G1048" s="822" t="s">
        <v>6426</v>
      </c>
      <c r="H1048" s="831">
        <v>50</v>
      </c>
      <c r="I1048" s="831">
        <v>6348</v>
      </c>
      <c r="J1048" s="822">
        <v>50.38095238095238</v>
      </c>
      <c r="K1048" s="822">
        <v>126.96</v>
      </c>
      <c r="L1048" s="831">
        <v>1</v>
      </c>
      <c r="M1048" s="831">
        <v>126</v>
      </c>
      <c r="N1048" s="822">
        <v>1</v>
      </c>
      <c r="O1048" s="822">
        <v>126</v>
      </c>
      <c r="P1048" s="831">
        <v>27</v>
      </c>
      <c r="Q1048" s="831">
        <v>3429</v>
      </c>
      <c r="R1048" s="827">
        <v>27.214285714285715</v>
      </c>
      <c r="S1048" s="832">
        <v>127</v>
      </c>
    </row>
    <row r="1049" spans="1:19" ht="14.45" customHeight="1" x14ac:dyDescent="0.2">
      <c r="A1049" s="821" t="s">
        <v>6414</v>
      </c>
      <c r="B1049" s="822" t="s">
        <v>6415</v>
      </c>
      <c r="C1049" s="822" t="s">
        <v>612</v>
      </c>
      <c r="D1049" s="822" t="s">
        <v>6320</v>
      </c>
      <c r="E1049" s="822" t="s">
        <v>6329</v>
      </c>
      <c r="F1049" s="822" t="s">
        <v>6436</v>
      </c>
      <c r="G1049" s="822" t="s">
        <v>6437</v>
      </c>
      <c r="H1049" s="831">
        <v>14</v>
      </c>
      <c r="I1049" s="831">
        <v>6944</v>
      </c>
      <c r="J1049" s="822">
        <v>13.943775100401606</v>
      </c>
      <c r="K1049" s="822">
        <v>496</v>
      </c>
      <c r="L1049" s="831">
        <v>1</v>
      </c>
      <c r="M1049" s="831">
        <v>498</v>
      </c>
      <c r="N1049" s="822">
        <v>1</v>
      </c>
      <c r="O1049" s="822">
        <v>498</v>
      </c>
      <c r="P1049" s="831">
        <v>8</v>
      </c>
      <c r="Q1049" s="831">
        <v>3992</v>
      </c>
      <c r="R1049" s="827">
        <v>8.0160642570281126</v>
      </c>
      <c r="S1049" s="832">
        <v>499</v>
      </c>
    </row>
    <row r="1050" spans="1:19" ht="14.45" customHeight="1" x14ac:dyDescent="0.2">
      <c r="A1050" s="821" t="s">
        <v>6414</v>
      </c>
      <c r="B1050" s="822" t="s">
        <v>6415</v>
      </c>
      <c r="C1050" s="822" t="s">
        <v>612</v>
      </c>
      <c r="D1050" s="822" t="s">
        <v>6320</v>
      </c>
      <c r="E1050" s="822" t="s">
        <v>6329</v>
      </c>
      <c r="F1050" s="822" t="s">
        <v>6440</v>
      </c>
      <c r="G1050" s="822" t="s">
        <v>6437</v>
      </c>
      <c r="H1050" s="831">
        <v>3</v>
      </c>
      <c r="I1050" s="831">
        <v>1707</v>
      </c>
      <c r="J1050" s="822"/>
      <c r="K1050" s="822">
        <v>569</v>
      </c>
      <c r="L1050" s="831"/>
      <c r="M1050" s="831"/>
      <c r="N1050" s="822"/>
      <c r="O1050" s="822"/>
      <c r="P1050" s="831">
        <v>2</v>
      </c>
      <c r="Q1050" s="831">
        <v>1152</v>
      </c>
      <c r="R1050" s="827"/>
      <c r="S1050" s="832">
        <v>576</v>
      </c>
    </row>
    <row r="1051" spans="1:19" ht="14.45" customHeight="1" x14ac:dyDescent="0.2">
      <c r="A1051" s="821" t="s">
        <v>6414</v>
      </c>
      <c r="B1051" s="822" t="s">
        <v>6415</v>
      </c>
      <c r="C1051" s="822" t="s">
        <v>612</v>
      </c>
      <c r="D1051" s="822" t="s">
        <v>6320</v>
      </c>
      <c r="E1051" s="822" t="s">
        <v>6329</v>
      </c>
      <c r="F1051" s="822" t="s">
        <v>6450</v>
      </c>
      <c r="G1051" s="822" t="s">
        <v>6451</v>
      </c>
      <c r="H1051" s="831"/>
      <c r="I1051" s="831"/>
      <c r="J1051" s="822"/>
      <c r="K1051" s="822"/>
      <c r="L1051" s="831"/>
      <c r="M1051" s="831"/>
      <c r="N1051" s="822"/>
      <c r="O1051" s="822"/>
      <c r="P1051" s="831">
        <v>1</v>
      </c>
      <c r="Q1051" s="831">
        <v>311</v>
      </c>
      <c r="R1051" s="827"/>
      <c r="S1051" s="832">
        <v>311</v>
      </c>
    </row>
    <row r="1052" spans="1:19" ht="14.45" customHeight="1" x14ac:dyDescent="0.2">
      <c r="A1052" s="821" t="s">
        <v>6414</v>
      </c>
      <c r="B1052" s="822" t="s">
        <v>6415</v>
      </c>
      <c r="C1052" s="822" t="s">
        <v>612</v>
      </c>
      <c r="D1052" s="822" t="s">
        <v>6320</v>
      </c>
      <c r="E1052" s="822" t="s">
        <v>6329</v>
      </c>
      <c r="F1052" s="822" t="s">
        <v>6453</v>
      </c>
      <c r="G1052" s="822" t="s">
        <v>6451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2</v>
      </c>
      <c r="Q1052" s="831">
        <v>776</v>
      </c>
      <c r="R1052" s="827"/>
      <c r="S1052" s="832">
        <v>388</v>
      </c>
    </row>
    <row r="1053" spans="1:19" ht="14.45" customHeight="1" x14ac:dyDescent="0.2">
      <c r="A1053" s="821" t="s">
        <v>6414</v>
      </c>
      <c r="B1053" s="822" t="s">
        <v>6415</v>
      </c>
      <c r="C1053" s="822" t="s">
        <v>612</v>
      </c>
      <c r="D1053" s="822" t="s">
        <v>2983</v>
      </c>
      <c r="E1053" s="822" t="s">
        <v>6329</v>
      </c>
      <c r="F1053" s="822" t="s">
        <v>6423</v>
      </c>
      <c r="G1053" s="822" t="s">
        <v>6424</v>
      </c>
      <c r="H1053" s="831"/>
      <c r="I1053" s="831"/>
      <c r="J1053" s="822"/>
      <c r="K1053" s="822"/>
      <c r="L1053" s="831">
        <v>3</v>
      </c>
      <c r="M1053" s="831">
        <v>762</v>
      </c>
      <c r="N1053" s="822">
        <v>1</v>
      </c>
      <c r="O1053" s="822">
        <v>254</v>
      </c>
      <c r="P1053" s="831"/>
      <c r="Q1053" s="831"/>
      <c r="R1053" s="827"/>
      <c r="S1053" s="832"/>
    </row>
    <row r="1054" spans="1:19" ht="14.45" customHeight="1" x14ac:dyDescent="0.2">
      <c r="A1054" s="821" t="s">
        <v>6414</v>
      </c>
      <c r="B1054" s="822" t="s">
        <v>6415</v>
      </c>
      <c r="C1054" s="822" t="s">
        <v>612</v>
      </c>
      <c r="D1054" s="822" t="s">
        <v>2983</v>
      </c>
      <c r="E1054" s="822" t="s">
        <v>6329</v>
      </c>
      <c r="F1054" s="822" t="s">
        <v>6425</v>
      </c>
      <c r="G1054" s="822" t="s">
        <v>6426</v>
      </c>
      <c r="H1054" s="831"/>
      <c r="I1054" s="831"/>
      <c r="J1054" s="822"/>
      <c r="K1054" s="822"/>
      <c r="L1054" s="831">
        <v>12</v>
      </c>
      <c r="M1054" s="831">
        <v>1512</v>
      </c>
      <c r="N1054" s="822">
        <v>1</v>
      </c>
      <c r="O1054" s="822">
        <v>126</v>
      </c>
      <c r="P1054" s="831"/>
      <c r="Q1054" s="831"/>
      <c r="R1054" s="827"/>
      <c r="S1054" s="832"/>
    </row>
    <row r="1055" spans="1:19" ht="14.45" customHeight="1" x14ac:dyDescent="0.2">
      <c r="A1055" s="821" t="s">
        <v>6414</v>
      </c>
      <c r="B1055" s="822" t="s">
        <v>6415</v>
      </c>
      <c r="C1055" s="822" t="s">
        <v>612</v>
      </c>
      <c r="D1055" s="822" t="s">
        <v>2983</v>
      </c>
      <c r="E1055" s="822" t="s">
        <v>6329</v>
      </c>
      <c r="F1055" s="822" t="s">
        <v>6453</v>
      </c>
      <c r="G1055" s="822" t="s">
        <v>6451</v>
      </c>
      <c r="H1055" s="831"/>
      <c r="I1055" s="831"/>
      <c r="J1055" s="822"/>
      <c r="K1055" s="822"/>
      <c r="L1055" s="831">
        <v>6</v>
      </c>
      <c r="M1055" s="831">
        <v>2310</v>
      </c>
      <c r="N1055" s="822">
        <v>1</v>
      </c>
      <c r="O1055" s="822">
        <v>385</v>
      </c>
      <c r="P1055" s="831"/>
      <c r="Q1055" s="831"/>
      <c r="R1055" s="827"/>
      <c r="S1055" s="832"/>
    </row>
    <row r="1056" spans="1:19" ht="14.45" customHeight="1" x14ac:dyDescent="0.2">
      <c r="A1056" s="821" t="s">
        <v>6414</v>
      </c>
      <c r="B1056" s="822" t="s">
        <v>6415</v>
      </c>
      <c r="C1056" s="822" t="s">
        <v>612</v>
      </c>
      <c r="D1056" s="822" t="s">
        <v>2985</v>
      </c>
      <c r="E1056" s="822" t="s">
        <v>6329</v>
      </c>
      <c r="F1056" s="822" t="s">
        <v>6423</v>
      </c>
      <c r="G1056" s="822" t="s">
        <v>6424</v>
      </c>
      <c r="H1056" s="831">
        <v>46</v>
      </c>
      <c r="I1056" s="831">
        <v>11592</v>
      </c>
      <c r="J1056" s="822"/>
      <c r="K1056" s="822">
        <v>252</v>
      </c>
      <c r="L1056" s="831"/>
      <c r="M1056" s="831"/>
      <c r="N1056" s="822"/>
      <c r="O1056" s="822"/>
      <c r="P1056" s="831"/>
      <c r="Q1056" s="831"/>
      <c r="R1056" s="827"/>
      <c r="S1056" s="832"/>
    </row>
    <row r="1057" spans="1:19" ht="14.45" customHeight="1" x14ac:dyDescent="0.2">
      <c r="A1057" s="821" t="s">
        <v>6414</v>
      </c>
      <c r="B1057" s="822" t="s">
        <v>6415</v>
      </c>
      <c r="C1057" s="822" t="s">
        <v>612</v>
      </c>
      <c r="D1057" s="822" t="s">
        <v>2985</v>
      </c>
      <c r="E1057" s="822" t="s">
        <v>6329</v>
      </c>
      <c r="F1057" s="822" t="s">
        <v>6425</v>
      </c>
      <c r="G1057" s="822" t="s">
        <v>6426</v>
      </c>
      <c r="H1057" s="831">
        <v>183</v>
      </c>
      <c r="I1057" s="831">
        <v>23141</v>
      </c>
      <c r="J1057" s="822"/>
      <c r="K1057" s="822">
        <v>126.4535519125683</v>
      </c>
      <c r="L1057" s="831"/>
      <c r="M1057" s="831"/>
      <c r="N1057" s="822"/>
      <c r="O1057" s="822"/>
      <c r="P1057" s="831">
        <v>4</v>
      </c>
      <c r="Q1057" s="831">
        <v>508</v>
      </c>
      <c r="R1057" s="827"/>
      <c r="S1057" s="832">
        <v>127</v>
      </c>
    </row>
    <row r="1058" spans="1:19" ht="14.45" customHeight="1" x14ac:dyDescent="0.2">
      <c r="A1058" s="821" t="s">
        <v>6414</v>
      </c>
      <c r="B1058" s="822" t="s">
        <v>6415</v>
      </c>
      <c r="C1058" s="822" t="s">
        <v>612</v>
      </c>
      <c r="D1058" s="822" t="s">
        <v>2985</v>
      </c>
      <c r="E1058" s="822" t="s">
        <v>6329</v>
      </c>
      <c r="F1058" s="822" t="s">
        <v>6440</v>
      </c>
      <c r="G1058" s="822" t="s">
        <v>6437</v>
      </c>
      <c r="H1058" s="831">
        <v>19</v>
      </c>
      <c r="I1058" s="831">
        <v>10811</v>
      </c>
      <c r="J1058" s="822"/>
      <c r="K1058" s="822">
        <v>569</v>
      </c>
      <c r="L1058" s="831"/>
      <c r="M1058" s="831"/>
      <c r="N1058" s="822"/>
      <c r="O1058" s="822"/>
      <c r="P1058" s="831">
        <v>1</v>
      </c>
      <c r="Q1058" s="831">
        <v>576</v>
      </c>
      <c r="R1058" s="827"/>
      <c r="S1058" s="832">
        <v>576</v>
      </c>
    </row>
    <row r="1059" spans="1:19" ht="14.45" customHeight="1" x14ac:dyDescent="0.2">
      <c r="A1059" s="821" t="s">
        <v>6414</v>
      </c>
      <c r="B1059" s="822" t="s">
        <v>6415</v>
      </c>
      <c r="C1059" s="822" t="s">
        <v>612</v>
      </c>
      <c r="D1059" s="822" t="s">
        <v>2985</v>
      </c>
      <c r="E1059" s="822" t="s">
        <v>6329</v>
      </c>
      <c r="F1059" s="822" t="s">
        <v>6446</v>
      </c>
      <c r="G1059" s="822" t="s">
        <v>6447</v>
      </c>
      <c r="H1059" s="831">
        <v>1</v>
      </c>
      <c r="I1059" s="831">
        <v>215</v>
      </c>
      <c r="J1059" s="822"/>
      <c r="K1059" s="822">
        <v>215</v>
      </c>
      <c r="L1059" s="831"/>
      <c r="M1059" s="831"/>
      <c r="N1059" s="822"/>
      <c r="O1059" s="822"/>
      <c r="P1059" s="831"/>
      <c r="Q1059" s="831"/>
      <c r="R1059" s="827"/>
      <c r="S1059" s="832"/>
    </row>
    <row r="1060" spans="1:19" ht="14.45" customHeight="1" x14ac:dyDescent="0.2">
      <c r="A1060" s="821" t="s">
        <v>6414</v>
      </c>
      <c r="B1060" s="822" t="s">
        <v>6415</v>
      </c>
      <c r="C1060" s="822" t="s">
        <v>612</v>
      </c>
      <c r="D1060" s="822" t="s">
        <v>2985</v>
      </c>
      <c r="E1060" s="822" t="s">
        <v>6329</v>
      </c>
      <c r="F1060" s="822" t="s">
        <v>6448</v>
      </c>
      <c r="G1060" s="822" t="s">
        <v>6449</v>
      </c>
      <c r="H1060" s="831">
        <v>8</v>
      </c>
      <c r="I1060" s="831">
        <v>688</v>
      </c>
      <c r="J1060" s="822"/>
      <c r="K1060" s="822">
        <v>86</v>
      </c>
      <c r="L1060" s="831"/>
      <c r="M1060" s="831"/>
      <c r="N1060" s="822"/>
      <c r="O1060" s="822"/>
      <c r="P1060" s="831"/>
      <c r="Q1060" s="831"/>
      <c r="R1060" s="827"/>
      <c r="S1060" s="832"/>
    </row>
    <row r="1061" spans="1:19" ht="14.45" customHeight="1" x14ac:dyDescent="0.2">
      <c r="A1061" s="821" t="s">
        <v>6414</v>
      </c>
      <c r="B1061" s="822" t="s">
        <v>6415</v>
      </c>
      <c r="C1061" s="822" t="s">
        <v>612</v>
      </c>
      <c r="D1061" s="822" t="s">
        <v>2985</v>
      </c>
      <c r="E1061" s="822" t="s">
        <v>6329</v>
      </c>
      <c r="F1061" s="822" t="s">
        <v>6453</v>
      </c>
      <c r="G1061" s="822" t="s">
        <v>6451</v>
      </c>
      <c r="H1061" s="831">
        <v>46</v>
      </c>
      <c r="I1061" s="831">
        <v>17526</v>
      </c>
      <c r="J1061" s="822"/>
      <c r="K1061" s="822">
        <v>381</v>
      </c>
      <c r="L1061" s="831"/>
      <c r="M1061" s="831"/>
      <c r="N1061" s="822"/>
      <c r="O1061" s="822"/>
      <c r="P1061" s="831"/>
      <c r="Q1061" s="831"/>
      <c r="R1061" s="827"/>
      <c r="S1061" s="832"/>
    </row>
    <row r="1062" spans="1:19" ht="14.45" customHeight="1" x14ac:dyDescent="0.2">
      <c r="A1062" s="821" t="s">
        <v>6414</v>
      </c>
      <c r="B1062" s="822" t="s">
        <v>6415</v>
      </c>
      <c r="C1062" s="822" t="s">
        <v>612</v>
      </c>
      <c r="D1062" s="822" t="s">
        <v>6324</v>
      </c>
      <c r="E1062" s="822" t="s">
        <v>6329</v>
      </c>
      <c r="F1062" s="822" t="s">
        <v>6423</v>
      </c>
      <c r="G1062" s="822" t="s">
        <v>6424</v>
      </c>
      <c r="H1062" s="831"/>
      <c r="I1062" s="831"/>
      <c r="J1062" s="822"/>
      <c r="K1062" s="822"/>
      <c r="L1062" s="831"/>
      <c r="M1062" s="831"/>
      <c r="N1062" s="822"/>
      <c r="O1062" s="822"/>
      <c r="P1062" s="831">
        <v>1</v>
      </c>
      <c r="Q1062" s="831">
        <v>255</v>
      </c>
      <c r="R1062" s="827"/>
      <c r="S1062" s="832">
        <v>255</v>
      </c>
    </row>
    <row r="1063" spans="1:19" ht="14.45" customHeight="1" x14ac:dyDescent="0.2">
      <c r="A1063" s="821" t="s">
        <v>6414</v>
      </c>
      <c r="B1063" s="822" t="s">
        <v>6415</v>
      </c>
      <c r="C1063" s="822" t="s">
        <v>612</v>
      </c>
      <c r="D1063" s="822" t="s">
        <v>6324</v>
      </c>
      <c r="E1063" s="822" t="s">
        <v>6329</v>
      </c>
      <c r="F1063" s="822" t="s">
        <v>6425</v>
      </c>
      <c r="G1063" s="822" t="s">
        <v>6426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4</v>
      </c>
      <c r="Q1063" s="831">
        <v>508</v>
      </c>
      <c r="R1063" s="827"/>
      <c r="S1063" s="832">
        <v>127</v>
      </c>
    </row>
    <row r="1064" spans="1:19" ht="14.45" customHeight="1" x14ac:dyDescent="0.2">
      <c r="A1064" s="821" t="s">
        <v>6414</v>
      </c>
      <c r="B1064" s="822" t="s">
        <v>6415</v>
      </c>
      <c r="C1064" s="822" t="s">
        <v>612</v>
      </c>
      <c r="D1064" s="822" t="s">
        <v>6324</v>
      </c>
      <c r="E1064" s="822" t="s">
        <v>6329</v>
      </c>
      <c r="F1064" s="822" t="s">
        <v>6453</v>
      </c>
      <c r="G1064" s="822" t="s">
        <v>6451</v>
      </c>
      <c r="H1064" s="831"/>
      <c r="I1064" s="831"/>
      <c r="J1064" s="822"/>
      <c r="K1064" s="822"/>
      <c r="L1064" s="831"/>
      <c r="M1064" s="831"/>
      <c r="N1064" s="822"/>
      <c r="O1064" s="822"/>
      <c r="P1064" s="831">
        <v>1</v>
      </c>
      <c r="Q1064" s="831">
        <v>388</v>
      </c>
      <c r="R1064" s="827"/>
      <c r="S1064" s="832">
        <v>388</v>
      </c>
    </row>
    <row r="1065" spans="1:19" ht="14.45" customHeight="1" x14ac:dyDescent="0.2">
      <c r="A1065" s="821" t="s">
        <v>6414</v>
      </c>
      <c r="B1065" s="822" t="s">
        <v>6415</v>
      </c>
      <c r="C1065" s="822" t="s">
        <v>612</v>
      </c>
      <c r="D1065" s="822" t="s">
        <v>2987</v>
      </c>
      <c r="E1065" s="822" t="s">
        <v>6329</v>
      </c>
      <c r="F1065" s="822" t="s">
        <v>6423</v>
      </c>
      <c r="G1065" s="822" t="s">
        <v>6424</v>
      </c>
      <c r="H1065" s="831">
        <v>175</v>
      </c>
      <c r="I1065" s="831">
        <v>44100</v>
      </c>
      <c r="J1065" s="822">
        <v>0.93345186690373383</v>
      </c>
      <c r="K1065" s="822">
        <v>252</v>
      </c>
      <c r="L1065" s="831">
        <v>186</v>
      </c>
      <c r="M1065" s="831">
        <v>47244</v>
      </c>
      <c r="N1065" s="822">
        <v>1</v>
      </c>
      <c r="O1065" s="822">
        <v>254</v>
      </c>
      <c r="P1065" s="831">
        <v>150</v>
      </c>
      <c r="Q1065" s="831">
        <v>38250</v>
      </c>
      <c r="R1065" s="827">
        <v>0.80962661925323853</v>
      </c>
      <c r="S1065" s="832">
        <v>255</v>
      </c>
    </row>
    <row r="1066" spans="1:19" ht="14.45" customHeight="1" x14ac:dyDescent="0.2">
      <c r="A1066" s="821" t="s">
        <v>6414</v>
      </c>
      <c r="B1066" s="822" t="s">
        <v>6415</v>
      </c>
      <c r="C1066" s="822" t="s">
        <v>612</v>
      </c>
      <c r="D1066" s="822" t="s">
        <v>2987</v>
      </c>
      <c r="E1066" s="822" t="s">
        <v>6329</v>
      </c>
      <c r="F1066" s="822" t="s">
        <v>6425</v>
      </c>
      <c r="G1066" s="822" t="s">
        <v>6426</v>
      </c>
      <c r="H1066" s="831">
        <v>756</v>
      </c>
      <c r="I1066" s="831">
        <v>95848</v>
      </c>
      <c r="J1066" s="822">
        <v>0.92205868205868202</v>
      </c>
      <c r="K1066" s="822">
        <v>126.78306878306879</v>
      </c>
      <c r="L1066" s="831">
        <v>825</v>
      </c>
      <c r="M1066" s="831">
        <v>103950</v>
      </c>
      <c r="N1066" s="822">
        <v>1</v>
      </c>
      <c r="O1066" s="822">
        <v>126</v>
      </c>
      <c r="P1066" s="831">
        <v>645</v>
      </c>
      <c r="Q1066" s="831">
        <v>81915</v>
      </c>
      <c r="R1066" s="827">
        <v>0.78802308802308807</v>
      </c>
      <c r="S1066" s="832">
        <v>127</v>
      </c>
    </row>
    <row r="1067" spans="1:19" ht="14.45" customHeight="1" x14ac:dyDescent="0.2">
      <c r="A1067" s="821" t="s">
        <v>6414</v>
      </c>
      <c r="B1067" s="822" t="s">
        <v>6415</v>
      </c>
      <c r="C1067" s="822" t="s">
        <v>612</v>
      </c>
      <c r="D1067" s="822" t="s">
        <v>2987</v>
      </c>
      <c r="E1067" s="822" t="s">
        <v>6329</v>
      </c>
      <c r="F1067" s="822" t="s">
        <v>6434</v>
      </c>
      <c r="G1067" s="822" t="s">
        <v>6435</v>
      </c>
      <c r="H1067" s="831"/>
      <c r="I1067" s="831"/>
      <c r="J1067" s="822"/>
      <c r="K1067" s="822"/>
      <c r="L1067" s="831"/>
      <c r="M1067" s="831"/>
      <c r="N1067" s="822"/>
      <c r="O1067" s="822"/>
      <c r="P1067" s="831">
        <v>5</v>
      </c>
      <c r="Q1067" s="831">
        <v>1675</v>
      </c>
      <c r="R1067" s="827"/>
      <c r="S1067" s="832">
        <v>335</v>
      </c>
    </row>
    <row r="1068" spans="1:19" ht="14.45" customHeight="1" x14ac:dyDescent="0.2">
      <c r="A1068" s="821" t="s">
        <v>6414</v>
      </c>
      <c r="B1068" s="822" t="s">
        <v>6415</v>
      </c>
      <c r="C1068" s="822" t="s">
        <v>612</v>
      </c>
      <c r="D1068" s="822" t="s">
        <v>2987</v>
      </c>
      <c r="E1068" s="822" t="s">
        <v>6329</v>
      </c>
      <c r="F1068" s="822" t="s">
        <v>6436</v>
      </c>
      <c r="G1068" s="822" t="s">
        <v>6437</v>
      </c>
      <c r="H1068" s="831">
        <v>320</v>
      </c>
      <c r="I1068" s="831">
        <v>158720</v>
      </c>
      <c r="J1068" s="822">
        <v>0.94855612927902089</v>
      </c>
      <c r="K1068" s="822">
        <v>496</v>
      </c>
      <c r="L1068" s="831">
        <v>336</v>
      </c>
      <c r="M1068" s="831">
        <v>167328</v>
      </c>
      <c r="N1068" s="822">
        <v>1</v>
      </c>
      <c r="O1068" s="822">
        <v>498</v>
      </c>
      <c r="P1068" s="831">
        <v>252</v>
      </c>
      <c r="Q1068" s="831">
        <v>125748</v>
      </c>
      <c r="R1068" s="827">
        <v>0.75150602409638556</v>
      </c>
      <c r="S1068" s="832">
        <v>499</v>
      </c>
    </row>
    <row r="1069" spans="1:19" ht="14.45" customHeight="1" x14ac:dyDescent="0.2">
      <c r="A1069" s="821" t="s">
        <v>6414</v>
      </c>
      <c r="B1069" s="822" t="s">
        <v>6415</v>
      </c>
      <c r="C1069" s="822" t="s">
        <v>612</v>
      </c>
      <c r="D1069" s="822" t="s">
        <v>2987</v>
      </c>
      <c r="E1069" s="822" t="s">
        <v>6329</v>
      </c>
      <c r="F1069" s="822" t="s">
        <v>6440</v>
      </c>
      <c r="G1069" s="822" t="s">
        <v>6437</v>
      </c>
      <c r="H1069" s="831"/>
      <c r="I1069" s="831"/>
      <c r="J1069" s="822"/>
      <c r="K1069" s="822"/>
      <c r="L1069" s="831">
        <v>6</v>
      </c>
      <c r="M1069" s="831">
        <v>3438</v>
      </c>
      <c r="N1069" s="822">
        <v>1</v>
      </c>
      <c r="O1069" s="822">
        <v>573</v>
      </c>
      <c r="P1069" s="831">
        <v>11</v>
      </c>
      <c r="Q1069" s="831">
        <v>6336</v>
      </c>
      <c r="R1069" s="827">
        <v>1.8429319371727748</v>
      </c>
      <c r="S1069" s="832">
        <v>576</v>
      </c>
    </row>
    <row r="1070" spans="1:19" ht="14.45" customHeight="1" x14ac:dyDescent="0.2">
      <c r="A1070" s="821" t="s">
        <v>6414</v>
      </c>
      <c r="B1070" s="822" t="s">
        <v>6415</v>
      </c>
      <c r="C1070" s="822" t="s">
        <v>612</v>
      </c>
      <c r="D1070" s="822" t="s">
        <v>2987</v>
      </c>
      <c r="E1070" s="822" t="s">
        <v>6329</v>
      </c>
      <c r="F1070" s="822" t="s">
        <v>6427</v>
      </c>
      <c r="G1070" s="822" t="s">
        <v>6399</v>
      </c>
      <c r="H1070" s="831">
        <v>1</v>
      </c>
      <c r="I1070" s="831">
        <v>464</v>
      </c>
      <c r="J1070" s="822"/>
      <c r="K1070" s="822">
        <v>464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6414</v>
      </c>
      <c r="B1071" s="822" t="s">
        <v>6415</v>
      </c>
      <c r="C1071" s="822" t="s">
        <v>612</v>
      </c>
      <c r="D1071" s="822" t="s">
        <v>2987</v>
      </c>
      <c r="E1071" s="822" t="s">
        <v>6329</v>
      </c>
      <c r="F1071" s="822" t="s">
        <v>6446</v>
      </c>
      <c r="G1071" s="822" t="s">
        <v>6447</v>
      </c>
      <c r="H1071" s="831"/>
      <c r="I1071" s="831"/>
      <c r="J1071" s="822"/>
      <c r="K1071" s="822"/>
      <c r="L1071" s="831">
        <v>2</v>
      </c>
      <c r="M1071" s="831">
        <v>434</v>
      </c>
      <c r="N1071" s="822">
        <v>1</v>
      </c>
      <c r="O1071" s="822">
        <v>217</v>
      </c>
      <c r="P1071" s="831"/>
      <c r="Q1071" s="831"/>
      <c r="R1071" s="827"/>
      <c r="S1071" s="832"/>
    </row>
    <row r="1072" spans="1:19" ht="14.45" customHeight="1" x14ac:dyDescent="0.2">
      <c r="A1072" s="821" t="s">
        <v>6414</v>
      </c>
      <c r="B1072" s="822" t="s">
        <v>6415</v>
      </c>
      <c r="C1072" s="822" t="s">
        <v>612</v>
      </c>
      <c r="D1072" s="822" t="s">
        <v>2987</v>
      </c>
      <c r="E1072" s="822" t="s">
        <v>6329</v>
      </c>
      <c r="F1072" s="822" t="s">
        <v>6448</v>
      </c>
      <c r="G1072" s="822" t="s">
        <v>6449</v>
      </c>
      <c r="H1072" s="831"/>
      <c r="I1072" s="831"/>
      <c r="J1072" s="822"/>
      <c r="K1072" s="822"/>
      <c r="L1072" s="831">
        <v>4</v>
      </c>
      <c r="M1072" s="831">
        <v>352</v>
      </c>
      <c r="N1072" s="822">
        <v>1</v>
      </c>
      <c r="O1072" s="822">
        <v>88</v>
      </c>
      <c r="P1072" s="831"/>
      <c r="Q1072" s="831"/>
      <c r="R1072" s="827"/>
      <c r="S1072" s="832"/>
    </row>
    <row r="1073" spans="1:19" ht="14.45" customHeight="1" x14ac:dyDescent="0.2">
      <c r="A1073" s="821" t="s">
        <v>6414</v>
      </c>
      <c r="B1073" s="822" t="s">
        <v>6415</v>
      </c>
      <c r="C1073" s="822" t="s">
        <v>612</v>
      </c>
      <c r="D1073" s="822" t="s">
        <v>2987</v>
      </c>
      <c r="E1073" s="822" t="s">
        <v>6329</v>
      </c>
      <c r="F1073" s="822" t="s">
        <v>6450</v>
      </c>
      <c r="G1073" s="822" t="s">
        <v>6451</v>
      </c>
      <c r="H1073" s="831">
        <v>3</v>
      </c>
      <c r="I1073" s="831">
        <v>924</v>
      </c>
      <c r="J1073" s="822">
        <v>0.3725806451612903</v>
      </c>
      <c r="K1073" s="822">
        <v>308</v>
      </c>
      <c r="L1073" s="831">
        <v>8</v>
      </c>
      <c r="M1073" s="831">
        <v>2480</v>
      </c>
      <c r="N1073" s="822">
        <v>1</v>
      </c>
      <c r="O1073" s="822">
        <v>310</v>
      </c>
      <c r="P1073" s="831">
        <v>2</v>
      </c>
      <c r="Q1073" s="831">
        <v>622</v>
      </c>
      <c r="R1073" s="827">
        <v>0.25080645161290321</v>
      </c>
      <c r="S1073" s="832">
        <v>311</v>
      </c>
    </row>
    <row r="1074" spans="1:19" ht="14.45" customHeight="1" x14ac:dyDescent="0.2">
      <c r="A1074" s="821" t="s">
        <v>6414</v>
      </c>
      <c r="B1074" s="822" t="s">
        <v>6415</v>
      </c>
      <c r="C1074" s="822" t="s">
        <v>612</v>
      </c>
      <c r="D1074" s="822" t="s">
        <v>2987</v>
      </c>
      <c r="E1074" s="822" t="s">
        <v>6329</v>
      </c>
      <c r="F1074" s="822" t="s">
        <v>6453</v>
      </c>
      <c r="G1074" s="822" t="s">
        <v>6451</v>
      </c>
      <c r="H1074" s="831">
        <v>9</v>
      </c>
      <c r="I1074" s="831">
        <v>3429</v>
      </c>
      <c r="J1074" s="822"/>
      <c r="K1074" s="822">
        <v>381</v>
      </c>
      <c r="L1074" s="831"/>
      <c r="M1074" s="831"/>
      <c r="N1074" s="822"/>
      <c r="O1074" s="822"/>
      <c r="P1074" s="831">
        <v>2</v>
      </c>
      <c r="Q1074" s="831">
        <v>776</v>
      </c>
      <c r="R1074" s="827"/>
      <c r="S1074" s="832">
        <v>388</v>
      </c>
    </row>
    <row r="1075" spans="1:19" ht="14.45" customHeight="1" x14ac:dyDescent="0.2">
      <c r="A1075" s="821" t="s">
        <v>6414</v>
      </c>
      <c r="B1075" s="822" t="s">
        <v>6415</v>
      </c>
      <c r="C1075" s="822" t="s">
        <v>612</v>
      </c>
      <c r="D1075" s="822" t="s">
        <v>2987</v>
      </c>
      <c r="E1075" s="822" t="s">
        <v>6329</v>
      </c>
      <c r="F1075" s="822" t="s">
        <v>6396</v>
      </c>
      <c r="G1075" s="822" t="s">
        <v>6397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1</v>
      </c>
      <c r="Q1075" s="831">
        <v>625</v>
      </c>
      <c r="R1075" s="827"/>
      <c r="S1075" s="832">
        <v>625</v>
      </c>
    </row>
    <row r="1076" spans="1:19" ht="14.45" customHeight="1" x14ac:dyDescent="0.2">
      <c r="A1076" s="821" t="s">
        <v>6414</v>
      </c>
      <c r="B1076" s="822" t="s">
        <v>6415</v>
      </c>
      <c r="C1076" s="822" t="s">
        <v>612</v>
      </c>
      <c r="D1076" s="822" t="s">
        <v>2987</v>
      </c>
      <c r="E1076" s="822" t="s">
        <v>6329</v>
      </c>
      <c r="F1076" s="822" t="s">
        <v>6398</v>
      </c>
      <c r="G1076" s="822" t="s">
        <v>6399</v>
      </c>
      <c r="H1076" s="831">
        <v>2</v>
      </c>
      <c r="I1076" s="831">
        <v>708</v>
      </c>
      <c r="J1076" s="822"/>
      <c r="K1076" s="822">
        <v>354</v>
      </c>
      <c r="L1076" s="831"/>
      <c r="M1076" s="831"/>
      <c r="N1076" s="822"/>
      <c r="O1076" s="822"/>
      <c r="P1076" s="831"/>
      <c r="Q1076" s="831"/>
      <c r="R1076" s="827"/>
      <c r="S1076" s="832"/>
    </row>
    <row r="1077" spans="1:19" ht="14.45" customHeight="1" x14ac:dyDescent="0.2">
      <c r="A1077" s="821" t="s">
        <v>6414</v>
      </c>
      <c r="B1077" s="822" t="s">
        <v>6415</v>
      </c>
      <c r="C1077" s="822" t="s">
        <v>612</v>
      </c>
      <c r="D1077" s="822" t="s">
        <v>6325</v>
      </c>
      <c r="E1077" s="822" t="s">
        <v>6329</v>
      </c>
      <c r="F1077" s="822" t="s">
        <v>6423</v>
      </c>
      <c r="G1077" s="822" t="s">
        <v>6424</v>
      </c>
      <c r="H1077" s="831">
        <v>7</v>
      </c>
      <c r="I1077" s="831">
        <v>1764</v>
      </c>
      <c r="J1077" s="822"/>
      <c r="K1077" s="822">
        <v>252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6414</v>
      </c>
      <c r="B1078" s="822" t="s">
        <v>6415</v>
      </c>
      <c r="C1078" s="822" t="s">
        <v>612</v>
      </c>
      <c r="D1078" s="822" t="s">
        <v>6325</v>
      </c>
      <c r="E1078" s="822" t="s">
        <v>6329</v>
      </c>
      <c r="F1078" s="822" t="s">
        <v>6425</v>
      </c>
      <c r="G1078" s="822" t="s">
        <v>6426</v>
      </c>
      <c r="H1078" s="831">
        <v>8</v>
      </c>
      <c r="I1078" s="831">
        <v>1016</v>
      </c>
      <c r="J1078" s="822"/>
      <c r="K1078" s="822">
        <v>127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6414</v>
      </c>
      <c r="B1079" s="822" t="s">
        <v>6415</v>
      </c>
      <c r="C1079" s="822" t="s">
        <v>612</v>
      </c>
      <c r="D1079" s="822" t="s">
        <v>6325</v>
      </c>
      <c r="E1079" s="822" t="s">
        <v>6329</v>
      </c>
      <c r="F1079" s="822" t="s">
        <v>6450</v>
      </c>
      <c r="G1079" s="822" t="s">
        <v>6451</v>
      </c>
      <c r="H1079" s="831">
        <v>7</v>
      </c>
      <c r="I1079" s="831">
        <v>2156</v>
      </c>
      <c r="J1079" s="822"/>
      <c r="K1079" s="822">
        <v>308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6414</v>
      </c>
      <c r="B1080" s="822" t="s">
        <v>6415</v>
      </c>
      <c r="C1080" s="822" t="s">
        <v>612</v>
      </c>
      <c r="D1080" s="822" t="s">
        <v>6325</v>
      </c>
      <c r="E1080" s="822" t="s">
        <v>6329</v>
      </c>
      <c r="F1080" s="822" t="s">
        <v>6453</v>
      </c>
      <c r="G1080" s="822" t="s">
        <v>6451</v>
      </c>
      <c r="H1080" s="831">
        <v>2</v>
      </c>
      <c r="I1080" s="831">
        <v>762</v>
      </c>
      <c r="J1080" s="822"/>
      <c r="K1080" s="822">
        <v>381</v>
      </c>
      <c r="L1080" s="831"/>
      <c r="M1080" s="831"/>
      <c r="N1080" s="822"/>
      <c r="O1080" s="822"/>
      <c r="P1080" s="831"/>
      <c r="Q1080" s="831"/>
      <c r="R1080" s="827"/>
      <c r="S1080" s="832"/>
    </row>
    <row r="1081" spans="1:19" ht="14.45" customHeight="1" x14ac:dyDescent="0.2">
      <c r="A1081" s="821" t="s">
        <v>6414</v>
      </c>
      <c r="B1081" s="822" t="s">
        <v>6415</v>
      </c>
      <c r="C1081" s="822" t="s">
        <v>612</v>
      </c>
      <c r="D1081" s="822" t="s">
        <v>6326</v>
      </c>
      <c r="E1081" s="822" t="s">
        <v>6329</v>
      </c>
      <c r="F1081" s="822" t="s">
        <v>6423</v>
      </c>
      <c r="G1081" s="822" t="s">
        <v>6424</v>
      </c>
      <c r="H1081" s="831"/>
      <c r="I1081" s="831"/>
      <c r="J1081" s="822"/>
      <c r="K1081" s="822"/>
      <c r="L1081" s="831">
        <v>1</v>
      </c>
      <c r="M1081" s="831">
        <v>254</v>
      </c>
      <c r="N1081" s="822">
        <v>1</v>
      </c>
      <c r="O1081" s="822">
        <v>254</v>
      </c>
      <c r="P1081" s="831"/>
      <c r="Q1081" s="831"/>
      <c r="R1081" s="827"/>
      <c r="S1081" s="832"/>
    </row>
    <row r="1082" spans="1:19" ht="14.45" customHeight="1" x14ac:dyDescent="0.2">
      <c r="A1082" s="821" t="s">
        <v>6414</v>
      </c>
      <c r="B1082" s="822" t="s">
        <v>6415</v>
      </c>
      <c r="C1082" s="822" t="s">
        <v>612</v>
      </c>
      <c r="D1082" s="822" t="s">
        <v>6326</v>
      </c>
      <c r="E1082" s="822" t="s">
        <v>6329</v>
      </c>
      <c r="F1082" s="822" t="s">
        <v>6425</v>
      </c>
      <c r="G1082" s="822" t="s">
        <v>6426</v>
      </c>
      <c r="H1082" s="831"/>
      <c r="I1082" s="831"/>
      <c r="J1082" s="822"/>
      <c r="K1082" s="822"/>
      <c r="L1082" s="831">
        <v>4</v>
      </c>
      <c r="M1082" s="831">
        <v>504</v>
      </c>
      <c r="N1082" s="822">
        <v>1</v>
      </c>
      <c r="O1082" s="822">
        <v>126</v>
      </c>
      <c r="P1082" s="831"/>
      <c r="Q1082" s="831"/>
      <c r="R1082" s="827"/>
      <c r="S1082" s="832"/>
    </row>
    <row r="1083" spans="1:19" ht="14.45" customHeight="1" x14ac:dyDescent="0.2">
      <c r="A1083" s="821" t="s">
        <v>6414</v>
      </c>
      <c r="B1083" s="822" t="s">
        <v>6415</v>
      </c>
      <c r="C1083" s="822" t="s">
        <v>612</v>
      </c>
      <c r="D1083" s="822" t="s">
        <v>6326</v>
      </c>
      <c r="E1083" s="822" t="s">
        <v>6329</v>
      </c>
      <c r="F1083" s="822" t="s">
        <v>6453</v>
      </c>
      <c r="G1083" s="822" t="s">
        <v>6451</v>
      </c>
      <c r="H1083" s="831"/>
      <c r="I1083" s="831"/>
      <c r="J1083" s="822"/>
      <c r="K1083" s="822"/>
      <c r="L1083" s="831">
        <v>1</v>
      </c>
      <c r="M1083" s="831">
        <v>385</v>
      </c>
      <c r="N1083" s="822">
        <v>1</v>
      </c>
      <c r="O1083" s="822">
        <v>385</v>
      </c>
      <c r="P1083" s="831"/>
      <c r="Q1083" s="831"/>
      <c r="R1083" s="827"/>
      <c r="S1083" s="832"/>
    </row>
    <row r="1084" spans="1:19" ht="14.45" customHeight="1" x14ac:dyDescent="0.2">
      <c r="A1084" s="821" t="s">
        <v>6414</v>
      </c>
      <c r="B1084" s="822" t="s">
        <v>6415</v>
      </c>
      <c r="C1084" s="822" t="s">
        <v>612</v>
      </c>
      <c r="D1084" s="822" t="s">
        <v>6293</v>
      </c>
      <c r="E1084" s="822" t="s">
        <v>6329</v>
      </c>
      <c r="F1084" s="822" t="s">
        <v>6423</v>
      </c>
      <c r="G1084" s="822" t="s">
        <v>6424</v>
      </c>
      <c r="H1084" s="831">
        <v>2</v>
      </c>
      <c r="I1084" s="831">
        <v>504</v>
      </c>
      <c r="J1084" s="822">
        <v>0.3968503937007874</v>
      </c>
      <c r="K1084" s="822">
        <v>252</v>
      </c>
      <c r="L1084" s="831">
        <v>5</v>
      </c>
      <c r="M1084" s="831">
        <v>1270</v>
      </c>
      <c r="N1084" s="822">
        <v>1</v>
      </c>
      <c r="O1084" s="822">
        <v>254</v>
      </c>
      <c r="P1084" s="831">
        <v>53</v>
      </c>
      <c r="Q1084" s="831">
        <v>13515</v>
      </c>
      <c r="R1084" s="827">
        <v>10.641732283464567</v>
      </c>
      <c r="S1084" s="832">
        <v>255</v>
      </c>
    </row>
    <row r="1085" spans="1:19" ht="14.45" customHeight="1" x14ac:dyDescent="0.2">
      <c r="A1085" s="821" t="s">
        <v>6414</v>
      </c>
      <c r="B1085" s="822" t="s">
        <v>6415</v>
      </c>
      <c r="C1085" s="822" t="s">
        <v>612</v>
      </c>
      <c r="D1085" s="822" t="s">
        <v>6293</v>
      </c>
      <c r="E1085" s="822" t="s">
        <v>6329</v>
      </c>
      <c r="F1085" s="822" t="s">
        <v>6425</v>
      </c>
      <c r="G1085" s="822" t="s">
        <v>6426</v>
      </c>
      <c r="H1085" s="831">
        <v>2</v>
      </c>
      <c r="I1085" s="831">
        <v>254</v>
      </c>
      <c r="J1085" s="822">
        <v>0.40317460317460319</v>
      </c>
      <c r="K1085" s="822">
        <v>127</v>
      </c>
      <c r="L1085" s="831">
        <v>5</v>
      </c>
      <c r="M1085" s="831">
        <v>630</v>
      </c>
      <c r="N1085" s="822">
        <v>1</v>
      </c>
      <c r="O1085" s="822">
        <v>126</v>
      </c>
      <c r="P1085" s="831">
        <v>194</v>
      </c>
      <c r="Q1085" s="831">
        <v>24638</v>
      </c>
      <c r="R1085" s="827">
        <v>39.107936507936508</v>
      </c>
      <c r="S1085" s="832">
        <v>127</v>
      </c>
    </row>
    <row r="1086" spans="1:19" ht="14.45" customHeight="1" x14ac:dyDescent="0.2">
      <c r="A1086" s="821" t="s">
        <v>6414</v>
      </c>
      <c r="B1086" s="822" t="s">
        <v>6415</v>
      </c>
      <c r="C1086" s="822" t="s">
        <v>612</v>
      </c>
      <c r="D1086" s="822" t="s">
        <v>6293</v>
      </c>
      <c r="E1086" s="822" t="s">
        <v>6329</v>
      </c>
      <c r="F1086" s="822" t="s">
        <v>6436</v>
      </c>
      <c r="G1086" s="822" t="s">
        <v>6437</v>
      </c>
      <c r="H1086" s="831">
        <v>2</v>
      </c>
      <c r="I1086" s="831">
        <v>992</v>
      </c>
      <c r="J1086" s="822"/>
      <c r="K1086" s="822">
        <v>496</v>
      </c>
      <c r="L1086" s="831"/>
      <c r="M1086" s="831"/>
      <c r="N1086" s="822"/>
      <c r="O1086" s="822"/>
      <c r="P1086" s="831"/>
      <c r="Q1086" s="831"/>
      <c r="R1086" s="827"/>
      <c r="S1086" s="832"/>
    </row>
    <row r="1087" spans="1:19" ht="14.45" customHeight="1" x14ac:dyDescent="0.2">
      <c r="A1087" s="821" t="s">
        <v>6414</v>
      </c>
      <c r="B1087" s="822" t="s">
        <v>6415</v>
      </c>
      <c r="C1087" s="822" t="s">
        <v>612</v>
      </c>
      <c r="D1087" s="822" t="s">
        <v>6293</v>
      </c>
      <c r="E1087" s="822" t="s">
        <v>6329</v>
      </c>
      <c r="F1087" s="822" t="s">
        <v>6440</v>
      </c>
      <c r="G1087" s="822" t="s">
        <v>6437</v>
      </c>
      <c r="H1087" s="831"/>
      <c r="I1087" s="831"/>
      <c r="J1087" s="822"/>
      <c r="K1087" s="822"/>
      <c r="L1087" s="831"/>
      <c r="M1087" s="831"/>
      <c r="N1087" s="822"/>
      <c r="O1087" s="822"/>
      <c r="P1087" s="831">
        <v>3</v>
      </c>
      <c r="Q1087" s="831">
        <v>1728</v>
      </c>
      <c r="R1087" s="827"/>
      <c r="S1087" s="832">
        <v>576</v>
      </c>
    </row>
    <row r="1088" spans="1:19" ht="14.45" customHeight="1" x14ac:dyDescent="0.2">
      <c r="A1088" s="821" t="s">
        <v>6414</v>
      </c>
      <c r="B1088" s="822" t="s">
        <v>6415</v>
      </c>
      <c r="C1088" s="822" t="s">
        <v>612</v>
      </c>
      <c r="D1088" s="822" t="s">
        <v>6293</v>
      </c>
      <c r="E1088" s="822" t="s">
        <v>6329</v>
      </c>
      <c r="F1088" s="822" t="s">
        <v>6427</v>
      </c>
      <c r="G1088" s="822" t="s">
        <v>6399</v>
      </c>
      <c r="H1088" s="831"/>
      <c r="I1088" s="831"/>
      <c r="J1088" s="822"/>
      <c r="K1088" s="822"/>
      <c r="L1088" s="831"/>
      <c r="M1088" s="831"/>
      <c r="N1088" s="822"/>
      <c r="O1088" s="822"/>
      <c r="P1088" s="831">
        <v>1</v>
      </c>
      <c r="Q1088" s="831">
        <v>473</v>
      </c>
      <c r="R1088" s="827"/>
      <c r="S1088" s="832">
        <v>473</v>
      </c>
    </row>
    <row r="1089" spans="1:19" ht="14.45" customHeight="1" x14ac:dyDescent="0.2">
      <c r="A1089" s="821" t="s">
        <v>6414</v>
      </c>
      <c r="B1089" s="822" t="s">
        <v>6415</v>
      </c>
      <c r="C1089" s="822" t="s">
        <v>612</v>
      </c>
      <c r="D1089" s="822" t="s">
        <v>6293</v>
      </c>
      <c r="E1089" s="822" t="s">
        <v>6329</v>
      </c>
      <c r="F1089" s="822" t="s">
        <v>6450</v>
      </c>
      <c r="G1089" s="822" t="s">
        <v>6451</v>
      </c>
      <c r="H1089" s="831">
        <v>1</v>
      </c>
      <c r="I1089" s="831">
        <v>308</v>
      </c>
      <c r="J1089" s="822"/>
      <c r="K1089" s="822">
        <v>308</v>
      </c>
      <c r="L1089" s="831"/>
      <c r="M1089" s="831"/>
      <c r="N1089" s="822"/>
      <c r="O1089" s="822"/>
      <c r="P1089" s="831"/>
      <c r="Q1089" s="831"/>
      <c r="R1089" s="827"/>
      <c r="S1089" s="832"/>
    </row>
    <row r="1090" spans="1:19" ht="14.45" customHeight="1" x14ac:dyDescent="0.2">
      <c r="A1090" s="821" t="s">
        <v>6414</v>
      </c>
      <c r="B1090" s="822" t="s">
        <v>6415</v>
      </c>
      <c r="C1090" s="822" t="s">
        <v>612</v>
      </c>
      <c r="D1090" s="822" t="s">
        <v>6293</v>
      </c>
      <c r="E1090" s="822" t="s">
        <v>6329</v>
      </c>
      <c r="F1090" s="822" t="s">
        <v>6453</v>
      </c>
      <c r="G1090" s="822" t="s">
        <v>6451</v>
      </c>
      <c r="H1090" s="831"/>
      <c r="I1090" s="831"/>
      <c r="J1090" s="822"/>
      <c r="K1090" s="822"/>
      <c r="L1090" s="831">
        <v>6</v>
      </c>
      <c r="M1090" s="831">
        <v>2310</v>
      </c>
      <c r="N1090" s="822">
        <v>1</v>
      </c>
      <c r="O1090" s="822">
        <v>385</v>
      </c>
      <c r="P1090" s="831">
        <v>54</v>
      </c>
      <c r="Q1090" s="831">
        <v>20952</v>
      </c>
      <c r="R1090" s="827">
        <v>9.07012987012987</v>
      </c>
      <c r="S1090" s="832">
        <v>388</v>
      </c>
    </row>
    <row r="1091" spans="1:19" ht="14.45" customHeight="1" x14ac:dyDescent="0.2">
      <c r="A1091" s="821" t="s">
        <v>6414</v>
      </c>
      <c r="B1091" s="822" t="s">
        <v>6415</v>
      </c>
      <c r="C1091" s="822" t="s">
        <v>612</v>
      </c>
      <c r="D1091" s="822" t="s">
        <v>6293</v>
      </c>
      <c r="E1091" s="822" t="s">
        <v>6329</v>
      </c>
      <c r="F1091" s="822" t="s">
        <v>6456</v>
      </c>
      <c r="G1091" s="822" t="s">
        <v>6435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2</v>
      </c>
      <c r="Q1091" s="831">
        <v>824</v>
      </c>
      <c r="R1091" s="827"/>
      <c r="S1091" s="832">
        <v>412</v>
      </c>
    </row>
    <row r="1092" spans="1:19" ht="14.45" customHeight="1" x14ac:dyDescent="0.2">
      <c r="A1092" s="821" t="s">
        <v>6414</v>
      </c>
      <c r="B1092" s="822" t="s">
        <v>6415</v>
      </c>
      <c r="C1092" s="822" t="s">
        <v>612</v>
      </c>
      <c r="D1092" s="822" t="s">
        <v>6302</v>
      </c>
      <c r="E1092" s="822" t="s">
        <v>6329</v>
      </c>
      <c r="F1092" s="822" t="s">
        <v>6423</v>
      </c>
      <c r="G1092" s="822" t="s">
        <v>6424</v>
      </c>
      <c r="H1092" s="831">
        <v>6</v>
      </c>
      <c r="I1092" s="831">
        <v>1512</v>
      </c>
      <c r="J1092" s="822">
        <v>0.85039370078740162</v>
      </c>
      <c r="K1092" s="822">
        <v>252</v>
      </c>
      <c r="L1092" s="831">
        <v>7</v>
      </c>
      <c r="M1092" s="831">
        <v>1778</v>
      </c>
      <c r="N1092" s="822">
        <v>1</v>
      </c>
      <c r="O1092" s="822">
        <v>254</v>
      </c>
      <c r="P1092" s="831">
        <v>2</v>
      </c>
      <c r="Q1092" s="831">
        <v>510</v>
      </c>
      <c r="R1092" s="827">
        <v>0.28683914510686165</v>
      </c>
      <c r="S1092" s="832">
        <v>255</v>
      </c>
    </row>
    <row r="1093" spans="1:19" ht="14.45" customHeight="1" x14ac:dyDescent="0.2">
      <c r="A1093" s="821" t="s">
        <v>6414</v>
      </c>
      <c r="B1093" s="822" t="s">
        <v>6415</v>
      </c>
      <c r="C1093" s="822" t="s">
        <v>612</v>
      </c>
      <c r="D1093" s="822" t="s">
        <v>6302</v>
      </c>
      <c r="E1093" s="822" t="s">
        <v>6329</v>
      </c>
      <c r="F1093" s="822" t="s">
        <v>6425</v>
      </c>
      <c r="G1093" s="822" t="s">
        <v>6426</v>
      </c>
      <c r="H1093" s="831">
        <v>4</v>
      </c>
      <c r="I1093" s="831">
        <v>508</v>
      </c>
      <c r="J1093" s="822">
        <v>0.57596371882086173</v>
      </c>
      <c r="K1093" s="822">
        <v>127</v>
      </c>
      <c r="L1093" s="831">
        <v>7</v>
      </c>
      <c r="M1093" s="831">
        <v>882</v>
      </c>
      <c r="N1093" s="822">
        <v>1</v>
      </c>
      <c r="O1093" s="822">
        <v>126</v>
      </c>
      <c r="P1093" s="831">
        <v>8</v>
      </c>
      <c r="Q1093" s="831">
        <v>1016</v>
      </c>
      <c r="R1093" s="827">
        <v>1.1519274376417235</v>
      </c>
      <c r="S1093" s="832">
        <v>127</v>
      </c>
    </row>
    <row r="1094" spans="1:19" ht="14.45" customHeight="1" x14ac:dyDescent="0.2">
      <c r="A1094" s="821" t="s">
        <v>6414</v>
      </c>
      <c r="B1094" s="822" t="s">
        <v>6415</v>
      </c>
      <c r="C1094" s="822" t="s">
        <v>612</v>
      </c>
      <c r="D1094" s="822" t="s">
        <v>6302</v>
      </c>
      <c r="E1094" s="822" t="s">
        <v>6329</v>
      </c>
      <c r="F1094" s="822" t="s">
        <v>6434</v>
      </c>
      <c r="G1094" s="822" t="s">
        <v>6435</v>
      </c>
      <c r="H1094" s="831">
        <v>1</v>
      </c>
      <c r="I1094" s="831">
        <v>332</v>
      </c>
      <c r="J1094" s="822"/>
      <c r="K1094" s="822">
        <v>332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6414</v>
      </c>
      <c r="B1095" s="822" t="s">
        <v>6415</v>
      </c>
      <c r="C1095" s="822" t="s">
        <v>612</v>
      </c>
      <c r="D1095" s="822" t="s">
        <v>6302</v>
      </c>
      <c r="E1095" s="822" t="s">
        <v>6329</v>
      </c>
      <c r="F1095" s="822" t="s">
        <v>6436</v>
      </c>
      <c r="G1095" s="822" t="s">
        <v>6437</v>
      </c>
      <c r="H1095" s="831"/>
      <c r="I1095" s="831"/>
      <c r="J1095" s="822"/>
      <c r="K1095" s="822"/>
      <c r="L1095" s="831">
        <v>1</v>
      </c>
      <c r="M1095" s="831">
        <v>498</v>
      </c>
      <c r="N1095" s="822">
        <v>1</v>
      </c>
      <c r="O1095" s="822">
        <v>498</v>
      </c>
      <c r="P1095" s="831"/>
      <c r="Q1095" s="831"/>
      <c r="R1095" s="827"/>
      <c r="S1095" s="832"/>
    </row>
    <row r="1096" spans="1:19" ht="14.45" customHeight="1" x14ac:dyDescent="0.2">
      <c r="A1096" s="821" t="s">
        <v>6414</v>
      </c>
      <c r="B1096" s="822" t="s">
        <v>6415</v>
      </c>
      <c r="C1096" s="822" t="s">
        <v>612</v>
      </c>
      <c r="D1096" s="822" t="s">
        <v>6302</v>
      </c>
      <c r="E1096" s="822" t="s">
        <v>6329</v>
      </c>
      <c r="F1096" s="822" t="s">
        <v>6450</v>
      </c>
      <c r="G1096" s="822" t="s">
        <v>6451</v>
      </c>
      <c r="H1096" s="831">
        <v>4</v>
      </c>
      <c r="I1096" s="831">
        <v>1232</v>
      </c>
      <c r="J1096" s="822">
        <v>0.56774193548387097</v>
      </c>
      <c r="K1096" s="822">
        <v>308</v>
      </c>
      <c r="L1096" s="831">
        <v>7</v>
      </c>
      <c r="M1096" s="831">
        <v>2170</v>
      </c>
      <c r="N1096" s="822">
        <v>1</v>
      </c>
      <c r="O1096" s="822">
        <v>310</v>
      </c>
      <c r="P1096" s="831">
        <v>1</v>
      </c>
      <c r="Q1096" s="831">
        <v>311</v>
      </c>
      <c r="R1096" s="827">
        <v>0.14331797235023042</v>
      </c>
      <c r="S1096" s="832">
        <v>311</v>
      </c>
    </row>
    <row r="1097" spans="1:19" ht="14.45" customHeight="1" x14ac:dyDescent="0.2">
      <c r="A1097" s="821" t="s">
        <v>6414</v>
      </c>
      <c r="B1097" s="822" t="s">
        <v>6415</v>
      </c>
      <c r="C1097" s="822" t="s">
        <v>612</v>
      </c>
      <c r="D1097" s="822" t="s">
        <v>6302</v>
      </c>
      <c r="E1097" s="822" t="s">
        <v>6329</v>
      </c>
      <c r="F1097" s="822" t="s">
        <v>6453</v>
      </c>
      <c r="G1097" s="822" t="s">
        <v>6451</v>
      </c>
      <c r="H1097" s="831">
        <v>1</v>
      </c>
      <c r="I1097" s="831">
        <v>381</v>
      </c>
      <c r="J1097" s="822"/>
      <c r="K1097" s="822">
        <v>381</v>
      </c>
      <c r="L1097" s="831"/>
      <c r="M1097" s="831"/>
      <c r="N1097" s="822"/>
      <c r="O1097" s="822"/>
      <c r="P1097" s="831">
        <v>2</v>
      </c>
      <c r="Q1097" s="831">
        <v>776</v>
      </c>
      <c r="R1097" s="827"/>
      <c r="S1097" s="832">
        <v>388</v>
      </c>
    </row>
    <row r="1098" spans="1:19" ht="14.45" customHeight="1" x14ac:dyDescent="0.2">
      <c r="A1098" s="821" t="s">
        <v>6414</v>
      </c>
      <c r="B1098" s="822" t="s">
        <v>6415</v>
      </c>
      <c r="C1098" s="822" t="s">
        <v>612</v>
      </c>
      <c r="D1098" s="822" t="s">
        <v>6323</v>
      </c>
      <c r="E1098" s="822" t="s">
        <v>6329</v>
      </c>
      <c r="F1098" s="822" t="s">
        <v>6423</v>
      </c>
      <c r="G1098" s="822" t="s">
        <v>6424</v>
      </c>
      <c r="H1098" s="831">
        <v>28</v>
      </c>
      <c r="I1098" s="831">
        <v>7056</v>
      </c>
      <c r="J1098" s="822">
        <v>2.1368867353119323</v>
      </c>
      <c r="K1098" s="822">
        <v>252</v>
      </c>
      <c r="L1098" s="831">
        <v>13</v>
      </c>
      <c r="M1098" s="831">
        <v>3302</v>
      </c>
      <c r="N1098" s="822">
        <v>1</v>
      </c>
      <c r="O1098" s="822">
        <v>254</v>
      </c>
      <c r="P1098" s="831">
        <v>16</v>
      </c>
      <c r="Q1098" s="831">
        <v>4080</v>
      </c>
      <c r="R1098" s="827">
        <v>1.2356147789218654</v>
      </c>
      <c r="S1098" s="832">
        <v>255</v>
      </c>
    </row>
    <row r="1099" spans="1:19" ht="14.45" customHeight="1" x14ac:dyDescent="0.2">
      <c r="A1099" s="821" t="s">
        <v>6414</v>
      </c>
      <c r="B1099" s="822" t="s">
        <v>6415</v>
      </c>
      <c r="C1099" s="822" t="s">
        <v>612</v>
      </c>
      <c r="D1099" s="822" t="s">
        <v>6323</v>
      </c>
      <c r="E1099" s="822" t="s">
        <v>6329</v>
      </c>
      <c r="F1099" s="822" t="s">
        <v>6425</v>
      </c>
      <c r="G1099" s="822" t="s">
        <v>6426</v>
      </c>
      <c r="H1099" s="831">
        <v>92</v>
      </c>
      <c r="I1099" s="831">
        <v>11676</v>
      </c>
      <c r="J1099" s="822">
        <v>1.404040404040404</v>
      </c>
      <c r="K1099" s="822">
        <v>126.91304347826087</v>
      </c>
      <c r="L1099" s="831">
        <v>66</v>
      </c>
      <c r="M1099" s="831">
        <v>8316</v>
      </c>
      <c r="N1099" s="822">
        <v>1</v>
      </c>
      <c r="O1099" s="822">
        <v>126</v>
      </c>
      <c r="P1099" s="831">
        <v>57</v>
      </c>
      <c r="Q1099" s="831">
        <v>7239</v>
      </c>
      <c r="R1099" s="827">
        <v>0.87049062049062054</v>
      </c>
      <c r="S1099" s="832">
        <v>127</v>
      </c>
    </row>
    <row r="1100" spans="1:19" ht="14.45" customHeight="1" x14ac:dyDescent="0.2">
      <c r="A1100" s="821" t="s">
        <v>6414</v>
      </c>
      <c r="B1100" s="822" t="s">
        <v>6415</v>
      </c>
      <c r="C1100" s="822" t="s">
        <v>612</v>
      </c>
      <c r="D1100" s="822" t="s">
        <v>6323</v>
      </c>
      <c r="E1100" s="822" t="s">
        <v>6329</v>
      </c>
      <c r="F1100" s="822" t="s">
        <v>6450</v>
      </c>
      <c r="G1100" s="822" t="s">
        <v>6451</v>
      </c>
      <c r="H1100" s="831">
        <v>5</v>
      </c>
      <c r="I1100" s="831">
        <v>1540</v>
      </c>
      <c r="J1100" s="822">
        <v>0.35483870967741937</v>
      </c>
      <c r="K1100" s="822">
        <v>308</v>
      </c>
      <c r="L1100" s="831">
        <v>14</v>
      </c>
      <c r="M1100" s="831">
        <v>4340</v>
      </c>
      <c r="N1100" s="822">
        <v>1</v>
      </c>
      <c r="O1100" s="822">
        <v>310</v>
      </c>
      <c r="P1100" s="831"/>
      <c r="Q1100" s="831"/>
      <c r="R1100" s="827"/>
      <c r="S1100" s="832"/>
    </row>
    <row r="1101" spans="1:19" ht="14.45" customHeight="1" x14ac:dyDescent="0.2">
      <c r="A1101" s="821" t="s">
        <v>6414</v>
      </c>
      <c r="B1101" s="822" t="s">
        <v>6415</v>
      </c>
      <c r="C1101" s="822" t="s">
        <v>612</v>
      </c>
      <c r="D1101" s="822" t="s">
        <v>6323</v>
      </c>
      <c r="E1101" s="822" t="s">
        <v>6329</v>
      </c>
      <c r="F1101" s="822" t="s">
        <v>6453</v>
      </c>
      <c r="G1101" s="822" t="s">
        <v>6451</v>
      </c>
      <c r="H1101" s="831">
        <v>31</v>
      </c>
      <c r="I1101" s="831">
        <v>11811</v>
      </c>
      <c r="J1101" s="822">
        <v>4.3825602968460116</v>
      </c>
      <c r="K1101" s="822">
        <v>381</v>
      </c>
      <c r="L1101" s="831">
        <v>7</v>
      </c>
      <c r="M1101" s="831">
        <v>2695</v>
      </c>
      <c r="N1101" s="822">
        <v>1</v>
      </c>
      <c r="O1101" s="822">
        <v>385</v>
      </c>
      <c r="P1101" s="831">
        <v>20</v>
      </c>
      <c r="Q1101" s="831">
        <v>7760</v>
      </c>
      <c r="R1101" s="827">
        <v>2.8794063079777366</v>
      </c>
      <c r="S1101" s="832">
        <v>388</v>
      </c>
    </row>
    <row r="1102" spans="1:19" ht="14.45" customHeight="1" x14ac:dyDescent="0.2">
      <c r="A1102" s="821" t="s">
        <v>6414</v>
      </c>
      <c r="B1102" s="822" t="s">
        <v>6415</v>
      </c>
      <c r="C1102" s="822" t="s">
        <v>612</v>
      </c>
      <c r="D1102" s="822" t="s">
        <v>6305</v>
      </c>
      <c r="E1102" s="822" t="s">
        <v>6329</v>
      </c>
      <c r="F1102" s="822" t="s">
        <v>6423</v>
      </c>
      <c r="G1102" s="822" t="s">
        <v>6424</v>
      </c>
      <c r="H1102" s="831">
        <v>7</v>
      </c>
      <c r="I1102" s="831">
        <v>1764</v>
      </c>
      <c r="J1102" s="822">
        <v>0.69448818897637798</v>
      </c>
      <c r="K1102" s="822">
        <v>252</v>
      </c>
      <c r="L1102" s="831">
        <v>10</v>
      </c>
      <c r="M1102" s="831">
        <v>2540</v>
      </c>
      <c r="N1102" s="822">
        <v>1</v>
      </c>
      <c r="O1102" s="822">
        <v>254</v>
      </c>
      <c r="P1102" s="831">
        <v>15</v>
      </c>
      <c r="Q1102" s="831">
        <v>3825</v>
      </c>
      <c r="R1102" s="827">
        <v>1.5059055118110236</v>
      </c>
      <c r="S1102" s="832">
        <v>255</v>
      </c>
    </row>
    <row r="1103" spans="1:19" ht="14.45" customHeight="1" x14ac:dyDescent="0.2">
      <c r="A1103" s="821" t="s">
        <v>6414</v>
      </c>
      <c r="B1103" s="822" t="s">
        <v>6415</v>
      </c>
      <c r="C1103" s="822" t="s">
        <v>612</v>
      </c>
      <c r="D1103" s="822" t="s">
        <v>6305</v>
      </c>
      <c r="E1103" s="822" t="s">
        <v>6329</v>
      </c>
      <c r="F1103" s="822" t="s">
        <v>6425</v>
      </c>
      <c r="G1103" s="822" t="s">
        <v>6426</v>
      </c>
      <c r="H1103" s="831">
        <v>16</v>
      </c>
      <c r="I1103" s="831">
        <v>2027</v>
      </c>
      <c r="J1103" s="822">
        <v>0.94631185807656393</v>
      </c>
      <c r="K1103" s="822">
        <v>126.6875</v>
      </c>
      <c r="L1103" s="831">
        <v>17</v>
      </c>
      <c r="M1103" s="831">
        <v>2142</v>
      </c>
      <c r="N1103" s="822">
        <v>1</v>
      </c>
      <c r="O1103" s="822">
        <v>126</v>
      </c>
      <c r="P1103" s="831">
        <v>37</v>
      </c>
      <c r="Q1103" s="831">
        <v>4699</v>
      </c>
      <c r="R1103" s="827">
        <v>2.1937441643323998</v>
      </c>
      <c r="S1103" s="832">
        <v>127</v>
      </c>
    </row>
    <row r="1104" spans="1:19" ht="14.45" customHeight="1" x14ac:dyDescent="0.2">
      <c r="A1104" s="821" t="s">
        <v>6414</v>
      </c>
      <c r="B1104" s="822" t="s">
        <v>6415</v>
      </c>
      <c r="C1104" s="822" t="s">
        <v>612</v>
      </c>
      <c r="D1104" s="822" t="s">
        <v>6305</v>
      </c>
      <c r="E1104" s="822" t="s">
        <v>6329</v>
      </c>
      <c r="F1104" s="822" t="s">
        <v>6436</v>
      </c>
      <c r="G1104" s="822" t="s">
        <v>6437</v>
      </c>
      <c r="H1104" s="831">
        <v>2</v>
      </c>
      <c r="I1104" s="831">
        <v>992</v>
      </c>
      <c r="J1104" s="822"/>
      <c r="K1104" s="822">
        <v>496</v>
      </c>
      <c r="L1104" s="831"/>
      <c r="M1104" s="831"/>
      <c r="N1104" s="822"/>
      <c r="O1104" s="822"/>
      <c r="P1104" s="831"/>
      <c r="Q1104" s="831"/>
      <c r="R1104" s="827"/>
      <c r="S1104" s="832"/>
    </row>
    <row r="1105" spans="1:19" ht="14.45" customHeight="1" x14ac:dyDescent="0.2">
      <c r="A1105" s="821" t="s">
        <v>6414</v>
      </c>
      <c r="B1105" s="822" t="s">
        <v>6415</v>
      </c>
      <c r="C1105" s="822" t="s">
        <v>612</v>
      </c>
      <c r="D1105" s="822" t="s">
        <v>6305</v>
      </c>
      <c r="E1105" s="822" t="s">
        <v>6329</v>
      </c>
      <c r="F1105" s="822" t="s">
        <v>6440</v>
      </c>
      <c r="G1105" s="822" t="s">
        <v>6437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2</v>
      </c>
      <c r="Q1105" s="831">
        <v>1152</v>
      </c>
      <c r="R1105" s="827"/>
      <c r="S1105" s="832">
        <v>576</v>
      </c>
    </row>
    <row r="1106" spans="1:19" ht="14.45" customHeight="1" x14ac:dyDescent="0.2">
      <c r="A1106" s="821" t="s">
        <v>6414</v>
      </c>
      <c r="B1106" s="822" t="s">
        <v>6415</v>
      </c>
      <c r="C1106" s="822" t="s">
        <v>612</v>
      </c>
      <c r="D1106" s="822" t="s">
        <v>6305</v>
      </c>
      <c r="E1106" s="822" t="s">
        <v>6329</v>
      </c>
      <c r="F1106" s="822" t="s">
        <v>6450</v>
      </c>
      <c r="G1106" s="822" t="s">
        <v>6451</v>
      </c>
      <c r="H1106" s="831">
        <v>5</v>
      </c>
      <c r="I1106" s="831">
        <v>1540</v>
      </c>
      <c r="J1106" s="822">
        <v>1.2419354838709677</v>
      </c>
      <c r="K1106" s="822">
        <v>308</v>
      </c>
      <c r="L1106" s="831">
        <v>4</v>
      </c>
      <c r="M1106" s="831">
        <v>1240</v>
      </c>
      <c r="N1106" s="822">
        <v>1</v>
      </c>
      <c r="O1106" s="822">
        <v>310</v>
      </c>
      <c r="P1106" s="831"/>
      <c r="Q1106" s="831"/>
      <c r="R1106" s="827"/>
      <c r="S1106" s="832"/>
    </row>
    <row r="1107" spans="1:19" ht="14.45" customHeight="1" x14ac:dyDescent="0.2">
      <c r="A1107" s="821" t="s">
        <v>6414</v>
      </c>
      <c r="B1107" s="822" t="s">
        <v>6415</v>
      </c>
      <c r="C1107" s="822" t="s">
        <v>612</v>
      </c>
      <c r="D1107" s="822" t="s">
        <v>6305</v>
      </c>
      <c r="E1107" s="822" t="s">
        <v>6329</v>
      </c>
      <c r="F1107" s="822" t="s">
        <v>6453</v>
      </c>
      <c r="G1107" s="822" t="s">
        <v>6451</v>
      </c>
      <c r="H1107" s="831">
        <v>2</v>
      </c>
      <c r="I1107" s="831">
        <v>762</v>
      </c>
      <c r="J1107" s="822">
        <v>0.19792207792207792</v>
      </c>
      <c r="K1107" s="822">
        <v>381</v>
      </c>
      <c r="L1107" s="831">
        <v>10</v>
      </c>
      <c r="M1107" s="831">
        <v>3850</v>
      </c>
      <c r="N1107" s="822">
        <v>1</v>
      </c>
      <c r="O1107" s="822">
        <v>385</v>
      </c>
      <c r="P1107" s="831">
        <v>20</v>
      </c>
      <c r="Q1107" s="831">
        <v>7760</v>
      </c>
      <c r="R1107" s="827">
        <v>2.0155844155844154</v>
      </c>
      <c r="S1107" s="832">
        <v>388</v>
      </c>
    </row>
    <row r="1108" spans="1:19" ht="14.45" customHeight="1" x14ac:dyDescent="0.2">
      <c r="A1108" s="821" t="s">
        <v>6414</v>
      </c>
      <c r="B1108" s="822" t="s">
        <v>6415</v>
      </c>
      <c r="C1108" s="822" t="s">
        <v>612</v>
      </c>
      <c r="D1108" s="822" t="s">
        <v>2966</v>
      </c>
      <c r="E1108" s="822" t="s">
        <v>6329</v>
      </c>
      <c r="F1108" s="822" t="s">
        <v>6423</v>
      </c>
      <c r="G1108" s="822" t="s">
        <v>6424</v>
      </c>
      <c r="H1108" s="831">
        <v>2</v>
      </c>
      <c r="I1108" s="831">
        <v>504</v>
      </c>
      <c r="J1108" s="822">
        <v>0.15263476680799515</v>
      </c>
      <c r="K1108" s="822">
        <v>252</v>
      </c>
      <c r="L1108" s="831">
        <v>13</v>
      </c>
      <c r="M1108" s="831">
        <v>3302</v>
      </c>
      <c r="N1108" s="822">
        <v>1</v>
      </c>
      <c r="O1108" s="822">
        <v>254</v>
      </c>
      <c r="P1108" s="831">
        <v>24</v>
      </c>
      <c r="Q1108" s="831">
        <v>6120</v>
      </c>
      <c r="R1108" s="827">
        <v>1.8534221683827983</v>
      </c>
      <c r="S1108" s="832">
        <v>255</v>
      </c>
    </row>
    <row r="1109" spans="1:19" ht="14.45" customHeight="1" x14ac:dyDescent="0.2">
      <c r="A1109" s="821" t="s">
        <v>6414</v>
      </c>
      <c r="B1109" s="822" t="s">
        <v>6415</v>
      </c>
      <c r="C1109" s="822" t="s">
        <v>612</v>
      </c>
      <c r="D1109" s="822" t="s">
        <v>2966</v>
      </c>
      <c r="E1109" s="822" t="s">
        <v>6329</v>
      </c>
      <c r="F1109" s="822" t="s">
        <v>6425</v>
      </c>
      <c r="G1109" s="822" t="s">
        <v>6426</v>
      </c>
      <c r="H1109" s="831">
        <v>3</v>
      </c>
      <c r="I1109" s="831">
        <v>381</v>
      </c>
      <c r="J1109" s="822">
        <v>9.7542242703533025E-2</v>
      </c>
      <c r="K1109" s="822">
        <v>127</v>
      </c>
      <c r="L1109" s="831">
        <v>31</v>
      </c>
      <c r="M1109" s="831">
        <v>3906</v>
      </c>
      <c r="N1109" s="822">
        <v>1</v>
      </c>
      <c r="O1109" s="822">
        <v>126</v>
      </c>
      <c r="P1109" s="831">
        <v>102</v>
      </c>
      <c r="Q1109" s="831">
        <v>12954</v>
      </c>
      <c r="R1109" s="827">
        <v>3.3164362519201229</v>
      </c>
      <c r="S1109" s="832">
        <v>127</v>
      </c>
    </row>
    <row r="1110" spans="1:19" ht="14.45" customHeight="1" x14ac:dyDescent="0.2">
      <c r="A1110" s="821" t="s">
        <v>6414</v>
      </c>
      <c r="B1110" s="822" t="s">
        <v>6415</v>
      </c>
      <c r="C1110" s="822" t="s">
        <v>612</v>
      </c>
      <c r="D1110" s="822" t="s">
        <v>2966</v>
      </c>
      <c r="E1110" s="822" t="s">
        <v>6329</v>
      </c>
      <c r="F1110" s="822" t="s">
        <v>6436</v>
      </c>
      <c r="G1110" s="822" t="s">
        <v>6437</v>
      </c>
      <c r="H1110" s="831"/>
      <c r="I1110" s="831"/>
      <c r="J1110" s="822"/>
      <c r="K1110" s="822"/>
      <c r="L1110" s="831">
        <v>4</v>
      </c>
      <c r="M1110" s="831">
        <v>1992</v>
      </c>
      <c r="N1110" s="822">
        <v>1</v>
      </c>
      <c r="O1110" s="822">
        <v>498</v>
      </c>
      <c r="P1110" s="831"/>
      <c r="Q1110" s="831"/>
      <c r="R1110" s="827"/>
      <c r="S1110" s="832"/>
    </row>
    <row r="1111" spans="1:19" ht="14.45" customHeight="1" x14ac:dyDescent="0.2">
      <c r="A1111" s="821" t="s">
        <v>6414</v>
      </c>
      <c r="B1111" s="822" t="s">
        <v>6415</v>
      </c>
      <c r="C1111" s="822" t="s">
        <v>612</v>
      </c>
      <c r="D1111" s="822" t="s">
        <v>2966</v>
      </c>
      <c r="E1111" s="822" t="s">
        <v>6329</v>
      </c>
      <c r="F1111" s="822" t="s">
        <v>6440</v>
      </c>
      <c r="G1111" s="822" t="s">
        <v>6437</v>
      </c>
      <c r="H1111" s="831"/>
      <c r="I1111" s="831"/>
      <c r="J1111" s="822"/>
      <c r="K1111" s="822"/>
      <c r="L1111" s="831">
        <v>3</v>
      </c>
      <c r="M1111" s="831">
        <v>1719</v>
      </c>
      <c r="N1111" s="822">
        <v>1</v>
      </c>
      <c r="O1111" s="822">
        <v>573</v>
      </c>
      <c r="P1111" s="831"/>
      <c r="Q1111" s="831"/>
      <c r="R1111" s="827"/>
      <c r="S1111" s="832"/>
    </row>
    <row r="1112" spans="1:19" ht="14.45" customHeight="1" x14ac:dyDescent="0.2">
      <c r="A1112" s="821" t="s">
        <v>6414</v>
      </c>
      <c r="B1112" s="822" t="s">
        <v>6415</v>
      </c>
      <c r="C1112" s="822" t="s">
        <v>612</v>
      </c>
      <c r="D1112" s="822" t="s">
        <v>2966</v>
      </c>
      <c r="E1112" s="822" t="s">
        <v>6329</v>
      </c>
      <c r="F1112" s="822" t="s">
        <v>6446</v>
      </c>
      <c r="G1112" s="822" t="s">
        <v>6447</v>
      </c>
      <c r="H1112" s="831"/>
      <c r="I1112" s="831"/>
      <c r="J1112" s="822"/>
      <c r="K1112" s="822"/>
      <c r="L1112" s="831"/>
      <c r="M1112" s="831"/>
      <c r="N1112" s="822"/>
      <c r="O1112" s="822"/>
      <c r="P1112" s="831">
        <v>2</v>
      </c>
      <c r="Q1112" s="831">
        <v>438</v>
      </c>
      <c r="R1112" s="827"/>
      <c r="S1112" s="832">
        <v>219</v>
      </c>
    </row>
    <row r="1113" spans="1:19" ht="14.45" customHeight="1" x14ac:dyDescent="0.2">
      <c r="A1113" s="821" t="s">
        <v>6414</v>
      </c>
      <c r="B1113" s="822" t="s">
        <v>6415</v>
      </c>
      <c r="C1113" s="822" t="s">
        <v>612</v>
      </c>
      <c r="D1113" s="822" t="s">
        <v>2966</v>
      </c>
      <c r="E1113" s="822" t="s">
        <v>6329</v>
      </c>
      <c r="F1113" s="822" t="s">
        <v>6448</v>
      </c>
      <c r="G1113" s="822" t="s">
        <v>6449</v>
      </c>
      <c r="H1113" s="831"/>
      <c r="I1113" s="831"/>
      <c r="J1113" s="822"/>
      <c r="K1113" s="822"/>
      <c r="L1113" s="831">
        <v>1</v>
      </c>
      <c r="M1113" s="831">
        <v>88</v>
      </c>
      <c r="N1113" s="822">
        <v>1</v>
      </c>
      <c r="O1113" s="822">
        <v>88</v>
      </c>
      <c r="P1113" s="831"/>
      <c r="Q1113" s="831"/>
      <c r="R1113" s="827"/>
      <c r="S1113" s="832"/>
    </row>
    <row r="1114" spans="1:19" ht="14.45" customHeight="1" x14ac:dyDescent="0.2">
      <c r="A1114" s="821" t="s">
        <v>6414</v>
      </c>
      <c r="B1114" s="822" t="s">
        <v>6415</v>
      </c>
      <c r="C1114" s="822" t="s">
        <v>612</v>
      </c>
      <c r="D1114" s="822" t="s">
        <v>2966</v>
      </c>
      <c r="E1114" s="822" t="s">
        <v>6329</v>
      </c>
      <c r="F1114" s="822" t="s">
        <v>6450</v>
      </c>
      <c r="G1114" s="822" t="s">
        <v>6451</v>
      </c>
      <c r="H1114" s="831">
        <v>3</v>
      </c>
      <c r="I1114" s="831">
        <v>924</v>
      </c>
      <c r="J1114" s="822">
        <v>0.3725806451612903</v>
      </c>
      <c r="K1114" s="822">
        <v>308</v>
      </c>
      <c r="L1114" s="831">
        <v>8</v>
      </c>
      <c r="M1114" s="831">
        <v>2480</v>
      </c>
      <c r="N1114" s="822">
        <v>1</v>
      </c>
      <c r="O1114" s="822">
        <v>310</v>
      </c>
      <c r="P1114" s="831">
        <v>22</v>
      </c>
      <c r="Q1114" s="831">
        <v>6842</v>
      </c>
      <c r="R1114" s="827">
        <v>2.7588709677419354</v>
      </c>
      <c r="S1114" s="832">
        <v>311</v>
      </c>
    </row>
    <row r="1115" spans="1:19" ht="14.45" customHeight="1" x14ac:dyDescent="0.2">
      <c r="A1115" s="821" t="s">
        <v>6414</v>
      </c>
      <c r="B1115" s="822" t="s">
        <v>6415</v>
      </c>
      <c r="C1115" s="822" t="s">
        <v>612</v>
      </c>
      <c r="D1115" s="822" t="s">
        <v>2966</v>
      </c>
      <c r="E1115" s="822" t="s">
        <v>6329</v>
      </c>
      <c r="F1115" s="822" t="s">
        <v>6452</v>
      </c>
      <c r="G1115" s="822" t="s">
        <v>6447</v>
      </c>
      <c r="H1115" s="831"/>
      <c r="I1115" s="831"/>
      <c r="J1115" s="822"/>
      <c r="K1115" s="822"/>
      <c r="L1115" s="831">
        <v>4</v>
      </c>
      <c r="M1115" s="831">
        <v>716</v>
      </c>
      <c r="N1115" s="822">
        <v>1</v>
      </c>
      <c r="O1115" s="822">
        <v>179</v>
      </c>
      <c r="P1115" s="831"/>
      <c r="Q1115" s="831"/>
      <c r="R1115" s="827"/>
      <c r="S1115" s="832"/>
    </row>
    <row r="1116" spans="1:19" ht="14.45" customHeight="1" x14ac:dyDescent="0.2">
      <c r="A1116" s="821" t="s">
        <v>6414</v>
      </c>
      <c r="B1116" s="822" t="s">
        <v>6415</v>
      </c>
      <c r="C1116" s="822" t="s">
        <v>612</v>
      </c>
      <c r="D1116" s="822" t="s">
        <v>2966</v>
      </c>
      <c r="E1116" s="822" t="s">
        <v>6329</v>
      </c>
      <c r="F1116" s="822" t="s">
        <v>6453</v>
      </c>
      <c r="G1116" s="822" t="s">
        <v>6451</v>
      </c>
      <c r="H1116" s="831"/>
      <c r="I1116" s="831"/>
      <c r="J1116" s="822"/>
      <c r="K1116" s="822"/>
      <c r="L1116" s="831">
        <v>4</v>
      </c>
      <c r="M1116" s="831">
        <v>1540</v>
      </c>
      <c r="N1116" s="822">
        <v>1</v>
      </c>
      <c r="O1116" s="822">
        <v>385</v>
      </c>
      <c r="P1116" s="831">
        <v>16</v>
      </c>
      <c r="Q1116" s="831">
        <v>6208</v>
      </c>
      <c r="R1116" s="827">
        <v>4.0311688311688307</v>
      </c>
      <c r="S1116" s="832">
        <v>388</v>
      </c>
    </row>
    <row r="1117" spans="1:19" ht="14.45" customHeight="1" x14ac:dyDescent="0.2">
      <c r="A1117" s="821" t="s">
        <v>6414</v>
      </c>
      <c r="B1117" s="822" t="s">
        <v>6415</v>
      </c>
      <c r="C1117" s="822" t="s">
        <v>612</v>
      </c>
      <c r="D1117" s="822" t="s">
        <v>6288</v>
      </c>
      <c r="E1117" s="822" t="s">
        <v>6329</v>
      </c>
      <c r="F1117" s="822" t="s">
        <v>6423</v>
      </c>
      <c r="G1117" s="822" t="s">
        <v>6424</v>
      </c>
      <c r="H1117" s="831">
        <v>1</v>
      </c>
      <c r="I1117" s="831">
        <v>252</v>
      </c>
      <c r="J1117" s="822"/>
      <c r="K1117" s="822">
        <v>252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6414</v>
      </c>
      <c r="B1118" s="822" t="s">
        <v>6415</v>
      </c>
      <c r="C1118" s="822" t="s">
        <v>612</v>
      </c>
      <c r="D1118" s="822" t="s">
        <v>6288</v>
      </c>
      <c r="E1118" s="822" t="s">
        <v>6329</v>
      </c>
      <c r="F1118" s="822" t="s">
        <v>6425</v>
      </c>
      <c r="G1118" s="822" t="s">
        <v>6426</v>
      </c>
      <c r="H1118" s="831">
        <v>1</v>
      </c>
      <c r="I1118" s="831">
        <v>126</v>
      </c>
      <c r="J1118" s="822"/>
      <c r="K1118" s="822">
        <v>126</v>
      </c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6414</v>
      </c>
      <c r="B1119" s="822" t="s">
        <v>6415</v>
      </c>
      <c r="C1119" s="822" t="s">
        <v>612</v>
      </c>
      <c r="D1119" s="822" t="s">
        <v>6288</v>
      </c>
      <c r="E1119" s="822" t="s">
        <v>6329</v>
      </c>
      <c r="F1119" s="822" t="s">
        <v>6453</v>
      </c>
      <c r="G1119" s="822" t="s">
        <v>6451</v>
      </c>
      <c r="H1119" s="831">
        <v>1</v>
      </c>
      <c r="I1119" s="831">
        <v>381</v>
      </c>
      <c r="J1119" s="822"/>
      <c r="K1119" s="822">
        <v>381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6414</v>
      </c>
      <c r="B1120" s="822" t="s">
        <v>6415</v>
      </c>
      <c r="C1120" s="822" t="s">
        <v>612</v>
      </c>
      <c r="D1120" s="822" t="s">
        <v>6291</v>
      </c>
      <c r="E1120" s="822" t="s">
        <v>6329</v>
      </c>
      <c r="F1120" s="822" t="s">
        <v>6423</v>
      </c>
      <c r="G1120" s="822" t="s">
        <v>6424</v>
      </c>
      <c r="H1120" s="831">
        <v>4</v>
      </c>
      <c r="I1120" s="831">
        <v>1008</v>
      </c>
      <c r="J1120" s="822">
        <v>0.22047244094488189</v>
      </c>
      <c r="K1120" s="822">
        <v>252</v>
      </c>
      <c r="L1120" s="831">
        <v>18</v>
      </c>
      <c r="M1120" s="831">
        <v>4572</v>
      </c>
      <c r="N1120" s="822">
        <v>1</v>
      </c>
      <c r="O1120" s="822">
        <v>254</v>
      </c>
      <c r="P1120" s="831">
        <v>9</v>
      </c>
      <c r="Q1120" s="831">
        <v>2295</v>
      </c>
      <c r="R1120" s="827">
        <v>0.50196850393700787</v>
      </c>
      <c r="S1120" s="832">
        <v>255</v>
      </c>
    </row>
    <row r="1121" spans="1:19" ht="14.45" customHeight="1" x14ac:dyDescent="0.2">
      <c r="A1121" s="821" t="s">
        <v>6414</v>
      </c>
      <c r="B1121" s="822" t="s">
        <v>6415</v>
      </c>
      <c r="C1121" s="822" t="s">
        <v>612</v>
      </c>
      <c r="D1121" s="822" t="s">
        <v>6291</v>
      </c>
      <c r="E1121" s="822" t="s">
        <v>6329</v>
      </c>
      <c r="F1121" s="822" t="s">
        <v>6425</v>
      </c>
      <c r="G1121" s="822" t="s">
        <v>6426</v>
      </c>
      <c r="H1121" s="831">
        <v>3</v>
      </c>
      <c r="I1121" s="831">
        <v>378</v>
      </c>
      <c r="J1121" s="822">
        <v>4.2857142857142858E-2</v>
      </c>
      <c r="K1121" s="822">
        <v>126</v>
      </c>
      <c r="L1121" s="831">
        <v>70</v>
      </c>
      <c r="M1121" s="831">
        <v>8820</v>
      </c>
      <c r="N1121" s="822">
        <v>1</v>
      </c>
      <c r="O1121" s="822">
        <v>126</v>
      </c>
      <c r="P1121" s="831">
        <v>41</v>
      </c>
      <c r="Q1121" s="831">
        <v>5207</v>
      </c>
      <c r="R1121" s="827">
        <v>0.59036281179138317</v>
      </c>
      <c r="S1121" s="832">
        <v>127</v>
      </c>
    </row>
    <row r="1122" spans="1:19" ht="14.45" customHeight="1" x14ac:dyDescent="0.2">
      <c r="A1122" s="821" t="s">
        <v>6414</v>
      </c>
      <c r="B1122" s="822" t="s">
        <v>6415</v>
      </c>
      <c r="C1122" s="822" t="s">
        <v>612</v>
      </c>
      <c r="D1122" s="822" t="s">
        <v>6291</v>
      </c>
      <c r="E1122" s="822" t="s">
        <v>6329</v>
      </c>
      <c r="F1122" s="822" t="s">
        <v>6436</v>
      </c>
      <c r="G1122" s="822" t="s">
        <v>6437</v>
      </c>
      <c r="H1122" s="831">
        <v>3</v>
      </c>
      <c r="I1122" s="831">
        <v>1488</v>
      </c>
      <c r="J1122" s="822"/>
      <c r="K1122" s="822">
        <v>496</v>
      </c>
      <c r="L1122" s="831"/>
      <c r="M1122" s="831"/>
      <c r="N1122" s="822"/>
      <c r="O1122" s="822"/>
      <c r="P1122" s="831"/>
      <c r="Q1122" s="831"/>
      <c r="R1122" s="827"/>
      <c r="S1122" s="832"/>
    </row>
    <row r="1123" spans="1:19" ht="14.45" customHeight="1" x14ac:dyDescent="0.2">
      <c r="A1123" s="821" t="s">
        <v>6414</v>
      </c>
      <c r="B1123" s="822" t="s">
        <v>6415</v>
      </c>
      <c r="C1123" s="822" t="s">
        <v>612</v>
      </c>
      <c r="D1123" s="822" t="s">
        <v>6291</v>
      </c>
      <c r="E1123" s="822" t="s">
        <v>6329</v>
      </c>
      <c r="F1123" s="822" t="s">
        <v>6440</v>
      </c>
      <c r="G1123" s="822" t="s">
        <v>6437</v>
      </c>
      <c r="H1123" s="831"/>
      <c r="I1123" s="831"/>
      <c r="J1123" s="822"/>
      <c r="K1123" s="822"/>
      <c r="L1123" s="831">
        <v>9</v>
      </c>
      <c r="M1123" s="831">
        <v>5157</v>
      </c>
      <c r="N1123" s="822">
        <v>1</v>
      </c>
      <c r="O1123" s="822">
        <v>573</v>
      </c>
      <c r="P1123" s="831">
        <v>1</v>
      </c>
      <c r="Q1123" s="831">
        <v>576</v>
      </c>
      <c r="R1123" s="827">
        <v>0.11169284467713787</v>
      </c>
      <c r="S1123" s="832">
        <v>576</v>
      </c>
    </row>
    <row r="1124" spans="1:19" ht="14.45" customHeight="1" x14ac:dyDescent="0.2">
      <c r="A1124" s="821" t="s">
        <v>6414</v>
      </c>
      <c r="B1124" s="822" t="s">
        <v>6415</v>
      </c>
      <c r="C1124" s="822" t="s">
        <v>612</v>
      </c>
      <c r="D1124" s="822" t="s">
        <v>6291</v>
      </c>
      <c r="E1124" s="822" t="s">
        <v>6329</v>
      </c>
      <c r="F1124" s="822" t="s">
        <v>6427</v>
      </c>
      <c r="G1124" s="822" t="s">
        <v>6399</v>
      </c>
      <c r="H1124" s="831"/>
      <c r="I1124" s="831"/>
      <c r="J1124" s="822"/>
      <c r="K1124" s="822"/>
      <c r="L1124" s="831">
        <v>1</v>
      </c>
      <c r="M1124" s="831">
        <v>468</v>
      </c>
      <c r="N1124" s="822">
        <v>1</v>
      </c>
      <c r="O1124" s="822">
        <v>468</v>
      </c>
      <c r="P1124" s="831"/>
      <c r="Q1124" s="831"/>
      <c r="R1124" s="827"/>
      <c r="S1124" s="832"/>
    </row>
    <row r="1125" spans="1:19" ht="14.45" customHeight="1" x14ac:dyDescent="0.2">
      <c r="A1125" s="821" t="s">
        <v>6414</v>
      </c>
      <c r="B1125" s="822" t="s">
        <v>6415</v>
      </c>
      <c r="C1125" s="822" t="s">
        <v>612</v>
      </c>
      <c r="D1125" s="822" t="s">
        <v>6291</v>
      </c>
      <c r="E1125" s="822" t="s">
        <v>6329</v>
      </c>
      <c r="F1125" s="822" t="s">
        <v>6448</v>
      </c>
      <c r="G1125" s="822" t="s">
        <v>6449</v>
      </c>
      <c r="H1125" s="831"/>
      <c r="I1125" s="831"/>
      <c r="J1125" s="822"/>
      <c r="K1125" s="822"/>
      <c r="L1125" s="831">
        <v>0</v>
      </c>
      <c r="M1125" s="831">
        <v>0</v>
      </c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6414</v>
      </c>
      <c r="B1126" s="822" t="s">
        <v>6415</v>
      </c>
      <c r="C1126" s="822" t="s">
        <v>612</v>
      </c>
      <c r="D1126" s="822" t="s">
        <v>6291</v>
      </c>
      <c r="E1126" s="822" t="s">
        <v>6329</v>
      </c>
      <c r="F1126" s="822" t="s">
        <v>6453</v>
      </c>
      <c r="G1126" s="822" t="s">
        <v>6451</v>
      </c>
      <c r="H1126" s="831">
        <v>3</v>
      </c>
      <c r="I1126" s="831">
        <v>1143</v>
      </c>
      <c r="J1126" s="822">
        <v>0.2474025974025974</v>
      </c>
      <c r="K1126" s="822">
        <v>381</v>
      </c>
      <c r="L1126" s="831">
        <v>12</v>
      </c>
      <c r="M1126" s="831">
        <v>4620</v>
      </c>
      <c r="N1126" s="822">
        <v>1</v>
      </c>
      <c r="O1126" s="822">
        <v>385</v>
      </c>
      <c r="P1126" s="831">
        <v>14</v>
      </c>
      <c r="Q1126" s="831">
        <v>5432</v>
      </c>
      <c r="R1126" s="827">
        <v>1.1757575757575758</v>
      </c>
      <c r="S1126" s="832">
        <v>388</v>
      </c>
    </row>
    <row r="1127" spans="1:19" ht="14.45" customHeight="1" x14ac:dyDescent="0.2">
      <c r="A1127" s="821" t="s">
        <v>6414</v>
      </c>
      <c r="B1127" s="822" t="s">
        <v>6415</v>
      </c>
      <c r="C1127" s="822" t="s">
        <v>612</v>
      </c>
      <c r="D1127" s="822" t="s">
        <v>2986</v>
      </c>
      <c r="E1127" s="822" t="s">
        <v>6329</v>
      </c>
      <c r="F1127" s="822" t="s">
        <v>6423</v>
      </c>
      <c r="G1127" s="822" t="s">
        <v>6424</v>
      </c>
      <c r="H1127" s="831"/>
      <c r="I1127" s="831"/>
      <c r="J1127" s="822"/>
      <c r="K1127" s="822"/>
      <c r="L1127" s="831">
        <v>16</v>
      </c>
      <c r="M1127" s="831">
        <v>4064</v>
      </c>
      <c r="N1127" s="822">
        <v>1</v>
      </c>
      <c r="O1127" s="822">
        <v>254</v>
      </c>
      <c r="P1127" s="831">
        <v>11</v>
      </c>
      <c r="Q1127" s="831">
        <v>2805</v>
      </c>
      <c r="R1127" s="827">
        <v>0.69020669291338588</v>
      </c>
      <c r="S1127" s="832">
        <v>255</v>
      </c>
    </row>
    <row r="1128" spans="1:19" ht="14.45" customHeight="1" x14ac:dyDescent="0.2">
      <c r="A1128" s="821" t="s">
        <v>6414</v>
      </c>
      <c r="B1128" s="822" t="s">
        <v>6415</v>
      </c>
      <c r="C1128" s="822" t="s">
        <v>612</v>
      </c>
      <c r="D1128" s="822" t="s">
        <v>2986</v>
      </c>
      <c r="E1128" s="822" t="s">
        <v>6329</v>
      </c>
      <c r="F1128" s="822" t="s">
        <v>6425</v>
      </c>
      <c r="G1128" s="822" t="s">
        <v>6426</v>
      </c>
      <c r="H1128" s="831"/>
      <c r="I1128" s="831"/>
      <c r="J1128" s="822"/>
      <c r="K1128" s="822"/>
      <c r="L1128" s="831">
        <v>58</v>
      </c>
      <c r="M1128" s="831">
        <v>7308</v>
      </c>
      <c r="N1128" s="822">
        <v>1</v>
      </c>
      <c r="O1128" s="822">
        <v>126</v>
      </c>
      <c r="P1128" s="831">
        <v>28</v>
      </c>
      <c r="Q1128" s="831">
        <v>3556</v>
      </c>
      <c r="R1128" s="827">
        <v>0.48659003831417624</v>
      </c>
      <c r="S1128" s="832">
        <v>127</v>
      </c>
    </row>
    <row r="1129" spans="1:19" ht="14.45" customHeight="1" x14ac:dyDescent="0.2">
      <c r="A1129" s="821" t="s">
        <v>6414</v>
      </c>
      <c r="B1129" s="822" t="s">
        <v>6415</v>
      </c>
      <c r="C1129" s="822" t="s">
        <v>612</v>
      </c>
      <c r="D1129" s="822" t="s">
        <v>2986</v>
      </c>
      <c r="E1129" s="822" t="s">
        <v>6329</v>
      </c>
      <c r="F1129" s="822" t="s">
        <v>6440</v>
      </c>
      <c r="G1129" s="822" t="s">
        <v>6437</v>
      </c>
      <c r="H1129" s="831"/>
      <c r="I1129" s="831"/>
      <c r="J1129" s="822"/>
      <c r="K1129" s="822"/>
      <c r="L1129" s="831">
        <v>1</v>
      </c>
      <c r="M1129" s="831">
        <v>573</v>
      </c>
      <c r="N1129" s="822">
        <v>1</v>
      </c>
      <c r="O1129" s="822">
        <v>573</v>
      </c>
      <c r="P1129" s="831"/>
      <c r="Q1129" s="831"/>
      <c r="R1129" s="827"/>
      <c r="S1129" s="832"/>
    </row>
    <row r="1130" spans="1:19" ht="14.45" customHeight="1" x14ac:dyDescent="0.2">
      <c r="A1130" s="821" t="s">
        <v>6414</v>
      </c>
      <c r="B1130" s="822" t="s">
        <v>6415</v>
      </c>
      <c r="C1130" s="822" t="s">
        <v>612</v>
      </c>
      <c r="D1130" s="822" t="s">
        <v>2986</v>
      </c>
      <c r="E1130" s="822" t="s">
        <v>6329</v>
      </c>
      <c r="F1130" s="822" t="s">
        <v>6450</v>
      </c>
      <c r="G1130" s="822" t="s">
        <v>6451</v>
      </c>
      <c r="H1130" s="831"/>
      <c r="I1130" s="831"/>
      <c r="J1130" s="822"/>
      <c r="K1130" s="822"/>
      <c r="L1130" s="831">
        <v>1</v>
      </c>
      <c r="M1130" s="831">
        <v>310</v>
      </c>
      <c r="N1130" s="822">
        <v>1</v>
      </c>
      <c r="O1130" s="822">
        <v>310</v>
      </c>
      <c r="P1130" s="831"/>
      <c r="Q1130" s="831"/>
      <c r="R1130" s="827"/>
      <c r="S1130" s="832"/>
    </row>
    <row r="1131" spans="1:19" ht="14.45" customHeight="1" x14ac:dyDescent="0.2">
      <c r="A1131" s="821" t="s">
        <v>6414</v>
      </c>
      <c r="B1131" s="822" t="s">
        <v>6415</v>
      </c>
      <c r="C1131" s="822" t="s">
        <v>612</v>
      </c>
      <c r="D1131" s="822" t="s">
        <v>2986</v>
      </c>
      <c r="E1131" s="822" t="s">
        <v>6329</v>
      </c>
      <c r="F1131" s="822" t="s">
        <v>6453</v>
      </c>
      <c r="G1131" s="822" t="s">
        <v>6451</v>
      </c>
      <c r="H1131" s="831"/>
      <c r="I1131" s="831"/>
      <c r="J1131" s="822"/>
      <c r="K1131" s="822"/>
      <c r="L1131" s="831">
        <v>15</v>
      </c>
      <c r="M1131" s="831">
        <v>5775</v>
      </c>
      <c r="N1131" s="822">
        <v>1</v>
      </c>
      <c r="O1131" s="822">
        <v>385</v>
      </c>
      <c r="P1131" s="831">
        <v>17</v>
      </c>
      <c r="Q1131" s="831">
        <v>6596</v>
      </c>
      <c r="R1131" s="827">
        <v>1.1421645021645022</v>
      </c>
      <c r="S1131" s="832">
        <v>388</v>
      </c>
    </row>
    <row r="1132" spans="1:19" ht="14.45" customHeight="1" x14ac:dyDescent="0.2">
      <c r="A1132" s="821" t="s">
        <v>6414</v>
      </c>
      <c r="B1132" s="822" t="s">
        <v>6415</v>
      </c>
      <c r="C1132" s="822" t="s">
        <v>612</v>
      </c>
      <c r="D1132" s="822" t="s">
        <v>6315</v>
      </c>
      <c r="E1132" s="822" t="s">
        <v>6329</v>
      </c>
      <c r="F1132" s="822" t="s">
        <v>6423</v>
      </c>
      <c r="G1132" s="822" t="s">
        <v>6424</v>
      </c>
      <c r="H1132" s="831"/>
      <c r="I1132" s="831"/>
      <c r="J1132" s="822"/>
      <c r="K1132" s="822"/>
      <c r="L1132" s="831">
        <v>2</v>
      </c>
      <c r="M1132" s="831">
        <v>508</v>
      </c>
      <c r="N1132" s="822">
        <v>1</v>
      </c>
      <c r="O1132" s="822">
        <v>254</v>
      </c>
      <c r="P1132" s="831"/>
      <c r="Q1132" s="831"/>
      <c r="R1132" s="827"/>
      <c r="S1132" s="832"/>
    </row>
    <row r="1133" spans="1:19" ht="14.45" customHeight="1" x14ac:dyDescent="0.2">
      <c r="A1133" s="821" t="s">
        <v>6414</v>
      </c>
      <c r="B1133" s="822" t="s">
        <v>6415</v>
      </c>
      <c r="C1133" s="822" t="s">
        <v>612</v>
      </c>
      <c r="D1133" s="822" t="s">
        <v>6315</v>
      </c>
      <c r="E1133" s="822" t="s">
        <v>6329</v>
      </c>
      <c r="F1133" s="822" t="s">
        <v>6425</v>
      </c>
      <c r="G1133" s="822" t="s">
        <v>6426</v>
      </c>
      <c r="H1133" s="831"/>
      <c r="I1133" s="831"/>
      <c r="J1133" s="822"/>
      <c r="K1133" s="822"/>
      <c r="L1133" s="831">
        <v>2</v>
      </c>
      <c r="M1133" s="831">
        <v>252</v>
      </c>
      <c r="N1133" s="822">
        <v>1</v>
      </c>
      <c r="O1133" s="822">
        <v>126</v>
      </c>
      <c r="P1133" s="831"/>
      <c r="Q1133" s="831"/>
      <c r="R1133" s="827"/>
      <c r="S1133" s="832"/>
    </row>
    <row r="1134" spans="1:19" ht="14.45" customHeight="1" x14ac:dyDescent="0.2">
      <c r="A1134" s="821" t="s">
        <v>6414</v>
      </c>
      <c r="B1134" s="822" t="s">
        <v>6415</v>
      </c>
      <c r="C1134" s="822" t="s">
        <v>612</v>
      </c>
      <c r="D1134" s="822" t="s">
        <v>6315</v>
      </c>
      <c r="E1134" s="822" t="s">
        <v>6329</v>
      </c>
      <c r="F1134" s="822" t="s">
        <v>6441</v>
      </c>
      <c r="G1134" s="822" t="s">
        <v>6439</v>
      </c>
      <c r="H1134" s="831"/>
      <c r="I1134" s="831"/>
      <c r="J1134" s="822"/>
      <c r="K1134" s="822"/>
      <c r="L1134" s="831">
        <v>1</v>
      </c>
      <c r="M1134" s="831">
        <v>766</v>
      </c>
      <c r="N1134" s="822">
        <v>1</v>
      </c>
      <c r="O1134" s="822">
        <v>766</v>
      </c>
      <c r="P1134" s="831"/>
      <c r="Q1134" s="831"/>
      <c r="R1134" s="827"/>
      <c r="S1134" s="832"/>
    </row>
    <row r="1135" spans="1:19" ht="14.45" customHeight="1" x14ac:dyDescent="0.2">
      <c r="A1135" s="821" t="s">
        <v>6414</v>
      </c>
      <c r="B1135" s="822" t="s">
        <v>6415</v>
      </c>
      <c r="C1135" s="822" t="s">
        <v>612</v>
      </c>
      <c r="D1135" s="822" t="s">
        <v>6315</v>
      </c>
      <c r="E1135" s="822" t="s">
        <v>6329</v>
      </c>
      <c r="F1135" s="822" t="s">
        <v>6448</v>
      </c>
      <c r="G1135" s="822" t="s">
        <v>6449</v>
      </c>
      <c r="H1135" s="831"/>
      <c r="I1135" s="831"/>
      <c r="J1135" s="822"/>
      <c r="K1135" s="822"/>
      <c r="L1135" s="831">
        <v>1</v>
      </c>
      <c r="M1135" s="831">
        <v>88</v>
      </c>
      <c r="N1135" s="822">
        <v>1</v>
      </c>
      <c r="O1135" s="822">
        <v>88</v>
      </c>
      <c r="P1135" s="831"/>
      <c r="Q1135" s="831"/>
      <c r="R1135" s="827"/>
      <c r="S1135" s="832"/>
    </row>
    <row r="1136" spans="1:19" ht="14.45" customHeight="1" x14ac:dyDescent="0.2">
      <c r="A1136" s="821" t="s">
        <v>6414</v>
      </c>
      <c r="B1136" s="822" t="s">
        <v>6415</v>
      </c>
      <c r="C1136" s="822" t="s">
        <v>612</v>
      </c>
      <c r="D1136" s="822" t="s">
        <v>6315</v>
      </c>
      <c r="E1136" s="822" t="s">
        <v>6329</v>
      </c>
      <c r="F1136" s="822" t="s">
        <v>6453</v>
      </c>
      <c r="G1136" s="822" t="s">
        <v>6451</v>
      </c>
      <c r="H1136" s="831"/>
      <c r="I1136" s="831"/>
      <c r="J1136" s="822"/>
      <c r="K1136" s="822"/>
      <c r="L1136" s="831">
        <v>1</v>
      </c>
      <c r="M1136" s="831">
        <v>385</v>
      </c>
      <c r="N1136" s="822">
        <v>1</v>
      </c>
      <c r="O1136" s="822">
        <v>385</v>
      </c>
      <c r="P1136" s="831"/>
      <c r="Q1136" s="831"/>
      <c r="R1136" s="827"/>
      <c r="S1136" s="832"/>
    </row>
    <row r="1137" spans="1:19" ht="14.45" customHeight="1" x14ac:dyDescent="0.2">
      <c r="A1137" s="821" t="s">
        <v>6414</v>
      </c>
      <c r="B1137" s="822" t="s">
        <v>6415</v>
      </c>
      <c r="C1137" s="822" t="s">
        <v>612</v>
      </c>
      <c r="D1137" s="822" t="s">
        <v>6321</v>
      </c>
      <c r="E1137" s="822" t="s">
        <v>6329</v>
      </c>
      <c r="F1137" s="822" t="s">
        <v>6423</v>
      </c>
      <c r="G1137" s="822" t="s">
        <v>6424</v>
      </c>
      <c r="H1137" s="831">
        <v>20</v>
      </c>
      <c r="I1137" s="831">
        <v>5040</v>
      </c>
      <c r="J1137" s="822">
        <v>0.90193271295633504</v>
      </c>
      <c r="K1137" s="822">
        <v>252</v>
      </c>
      <c r="L1137" s="831">
        <v>22</v>
      </c>
      <c r="M1137" s="831">
        <v>5588</v>
      </c>
      <c r="N1137" s="822">
        <v>1</v>
      </c>
      <c r="O1137" s="822">
        <v>254</v>
      </c>
      <c r="P1137" s="831">
        <v>23</v>
      </c>
      <c r="Q1137" s="831">
        <v>5865</v>
      </c>
      <c r="R1137" s="827">
        <v>1.0495705082319255</v>
      </c>
      <c r="S1137" s="832">
        <v>255</v>
      </c>
    </row>
    <row r="1138" spans="1:19" ht="14.45" customHeight="1" x14ac:dyDescent="0.2">
      <c r="A1138" s="821" t="s">
        <v>6414</v>
      </c>
      <c r="B1138" s="822" t="s">
        <v>6415</v>
      </c>
      <c r="C1138" s="822" t="s">
        <v>612</v>
      </c>
      <c r="D1138" s="822" t="s">
        <v>6321</v>
      </c>
      <c r="E1138" s="822" t="s">
        <v>6329</v>
      </c>
      <c r="F1138" s="822" t="s">
        <v>6425</v>
      </c>
      <c r="G1138" s="822" t="s">
        <v>6426</v>
      </c>
      <c r="H1138" s="831">
        <v>168</v>
      </c>
      <c r="I1138" s="831">
        <v>21306</v>
      </c>
      <c r="J1138" s="822">
        <v>2.4156462585034015</v>
      </c>
      <c r="K1138" s="822">
        <v>126.82142857142857</v>
      </c>
      <c r="L1138" s="831">
        <v>70</v>
      </c>
      <c r="M1138" s="831">
        <v>8820</v>
      </c>
      <c r="N1138" s="822">
        <v>1</v>
      </c>
      <c r="O1138" s="822">
        <v>126</v>
      </c>
      <c r="P1138" s="831">
        <v>87</v>
      </c>
      <c r="Q1138" s="831">
        <v>11049</v>
      </c>
      <c r="R1138" s="827">
        <v>1.2527210884353741</v>
      </c>
      <c r="S1138" s="832">
        <v>127</v>
      </c>
    </row>
    <row r="1139" spans="1:19" ht="14.45" customHeight="1" x14ac:dyDescent="0.2">
      <c r="A1139" s="821" t="s">
        <v>6414</v>
      </c>
      <c r="B1139" s="822" t="s">
        <v>6415</v>
      </c>
      <c r="C1139" s="822" t="s">
        <v>612</v>
      </c>
      <c r="D1139" s="822" t="s">
        <v>6321</v>
      </c>
      <c r="E1139" s="822" t="s">
        <v>6329</v>
      </c>
      <c r="F1139" s="822" t="s">
        <v>6436</v>
      </c>
      <c r="G1139" s="822" t="s">
        <v>6437</v>
      </c>
      <c r="H1139" s="831">
        <v>1</v>
      </c>
      <c r="I1139" s="831">
        <v>496</v>
      </c>
      <c r="J1139" s="822"/>
      <c r="K1139" s="822">
        <v>496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6414</v>
      </c>
      <c r="B1140" s="822" t="s">
        <v>6415</v>
      </c>
      <c r="C1140" s="822" t="s">
        <v>612</v>
      </c>
      <c r="D1140" s="822" t="s">
        <v>6321</v>
      </c>
      <c r="E1140" s="822" t="s">
        <v>6329</v>
      </c>
      <c r="F1140" s="822" t="s">
        <v>6440</v>
      </c>
      <c r="G1140" s="822" t="s">
        <v>6437</v>
      </c>
      <c r="H1140" s="831">
        <v>8</v>
      </c>
      <c r="I1140" s="831">
        <v>4552</v>
      </c>
      <c r="J1140" s="822">
        <v>2.6480511925538104</v>
      </c>
      <c r="K1140" s="822">
        <v>569</v>
      </c>
      <c r="L1140" s="831">
        <v>3</v>
      </c>
      <c r="M1140" s="831">
        <v>1719</v>
      </c>
      <c r="N1140" s="822">
        <v>1</v>
      </c>
      <c r="O1140" s="822">
        <v>573</v>
      </c>
      <c r="P1140" s="831">
        <v>2</v>
      </c>
      <c r="Q1140" s="831">
        <v>1152</v>
      </c>
      <c r="R1140" s="827">
        <v>0.67015706806282727</v>
      </c>
      <c r="S1140" s="832">
        <v>576</v>
      </c>
    </row>
    <row r="1141" spans="1:19" ht="14.45" customHeight="1" x14ac:dyDescent="0.2">
      <c r="A1141" s="821" t="s">
        <v>6414</v>
      </c>
      <c r="B1141" s="822" t="s">
        <v>6415</v>
      </c>
      <c r="C1141" s="822" t="s">
        <v>612</v>
      </c>
      <c r="D1141" s="822" t="s">
        <v>6321</v>
      </c>
      <c r="E1141" s="822" t="s">
        <v>6329</v>
      </c>
      <c r="F1141" s="822" t="s">
        <v>6427</v>
      </c>
      <c r="G1141" s="822" t="s">
        <v>6399</v>
      </c>
      <c r="H1141" s="831">
        <v>2</v>
      </c>
      <c r="I1141" s="831">
        <v>928</v>
      </c>
      <c r="J1141" s="822"/>
      <c r="K1141" s="822">
        <v>464</v>
      </c>
      <c r="L1141" s="831"/>
      <c r="M1141" s="831"/>
      <c r="N1141" s="822"/>
      <c r="O1141" s="822"/>
      <c r="P1141" s="831"/>
      <c r="Q1141" s="831"/>
      <c r="R1141" s="827"/>
      <c r="S1141" s="832"/>
    </row>
    <row r="1142" spans="1:19" ht="14.45" customHeight="1" x14ac:dyDescent="0.2">
      <c r="A1142" s="821" t="s">
        <v>6414</v>
      </c>
      <c r="B1142" s="822" t="s">
        <v>6415</v>
      </c>
      <c r="C1142" s="822" t="s">
        <v>612</v>
      </c>
      <c r="D1142" s="822" t="s">
        <v>6321</v>
      </c>
      <c r="E1142" s="822" t="s">
        <v>6329</v>
      </c>
      <c r="F1142" s="822" t="s">
        <v>6450</v>
      </c>
      <c r="G1142" s="822" t="s">
        <v>6451</v>
      </c>
      <c r="H1142" s="831">
        <v>1</v>
      </c>
      <c r="I1142" s="831">
        <v>308</v>
      </c>
      <c r="J1142" s="822"/>
      <c r="K1142" s="822">
        <v>308</v>
      </c>
      <c r="L1142" s="831"/>
      <c r="M1142" s="831"/>
      <c r="N1142" s="822"/>
      <c r="O1142" s="822"/>
      <c r="P1142" s="831"/>
      <c r="Q1142" s="831"/>
      <c r="R1142" s="827"/>
      <c r="S1142" s="832"/>
    </row>
    <row r="1143" spans="1:19" ht="14.45" customHeight="1" x14ac:dyDescent="0.2">
      <c r="A1143" s="821" t="s">
        <v>6414</v>
      </c>
      <c r="B1143" s="822" t="s">
        <v>6415</v>
      </c>
      <c r="C1143" s="822" t="s">
        <v>612</v>
      </c>
      <c r="D1143" s="822" t="s">
        <v>6321</v>
      </c>
      <c r="E1143" s="822" t="s">
        <v>6329</v>
      </c>
      <c r="F1143" s="822" t="s">
        <v>6453</v>
      </c>
      <c r="G1143" s="822" t="s">
        <v>6451</v>
      </c>
      <c r="H1143" s="831">
        <v>45</v>
      </c>
      <c r="I1143" s="831">
        <v>17145</v>
      </c>
      <c r="J1143" s="822">
        <v>1.3494687131050767</v>
      </c>
      <c r="K1143" s="822">
        <v>381</v>
      </c>
      <c r="L1143" s="831">
        <v>33</v>
      </c>
      <c r="M1143" s="831">
        <v>12705</v>
      </c>
      <c r="N1143" s="822">
        <v>1</v>
      </c>
      <c r="O1143" s="822">
        <v>385</v>
      </c>
      <c r="P1143" s="831">
        <v>44</v>
      </c>
      <c r="Q1143" s="831">
        <v>17072</v>
      </c>
      <c r="R1143" s="827">
        <v>1.3437229437229437</v>
      </c>
      <c r="S1143" s="832">
        <v>388</v>
      </c>
    </row>
    <row r="1144" spans="1:19" ht="14.45" customHeight="1" x14ac:dyDescent="0.2">
      <c r="A1144" s="821" t="s">
        <v>6414</v>
      </c>
      <c r="B1144" s="822" t="s">
        <v>6415</v>
      </c>
      <c r="C1144" s="822" t="s">
        <v>612</v>
      </c>
      <c r="D1144" s="822" t="s">
        <v>6321</v>
      </c>
      <c r="E1144" s="822" t="s">
        <v>6329</v>
      </c>
      <c r="F1144" s="822" t="s">
        <v>6454</v>
      </c>
      <c r="G1144" s="822" t="s">
        <v>6455</v>
      </c>
      <c r="H1144" s="831">
        <v>2</v>
      </c>
      <c r="I1144" s="831">
        <v>546</v>
      </c>
      <c r="J1144" s="822"/>
      <c r="K1144" s="822">
        <v>273</v>
      </c>
      <c r="L1144" s="831"/>
      <c r="M1144" s="831"/>
      <c r="N1144" s="822"/>
      <c r="O1144" s="822"/>
      <c r="P1144" s="831"/>
      <c r="Q1144" s="831"/>
      <c r="R1144" s="827"/>
      <c r="S1144" s="832"/>
    </row>
    <row r="1145" spans="1:19" ht="14.45" customHeight="1" x14ac:dyDescent="0.2">
      <c r="A1145" s="821" t="s">
        <v>6414</v>
      </c>
      <c r="B1145" s="822" t="s">
        <v>6415</v>
      </c>
      <c r="C1145" s="822" t="s">
        <v>612</v>
      </c>
      <c r="D1145" s="822" t="s">
        <v>6321</v>
      </c>
      <c r="E1145" s="822" t="s">
        <v>6329</v>
      </c>
      <c r="F1145" s="822" t="s">
        <v>6456</v>
      </c>
      <c r="G1145" s="822" t="s">
        <v>6435</v>
      </c>
      <c r="H1145" s="831">
        <v>2</v>
      </c>
      <c r="I1145" s="831">
        <v>810</v>
      </c>
      <c r="J1145" s="822"/>
      <c r="K1145" s="822">
        <v>405</v>
      </c>
      <c r="L1145" s="831"/>
      <c r="M1145" s="831"/>
      <c r="N1145" s="822"/>
      <c r="O1145" s="822"/>
      <c r="P1145" s="831"/>
      <c r="Q1145" s="831"/>
      <c r="R1145" s="827"/>
      <c r="S1145" s="832"/>
    </row>
    <row r="1146" spans="1:19" ht="14.45" customHeight="1" x14ac:dyDescent="0.2">
      <c r="A1146" s="821" t="s">
        <v>6414</v>
      </c>
      <c r="B1146" s="822" t="s">
        <v>6415</v>
      </c>
      <c r="C1146" s="822" t="s">
        <v>612</v>
      </c>
      <c r="D1146" s="822" t="s">
        <v>2947</v>
      </c>
      <c r="E1146" s="822" t="s">
        <v>6329</v>
      </c>
      <c r="F1146" s="822" t="s">
        <v>6423</v>
      </c>
      <c r="G1146" s="822" t="s">
        <v>6424</v>
      </c>
      <c r="H1146" s="831"/>
      <c r="I1146" s="831"/>
      <c r="J1146" s="822"/>
      <c r="K1146" s="822"/>
      <c r="L1146" s="831">
        <v>3</v>
      </c>
      <c r="M1146" s="831">
        <v>762</v>
      </c>
      <c r="N1146" s="822">
        <v>1</v>
      </c>
      <c r="O1146" s="822">
        <v>254</v>
      </c>
      <c r="P1146" s="831">
        <v>13</v>
      </c>
      <c r="Q1146" s="831">
        <v>3315</v>
      </c>
      <c r="R1146" s="827">
        <v>4.3503937007874018</v>
      </c>
      <c r="S1146" s="832">
        <v>255</v>
      </c>
    </row>
    <row r="1147" spans="1:19" ht="14.45" customHeight="1" x14ac:dyDescent="0.2">
      <c r="A1147" s="821" t="s">
        <v>6414</v>
      </c>
      <c r="B1147" s="822" t="s">
        <v>6415</v>
      </c>
      <c r="C1147" s="822" t="s">
        <v>612</v>
      </c>
      <c r="D1147" s="822" t="s">
        <v>2947</v>
      </c>
      <c r="E1147" s="822" t="s">
        <v>6329</v>
      </c>
      <c r="F1147" s="822" t="s">
        <v>6425</v>
      </c>
      <c r="G1147" s="822" t="s">
        <v>6426</v>
      </c>
      <c r="H1147" s="831"/>
      <c r="I1147" s="831"/>
      <c r="J1147" s="822"/>
      <c r="K1147" s="822"/>
      <c r="L1147" s="831">
        <v>4</v>
      </c>
      <c r="M1147" s="831">
        <v>504</v>
      </c>
      <c r="N1147" s="822">
        <v>1</v>
      </c>
      <c r="O1147" s="822">
        <v>126</v>
      </c>
      <c r="P1147" s="831">
        <v>13</v>
      </c>
      <c r="Q1147" s="831">
        <v>1651</v>
      </c>
      <c r="R1147" s="827">
        <v>3.2757936507936507</v>
      </c>
      <c r="S1147" s="832">
        <v>127</v>
      </c>
    </row>
    <row r="1148" spans="1:19" ht="14.45" customHeight="1" x14ac:dyDescent="0.2">
      <c r="A1148" s="821" t="s">
        <v>6414</v>
      </c>
      <c r="B1148" s="822" t="s">
        <v>6415</v>
      </c>
      <c r="C1148" s="822" t="s">
        <v>612</v>
      </c>
      <c r="D1148" s="822" t="s">
        <v>2947</v>
      </c>
      <c r="E1148" s="822" t="s">
        <v>6329</v>
      </c>
      <c r="F1148" s="822" t="s">
        <v>6440</v>
      </c>
      <c r="G1148" s="822" t="s">
        <v>6437</v>
      </c>
      <c r="H1148" s="831"/>
      <c r="I1148" s="831"/>
      <c r="J1148" s="822"/>
      <c r="K1148" s="822"/>
      <c r="L1148" s="831">
        <v>2</v>
      </c>
      <c r="M1148" s="831">
        <v>1146</v>
      </c>
      <c r="N1148" s="822">
        <v>1</v>
      </c>
      <c r="O1148" s="822">
        <v>573</v>
      </c>
      <c r="P1148" s="831"/>
      <c r="Q1148" s="831"/>
      <c r="R1148" s="827"/>
      <c r="S1148" s="832"/>
    </row>
    <row r="1149" spans="1:19" ht="14.45" customHeight="1" x14ac:dyDescent="0.2">
      <c r="A1149" s="821" t="s">
        <v>6414</v>
      </c>
      <c r="B1149" s="822" t="s">
        <v>6415</v>
      </c>
      <c r="C1149" s="822" t="s">
        <v>612</v>
      </c>
      <c r="D1149" s="822" t="s">
        <v>2947</v>
      </c>
      <c r="E1149" s="822" t="s">
        <v>6329</v>
      </c>
      <c r="F1149" s="822" t="s">
        <v>6453</v>
      </c>
      <c r="G1149" s="822" t="s">
        <v>6451</v>
      </c>
      <c r="H1149" s="831"/>
      <c r="I1149" s="831"/>
      <c r="J1149" s="822"/>
      <c r="K1149" s="822"/>
      <c r="L1149" s="831">
        <v>2</v>
      </c>
      <c r="M1149" s="831">
        <v>770</v>
      </c>
      <c r="N1149" s="822">
        <v>1</v>
      </c>
      <c r="O1149" s="822">
        <v>385</v>
      </c>
      <c r="P1149" s="831">
        <v>13</v>
      </c>
      <c r="Q1149" s="831">
        <v>5044</v>
      </c>
      <c r="R1149" s="827">
        <v>6.5506493506493504</v>
      </c>
      <c r="S1149" s="832">
        <v>388</v>
      </c>
    </row>
    <row r="1150" spans="1:19" ht="14.45" customHeight="1" x14ac:dyDescent="0.2">
      <c r="A1150" s="821" t="s">
        <v>6414</v>
      </c>
      <c r="B1150" s="822" t="s">
        <v>6415</v>
      </c>
      <c r="C1150" s="822" t="s">
        <v>612</v>
      </c>
      <c r="D1150" s="822" t="s">
        <v>2964</v>
      </c>
      <c r="E1150" s="822" t="s">
        <v>6329</v>
      </c>
      <c r="F1150" s="822" t="s">
        <v>6423</v>
      </c>
      <c r="G1150" s="822" t="s">
        <v>6424</v>
      </c>
      <c r="H1150" s="831"/>
      <c r="I1150" s="831"/>
      <c r="J1150" s="822"/>
      <c r="K1150" s="822"/>
      <c r="L1150" s="831">
        <v>3</v>
      </c>
      <c r="M1150" s="831">
        <v>762</v>
      </c>
      <c r="N1150" s="822">
        <v>1</v>
      </c>
      <c r="O1150" s="822">
        <v>254</v>
      </c>
      <c r="P1150" s="831">
        <v>6</v>
      </c>
      <c r="Q1150" s="831">
        <v>1530</v>
      </c>
      <c r="R1150" s="827">
        <v>2.0078740157480315</v>
      </c>
      <c r="S1150" s="832">
        <v>255</v>
      </c>
    </row>
    <row r="1151" spans="1:19" ht="14.45" customHeight="1" x14ac:dyDescent="0.2">
      <c r="A1151" s="821" t="s">
        <v>6414</v>
      </c>
      <c r="B1151" s="822" t="s">
        <v>6415</v>
      </c>
      <c r="C1151" s="822" t="s">
        <v>612</v>
      </c>
      <c r="D1151" s="822" t="s">
        <v>2964</v>
      </c>
      <c r="E1151" s="822" t="s">
        <v>6329</v>
      </c>
      <c r="F1151" s="822" t="s">
        <v>6425</v>
      </c>
      <c r="G1151" s="822" t="s">
        <v>6426</v>
      </c>
      <c r="H1151" s="831"/>
      <c r="I1151" s="831"/>
      <c r="J1151" s="822"/>
      <c r="K1151" s="822"/>
      <c r="L1151" s="831">
        <v>3</v>
      </c>
      <c r="M1151" s="831">
        <v>378</v>
      </c>
      <c r="N1151" s="822">
        <v>1</v>
      </c>
      <c r="O1151" s="822">
        <v>126</v>
      </c>
      <c r="P1151" s="831">
        <v>5</v>
      </c>
      <c r="Q1151" s="831">
        <v>635</v>
      </c>
      <c r="R1151" s="827">
        <v>1.67989417989418</v>
      </c>
      <c r="S1151" s="832">
        <v>127</v>
      </c>
    </row>
    <row r="1152" spans="1:19" ht="14.45" customHeight="1" x14ac:dyDescent="0.2">
      <c r="A1152" s="821" t="s">
        <v>6414</v>
      </c>
      <c r="B1152" s="822" t="s">
        <v>6415</v>
      </c>
      <c r="C1152" s="822" t="s">
        <v>612</v>
      </c>
      <c r="D1152" s="822" t="s">
        <v>2964</v>
      </c>
      <c r="E1152" s="822" t="s">
        <v>6329</v>
      </c>
      <c r="F1152" s="822" t="s">
        <v>6440</v>
      </c>
      <c r="G1152" s="822" t="s">
        <v>6437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2</v>
      </c>
      <c r="Q1152" s="831">
        <v>1152</v>
      </c>
      <c r="R1152" s="827"/>
      <c r="S1152" s="832">
        <v>576</v>
      </c>
    </row>
    <row r="1153" spans="1:19" ht="14.45" customHeight="1" x14ac:dyDescent="0.2">
      <c r="A1153" s="821" t="s">
        <v>6414</v>
      </c>
      <c r="B1153" s="822" t="s">
        <v>6415</v>
      </c>
      <c r="C1153" s="822" t="s">
        <v>612</v>
      </c>
      <c r="D1153" s="822" t="s">
        <v>2964</v>
      </c>
      <c r="E1153" s="822" t="s">
        <v>6329</v>
      </c>
      <c r="F1153" s="822" t="s">
        <v>6450</v>
      </c>
      <c r="G1153" s="822" t="s">
        <v>6451</v>
      </c>
      <c r="H1153" s="831"/>
      <c r="I1153" s="831"/>
      <c r="J1153" s="822"/>
      <c r="K1153" s="822"/>
      <c r="L1153" s="831">
        <v>2</v>
      </c>
      <c r="M1153" s="831">
        <v>620</v>
      </c>
      <c r="N1153" s="822">
        <v>1</v>
      </c>
      <c r="O1153" s="822">
        <v>310</v>
      </c>
      <c r="P1153" s="831"/>
      <c r="Q1153" s="831"/>
      <c r="R1153" s="827"/>
      <c r="S1153" s="832"/>
    </row>
    <row r="1154" spans="1:19" ht="14.45" customHeight="1" x14ac:dyDescent="0.2">
      <c r="A1154" s="821" t="s">
        <v>6414</v>
      </c>
      <c r="B1154" s="822" t="s">
        <v>6415</v>
      </c>
      <c r="C1154" s="822" t="s">
        <v>612</v>
      </c>
      <c r="D1154" s="822" t="s">
        <v>2964</v>
      </c>
      <c r="E1154" s="822" t="s">
        <v>6329</v>
      </c>
      <c r="F1154" s="822" t="s">
        <v>6453</v>
      </c>
      <c r="G1154" s="822" t="s">
        <v>6451</v>
      </c>
      <c r="H1154" s="831"/>
      <c r="I1154" s="831"/>
      <c r="J1154" s="822"/>
      <c r="K1154" s="822"/>
      <c r="L1154" s="831">
        <v>1</v>
      </c>
      <c r="M1154" s="831">
        <v>385</v>
      </c>
      <c r="N1154" s="822">
        <v>1</v>
      </c>
      <c r="O1154" s="822">
        <v>385</v>
      </c>
      <c r="P1154" s="831">
        <v>4</v>
      </c>
      <c r="Q1154" s="831">
        <v>1552</v>
      </c>
      <c r="R1154" s="827">
        <v>4.0311688311688307</v>
      </c>
      <c r="S1154" s="832">
        <v>388</v>
      </c>
    </row>
    <row r="1155" spans="1:19" ht="14.45" customHeight="1" x14ac:dyDescent="0.2">
      <c r="A1155" s="821" t="s">
        <v>6414</v>
      </c>
      <c r="B1155" s="822" t="s">
        <v>6415</v>
      </c>
      <c r="C1155" s="822" t="s">
        <v>612</v>
      </c>
      <c r="D1155" s="822" t="s">
        <v>2946</v>
      </c>
      <c r="E1155" s="822" t="s">
        <v>6329</v>
      </c>
      <c r="F1155" s="822" t="s">
        <v>6423</v>
      </c>
      <c r="G1155" s="822" t="s">
        <v>6424</v>
      </c>
      <c r="H1155" s="831"/>
      <c r="I1155" s="831"/>
      <c r="J1155" s="822"/>
      <c r="K1155" s="822"/>
      <c r="L1155" s="831">
        <v>4</v>
      </c>
      <c r="M1155" s="831">
        <v>1016</v>
      </c>
      <c r="N1155" s="822">
        <v>1</v>
      </c>
      <c r="O1155" s="822">
        <v>254</v>
      </c>
      <c r="P1155" s="831">
        <v>7</v>
      </c>
      <c r="Q1155" s="831">
        <v>1785</v>
      </c>
      <c r="R1155" s="827">
        <v>1.7568897637795275</v>
      </c>
      <c r="S1155" s="832">
        <v>255</v>
      </c>
    </row>
    <row r="1156" spans="1:19" ht="14.45" customHeight="1" x14ac:dyDescent="0.2">
      <c r="A1156" s="821" t="s">
        <v>6414</v>
      </c>
      <c r="B1156" s="822" t="s">
        <v>6415</v>
      </c>
      <c r="C1156" s="822" t="s">
        <v>612</v>
      </c>
      <c r="D1156" s="822" t="s">
        <v>2946</v>
      </c>
      <c r="E1156" s="822" t="s">
        <v>6329</v>
      </c>
      <c r="F1156" s="822" t="s">
        <v>6425</v>
      </c>
      <c r="G1156" s="822" t="s">
        <v>6426</v>
      </c>
      <c r="H1156" s="831"/>
      <c r="I1156" s="831"/>
      <c r="J1156" s="822"/>
      <c r="K1156" s="822"/>
      <c r="L1156" s="831">
        <v>3</v>
      </c>
      <c r="M1156" s="831">
        <v>378</v>
      </c>
      <c r="N1156" s="822">
        <v>1</v>
      </c>
      <c r="O1156" s="822">
        <v>126</v>
      </c>
      <c r="P1156" s="831">
        <v>14</v>
      </c>
      <c r="Q1156" s="831">
        <v>1778</v>
      </c>
      <c r="R1156" s="827">
        <v>4.7037037037037033</v>
      </c>
      <c r="S1156" s="832">
        <v>127</v>
      </c>
    </row>
    <row r="1157" spans="1:19" ht="14.45" customHeight="1" x14ac:dyDescent="0.2">
      <c r="A1157" s="821" t="s">
        <v>6414</v>
      </c>
      <c r="B1157" s="822" t="s">
        <v>6415</v>
      </c>
      <c r="C1157" s="822" t="s">
        <v>612</v>
      </c>
      <c r="D1157" s="822" t="s">
        <v>2946</v>
      </c>
      <c r="E1157" s="822" t="s">
        <v>6329</v>
      </c>
      <c r="F1157" s="822" t="s">
        <v>6440</v>
      </c>
      <c r="G1157" s="822" t="s">
        <v>6437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4</v>
      </c>
      <c r="Q1157" s="831">
        <v>2304</v>
      </c>
      <c r="R1157" s="827"/>
      <c r="S1157" s="832">
        <v>576</v>
      </c>
    </row>
    <row r="1158" spans="1:19" ht="14.45" customHeight="1" x14ac:dyDescent="0.2">
      <c r="A1158" s="821" t="s">
        <v>6414</v>
      </c>
      <c r="B1158" s="822" t="s">
        <v>6415</v>
      </c>
      <c r="C1158" s="822" t="s">
        <v>612</v>
      </c>
      <c r="D1158" s="822" t="s">
        <v>2946</v>
      </c>
      <c r="E1158" s="822" t="s">
        <v>6329</v>
      </c>
      <c r="F1158" s="822" t="s">
        <v>6450</v>
      </c>
      <c r="G1158" s="822" t="s">
        <v>6451</v>
      </c>
      <c r="H1158" s="831"/>
      <c r="I1158" s="831"/>
      <c r="J1158" s="822"/>
      <c r="K1158" s="822"/>
      <c r="L1158" s="831">
        <v>3</v>
      </c>
      <c r="M1158" s="831">
        <v>930</v>
      </c>
      <c r="N1158" s="822">
        <v>1</v>
      </c>
      <c r="O1158" s="822">
        <v>310</v>
      </c>
      <c r="P1158" s="831">
        <v>3</v>
      </c>
      <c r="Q1158" s="831">
        <v>933</v>
      </c>
      <c r="R1158" s="827">
        <v>1.0032258064516129</v>
      </c>
      <c r="S1158" s="832">
        <v>311</v>
      </c>
    </row>
    <row r="1159" spans="1:19" ht="14.45" customHeight="1" x14ac:dyDescent="0.2">
      <c r="A1159" s="821" t="s">
        <v>6414</v>
      </c>
      <c r="B1159" s="822" t="s">
        <v>6415</v>
      </c>
      <c r="C1159" s="822" t="s">
        <v>612</v>
      </c>
      <c r="D1159" s="822" t="s">
        <v>2946</v>
      </c>
      <c r="E1159" s="822" t="s">
        <v>6329</v>
      </c>
      <c r="F1159" s="822" t="s">
        <v>6453</v>
      </c>
      <c r="G1159" s="822" t="s">
        <v>6451</v>
      </c>
      <c r="H1159" s="831"/>
      <c r="I1159" s="831"/>
      <c r="J1159" s="822"/>
      <c r="K1159" s="822"/>
      <c r="L1159" s="831">
        <v>1</v>
      </c>
      <c r="M1159" s="831">
        <v>385</v>
      </c>
      <c r="N1159" s="822">
        <v>1</v>
      </c>
      <c r="O1159" s="822">
        <v>385</v>
      </c>
      <c r="P1159" s="831">
        <v>2</v>
      </c>
      <c r="Q1159" s="831">
        <v>776</v>
      </c>
      <c r="R1159" s="827">
        <v>2.0155844155844154</v>
      </c>
      <c r="S1159" s="832">
        <v>388</v>
      </c>
    </row>
    <row r="1160" spans="1:19" ht="14.45" customHeight="1" x14ac:dyDescent="0.2">
      <c r="A1160" s="821" t="s">
        <v>6414</v>
      </c>
      <c r="B1160" s="822" t="s">
        <v>6415</v>
      </c>
      <c r="C1160" s="822" t="s">
        <v>612</v>
      </c>
      <c r="D1160" s="822" t="s">
        <v>2984</v>
      </c>
      <c r="E1160" s="822" t="s">
        <v>6329</v>
      </c>
      <c r="F1160" s="822" t="s">
        <v>6423</v>
      </c>
      <c r="G1160" s="822" t="s">
        <v>6424</v>
      </c>
      <c r="H1160" s="831"/>
      <c r="I1160" s="831"/>
      <c r="J1160" s="822"/>
      <c r="K1160" s="822"/>
      <c r="L1160" s="831">
        <v>2</v>
      </c>
      <c r="M1160" s="831">
        <v>508</v>
      </c>
      <c r="N1160" s="822">
        <v>1</v>
      </c>
      <c r="O1160" s="822">
        <v>254</v>
      </c>
      <c r="P1160" s="831">
        <v>5</v>
      </c>
      <c r="Q1160" s="831">
        <v>1275</v>
      </c>
      <c r="R1160" s="827">
        <v>2.5098425196850394</v>
      </c>
      <c r="S1160" s="832">
        <v>255</v>
      </c>
    </row>
    <row r="1161" spans="1:19" ht="14.45" customHeight="1" x14ac:dyDescent="0.2">
      <c r="A1161" s="821" t="s">
        <v>6414</v>
      </c>
      <c r="B1161" s="822" t="s">
        <v>6415</v>
      </c>
      <c r="C1161" s="822" t="s">
        <v>612</v>
      </c>
      <c r="D1161" s="822" t="s">
        <v>2984</v>
      </c>
      <c r="E1161" s="822" t="s">
        <v>6329</v>
      </c>
      <c r="F1161" s="822" t="s">
        <v>6425</v>
      </c>
      <c r="G1161" s="822" t="s">
        <v>6426</v>
      </c>
      <c r="H1161" s="831"/>
      <c r="I1161" s="831"/>
      <c r="J1161" s="822"/>
      <c r="K1161" s="822"/>
      <c r="L1161" s="831">
        <v>2</v>
      </c>
      <c r="M1161" s="831">
        <v>252</v>
      </c>
      <c r="N1161" s="822">
        <v>1</v>
      </c>
      <c r="O1161" s="822">
        <v>126</v>
      </c>
      <c r="P1161" s="831">
        <v>4</v>
      </c>
      <c r="Q1161" s="831">
        <v>508</v>
      </c>
      <c r="R1161" s="827">
        <v>2.0158730158730158</v>
      </c>
      <c r="S1161" s="832">
        <v>127</v>
      </c>
    </row>
    <row r="1162" spans="1:19" ht="14.45" customHeight="1" x14ac:dyDescent="0.2">
      <c r="A1162" s="821" t="s">
        <v>6414</v>
      </c>
      <c r="B1162" s="822" t="s">
        <v>6415</v>
      </c>
      <c r="C1162" s="822" t="s">
        <v>612</v>
      </c>
      <c r="D1162" s="822" t="s">
        <v>2984</v>
      </c>
      <c r="E1162" s="822" t="s">
        <v>6329</v>
      </c>
      <c r="F1162" s="822" t="s">
        <v>6450</v>
      </c>
      <c r="G1162" s="822" t="s">
        <v>6451</v>
      </c>
      <c r="H1162" s="831"/>
      <c r="I1162" s="831"/>
      <c r="J1162" s="822"/>
      <c r="K1162" s="822"/>
      <c r="L1162" s="831">
        <v>2</v>
      </c>
      <c r="M1162" s="831">
        <v>620</v>
      </c>
      <c r="N1162" s="822">
        <v>1</v>
      </c>
      <c r="O1162" s="822">
        <v>310</v>
      </c>
      <c r="P1162" s="831">
        <v>3</v>
      </c>
      <c r="Q1162" s="831">
        <v>933</v>
      </c>
      <c r="R1162" s="827">
        <v>1.5048387096774194</v>
      </c>
      <c r="S1162" s="832">
        <v>311</v>
      </c>
    </row>
    <row r="1163" spans="1:19" ht="14.45" customHeight="1" x14ac:dyDescent="0.2">
      <c r="A1163" s="821" t="s">
        <v>6414</v>
      </c>
      <c r="B1163" s="822" t="s">
        <v>6415</v>
      </c>
      <c r="C1163" s="822" t="s">
        <v>612</v>
      </c>
      <c r="D1163" s="822" t="s">
        <v>2984</v>
      </c>
      <c r="E1163" s="822" t="s">
        <v>6329</v>
      </c>
      <c r="F1163" s="822" t="s">
        <v>6453</v>
      </c>
      <c r="G1163" s="822" t="s">
        <v>6451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2</v>
      </c>
      <c r="Q1163" s="831">
        <v>776</v>
      </c>
      <c r="R1163" s="827"/>
      <c r="S1163" s="832">
        <v>388</v>
      </c>
    </row>
    <row r="1164" spans="1:19" ht="14.45" customHeight="1" x14ac:dyDescent="0.2">
      <c r="A1164" s="821" t="s">
        <v>6414</v>
      </c>
      <c r="B1164" s="822" t="s">
        <v>6415</v>
      </c>
      <c r="C1164" s="822" t="s">
        <v>612</v>
      </c>
      <c r="D1164" s="822" t="s">
        <v>2960</v>
      </c>
      <c r="E1164" s="822" t="s">
        <v>6329</v>
      </c>
      <c r="F1164" s="822" t="s">
        <v>6423</v>
      </c>
      <c r="G1164" s="822" t="s">
        <v>6424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11</v>
      </c>
      <c r="Q1164" s="831">
        <v>2805</v>
      </c>
      <c r="R1164" s="827"/>
      <c r="S1164" s="832">
        <v>255</v>
      </c>
    </row>
    <row r="1165" spans="1:19" ht="14.45" customHeight="1" x14ac:dyDescent="0.2">
      <c r="A1165" s="821" t="s">
        <v>6414</v>
      </c>
      <c r="B1165" s="822" t="s">
        <v>6415</v>
      </c>
      <c r="C1165" s="822" t="s">
        <v>612</v>
      </c>
      <c r="D1165" s="822" t="s">
        <v>2960</v>
      </c>
      <c r="E1165" s="822" t="s">
        <v>6329</v>
      </c>
      <c r="F1165" s="822" t="s">
        <v>6425</v>
      </c>
      <c r="G1165" s="822" t="s">
        <v>6426</v>
      </c>
      <c r="H1165" s="831"/>
      <c r="I1165" s="831"/>
      <c r="J1165" s="822"/>
      <c r="K1165" s="822"/>
      <c r="L1165" s="831"/>
      <c r="M1165" s="831"/>
      <c r="N1165" s="822"/>
      <c r="O1165" s="822"/>
      <c r="P1165" s="831">
        <v>11</v>
      </c>
      <c r="Q1165" s="831">
        <v>1397</v>
      </c>
      <c r="R1165" s="827"/>
      <c r="S1165" s="832">
        <v>127</v>
      </c>
    </row>
    <row r="1166" spans="1:19" ht="14.45" customHeight="1" x14ac:dyDescent="0.2">
      <c r="A1166" s="821" t="s">
        <v>6414</v>
      </c>
      <c r="B1166" s="822" t="s">
        <v>6415</v>
      </c>
      <c r="C1166" s="822" t="s">
        <v>612</v>
      </c>
      <c r="D1166" s="822" t="s">
        <v>2960</v>
      </c>
      <c r="E1166" s="822" t="s">
        <v>6329</v>
      </c>
      <c r="F1166" s="822" t="s">
        <v>6440</v>
      </c>
      <c r="G1166" s="822" t="s">
        <v>6437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4</v>
      </c>
      <c r="Q1166" s="831">
        <v>2304</v>
      </c>
      <c r="R1166" s="827"/>
      <c r="S1166" s="832">
        <v>576</v>
      </c>
    </row>
    <row r="1167" spans="1:19" ht="14.45" customHeight="1" x14ac:dyDescent="0.2">
      <c r="A1167" s="821" t="s">
        <v>6414</v>
      </c>
      <c r="B1167" s="822" t="s">
        <v>6415</v>
      </c>
      <c r="C1167" s="822" t="s">
        <v>612</v>
      </c>
      <c r="D1167" s="822" t="s">
        <v>2960</v>
      </c>
      <c r="E1167" s="822" t="s">
        <v>6329</v>
      </c>
      <c r="F1167" s="822" t="s">
        <v>6448</v>
      </c>
      <c r="G1167" s="822" t="s">
        <v>6449</v>
      </c>
      <c r="H1167" s="831"/>
      <c r="I1167" s="831"/>
      <c r="J1167" s="822"/>
      <c r="K1167" s="822"/>
      <c r="L1167" s="831"/>
      <c r="M1167" s="831"/>
      <c r="N1167" s="822"/>
      <c r="O1167" s="822"/>
      <c r="P1167" s="831">
        <v>0</v>
      </c>
      <c r="Q1167" s="831">
        <v>0</v>
      </c>
      <c r="R1167" s="827"/>
      <c r="S1167" s="832"/>
    </row>
    <row r="1168" spans="1:19" ht="14.45" customHeight="1" x14ac:dyDescent="0.2">
      <c r="A1168" s="821" t="s">
        <v>6414</v>
      </c>
      <c r="B1168" s="822" t="s">
        <v>6415</v>
      </c>
      <c r="C1168" s="822" t="s">
        <v>612</v>
      </c>
      <c r="D1168" s="822" t="s">
        <v>2960</v>
      </c>
      <c r="E1168" s="822" t="s">
        <v>6329</v>
      </c>
      <c r="F1168" s="822" t="s">
        <v>6453</v>
      </c>
      <c r="G1168" s="822" t="s">
        <v>6451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7</v>
      </c>
      <c r="Q1168" s="831">
        <v>2716</v>
      </c>
      <c r="R1168" s="827"/>
      <c r="S1168" s="832">
        <v>388</v>
      </c>
    </row>
    <row r="1169" spans="1:19" ht="14.45" customHeight="1" x14ac:dyDescent="0.2">
      <c r="A1169" s="821" t="s">
        <v>6414</v>
      </c>
      <c r="B1169" s="822" t="s">
        <v>6415</v>
      </c>
      <c r="C1169" s="822" t="s">
        <v>612</v>
      </c>
      <c r="D1169" s="822" t="s">
        <v>2968</v>
      </c>
      <c r="E1169" s="822" t="s">
        <v>6329</v>
      </c>
      <c r="F1169" s="822" t="s">
        <v>6423</v>
      </c>
      <c r="G1169" s="822" t="s">
        <v>6424</v>
      </c>
      <c r="H1169" s="831">
        <v>7</v>
      </c>
      <c r="I1169" s="831">
        <v>1764</v>
      </c>
      <c r="J1169" s="822">
        <v>0.20426123205187588</v>
      </c>
      <c r="K1169" s="822">
        <v>252</v>
      </c>
      <c r="L1169" s="831">
        <v>34</v>
      </c>
      <c r="M1169" s="831">
        <v>8636</v>
      </c>
      <c r="N1169" s="822">
        <v>1</v>
      </c>
      <c r="O1169" s="822">
        <v>254</v>
      </c>
      <c r="P1169" s="831">
        <v>7</v>
      </c>
      <c r="Q1169" s="831">
        <v>1785</v>
      </c>
      <c r="R1169" s="827">
        <v>0.20669291338582677</v>
      </c>
      <c r="S1169" s="832">
        <v>255</v>
      </c>
    </row>
    <row r="1170" spans="1:19" ht="14.45" customHeight="1" x14ac:dyDescent="0.2">
      <c r="A1170" s="821" t="s">
        <v>6414</v>
      </c>
      <c r="B1170" s="822" t="s">
        <v>6415</v>
      </c>
      <c r="C1170" s="822" t="s">
        <v>612</v>
      </c>
      <c r="D1170" s="822" t="s">
        <v>2968</v>
      </c>
      <c r="E1170" s="822" t="s">
        <v>6329</v>
      </c>
      <c r="F1170" s="822" t="s">
        <v>6425</v>
      </c>
      <c r="G1170" s="822" t="s">
        <v>6426</v>
      </c>
      <c r="H1170" s="831">
        <v>27</v>
      </c>
      <c r="I1170" s="831">
        <v>3429</v>
      </c>
      <c r="J1170" s="822">
        <v>0.19578622816032887</v>
      </c>
      <c r="K1170" s="822">
        <v>127</v>
      </c>
      <c r="L1170" s="831">
        <v>139</v>
      </c>
      <c r="M1170" s="831">
        <v>17514</v>
      </c>
      <c r="N1170" s="822">
        <v>1</v>
      </c>
      <c r="O1170" s="822">
        <v>126</v>
      </c>
      <c r="P1170" s="831">
        <v>46</v>
      </c>
      <c r="Q1170" s="831">
        <v>5842</v>
      </c>
      <c r="R1170" s="827">
        <v>0.33356172205093071</v>
      </c>
      <c r="S1170" s="832">
        <v>127</v>
      </c>
    </row>
    <row r="1171" spans="1:19" ht="14.45" customHeight="1" x14ac:dyDescent="0.2">
      <c r="A1171" s="821" t="s">
        <v>6414</v>
      </c>
      <c r="B1171" s="822" t="s">
        <v>6415</v>
      </c>
      <c r="C1171" s="822" t="s">
        <v>612</v>
      </c>
      <c r="D1171" s="822" t="s">
        <v>2968</v>
      </c>
      <c r="E1171" s="822" t="s">
        <v>6329</v>
      </c>
      <c r="F1171" s="822" t="s">
        <v>6436</v>
      </c>
      <c r="G1171" s="822" t="s">
        <v>6437</v>
      </c>
      <c r="H1171" s="831">
        <v>2</v>
      </c>
      <c r="I1171" s="831">
        <v>992</v>
      </c>
      <c r="J1171" s="822">
        <v>0.99598393574297184</v>
      </c>
      <c r="K1171" s="822">
        <v>496</v>
      </c>
      <c r="L1171" s="831">
        <v>2</v>
      </c>
      <c r="M1171" s="831">
        <v>996</v>
      </c>
      <c r="N1171" s="822">
        <v>1</v>
      </c>
      <c r="O1171" s="822">
        <v>498</v>
      </c>
      <c r="P1171" s="831"/>
      <c r="Q1171" s="831"/>
      <c r="R1171" s="827"/>
      <c r="S1171" s="832"/>
    </row>
    <row r="1172" spans="1:19" ht="14.45" customHeight="1" x14ac:dyDescent="0.2">
      <c r="A1172" s="821" t="s">
        <v>6414</v>
      </c>
      <c r="B1172" s="822" t="s">
        <v>6415</v>
      </c>
      <c r="C1172" s="822" t="s">
        <v>612</v>
      </c>
      <c r="D1172" s="822" t="s">
        <v>2968</v>
      </c>
      <c r="E1172" s="822" t="s">
        <v>6329</v>
      </c>
      <c r="F1172" s="822" t="s">
        <v>6448</v>
      </c>
      <c r="G1172" s="822" t="s">
        <v>6449</v>
      </c>
      <c r="H1172" s="831"/>
      <c r="I1172" s="831"/>
      <c r="J1172" s="822"/>
      <c r="K1172" s="822"/>
      <c r="L1172" s="831">
        <v>1</v>
      </c>
      <c r="M1172" s="831">
        <v>88</v>
      </c>
      <c r="N1172" s="822">
        <v>1</v>
      </c>
      <c r="O1172" s="822">
        <v>88</v>
      </c>
      <c r="P1172" s="831"/>
      <c r="Q1172" s="831"/>
      <c r="R1172" s="827"/>
      <c r="S1172" s="832"/>
    </row>
    <row r="1173" spans="1:19" ht="14.45" customHeight="1" x14ac:dyDescent="0.2">
      <c r="A1173" s="821" t="s">
        <v>6414</v>
      </c>
      <c r="B1173" s="822" t="s">
        <v>6415</v>
      </c>
      <c r="C1173" s="822" t="s">
        <v>612</v>
      </c>
      <c r="D1173" s="822" t="s">
        <v>2968</v>
      </c>
      <c r="E1173" s="822" t="s">
        <v>6329</v>
      </c>
      <c r="F1173" s="822" t="s">
        <v>6450</v>
      </c>
      <c r="G1173" s="822" t="s">
        <v>6451</v>
      </c>
      <c r="H1173" s="831">
        <v>10</v>
      </c>
      <c r="I1173" s="831">
        <v>3080</v>
      </c>
      <c r="J1173" s="822">
        <v>0.30107526881720431</v>
      </c>
      <c r="K1173" s="822">
        <v>308</v>
      </c>
      <c r="L1173" s="831">
        <v>33</v>
      </c>
      <c r="M1173" s="831">
        <v>10230</v>
      </c>
      <c r="N1173" s="822">
        <v>1</v>
      </c>
      <c r="O1173" s="822">
        <v>310</v>
      </c>
      <c r="P1173" s="831">
        <v>7</v>
      </c>
      <c r="Q1173" s="831">
        <v>2177</v>
      </c>
      <c r="R1173" s="827">
        <v>0.21280547409579667</v>
      </c>
      <c r="S1173" s="832">
        <v>311</v>
      </c>
    </row>
    <row r="1174" spans="1:19" ht="14.45" customHeight="1" x14ac:dyDescent="0.2">
      <c r="A1174" s="821" t="s">
        <v>6414</v>
      </c>
      <c r="B1174" s="822" t="s">
        <v>6415</v>
      </c>
      <c r="C1174" s="822" t="s">
        <v>612</v>
      </c>
      <c r="D1174" s="822" t="s">
        <v>2968</v>
      </c>
      <c r="E1174" s="822" t="s">
        <v>6329</v>
      </c>
      <c r="F1174" s="822" t="s">
        <v>6453</v>
      </c>
      <c r="G1174" s="822" t="s">
        <v>6451</v>
      </c>
      <c r="H1174" s="831">
        <v>1</v>
      </c>
      <c r="I1174" s="831">
        <v>381</v>
      </c>
      <c r="J1174" s="822">
        <v>0.10995670995670996</v>
      </c>
      <c r="K1174" s="822">
        <v>381</v>
      </c>
      <c r="L1174" s="831">
        <v>9</v>
      </c>
      <c r="M1174" s="831">
        <v>3465</v>
      </c>
      <c r="N1174" s="822">
        <v>1</v>
      </c>
      <c r="O1174" s="822">
        <v>385</v>
      </c>
      <c r="P1174" s="831">
        <v>7</v>
      </c>
      <c r="Q1174" s="831">
        <v>2716</v>
      </c>
      <c r="R1174" s="827">
        <v>0.78383838383838389</v>
      </c>
      <c r="S1174" s="832">
        <v>388</v>
      </c>
    </row>
    <row r="1175" spans="1:19" ht="14.45" customHeight="1" x14ac:dyDescent="0.2">
      <c r="A1175" s="821" t="s">
        <v>6414</v>
      </c>
      <c r="B1175" s="822" t="s">
        <v>6415</v>
      </c>
      <c r="C1175" s="822" t="s">
        <v>612</v>
      </c>
      <c r="D1175" s="822" t="s">
        <v>6300</v>
      </c>
      <c r="E1175" s="822" t="s">
        <v>6329</v>
      </c>
      <c r="F1175" s="822" t="s">
        <v>6423</v>
      </c>
      <c r="G1175" s="822" t="s">
        <v>6424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9</v>
      </c>
      <c r="Q1175" s="831">
        <v>2295</v>
      </c>
      <c r="R1175" s="827"/>
      <c r="S1175" s="832">
        <v>255</v>
      </c>
    </row>
    <row r="1176" spans="1:19" ht="14.45" customHeight="1" x14ac:dyDescent="0.2">
      <c r="A1176" s="821" t="s">
        <v>6414</v>
      </c>
      <c r="B1176" s="822" t="s">
        <v>6415</v>
      </c>
      <c r="C1176" s="822" t="s">
        <v>612</v>
      </c>
      <c r="D1176" s="822" t="s">
        <v>6300</v>
      </c>
      <c r="E1176" s="822" t="s">
        <v>6329</v>
      </c>
      <c r="F1176" s="822" t="s">
        <v>6425</v>
      </c>
      <c r="G1176" s="822" t="s">
        <v>6426</v>
      </c>
      <c r="H1176" s="831"/>
      <c r="I1176" s="831"/>
      <c r="J1176" s="822"/>
      <c r="K1176" s="822"/>
      <c r="L1176" s="831"/>
      <c r="M1176" s="831"/>
      <c r="N1176" s="822"/>
      <c r="O1176" s="822"/>
      <c r="P1176" s="831">
        <v>28</v>
      </c>
      <c r="Q1176" s="831">
        <v>3556</v>
      </c>
      <c r="R1176" s="827"/>
      <c r="S1176" s="832">
        <v>127</v>
      </c>
    </row>
    <row r="1177" spans="1:19" ht="14.45" customHeight="1" x14ac:dyDescent="0.2">
      <c r="A1177" s="821" t="s">
        <v>6414</v>
      </c>
      <c r="B1177" s="822" t="s">
        <v>6415</v>
      </c>
      <c r="C1177" s="822" t="s">
        <v>612</v>
      </c>
      <c r="D1177" s="822" t="s">
        <v>6300</v>
      </c>
      <c r="E1177" s="822" t="s">
        <v>6329</v>
      </c>
      <c r="F1177" s="822" t="s">
        <v>6436</v>
      </c>
      <c r="G1177" s="822" t="s">
        <v>6437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3</v>
      </c>
      <c r="Q1177" s="831">
        <v>1497</v>
      </c>
      <c r="R1177" s="827"/>
      <c r="S1177" s="832">
        <v>499</v>
      </c>
    </row>
    <row r="1178" spans="1:19" ht="14.45" customHeight="1" x14ac:dyDescent="0.2">
      <c r="A1178" s="821" t="s">
        <v>6414</v>
      </c>
      <c r="B1178" s="822" t="s">
        <v>6415</v>
      </c>
      <c r="C1178" s="822" t="s">
        <v>612</v>
      </c>
      <c r="D1178" s="822" t="s">
        <v>6300</v>
      </c>
      <c r="E1178" s="822" t="s">
        <v>6329</v>
      </c>
      <c r="F1178" s="822" t="s">
        <v>6440</v>
      </c>
      <c r="G1178" s="822" t="s">
        <v>6437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7</v>
      </c>
      <c r="Q1178" s="831">
        <v>4032</v>
      </c>
      <c r="R1178" s="827"/>
      <c r="S1178" s="832">
        <v>576</v>
      </c>
    </row>
    <row r="1179" spans="1:19" ht="14.45" customHeight="1" x14ac:dyDescent="0.2">
      <c r="A1179" s="821" t="s">
        <v>6414</v>
      </c>
      <c r="B1179" s="822" t="s">
        <v>6415</v>
      </c>
      <c r="C1179" s="822" t="s">
        <v>612</v>
      </c>
      <c r="D1179" s="822" t="s">
        <v>6300</v>
      </c>
      <c r="E1179" s="822" t="s">
        <v>6329</v>
      </c>
      <c r="F1179" s="822" t="s">
        <v>6453</v>
      </c>
      <c r="G1179" s="822" t="s">
        <v>6451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2</v>
      </c>
      <c r="Q1179" s="831">
        <v>776</v>
      </c>
      <c r="R1179" s="827"/>
      <c r="S1179" s="832">
        <v>388</v>
      </c>
    </row>
    <row r="1180" spans="1:19" ht="14.45" customHeight="1" x14ac:dyDescent="0.2">
      <c r="A1180" s="821" t="s">
        <v>6414</v>
      </c>
      <c r="B1180" s="822" t="s">
        <v>6415</v>
      </c>
      <c r="C1180" s="822" t="s">
        <v>612</v>
      </c>
      <c r="D1180" s="822" t="s">
        <v>2943</v>
      </c>
      <c r="E1180" s="822" t="s">
        <v>6329</v>
      </c>
      <c r="F1180" s="822" t="s">
        <v>6423</v>
      </c>
      <c r="G1180" s="822" t="s">
        <v>6424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4</v>
      </c>
      <c r="Q1180" s="831">
        <v>1020</v>
      </c>
      <c r="R1180" s="827"/>
      <c r="S1180" s="832">
        <v>255</v>
      </c>
    </row>
    <row r="1181" spans="1:19" ht="14.45" customHeight="1" x14ac:dyDescent="0.2">
      <c r="A1181" s="821" t="s">
        <v>6414</v>
      </c>
      <c r="B1181" s="822" t="s">
        <v>6415</v>
      </c>
      <c r="C1181" s="822" t="s">
        <v>612</v>
      </c>
      <c r="D1181" s="822" t="s">
        <v>2943</v>
      </c>
      <c r="E1181" s="822" t="s">
        <v>6329</v>
      </c>
      <c r="F1181" s="822" t="s">
        <v>6425</v>
      </c>
      <c r="G1181" s="822" t="s">
        <v>6426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16</v>
      </c>
      <c r="Q1181" s="831">
        <v>2032</v>
      </c>
      <c r="R1181" s="827"/>
      <c r="S1181" s="832">
        <v>127</v>
      </c>
    </row>
    <row r="1182" spans="1:19" ht="14.45" customHeight="1" x14ac:dyDescent="0.2">
      <c r="A1182" s="821" t="s">
        <v>6414</v>
      </c>
      <c r="B1182" s="822" t="s">
        <v>6415</v>
      </c>
      <c r="C1182" s="822" t="s">
        <v>612</v>
      </c>
      <c r="D1182" s="822" t="s">
        <v>2943</v>
      </c>
      <c r="E1182" s="822" t="s">
        <v>6329</v>
      </c>
      <c r="F1182" s="822" t="s">
        <v>6450</v>
      </c>
      <c r="G1182" s="822" t="s">
        <v>6451</v>
      </c>
      <c r="H1182" s="831"/>
      <c r="I1182" s="831"/>
      <c r="J1182" s="822"/>
      <c r="K1182" s="822"/>
      <c r="L1182" s="831"/>
      <c r="M1182" s="831"/>
      <c r="N1182" s="822"/>
      <c r="O1182" s="822"/>
      <c r="P1182" s="831">
        <v>6</v>
      </c>
      <c r="Q1182" s="831">
        <v>1866</v>
      </c>
      <c r="R1182" s="827"/>
      <c r="S1182" s="832">
        <v>311</v>
      </c>
    </row>
    <row r="1183" spans="1:19" ht="14.45" customHeight="1" x14ac:dyDescent="0.2">
      <c r="A1183" s="821" t="s">
        <v>6414</v>
      </c>
      <c r="B1183" s="822" t="s">
        <v>6415</v>
      </c>
      <c r="C1183" s="822" t="s">
        <v>612</v>
      </c>
      <c r="D1183" s="822" t="s">
        <v>2943</v>
      </c>
      <c r="E1183" s="822" t="s">
        <v>6329</v>
      </c>
      <c r="F1183" s="822" t="s">
        <v>6453</v>
      </c>
      <c r="G1183" s="822" t="s">
        <v>6451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2</v>
      </c>
      <c r="Q1183" s="831">
        <v>776</v>
      </c>
      <c r="R1183" s="827"/>
      <c r="S1183" s="832">
        <v>388</v>
      </c>
    </row>
    <row r="1184" spans="1:19" ht="14.45" customHeight="1" x14ac:dyDescent="0.2">
      <c r="A1184" s="821" t="s">
        <v>6414</v>
      </c>
      <c r="B1184" s="822" t="s">
        <v>6415</v>
      </c>
      <c r="C1184" s="822" t="s">
        <v>612</v>
      </c>
      <c r="D1184" s="822" t="s">
        <v>6284</v>
      </c>
      <c r="E1184" s="822" t="s">
        <v>6329</v>
      </c>
      <c r="F1184" s="822" t="s">
        <v>6423</v>
      </c>
      <c r="G1184" s="822" t="s">
        <v>6424</v>
      </c>
      <c r="H1184" s="831"/>
      <c r="I1184" s="831"/>
      <c r="J1184" s="822"/>
      <c r="K1184" s="822"/>
      <c r="L1184" s="831"/>
      <c r="M1184" s="831"/>
      <c r="N1184" s="822"/>
      <c r="O1184" s="822"/>
      <c r="P1184" s="831">
        <v>1</v>
      </c>
      <c r="Q1184" s="831">
        <v>255</v>
      </c>
      <c r="R1184" s="827"/>
      <c r="S1184" s="832">
        <v>255</v>
      </c>
    </row>
    <row r="1185" spans="1:19" ht="14.45" customHeight="1" x14ac:dyDescent="0.2">
      <c r="A1185" s="821" t="s">
        <v>6414</v>
      </c>
      <c r="B1185" s="822" t="s">
        <v>6415</v>
      </c>
      <c r="C1185" s="822" t="s">
        <v>612</v>
      </c>
      <c r="D1185" s="822" t="s">
        <v>6284</v>
      </c>
      <c r="E1185" s="822" t="s">
        <v>6329</v>
      </c>
      <c r="F1185" s="822" t="s">
        <v>6425</v>
      </c>
      <c r="G1185" s="822" t="s">
        <v>6426</v>
      </c>
      <c r="H1185" s="831"/>
      <c r="I1185" s="831"/>
      <c r="J1185" s="822"/>
      <c r="K1185" s="822"/>
      <c r="L1185" s="831"/>
      <c r="M1185" s="831"/>
      <c r="N1185" s="822"/>
      <c r="O1185" s="822"/>
      <c r="P1185" s="831">
        <v>1</v>
      </c>
      <c r="Q1185" s="831">
        <v>127</v>
      </c>
      <c r="R1185" s="827"/>
      <c r="S1185" s="832">
        <v>127</v>
      </c>
    </row>
    <row r="1186" spans="1:19" ht="14.45" customHeight="1" x14ac:dyDescent="0.2">
      <c r="A1186" s="821" t="s">
        <v>6414</v>
      </c>
      <c r="B1186" s="822" t="s">
        <v>6415</v>
      </c>
      <c r="C1186" s="822" t="s">
        <v>612</v>
      </c>
      <c r="D1186" s="822" t="s">
        <v>6284</v>
      </c>
      <c r="E1186" s="822" t="s">
        <v>6329</v>
      </c>
      <c r="F1186" s="822" t="s">
        <v>6450</v>
      </c>
      <c r="G1186" s="822" t="s">
        <v>6451</v>
      </c>
      <c r="H1186" s="831"/>
      <c r="I1186" s="831"/>
      <c r="J1186" s="822"/>
      <c r="K1186" s="822"/>
      <c r="L1186" s="831"/>
      <c r="M1186" s="831"/>
      <c r="N1186" s="822"/>
      <c r="O1186" s="822"/>
      <c r="P1186" s="831">
        <v>1</v>
      </c>
      <c r="Q1186" s="831">
        <v>311</v>
      </c>
      <c r="R1186" s="827"/>
      <c r="S1186" s="832">
        <v>311</v>
      </c>
    </row>
    <row r="1187" spans="1:19" ht="14.45" customHeight="1" x14ac:dyDescent="0.2">
      <c r="A1187" s="821" t="s">
        <v>6414</v>
      </c>
      <c r="B1187" s="822" t="s">
        <v>6415</v>
      </c>
      <c r="C1187" s="822" t="s">
        <v>612</v>
      </c>
      <c r="D1187" s="822" t="s">
        <v>6301</v>
      </c>
      <c r="E1187" s="822" t="s">
        <v>6329</v>
      </c>
      <c r="F1187" s="822" t="s">
        <v>6423</v>
      </c>
      <c r="G1187" s="822" t="s">
        <v>6424</v>
      </c>
      <c r="H1187" s="831"/>
      <c r="I1187" s="831"/>
      <c r="J1187" s="822"/>
      <c r="K1187" s="822"/>
      <c r="L1187" s="831"/>
      <c r="M1187" s="831"/>
      <c r="N1187" s="822"/>
      <c r="O1187" s="822"/>
      <c r="P1187" s="831">
        <v>8</v>
      </c>
      <c r="Q1187" s="831">
        <v>2040</v>
      </c>
      <c r="R1187" s="827"/>
      <c r="S1187" s="832">
        <v>255</v>
      </c>
    </row>
    <row r="1188" spans="1:19" ht="14.45" customHeight="1" x14ac:dyDescent="0.2">
      <c r="A1188" s="821" t="s">
        <v>6414</v>
      </c>
      <c r="B1188" s="822" t="s">
        <v>6415</v>
      </c>
      <c r="C1188" s="822" t="s">
        <v>612</v>
      </c>
      <c r="D1188" s="822" t="s">
        <v>6301</v>
      </c>
      <c r="E1188" s="822" t="s">
        <v>6329</v>
      </c>
      <c r="F1188" s="822" t="s">
        <v>6425</v>
      </c>
      <c r="G1188" s="822" t="s">
        <v>6426</v>
      </c>
      <c r="H1188" s="831"/>
      <c r="I1188" s="831"/>
      <c r="J1188" s="822"/>
      <c r="K1188" s="822"/>
      <c r="L1188" s="831"/>
      <c r="M1188" s="831"/>
      <c r="N1188" s="822"/>
      <c r="O1188" s="822"/>
      <c r="P1188" s="831">
        <v>24</v>
      </c>
      <c r="Q1188" s="831">
        <v>3048</v>
      </c>
      <c r="R1188" s="827"/>
      <c r="S1188" s="832">
        <v>127</v>
      </c>
    </row>
    <row r="1189" spans="1:19" ht="14.45" customHeight="1" x14ac:dyDescent="0.2">
      <c r="A1189" s="821" t="s">
        <v>6414</v>
      </c>
      <c r="B1189" s="822" t="s">
        <v>6415</v>
      </c>
      <c r="C1189" s="822" t="s">
        <v>612</v>
      </c>
      <c r="D1189" s="822" t="s">
        <v>6301</v>
      </c>
      <c r="E1189" s="822" t="s">
        <v>6329</v>
      </c>
      <c r="F1189" s="822" t="s">
        <v>6453</v>
      </c>
      <c r="G1189" s="822" t="s">
        <v>6451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9</v>
      </c>
      <c r="Q1189" s="831">
        <v>3492</v>
      </c>
      <c r="R1189" s="827"/>
      <c r="S1189" s="832">
        <v>388</v>
      </c>
    </row>
    <row r="1190" spans="1:19" ht="14.45" customHeight="1" x14ac:dyDescent="0.2">
      <c r="A1190" s="821" t="s">
        <v>6414</v>
      </c>
      <c r="B1190" s="822" t="s">
        <v>6415</v>
      </c>
      <c r="C1190" s="822" t="s">
        <v>612</v>
      </c>
      <c r="D1190" s="822" t="s">
        <v>2959</v>
      </c>
      <c r="E1190" s="822" t="s">
        <v>6329</v>
      </c>
      <c r="F1190" s="822" t="s">
        <v>6423</v>
      </c>
      <c r="G1190" s="822" t="s">
        <v>6424</v>
      </c>
      <c r="H1190" s="831"/>
      <c r="I1190" s="831"/>
      <c r="J1190" s="822"/>
      <c r="K1190" s="822"/>
      <c r="L1190" s="831"/>
      <c r="M1190" s="831"/>
      <c r="N1190" s="822"/>
      <c r="O1190" s="822"/>
      <c r="P1190" s="831">
        <v>1</v>
      </c>
      <c r="Q1190" s="831">
        <v>255</v>
      </c>
      <c r="R1190" s="827"/>
      <c r="S1190" s="832">
        <v>255</v>
      </c>
    </row>
    <row r="1191" spans="1:19" ht="14.45" customHeight="1" x14ac:dyDescent="0.2">
      <c r="A1191" s="821" t="s">
        <v>6414</v>
      </c>
      <c r="B1191" s="822" t="s">
        <v>6415</v>
      </c>
      <c r="C1191" s="822" t="s">
        <v>612</v>
      </c>
      <c r="D1191" s="822" t="s">
        <v>2959</v>
      </c>
      <c r="E1191" s="822" t="s">
        <v>6329</v>
      </c>
      <c r="F1191" s="822" t="s">
        <v>6425</v>
      </c>
      <c r="G1191" s="822" t="s">
        <v>6426</v>
      </c>
      <c r="H1191" s="831"/>
      <c r="I1191" s="831"/>
      <c r="J1191" s="822"/>
      <c r="K1191" s="822"/>
      <c r="L1191" s="831"/>
      <c r="M1191" s="831"/>
      <c r="N1191" s="822"/>
      <c r="O1191" s="822"/>
      <c r="P1191" s="831">
        <v>4</v>
      </c>
      <c r="Q1191" s="831">
        <v>508</v>
      </c>
      <c r="R1191" s="827"/>
      <c r="S1191" s="832">
        <v>127</v>
      </c>
    </row>
    <row r="1192" spans="1:19" ht="14.45" customHeight="1" x14ac:dyDescent="0.2">
      <c r="A1192" s="821" t="s">
        <v>6414</v>
      </c>
      <c r="B1192" s="822" t="s">
        <v>6415</v>
      </c>
      <c r="C1192" s="822" t="s">
        <v>612</v>
      </c>
      <c r="D1192" s="822" t="s">
        <v>2959</v>
      </c>
      <c r="E1192" s="822" t="s">
        <v>6329</v>
      </c>
      <c r="F1192" s="822" t="s">
        <v>6436</v>
      </c>
      <c r="G1192" s="822" t="s">
        <v>6437</v>
      </c>
      <c r="H1192" s="831"/>
      <c r="I1192" s="831"/>
      <c r="J1192" s="822"/>
      <c r="K1192" s="822"/>
      <c r="L1192" s="831"/>
      <c r="M1192" s="831"/>
      <c r="N1192" s="822"/>
      <c r="O1192" s="822"/>
      <c r="P1192" s="831">
        <v>2</v>
      </c>
      <c r="Q1192" s="831">
        <v>998</v>
      </c>
      <c r="R1192" s="827"/>
      <c r="S1192" s="832">
        <v>499</v>
      </c>
    </row>
    <row r="1193" spans="1:19" ht="14.45" customHeight="1" x14ac:dyDescent="0.2">
      <c r="A1193" s="821" t="s">
        <v>6414</v>
      </c>
      <c r="B1193" s="822" t="s">
        <v>6415</v>
      </c>
      <c r="C1193" s="822" t="s">
        <v>612</v>
      </c>
      <c r="D1193" s="822" t="s">
        <v>2959</v>
      </c>
      <c r="E1193" s="822" t="s">
        <v>6329</v>
      </c>
      <c r="F1193" s="822" t="s">
        <v>6452</v>
      </c>
      <c r="G1193" s="822" t="s">
        <v>6447</v>
      </c>
      <c r="H1193" s="831"/>
      <c r="I1193" s="831"/>
      <c r="J1193" s="822"/>
      <c r="K1193" s="822"/>
      <c r="L1193" s="831"/>
      <c r="M1193" s="831"/>
      <c r="N1193" s="822"/>
      <c r="O1193" s="822"/>
      <c r="P1193" s="831">
        <v>1</v>
      </c>
      <c r="Q1193" s="831">
        <v>180</v>
      </c>
      <c r="R1193" s="827"/>
      <c r="S1193" s="832">
        <v>180</v>
      </c>
    </row>
    <row r="1194" spans="1:19" ht="14.45" customHeight="1" x14ac:dyDescent="0.2">
      <c r="A1194" s="821" t="s">
        <v>6414</v>
      </c>
      <c r="B1194" s="822" t="s">
        <v>6415</v>
      </c>
      <c r="C1194" s="822" t="s">
        <v>615</v>
      </c>
      <c r="D1194" s="822" t="s">
        <v>2941</v>
      </c>
      <c r="E1194" s="822" t="s">
        <v>6329</v>
      </c>
      <c r="F1194" s="822" t="s">
        <v>6423</v>
      </c>
      <c r="G1194" s="822" t="s">
        <v>6424</v>
      </c>
      <c r="H1194" s="831">
        <v>5</v>
      </c>
      <c r="I1194" s="831">
        <v>1260</v>
      </c>
      <c r="J1194" s="822">
        <v>4.9606299212598426</v>
      </c>
      <c r="K1194" s="822">
        <v>252</v>
      </c>
      <c r="L1194" s="831">
        <v>1</v>
      </c>
      <c r="M1194" s="831">
        <v>254</v>
      </c>
      <c r="N1194" s="822">
        <v>1</v>
      </c>
      <c r="O1194" s="822">
        <v>254</v>
      </c>
      <c r="P1194" s="831"/>
      <c r="Q1194" s="831"/>
      <c r="R1194" s="827"/>
      <c r="S1194" s="832"/>
    </row>
    <row r="1195" spans="1:19" ht="14.45" customHeight="1" x14ac:dyDescent="0.2">
      <c r="A1195" s="821" t="s">
        <v>6414</v>
      </c>
      <c r="B1195" s="822" t="s">
        <v>6415</v>
      </c>
      <c r="C1195" s="822" t="s">
        <v>615</v>
      </c>
      <c r="D1195" s="822" t="s">
        <v>2941</v>
      </c>
      <c r="E1195" s="822" t="s">
        <v>6329</v>
      </c>
      <c r="F1195" s="822" t="s">
        <v>6425</v>
      </c>
      <c r="G1195" s="822" t="s">
        <v>6426</v>
      </c>
      <c r="H1195" s="831">
        <v>6</v>
      </c>
      <c r="I1195" s="831">
        <v>762</v>
      </c>
      <c r="J1195" s="822"/>
      <c r="K1195" s="822">
        <v>127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6414</v>
      </c>
      <c r="B1196" s="822" t="s">
        <v>6415</v>
      </c>
      <c r="C1196" s="822" t="s">
        <v>615</v>
      </c>
      <c r="D1196" s="822" t="s">
        <v>2941</v>
      </c>
      <c r="E1196" s="822" t="s">
        <v>6329</v>
      </c>
      <c r="F1196" s="822" t="s">
        <v>6440</v>
      </c>
      <c r="G1196" s="822" t="s">
        <v>6437</v>
      </c>
      <c r="H1196" s="831">
        <v>10</v>
      </c>
      <c r="I1196" s="831">
        <v>5690</v>
      </c>
      <c r="J1196" s="822"/>
      <c r="K1196" s="822">
        <v>569</v>
      </c>
      <c r="L1196" s="831"/>
      <c r="M1196" s="831"/>
      <c r="N1196" s="822"/>
      <c r="O1196" s="822"/>
      <c r="P1196" s="831">
        <v>3</v>
      </c>
      <c r="Q1196" s="831">
        <v>1728</v>
      </c>
      <c r="R1196" s="827"/>
      <c r="S1196" s="832">
        <v>576</v>
      </c>
    </row>
    <row r="1197" spans="1:19" ht="14.45" customHeight="1" x14ac:dyDescent="0.2">
      <c r="A1197" s="821" t="s">
        <v>6414</v>
      </c>
      <c r="B1197" s="822" t="s">
        <v>6415</v>
      </c>
      <c r="C1197" s="822" t="s">
        <v>615</v>
      </c>
      <c r="D1197" s="822" t="s">
        <v>2941</v>
      </c>
      <c r="E1197" s="822" t="s">
        <v>6329</v>
      </c>
      <c r="F1197" s="822" t="s">
        <v>6427</v>
      </c>
      <c r="G1197" s="822" t="s">
        <v>6399</v>
      </c>
      <c r="H1197" s="831"/>
      <c r="I1197" s="831"/>
      <c r="J1197" s="822"/>
      <c r="K1197" s="822"/>
      <c r="L1197" s="831">
        <v>1</v>
      </c>
      <c r="M1197" s="831">
        <v>468</v>
      </c>
      <c r="N1197" s="822">
        <v>1</v>
      </c>
      <c r="O1197" s="822">
        <v>468</v>
      </c>
      <c r="P1197" s="831"/>
      <c r="Q1197" s="831"/>
      <c r="R1197" s="827"/>
      <c r="S1197" s="832"/>
    </row>
    <row r="1198" spans="1:19" ht="14.45" customHeight="1" x14ac:dyDescent="0.2">
      <c r="A1198" s="821" t="s">
        <v>6414</v>
      </c>
      <c r="B1198" s="822" t="s">
        <v>6415</v>
      </c>
      <c r="C1198" s="822" t="s">
        <v>615</v>
      </c>
      <c r="D1198" s="822" t="s">
        <v>2941</v>
      </c>
      <c r="E1198" s="822" t="s">
        <v>6329</v>
      </c>
      <c r="F1198" s="822" t="s">
        <v>6446</v>
      </c>
      <c r="G1198" s="822" t="s">
        <v>6447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1</v>
      </c>
      <c r="Q1198" s="831">
        <v>219</v>
      </c>
      <c r="R1198" s="827"/>
      <c r="S1198" s="832">
        <v>219</v>
      </c>
    </row>
    <row r="1199" spans="1:19" ht="14.45" customHeight="1" x14ac:dyDescent="0.2">
      <c r="A1199" s="821" t="s">
        <v>6414</v>
      </c>
      <c r="B1199" s="822" t="s">
        <v>6415</v>
      </c>
      <c r="C1199" s="822" t="s">
        <v>615</v>
      </c>
      <c r="D1199" s="822" t="s">
        <v>2941</v>
      </c>
      <c r="E1199" s="822" t="s">
        <v>6329</v>
      </c>
      <c r="F1199" s="822" t="s">
        <v>6448</v>
      </c>
      <c r="G1199" s="822" t="s">
        <v>6449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3</v>
      </c>
      <c r="Q1199" s="831">
        <v>267</v>
      </c>
      <c r="R1199" s="827"/>
      <c r="S1199" s="832">
        <v>89</v>
      </c>
    </row>
    <row r="1200" spans="1:19" ht="14.45" customHeight="1" x14ac:dyDescent="0.2">
      <c r="A1200" s="821" t="s">
        <v>6414</v>
      </c>
      <c r="B1200" s="822" t="s">
        <v>6415</v>
      </c>
      <c r="C1200" s="822" t="s">
        <v>615</v>
      </c>
      <c r="D1200" s="822" t="s">
        <v>2941</v>
      </c>
      <c r="E1200" s="822" t="s">
        <v>6329</v>
      </c>
      <c r="F1200" s="822" t="s">
        <v>6453</v>
      </c>
      <c r="G1200" s="822" t="s">
        <v>6451</v>
      </c>
      <c r="H1200" s="831">
        <v>5</v>
      </c>
      <c r="I1200" s="831">
        <v>1905</v>
      </c>
      <c r="J1200" s="822"/>
      <c r="K1200" s="822">
        <v>381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6414</v>
      </c>
      <c r="B1201" s="822" t="s">
        <v>6415</v>
      </c>
      <c r="C1201" s="822" t="s">
        <v>615</v>
      </c>
      <c r="D1201" s="822" t="s">
        <v>2941</v>
      </c>
      <c r="E1201" s="822" t="s">
        <v>6329</v>
      </c>
      <c r="F1201" s="822" t="s">
        <v>6454</v>
      </c>
      <c r="G1201" s="822" t="s">
        <v>6455</v>
      </c>
      <c r="H1201" s="831">
        <v>1</v>
      </c>
      <c r="I1201" s="831">
        <v>273</v>
      </c>
      <c r="J1201" s="822"/>
      <c r="K1201" s="822">
        <v>273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6414</v>
      </c>
      <c r="B1202" s="822" t="s">
        <v>6415</v>
      </c>
      <c r="C1202" s="822" t="s">
        <v>615</v>
      </c>
      <c r="D1202" s="822" t="s">
        <v>2942</v>
      </c>
      <c r="E1202" s="822" t="s">
        <v>6329</v>
      </c>
      <c r="F1202" s="822" t="s">
        <v>6425</v>
      </c>
      <c r="G1202" s="822" t="s">
        <v>6426</v>
      </c>
      <c r="H1202" s="831"/>
      <c r="I1202" s="831"/>
      <c r="J1202" s="822"/>
      <c r="K1202" s="822"/>
      <c r="L1202" s="831"/>
      <c r="M1202" s="831"/>
      <c r="N1202" s="822"/>
      <c r="O1202" s="822"/>
      <c r="P1202" s="831">
        <v>1</v>
      </c>
      <c r="Q1202" s="831">
        <v>127</v>
      </c>
      <c r="R1202" s="827"/>
      <c r="S1202" s="832">
        <v>127</v>
      </c>
    </row>
    <row r="1203" spans="1:19" ht="14.45" customHeight="1" x14ac:dyDescent="0.2">
      <c r="A1203" s="821" t="s">
        <v>6414</v>
      </c>
      <c r="B1203" s="822" t="s">
        <v>6415</v>
      </c>
      <c r="C1203" s="822" t="s">
        <v>615</v>
      </c>
      <c r="D1203" s="822" t="s">
        <v>2942</v>
      </c>
      <c r="E1203" s="822" t="s">
        <v>6329</v>
      </c>
      <c r="F1203" s="822" t="s">
        <v>6440</v>
      </c>
      <c r="G1203" s="822" t="s">
        <v>6437</v>
      </c>
      <c r="H1203" s="831"/>
      <c r="I1203" s="831"/>
      <c r="J1203" s="822"/>
      <c r="K1203" s="822"/>
      <c r="L1203" s="831"/>
      <c r="M1203" s="831"/>
      <c r="N1203" s="822"/>
      <c r="O1203" s="822"/>
      <c r="P1203" s="831">
        <v>2</v>
      </c>
      <c r="Q1203" s="831">
        <v>1152</v>
      </c>
      <c r="R1203" s="827"/>
      <c r="S1203" s="832">
        <v>576</v>
      </c>
    </row>
    <row r="1204" spans="1:19" ht="14.45" customHeight="1" x14ac:dyDescent="0.2">
      <c r="A1204" s="821" t="s">
        <v>6414</v>
      </c>
      <c r="B1204" s="822" t="s">
        <v>6415</v>
      </c>
      <c r="C1204" s="822" t="s">
        <v>615</v>
      </c>
      <c r="D1204" s="822" t="s">
        <v>6281</v>
      </c>
      <c r="E1204" s="822" t="s">
        <v>6329</v>
      </c>
      <c r="F1204" s="822" t="s">
        <v>6423</v>
      </c>
      <c r="G1204" s="822" t="s">
        <v>6424</v>
      </c>
      <c r="H1204" s="831">
        <v>8</v>
      </c>
      <c r="I1204" s="831">
        <v>2016</v>
      </c>
      <c r="J1204" s="822"/>
      <c r="K1204" s="822">
        <v>252</v>
      </c>
      <c r="L1204" s="831"/>
      <c r="M1204" s="831"/>
      <c r="N1204" s="822"/>
      <c r="O1204" s="822"/>
      <c r="P1204" s="831"/>
      <c r="Q1204" s="831"/>
      <c r="R1204" s="827"/>
      <c r="S1204" s="832"/>
    </row>
    <row r="1205" spans="1:19" ht="14.45" customHeight="1" x14ac:dyDescent="0.2">
      <c r="A1205" s="821" t="s">
        <v>6414</v>
      </c>
      <c r="B1205" s="822" t="s">
        <v>6415</v>
      </c>
      <c r="C1205" s="822" t="s">
        <v>615</v>
      </c>
      <c r="D1205" s="822" t="s">
        <v>6281</v>
      </c>
      <c r="E1205" s="822" t="s">
        <v>6329</v>
      </c>
      <c r="F1205" s="822" t="s">
        <v>6425</v>
      </c>
      <c r="G1205" s="822" t="s">
        <v>6426</v>
      </c>
      <c r="H1205" s="831">
        <v>32</v>
      </c>
      <c r="I1205" s="831">
        <v>4064</v>
      </c>
      <c r="J1205" s="822"/>
      <c r="K1205" s="822">
        <v>127</v>
      </c>
      <c r="L1205" s="831"/>
      <c r="M1205" s="831"/>
      <c r="N1205" s="822"/>
      <c r="O1205" s="822"/>
      <c r="P1205" s="831"/>
      <c r="Q1205" s="831"/>
      <c r="R1205" s="827"/>
      <c r="S1205" s="832"/>
    </row>
    <row r="1206" spans="1:19" ht="14.45" customHeight="1" x14ac:dyDescent="0.2">
      <c r="A1206" s="821" t="s">
        <v>6414</v>
      </c>
      <c r="B1206" s="822" t="s">
        <v>6415</v>
      </c>
      <c r="C1206" s="822" t="s">
        <v>615</v>
      </c>
      <c r="D1206" s="822" t="s">
        <v>6281</v>
      </c>
      <c r="E1206" s="822" t="s">
        <v>6329</v>
      </c>
      <c r="F1206" s="822" t="s">
        <v>6440</v>
      </c>
      <c r="G1206" s="822" t="s">
        <v>6437</v>
      </c>
      <c r="H1206" s="831">
        <v>10</v>
      </c>
      <c r="I1206" s="831">
        <v>5690</v>
      </c>
      <c r="J1206" s="822"/>
      <c r="K1206" s="822">
        <v>569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6414</v>
      </c>
      <c r="B1207" s="822" t="s">
        <v>6415</v>
      </c>
      <c r="C1207" s="822" t="s">
        <v>615</v>
      </c>
      <c r="D1207" s="822" t="s">
        <v>6281</v>
      </c>
      <c r="E1207" s="822" t="s">
        <v>6329</v>
      </c>
      <c r="F1207" s="822" t="s">
        <v>6459</v>
      </c>
      <c r="G1207" s="822" t="s">
        <v>6460</v>
      </c>
      <c r="H1207" s="831">
        <v>5</v>
      </c>
      <c r="I1207" s="831">
        <v>4095</v>
      </c>
      <c r="J1207" s="822"/>
      <c r="K1207" s="822">
        <v>819</v>
      </c>
      <c r="L1207" s="831"/>
      <c r="M1207" s="831"/>
      <c r="N1207" s="822"/>
      <c r="O1207" s="822"/>
      <c r="P1207" s="831"/>
      <c r="Q1207" s="831"/>
      <c r="R1207" s="827"/>
      <c r="S1207" s="832"/>
    </row>
    <row r="1208" spans="1:19" ht="14.45" customHeight="1" x14ac:dyDescent="0.2">
      <c r="A1208" s="821" t="s">
        <v>6414</v>
      </c>
      <c r="B1208" s="822" t="s">
        <v>6415</v>
      </c>
      <c r="C1208" s="822" t="s">
        <v>615</v>
      </c>
      <c r="D1208" s="822" t="s">
        <v>6281</v>
      </c>
      <c r="E1208" s="822" t="s">
        <v>6329</v>
      </c>
      <c r="F1208" s="822" t="s">
        <v>6446</v>
      </c>
      <c r="G1208" s="822" t="s">
        <v>6447</v>
      </c>
      <c r="H1208" s="831">
        <v>1</v>
      </c>
      <c r="I1208" s="831">
        <v>215</v>
      </c>
      <c r="J1208" s="822"/>
      <c r="K1208" s="822">
        <v>215</v>
      </c>
      <c r="L1208" s="831"/>
      <c r="M1208" s="831"/>
      <c r="N1208" s="822"/>
      <c r="O1208" s="822"/>
      <c r="P1208" s="831"/>
      <c r="Q1208" s="831"/>
      <c r="R1208" s="827"/>
      <c r="S1208" s="832"/>
    </row>
    <row r="1209" spans="1:19" ht="14.45" customHeight="1" x14ac:dyDescent="0.2">
      <c r="A1209" s="821" t="s">
        <v>6414</v>
      </c>
      <c r="B1209" s="822" t="s">
        <v>6415</v>
      </c>
      <c r="C1209" s="822" t="s">
        <v>615</v>
      </c>
      <c r="D1209" s="822" t="s">
        <v>6281</v>
      </c>
      <c r="E1209" s="822" t="s">
        <v>6329</v>
      </c>
      <c r="F1209" s="822" t="s">
        <v>6448</v>
      </c>
      <c r="G1209" s="822" t="s">
        <v>6449</v>
      </c>
      <c r="H1209" s="831">
        <v>5</v>
      </c>
      <c r="I1209" s="831">
        <v>430</v>
      </c>
      <c r="J1209" s="822"/>
      <c r="K1209" s="822">
        <v>86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6414</v>
      </c>
      <c r="B1210" s="822" t="s">
        <v>6415</v>
      </c>
      <c r="C1210" s="822" t="s">
        <v>615</v>
      </c>
      <c r="D1210" s="822" t="s">
        <v>6283</v>
      </c>
      <c r="E1210" s="822" t="s">
        <v>6329</v>
      </c>
      <c r="F1210" s="822" t="s">
        <v>6423</v>
      </c>
      <c r="G1210" s="822" t="s">
        <v>6424</v>
      </c>
      <c r="H1210" s="831">
        <v>3</v>
      </c>
      <c r="I1210" s="831">
        <v>756</v>
      </c>
      <c r="J1210" s="822"/>
      <c r="K1210" s="822">
        <v>252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6414</v>
      </c>
      <c r="B1211" s="822" t="s">
        <v>6415</v>
      </c>
      <c r="C1211" s="822" t="s">
        <v>615</v>
      </c>
      <c r="D1211" s="822" t="s">
        <v>6283</v>
      </c>
      <c r="E1211" s="822" t="s">
        <v>6329</v>
      </c>
      <c r="F1211" s="822" t="s">
        <v>6425</v>
      </c>
      <c r="G1211" s="822" t="s">
        <v>6426</v>
      </c>
      <c r="H1211" s="831">
        <v>5</v>
      </c>
      <c r="I1211" s="831">
        <v>635</v>
      </c>
      <c r="J1211" s="822"/>
      <c r="K1211" s="822">
        <v>127</v>
      </c>
      <c r="L1211" s="831"/>
      <c r="M1211" s="831"/>
      <c r="N1211" s="822"/>
      <c r="O1211" s="822"/>
      <c r="P1211" s="831"/>
      <c r="Q1211" s="831"/>
      <c r="R1211" s="827"/>
      <c r="S1211" s="832"/>
    </row>
    <row r="1212" spans="1:19" ht="14.45" customHeight="1" x14ac:dyDescent="0.2">
      <c r="A1212" s="821" t="s">
        <v>6414</v>
      </c>
      <c r="B1212" s="822" t="s">
        <v>6415</v>
      </c>
      <c r="C1212" s="822" t="s">
        <v>615</v>
      </c>
      <c r="D1212" s="822" t="s">
        <v>6283</v>
      </c>
      <c r="E1212" s="822" t="s">
        <v>6329</v>
      </c>
      <c r="F1212" s="822" t="s">
        <v>6427</v>
      </c>
      <c r="G1212" s="822" t="s">
        <v>6399</v>
      </c>
      <c r="H1212" s="831">
        <v>1</v>
      </c>
      <c r="I1212" s="831">
        <v>464</v>
      </c>
      <c r="J1212" s="822"/>
      <c r="K1212" s="822">
        <v>464</v>
      </c>
      <c r="L1212" s="831"/>
      <c r="M1212" s="831"/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6414</v>
      </c>
      <c r="B1213" s="822" t="s">
        <v>6415</v>
      </c>
      <c r="C1213" s="822" t="s">
        <v>615</v>
      </c>
      <c r="D1213" s="822" t="s">
        <v>6283</v>
      </c>
      <c r="E1213" s="822" t="s">
        <v>6329</v>
      </c>
      <c r="F1213" s="822" t="s">
        <v>6450</v>
      </c>
      <c r="G1213" s="822" t="s">
        <v>6451</v>
      </c>
      <c r="H1213" s="831">
        <v>8</v>
      </c>
      <c r="I1213" s="831">
        <v>2464</v>
      </c>
      <c r="J1213" s="822"/>
      <c r="K1213" s="822">
        <v>308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6414</v>
      </c>
      <c r="B1214" s="822" t="s">
        <v>6415</v>
      </c>
      <c r="C1214" s="822" t="s">
        <v>615</v>
      </c>
      <c r="D1214" s="822" t="s">
        <v>6277</v>
      </c>
      <c r="E1214" s="822" t="s">
        <v>6329</v>
      </c>
      <c r="F1214" s="822" t="s">
        <v>6423</v>
      </c>
      <c r="G1214" s="822" t="s">
        <v>6424</v>
      </c>
      <c r="H1214" s="831">
        <v>1</v>
      </c>
      <c r="I1214" s="831">
        <v>252</v>
      </c>
      <c r="J1214" s="822"/>
      <c r="K1214" s="822">
        <v>252</v>
      </c>
      <c r="L1214" s="831"/>
      <c r="M1214" s="831"/>
      <c r="N1214" s="822"/>
      <c r="O1214" s="822"/>
      <c r="P1214" s="831"/>
      <c r="Q1214" s="831"/>
      <c r="R1214" s="827"/>
      <c r="S1214" s="832"/>
    </row>
    <row r="1215" spans="1:19" ht="14.45" customHeight="1" x14ac:dyDescent="0.2">
      <c r="A1215" s="821" t="s">
        <v>6414</v>
      </c>
      <c r="B1215" s="822" t="s">
        <v>6415</v>
      </c>
      <c r="C1215" s="822" t="s">
        <v>615</v>
      </c>
      <c r="D1215" s="822" t="s">
        <v>6277</v>
      </c>
      <c r="E1215" s="822" t="s">
        <v>6329</v>
      </c>
      <c r="F1215" s="822" t="s">
        <v>6425</v>
      </c>
      <c r="G1215" s="822" t="s">
        <v>6426</v>
      </c>
      <c r="H1215" s="831">
        <v>1</v>
      </c>
      <c r="I1215" s="831">
        <v>127</v>
      </c>
      <c r="J1215" s="822"/>
      <c r="K1215" s="822">
        <v>127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6414</v>
      </c>
      <c r="B1216" s="822" t="s">
        <v>6415</v>
      </c>
      <c r="C1216" s="822" t="s">
        <v>615</v>
      </c>
      <c r="D1216" s="822" t="s">
        <v>6277</v>
      </c>
      <c r="E1216" s="822" t="s">
        <v>6329</v>
      </c>
      <c r="F1216" s="822" t="s">
        <v>6427</v>
      </c>
      <c r="G1216" s="822" t="s">
        <v>6399</v>
      </c>
      <c r="H1216" s="831">
        <v>1</v>
      </c>
      <c r="I1216" s="831">
        <v>464</v>
      </c>
      <c r="J1216" s="822"/>
      <c r="K1216" s="822">
        <v>464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6414</v>
      </c>
      <c r="B1217" s="822" t="s">
        <v>6415</v>
      </c>
      <c r="C1217" s="822" t="s">
        <v>615</v>
      </c>
      <c r="D1217" s="822" t="s">
        <v>6285</v>
      </c>
      <c r="E1217" s="822" t="s">
        <v>6329</v>
      </c>
      <c r="F1217" s="822" t="s">
        <v>6423</v>
      </c>
      <c r="G1217" s="822" t="s">
        <v>6424</v>
      </c>
      <c r="H1217" s="831">
        <v>2</v>
      </c>
      <c r="I1217" s="831">
        <v>504</v>
      </c>
      <c r="J1217" s="822"/>
      <c r="K1217" s="822">
        <v>252</v>
      </c>
      <c r="L1217" s="831"/>
      <c r="M1217" s="831"/>
      <c r="N1217" s="822"/>
      <c r="O1217" s="822"/>
      <c r="P1217" s="831"/>
      <c r="Q1217" s="831"/>
      <c r="R1217" s="827"/>
      <c r="S1217" s="832"/>
    </row>
    <row r="1218" spans="1:19" ht="14.45" customHeight="1" x14ac:dyDescent="0.2">
      <c r="A1218" s="821" t="s">
        <v>6414</v>
      </c>
      <c r="B1218" s="822" t="s">
        <v>6415</v>
      </c>
      <c r="C1218" s="822" t="s">
        <v>615</v>
      </c>
      <c r="D1218" s="822" t="s">
        <v>6285</v>
      </c>
      <c r="E1218" s="822" t="s">
        <v>6329</v>
      </c>
      <c r="F1218" s="822" t="s">
        <v>6425</v>
      </c>
      <c r="G1218" s="822" t="s">
        <v>6426</v>
      </c>
      <c r="H1218" s="831">
        <v>3</v>
      </c>
      <c r="I1218" s="831">
        <v>381</v>
      </c>
      <c r="J1218" s="822"/>
      <c r="K1218" s="822">
        <v>127</v>
      </c>
      <c r="L1218" s="831"/>
      <c r="M1218" s="831"/>
      <c r="N1218" s="822"/>
      <c r="O1218" s="822"/>
      <c r="P1218" s="831"/>
      <c r="Q1218" s="831"/>
      <c r="R1218" s="827"/>
      <c r="S1218" s="832"/>
    </row>
    <row r="1219" spans="1:19" ht="14.45" customHeight="1" x14ac:dyDescent="0.2">
      <c r="A1219" s="821" t="s">
        <v>6414</v>
      </c>
      <c r="B1219" s="822" t="s">
        <v>6415</v>
      </c>
      <c r="C1219" s="822" t="s">
        <v>615</v>
      </c>
      <c r="D1219" s="822" t="s">
        <v>6285</v>
      </c>
      <c r="E1219" s="822" t="s">
        <v>6329</v>
      </c>
      <c r="F1219" s="822" t="s">
        <v>6427</v>
      </c>
      <c r="G1219" s="822" t="s">
        <v>6399</v>
      </c>
      <c r="H1219" s="831">
        <v>3</v>
      </c>
      <c r="I1219" s="831">
        <v>1392</v>
      </c>
      <c r="J1219" s="822"/>
      <c r="K1219" s="822">
        <v>464</v>
      </c>
      <c r="L1219" s="831"/>
      <c r="M1219" s="831"/>
      <c r="N1219" s="822"/>
      <c r="O1219" s="822"/>
      <c r="P1219" s="831"/>
      <c r="Q1219" s="831"/>
      <c r="R1219" s="827"/>
      <c r="S1219" s="832"/>
    </row>
    <row r="1220" spans="1:19" ht="14.45" customHeight="1" x14ac:dyDescent="0.2">
      <c r="A1220" s="821" t="s">
        <v>6414</v>
      </c>
      <c r="B1220" s="822" t="s">
        <v>6415</v>
      </c>
      <c r="C1220" s="822" t="s">
        <v>615</v>
      </c>
      <c r="D1220" s="822" t="s">
        <v>6286</v>
      </c>
      <c r="E1220" s="822" t="s">
        <v>6329</v>
      </c>
      <c r="F1220" s="822" t="s">
        <v>6423</v>
      </c>
      <c r="G1220" s="822" t="s">
        <v>6424</v>
      </c>
      <c r="H1220" s="831">
        <v>1</v>
      </c>
      <c r="I1220" s="831">
        <v>252</v>
      </c>
      <c r="J1220" s="822"/>
      <c r="K1220" s="822">
        <v>252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6414</v>
      </c>
      <c r="B1221" s="822" t="s">
        <v>6415</v>
      </c>
      <c r="C1221" s="822" t="s">
        <v>615</v>
      </c>
      <c r="D1221" s="822" t="s">
        <v>6286</v>
      </c>
      <c r="E1221" s="822" t="s">
        <v>6329</v>
      </c>
      <c r="F1221" s="822" t="s">
        <v>6459</v>
      </c>
      <c r="G1221" s="822" t="s">
        <v>6460</v>
      </c>
      <c r="H1221" s="831">
        <v>3</v>
      </c>
      <c r="I1221" s="831">
        <v>2457</v>
      </c>
      <c r="J1221" s="822"/>
      <c r="K1221" s="822">
        <v>819</v>
      </c>
      <c r="L1221" s="831"/>
      <c r="M1221" s="831"/>
      <c r="N1221" s="822"/>
      <c r="O1221" s="822"/>
      <c r="P1221" s="831"/>
      <c r="Q1221" s="831"/>
      <c r="R1221" s="827"/>
      <c r="S1221" s="832"/>
    </row>
    <row r="1222" spans="1:19" ht="14.45" customHeight="1" x14ac:dyDescent="0.2">
      <c r="A1222" s="821" t="s">
        <v>6414</v>
      </c>
      <c r="B1222" s="822" t="s">
        <v>6415</v>
      </c>
      <c r="C1222" s="822" t="s">
        <v>615</v>
      </c>
      <c r="D1222" s="822" t="s">
        <v>6286</v>
      </c>
      <c r="E1222" s="822" t="s">
        <v>6329</v>
      </c>
      <c r="F1222" s="822" t="s">
        <v>6448</v>
      </c>
      <c r="G1222" s="822" t="s">
        <v>6449</v>
      </c>
      <c r="H1222" s="831">
        <v>3</v>
      </c>
      <c r="I1222" s="831">
        <v>258</v>
      </c>
      <c r="J1222" s="822"/>
      <c r="K1222" s="822">
        <v>86</v>
      </c>
      <c r="L1222" s="831"/>
      <c r="M1222" s="831"/>
      <c r="N1222" s="822"/>
      <c r="O1222" s="822"/>
      <c r="P1222" s="831"/>
      <c r="Q1222" s="831"/>
      <c r="R1222" s="827"/>
      <c r="S1222" s="832"/>
    </row>
    <row r="1223" spans="1:19" ht="14.45" customHeight="1" x14ac:dyDescent="0.2">
      <c r="A1223" s="821" t="s">
        <v>6414</v>
      </c>
      <c r="B1223" s="822" t="s">
        <v>6415</v>
      </c>
      <c r="C1223" s="822" t="s">
        <v>615</v>
      </c>
      <c r="D1223" s="822" t="s">
        <v>2944</v>
      </c>
      <c r="E1223" s="822" t="s">
        <v>6329</v>
      </c>
      <c r="F1223" s="822" t="s">
        <v>6423</v>
      </c>
      <c r="G1223" s="822" t="s">
        <v>6424</v>
      </c>
      <c r="H1223" s="831">
        <v>1</v>
      </c>
      <c r="I1223" s="831">
        <v>252</v>
      </c>
      <c r="J1223" s="822"/>
      <c r="K1223" s="822">
        <v>252</v>
      </c>
      <c r="L1223" s="831"/>
      <c r="M1223" s="831"/>
      <c r="N1223" s="822"/>
      <c r="O1223" s="822"/>
      <c r="P1223" s="831"/>
      <c r="Q1223" s="831"/>
      <c r="R1223" s="827"/>
      <c r="S1223" s="832"/>
    </row>
    <row r="1224" spans="1:19" ht="14.45" customHeight="1" x14ac:dyDescent="0.2">
      <c r="A1224" s="821" t="s">
        <v>6414</v>
      </c>
      <c r="B1224" s="822" t="s">
        <v>6415</v>
      </c>
      <c r="C1224" s="822" t="s">
        <v>615</v>
      </c>
      <c r="D1224" s="822" t="s">
        <v>2944</v>
      </c>
      <c r="E1224" s="822" t="s">
        <v>6329</v>
      </c>
      <c r="F1224" s="822" t="s">
        <v>6425</v>
      </c>
      <c r="G1224" s="822" t="s">
        <v>6426</v>
      </c>
      <c r="H1224" s="831">
        <v>1</v>
      </c>
      <c r="I1224" s="831">
        <v>127</v>
      </c>
      <c r="J1224" s="822"/>
      <c r="K1224" s="822">
        <v>127</v>
      </c>
      <c r="L1224" s="831"/>
      <c r="M1224" s="831"/>
      <c r="N1224" s="822"/>
      <c r="O1224" s="822"/>
      <c r="P1224" s="831"/>
      <c r="Q1224" s="831"/>
      <c r="R1224" s="827"/>
      <c r="S1224" s="832"/>
    </row>
    <row r="1225" spans="1:19" ht="14.45" customHeight="1" x14ac:dyDescent="0.2">
      <c r="A1225" s="821" t="s">
        <v>6414</v>
      </c>
      <c r="B1225" s="822" t="s">
        <v>6415</v>
      </c>
      <c r="C1225" s="822" t="s">
        <v>615</v>
      </c>
      <c r="D1225" s="822" t="s">
        <v>2944</v>
      </c>
      <c r="E1225" s="822" t="s">
        <v>6329</v>
      </c>
      <c r="F1225" s="822" t="s">
        <v>6453</v>
      </c>
      <c r="G1225" s="822" t="s">
        <v>6451</v>
      </c>
      <c r="H1225" s="831">
        <v>2</v>
      </c>
      <c r="I1225" s="831">
        <v>762</v>
      </c>
      <c r="J1225" s="822"/>
      <c r="K1225" s="822">
        <v>381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6414</v>
      </c>
      <c r="B1226" s="822" t="s">
        <v>6415</v>
      </c>
      <c r="C1226" s="822" t="s">
        <v>615</v>
      </c>
      <c r="D1226" s="822" t="s">
        <v>2945</v>
      </c>
      <c r="E1226" s="822" t="s">
        <v>6329</v>
      </c>
      <c r="F1226" s="822" t="s">
        <v>6423</v>
      </c>
      <c r="G1226" s="822" t="s">
        <v>6424</v>
      </c>
      <c r="H1226" s="831">
        <v>2</v>
      </c>
      <c r="I1226" s="831">
        <v>504</v>
      </c>
      <c r="J1226" s="822"/>
      <c r="K1226" s="822">
        <v>252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6414</v>
      </c>
      <c r="B1227" s="822" t="s">
        <v>6415</v>
      </c>
      <c r="C1227" s="822" t="s">
        <v>615</v>
      </c>
      <c r="D1227" s="822" t="s">
        <v>2945</v>
      </c>
      <c r="E1227" s="822" t="s">
        <v>6329</v>
      </c>
      <c r="F1227" s="822" t="s">
        <v>6425</v>
      </c>
      <c r="G1227" s="822" t="s">
        <v>6426</v>
      </c>
      <c r="H1227" s="831">
        <v>3</v>
      </c>
      <c r="I1227" s="831">
        <v>378</v>
      </c>
      <c r="J1227" s="822"/>
      <c r="K1227" s="822">
        <v>126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6414</v>
      </c>
      <c r="B1228" s="822" t="s">
        <v>6415</v>
      </c>
      <c r="C1228" s="822" t="s">
        <v>615</v>
      </c>
      <c r="D1228" s="822" t="s">
        <v>2945</v>
      </c>
      <c r="E1228" s="822" t="s">
        <v>6329</v>
      </c>
      <c r="F1228" s="822" t="s">
        <v>6434</v>
      </c>
      <c r="G1228" s="822" t="s">
        <v>6435</v>
      </c>
      <c r="H1228" s="831">
        <v>1</v>
      </c>
      <c r="I1228" s="831">
        <v>332</v>
      </c>
      <c r="J1228" s="822"/>
      <c r="K1228" s="822">
        <v>332</v>
      </c>
      <c r="L1228" s="831"/>
      <c r="M1228" s="831"/>
      <c r="N1228" s="822"/>
      <c r="O1228" s="822"/>
      <c r="P1228" s="831"/>
      <c r="Q1228" s="831"/>
      <c r="R1228" s="827"/>
      <c r="S1228" s="832"/>
    </row>
    <row r="1229" spans="1:19" ht="14.45" customHeight="1" x14ac:dyDescent="0.2">
      <c r="A1229" s="821" t="s">
        <v>6414</v>
      </c>
      <c r="B1229" s="822" t="s">
        <v>6415</v>
      </c>
      <c r="C1229" s="822" t="s">
        <v>615</v>
      </c>
      <c r="D1229" s="822" t="s">
        <v>2945</v>
      </c>
      <c r="E1229" s="822" t="s">
        <v>6329</v>
      </c>
      <c r="F1229" s="822" t="s">
        <v>6436</v>
      </c>
      <c r="G1229" s="822" t="s">
        <v>6437</v>
      </c>
      <c r="H1229" s="831">
        <v>2</v>
      </c>
      <c r="I1229" s="831">
        <v>992</v>
      </c>
      <c r="J1229" s="822"/>
      <c r="K1229" s="822">
        <v>496</v>
      </c>
      <c r="L1229" s="831"/>
      <c r="M1229" s="831"/>
      <c r="N1229" s="822"/>
      <c r="O1229" s="822"/>
      <c r="P1229" s="831"/>
      <c r="Q1229" s="831"/>
      <c r="R1229" s="827"/>
      <c r="S1229" s="832"/>
    </row>
    <row r="1230" spans="1:19" ht="14.45" customHeight="1" x14ac:dyDescent="0.2">
      <c r="A1230" s="821" t="s">
        <v>6414</v>
      </c>
      <c r="B1230" s="822" t="s">
        <v>6415</v>
      </c>
      <c r="C1230" s="822" t="s">
        <v>615</v>
      </c>
      <c r="D1230" s="822" t="s">
        <v>2945</v>
      </c>
      <c r="E1230" s="822" t="s">
        <v>6329</v>
      </c>
      <c r="F1230" s="822" t="s">
        <v>6450</v>
      </c>
      <c r="G1230" s="822" t="s">
        <v>6451</v>
      </c>
      <c r="H1230" s="831">
        <v>1</v>
      </c>
      <c r="I1230" s="831">
        <v>308</v>
      </c>
      <c r="J1230" s="822"/>
      <c r="K1230" s="822">
        <v>308</v>
      </c>
      <c r="L1230" s="831"/>
      <c r="M1230" s="831"/>
      <c r="N1230" s="822"/>
      <c r="O1230" s="822"/>
      <c r="P1230" s="831"/>
      <c r="Q1230" s="831"/>
      <c r="R1230" s="827"/>
      <c r="S1230" s="832"/>
    </row>
    <row r="1231" spans="1:19" ht="14.45" customHeight="1" x14ac:dyDescent="0.2">
      <c r="A1231" s="821" t="s">
        <v>6414</v>
      </c>
      <c r="B1231" s="822" t="s">
        <v>6415</v>
      </c>
      <c r="C1231" s="822" t="s">
        <v>615</v>
      </c>
      <c r="D1231" s="822" t="s">
        <v>2945</v>
      </c>
      <c r="E1231" s="822" t="s">
        <v>6329</v>
      </c>
      <c r="F1231" s="822" t="s">
        <v>6454</v>
      </c>
      <c r="G1231" s="822" t="s">
        <v>6455</v>
      </c>
      <c r="H1231" s="831">
        <v>1</v>
      </c>
      <c r="I1231" s="831">
        <v>273</v>
      </c>
      <c r="J1231" s="822"/>
      <c r="K1231" s="822">
        <v>273</v>
      </c>
      <c r="L1231" s="831"/>
      <c r="M1231" s="831"/>
      <c r="N1231" s="822"/>
      <c r="O1231" s="822"/>
      <c r="P1231" s="831"/>
      <c r="Q1231" s="831"/>
      <c r="R1231" s="827"/>
      <c r="S1231" s="832"/>
    </row>
    <row r="1232" spans="1:19" ht="14.45" customHeight="1" x14ac:dyDescent="0.2">
      <c r="A1232" s="821" t="s">
        <v>6414</v>
      </c>
      <c r="B1232" s="822" t="s">
        <v>6415</v>
      </c>
      <c r="C1232" s="822" t="s">
        <v>615</v>
      </c>
      <c r="D1232" s="822" t="s">
        <v>2949</v>
      </c>
      <c r="E1232" s="822" t="s">
        <v>6329</v>
      </c>
      <c r="F1232" s="822" t="s">
        <v>6423</v>
      </c>
      <c r="G1232" s="822" t="s">
        <v>6424</v>
      </c>
      <c r="H1232" s="831">
        <v>2</v>
      </c>
      <c r="I1232" s="831">
        <v>504</v>
      </c>
      <c r="J1232" s="822"/>
      <c r="K1232" s="822">
        <v>252</v>
      </c>
      <c r="L1232" s="831"/>
      <c r="M1232" s="831"/>
      <c r="N1232" s="822"/>
      <c r="O1232" s="822"/>
      <c r="P1232" s="831"/>
      <c r="Q1232" s="831"/>
      <c r="R1232" s="827"/>
      <c r="S1232" s="832"/>
    </row>
    <row r="1233" spans="1:19" ht="14.45" customHeight="1" x14ac:dyDescent="0.2">
      <c r="A1233" s="821" t="s">
        <v>6414</v>
      </c>
      <c r="B1233" s="822" t="s">
        <v>6415</v>
      </c>
      <c r="C1233" s="822" t="s">
        <v>615</v>
      </c>
      <c r="D1233" s="822" t="s">
        <v>2949</v>
      </c>
      <c r="E1233" s="822" t="s">
        <v>6329</v>
      </c>
      <c r="F1233" s="822" t="s">
        <v>6425</v>
      </c>
      <c r="G1233" s="822" t="s">
        <v>6426</v>
      </c>
      <c r="H1233" s="831">
        <v>1</v>
      </c>
      <c r="I1233" s="831">
        <v>127</v>
      </c>
      <c r="J1233" s="822"/>
      <c r="K1233" s="822">
        <v>127</v>
      </c>
      <c r="L1233" s="831"/>
      <c r="M1233" s="831"/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6414</v>
      </c>
      <c r="B1234" s="822" t="s">
        <v>6415</v>
      </c>
      <c r="C1234" s="822" t="s">
        <v>615</v>
      </c>
      <c r="D1234" s="822" t="s">
        <v>2949</v>
      </c>
      <c r="E1234" s="822" t="s">
        <v>6329</v>
      </c>
      <c r="F1234" s="822" t="s">
        <v>6450</v>
      </c>
      <c r="G1234" s="822" t="s">
        <v>6451</v>
      </c>
      <c r="H1234" s="831">
        <v>3</v>
      </c>
      <c r="I1234" s="831">
        <v>924</v>
      </c>
      <c r="J1234" s="822"/>
      <c r="K1234" s="822">
        <v>308</v>
      </c>
      <c r="L1234" s="831"/>
      <c r="M1234" s="831"/>
      <c r="N1234" s="822"/>
      <c r="O1234" s="822"/>
      <c r="P1234" s="831"/>
      <c r="Q1234" s="831"/>
      <c r="R1234" s="827"/>
      <c r="S1234" s="832"/>
    </row>
    <row r="1235" spans="1:19" ht="14.45" customHeight="1" x14ac:dyDescent="0.2">
      <c r="A1235" s="821" t="s">
        <v>6414</v>
      </c>
      <c r="B1235" s="822" t="s">
        <v>6415</v>
      </c>
      <c r="C1235" s="822" t="s">
        <v>615</v>
      </c>
      <c r="D1235" s="822" t="s">
        <v>2951</v>
      </c>
      <c r="E1235" s="822" t="s">
        <v>6329</v>
      </c>
      <c r="F1235" s="822" t="s">
        <v>6423</v>
      </c>
      <c r="G1235" s="822" t="s">
        <v>6424</v>
      </c>
      <c r="H1235" s="831">
        <v>4</v>
      </c>
      <c r="I1235" s="831">
        <v>1008</v>
      </c>
      <c r="J1235" s="822">
        <v>1.984251968503937</v>
      </c>
      <c r="K1235" s="822">
        <v>252</v>
      </c>
      <c r="L1235" s="831">
        <v>2</v>
      </c>
      <c r="M1235" s="831">
        <v>508</v>
      </c>
      <c r="N1235" s="822">
        <v>1</v>
      </c>
      <c r="O1235" s="822">
        <v>254</v>
      </c>
      <c r="P1235" s="831">
        <v>2</v>
      </c>
      <c r="Q1235" s="831">
        <v>510</v>
      </c>
      <c r="R1235" s="827">
        <v>1.0039370078740157</v>
      </c>
      <c r="S1235" s="832">
        <v>255</v>
      </c>
    </row>
    <row r="1236" spans="1:19" ht="14.45" customHeight="1" x14ac:dyDescent="0.2">
      <c r="A1236" s="821" t="s">
        <v>6414</v>
      </c>
      <c r="B1236" s="822" t="s">
        <v>6415</v>
      </c>
      <c r="C1236" s="822" t="s">
        <v>615</v>
      </c>
      <c r="D1236" s="822" t="s">
        <v>2951</v>
      </c>
      <c r="E1236" s="822" t="s">
        <v>6329</v>
      </c>
      <c r="F1236" s="822" t="s">
        <v>6425</v>
      </c>
      <c r="G1236" s="822" t="s">
        <v>6426</v>
      </c>
      <c r="H1236" s="831">
        <v>9</v>
      </c>
      <c r="I1236" s="831">
        <v>1143</v>
      </c>
      <c r="J1236" s="822">
        <v>0.69780219780219777</v>
      </c>
      <c r="K1236" s="822">
        <v>127</v>
      </c>
      <c r="L1236" s="831">
        <v>13</v>
      </c>
      <c r="M1236" s="831">
        <v>1638</v>
      </c>
      <c r="N1236" s="822">
        <v>1</v>
      </c>
      <c r="O1236" s="822">
        <v>126</v>
      </c>
      <c r="P1236" s="831">
        <v>3</v>
      </c>
      <c r="Q1236" s="831">
        <v>381</v>
      </c>
      <c r="R1236" s="827">
        <v>0.23260073260073261</v>
      </c>
      <c r="S1236" s="832">
        <v>127</v>
      </c>
    </row>
    <row r="1237" spans="1:19" ht="14.45" customHeight="1" x14ac:dyDescent="0.2">
      <c r="A1237" s="821" t="s">
        <v>6414</v>
      </c>
      <c r="B1237" s="822" t="s">
        <v>6415</v>
      </c>
      <c r="C1237" s="822" t="s">
        <v>615</v>
      </c>
      <c r="D1237" s="822" t="s">
        <v>2951</v>
      </c>
      <c r="E1237" s="822" t="s">
        <v>6329</v>
      </c>
      <c r="F1237" s="822" t="s">
        <v>6436</v>
      </c>
      <c r="G1237" s="822" t="s">
        <v>6437</v>
      </c>
      <c r="H1237" s="831"/>
      <c r="I1237" s="831"/>
      <c r="J1237" s="822"/>
      <c r="K1237" s="822"/>
      <c r="L1237" s="831"/>
      <c r="M1237" s="831"/>
      <c r="N1237" s="822"/>
      <c r="O1237" s="822"/>
      <c r="P1237" s="831">
        <v>8</v>
      </c>
      <c r="Q1237" s="831">
        <v>3992</v>
      </c>
      <c r="R1237" s="827"/>
      <c r="S1237" s="832">
        <v>499</v>
      </c>
    </row>
    <row r="1238" spans="1:19" ht="14.45" customHeight="1" x14ac:dyDescent="0.2">
      <c r="A1238" s="821" t="s">
        <v>6414</v>
      </c>
      <c r="B1238" s="822" t="s">
        <v>6415</v>
      </c>
      <c r="C1238" s="822" t="s">
        <v>615</v>
      </c>
      <c r="D1238" s="822" t="s">
        <v>2951</v>
      </c>
      <c r="E1238" s="822" t="s">
        <v>6329</v>
      </c>
      <c r="F1238" s="822" t="s">
        <v>6427</v>
      </c>
      <c r="G1238" s="822" t="s">
        <v>6399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</v>
      </c>
      <c r="Q1238" s="831">
        <v>473</v>
      </c>
      <c r="R1238" s="827"/>
      <c r="S1238" s="832">
        <v>473</v>
      </c>
    </row>
    <row r="1239" spans="1:19" ht="14.45" customHeight="1" x14ac:dyDescent="0.2">
      <c r="A1239" s="821" t="s">
        <v>6414</v>
      </c>
      <c r="B1239" s="822" t="s">
        <v>6415</v>
      </c>
      <c r="C1239" s="822" t="s">
        <v>615</v>
      </c>
      <c r="D1239" s="822" t="s">
        <v>2951</v>
      </c>
      <c r="E1239" s="822" t="s">
        <v>6329</v>
      </c>
      <c r="F1239" s="822" t="s">
        <v>6450</v>
      </c>
      <c r="G1239" s="822" t="s">
        <v>6451</v>
      </c>
      <c r="H1239" s="831">
        <v>8</v>
      </c>
      <c r="I1239" s="831">
        <v>2464</v>
      </c>
      <c r="J1239" s="822"/>
      <c r="K1239" s="822">
        <v>308</v>
      </c>
      <c r="L1239" s="831"/>
      <c r="M1239" s="831"/>
      <c r="N1239" s="822"/>
      <c r="O1239" s="822"/>
      <c r="P1239" s="831"/>
      <c r="Q1239" s="831"/>
      <c r="R1239" s="827"/>
      <c r="S1239" s="832"/>
    </row>
    <row r="1240" spans="1:19" ht="14.45" customHeight="1" x14ac:dyDescent="0.2">
      <c r="A1240" s="821" t="s">
        <v>6414</v>
      </c>
      <c r="B1240" s="822" t="s">
        <v>6415</v>
      </c>
      <c r="C1240" s="822" t="s">
        <v>615</v>
      </c>
      <c r="D1240" s="822" t="s">
        <v>2951</v>
      </c>
      <c r="E1240" s="822" t="s">
        <v>6329</v>
      </c>
      <c r="F1240" s="822" t="s">
        <v>6453</v>
      </c>
      <c r="G1240" s="822" t="s">
        <v>6451</v>
      </c>
      <c r="H1240" s="831">
        <v>1</v>
      </c>
      <c r="I1240" s="831">
        <v>381</v>
      </c>
      <c r="J1240" s="822">
        <v>0.16493506493506493</v>
      </c>
      <c r="K1240" s="822">
        <v>381</v>
      </c>
      <c r="L1240" s="831">
        <v>6</v>
      </c>
      <c r="M1240" s="831">
        <v>2310</v>
      </c>
      <c r="N1240" s="822">
        <v>1</v>
      </c>
      <c r="O1240" s="822">
        <v>385</v>
      </c>
      <c r="P1240" s="831"/>
      <c r="Q1240" s="831"/>
      <c r="R1240" s="827"/>
      <c r="S1240" s="832"/>
    </row>
    <row r="1241" spans="1:19" ht="14.45" customHeight="1" x14ac:dyDescent="0.2">
      <c r="A1241" s="821" t="s">
        <v>6414</v>
      </c>
      <c r="B1241" s="822" t="s">
        <v>6415</v>
      </c>
      <c r="C1241" s="822" t="s">
        <v>615</v>
      </c>
      <c r="D1241" s="822" t="s">
        <v>2951</v>
      </c>
      <c r="E1241" s="822" t="s">
        <v>6329</v>
      </c>
      <c r="F1241" s="822" t="s">
        <v>6454</v>
      </c>
      <c r="G1241" s="822" t="s">
        <v>6455</v>
      </c>
      <c r="H1241" s="831">
        <v>1</v>
      </c>
      <c r="I1241" s="831">
        <v>273</v>
      </c>
      <c r="J1241" s="822"/>
      <c r="K1241" s="822">
        <v>273</v>
      </c>
      <c r="L1241" s="831"/>
      <c r="M1241" s="831"/>
      <c r="N1241" s="822"/>
      <c r="O1241" s="822"/>
      <c r="P1241" s="831"/>
      <c r="Q1241" s="831"/>
      <c r="R1241" s="827"/>
      <c r="S1241" s="832"/>
    </row>
    <row r="1242" spans="1:19" ht="14.45" customHeight="1" x14ac:dyDescent="0.2">
      <c r="A1242" s="821" t="s">
        <v>6414</v>
      </c>
      <c r="B1242" s="822" t="s">
        <v>6415</v>
      </c>
      <c r="C1242" s="822" t="s">
        <v>615</v>
      </c>
      <c r="D1242" s="822" t="s">
        <v>2951</v>
      </c>
      <c r="E1242" s="822" t="s">
        <v>6329</v>
      </c>
      <c r="F1242" s="822" t="s">
        <v>6456</v>
      </c>
      <c r="G1242" s="822" t="s">
        <v>6435</v>
      </c>
      <c r="H1242" s="831">
        <v>2</v>
      </c>
      <c r="I1242" s="831">
        <v>810</v>
      </c>
      <c r="J1242" s="822"/>
      <c r="K1242" s="822">
        <v>405</v>
      </c>
      <c r="L1242" s="831"/>
      <c r="M1242" s="831"/>
      <c r="N1242" s="822"/>
      <c r="O1242" s="822"/>
      <c r="P1242" s="831"/>
      <c r="Q1242" s="831"/>
      <c r="R1242" s="827"/>
      <c r="S1242" s="832"/>
    </row>
    <row r="1243" spans="1:19" ht="14.45" customHeight="1" x14ac:dyDescent="0.2">
      <c r="A1243" s="821" t="s">
        <v>6414</v>
      </c>
      <c r="B1243" s="822" t="s">
        <v>6415</v>
      </c>
      <c r="C1243" s="822" t="s">
        <v>615</v>
      </c>
      <c r="D1243" s="822" t="s">
        <v>2953</v>
      </c>
      <c r="E1243" s="822" t="s">
        <v>6329</v>
      </c>
      <c r="F1243" s="822" t="s">
        <v>6423</v>
      </c>
      <c r="G1243" s="822" t="s">
        <v>6424</v>
      </c>
      <c r="H1243" s="831">
        <v>1</v>
      </c>
      <c r="I1243" s="831">
        <v>252</v>
      </c>
      <c r="J1243" s="822"/>
      <c r="K1243" s="822">
        <v>252</v>
      </c>
      <c r="L1243" s="831"/>
      <c r="M1243" s="831"/>
      <c r="N1243" s="822"/>
      <c r="O1243" s="822"/>
      <c r="P1243" s="831"/>
      <c r="Q1243" s="831"/>
      <c r="R1243" s="827"/>
      <c r="S1243" s="832"/>
    </row>
    <row r="1244" spans="1:19" ht="14.45" customHeight="1" x14ac:dyDescent="0.2">
      <c r="A1244" s="821" t="s">
        <v>6414</v>
      </c>
      <c r="B1244" s="822" t="s">
        <v>6415</v>
      </c>
      <c r="C1244" s="822" t="s">
        <v>615</v>
      </c>
      <c r="D1244" s="822" t="s">
        <v>2953</v>
      </c>
      <c r="E1244" s="822" t="s">
        <v>6329</v>
      </c>
      <c r="F1244" s="822" t="s">
        <v>6425</v>
      </c>
      <c r="G1244" s="822" t="s">
        <v>6426</v>
      </c>
      <c r="H1244" s="831"/>
      <c r="I1244" s="831"/>
      <c r="J1244" s="822"/>
      <c r="K1244" s="822"/>
      <c r="L1244" s="831">
        <v>1</v>
      </c>
      <c r="M1244" s="831">
        <v>126</v>
      </c>
      <c r="N1244" s="822">
        <v>1</v>
      </c>
      <c r="O1244" s="822">
        <v>126</v>
      </c>
      <c r="P1244" s="831"/>
      <c r="Q1244" s="831"/>
      <c r="R1244" s="827"/>
      <c r="S1244" s="832"/>
    </row>
    <row r="1245" spans="1:19" ht="14.45" customHeight="1" x14ac:dyDescent="0.2">
      <c r="A1245" s="821" t="s">
        <v>6414</v>
      </c>
      <c r="B1245" s="822" t="s">
        <v>6415</v>
      </c>
      <c r="C1245" s="822" t="s">
        <v>615</v>
      </c>
      <c r="D1245" s="822" t="s">
        <v>2953</v>
      </c>
      <c r="E1245" s="822" t="s">
        <v>6329</v>
      </c>
      <c r="F1245" s="822" t="s">
        <v>6427</v>
      </c>
      <c r="G1245" s="822" t="s">
        <v>6399</v>
      </c>
      <c r="H1245" s="831"/>
      <c r="I1245" s="831"/>
      <c r="J1245" s="822"/>
      <c r="K1245" s="822"/>
      <c r="L1245" s="831">
        <v>1</v>
      </c>
      <c r="M1245" s="831">
        <v>468</v>
      </c>
      <c r="N1245" s="822">
        <v>1</v>
      </c>
      <c r="O1245" s="822">
        <v>468</v>
      </c>
      <c r="P1245" s="831"/>
      <c r="Q1245" s="831"/>
      <c r="R1245" s="827"/>
      <c r="S1245" s="832"/>
    </row>
    <row r="1246" spans="1:19" ht="14.45" customHeight="1" x14ac:dyDescent="0.2">
      <c r="A1246" s="821" t="s">
        <v>6414</v>
      </c>
      <c r="B1246" s="822" t="s">
        <v>6415</v>
      </c>
      <c r="C1246" s="822" t="s">
        <v>615</v>
      </c>
      <c r="D1246" s="822" t="s">
        <v>2953</v>
      </c>
      <c r="E1246" s="822" t="s">
        <v>6329</v>
      </c>
      <c r="F1246" s="822" t="s">
        <v>6450</v>
      </c>
      <c r="G1246" s="822" t="s">
        <v>6451</v>
      </c>
      <c r="H1246" s="831">
        <v>2</v>
      </c>
      <c r="I1246" s="831">
        <v>616</v>
      </c>
      <c r="J1246" s="822"/>
      <c r="K1246" s="822">
        <v>308</v>
      </c>
      <c r="L1246" s="831"/>
      <c r="M1246" s="831"/>
      <c r="N1246" s="822"/>
      <c r="O1246" s="822"/>
      <c r="P1246" s="831"/>
      <c r="Q1246" s="831"/>
      <c r="R1246" s="827"/>
      <c r="S1246" s="832"/>
    </row>
    <row r="1247" spans="1:19" ht="14.45" customHeight="1" x14ac:dyDescent="0.2">
      <c r="A1247" s="821" t="s">
        <v>6414</v>
      </c>
      <c r="B1247" s="822" t="s">
        <v>6415</v>
      </c>
      <c r="C1247" s="822" t="s">
        <v>615</v>
      </c>
      <c r="D1247" s="822" t="s">
        <v>2955</v>
      </c>
      <c r="E1247" s="822" t="s">
        <v>6329</v>
      </c>
      <c r="F1247" s="822" t="s">
        <v>6423</v>
      </c>
      <c r="G1247" s="822" t="s">
        <v>6424</v>
      </c>
      <c r="H1247" s="831"/>
      <c r="I1247" s="831"/>
      <c r="J1247" s="822"/>
      <c r="K1247" s="822"/>
      <c r="L1247" s="831">
        <v>1</v>
      </c>
      <c r="M1247" s="831">
        <v>254</v>
      </c>
      <c r="N1247" s="822">
        <v>1</v>
      </c>
      <c r="O1247" s="822">
        <v>254</v>
      </c>
      <c r="P1247" s="831">
        <v>3</v>
      </c>
      <c r="Q1247" s="831">
        <v>765</v>
      </c>
      <c r="R1247" s="827">
        <v>3.0118110236220472</v>
      </c>
      <c r="S1247" s="832">
        <v>255</v>
      </c>
    </row>
    <row r="1248" spans="1:19" ht="14.45" customHeight="1" x14ac:dyDescent="0.2">
      <c r="A1248" s="821" t="s">
        <v>6414</v>
      </c>
      <c r="B1248" s="822" t="s">
        <v>6415</v>
      </c>
      <c r="C1248" s="822" t="s">
        <v>615</v>
      </c>
      <c r="D1248" s="822" t="s">
        <v>2955</v>
      </c>
      <c r="E1248" s="822" t="s">
        <v>6329</v>
      </c>
      <c r="F1248" s="822" t="s">
        <v>6425</v>
      </c>
      <c r="G1248" s="822" t="s">
        <v>6426</v>
      </c>
      <c r="H1248" s="831"/>
      <c r="I1248" s="831"/>
      <c r="J1248" s="822"/>
      <c r="K1248" s="822"/>
      <c r="L1248" s="831">
        <v>1</v>
      </c>
      <c r="M1248" s="831">
        <v>126</v>
      </c>
      <c r="N1248" s="822">
        <v>1</v>
      </c>
      <c r="O1248" s="822">
        <v>126</v>
      </c>
      <c r="P1248" s="831">
        <v>3</v>
      </c>
      <c r="Q1248" s="831">
        <v>381</v>
      </c>
      <c r="R1248" s="827">
        <v>3.0238095238095237</v>
      </c>
      <c r="S1248" s="832">
        <v>127</v>
      </c>
    </row>
    <row r="1249" spans="1:19" ht="14.45" customHeight="1" x14ac:dyDescent="0.2">
      <c r="A1249" s="821" t="s">
        <v>6414</v>
      </c>
      <c r="B1249" s="822" t="s">
        <v>6415</v>
      </c>
      <c r="C1249" s="822" t="s">
        <v>615</v>
      </c>
      <c r="D1249" s="822" t="s">
        <v>2955</v>
      </c>
      <c r="E1249" s="822" t="s">
        <v>6329</v>
      </c>
      <c r="F1249" s="822" t="s">
        <v>6440</v>
      </c>
      <c r="G1249" s="822" t="s">
        <v>6437</v>
      </c>
      <c r="H1249" s="831"/>
      <c r="I1249" s="831"/>
      <c r="J1249" s="822"/>
      <c r="K1249" s="822"/>
      <c r="L1249" s="831"/>
      <c r="M1249" s="831"/>
      <c r="N1249" s="822"/>
      <c r="O1249" s="822"/>
      <c r="P1249" s="831">
        <v>8</v>
      </c>
      <c r="Q1249" s="831">
        <v>4608</v>
      </c>
      <c r="R1249" s="827"/>
      <c r="S1249" s="832">
        <v>576</v>
      </c>
    </row>
    <row r="1250" spans="1:19" ht="14.45" customHeight="1" x14ac:dyDescent="0.2">
      <c r="A1250" s="821" t="s">
        <v>6414</v>
      </c>
      <c r="B1250" s="822" t="s">
        <v>6415</v>
      </c>
      <c r="C1250" s="822" t="s">
        <v>615</v>
      </c>
      <c r="D1250" s="822" t="s">
        <v>2955</v>
      </c>
      <c r="E1250" s="822" t="s">
        <v>6329</v>
      </c>
      <c r="F1250" s="822" t="s">
        <v>6427</v>
      </c>
      <c r="G1250" s="822" t="s">
        <v>6399</v>
      </c>
      <c r="H1250" s="831"/>
      <c r="I1250" s="831"/>
      <c r="J1250" s="822"/>
      <c r="K1250" s="822"/>
      <c r="L1250" s="831">
        <v>1</v>
      </c>
      <c r="M1250" s="831">
        <v>468</v>
      </c>
      <c r="N1250" s="822">
        <v>1</v>
      </c>
      <c r="O1250" s="822">
        <v>468</v>
      </c>
      <c r="P1250" s="831"/>
      <c r="Q1250" s="831"/>
      <c r="R1250" s="827"/>
      <c r="S1250" s="832"/>
    </row>
    <row r="1251" spans="1:19" ht="14.45" customHeight="1" x14ac:dyDescent="0.2">
      <c r="A1251" s="821" t="s">
        <v>6414</v>
      </c>
      <c r="B1251" s="822" t="s">
        <v>6415</v>
      </c>
      <c r="C1251" s="822" t="s">
        <v>615</v>
      </c>
      <c r="D1251" s="822" t="s">
        <v>2955</v>
      </c>
      <c r="E1251" s="822" t="s">
        <v>6329</v>
      </c>
      <c r="F1251" s="822" t="s">
        <v>6446</v>
      </c>
      <c r="G1251" s="822" t="s">
        <v>6447</v>
      </c>
      <c r="H1251" s="831"/>
      <c r="I1251" s="831"/>
      <c r="J1251" s="822"/>
      <c r="K1251" s="822"/>
      <c r="L1251" s="831"/>
      <c r="M1251" s="831"/>
      <c r="N1251" s="822"/>
      <c r="O1251" s="822"/>
      <c r="P1251" s="831">
        <v>1</v>
      </c>
      <c r="Q1251" s="831">
        <v>219</v>
      </c>
      <c r="R1251" s="827"/>
      <c r="S1251" s="832">
        <v>219</v>
      </c>
    </row>
    <row r="1252" spans="1:19" ht="14.45" customHeight="1" x14ac:dyDescent="0.2">
      <c r="A1252" s="821" t="s">
        <v>6414</v>
      </c>
      <c r="B1252" s="822" t="s">
        <v>6415</v>
      </c>
      <c r="C1252" s="822" t="s">
        <v>615</v>
      </c>
      <c r="D1252" s="822" t="s">
        <v>2955</v>
      </c>
      <c r="E1252" s="822" t="s">
        <v>6329</v>
      </c>
      <c r="F1252" s="822" t="s">
        <v>6448</v>
      </c>
      <c r="G1252" s="822" t="s">
        <v>6449</v>
      </c>
      <c r="H1252" s="831"/>
      <c r="I1252" s="831"/>
      <c r="J1252" s="822"/>
      <c r="K1252" s="822"/>
      <c r="L1252" s="831"/>
      <c r="M1252" s="831"/>
      <c r="N1252" s="822"/>
      <c r="O1252" s="822"/>
      <c r="P1252" s="831">
        <v>4</v>
      </c>
      <c r="Q1252" s="831">
        <v>356</v>
      </c>
      <c r="R1252" s="827"/>
      <c r="S1252" s="832">
        <v>89</v>
      </c>
    </row>
    <row r="1253" spans="1:19" ht="14.45" customHeight="1" x14ac:dyDescent="0.2">
      <c r="A1253" s="821" t="s">
        <v>6414</v>
      </c>
      <c r="B1253" s="822" t="s">
        <v>6415</v>
      </c>
      <c r="C1253" s="822" t="s">
        <v>615</v>
      </c>
      <c r="D1253" s="822" t="s">
        <v>2955</v>
      </c>
      <c r="E1253" s="822" t="s">
        <v>6329</v>
      </c>
      <c r="F1253" s="822" t="s">
        <v>6453</v>
      </c>
      <c r="G1253" s="822" t="s">
        <v>6451</v>
      </c>
      <c r="H1253" s="831"/>
      <c r="I1253" s="831"/>
      <c r="J1253" s="822"/>
      <c r="K1253" s="822"/>
      <c r="L1253" s="831"/>
      <c r="M1253" s="831"/>
      <c r="N1253" s="822"/>
      <c r="O1253" s="822"/>
      <c r="P1253" s="831">
        <v>2</v>
      </c>
      <c r="Q1253" s="831">
        <v>776</v>
      </c>
      <c r="R1253" s="827"/>
      <c r="S1253" s="832">
        <v>388</v>
      </c>
    </row>
    <row r="1254" spans="1:19" ht="14.45" customHeight="1" x14ac:dyDescent="0.2">
      <c r="A1254" s="821" t="s">
        <v>6414</v>
      </c>
      <c r="B1254" s="822" t="s">
        <v>6415</v>
      </c>
      <c r="C1254" s="822" t="s">
        <v>615</v>
      </c>
      <c r="D1254" s="822" t="s">
        <v>2958</v>
      </c>
      <c r="E1254" s="822" t="s">
        <v>6329</v>
      </c>
      <c r="F1254" s="822" t="s">
        <v>6423</v>
      </c>
      <c r="G1254" s="822" t="s">
        <v>6424</v>
      </c>
      <c r="H1254" s="831">
        <v>1</v>
      </c>
      <c r="I1254" s="831">
        <v>252</v>
      </c>
      <c r="J1254" s="822">
        <v>0.99212598425196852</v>
      </c>
      <c r="K1254" s="822">
        <v>252</v>
      </c>
      <c r="L1254" s="831">
        <v>1</v>
      </c>
      <c r="M1254" s="831">
        <v>254</v>
      </c>
      <c r="N1254" s="822">
        <v>1</v>
      </c>
      <c r="O1254" s="822">
        <v>254</v>
      </c>
      <c r="P1254" s="831">
        <v>1</v>
      </c>
      <c r="Q1254" s="831">
        <v>255</v>
      </c>
      <c r="R1254" s="827">
        <v>1.0039370078740157</v>
      </c>
      <c r="S1254" s="832">
        <v>255</v>
      </c>
    </row>
    <row r="1255" spans="1:19" ht="14.45" customHeight="1" x14ac:dyDescent="0.2">
      <c r="A1255" s="821" t="s">
        <v>6414</v>
      </c>
      <c r="B1255" s="822" t="s">
        <v>6415</v>
      </c>
      <c r="C1255" s="822" t="s">
        <v>615</v>
      </c>
      <c r="D1255" s="822" t="s">
        <v>2958</v>
      </c>
      <c r="E1255" s="822" t="s">
        <v>6329</v>
      </c>
      <c r="F1255" s="822" t="s">
        <v>6425</v>
      </c>
      <c r="G1255" s="822" t="s">
        <v>6426</v>
      </c>
      <c r="H1255" s="831">
        <v>6</v>
      </c>
      <c r="I1255" s="831">
        <v>757</v>
      </c>
      <c r="J1255" s="822">
        <v>6.0079365079365079</v>
      </c>
      <c r="K1255" s="822">
        <v>126.16666666666667</v>
      </c>
      <c r="L1255" s="831">
        <v>1</v>
      </c>
      <c r="M1255" s="831">
        <v>126</v>
      </c>
      <c r="N1255" s="822">
        <v>1</v>
      </c>
      <c r="O1255" s="822">
        <v>126</v>
      </c>
      <c r="P1255" s="831">
        <v>1</v>
      </c>
      <c r="Q1255" s="831">
        <v>127</v>
      </c>
      <c r="R1255" s="827">
        <v>1.0079365079365079</v>
      </c>
      <c r="S1255" s="832">
        <v>127</v>
      </c>
    </row>
    <row r="1256" spans="1:19" ht="14.45" customHeight="1" x14ac:dyDescent="0.2">
      <c r="A1256" s="821" t="s">
        <v>6414</v>
      </c>
      <c r="B1256" s="822" t="s">
        <v>6415</v>
      </c>
      <c r="C1256" s="822" t="s">
        <v>615</v>
      </c>
      <c r="D1256" s="822" t="s">
        <v>2958</v>
      </c>
      <c r="E1256" s="822" t="s">
        <v>6329</v>
      </c>
      <c r="F1256" s="822" t="s">
        <v>6434</v>
      </c>
      <c r="G1256" s="822" t="s">
        <v>6435</v>
      </c>
      <c r="H1256" s="831"/>
      <c r="I1256" s="831"/>
      <c r="J1256" s="822"/>
      <c r="K1256" s="822"/>
      <c r="L1256" s="831">
        <v>5</v>
      </c>
      <c r="M1256" s="831">
        <v>1670</v>
      </c>
      <c r="N1256" s="822">
        <v>1</v>
      </c>
      <c r="O1256" s="822">
        <v>334</v>
      </c>
      <c r="P1256" s="831"/>
      <c r="Q1256" s="831"/>
      <c r="R1256" s="827"/>
      <c r="S1256" s="832"/>
    </row>
    <row r="1257" spans="1:19" ht="14.45" customHeight="1" x14ac:dyDescent="0.2">
      <c r="A1257" s="821" t="s">
        <v>6414</v>
      </c>
      <c r="B1257" s="822" t="s">
        <v>6415</v>
      </c>
      <c r="C1257" s="822" t="s">
        <v>615</v>
      </c>
      <c r="D1257" s="822" t="s">
        <v>2958</v>
      </c>
      <c r="E1257" s="822" t="s">
        <v>6329</v>
      </c>
      <c r="F1257" s="822" t="s">
        <v>6438</v>
      </c>
      <c r="G1257" s="822" t="s">
        <v>6439</v>
      </c>
      <c r="H1257" s="831">
        <v>2</v>
      </c>
      <c r="I1257" s="831">
        <v>1378</v>
      </c>
      <c r="J1257" s="822"/>
      <c r="K1257" s="822">
        <v>689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6414</v>
      </c>
      <c r="B1258" s="822" t="s">
        <v>6415</v>
      </c>
      <c r="C1258" s="822" t="s">
        <v>615</v>
      </c>
      <c r="D1258" s="822" t="s">
        <v>2958</v>
      </c>
      <c r="E1258" s="822" t="s">
        <v>6329</v>
      </c>
      <c r="F1258" s="822" t="s">
        <v>6427</v>
      </c>
      <c r="G1258" s="822" t="s">
        <v>6399</v>
      </c>
      <c r="H1258" s="831"/>
      <c r="I1258" s="831"/>
      <c r="J1258" s="822"/>
      <c r="K1258" s="822"/>
      <c r="L1258" s="831">
        <v>1</v>
      </c>
      <c r="M1258" s="831">
        <v>468</v>
      </c>
      <c r="N1258" s="822">
        <v>1</v>
      </c>
      <c r="O1258" s="822">
        <v>468</v>
      </c>
      <c r="P1258" s="831"/>
      <c r="Q1258" s="831"/>
      <c r="R1258" s="827"/>
      <c r="S1258" s="832"/>
    </row>
    <row r="1259" spans="1:19" ht="14.45" customHeight="1" x14ac:dyDescent="0.2">
      <c r="A1259" s="821" t="s">
        <v>6414</v>
      </c>
      <c r="B1259" s="822" t="s">
        <v>6415</v>
      </c>
      <c r="C1259" s="822" t="s">
        <v>615</v>
      </c>
      <c r="D1259" s="822" t="s">
        <v>2958</v>
      </c>
      <c r="E1259" s="822" t="s">
        <v>6329</v>
      </c>
      <c r="F1259" s="822" t="s">
        <v>6448</v>
      </c>
      <c r="G1259" s="822" t="s">
        <v>6449</v>
      </c>
      <c r="H1259" s="831">
        <v>2</v>
      </c>
      <c r="I1259" s="831">
        <v>172</v>
      </c>
      <c r="J1259" s="822"/>
      <c r="K1259" s="822">
        <v>86</v>
      </c>
      <c r="L1259" s="831"/>
      <c r="M1259" s="831"/>
      <c r="N1259" s="822"/>
      <c r="O1259" s="822"/>
      <c r="P1259" s="831"/>
      <c r="Q1259" s="831"/>
      <c r="R1259" s="827"/>
      <c r="S1259" s="832"/>
    </row>
    <row r="1260" spans="1:19" ht="14.45" customHeight="1" x14ac:dyDescent="0.2">
      <c r="A1260" s="821" t="s">
        <v>6414</v>
      </c>
      <c r="B1260" s="822" t="s">
        <v>6415</v>
      </c>
      <c r="C1260" s="822" t="s">
        <v>615</v>
      </c>
      <c r="D1260" s="822" t="s">
        <v>2958</v>
      </c>
      <c r="E1260" s="822" t="s">
        <v>6329</v>
      </c>
      <c r="F1260" s="822" t="s">
        <v>6386</v>
      </c>
      <c r="G1260" s="822" t="s">
        <v>6387</v>
      </c>
      <c r="H1260" s="831"/>
      <c r="I1260" s="831"/>
      <c r="J1260" s="822"/>
      <c r="K1260" s="822"/>
      <c r="L1260" s="831"/>
      <c r="M1260" s="831"/>
      <c r="N1260" s="822"/>
      <c r="O1260" s="822"/>
      <c r="P1260" s="831">
        <v>1</v>
      </c>
      <c r="Q1260" s="831">
        <v>123</v>
      </c>
      <c r="R1260" s="827"/>
      <c r="S1260" s="832">
        <v>123</v>
      </c>
    </row>
    <row r="1261" spans="1:19" ht="14.45" customHeight="1" x14ac:dyDescent="0.2">
      <c r="A1261" s="821" t="s">
        <v>6414</v>
      </c>
      <c r="B1261" s="822" t="s">
        <v>6415</v>
      </c>
      <c r="C1261" s="822" t="s">
        <v>615</v>
      </c>
      <c r="D1261" s="822" t="s">
        <v>2958</v>
      </c>
      <c r="E1261" s="822" t="s">
        <v>6329</v>
      </c>
      <c r="F1261" s="822" t="s">
        <v>6450</v>
      </c>
      <c r="G1261" s="822" t="s">
        <v>6451</v>
      </c>
      <c r="H1261" s="831">
        <v>4</v>
      </c>
      <c r="I1261" s="831">
        <v>1232</v>
      </c>
      <c r="J1261" s="822"/>
      <c r="K1261" s="822">
        <v>308</v>
      </c>
      <c r="L1261" s="831"/>
      <c r="M1261" s="831"/>
      <c r="N1261" s="822"/>
      <c r="O1261" s="822"/>
      <c r="P1261" s="831"/>
      <c r="Q1261" s="831"/>
      <c r="R1261" s="827"/>
      <c r="S1261" s="832"/>
    </row>
    <row r="1262" spans="1:19" ht="14.45" customHeight="1" x14ac:dyDescent="0.2">
      <c r="A1262" s="821" t="s">
        <v>6414</v>
      </c>
      <c r="B1262" s="822" t="s">
        <v>6415</v>
      </c>
      <c r="C1262" s="822" t="s">
        <v>615</v>
      </c>
      <c r="D1262" s="822" t="s">
        <v>2958</v>
      </c>
      <c r="E1262" s="822" t="s">
        <v>6329</v>
      </c>
      <c r="F1262" s="822" t="s">
        <v>6452</v>
      </c>
      <c r="G1262" s="822" t="s">
        <v>6447</v>
      </c>
      <c r="H1262" s="831">
        <v>1</v>
      </c>
      <c r="I1262" s="831">
        <v>179</v>
      </c>
      <c r="J1262" s="822"/>
      <c r="K1262" s="822">
        <v>179</v>
      </c>
      <c r="L1262" s="831"/>
      <c r="M1262" s="831"/>
      <c r="N1262" s="822"/>
      <c r="O1262" s="822"/>
      <c r="P1262" s="831"/>
      <c r="Q1262" s="831"/>
      <c r="R1262" s="827"/>
      <c r="S1262" s="832"/>
    </row>
    <row r="1263" spans="1:19" ht="14.45" customHeight="1" x14ac:dyDescent="0.2">
      <c r="A1263" s="821" t="s">
        <v>6414</v>
      </c>
      <c r="B1263" s="822" t="s">
        <v>6415</v>
      </c>
      <c r="C1263" s="822" t="s">
        <v>615</v>
      </c>
      <c r="D1263" s="822" t="s">
        <v>6297</v>
      </c>
      <c r="E1263" s="822" t="s">
        <v>6329</v>
      </c>
      <c r="F1263" s="822" t="s">
        <v>6423</v>
      </c>
      <c r="G1263" s="822" t="s">
        <v>6424</v>
      </c>
      <c r="H1263" s="831">
        <v>1</v>
      </c>
      <c r="I1263" s="831">
        <v>252</v>
      </c>
      <c r="J1263" s="822"/>
      <c r="K1263" s="822">
        <v>252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6414</v>
      </c>
      <c r="B1264" s="822" t="s">
        <v>6415</v>
      </c>
      <c r="C1264" s="822" t="s">
        <v>615</v>
      </c>
      <c r="D1264" s="822" t="s">
        <v>6297</v>
      </c>
      <c r="E1264" s="822" t="s">
        <v>6329</v>
      </c>
      <c r="F1264" s="822" t="s">
        <v>6425</v>
      </c>
      <c r="G1264" s="822" t="s">
        <v>6426</v>
      </c>
      <c r="H1264" s="831">
        <v>4</v>
      </c>
      <c r="I1264" s="831">
        <v>508</v>
      </c>
      <c r="J1264" s="822"/>
      <c r="K1264" s="822">
        <v>127</v>
      </c>
      <c r="L1264" s="831"/>
      <c r="M1264" s="831"/>
      <c r="N1264" s="822"/>
      <c r="O1264" s="822"/>
      <c r="P1264" s="831"/>
      <c r="Q1264" s="831"/>
      <c r="R1264" s="827"/>
      <c r="S1264" s="832"/>
    </row>
    <row r="1265" spans="1:19" ht="14.45" customHeight="1" x14ac:dyDescent="0.2">
      <c r="A1265" s="821" t="s">
        <v>6414</v>
      </c>
      <c r="B1265" s="822" t="s">
        <v>6415</v>
      </c>
      <c r="C1265" s="822" t="s">
        <v>615</v>
      </c>
      <c r="D1265" s="822" t="s">
        <v>6297</v>
      </c>
      <c r="E1265" s="822" t="s">
        <v>6329</v>
      </c>
      <c r="F1265" s="822" t="s">
        <v>6450</v>
      </c>
      <c r="G1265" s="822" t="s">
        <v>6451</v>
      </c>
      <c r="H1265" s="831">
        <v>1</v>
      </c>
      <c r="I1265" s="831">
        <v>308</v>
      </c>
      <c r="J1265" s="822"/>
      <c r="K1265" s="822">
        <v>308</v>
      </c>
      <c r="L1265" s="831"/>
      <c r="M1265" s="831"/>
      <c r="N1265" s="822"/>
      <c r="O1265" s="822"/>
      <c r="P1265" s="831"/>
      <c r="Q1265" s="831"/>
      <c r="R1265" s="827"/>
      <c r="S1265" s="832"/>
    </row>
    <row r="1266" spans="1:19" ht="14.45" customHeight="1" x14ac:dyDescent="0.2">
      <c r="A1266" s="821" t="s">
        <v>6414</v>
      </c>
      <c r="B1266" s="822" t="s">
        <v>6415</v>
      </c>
      <c r="C1266" s="822" t="s">
        <v>615</v>
      </c>
      <c r="D1266" s="822" t="s">
        <v>2961</v>
      </c>
      <c r="E1266" s="822" t="s">
        <v>6329</v>
      </c>
      <c r="F1266" s="822" t="s">
        <v>6423</v>
      </c>
      <c r="G1266" s="822" t="s">
        <v>6424</v>
      </c>
      <c r="H1266" s="831">
        <v>1</v>
      </c>
      <c r="I1266" s="831">
        <v>252</v>
      </c>
      <c r="J1266" s="822"/>
      <c r="K1266" s="822">
        <v>252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6414</v>
      </c>
      <c r="B1267" s="822" t="s">
        <v>6415</v>
      </c>
      <c r="C1267" s="822" t="s">
        <v>615</v>
      </c>
      <c r="D1267" s="822" t="s">
        <v>2961</v>
      </c>
      <c r="E1267" s="822" t="s">
        <v>6329</v>
      </c>
      <c r="F1267" s="822" t="s">
        <v>6425</v>
      </c>
      <c r="G1267" s="822" t="s">
        <v>6426</v>
      </c>
      <c r="H1267" s="831">
        <v>1</v>
      </c>
      <c r="I1267" s="831">
        <v>126</v>
      </c>
      <c r="J1267" s="822"/>
      <c r="K1267" s="822">
        <v>126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6414</v>
      </c>
      <c r="B1268" s="822" t="s">
        <v>6415</v>
      </c>
      <c r="C1268" s="822" t="s">
        <v>615</v>
      </c>
      <c r="D1268" s="822" t="s">
        <v>2961</v>
      </c>
      <c r="E1268" s="822" t="s">
        <v>6329</v>
      </c>
      <c r="F1268" s="822" t="s">
        <v>6453</v>
      </c>
      <c r="G1268" s="822" t="s">
        <v>6451</v>
      </c>
      <c r="H1268" s="831">
        <v>1</v>
      </c>
      <c r="I1268" s="831">
        <v>381</v>
      </c>
      <c r="J1268" s="822"/>
      <c r="K1268" s="822">
        <v>381</v>
      </c>
      <c r="L1268" s="831"/>
      <c r="M1268" s="831"/>
      <c r="N1268" s="822"/>
      <c r="O1268" s="822"/>
      <c r="P1268" s="831"/>
      <c r="Q1268" s="831"/>
      <c r="R1268" s="827"/>
      <c r="S1268" s="832"/>
    </row>
    <row r="1269" spans="1:19" ht="14.45" customHeight="1" x14ac:dyDescent="0.2">
      <c r="A1269" s="821" t="s">
        <v>6414</v>
      </c>
      <c r="B1269" s="822" t="s">
        <v>6415</v>
      </c>
      <c r="C1269" s="822" t="s">
        <v>615</v>
      </c>
      <c r="D1269" s="822" t="s">
        <v>2962</v>
      </c>
      <c r="E1269" s="822" t="s">
        <v>6329</v>
      </c>
      <c r="F1269" s="822" t="s">
        <v>6423</v>
      </c>
      <c r="G1269" s="822" t="s">
        <v>6424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1</v>
      </c>
      <c r="Q1269" s="831">
        <v>255</v>
      </c>
      <c r="R1269" s="827"/>
      <c r="S1269" s="832">
        <v>255</v>
      </c>
    </row>
    <row r="1270" spans="1:19" ht="14.45" customHeight="1" x14ac:dyDescent="0.2">
      <c r="A1270" s="821" t="s">
        <v>6414</v>
      </c>
      <c r="B1270" s="822" t="s">
        <v>6415</v>
      </c>
      <c r="C1270" s="822" t="s">
        <v>615</v>
      </c>
      <c r="D1270" s="822" t="s">
        <v>2962</v>
      </c>
      <c r="E1270" s="822" t="s">
        <v>6329</v>
      </c>
      <c r="F1270" s="822" t="s">
        <v>6425</v>
      </c>
      <c r="G1270" s="822" t="s">
        <v>6426</v>
      </c>
      <c r="H1270" s="831"/>
      <c r="I1270" s="831"/>
      <c r="J1270" s="822"/>
      <c r="K1270" s="822"/>
      <c r="L1270" s="831"/>
      <c r="M1270" s="831"/>
      <c r="N1270" s="822"/>
      <c r="O1270" s="822"/>
      <c r="P1270" s="831">
        <v>1</v>
      </c>
      <c r="Q1270" s="831">
        <v>127</v>
      </c>
      <c r="R1270" s="827"/>
      <c r="S1270" s="832">
        <v>127</v>
      </c>
    </row>
    <row r="1271" spans="1:19" ht="14.45" customHeight="1" x14ac:dyDescent="0.2">
      <c r="A1271" s="821" t="s">
        <v>6414</v>
      </c>
      <c r="B1271" s="822" t="s">
        <v>6415</v>
      </c>
      <c r="C1271" s="822" t="s">
        <v>615</v>
      </c>
      <c r="D1271" s="822" t="s">
        <v>2962</v>
      </c>
      <c r="E1271" s="822" t="s">
        <v>6329</v>
      </c>
      <c r="F1271" s="822" t="s">
        <v>6453</v>
      </c>
      <c r="G1271" s="822" t="s">
        <v>6451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1</v>
      </c>
      <c r="Q1271" s="831">
        <v>388</v>
      </c>
      <c r="R1271" s="827"/>
      <c r="S1271" s="832">
        <v>388</v>
      </c>
    </row>
    <row r="1272" spans="1:19" ht="14.45" customHeight="1" x14ac:dyDescent="0.2">
      <c r="A1272" s="821" t="s">
        <v>6414</v>
      </c>
      <c r="B1272" s="822" t="s">
        <v>6415</v>
      </c>
      <c r="C1272" s="822" t="s">
        <v>615</v>
      </c>
      <c r="D1272" s="822" t="s">
        <v>2963</v>
      </c>
      <c r="E1272" s="822" t="s">
        <v>6329</v>
      </c>
      <c r="F1272" s="822" t="s">
        <v>6423</v>
      </c>
      <c r="G1272" s="822" t="s">
        <v>6424</v>
      </c>
      <c r="H1272" s="831">
        <v>2</v>
      </c>
      <c r="I1272" s="831">
        <v>504</v>
      </c>
      <c r="J1272" s="822">
        <v>0.99212598425196852</v>
      </c>
      <c r="K1272" s="822">
        <v>252</v>
      </c>
      <c r="L1272" s="831">
        <v>2</v>
      </c>
      <c r="M1272" s="831">
        <v>508</v>
      </c>
      <c r="N1272" s="822">
        <v>1</v>
      </c>
      <c r="O1272" s="822">
        <v>254</v>
      </c>
      <c r="P1272" s="831"/>
      <c r="Q1272" s="831"/>
      <c r="R1272" s="827"/>
      <c r="S1272" s="832"/>
    </row>
    <row r="1273" spans="1:19" ht="14.45" customHeight="1" x14ac:dyDescent="0.2">
      <c r="A1273" s="821" t="s">
        <v>6414</v>
      </c>
      <c r="B1273" s="822" t="s">
        <v>6415</v>
      </c>
      <c r="C1273" s="822" t="s">
        <v>615</v>
      </c>
      <c r="D1273" s="822" t="s">
        <v>2963</v>
      </c>
      <c r="E1273" s="822" t="s">
        <v>6329</v>
      </c>
      <c r="F1273" s="822" t="s">
        <v>6425</v>
      </c>
      <c r="G1273" s="822" t="s">
        <v>6426</v>
      </c>
      <c r="H1273" s="831">
        <v>2</v>
      </c>
      <c r="I1273" s="831">
        <v>252</v>
      </c>
      <c r="J1273" s="822">
        <v>0.25</v>
      </c>
      <c r="K1273" s="822">
        <v>126</v>
      </c>
      <c r="L1273" s="831">
        <v>8</v>
      </c>
      <c r="M1273" s="831">
        <v>1008</v>
      </c>
      <c r="N1273" s="822">
        <v>1</v>
      </c>
      <c r="O1273" s="822">
        <v>126</v>
      </c>
      <c r="P1273" s="831">
        <v>1</v>
      </c>
      <c r="Q1273" s="831">
        <v>127</v>
      </c>
      <c r="R1273" s="827">
        <v>0.12599206349206349</v>
      </c>
      <c r="S1273" s="832">
        <v>127</v>
      </c>
    </row>
    <row r="1274" spans="1:19" ht="14.45" customHeight="1" x14ac:dyDescent="0.2">
      <c r="A1274" s="821" t="s">
        <v>6414</v>
      </c>
      <c r="B1274" s="822" t="s">
        <v>6415</v>
      </c>
      <c r="C1274" s="822" t="s">
        <v>615</v>
      </c>
      <c r="D1274" s="822" t="s">
        <v>2963</v>
      </c>
      <c r="E1274" s="822" t="s">
        <v>6329</v>
      </c>
      <c r="F1274" s="822" t="s">
        <v>6434</v>
      </c>
      <c r="G1274" s="822" t="s">
        <v>6435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2</v>
      </c>
      <c r="Q1274" s="831">
        <v>670</v>
      </c>
      <c r="R1274" s="827"/>
      <c r="S1274" s="832">
        <v>335</v>
      </c>
    </row>
    <row r="1275" spans="1:19" ht="14.45" customHeight="1" x14ac:dyDescent="0.2">
      <c r="A1275" s="821" t="s">
        <v>6414</v>
      </c>
      <c r="B1275" s="822" t="s">
        <v>6415</v>
      </c>
      <c r="C1275" s="822" t="s">
        <v>615</v>
      </c>
      <c r="D1275" s="822" t="s">
        <v>2963</v>
      </c>
      <c r="E1275" s="822" t="s">
        <v>6329</v>
      </c>
      <c r="F1275" s="822" t="s">
        <v>6448</v>
      </c>
      <c r="G1275" s="822" t="s">
        <v>6449</v>
      </c>
      <c r="H1275" s="831">
        <v>1</v>
      </c>
      <c r="I1275" s="831">
        <v>86</v>
      </c>
      <c r="J1275" s="822"/>
      <c r="K1275" s="822">
        <v>86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6414</v>
      </c>
      <c r="B1276" s="822" t="s">
        <v>6415</v>
      </c>
      <c r="C1276" s="822" t="s">
        <v>615</v>
      </c>
      <c r="D1276" s="822" t="s">
        <v>2963</v>
      </c>
      <c r="E1276" s="822" t="s">
        <v>6329</v>
      </c>
      <c r="F1276" s="822" t="s">
        <v>6386</v>
      </c>
      <c r="G1276" s="822" t="s">
        <v>6387</v>
      </c>
      <c r="H1276" s="831">
        <v>1</v>
      </c>
      <c r="I1276" s="831">
        <v>121</v>
      </c>
      <c r="J1276" s="822"/>
      <c r="K1276" s="822">
        <v>121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6414</v>
      </c>
      <c r="B1277" s="822" t="s">
        <v>6415</v>
      </c>
      <c r="C1277" s="822" t="s">
        <v>615</v>
      </c>
      <c r="D1277" s="822" t="s">
        <v>2963</v>
      </c>
      <c r="E1277" s="822" t="s">
        <v>6329</v>
      </c>
      <c r="F1277" s="822" t="s">
        <v>6450</v>
      </c>
      <c r="G1277" s="822" t="s">
        <v>6451</v>
      </c>
      <c r="H1277" s="831">
        <v>3</v>
      </c>
      <c r="I1277" s="831">
        <v>924</v>
      </c>
      <c r="J1277" s="822">
        <v>1.4903225806451612</v>
      </c>
      <c r="K1277" s="822">
        <v>308</v>
      </c>
      <c r="L1277" s="831">
        <v>2</v>
      </c>
      <c r="M1277" s="831">
        <v>620</v>
      </c>
      <c r="N1277" s="822">
        <v>1</v>
      </c>
      <c r="O1277" s="822">
        <v>310</v>
      </c>
      <c r="P1277" s="831"/>
      <c r="Q1277" s="831"/>
      <c r="R1277" s="827"/>
      <c r="S1277" s="832"/>
    </row>
    <row r="1278" spans="1:19" ht="14.45" customHeight="1" x14ac:dyDescent="0.2">
      <c r="A1278" s="821" t="s">
        <v>6414</v>
      </c>
      <c r="B1278" s="822" t="s">
        <v>6415</v>
      </c>
      <c r="C1278" s="822" t="s">
        <v>615</v>
      </c>
      <c r="D1278" s="822" t="s">
        <v>2963</v>
      </c>
      <c r="E1278" s="822" t="s">
        <v>6329</v>
      </c>
      <c r="F1278" s="822" t="s">
        <v>6453</v>
      </c>
      <c r="G1278" s="822" t="s">
        <v>6451</v>
      </c>
      <c r="H1278" s="831"/>
      <c r="I1278" s="831"/>
      <c r="J1278" s="822"/>
      <c r="K1278" s="822"/>
      <c r="L1278" s="831">
        <v>3</v>
      </c>
      <c r="M1278" s="831">
        <v>1155</v>
      </c>
      <c r="N1278" s="822">
        <v>1</v>
      </c>
      <c r="O1278" s="822">
        <v>385</v>
      </c>
      <c r="P1278" s="831"/>
      <c r="Q1278" s="831"/>
      <c r="R1278" s="827"/>
      <c r="S1278" s="832"/>
    </row>
    <row r="1279" spans="1:19" ht="14.45" customHeight="1" x14ac:dyDescent="0.2">
      <c r="A1279" s="821" t="s">
        <v>6414</v>
      </c>
      <c r="B1279" s="822" t="s">
        <v>6415</v>
      </c>
      <c r="C1279" s="822" t="s">
        <v>615</v>
      </c>
      <c r="D1279" s="822" t="s">
        <v>6303</v>
      </c>
      <c r="E1279" s="822" t="s">
        <v>6329</v>
      </c>
      <c r="F1279" s="822" t="s">
        <v>6423</v>
      </c>
      <c r="G1279" s="822" t="s">
        <v>6424</v>
      </c>
      <c r="H1279" s="831">
        <v>12</v>
      </c>
      <c r="I1279" s="831">
        <v>3024</v>
      </c>
      <c r="J1279" s="822">
        <v>1.4881889763779528</v>
      </c>
      <c r="K1279" s="822">
        <v>252</v>
      </c>
      <c r="L1279" s="831">
        <v>8</v>
      </c>
      <c r="M1279" s="831">
        <v>2032</v>
      </c>
      <c r="N1279" s="822">
        <v>1</v>
      </c>
      <c r="O1279" s="822">
        <v>254</v>
      </c>
      <c r="P1279" s="831">
        <v>1</v>
      </c>
      <c r="Q1279" s="831">
        <v>255</v>
      </c>
      <c r="R1279" s="827">
        <v>0.12549212598425197</v>
      </c>
      <c r="S1279" s="832">
        <v>255</v>
      </c>
    </row>
    <row r="1280" spans="1:19" ht="14.45" customHeight="1" x14ac:dyDescent="0.2">
      <c r="A1280" s="821" t="s">
        <v>6414</v>
      </c>
      <c r="B1280" s="822" t="s">
        <v>6415</v>
      </c>
      <c r="C1280" s="822" t="s">
        <v>615</v>
      </c>
      <c r="D1280" s="822" t="s">
        <v>6303</v>
      </c>
      <c r="E1280" s="822" t="s">
        <v>6329</v>
      </c>
      <c r="F1280" s="822" t="s">
        <v>6425</v>
      </c>
      <c r="G1280" s="822" t="s">
        <v>6426</v>
      </c>
      <c r="H1280" s="831">
        <v>20</v>
      </c>
      <c r="I1280" s="831">
        <v>2535</v>
      </c>
      <c r="J1280" s="822">
        <v>0.62872023809523814</v>
      </c>
      <c r="K1280" s="822">
        <v>126.75</v>
      </c>
      <c r="L1280" s="831">
        <v>32</v>
      </c>
      <c r="M1280" s="831">
        <v>4032</v>
      </c>
      <c r="N1280" s="822">
        <v>1</v>
      </c>
      <c r="O1280" s="822">
        <v>126</v>
      </c>
      <c r="P1280" s="831">
        <v>1</v>
      </c>
      <c r="Q1280" s="831">
        <v>127</v>
      </c>
      <c r="R1280" s="827">
        <v>3.1498015873015872E-2</v>
      </c>
      <c r="S1280" s="832">
        <v>127</v>
      </c>
    </row>
    <row r="1281" spans="1:19" ht="14.45" customHeight="1" x14ac:dyDescent="0.2">
      <c r="A1281" s="821" t="s">
        <v>6414</v>
      </c>
      <c r="B1281" s="822" t="s">
        <v>6415</v>
      </c>
      <c r="C1281" s="822" t="s">
        <v>615</v>
      </c>
      <c r="D1281" s="822" t="s">
        <v>6303</v>
      </c>
      <c r="E1281" s="822" t="s">
        <v>6329</v>
      </c>
      <c r="F1281" s="822" t="s">
        <v>6440</v>
      </c>
      <c r="G1281" s="822" t="s">
        <v>6437</v>
      </c>
      <c r="H1281" s="831">
        <v>16</v>
      </c>
      <c r="I1281" s="831">
        <v>9104</v>
      </c>
      <c r="J1281" s="822">
        <v>2.2697581650461234</v>
      </c>
      <c r="K1281" s="822">
        <v>569</v>
      </c>
      <c r="L1281" s="831">
        <v>7</v>
      </c>
      <c r="M1281" s="831">
        <v>4011</v>
      </c>
      <c r="N1281" s="822">
        <v>1</v>
      </c>
      <c r="O1281" s="822">
        <v>573</v>
      </c>
      <c r="P1281" s="831"/>
      <c r="Q1281" s="831"/>
      <c r="R1281" s="827"/>
      <c r="S1281" s="832"/>
    </row>
    <row r="1282" spans="1:19" ht="14.45" customHeight="1" x14ac:dyDescent="0.2">
      <c r="A1282" s="821" t="s">
        <v>6414</v>
      </c>
      <c r="B1282" s="822" t="s">
        <v>6415</v>
      </c>
      <c r="C1282" s="822" t="s">
        <v>615</v>
      </c>
      <c r="D1282" s="822" t="s">
        <v>6303</v>
      </c>
      <c r="E1282" s="822" t="s">
        <v>6329</v>
      </c>
      <c r="F1282" s="822" t="s">
        <v>6459</v>
      </c>
      <c r="G1282" s="822" t="s">
        <v>6460</v>
      </c>
      <c r="H1282" s="831"/>
      <c r="I1282" s="831"/>
      <c r="J1282" s="822"/>
      <c r="K1282" s="822"/>
      <c r="L1282" s="831"/>
      <c r="M1282" s="831"/>
      <c r="N1282" s="822"/>
      <c r="O1282" s="822"/>
      <c r="P1282" s="831">
        <v>3</v>
      </c>
      <c r="Q1282" s="831">
        <v>2478</v>
      </c>
      <c r="R1282" s="827"/>
      <c r="S1282" s="832">
        <v>826</v>
      </c>
    </row>
    <row r="1283" spans="1:19" ht="14.45" customHeight="1" x14ac:dyDescent="0.2">
      <c r="A1283" s="821" t="s">
        <v>6414</v>
      </c>
      <c r="B1283" s="822" t="s">
        <v>6415</v>
      </c>
      <c r="C1283" s="822" t="s">
        <v>615</v>
      </c>
      <c r="D1283" s="822" t="s">
        <v>6303</v>
      </c>
      <c r="E1283" s="822" t="s">
        <v>6329</v>
      </c>
      <c r="F1283" s="822" t="s">
        <v>6427</v>
      </c>
      <c r="G1283" s="822" t="s">
        <v>6399</v>
      </c>
      <c r="H1283" s="831"/>
      <c r="I1283" s="831"/>
      <c r="J1283" s="822"/>
      <c r="K1283" s="822"/>
      <c r="L1283" s="831">
        <v>2</v>
      </c>
      <c r="M1283" s="831">
        <v>936</v>
      </c>
      <c r="N1283" s="822">
        <v>1</v>
      </c>
      <c r="O1283" s="822">
        <v>468</v>
      </c>
      <c r="P1283" s="831"/>
      <c r="Q1283" s="831"/>
      <c r="R1283" s="827"/>
      <c r="S1283" s="832"/>
    </row>
    <row r="1284" spans="1:19" ht="14.45" customHeight="1" x14ac:dyDescent="0.2">
      <c r="A1284" s="821" t="s">
        <v>6414</v>
      </c>
      <c r="B1284" s="822" t="s">
        <v>6415</v>
      </c>
      <c r="C1284" s="822" t="s">
        <v>615</v>
      </c>
      <c r="D1284" s="822" t="s">
        <v>6303</v>
      </c>
      <c r="E1284" s="822" t="s">
        <v>6329</v>
      </c>
      <c r="F1284" s="822" t="s">
        <v>6446</v>
      </c>
      <c r="G1284" s="822" t="s">
        <v>6447</v>
      </c>
      <c r="H1284" s="831">
        <v>1</v>
      </c>
      <c r="I1284" s="831">
        <v>215</v>
      </c>
      <c r="J1284" s="822">
        <v>0.49539170506912444</v>
      </c>
      <c r="K1284" s="822">
        <v>215</v>
      </c>
      <c r="L1284" s="831">
        <v>2</v>
      </c>
      <c r="M1284" s="831">
        <v>434</v>
      </c>
      <c r="N1284" s="822">
        <v>1</v>
      </c>
      <c r="O1284" s="822">
        <v>217</v>
      </c>
      <c r="P1284" s="831">
        <v>1</v>
      </c>
      <c r="Q1284" s="831">
        <v>219</v>
      </c>
      <c r="R1284" s="827">
        <v>0.50460829493087556</v>
      </c>
      <c r="S1284" s="832">
        <v>219</v>
      </c>
    </row>
    <row r="1285" spans="1:19" ht="14.45" customHeight="1" x14ac:dyDescent="0.2">
      <c r="A1285" s="821" t="s">
        <v>6414</v>
      </c>
      <c r="B1285" s="822" t="s">
        <v>6415</v>
      </c>
      <c r="C1285" s="822" t="s">
        <v>615</v>
      </c>
      <c r="D1285" s="822" t="s">
        <v>6303</v>
      </c>
      <c r="E1285" s="822" t="s">
        <v>6329</v>
      </c>
      <c r="F1285" s="822" t="s">
        <v>6448</v>
      </c>
      <c r="G1285" s="822" t="s">
        <v>6449</v>
      </c>
      <c r="H1285" s="831">
        <v>0</v>
      </c>
      <c r="I1285" s="831">
        <v>0</v>
      </c>
      <c r="J1285" s="822"/>
      <c r="K1285" s="822"/>
      <c r="L1285" s="831"/>
      <c r="M1285" s="831"/>
      <c r="N1285" s="822"/>
      <c r="O1285" s="822"/>
      <c r="P1285" s="831">
        <v>3</v>
      </c>
      <c r="Q1285" s="831">
        <v>267</v>
      </c>
      <c r="R1285" s="827"/>
      <c r="S1285" s="832">
        <v>89</v>
      </c>
    </row>
    <row r="1286" spans="1:19" ht="14.45" customHeight="1" x14ac:dyDescent="0.2">
      <c r="A1286" s="821" t="s">
        <v>6414</v>
      </c>
      <c r="B1286" s="822" t="s">
        <v>6415</v>
      </c>
      <c r="C1286" s="822" t="s">
        <v>615</v>
      </c>
      <c r="D1286" s="822" t="s">
        <v>6303</v>
      </c>
      <c r="E1286" s="822" t="s">
        <v>6329</v>
      </c>
      <c r="F1286" s="822" t="s">
        <v>6453</v>
      </c>
      <c r="G1286" s="822" t="s">
        <v>6451</v>
      </c>
      <c r="H1286" s="831">
        <v>7</v>
      </c>
      <c r="I1286" s="831">
        <v>2667</v>
      </c>
      <c r="J1286" s="822">
        <v>0.53286713286713283</v>
      </c>
      <c r="K1286" s="822">
        <v>381</v>
      </c>
      <c r="L1286" s="831">
        <v>13</v>
      </c>
      <c r="M1286" s="831">
        <v>5005</v>
      </c>
      <c r="N1286" s="822">
        <v>1</v>
      </c>
      <c r="O1286" s="822">
        <v>385</v>
      </c>
      <c r="P1286" s="831"/>
      <c r="Q1286" s="831"/>
      <c r="R1286" s="827"/>
      <c r="S1286" s="832"/>
    </row>
    <row r="1287" spans="1:19" ht="14.45" customHeight="1" x14ac:dyDescent="0.2">
      <c r="A1287" s="821" t="s">
        <v>6414</v>
      </c>
      <c r="B1287" s="822" t="s">
        <v>6415</v>
      </c>
      <c r="C1287" s="822" t="s">
        <v>615</v>
      </c>
      <c r="D1287" s="822" t="s">
        <v>6303</v>
      </c>
      <c r="E1287" s="822" t="s">
        <v>6329</v>
      </c>
      <c r="F1287" s="822" t="s">
        <v>6454</v>
      </c>
      <c r="G1287" s="822" t="s">
        <v>6455</v>
      </c>
      <c r="H1287" s="831">
        <v>6</v>
      </c>
      <c r="I1287" s="831">
        <v>1638</v>
      </c>
      <c r="J1287" s="822"/>
      <c r="K1287" s="822">
        <v>273</v>
      </c>
      <c r="L1287" s="831"/>
      <c r="M1287" s="831"/>
      <c r="N1287" s="822"/>
      <c r="O1287" s="822"/>
      <c r="P1287" s="831"/>
      <c r="Q1287" s="831"/>
      <c r="R1287" s="827"/>
      <c r="S1287" s="832"/>
    </row>
    <row r="1288" spans="1:19" ht="14.45" customHeight="1" x14ac:dyDescent="0.2">
      <c r="A1288" s="821" t="s">
        <v>6414</v>
      </c>
      <c r="B1288" s="822" t="s">
        <v>6415</v>
      </c>
      <c r="C1288" s="822" t="s">
        <v>615</v>
      </c>
      <c r="D1288" s="822" t="s">
        <v>6303</v>
      </c>
      <c r="E1288" s="822" t="s">
        <v>6329</v>
      </c>
      <c r="F1288" s="822" t="s">
        <v>6456</v>
      </c>
      <c r="G1288" s="822" t="s">
        <v>6435</v>
      </c>
      <c r="H1288" s="831">
        <v>6</v>
      </c>
      <c r="I1288" s="831">
        <v>2430</v>
      </c>
      <c r="J1288" s="822"/>
      <c r="K1288" s="822">
        <v>405</v>
      </c>
      <c r="L1288" s="831"/>
      <c r="M1288" s="831"/>
      <c r="N1288" s="822"/>
      <c r="O1288" s="822"/>
      <c r="P1288" s="831"/>
      <c r="Q1288" s="831"/>
      <c r="R1288" s="827"/>
      <c r="S1288" s="832"/>
    </row>
    <row r="1289" spans="1:19" ht="14.45" customHeight="1" x14ac:dyDescent="0.2">
      <c r="A1289" s="821" t="s">
        <v>6414</v>
      </c>
      <c r="B1289" s="822" t="s">
        <v>6415</v>
      </c>
      <c r="C1289" s="822" t="s">
        <v>615</v>
      </c>
      <c r="D1289" s="822" t="s">
        <v>6303</v>
      </c>
      <c r="E1289" s="822" t="s">
        <v>6329</v>
      </c>
      <c r="F1289" s="822" t="s">
        <v>6457</v>
      </c>
      <c r="G1289" s="822" t="s">
        <v>6458</v>
      </c>
      <c r="H1289" s="831">
        <v>1</v>
      </c>
      <c r="I1289" s="831">
        <v>451</v>
      </c>
      <c r="J1289" s="822"/>
      <c r="K1289" s="822">
        <v>451</v>
      </c>
      <c r="L1289" s="831"/>
      <c r="M1289" s="831"/>
      <c r="N1289" s="822"/>
      <c r="O1289" s="822"/>
      <c r="P1289" s="831"/>
      <c r="Q1289" s="831"/>
      <c r="R1289" s="827"/>
      <c r="S1289" s="832"/>
    </row>
    <row r="1290" spans="1:19" ht="14.45" customHeight="1" x14ac:dyDescent="0.2">
      <c r="A1290" s="821" t="s">
        <v>6414</v>
      </c>
      <c r="B1290" s="822" t="s">
        <v>6415</v>
      </c>
      <c r="C1290" s="822" t="s">
        <v>615</v>
      </c>
      <c r="D1290" s="822" t="s">
        <v>2965</v>
      </c>
      <c r="E1290" s="822" t="s">
        <v>6329</v>
      </c>
      <c r="F1290" s="822" t="s">
        <v>6423</v>
      </c>
      <c r="G1290" s="822" t="s">
        <v>6424</v>
      </c>
      <c r="H1290" s="831">
        <v>7</v>
      </c>
      <c r="I1290" s="831">
        <v>1764</v>
      </c>
      <c r="J1290" s="822"/>
      <c r="K1290" s="822">
        <v>252</v>
      </c>
      <c r="L1290" s="831"/>
      <c r="M1290" s="831"/>
      <c r="N1290" s="822"/>
      <c r="O1290" s="822"/>
      <c r="P1290" s="831">
        <v>1</v>
      </c>
      <c r="Q1290" s="831">
        <v>255</v>
      </c>
      <c r="R1290" s="827"/>
      <c r="S1290" s="832">
        <v>255</v>
      </c>
    </row>
    <row r="1291" spans="1:19" ht="14.45" customHeight="1" x14ac:dyDescent="0.2">
      <c r="A1291" s="821" t="s">
        <v>6414</v>
      </c>
      <c r="B1291" s="822" t="s">
        <v>6415</v>
      </c>
      <c r="C1291" s="822" t="s">
        <v>615</v>
      </c>
      <c r="D1291" s="822" t="s">
        <v>2965</v>
      </c>
      <c r="E1291" s="822" t="s">
        <v>6329</v>
      </c>
      <c r="F1291" s="822" t="s">
        <v>6425</v>
      </c>
      <c r="G1291" s="822" t="s">
        <v>6426</v>
      </c>
      <c r="H1291" s="831">
        <v>16</v>
      </c>
      <c r="I1291" s="831">
        <v>2031</v>
      </c>
      <c r="J1291" s="822">
        <v>16.11904761904762</v>
      </c>
      <c r="K1291" s="822">
        <v>126.9375</v>
      </c>
      <c r="L1291" s="831">
        <v>1</v>
      </c>
      <c r="M1291" s="831">
        <v>126</v>
      </c>
      <c r="N1291" s="822">
        <v>1</v>
      </c>
      <c r="O1291" s="822">
        <v>126</v>
      </c>
      <c r="P1291" s="831"/>
      <c r="Q1291" s="831"/>
      <c r="R1291" s="827"/>
      <c r="S1291" s="832"/>
    </row>
    <row r="1292" spans="1:19" ht="14.45" customHeight="1" x14ac:dyDescent="0.2">
      <c r="A1292" s="821" t="s">
        <v>6414</v>
      </c>
      <c r="B1292" s="822" t="s">
        <v>6415</v>
      </c>
      <c r="C1292" s="822" t="s">
        <v>615</v>
      </c>
      <c r="D1292" s="822" t="s">
        <v>2965</v>
      </c>
      <c r="E1292" s="822" t="s">
        <v>6329</v>
      </c>
      <c r="F1292" s="822" t="s">
        <v>6440</v>
      </c>
      <c r="G1292" s="822" t="s">
        <v>6437</v>
      </c>
      <c r="H1292" s="831">
        <v>5</v>
      </c>
      <c r="I1292" s="831">
        <v>2845</v>
      </c>
      <c r="J1292" s="822">
        <v>4.9650959860383947</v>
      </c>
      <c r="K1292" s="822">
        <v>569</v>
      </c>
      <c r="L1292" s="831">
        <v>1</v>
      </c>
      <c r="M1292" s="831">
        <v>573</v>
      </c>
      <c r="N1292" s="822">
        <v>1</v>
      </c>
      <c r="O1292" s="822">
        <v>573</v>
      </c>
      <c r="P1292" s="831"/>
      <c r="Q1292" s="831"/>
      <c r="R1292" s="827"/>
      <c r="S1292" s="832"/>
    </row>
    <row r="1293" spans="1:19" ht="14.45" customHeight="1" x14ac:dyDescent="0.2">
      <c r="A1293" s="821" t="s">
        <v>6414</v>
      </c>
      <c r="B1293" s="822" t="s">
        <v>6415</v>
      </c>
      <c r="C1293" s="822" t="s">
        <v>615</v>
      </c>
      <c r="D1293" s="822" t="s">
        <v>2965</v>
      </c>
      <c r="E1293" s="822" t="s">
        <v>6329</v>
      </c>
      <c r="F1293" s="822" t="s">
        <v>6427</v>
      </c>
      <c r="G1293" s="822" t="s">
        <v>6399</v>
      </c>
      <c r="H1293" s="831">
        <v>2</v>
      </c>
      <c r="I1293" s="831">
        <v>927</v>
      </c>
      <c r="J1293" s="822"/>
      <c r="K1293" s="822">
        <v>463.5</v>
      </c>
      <c r="L1293" s="831"/>
      <c r="M1293" s="831"/>
      <c r="N1293" s="822"/>
      <c r="O1293" s="822"/>
      <c r="P1293" s="831"/>
      <c r="Q1293" s="831"/>
      <c r="R1293" s="827"/>
      <c r="S1293" s="832"/>
    </row>
    <row r="1294" spans="1:19" ht="14.45" customHeight="1" x14ac:dyDescent="0.2">
      <c r="A1294" s="821" t="s">
        <v>6414</v>
      </c>
      <c r="B1294" s="822" t="s">
        <v>6415</v>
      </c>
      <c r="C1294" s="822" t="s">
        <v>615</v>
      </c>
      <c r="D1294" s="822" t="s">
        <v>2965</v>
      </c>
      <c r="E1294" s="822" t="s">
        <v>6329</v>
      </c>
      <c r="F1294" s="822" t="s">
        <v>6386</v>
      </c>
      <c r="G1294" s="822" t="s">
        <v>6387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3</v>
      </c>
      <c r="Q1294" s="831">
        <v>369</v>
      </c>
      <c r="R1294" s="827"/>
      <c r="S1294" s="832">
        <v>123</v>
      </c>
    </row>
    <row r="1295" spans="1:19" ht="14.45" customHeight="1" x14ac:dyDescent="0.2">
      <c r="A1295" s="821" t="s">
        <v>6414</v>
      </c>
      <c r="B1295" s="822" t="s">
        <v>6415</v>
      </c>
      <c r="C1295" s="822" t="s">
        <v>615</v>
      </c>
      <c r="D1295" s="822" t="s">
        <v>2965</v>
      </c>
      <c r="E1295" s="822" t="s">
        <v>6329</v>
      </c>
      <c r="F1295" s="822" t="s">
        <v>6450</v>
      </c>
      <c r="G1295" s="822" t="s">
        <v>6451</v>
      </c>
      <c r="H1295" s="831">
        <v>3</v>
      </c>
      <c r="I1295" s="831">
        <v>924</v>
      </c>
      <c r="J1295" s="822"/>
      <c r="K1295" s="822">
        <v>308</v>
      </c>
      <c r="L1295" s="831"/>
      <c r="M1295" s="831"/>
      <c r="N1295" s="822"/>
      <c r="O1295" s="822"/>
      <c r="P1295" s="831"/>
      <c r="Q1295" s="831"/>
      <c r="R1295" s="827"/>
      <c r="S1295" s="832"/>
    </row>
    <row r="1296" spans="1:19" ht="14.45" customHeight="1" x14ac:dyDescent="0.2">
      <c r="A1296" s="821" t="s">
        <v>6414</v>
      </c>
      <c r="B1296" s="822" t="s">
        <v>6415</v>
      </c>
      <c r="C1296" s="822" t="s">
        <v>615</v>
      </c>
      <c r="D1296" s="822" t="s">
        <v>2965</v>
      </c>
      <c r="E1296" s="822" t="s">
        <v>6329</v>
      </c>
      <c r="F1296" s="822" t="s">
        <v>6453</v>
      </c>
      <c r="G1296" s="822" t="s">
        <v>6451</v>
      </c>
      <c r="H1296" s="831">
        <v>2</v>
      </c>
      <c r="I1296" s="831">
        <v>762</v>
      </c>
      <c r="J1296" s="822"/>
      <c r="K1296" s="822">
        <v>381</v>
      </c>
      <c r="L1296" s="831"/>
      <c r="M1296" s="831"/>
      <c r="N1296" s="822"/>
      <c r="O1296" s="822"/>
      <c r="P1296" s="831"/>
      <c r="Q1296" s="831"/>
      <c r="R1296" s="827"/>
      <c r="S1296" s="832"/>
    </row>
    <row r="1297" spans="1:19" ht="14.45" customHeight="1" x14ac:dyDescent="0.2">
      <c r="A1297" s="821" t="s">
        <v>6414</v>
      </c>
      <c r="B1297" s="822" t="s">
        <v>6415</v>
      </c>
      <c r="C1297" s="822" t="s">
        <v>615</v>
      </c>
      <c r="D1297" s="822" t="s">
        <v>2965</v>
      </c>
      <c r="E1297" s="822" t="s">
        <v>6329</v>
      </c>
      <c r="F1297" s="822" t="s">
        <v>6454</v>
      </c>
      <c r="G1297" s="822" t="s">
        <v>6455</v>
      </c>
      <c r="H1297" s="831">
        <v>2</v>
      </c>
      <c r="I1297" s="831">
        <v>546</v>
      </c>
      <c r="J1297" s="822"/>
      <c r="K1297" s="822">
        <v>273</v>
      </c>
      <c r="L1297" s="831"/>
      <c r="M1297" s="831"/>
      <c r="N1297" s="822"/>
      <c r="O1297" s="822"/>
      <c r="P1297" s="831"/>
      <c r="Q1297" s="831"/>
      <c r="R1297" s="827"/>
      <c r="S1297" s="832"/>
    </row>
    <row r="1298" spans="1:19" ht="14.45" customHeight="1" x14ac:dyDescent="0.2">
      <c r="A1298" s="821" t="s">
        <v>6414</v>
      </c>
      <c r="B1298" s="822" t="s">
        <v>6415</v>
      </c>
      <c r="C1298" s="822" t="s">
        <v>615</v>
      </c>
      <c r="D1298" s="822" t="s">
        <v>2965</v>
      </c>
      <c r="E1298" s="822" t="s">
        <v>6329</v>
      </c>
      <c r="F1298" s="822" t="s">
        <v>6456</v>
      </c>
      <c r="G1298" s="822" t="s">
        <v>6435</v>
      </c>
      <c r="H1298" s="831">
        <v>9</v>
      </c>
      <c r="I1298" s="831">
        <v>3645</v>
      </c>
      <c r="J1298" s="822"/>
      <c r="K1298" s="822">
        <v>405</v>
      </c>
      <c r="L1298" s="831"/>
      <c r="M1298" s="831"/>
      <c r="N1298" s="822"/>
      <c r="O1298" s="822"/>
      <c r="P1298" s="831"/>
      <c r="Q1298" s="831"/>
      <c r="R1298" s="827"/>
      <c r="S1298" s="832"/>
    </row>
    <row r="1299" spans="1:19" ht="14.45" customHeight="1" x14ac:dyDescent="0.2">
      <c r="A1299" s="821" t="s">
        <v>6414</v>
      </c>
      <c r="B1299" s="822" t="s">
        <v>6415</v>
      </c>
      <c r="C1299" s="822" t="s">
        <v>615</v>
      </c>
      <c r="D1299" s="822" t="s">
        <v>2967</v>
      </c>
      <c r="E1299" s="822" t="s">
        <v>6329</v>
      </c>
      <c r="F1299" s="822" t="s">
        <v>6425</v>
      </c>
      <c r="G1299" s="822" t="s">
        <v>6426</v>
      </c>
      <c r="H1299" s="831">
        <v>1</v>
      </c>
      <c r="I1299" s="831">
        <v>126</v>
      </c>
      <c r="J1299" s="822"/>
      <c r="K1299" s="822">
        <v>126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6414</v>
      </c>
      <c r="B1300" s="822" t="s">
        <v>6415</v>
      </c>
      <c r="C1300" s="822" t="s">
        <v>615</v>
      </c>
      <c r="D1300" s="822" t="s">
        <v>2967</v>
      </c>
      <c r="E1300" s="822" t="s">
        <v>6329</v>
      </c>
      <c r="F1300" s="822" t="s">
        <v>6453</v>
      </c>
      <c r="G1300" s="822" t="s">
        <v>6451</v>
      </c>
      <c r="H1300" s="831">
        <v>2</v>
      </c>
      <c r="I1300" s="831">
        <v>762</v>
      </c>
      <c r="J1300" s="822"/>
      <c r="K1300" s="822">
        <v>381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6414</v>
      </c>
      <c r="B1301" s="822" t="s">
        <v>6415</v>
      </c>
      <c r="C1301" s="822" t="s">
        <v>615</v>
      </c>
      <c r="D1301" s="822" t="s">
        <v>6306</v>
      </c>
      <c r="E1301" s="822" t="s">
        <v>6329</v>
      </c>
      <c r="F1301" s="822" t="s">
        <v>6423</v>
      </c>
      <c r="G1301" s="822" t="s">
        <v>6424</v>
      </c>
      <c r="H1301" s="831">
        <v>3</v>
      </c>
      <c r="I1301" s="831">
        <v>756</v>
      </c>
      <c r="J1301" s="822">
        <v>2.9763779527559056</v>
      </c>
      <c r="K1301" s="822">
        <v>252</v>
      </c>
      <c r="L1301" s="831">
        <v>1</v>
      </c>
      <c r="M1301" s="831">
        <v>254</v>
      </c>
      <c r="N1301" s="822">
        <v>1</v>
      </c>
      <c r="O1301" s="822">
        <v>254</v>
      </c>
      <c r="P1301" s="831"/>
      <c r="Q1301" s="831"/>
      <c r="R1301" s="827"/>
      <c r="S1301" s="832"/>
    </row>
    <row r="1302" spans="1:19" ht="14.45" customHeight="1" x14ac:dyDescent="0.2">
      <c r="A1302" s="821" t="s">
        <v>6414</v>
      </c>
      <c r="B1302" s="822" t="s">
        <v>6415</v>
      </c>
      <c r="C1302" s="822" t="s">
        <v>615</v>
      </c>
      <c r="D1302" s="822" t="s">
        <v>6306</v>
      </c>
      <c r="E1302" s="822" t="s">
        <v>6329</v>
      </c>
      <c r="F1302" s="822" t="s">
        <v>6425</v>
      </c>
      <c r="G1302" s="822" t="s">
        <v>6426</v>
      </c>
      <c r="H1302" s="831">
        <v>16</v>
      </c>
      <c r="I1302" s="831">
        <v>2016</v>
      </c>
      <c r="J1302" s="822">
        <v>1.7777777777777777</v>
      </c>
      <c r="K1302" s="822">
        <v>126</v>
      </c>
      <c r="L1302" s="831">
        <v>9</v>
      </c>
      <c r="M1302" s="831">
        <v>1134</v>
      </c>
      <c r="N1302" s="822">
        <v>1</v>
      </c>
      <c r="O1302" s="822">
        <v>126</v>
      </c>
      <c r="P1302" s="831"/>
      <c r="Q1302" s="831"/>
      <c r="R1302" s="827"/>
      <c r="S1302" s="832"/>
    </row>
    <row r="1303" spans="1:19" ht="14.45" customHeight="1" x14ac:dyDescent="0.2">
      <c r="A1303" s="821" t="s">
        <v>6414</v>
      </c>
      <c r="B1303" s="822" t="s">
        <v>6415</v>
      </c>
      <c r="C1303" s="822" t="s">
        <v>615</v>
      </c>
      <c r="D1303" s="822" t="s">
        <v>6306</v>
      </c>
      <c r="E1303" s="822" t="s">
        <v>6329</v>
      </c>
      <c r="F1303" s="822" t="s">
        <v>6436</v>
      </c>
      <c r="G1303" s="822" t="s">
        <v>6437</v>
      </c>
      <c r="H1303" s="831"/>
      <c r="I1303" s="831"/>
      <c r="J1303" s="822"/>
      <c r="K1303" s="822"/>
      <c r="L1303" s="831">
        <v>2</v>
      </c>
      <c r="M1303" s="831">
        <v>996</v>
      </c>
      <c r="N1303" s="822">
        <v>1</v>
      </c>
      <c r="O1303" s="822">
        <v>498</v>
      </c>
      <c r="P1303" s="831"/>
      <c r="Q1303" s="831"/>
      <c r="R1303" s="827"/>
      <c r="S1303" s="832"/>
    </row>
    <row r="1304" spans="1:19" ht="14.45" customHeight="1" x14ac:dyDescent="0.2">
      <c r="A1304" s="821" t="s">
        <v>6414</v>
      </c>
      <c r="B1304" s="822" t="s">
        <v>6415</v>
      </c>
      <c r="C1304" s="822" t="s">
        <v>615</v>
      </c>
      <c r="D1304" s="822" t="s">
        <v>6306</v>
      </c>
      <c r="E1304" s="822" t="s">
        <v>6329</v>
      </c>
      <c r="F1304" s="822" t="s">
        <v>6440</v>
      </c>
      <c r="G1304" s="822" t="s">
        <v>6437</v>
      </c>
      <c r="H1304" s="831">
        <v>6</v>
      </c>
      <c r="I1304" s="831">
        <v>3414</v>
      </c>
      <c r="J1304" s="822">
        <v>2.9790575916230368</v>
      </c>
      <c r="K1304" s="822">
        <v>569</v>
      </c>
      <c r="L1304" s="831">
        <v>2</v>
      </c>
      <c r="M1304" s="831">
        <v>1146</v>
      </c>
      <c r="N1304" s="822">
        <v>1</v>
      </c>
      <c r="O1304" s="822">
        <v>573</v>
      </c>
      <c r="P1304" s="831"/>
      <c r="Q1304" s="831"/>
      <c r="R1304" s="827"/>
      <c r="S1304" s="832"/>
    </row>
    <row r="1305" spans="1:19" ht="14.45" customHeight="1" x14ac:dyDescent="0.2">
      <c r="A1305" s="821" t="s">
        <v>6414</v>
      </c>
      <c r="B1305" s="822" t="s">
        <v>6415</v>
      </c>
      <c r="C1305" s="822" t="s">
        <v>615</v>
      </c>
      <c r="D1305" s="822" t="s">
        <v>6306</v>
      </c>
      <c r="E1305" s="822" t="s">
        <v>6329</v>
      </c>
      <c r="F1305" s="822" t="s">
        <v>6448</v>
      </c>
      <c r="G1305" s="822" t="s">
        <v>6449</v>
      </c>
      <c r="H1305" s="831">
        <v>6</v>
      </c>
      <c r="I1305" s="831">
        <v>516</v>
      </c>
      <c r="J1305" s="822">
        <v>1.9545454545454546</v>
      </c>
      <c r="K1305" s="822">
        <v>86</v>
      </c>
      <c r="L1305" s="831">
        <v>3</v>
      </c>
      <c r="M1305" s="831">
        <v>264</v>
      </c>
      <c r="N1305" s="822">
        <v>1</v>
      </c>
      <c r="O1305" s="822">
        <v>88</v>
      </c>
      <c r="P1305" s="831"/>
      <c r="Q1305" s="831"/>
      <c r="R1305" s="827"/>
      <c r="S1305" s="832"/>
    </row>
    <row r="1306" spans="1:19" ht="14.45" customHeight="1" x14ac:dyDescent="0.2">
      <c r="A1306" s="821" t="s">
        <v>6414</v>
      </c>
      <c r="B1306" s="822" t="s">
        <v>6415</v>
      </c>
      <c r="C1306" s="822" t="s">
        <v>615</v>
      </c>
      <c r="D1306" s="822" t="s">
        <v>6306</v>
      </c>
      <c r="E1306" s="822" t="s">
        <v>6329</v>
      </c>
      <c r="F1306" s="822" t="s">
        <v>6450</v>
      </c>
      <c r="G1306" s="822" t="s">
        <v>6451</v>
      </c>
      <c r="H1306" s="831">
        <v>3</v>
      </c>
      <c r="I1306" s="831">
        <v>924</v>
      </c>
      <c r="J1306" s="822"/>
      <c r="K1306" s="822">
        <v>308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6414</v>
      </c>
      <c r="B1307" s="822" t="s">
        <v>6415</v>
      </c>
      <c r="C1307" s="822" t="s">
        <v>615</v>
      </c>
      <c r="D1307" s="822" t="s">
        <v>6306</v>
      </c>
      <c r="E1307" s="822" t="s">
        <v>6329</v>
      </c>
      <c r="F1307" s="822" t="s">
        <v>6453</v>
      </c>
      <c r="G1307" s="822" t="s">
        <v>6451</v>
      </c>
      <c r="H1307" s="831">
        <v>2</v>
      </c>
      <c r="I1307" s="831">
        <v>762</v>
      </c>
      <c r="J1307" s="822">
        <v>0.39584415584415583</v>
      </c>
      <c r="K1307" s="822">
        <v>381</v>
      </c>
      <c r="L1307" s="831">
        <v>5</v>
      </c>
      <c r="M1307" s="831">
        <v>1925</v>
      </c>
      <c r="N1307" s="822">
        <v>1</v>
      </c>
      <c r="O1307" s="822">
        <v>385</v>
      </c>
      <c r="P1307" s="831"/>
      <c r="Q1307" s="831"/>
      <c r="R1307" s="827"/>
      <c r="S1307" s="832"/>
    </row>
    <row r="1308" spans="1:19" ht="14.45" customHeight="1" x14ac:dyDescent="0.2">
      <c r="A1308" s="821" t="s">
        <v>6414</v>
      </c>
      <c r="B1308" s="822" t="s">
        <v>6415</v>
      </c>
      <c r="C1308" s="822" t="s">
        <v>615</v>
      </c>
      <c r="D1308" s="822" t="s">
        <v>6306</v>
      </c>
      <c r="E1308" s="822" t="s">
        <v>6329</v>
      </c>
      <c r="F1308" s="822" t="s">
        <v>6456</v>
      </c>
      <c r="G1308" s="822" t="s">
        <v>6435</v>
      </c>
      <c r="H1308" s="831"/>
      <c r="I1308" s="831"/>
      <c r="J1308" s="822"/>
      <c r="K1308" s="822"/>
      <c r="L1308" s="831">
        <v>3</v>
      </c>
      <c r="M1308" s="831">
        <v>1227</v>
      </c>
      <c r="N1308" s="822">
        <v>1</v>
      </c>
      <c r="O1308" s="822">
        <v>409</v>
      </c>
      <c r="P1308" s="831"/>
      <c r="Q1308" s="831"/>
      <c r="R1308" s="827"/>
      <c r="S1308" s="832"/>
    </row>
    <row r="1309" spans="1:19" ht="14.45" customHeight="1" x14ac:dyDescent="0.2">
      <c r="A1309" s="821" t="s">
        <v>6414</v>
      </c>
      <c r="B1309" s="822" t="s">
        <v>6415</v>
      </c>
      <c r="C1309" s="822" t="s">
        <v>615</v>
      </c>
      <c r="D1309" s="822" t="s">
        <v>2970</v>
      </c>
      <c r="E1309" s="822" t="s">
        <v>6329</v>
      </c>
      <c r="F1309" s="822" t="s">
        <v>6423</v>
      </c>
      <c r="G1309" s="822" t="s">
        <v>6424</v>
      </c>
      <c r="H1309" s="831">
        <v>2</v>
      </c>
      <c r="I1309" s="831">
        <v>504</v>
      </c>
      <c r="J1309" s="822"/>
      <c r="K1309" s="822">
        <v>252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6414</v>
      </c>
      <c r="B1310" s="822" t="s">
        <v>6415</v>
      </c>
      <c r="C1310" s="822" t="s">
        <v>615</v>
      </c>
      <c r="D1310" s="822" t="s">
        <v>2970</v>
      </c>
      <c r="E1310" s="822" t="s">
        <v>6329</v>
      </c>
      <c r="F1310" s="822" t="s">
        <v>6425</v>
      </c>
      <c r="G1310" s="822" t="s">
        <v>6426</v>
      </c>
      <c r="H1310" s="831">
        <v>2</v>
      </c>
      <c r="I1310" s="831">
        <v>254</v>
      </c>
      <c r="J1310" s="822">
        <v>2.0158730158730158</v>
      </c>
      <c r="K1310" s="822">
        <v>127</v>
      </c>
      <c r="L1310" s="831">
        <v>1</v>
      </c>
      <c r="M1310" s="831">
        <v>126</v>
      </c>
      <c r="N1310" s="822">
        <v>1</v>
      </c>
      <c r="O1310" s="822">
        <v>126</v>
      </c>
      <c r="P1310" s="831"/>
      <c r="Q1310" s="831"/>
      <c r="R1310" s="827"/>
      <c r="S1310" s="832"/>
    </row>
    <row r="1311" spans="1:19" ht="14.45" customHeight="1" x14ac:dyDescent="0.2">
      <c r="A1311" s="821" t="s">
        <v>6414</v>
      </c>
      <c r="B1311" s="822" t="s">
        <v>6415</v>
      </c>
      <c r="C1311" s="822" t="s">
        <v>615</v>
      </c>
      <c r="D1311" s="822" t="s">
        <v>2970</v>
      </c>
      <c r="E1311" s="822" t="s">
        <v>6329</v>
      </c>
      <c r="F1311" s="822" t="s">
        <v>6436</v>
      </c>
      <c r="G1311" s="822" t="s">
        <v>6437</v>
      </c>
      <c r="H1311" s="831"/>
      <c r="I1311" s="831"/>
      <c r="J1311" s="822"/>
      <c r="K1311" s="822"/>
      <c r="L1311" s="831">
        <v>1</v>
      </c>
      <c r="M1311" s="831">
        <v>498</v>
      </c>
      <c r="N1311" s="822">
        <v>1</v>
      </c>
      <c r="O1311" s="822">
        <v>498</v>
      </c>
      <c r="P1311" s="831"/>
      <c r="Q1311" s="831"/>
      <c r="R1311" s="827"/>
      <c r="S1311" s="832"/>
    </row>
    <row r="1312" spans="1:19" ht="14.45" customHeight="1" x14ac:dyDescent="0.2">
      <c r="A1312" s="821" t="s">
        <v>6414</v>
      </c>
      <c r="B1312" s="822" t="s">
        <v>6415</v>
      </c>
      <c r="C1312" s="822" t="s">
        <v>615</v>
      </c>
      <c r="D1312" s="822" t="s">
        <v>2970</v>
      </c>
      <c r="E1312" s="822" t="s">
        <v>6329</v>
      </c>
      <c r="F1312" s="822" t="s">
        <v>6386</v>
      </c>
      <c r="G1312" s="822" t="s">
        <v>6387</v>
      </c>
      <c r="H1312" s="831">
        <v>4</v>
      </c>
      <c r="I1312" s="831">
        <v>484</v>
      </c>
      <c r="J1312" s="822"/>
      <c r="K1312" s="822">
        <v>121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6414</v>
      </c>
      <c r="B1313" s="822" t="s">
        <v>6415</v>
      </c>
      <c r="C1313" s="822" t="s">
        <v>615</v>
      </c>
      <c r="D1313" s="822" t="s">
        <v>2970</v>
      </c>
      <c r="E1313" s="822" t="s">
        <v>6329</v>
      </c>
      <c r="F1313" s="822" t="s">
        <v>6450</v>
      </c>
      <c r="G1313" s="822" t="s">
        <v>6451</v>
      </c>
      <c r="H1313" s="831">
        <v>8</v>
      </c>
      <c r="I1313" s="831">
        <v>2464</v>
      </c>
      <c r="J1313" s="822"/>
      <c r="K1313" s="822">
        <v>308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6414</v>
      </c>
      <c r="B1314" s="822" t="s">
        <v>6415</v>
      </c>
      <c r="C1314" s="822" t="s">
        <v>615</v>
      </c>
      <c r="D1314" s="822" t="s">
        <v>2970</v>
      </c>
      <c r="E1314" s="822" t="s">
        <v>6329</v>
      </c>
      <c r="F1314" s="822" t="s">
        <v>6453</v>
      </c>
      <c r="G1314" s="822" t="s">
        <v>6451</v>
      </c>
      <c r="H1314" s="831">
        <v>1</v>
      </c>
      <c r="I1314" s="831">
        <v>381</v>
      </c>
      <c r="J1314" s="822"/>
      <c r="K1314" s="822">
        <v>381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6414</v>
      </c>
      <c r="B1315" s="822" t="s">
        <v>6415</v>
      </c>
      <c r="C1315" s="822" t="s">
        <v>615</v>
      </c>
      <c r="D1315" s="822" t="s">
        <v>6307</v>
      </c>
      <c r="E1315" s="822" t="s">
        <v>6329</v>
      </c>
      <c r="F1315" s="822" t="s">
        <v>6423</v>
      </c>
      <c r="G1315" s="822" t="s">
        <v>6424</v>
      </c>
      <c r="H1315" s="831"/>
      <c r="I1315" s="831"/>
      <c r="J1315" s="822"/>
      <c r="K1315" s="822"/>
      <c r="L1315" s="831">
        <v>1</v>
      </c>
      <c r="M1315" s="831">
        <v>254</v>
      </c>
      <c r="N1315" s="822">
        <v>1</v>
      </c>
      <c r="O1315" s="822">
        <v>254</v>
      </c>
      <c r="P1315" s="831"/>
      <c r="Q1315" s="831"/>
      <c r="R1315" s="827"/>
      <c r="S1315" s="832"/>
    </row>
    <row r="1316" spans="1:19" ht="14.45" customHeight="1" x14ac:dyDescent="0.2">
      <c r="A1316" s="821" t="s">
        <v>6414</v>
      </c>
      <c r="B1316" s="822" t="s">
        <v>6415</v>
      </c>
      <c r="C1316" s="822" t="s">
        <v>615</v>
      </c>
      <c r="D1316" s="822" t="s">
        <v>6307</v>
      </c>
      <c r="E1316" s="822" t="s">
        <v>6329</v>
      </c>
      <c r="F1316" s="822" t="s">
        <v>6425</v>
      </c>
      <c r="G1316" s="822" t="s">
        <v>6426</v>
      </c>
      <c r="H1316" s="831">
        <v>1</v>
      </c>
      <c r="I1316" s="831">
        <v>127</v>
      </c>
      <c r="J1316" s="822"/>
      <c r="K1316" s="822">
        <v>127</v>
      </c>
      <c r="L1316" s="831"/>
      <c r="M1316" s="831"/>
      <c r="N1316" s="822"/>
      <c r="O1316" s="822"/>
      <c r="P1316" s="831"/>
      <c r="Q1316" s="831"/>
      <c r="R1316" s="827"/>
      <c r="S1316" s="832"/>
    </row>
    <row r="1317" spans="1:19" ht="14.45" customHeight="1" x14ac:dyDescent="0.2">
      <c r="A1317" s="821" t="s">
        <v>6414</v>
      </c>
      <c r="B1317" s="822" t="s">
        <v>6415</v>
      </c>
      <c r="C1317" s="822" t="s">
        <v>615</v>
      </c>
      <c r="D1317" s="822" t="s">
        <v>6307</v>
      </c>
      <c r="E1317" s="822" t="s">
        <v>6329</v>
      </c>
      <c r="F1317" s="822" t="s">
        <v>6436</v>
      </c>
      <c r="G1317" s="822" t="s">
        <v>6437</v>
      </c>
      <c r="H1317" s="831">
        <v>1</v>
      </c>
      <c r="I1317" s="831">
        <v>496</v>
      </c>
      <c r="J1317" s="822"/>
      <c r="K1317" s="822">
        <v>496</v>
      </c>
      <c r="L1317" s="831"/>
      <c r="M1317" s="831"/>
      <c r="N1317" s="822"/>
      <c r="O1317" s="822"/>
      <c r="P1317" s="831"/>
      <c r="Q1317" s="831"/>
      <c r="R1317" s="827"/>
      <c r="S1317" s="832"/>
    </row>
    <row r="1318" spans="1:19" ht="14.45" customHeight="1" x14ac:dyDescent="0.2">
      <c r="A1318" s="821" t="s">
        <v>6414</v>
      </c>
      <c r="B1318" s="822" t="s">
        <v>6415</v>
      </c>
      <c r="C1318" s="822" t="s">
        <v>615</v>
      </c>
      <c r="D1318" s="822" t="s">
        <v>6307</v>
      </c>
      <c r="E1318" s="822" t="s">
        <v>6329</v>
      </c>
      <c r="F1318" s="822" t="s">
        <v>6438</v>
      </c>
      <c r="G1318" s="822" t="s">
        <v>6439</v>
      </c>
      <c r="H1318" s="831"/>
      <c r="I1318" s="831"/>
      <c r="J1318" s="822"/>
      <c r="K1318" s="822"/>
      <c r="L1318" s="831">
        <v>1</v>
      </c>
      <c r="M1318" s="831">
        <v>691</v>
      </c>
      <c r="N1318" s="822">
        <v>1</v>
      </c>
      <c r="O1318" s="822">
        <v>691</v>
      </c>
      <c r="P1318" s="831"/>
      <c r="Q1318" s="831"/>
      <c r="R1318" s="827"/>
      <c r="S1318" s="832"/>
    </row>
    <row r="1319" spans="1:19" ht="14.45" customHeight="1" x14ac:dyDescent="0.2">
      <c r="A1319" s="821" t="s">
        <v>6414</v>
      </c>
      <c r="B1319" s="822" t="s">
        <v>6415</v>
      </c>
      <c r="C1319" s="822" t="s">
        <v>615</v>
      </c>
      <c r="D1319" s="822" t="s">
        <v>6307</v>
      </c>
      <c r="E1319" s="822" t="s">
        <v>6329</v>
      </c>
      <c r="F1319" s="822" t="s">
        <v>6398</v>
      </c>
      <c r="G1319" s="822" t="s">
        <v>6399</v>
      </c>
      <c r="H1319" s="831">
        <v>1</v>
      </c>
      <c r="I1319" s="831">
        <v>354</v>
      </c>
      <c r="J1319" s="822"/>
      <c r="K1319" s="822">
        <v>354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6414</v>
      </c>
      <c r="B1320" s="822" t="s">
        <v>6415</v>
      </c>
      <c r="C1320" s="822" t="s">
        <v>615</v>
      </c>
      <c r="D1320" s="822" t="s">
        <v>6308</v>
      </c>
      <c r="E1320" s="822" t="s">
        <v>6329</v>
      </c>
      <c r="F1320" s="822" t="s">
        <v>6423</v>
      </c>
      <c r="G1320" s="822" t="s">
        <v>6424</v>
      </c>
      <c r="H1320" s="831">
        <v>1</v>
      </c>
      <c r="I1320" s="831">
        <v>252</v>
      </c>
      <c r="J1320" s="822"/>
      <c r="K1320" s="822">
        <v>252</v>
      </c>
      <c r="L1320" s="831"/>
      <c r="M1320" s="831"/>
      <c r="N1320" s="822"/>
      <c r="O1320" s="822"/>
      <c r="P1320" s="831"/>
      <c r="Q1320" s="831"/>
      <c r="R1320" s="827"/>
      <c r="S1320" s="832"/>
    </row>
    <row r="1321" spans="1:19" ht="14.45" customHeight="1" x14ac:dyDescent="0.2">
      <c r="A1321" s="821" t="s">
        <v>6414</v>
      </c>
      <c r="B1321" s="822" t="s">
        <v>6415</v>
      </c>
      <c r="C1321" s="822" t="s">
        <v>615</v>
      </c>
      <c r="D1321" s="822" t="s">
        <v>6308</v>
      </c>
      <c r="E1321" s="822" t="s">
        <v>6329</v>
      </c>
      <c r="F1321" s="822" t="s">
        <v>6425</v>
      </c>
      <c r="G1321" s="822" t="s">
        <v>6426</v>
      </c>
      <c r="H1321" s="831">
        <v>3</v>
      </c>
      <c r="I1321" s="831">
        <v>378</v>
      </c>
      <c r="J1321" s="822"/>
      <c r="K1321" s="822">
        <v>126</v>
      </c>
      <c r="L1321" s="831"/>
      <c r="M1321" s="831"/>
      <c r="N1321" s="822"/>
      <c r="O1321" s="822"/>
      <c r="P1321" s="831"/>
      <c r="Q1321" s="831"/>
      <c r="R1321" s="827"/>
      <c r="S1321" s="832"/>
    </row>
    <row r="1322" spans="1:19" ht="14.45" customHeight="1" x14ac:dyDescent="0.2">
      <c r="A1322" s="821" t="s">
        <v>6414</v>
      </c>
      <c r="B1322" s="822" t="s">
        <v>6415</v>
      </c>
      <c r="C1322" s="822" t="s">
        <v>615</v>
      </c>
      <c r="D1322" s="822" t="s">
        <v>6308</v>
      </c>
      <c r="E1322" s="822" t="s">
        <v>6329</v>
      </c>
      <c r="F1322" s="822" t="s">
        <v>6453</v>
      </c>
      <c r="G1322" s="822" t="s">
        <v>6451</v>
      </c>
      <c r="H1322" s="831">
        <v>3</v>
      </c>
      <c r="I1322" s="831">
        <v>1143</v>
      </c>
      <c r="J1322" s="822"/>
      <c r="K1322" s="822">
        <v>381</v>
      </c>
      <c r="L1322" s="831"/>
      <c r="M1322" s="831"/>
      <c r="N1322" s="822"/>
      <c r="O1322" s="822"/>
      <c r="P1322" s="831"/>
      <c r="Q1322" s="831"/>
      <c r="R1322" s="827"/>
      <c r="S1322" s="832"/>
    </row>
    <row r="1323" spans="1:19" ht="14.45" customHeight="1" x14ac:dyDescent="0.2">
      <c r="A1323" s="821" t="s">
        <v>6414</v>
      </c>
      <c r="B1323" s="822" t="s">
        <v>6415</v>
      </c>
      <c r="C1323" s="822" t="s">
        <v>615</v>
      </c>
      <c r="D1323" s="822" t="s">
        <v>2971</v>
      </c>
      <c r="E1323" s="822" t="s">
        <v>6329</v>
      </c>
      <c r="F1323" s="822" t="s">
        <v>6423</v>
      </c>
      <c r="G1323" s="822" t="s">
        <v>6424</v>
      </c>
      <c r="H1323" s="831"/>
      <c r="I1323" s="831"/>
      <c r="J1323" s="822"/>
      <c r="K1323" s="822"/>
      <c r="L1323" s="831">
        <v>1</v>
      </c>
      <c r="M1323" s="831">
        <v>254</v>
      </c>
      <c r="N1323" s="822">
        <v>1</v>
      </c>
      <c r="O1323" s="822">
        <v>254</v>
      </c>
      <c r="P1323" s="831"/>
      <c r="Q1323" s="831"/>
      <c r="R1323" s="827"/>
      <c r="S1323" s="832"/>
    </row>
    <row r="1324" spans="1:19" ht="14.45" customHeight="1" x14ac:dyDescent="0.2">
      <c r="A1324" s="821" t="s">
        <v>6414</v>
      </c>
      <c r="B1324" s="822" t="s">
        <v>6415</v>
      </c>
      <c r="C1324" s="822" t="s">
        <v>615</v>
      </c>
      <c r="D1324" s="822" t="s">
        <v>2971</v>
      </c>
      <c r="E1324" s="822" t="s">
        <v>6329</v>
      </c>
      <c r="F1324" s="822" t="s">
        <v>6425</v>
      </c>
      <c r="G1324" s="822" t="s">
        <v>6426</v>
      </c>
      <c r="H1324" s="831"/>
      <c r="I1324" s="831"/>
      <c r="J1324" s="822"/>
      <c r="K1324" s="822"/>
      <c r="L1324" s="831">
        <v>1</v>
      </c>
      <c r="M1324" s="831">
        <v>126</v>
      </c>
      <c r="N1324" s="822">
        <v>1</v>
      </c>
      <c r="O1324" s="822">
        <v>126</v>
      </c>
      <c r="P1324" s="831"/>
      <c r="Q1324" s="831"/>
      <c r="R1324" s="827"/>
      <c r="S1324" s="832"/>
    </row>
    <row r="1325" spans="1:19" ht="14.45" customHeight="1" x14ac:dyDescent="0.2">
      <c r="A1325" s="821" t="s">
        <v>6414</v>
      </c>
      <c r="B1325" s="822" t="s">
        <v>6415</v>
      </c>
      <c r="C1325" s="822" t="s">
        <v>615</v>
      </c>
      <c r="D1325" s="822" t="s">
        <v>2971</v>
      </c>
      <c r="E1325" s="822" t="s">
        <v>6329</v>
      </c>
      <c r="F1325" s="822" t="s">
        <v>6398</v>
      </c>
      <c r="G1325" s="822" t="s">
        <v>6399</v>
      </c>
      <c r="H1325" s="831"/>
      <c r="I1325" s="831"/>
      <c r="J1325" s="822"/>
      <c r="K1325" s="822"/>
      <c r="L1325" s="831">
        <v>2</v>
      </c>
      <c r="M1325" s="831">
        <v>710</v>
      </c>
      <c r="N1325" s="822">
        <v>1</v>
      </c>
      <c r="O1325" s="822">
        <v>355</v>
      </c>
      <c r="P1325" s="831"/>
      <c r="Q1325" s="831"/>
      <c r="R1325" s="827"/>
      <c r="S1325" s="832"/>
    </row>
    <row r="1326" spans="1:19" ht="14.45" customHeight="1" x14ac:dyDescent="0.2">
      <c r="A1326" s="821" t="s">
        <v>6414</v>
      </c>
      <c r="B1326" s="822" t="s">
        <v>6415</v>
      </c>
      <c r="C1326" s="822" t="s">
        <v>615</v>
      </c>
      <c r="D1326" s="822" t="s">
        <v>2972</v>
      </c>
      <c r="E1326" s="822" t="s">
        <v>6329</v>
      </c>
      <c r="F1326" s="822" t="s">
        <v>6423</v>
      </c>
      <c r="G1326" s="822" t="s">
        <v>6424</v>
      </c>
      <c r="H1326" s="831">
        <v>2</v>
      </c>
      <c r="I1326" s="831">
        <v>504</v>
      </c>
      <c r="J1326" s="822"/>
      <c r="K1326" s="822">
        <v>252</v>
      </c>
      <c r="L1326" s="831"/>
      <c r="M1326" s="831"/>
      <c r="N1326" s="822"/>
      <c r="O1326" s="822"/>
      <c r="P1326" s="831"/>
      <c r="Q1326" s="831"/>
      <c r="R1326" s="827"/>
      <c r="S1326" s="832"/>
    </row>
    <row r="1327" spans="1:19" ht="14.45" customHeight="1" x14ac:dyDescent="0.2">
      <c r="A1327" s="821" t="s">
        <v>6414</v>
      </c>
      <c r="B1327" s="822" t="s">
        <v>6415</v>
      </c>
      <c r="C1327" s="822" t="s">
        <v>615</v>
      </c>
      <c r="D1327" s="822" t="s">
        <v>2972</v>
      </c>
      <c r="E1327" s="822" t="s">
        <v>6329</v>
      </c>
      <c r="F1327" s="822" t="s">
        <v>6425</v>
      </c>
      <c r="G1327" s="822" t="s">
        <v>6426</v>
      </c>
      <c r="H1327" s="831">
        <v>6</v>
      </c>
      <c r="I1327" s="831">
        <v>762</v>
      </c>
      <c r="J1327" s="822"/>
      <c r="K1327" s="822">
        <v>127</v>
      </c>
      <c r="L1327" s="831"/>
      <c r="M1327" s="831"/>
      <c r="N1327" s="822"/>
      <c r="O1327" s="822"/>
      <c r="P1327" s="831"/>
      <c r="Q1327" s="831"/>
      <c r="R1327" s="827"/>
      <c r="S1327" s="832"/>
    </row>
    <row r="1328" spans="1:19" ht="14.45" customHeight="1" x14ac:dyDescent="0.2">
      <c r="A1328" s="821" t="s">
        <v>6414</v>
      </c>
      <c r="B1328" s="822" t="s">
        <v>6415</v>
      </c>
      <c r="C1328" s="822" t="s">
        <v>615</v>
      </c>
      <c r="D1328" s="822" t="s">
        <v>2972</v>
      </c>
      <c r="E1328" s="822" t="s">
        <v>6329</v>
      </c>
      <c r="F1328" s="822" t="s">
        <v>6427</v>
      </c>
      <c r="G1328" s="822" t="s">
        <v>6399</v>
      </c>
      <c r="H1328" s="831">
        <v>1</v>
      </c>
      <c r="I1328" s="831">
        <v>464</v>
      </c>
      <c r="J1328" s="822"/>
      <c r="K1328" s="822">
        <v>464</v>
      </c>
      <c r="L1328" s="831"/>
      <c r="M1328" s="831"/>
      <c r="N1328" s="822"/>
      <c r="O1328" s="822"/>
      <c r="P1328" s="831"/>
      <c r="Q1328" s="831"/>
      <c r="R1328" s="827"/>
      <c r="S1328" s="832"/>
    </row>
    <row r="1329" spans="1:19" ht="14.45" customHeight="1" x14ac:dyDescent="0.2">
      <c r="A1329" s="821" t="s">
        <v>6414</v>
      </c>
      <c r="B1329" s="822" t="s">
        <v>6415</v>
      </c>
      <c r="C1329" s="822" t="s">
        <v>615</v>
      </c>
      <c r="D1329" s="822" t="s">
        <v>2972</v>
      </c>
      <c r="E1329" s="822" t="s">
        <v>6329</v>
      </c>
      <c r="F1329" s="822" t="s">
        <v>6386</v>
      </c>
      <c r="G1329" s="822" t="s">
        <v>6387</v>
      </c>
      <c r="H1329" s="831">
        <v>2</v>
      </c>
      <c r="I1329" s="831">
        <v>242</v>
      </c>
      <c r="J1329" s="822"/>
      <c r="K1329" s="822">
        <v>121</v>
      </c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6414</v>
      </c>
      <c r="B1330" s="822" t="s">
        <v>6415</v>
      </c>
      <c r="C1330" s="822" t="s">
        <v>615</v>
      </c>
      <c r="D1330" s="822" t="s">
        <v>2972</v>
      </c>
      <c r="E1330" s="822" t="s">
        <v>6329</v>
      </c>
      <c r="F1330" s="822" t="s">
        <v>6450</v>
      </c>
      <c r="G1330" s="822" t="s">
        <v>6451</v>
      </c>
      <c r="H1330" s="831">
        <v>1</v>
      </c>
      <c r="I1330" s="831">
        <v>308</v>
      </c>
      <c r="J1330" s="822"/>
      <c r="K1330" s="822">
        <v>308</v>
      </c>
      <c r="L1330" s="831"/>
      <c r="M1330" s="831"/>
      <c r="N1330" s="822"/>
      <c r="O1330" s="822"/>
      <c r="P1330" s="831"/>
      <c r="Q1330" s="831"/>
      <c r="R1330" s="827"/>
      <c r="S1330" s="832"/>
    </row>
    <row r="1331" spans="1:19" ht="14.45" customHeight="1" x14ac:dyDescent="0.2">
      <c r="A1331" s="821" t="s">
        <v>6414</v>
      </c>
      <c r="B1331" s="822" t="s">
        <v>6415</v>
      </c>
      <c r="C1331" s="822" t="s">
        <v>615</v>
      </c>
      <c r="D1331" s="822" t="s">
        <v>2972</v>
      </c>
      <c r="E1331" s="822" t="s">
        <v>6329</v>
      </c>
      <c r="F1331" s="822" t="s">
        <v>6453</v>
      </c>
      <c r="G1331" s="822" t="s">
        <v>6451</v>
      </c>
      <c r="H1331" s="831">
        <v>5</v>
      </c>
      <c r="I1331" s="831">
        <v>1905</v>
      </c>
      <c r="J1331" s="822"/>
      <c r="K1331" s="822">
        <v>381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6414</v>
      </c>
      <c r="B1332" s="822" t="s">
        <v>6415</v>
      </c>
      <c r="C1332" s="822" t="s">
        <v>615</v>
      </c>
      <c r="D1332" s="822" t="s">
        <v>2974</v>
      </c>
      <c r="E1332" s="822" t="s">
        <v>6359</v>
      </c>
      <c r="F1332" s="822" t="s">
        <v>6362</v>
      </c>
      <c r="G1332" s="822" t="s">
        <v>6363</v>
      </c>
      <c r="H1332" s="831">
        <v>1</v>
      </c>
      <c r="I1332" s="831">
        <v>242.64</v>
      </c>
      <c r="J1332" s="822"/>
      <c r="K1332" s="822">
        <v>242.64</v>
      </c>
      <c r="L1332" s="831"/>
      <c r="M1332" s="831"/>
      <c r="N1332" s="822"/>
      <c r="O1332" s="822"/>
      <c r="P1332" s="831"/>
      <c r="Q1332" s="831"/>
      <c r="R1332" s="827"/>
      <c r="S1332" s="832"/>
    </row>
    <row r="1333" spans="1:19" ht="14.45" customHeight="1" x14ac:dyDescent="0.2">
      <c r="A1333" s="821" t="s">
        <v>6414</v>
      </c>
      <c r="B1333" s="822" t="s">
        <v>6415</v>
      </c>
      <c r="C1333" s="822" t="s">
        <v>615</v>
      </c>
      <c r="D1333" s="822" t="s">
        <v>2974</v>
      </c>
      <c r="E1333" s="822" t="s">
        <v>6329</v>
      </c>
      <c r="F1333" s="822" t="s">
        <v>6423</v>
      </c>
      <c r="G1333" s="822" t="s">
        <v>6424</v>
      </c>
      <c r="H1333" s="831">
        <v>4</v>
      </c>
      <c r="I1333" s="831">
        <v>1008</v>
      </c>
      <c r="J1333" s="822"/>
      <c r="K1333" s="822">
        <v>252</v>
      </c>
      <c r="L1333" s="831"/>
      <c r="M1333" s="831"/>
      <c r="N1333" s="822"/>
      <c r="O1333" s="822"/>
      <c r="P1333" s="831">
        <v>3</v>
      </c>
      <c r="Q1333" s="831">
        <v>765</v>
      </c>
      <c r="R1333" s="827"/>
      <c r="S1333" s="832">
        <v>255</v>
      </c>
    </row>
    <row r="1334" spans="1:19" ht="14.45" customHeight="1" x14ac:dyDescent="0.2">
      <c r="A1334" s="821" t="s">
        <v>6414</v>
      </c>
      <c r="B1334" s="822" t="s">
        <v>6415</v>
      </c>
      <c r="C1334" s="822" t="s">
        <v>615</v>
      </c>
      <c r="D1334" s="822" t="s">
        <v>2974</v>
      </c>
      <c r="E1334" s="822" t="s">
        <v>6329</v>
      </c>
      <c r="F1334" s="822" t="s">
        <v>6425</v>
      </c>
      <c r="G1334" s="822" t="s">
        <v>6426</v>
      </c>
      <c r="H1334" s="831"/>
      <c r="I1334" s="831"/>
      <c r="J1334" s="822"/>
      <c r="K1334" s="822"/>
      <c r="L1334" s="831"/>
      <c r="M1334" s="831"/>
      <c r="N1334" s="822"/>
      <c r="O1334" s="822"/>
      <c r="P1334" s="831">
        <v>3</v>
      </c>
      <c r="Q1334" s="831">
        <v>381</v>
      </c>
      <c r="R1334" s="827"/>
      <c r="S1334" s="832">
        <v>127</v>
      </c>
    </row>
    <row r="1335" spans="1:19" ht="14.45" customHeight="1" x14ac:dyDescent="0.2">
      <c r="A1335" s="821" t="s">
        <v>6414</v>
      </c>
      <c r="B1335" s="822" t="s">
        <v>6415</v>
      </c>
      <c r="C1335" s="822" t="s">
        <v>615</v>
      </c>
      <c r="D1335" s="822" t="s">
        <v>2974</v>
      </c>
      <c r="E1335" s="822" t="s">
        <v>6329</v>
      </c>
      <c r="F1335" s="822" t="s">
        <v>6442</v>
      </c>
      <c r="G1335" s="822" t="s">
        <v>6401</v>
      </c>
      <c r="H1335" s="831">
        <v>1</v>
      </c>
      <c r="I1335" s="831">
        <v>447</v>
      </c>
      <c r="J1335" s="822"/>
      <c r="K1335" s="822">
        <v>447</v>
      </c>
      <c r="L1335" s="831"/>
      <c r="M1335" s="831"/>
      <c r="N1335" s="822"/>
      <c r="O1335" s="822"/>
      <c r="P1335" s="831"/>
      <c r="Q1335" s="831"/>
      <c r="R1335" s="827"/>
      <c r="S1335" s="832"/>
    </row>
    <row r="1336" spans="1:19" ht="14.45" customHeight="1" x14ac:dyDescent="0.2">
      <c r="A1336" s="821" t="s">
        <v>6414</v>
      </c>
      <c r="B1336" s="822" t="s">
        <v>6415</v>
      </c>
      <c r="C1336" s="822" t="s">
        <v>615</v>
      </c>
      <c r="D1336" s="822" t="s">
        <v>2974</v>
      </c>
      <c r="E1336" s="822" t="s">
        <v>6329</v>
      </c>
      <c r="F1336" s="822" t="s">
        <v>6453</v>
      </c>
      <c r="G1336" s="822" t="s">
        <v>6451</v>
      </c>
      <c r="H1336" s="831">
        <v>7</v>
      </c>
      <c r="I1336" s="831">
        <v>2667</v>
      </c>
      <c r="J1336" s="822"/>
      <c r="K1336" s="822">
        <v>381</v>
      </c>
      <c r="L1336" s="831"/>
      <c r="M1336" s="831"/>
      <c r="N1336" s="822"/>
      <c r="O1336" s="822"/>
      <c r="P1336" s="831">
        <v>3</v>
      </c>
      <c r="Q1336" s="831">
        <v>1164</v>
      </c>
      <c r="R1336" s="827"/>
      <c r="S1336" s="832">
        <v>388</v>
      </c>
    </row>
    <row r="1337" spans="1:19" ht="14.45" customHeight="1" x14ac:dyDescent="0.2">
      <c r="A1337" s="821" t="s">
        <v>6414</v>
      </c>
      <c r="B1337" s="822" t="s">
        <v>6415</v>
      </c>
      <c r="C1337" s="822" t="s">
        <v>615</v>
      </c>
      <c r="D1337" s="822" t="s">
        <v>2974</v>
      </c>
      <c r="E1337" s="822" t="s">
        <v>6329</v>
      </c>
      <c r="F1337" s="822" t="s">
        <v>6456</v>
      </c>
      <c r="G1337" s="822" t="s">
        <v>6435</v>
      </c>
      <c r="H1337" s="831"/>
      <c r="I1337" s="831"/>
      <c r="J1337" s="822"/>
      <c r="K1337" s="822"/>
      <c r="L1337" s="831"/>
      <c r="M1337" s="831"/>
      <c r="N1337" s="822"/>
      <c r="O1337" s="822"/>
      <c r="P1337" s="831">
        <v>1</v>
      </c>
      <c r="Q1337" s="831">
        <v>412</v>
      </c>
      <c r="R1337" s="827"/>
      <c r="S1337" s="832">
        <v>412</v>
      </c>
    </row>
    <row r="1338" spans="1:19" ht="14.45" customHeight="1" x14ac:dyDescent="0.2">
      <c r="A1338" s="821" t="s">
        <v>6414</v>
      </c>
      <c r="B1338" s="822" t="s">
        <v>6415</v>
      </c>
      <c r="C1338" s="822" t="s">
        <v>615</v>
      </c>
      <c r="D1338" s="822" t="s">
        <v>6313</v>
      </c>
      <c r="E1338" s="822" t="s">
        <v>6329</v>
      </c>
      <c r="F1338" s="822" t="s">
        <v>6423</v>
      </c>
      <c r="G1338" s="822" t="s">
        <v>6424</v>
      </c>
      <c r="H1338" s="831">
        <v>2</v>
      </c>
      <c r="I1338" s="831">
        <v>504</v>
      </c>
      <c r="J1338" s="822"/>
      <c r="K1338" s="822">
        <v>252</v>
      </c>
      <c r="L1338" s="831"/>
      <c r="M1338" s="831"/>
      <c r="N1338" s="822"/>
      <c r="O1338" s="822"/>
      <c r="P1338" s="831">
        <v>1</v>
      </c>
      <c r="Q1338" s="831">
        <v>255</v>
      </c>
      <c r="R1338" s="827"/>
      <c r="S1338" s="832">
        <v>255</v>
      </c>
    </row>
    <row r="1339" spans="1:19" ht="14.45" customHeight="1" x14ac:dyDescent="0.2">
      <c r="A1339" s="821" t="s">
        <v>6414</v>
      </c>
      <c r="B1339" s="822" t="s">
        <v>6415</v>
      </c>
      <c r="C1339" s="822" t="s">
        <v>615</v>
      </c>
      <c r="D1339" s="822" t="s">
        <v>6313</v>
      </c>
      <c r="E1339" s="822" t="s">
        <v>6329</v>
      </c>
      <c r="F1339" s="822" t="s">
        <v>6425</v>
      </c>
      <c r="G1339" s="822" t="s">
        <v>6426</v>
      </c>
      <c r="H1339" s="831">
        <v>6</v>
      </c>
      <c r="I1339" s="831">
        <v>757</v>
      </c>
      <c r="J1339" s="822"/>
      <c r="K1339" s="822">
        <v>126.16666666666667</v>
      </c>
      <c r="L1339" s="831"/>
      <c r="M1339" s="831"/>
      <c r="N1339" s="822"/>
      <c r="O1339" s="822"/>
      <c r="P1339" s="831">
        <v>1</v>
      </c>
      <c r="Q1339" s="831">
        <v>127</v>
      </c>
      <c r="R1339" s="827"/>
      <c r="S1339" s="832">
        <v>127</v>
      </c>
    </row>
    <row r="1340" spans="1:19" ht="14.45" customHeight="1" x14ac:dyDescent="0.2">
      <c r="A1340" s="821" t="s">
        <v>6414</v>
      </c>
      <c r="B1340" s="822" t="s">
        <v>6415</v>
      </c>
      <c r="C1340" s="822" t="s">
        <v>615</v>
      </c>
      <c r="D1340" s="822" t="s">
        <v>6313</v>
      </c>
      <c r="E1340" s="822" t="s">
        <v>6329</v>
      </c>
      <c r="F1340" s="822" t="s">
        <v>6440</v>
      </c>
      <c r="G1340" s="822" t="s">
        <v>6437</v>
      </c>
      <c r="H1340" s="831">
        <v>6</v>
      </c>
      <c r="I1340" s="831">
        <v>3414</v>
      </c>
      <c r="J1340" s="822"/>
      <c r="K1340" s="822">
        <v>569</v>
      </c>
      <c r="L1340" s="831"/>
      <c r="M1340" s="831"/>
      <c r="N1340" s="822"/>
      <c r="O1340" s="822"/>
      <c r="P1340" s="831"/>
      <c r="Q1340" s="831"/>
      <c r="R1340" s="827"/>
      <c r="S1340" s="832"/>
    </row>
    <row r="1341" spans="1:19" ht="14.45" customHeight="1" x14ac:dyDescent="0.2">
      <c r="A1341" s="821" t="s">
        <v>6414</v>
      </c>
      <c r="B1341" s="822" t="s">
        <v>6415</v>
      </c>
      <c r="C1341" s="822" t="s">
        <v>615</v>
      </c>
      <c r="D1341" s="822" t="s">
        <v>6313</v>
      </c>
      <c r="E1341" s="822" t="s">
        <v>6329</v>
      </c>
      <c r="F1341" s="822" t="s">
        <v>6453</v>
      </c>
      <c r="G1341" s="822" t="s">
        <v>6451</v>
      </c>
      <c r="H1341" s="831">
        <v>3</v>
      </c>
      <c r="I1341" s="831">
        <v>1143</v>
      </c>
      <c r="J1341" s="822"/>
      <c r="K1341" s="822">
        <v>381</v>
      </c>
      <c r="L1341" s="831"/>
      <c r="M1341" s="831"/>
      <c r="N1341" s="822"/>
      <c r="O1341" s="822"/>
      <c r="P1341" s="831">
        <v>1</v>
      </c>
      <c r="Q1341" s="831">
        <v>388</v>
      </c>
      <c r="R1341" s="827"/>
      <c r="S1341" s="832">
        <v>388</v>
      </c>
    </row>
    <row r="1342" spans="1:19" ht="14.45" customHeight="1" x14ac:dyDescent="0.2">
      <c r="A1342" s="821" t="s">
        <v>6414</v>
      </c>
      <c r="B1342" s="822" t="s">
        <v>6415</v>
      </c>
      <c r="C1342" s="822" t="s">
        <v>615</v>
      </c>
      <c r="D1342" s="822" t="s">
        <v>2975</v>
      </c>
      <c r="E1342" s="822" t="s">
        <v>6329</v>
      </c>
      <c r="F1342" s="822" t="s">
        <v>6423</v>
      </c>
      <c r="G1342" s="822" t="s">
        <v>6424</v>
      </c>
      <c r="H1342" s="831">
        <v>7</v>
      </c>
      <c r="I1342" s="831">
        <v>1764</v>
      </c>
      <c r="J1342" s="822">
        <v>1.7362204724409449</v>
      </c>
      <c r="K1342" s="822">
        <v>252</v>
      </c>
      <c r="L1342" s="831">
        <v>4</v>
      </c>
      <c r="M1342" s="831">
        <v>1016</v>
      </c>
      <c r="N1342" s="822">
        <v>1</v>
      </c>
      <c r="O1342" s="822">
        <v>254</v>
      </c>
      <c r="P1342" s="831">
        <v>2</v>
      </c>
      <c r="Q1342" s="831">
        <v>510</v>
      </c>
      <c r="R1342" s="827">
        <v>0.50196850393700787</v>
      </c>
      <c r="S1342" s="832">
        <v>255</v>
      </c>
    </row>
    <row r="1343" spans="1:19" ht="14.45" customHeight="1" x14ac:dyDescent="0.2">
      <c r="A1343" s="821" t="s">
        <v>6414</v>
      </c>
      <c r="B1343" s="822" t="s">
        <v>6415</v>
      </c>
      <c r="C1343" s="822" t="s">
        <v>615</v>
      </c>
      <c r="D1343" s="822" t="s">
        <v>2975</v>
      </c>
      <c r="E1343" s="822" t="s">
        <v>6329</v>
      </c>
      <c r="F1343" s="822" t="s">
        <v>6425</v>
      </c>
      <c r="G1343" s="822" t="s">
        <v>6426</v>
      </c>
      <c r="H1343" s="831">
        <v>16</v>
      </c>
      <c r="I1343" s="831">
        <v>2032</v>
      </c>
      <c r="J1343" s="822">
        <v>2.6878306878306879</v>
      </c>
      <c r="K1343" s="822">
        <v>127</v>
      </c>
      <c r="L1343" s="831">
        <v>6</v>
      </c>
      <c r="M1343" s="831">
        <v>756</v>
      </c>
      <c r="N1343" s="822">
        <v>1</v>
      </c>
      <c r="O1343" s="822">
        <v>126</v>
      </c>
      <c r="P1343" s="831">
        <v>10</v>
      </c>
      <c r="Q1343" s="831">
        <v>1270</v>
      </c>
      <c r="R1343" s="827">
        <v>1.67989417989418</v>
      </c>
      <c r="S1343" s="832">
        <v>127</v>
      </c>
    </row>
    <row r="1344" spans="1:19" ht="14.45" customHeight="1" x14ac:dyDescent="0.2">
      <c r="A1344" s="821" t="s">
        <v>6414</v>
      </c>
      <c r="B1344" s="822" t="s">
        <v>6415</v>
      </c>
      <c r="C1344" s="822" t="s">
        <v>615</v>
      </c>
      <c r="D1344" s="822" t="s">
        <v>2975</v>
      </c>
      <c r="E1344" s="822" t="s">
        <v>6329</v>
      </c>
      <c r="F1344" s="822" t="s">
        <v>6436</v>
      </c>
      <c r="G1344" s="822" t="s">
        <v>6437</v>
      </c>
      <c r="H1344" s="831"/>
      <c r="I1344" s="831"/>
      <c r="J1344" s="822"/>
      <c r="K1344" s="822"/>
      <c r="L1344" s="831"/>
      <c r="M1344" s="831"/>
      <c r="N1344" s="822"/>
      <c r="O1344" s="822"/>
      <c r="P1344" s="831">
        <v>3</v>
      </c>
      <c r="Q1344" s="831">
        <v>1497</v>
      </c>
      <c r="R1344" s="827"/>
      <c r="S1344" s="832">
        <v>499</v>
      </c>
    </row>
    <row r="1345" spans="1:19" ht="14.45" customHeight="1" x14ac:dyDescent="0.2">
      <c r="A1345" s="821" t="s">
        <v>6414</v>
      </c>
      <c r="B1345" s="822" t="s">
        <v>6415</v>
      </c>
      <c r="C1345" s="822" t="s">
        <v>615</v>
      </c>
      <c r="D1345" s="822" t="s">
        <v>2975</v>
      </c>
      <c r="E1345" s="822" t="s">
        <v>6329</v>
      </c>
      <c r="F1345" s="822" t="s">
        <v>6440</v>
      </c>
      <c r="G1345" s="822" t="s">
        <v>6437</v>
      </c>
      <c r="H1345" s="831">
        <v>5</v>
      </c>
      <c r="I1345" s="831">
        <v>2845</v>
      </c>
      <c r="J1345" s="822">
        <v>0.99301919720767884</v>
      </c>
      <c r="K1345" s="822">
        <v>569</v>
      </c>
      <c r="L1345" s="831">
        <v>5</v>
      </c>
      <c r="M1345" s="831">
        <v>2865</v>
      </c>
      <c r="N1345" s="822">
        <v>1</v>
      </c>
      <c r="O1345" s="822">
        <v>573</v>
      </c>
      <c r="P1345" s="831">
        <v>4</v>
      </c>
      <c r="Q1345" s="831">
        <v>2304</v>
      </c>
      <c r="R1345" s="827">
        <v>0.8041884816753927</v>
      </c>
      <c r="S1345" s="832">
        <v>576</v>
      </c>
    </row>
    <row r="1346" spans="1:19" ht="14.45" customHeight="1" x14ac:dyDescent="0.2">
      <c r="A1346" s="821" t="s">
        <v>6414</v>
      </c>
      <c r="B1346" s="822" t="s">
        <v>6415</v>
      </c>
      <c r="C1346" s="822" t="s">
        <v>615</v>
      </c>
      <c r="D1346" s="822" t="s">
        <v>2975</v>
      </c>
      <c r="E1346" s="822" t="s">
        <v>6329</v>
      </c>
      <c r="F1346" s="822" t="s">
        <v>6427</v>
      </c>
      <c r="G1346" s="822" t="s">
        <v>6399</v>
      </c>
      <c r="H1346" s="831"/>
      <c r="I1346" s="831"/>
      <c r="J1346" s="822"/>
      <c r="K1346" s="822"/>
      <c r="L1346" s="831">
        <v>1</v>
      </c>
      <c r="M1346" s="831">
        <v>468</v>
      </c>
      <c r="N1346" s="822">
        <v>1</v>
      </c>
      <c r="O1346" s="822">
        <v>468</v>
      </c>
      <c r="P1346" s="831"/>
      <c r="Q1346" s="831"/>
      <c r="R1346" s="827"/>
      <c r="S1346" s="832"/>
    </row>
    <row r="1347" spans="1:19" ht="14.45" customHeight="1" x14ac:dyDescent="0.2">
      <c r="A1347" s="821" t="s">
        <v>6414</v>
      </c>
      <c r="B1347" s="822" t="s">
        <v>6415</v>
      </c>
      <c r="C1347" s="822" t="s">
        <v>615</v>
      </c>
      <c r="D1347" s="822" t="s">
        <v>2975</v>
      </c>
      <c r="E1347" s="822" t="s">
        <v>6329</v>
      </c>
      <c r="F1347" s="822" t="s">
        <v>6446</v>
      </c>
      <c r="G1347" s="822" t="s">
        <v>6447</v>
      </c>
      <c r="H1347" s="831"/>
      <c r="I1347" s="831"/>
      <c r="J1347" s="822"/>
      <c r="K1347" s="822"/>
      <c r="L1347" s="831">
        <v>1</v>
      </c>
      <c r="M1347" s="831">
        <v>217</v>
      </c>
      <c r="N1347" s="822">
        <v>1</v>
      </c>
      <c r="O1347" s="822">
        <v>217</v>
      </c>
      <c r="P1347" s="831"/>
      <c r="Q1347" s="831"/>
      <c r="R1347" s="827"/>
      <c r="S1347" s="832"/>
    </row>
    <row r="1348" spans="1:19" ht="14.45" customHeight="1" x14ac:dyDescent="0.2">
      <c r="A1348" s="821" t="s">
        <v>6414</v>
      </c>
      <c r="B1348" s="822" t="s">
        <v>6415</v>
      </c>
      <c r="C1348" s="822" t="s">
        <v>615</v>
      </c>
      <c r="D1348" s="822" t="s">
        <v>2975</v>
      </c>
      <c r="E1348" s="822" t="s">
        <v>6329</v>
      </c>
      <c r="F1348" s="822" t="s">
        <v>6386</v>
      </c>
      <c r="G1348" s="822" t="s">
        <v>6387</v>
      </c>
      <c r="H1348" s="831">
        <v>7</v>
      </c>
      <c r="I1348" s="831">
        <v>847</v>
      </c>
      <c r="J1348" s="822">
        <v>1.3885245901639345</v>
      </c>
      <c r="K1348" s="822">
        <v>121</v>
      </c>
      <c r="L1348" s="831">
        <v>5</v>
      </c>
      <c r="M1348" s="831">
        <v>610</v>
      </c>
      <c r="N1348" s="822">
        <v>1</v>
      </c>
      <c r="O1348" s="822">
        <v>122</v>
      </c>
      <c r="P1348" s="831"/>
      <c r="Q1348" s="831"/>
      <c r="R1348" s="827"/>
      <c r="S1348" s="832"/>
    </row>
    <row r="1349" spans="1:19" ht="14.45" customHeight="1" x14ac:dyDescent="0.2">
      <c r="A1349" s="821" t="s">
        <v>6414</v>
      </c>
      <c r="B1349" s="822" t="s">
        <v>6415</v>
      </c>
      <c r="C1349" s="822" t="s">
        <v>615</v>
      </c>
      <c r="D1349" s="822" t="s">
        <v>2975</v>
      </c>
      <c r="E1349" s="822" t="s">
        <v>6329</v>
      </c>
      <c r="F1349" s="822" t="s">
        <v>6452</v>
      </c>
      <c r="G1349" s="822" t="s">
        <v>6447</v>
      </c>
      <c r="H1349" s="831"/>
      <c r="I1349" s="831"/>
      <c r="J1349" s="822"/>
      <c r="K1349" s="822"/>
      <c r="L1349" s="831"/>
      <c r="M1349" s="831"/>
      <c r="N1349" s="822"/>
      <c r="O1349" s="822"/>
      <c r="P1349" s="831">
        <v>1</v>
      </c>
      <c r="Q1349" s="831">
        <v>180</v>
      </c>
      <c r="R1349" s="827"/>
      <c r="S1349" s="832">
        <v>180</v>
      </c>
    </row>
    <row r="1350" spans="1:19" ht="14.45" customHeight="1" x14ac:dyDescent="0.2">
      <c r="A1350" s="821" t="s">
        <v>6414</v>
      </c>
      <c r="B1350" s="822" t="s">
        <v>6415</v>
      </c>
      <c r="C1350" s="822" t="s">
        <v>615</v>
      </c>
      <c r="D1350" s="822" t="s">
        <v>2975</v>
      </c>
      <c r="E1350" s="822" t="s">
        <v>6329</v>
      </c>
      <c r="F1350" s="822" t="s">
        <v>6453</v>
      </c>
      <c r="G1350" s="822" t="s">
        <v>6451</v>
      </c>
      <c r="H1350" s="831">
        <v>3</v>
      </c>
      <c r="I1350" s="831">
        <v>1143</v>
      </c>
      <c r="J1350" s="822"/>
      <c r="K1350" s="822">
        <v>381</v>
      </c>
      <c r="L1350" s="831"/>
      <c r="M1350" s="831"/>
      <c r="N1350" s="822"/>
      <c r="O1350" s="822"/>
      <c r="P1350" s="831">
        <v>2</v>
      </c>
      <c r="Q1350" s="831">
        <v>776</v>
      </c>
      <c r="R1350" s="827"/>
      <c r="S1350" s="832">
        <v>388</v>
      </c>
    </row>
    <row r="1351" spans="1:19" ht="14.45" customHeight="1" x14ac:dyDescent="0.2">
      <c r="A1351" s="821" t="s">
        <v>6414</v>
      </c>
      <c r="B1351" s="822" t="s">
        <v>6415</v>
      </c>
      <c r="C1351" s="822" t="s">
        <v>615</v>
      </c>
      <c r="D1351" s="822" t="s">
        <v>2975</v>
      </c>
      <c r="E1351" s="822" t="s">
        <v>6329</v>
      </c>
      <c r="F1351" s="822" t="s">
        <v>6456</v>
      </c>
      <c r="G1351" s="822" t="s">
        <v>6435</v>
      </c>
      <c r="H1351" s="831">
        <v>4</v>
      </c>
      <c r="I1351" s="831">
        <v>1620</v>
      </c>
      <c r="J1351" s="822"/>
      <c r="K1351" s="822">
        <v>405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6414</v>
      </c>
      <c r="B1352" s="822" t="s">
        <v>6415</v>
      </c>
      <c r="C1352" s="822" t="s">
        <v>615</v>
      </c>
      <c r="D1352" s="822" t="s">
        <v>2977</v>
      </c>
      <c r="E1352" s="822" t="s">
        <v>6329</v>
      </c>
      <c r="F1352" s="822" t="s">
        <v>6423</v>
      </c>
      <c r="G1352" s="822" t="s">
        <v>6424</v>
      </c>
      <c r="H1352" s="831">
        <v>6</v>
      </c>
      <c r="I1352" s="831">
        <v>1512</v>
      </c>
      <c r="J1352" s="822">
        <v>2.9763779527559056</v>
      </c>
      <c r="K1352" s="822">
        <v>252</v>
      </c>
      <c r="L1352" s="831">
        <v>2</v>
      </c>
      <c r="M1352" s="831">
        <v>508</v>
      </c>
      <c r="N1352" s="822">
        <v>1</v>
      </c>
      <c r="O1352" s="822">
        <v>254</v>
      </c>
      <c r="P1352" s="831"/>
      <c r="Q1352" s="831"/>
      <c r="R1352" s="827"/>
      <c r="S1352" s="832"/>
    </row>
    <row r="1353" spans="1:19" ht="14.45" customHeight="1" x14ac:dyDescent="0.2">
      <c r="A1353" s="821" t="s">
        <v>6414</v>
      </c>
      <c r="B1353" s="822" t="s">
        <v>6415</v>
      </c>
      <c r="C1353" s="822" t="s">
        <v>615</v>
      </c>
      <c r="D1353" s="822" t="s">
        <v>2977</v>
      </c>
      <c r="E1353" s="822" t="s">
        <v>6329</v>
      </c>
      <c r="F1353" s="822" t="s">
        <v>6425</v>
      </c>
      <c r="G1353" s="822" t="s">
        <v>6426</v>
      </c>
      <c r="H1353" s="831">
        <v>21</v>
      </c>
      <c r="I1353" s="831">
        <v>2667</v>
      </c>
      <c r="J1353" s="822">
        <v>21.166666666666668</v>
      </c>
      <c r="K1353" s="822">
        <v>127</v>
      </c>
      <c r="L1353" s="831">
        <v>1</v>
      </c>
      <c r="M1353" s="831">
        <v>126</v>
      </c>
      <c r="N1353" s="822">
        <v>1</v>
      </c>
      <c r="O1353" s="822">
        <v>126</v>
      </c>
      <c r="P1353" s="831">
        <v>4</v>
      </c>
      <c r="Q1353" s="831">
        <v>508</v>
      </c>
      <c r="R1353" s="827">
        <v>4.0317460317460316</v>
      </c>
      <c r="S1353" s="832">
        <v>127</v>
      </c>
    </row>
    <row r="1354" spans="1:19" ht="14.45" customHeight="1" x14ac:dyDescent="0.2">
      <c r="A1354" s="821" t="s">
        <v>6414</v>
      </c>
      <c r="B1354" s="822" t="s">
        <v>6415</v>
      </c>
      <c r="C1354" s="822" t="s">
        <v>615</v>
      </c>
      <c r="D1354" s="822" t="s">
        <v>2977</v>
      </c>
      <c r="E1354" s="822" t="s">
        <v>6329</v>
      </c>
      <c r="F1354" s="822" t="s">
        <v>6434</v>
      </c>
      <c r="G1354" s="822" t="s">
        <v>6435</v>
      </c>
      <c r="H1354" s="831">
        <v>2</v>
      </c>
      <c r="I1354" s="831">
        <v>664</v>
      </c>
      <c r="J1354" s="822"/>
      <c r="K1354" s="822">
        <v>332</v>
      </c>
      <c r="L1354" s="831"/>
      <c r="M1354" s="831"/>
      <c r="N1354" s="822"/>
      <c r="O1354" s="822"/>
      <c r="P1354" s="831"/>
      <c r="Q1354" s="831"/>
      <c r="R1354" s="827"/>
      <c r="S1354" s="832"/>
    </row>
    <row r="1355" spans="1:19" ht="14.45" customHeight="1" x14ac:dyDescent="0.2">
      <c r="A1355" s="821" t="s">
        <v>6414</v>
      </c>
      <c r="B1355" s="822" t="s">
        <v>6415</v>
      </c>
      <c r="C1355" s="822" t="s">
        <v>615</v>
      </c>
      <c r="D1355" s="822" t="s">
        <v>2977</v>
      </c>
      <c r="E1355" s="822" t="s">
        <v>6329</v>
      </c>
      <c r="F1355" s="822" t="s">
        <v>6440</v>
      </c>
      <c r="G1355" s="822" t="s">
        <v>6437</v>
      </c>
      <c r="H1355" s="831">
        <v>10</v>
      </c>
      <c r="I1355" s="831">
        <v>5690</v>
      </c>
      <c r="J1355" s="822">
        <v>9.9301919720767895</v>
      </c>
      <c r="K1355" s="822">
        <v>569</v>
      </c>
      <c r="L1355" s="831">
        <v>1</v>
      </c>
      <c r="M1355" s="831">
        <v>573</v>
      </c>
      <c r="N1355" s="822">
        <v>1</v>
      </c>
      <c r="O1355" s="822">
        <v>573</v>
      </c>
      <c r="P1355" s="831"/>
      <c r="Q1355" s="831"/>
      <c r="R1355" s="827"/>
      <c r="S1355" s="832"/>
    </row>
    <row r="1356" spans="1:19" ht="14.45" customHeight="1" x14ac:dyDescent="0.2">
      <c r="A1356" s="821" t="s">
        <v>6414</v>
      </c>
      <c r="B1356" s="822" t="s">
        <v>6415</v>
      </c>
      <c r="C1356" s="822" t="s">
        <v>615</v>
      </c>
      <c r="D1356" s="822" t="s">
        <v>2977</v>
      </c>
      <c r="E1356" s="822" t="s">
        <v>6329</v>
      </c>
      <c r="F1356" s="822" t="s">
        <v>6427</v>
      </c>
      <c r="G1356" s="822" t="s">
        <v>6399</v>
      </c>
      <c r="H1356" s="831">
        <v>1</v>
      </c>
      <c r="I1356" s="831">
        <v>464</v>
      </c>
      <c r="J1356" s="822">
        <v>0.99145299145299148</v>
      </c>
      <c r="K1356" s="822">
        <v>464</v>
      </c>
      <c r="L1356" s="831">
        <v>1</v>
      </c>
      <c r="M1356" s="831">
        <v>468</v>
      </c>
      <c r="N1356" s="822">
        <v>1</v>
      </c>
      <c r="O1356" s="822">
        <v>468</v>
      </c>
      <c r="P1356" s="831">
        <v>1</v>
      </c>
      <c r="Q1356" s="831">
        <v>473</v>
      </c>
      <c r="R1356" s="827">
        <v>1.0106837606837606</v>
      </c>
      <c r="S1356" s="832">
        <v>473</v>
      </c>
    </row>
    <row r="1357" spans="1:19" ht="14.45" customHeight="1" x14ac:dyDescent="0.2">
      <c r="A1357" s="821" t="s">
        <v>6414</v>
      </c>
      <c r="B1357" s="822" t="s">
        <v>6415</v>
      </c>
      <c r="C1357" s="822" t="s">
        <v>615</v>
      </c>
      <c r="D1357" s="822" t="s">
        <v>2977</v>
      </c>
      <c r="E1357" s="822" t="s">
        <v>6329</v>
      </c>
      <c r="F1357" s="822" t="s">
        <v>6448</v>
      </c>
      <c r="G1357" s="822" t="s">
        <v>6449</v>
      </c>
      <c r="H1357" s="831">
        <v>2</v>
      </c>
      <c r="I1357" s="831">
        <v>172</v>
      </c>
      <c r="J1357" s="822"/>
      <c r="K1357" s="822">
        <v>86</v>
      </c>
      <c r="L1357" s="831"/>
      <c r="M1357" s="831"/>
      <c r="N1357" s="822"/>
      <c r="O1357" s="822"/>
      <c r="P1357" s="831"/>
      <c r="Q1357" s="831"/>
      <c r="R1357" s="827"/>
      <c r="S1357" s="832"/>
    </row>
    <row r="1358" spans="1:19" ht="14.45" customHeight="1" x14ac:dyDescent="0.2">
      <c r="A1358" s="821" t="s">
        <v>6414</v>
      </c>
      <c r="B1358" s="822" t="s">
        <v>6415</v>
      </c>
      <c r="C1358" s="822" t="s">
        <v>615</v>
      </c>
      <c r="D1358" s="822" t="s">
        <v>2977</v>
      </c>
      <c r="E1358" s="822" t="s">
        <v>6329</v>
      </c>
      <c r="F1358" s="822" t="s">
        <v>6454</v>
      </c>
      <c r="G1358" s="822" t="s">
        <v>6455</v>
      </c>
      <c r="H1358" s="831">
        <v>3</v>
      </c>
      <c r="I1358" s="831">
        <v>819</v>
      </c>
      <c r="J1358" s="822"/>
      <c r="K1358" s="822">
        <v>273</v>
      </c>
      <c r="L1358" s="831"/>
      <c r="M1358" s="831"/>
      <c r="N1358" s="822"/>
      <c r="O1358" s="822"/>
      <c r="P1358" s="831"/>
      <c r="Q1358" s="831"/>
      <c r="R1358" s="827"/>
      <c r="S1358" s="832"/>
    </row>
    <row r="1359" spans="1:19" ht="14.45" customHeight="1" x14ac:dyDescent="0.2">
      <c r="A1359" s="821" t="s">
        <v>6414</v>
      </c>
      <c r="B1359" s="822" t="s">
        <v>6415</v>
      </c>
      <c r="C1359" s="822" t="s">
        <v>615</v>
      </c>
      <c r="D1359" s="822" t="s">
        <v>2977</v>
      </c>
      <c r="E1359" s="822" t="s">
        <v>6329</v>
      </c>
      <c r="F1359" s="822" t="s">
        <v>6456</v>
      </c>
      <c r="G1359" s="822" t="s">
        <v>6435</v>
      </c>
      <c r="H1359" s="831">
        <v>4</v>
      </c>
      <c r="I1359" s="831">
        <v>1620</v>
      </c>
      <c r="J1359" s="822"/>
      <c r="K1359" s="822">
        <v>405</v>
      </c>
      <c r="L1359" s="831"/>
      <c r="M1359" s="831"/>
      <c r="N1359" s="822"/>
      <c r="O1359" s="822"/>
      <c r="P1359" s="831"/>
      <c r="Q1359" s="831"/>
      <c r="R1359" s="827"/>
      <c r="S1359" s="832"/>
    </row>
    <row r="1360" spans="1:19" ht="14.45" customHeight="1" x14ac:dyDescent="0.2">
      <c r="A1360" s="821" t="s">
        <v>6414</v>
      </c>
      <c r="B1360" s="822" t="s">
        <v>6415</v>
      </c>
      <c r="C1360" s="822" t="s">
        <v>615</v>
      </c>
      <c r="D1360" s="822" t="s">
        <v>2978</v>
      </c>
      <c r="E1360" s="822" t="s">
        <v>6329</v>
      </c>
      <c r="F1360" s="822" t="s">
        <v>6423</v>
      </c>
      <c r="G1360" s="822" t="s">
        <v>6424</v>
      </c>
      <c r="H1360" s="831">
        <v>5</v>
      </c>
      <c r="I1360" s="831">
        <v>1260</v>
      </c>
      <c r="J1360" s="822"/>
      <c r="K1360" s="822">
        <v>252</v>
      </c>
      <c r="L1360" s="831"/>
      <c r="M1360" s="831"/>
      <c r="N1360" s="822"/>
      <c r="O1360" s="822"/>
      <c r="P1360" s="831">
        <v>1</v>
      </c>
      <c r="Q1360" s="831">
        <v>255</v>
      </c>
      <c r="R1360" s="827"/>
      <c r="S1360" s="832">
        <v>255</v>
      </c>
    </row>
    <row r="1361" spans="1:19" ht="14.45" customHeight="1" x14ac:dyDescent="0.2">
      <c r="A1361" s="821" t="s">
        <v>6414</v>
      </c>
      <c r="B1361" s="822" t="s">
        <v>6415</v>
      </c>
      <c r="C1361" s="822" t="s">
        <v>615</v>
      </c>
      <c r="D1361" s="822" t="s">
        <v>2978</v>
      </c>
      <c r="E1361" s="822" t="s">
        <v>6329</v>
      </c>
      <c r="F1361" s="822" t="s">
        <v>6425</v>
      </c>
      <c r="G1361" s="822" t="s">
        <v>6426</v>
      </c>
      <c r="H1361" s="831">
        <v>11</v>
      </c>
      <c r="I1361" s="831">
        <v>1397</v>
      </c>
      <c r="J1361" s="822"/>
      <c r="K1361" s="822">
        <v>127</v>
      </c>
      <c r="L1361" s="831"/>
      <c r="M1361" s="831"/>
      <c r="N1361" s="822"/>
      <c r="O1361" s="822"/>
      <c r="P1361" s="831"/>
      <c r="Q1361" s="831"/>
      <c r="R1361" s="827"/>
      <c r="S1361" s="832"/>
    </row>
    <row r="1362" spans="1:19" ht="14.45" customHeight="1" x14ac:dyDescent="0.2">
      <c r="A1362" s="821" t="s">
        <v>6414</v>
      </c>
      <c r="B1362" s="822" t="s">
        <v>6415</v>
      </c>
      <c r="C1362" s="822" t="s">
        <v>615</v>
      </c>
      <c r="D1362" s="822" t="s">
        <v>2978</v>
      </c>
      <c r="E1362" s="822" t="s">
        <v>6329</v>
      </c>
      <c r="F1362" s="822" t="s">
        <v>6440</v>
      </c>
      <c r="G1362" s="822" t="s">
        <v>6437</v>
      </c>
      <c r="H1362" s="831">
        <v>3</v>
      </c>
      <c r="I1362" s="831">
        <v>1707</v>
      </c>
      <c r="J1362" s="822"/>
      <c r="K1362" s="822">
        <v>569</v>
      </c>
      <c r="L1362" s="831"/>
      <c r="M1362" s="831"/>
      <c r="N1362" s="822"/>
      <c r="O1362" s="822"/>
      <c r="P1362" s="831"/>
      <c r="Q1362" s="831"/>
      <c r="R1362" s="827"/>
      <c r="S1362" s="832"/>
    </row>
    <row r="1363" spans="1:19" ht="14.45" customHeight="1" x14ac:dyDescent="0.2">
      <c r="A1363" s="821" t="s">
        <v>6414</v>
      </c>
      <c r="B1363" s="822" t="s">
        <v>6415</v>
      </c>
      <c r="C1363" s="822" t="s">
        <v>615</v>
      </c>
      <c r="D1363" s="822" t="s">
        <v>2978</v>
      </c>
      <c r="E1363" s="822" t="s">
        <v>6329</v>
      </c>
      <c r="F1363" s="822" t="s">
        <v>6450</v>
      </c>
      <c r="G1363" s="822" t="s">
        <v>6451</v>
      </c>
      <c r="H1363" s="831">
        <v>7</v>
      </c>
      <c r="I1363" s="831">
        <v>2156</v>
      </c>
      <c r="J1363" s="822"/>
      <c r="K1363" s="822">
        <v>308</v>
      </c>
      <c r="L1363" s="831"/>
      <c r="M1363" s="831"/>
      <c r="N1363" s="822"/>
      <c r="O1363" s="822"/>
      <c r="P1363" s="831"/>
      <c r="Q1363" s="831"/>
      <c r="R1363" s="827"/>
      <c r="S1363" s="832"/>
    </row>
    <row r="1364" spans="1:19" ht="14.45" customHeight="1" x14ac:dyDescent="0.2">
      <c r="A1364" s="821" t="s">
        <v>6414</v>
      </c>
      <c r="B1364" s="822" t="s">
        <v>6415</v>
      </c>
      <c r="C1364" s="822" t="s">
        <v>615</v>
      </c>
      <c r="D1364" s="822" t="s">
        <v>2978</v>
      </c>
      <c r="E1364" s="822" t="s">
        <v>6329</v>
      </c>
      <c r="F1364" s="822" t="s">
        <v>6453</v>
      </c>
      <c r="G1364" s="822" t="s">
        <v>6451</v>
      </c>
      <c r="H1364" s="831">
        <v>5</v>
      </c>
      <c r="I1364" s="831">
        <v>1905</v>
      </c>
      <c r="J1364" s="822"/>
      <c r="K1364" s="822">
        <v>381</v>
      </c>
      <c r="L1364" s="831"/>
      <c r="M1364" s="831"/>
      <c r="N1364" s="822"/>
      <c r="O1364" s="822"/>
      <c r="P1364" s="831"/>
      <c r="Q1364" s="831"/>
      <c r="R1364" s="827"/>
      <c r="S1364" s="832"/>
    </row>
    <row r="1365" spans="1:19" ht="14.45" customHeight="1" x14ac:dyDescent="0.2">
      <c r="A1365" s="821" t="s">
        <v>6414</v>
      </c>
      <c r="B1365" s="822" t="s">
        <v>6415</v>
      </c>
      <c r="C1365" s="822" t="s">
        <v>615</v>
      </c>
      <c r="D1365" s="822" t="s">
        <v>2979</v>
      </c>
      <c r="E1365" s="822" t="s">
        <v>6329</v>
      </c>
      <c r="F1365" s="822" t="s">
        <v>6423</v>
      </c>
      <c r="G1365" s="822" t="s">
        <v>6424</v>
      </c>
      <c r="H1365" s="831">
        <v>8</v>
      </c>
      <c r="I1365" s="831">
        <v>2016</v>
      </c>
      <c r="J1365" s="822">
        <v>7.9370078740157481</v>
      </c>
      <c r="K1365" s="822">
        <v>252</v>
      </c>
      <c r="L1365" s="831">
        <v>1</v>
      </c>
      <c r="M1365" s="831">
        <v>254</v>
      </c>
      <c r="N1365" s="822">
        <v>1</v>
      </c>
      <c r="O1365" s="822">
        <v>254</v>
      </c>
      <c r="P1365" s="831"/>
      <c r="Q1365" s="831"/>
      <c r="R1365" s="827"/>
      <c r="S1365" s="832"/>
    </row>
    <row r="1366" spans="1:19" ht="14.45" customHeight="1" x14ac:dyDescent="0.2">
      <c r="A1366" s="821" t="s">
        <v>6414</v>
      </c>
      <c r="B1366" s="822" t="s">
        <v>6415</v>
      </c>
      <c r="C1366" s="822" t="s">
        <v>615</v>
      </c>
      <c r="D1366" s="822" t="s">
        <v>2979</v>
      </c>
      <c r="E1366" s="822" t="s">
        <v>6329</v>
      </c>
      <c r="F1366" s="822" t="s">
        <v>6425</v>
      </c>
      <c r="G1366" s="822" t="s">
        <v>6426</v>
      </c>
      <c r="H1366" s="831">
        <v>13</v>
      </c>
      <c r="I1366" s="831">
        <v>1651</v>
      </c>
      <c r="J1366" s="822"/>
      <c r="K1366" s="822">
        <v>127</v>
      </c>
      <c r="L1366" s="831"/>
      <c r="M1366" s="831"/>
      <c r="N1366" s="822"/>
      <c r="O1366" s="822"/>
      <c r="P1366" s="831">
        <v>1</v>
      </c>
      <c r="Q1366" s="831">
        <v>127</v>
      </c>
      <c r="R1366" s="827"/>
      <c r="S1366" s="832">
        <v>127</v>
      </c>
    </row>
    <row r="1367" spans="1:19" ht="14.45" customHeight="1" x14ac:dyDescent="0.2">
      <c r="A1367" s="821" t="s">
        <v>6414</v>
      </c>
      <c r="B1367" s="822" t="s">
        <v>6415</v>
      </c>
      <c r="C1367" s="822" t="s">
        <v>615</v>
      </c>
      <c r="D1367" s="822" t="s">
        <v>2979</v>
      </c>
      <c r="E1367" s="822" t="s">
        <v>6329</v>
      </c>
      <c r="F1367" s="822" t="s">
        <v>6436</v>
      </c>
      <c r="G1367" s="822" t="s">
        <v>6437</v>
      </c>
      <c r="H1367" s="831">
        <v>2</v>
      </c>
      <c r="I1367" s="831">
        <v>992</v>
      </c>
      <c r="J1367" s="822"/>
      <c r="K1367" s="822">
        <v>496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6414</v>
      </c>
      <c r="B1368" s="822" t="s">
        <v>6415</v>
      </c>
      <c r="C1368" s="822" t="s">
        <v>615</v>
      </c>
      <c r="D1368" s="822" t="s">
        <v>2979</v>
      </c>
      <c r="E1368" s="822" t="s">
        <v>6329</v>
      </c>
      <c r="F1368" s="822" t="s">
        <v>6440</v>
      </c>
      <c r="G1368" s="822" t="s">
        <v>6437</v>
      </c>
      <c r="H1368" s="831">
        <v>6</v>
      </c>
      <c r="I1368" s="831">
        <v>3414</v>
      </c>
      <c r="J1368" s="822"/>
      <c r="K1368" s="822">
        <v>569</v>
      </c>
      <c r="L1368" s="831"/>
      <c r="M1368" s="831"/>
      <c r="N1368" s="822"/>
      <c r="O1368" s="822"/>
      <c r="P1368" s="831">
        <v>2</v>
      </c>
      <c r="Q1368" s="831">
        <v>1152</v>
      </c>
      <c r="R1368" s="827"/>
      <c r="S1368" s="832">
        <v>576</v>
      </c>
    </row>
    <row r="1369" spans="1:19" ht="14.45" customHeight="1" x14ac:dyDescent="0.2">
      <c r="A1369" s="821" t="s">
        <v>6414</v>
      </c>
      <c r="B1369" s="822" t="s">
        <v>6415</v>
      </c>
      <c r="C1369" s="822" t="s">
        <v>615</v>
      </c>
      <c r="D1369" s="822" t="s">
        <v>2979</v>
      </c>
      <c r="E1369" s="822" t="s">
        <v>6329</v>
      </c>
      <c r="F1369" s="822" t="s">
        <v>6448</v>
      </c>
      <c r="G1369" s="822" t="s">
        <v>6449</v>
      </c>
      <c r="H1369" s="831">
        <v>1</v>
      </c>
      <c r="I1369" s="831">
        <v>86</v>
      </c>
      <c r="J1369" s="822"/>
      <c r="K1369" s="822">
        <v>86</v>
      </c>
      <c r="L1369" s="831"/>
      <c r="M1369" s="831"/>
      <c r="N1369" s="822"/>
      <c r="O1369" s="822"/>
      <c r="P1369" s="831"/>
      <c r="Q1369" s="831"/>
      <c r="R1369" s="827"/>
      <c r="S1369" s="832"/>
    </row>
    <row r="1370" spans="1:19" ht="14.45" customHeight="1" x14ac:dyDescent="0.2">
      <c r="A1370" s="821" t="s">
        <v>6414</v>
      </c>
      <c r="B1370" s="822" t="s">
        <v>6415</v>
      </c>
      <c r="C1370" s="822" t="s">
        <v>615</v>
      </c>
      <c r="D1370" s="822" t="s">
        <v>2979</v>
      </c>
      <c r="E1370" s="822" t="s">
        <v>6329</v>
      </c>
      <c r="F1370" s="822" t="s">
        <v>6453</v>
      </c>
      <c r="G1370" s="822" t="s">
        <v>6451</v>
      </c>
      <c r="H1370" s="831">
        <v>10</v>
      </c>
      <c r="I1370" s="831">
        <v>3810</v>
      </c>
      <c r="J1370" s="822">
        <v>9.896103896103897</v>
      </c>
      <c r="K1370" s="822">
        <v>381</v>
      </c>
      <c r="L1370" s="831">
        <v>1</v>
      </c>
      <c r="M1370" s="831">
        <v>385</v>
      </c>
      <c r="N1370" s="822">
        <v>1</v>
      </c>
      <c r="O1370" s="822">
        <v>385</v>
      </c>
      <c r="P1370" s="831"/>
      <c r="Q1370" s="831"/>
      <c r="R1370" s="827"/>
      <c r="S1370" s="832"/>
    </row>
    <row r="1371" spans="1:19" ht="14.45" customHeight="1" x14ac:dyDescent="0.2">
      <c r="A1371" s="821" t="s">
        <v>6414</v>
      </c>
      <c r="B1371" s="822" t="s">
        <v>6415</v>
      </c>
      <c r="C1371" s="822" t="s">
        <v>615</v>
      </c>
      <c r="D1371" s="822" t="s">
        <v>2979</v>
      </c>
      <c r="E1371" s="822" t="s">
        <v>6329</v>
      </c>
      <c r="F1371" s="822" t="s">
        <v>6454</v>
      </c>
      <c r="G1371" s="822" t="s">
        <v>6455</v>
      </c>
      <c r="H1371" s="831">
        <v>2</v>
      </c>
      <c r="I1371" s="831">
        <v>546</v>
      </c>
      <c r="J1371" s="822"/>
      <c r="K1371" s="822">
        <v>273</v>
      </c>
      <c r="L1371" s="831"/>
      <c r="M1371" s="831"/>
      <c r="N1371" s="822"/>
      <c r="O1371" s="822"/>
      <c r="P1371" s="831">
        <v>1</v>
      </c>
      <c r="Q1371" s="831">
        <v>276</v>
      </c>
      <c r="R1371" s="827"/>
      <c r="S1371" s="832">
        <v>276</v>
      </c>
    </row>
    <row r="1372" spans="1:19" ht="14.45" customHeight="1" x14ac:dyDescent="0.2">
      <c r="A1372" s="821" t="s">
        <v>6414</v>
      </c>
      <c r="B1372" s="822" t="s">
        <v>6415</v>
      </c>
      <c r="C1372" s="822" t="s">
        <v>615</v>
      </c>
      <c r="D1372" s="822" t="s">
        <v>2980</v>
      </c>
      <c r="E1372" s="822" t="s">
        <v>6329</v>
      </c>
      <c r="F1372" s="822" t="s">
        <v>6423</v>
      </c>
      <c r="G1372" s="822" t="s">
        <v>6424</v>
      </c>
      <c r="H1372" s="831">
        <v>1</v>
      </c>
      <c r="I1372" s="831">
        <v>252</v>
      </c>
      <c r="J1372" s="822"/>
      <c r="K1372" s="822">
        <v>252</v>
      </c>
      <c r="L1372" s="831"/>
      <c r="M1372" s="831"/>
      <c r="N1372" s="822"/>
      <c r="O1372" s="822"/>
      <c r="P1372" s="831">
        <v>1</v>
      </c>
      <c r="Q1372" s="831">
        <v>255</v>
      </c>
      <c r="R1372" s="827"/>
      <c r="S1372" s="832">
        <v>255</v>
      </c>
    </row>
    <row r="1373" spans="1:19" ht="14.45" customHeight="1" x14ac:dyDescent="0.2">
      <c r="A1373" s="821" t="s">
        <v>6414</v>
      </c>
      <c r="B1373" s="822" t="s">
        <v>6415</v>
      </c>
      <c r="C1373" s="822" t="s">
        <v>615</v>
      </c>
      <c r="D1373" s="822" t="s">
        <v>2980</v>
      </c>
      <c r="E1373" s="822" t="s">
        <v>6329</v>
      </c>
      <c r="F1373" s="822" t="s">
        <v>6425</v>
      </c>
      <c r="G1373" s="822" t="s">
        <v>6426</v>
      </c>
      <c r="H1373" s="831"/>
      <c r="I1373" s="831"/>
      <c r="J1373" s="822"/>
      <c r="K1373" s="822"/>
      <c r="L1373" s="831"/>
      <c r="M1373" s="831"/>
      <c r="N1373" s="822"/>
      <c r="O1373" s="822"/>
      <c r="P1373" s="831">
        <v>1</v>
      </c>
      <c r="Q1373" s="831">
        <v>127</v>
      </c>
      <c r="R1373" s="827"/>
      <c r="S1373" s="832">
        <v>127</v>
      </c>
    </row>
    <row r="1374" spans="1:19" ht="14.45" customHeight="1" x14ac:dyDescent="0.2">
      <c r="A1374" s="821" t="s">
        <v>6414</v>
      </c>
      <c r="B1374" s="822" t="s">
        <v>6415</v>
      </c>
      <c r="C1374" s="822" t="s">
        <v>615</v>
      </c>
      <c r="D1374" s="822" t="s">
        <v>2980</v>
      </c>
      <c r="E1374" s="822" t="s">
        <v>6329</v>
      </c>
      <c r="F1374" s="822" t="s">
        <v>6436</v>
      </c>
      <c r="G1374" s="822" t="s">
        <v>6437</v>
      </c>
      <c r="H1374" s="831">
        <v>2</v>
      </c>
      <c r="I1374" s="831">
        <v>992</v>
      </c>
      <c r="J1374" s="822"/>
      <c r="K1374" s="822">
        <v>496</v>
      </c>
      <c r="L1374" s="831"/>
      <c r="M1374" s="831"/>
      <c r="N1374" s="822"/>
      <c r="O1374" s="822"/>
      <c r="P1374" s="831"/>
      <c r="Q1374" s="831"/>
      <c r="R1374" s="827"/>
      <c r="S1374" s="832"/>
    </row>
    <row r="1375" spans="1:19" ht="14.45" customHeight="1" x14ac:dyDescent="0.2">
      <c r="A1375" s="821" t="s">
        <v>6414</v>
      </c>
      <c r="B1375" s="822" t="s">
        <v>6415</v>
      </c>
      <c r="C1375" s="822" t="s">
        <v>615</v>
      </c>
      <c r="D1375" s="822" t="s">
        <v>2980</v>
      </c>
      <c r="E1375" s="822" t="s">
        <v>6329</v>
      </c>
      <c r="F1375" s="822" t="s">
        <v>6440</v>
      </c>
      <c r="G1375" s="822" t="s">
        <v>6437</v>
      </c>
      <c r="H1375" s="831"/>
      <c r="I1375" s="831"/>
      <c r="J1375" s="822"/>
      <c r="K1375" s="822"/>
      <c r="L1375" s="831"/>
      <c r="M1375" s="831"/>
      <c r="N1375" s="822"/>
      <c r="O1375" s="822"/>
      <c r="P1375" s="831">
        <v>2</v>
      </c>
      <c r="Q1375" s="831">
        <v>1152</v>
      </c>
      <c r="R1375" s="827"/>
      <c r="S1375" s="832">
        <v>576</v>
      </c>
    </row>
    <row r="1376" spans="1:19" ht="14.45" customHeight="1" x14ac:dyDescent="0.2">
      <c r="A1376" s="821" t="s">
        <v>6414</v>
      </c>
      <c r="B1376" s="822" t="s">
        <v>6415</v>
      </c>
      <c r="C1376" s="822" t="s">
        <v>615</v>
      </c>
      <c r="D1376" s="822" t="s">
        <v>2980</v>
      </c>
      <c r="E1376" s="822" t="s">
        <v>6329</v>
      </c>
      <c r="F1376" s="822" t="s">
        <v>6446</v>
      </c>
      <c r="G1376" s="822" t="s">
        <v>6447</v>
      </c>
      <c r="H1376" s="831"/>
      <c r="I1376" s="831"/>
      <c r="J1376" s="822"/>
      <c r="K1376" s="822"/>
      <c r="L1376" s="831"/>
      <c r="M1376" s="831"/>
      <c r="N1376" s="822"/>
      <c r="O1376" s="822"/>
      <c r="P1376" s="831">
        <v>1</v>
      </c>
      <c r="Q1376" s="831">
        <v>219</v>
      </c>
      <c r="R1376" s="827"/>
      <c r="S1376" s="832">
        <v>219</v>
      </c>
    </row>
    <row r="1377" spans="1:19" ht="14.45" customHeight="1" x14ac:dyDescent="0.2">
      <c r="A1377" s="821" t="s">
        <v>6414</v>
      </c>
      <c r="B1377" s="822" t="s">
        <v>6415</v>
      </c>
      <c r="C1377" s="822" t="s">
        <v>615</v>
      </c>
      <c r="D1377" s="822" t="s">
        <v>6317</v>
      </c>
      <c r="E1377" s="822" t="s">
        <v>6329</v>
      </c>
      <c r="F1377" s="822" t="s">
        <v>6423</v>
      </c>
      <c r="G1377" s="822" t="s">
        <v>6424</v>
      </c>
      <c r="H1377" s="831"/>
      <c r="I1377" s="831"/>
      <c r="J1377" s="822"/>
      <c r="K1377" s="822"/>
      <c r="L1377" s="831"/>
      <c r="M1377" s="831"/>
      <c r="N1377" s="822"/>
      <c r="O1377" s="822"/>
      <c r="P1377" s="831">
        <v>1</v>
      </c>
      <c r="Q1377" s="831">
        <v>255</v>
      </c>
      <c r="R1377" s="827"/>
      <c r="S1377" s="832">
        <v>255</v>
      </c>
    </row>
    <row r="1378" spans="1:19" ht="14.45" customHeight="1" x14ac:dyDescent="0.2">
      <c r="A1378" s="821" t="s">
        <v>6414</v>
      </c>
      <c r="B1378" s="822" t="s">
        <v>6415</v>
      </c>
      <c r="C1378" s="822" t="s">
        <v>615</v>
      </c>
      <c r="D1378" s="822" t="s">
        <v>6317</v>
      </c>
      <c r="E1378" s="822" t="s">
        <v>6329</v>
      </c>
      <c r="F1378" s="822" t="s">
        <v>6425</v>
      </c>
      <c r="G1378" s="822" t="s">
        <v>6426</v>
      </c>
      <c r="H1378" s="831"/>
      <c r="I1378" s="831"/>
      <c r="J1378" s="822"/>
      <c r="K1378" s="822"/>
      <c r="L1378" s="831"/>
      <c r="M1378" s="831"/>
      <c r="N1378" s="822"/>
      <c r="O1378" s="822"/>
      <c r="P1378" s="831">
        <v>4</v>
      </c>
      <c r="Q1378" s="831">
        <v>508</v>
      </c>
      <c r="R1378" s="827"/>
      <c r="S1378" s="832">
        <v>127</v>
      </c>
    </row>
    <row r="1379" spans="1:19" ht="14.45" customHeight="1" x14ac:dyDescent="0.2">
      <c r="A1379" s="821" t="s">
        <v>6414</v>
      </c>
      <c r="B1379" s="822" t="s">
        <v>6415</v>
      </c>
      <c r="C1379" s="822" t="s">
        <v>615</v>
      </c>
      <c r="D1379" s="822" t="s">
        <v>6317</v>
      </c>
      <c r="E1379" s="822" t="s">
        <v>6329</v>
      </c>
      <c r="F1379" s="822" t="s">
        <v>6450</v>
      </c>
      <c r="G1379" s="822" t="s">
        <v>6451</v>
      </c>
      <c r="H1379" s="831"/>
      <c r="I1379" s="831"/>
      <c r="J1379" s="822"/>
      <c r="K1379" s="822"/>
      <c r="L1379" s="831"/>
      <c r="M1379" s="831"/>
      <c r="N1379" s="822"/>
      <c r="O1379" s="822"/>
      <c r="P1379" s="831">
        <v>5</v>
      </c>
      <c r="Q1379" s="831">
        <v>1555</v>
      </c>
      <c r="R1379" s="827"/>
      <c r="S1379" s="832">
        <v>311</v>
      </c>
    </row>
    <row r="1380" spans="1:19" ht="14.45" customHeight="1" x14ac:dyDescent="0.2">
      <c r="A1380" s="821" t="s">
        <v>6414</v>
      </c>
      <c r="B1380" s="822" t="s">
        <v>6415</v>
      </c>
      <c r="C1380" s="822" t="s">
        <v>615</v>
      </c>
      <c r="D1380" s="822" t="s">
        <v>6318</v>
      </c>
      <c r="E1380" s="822" t="s">
        <v>6329</v>
      </c>
      <c r="F1380" s="822" t="s">
        <v>6423</v>
      </c>
      <c r="G1380" s="822" t="s">
        <v>6424</v>
      </c>
      <c r="H1380" s="831">
        <v>2</v>
      </c>
      <c r="I1380" s="831">
        <v>504</v>
      </c>
      <c r="J1380" s="822"/>
      <c r="K1380" s="822">
        <v>252</v>
      </c>
      <c r="L1380" s="831"/>
      <c r="M1380" s="831"/>
      <c r="N1380" s="822"/>
      <c r="O1380" s="822"/>
      <c r="P1380" s="831"/>
      <c r="Q1380" s="831"/>
      <c r="R1380" s="827"/>
      <c r="S1380" s="832"/>
    </row>
    <row r="1381" spans="1:19" ht="14.45" customHeight="1" x14ac:dyDescent="0.2">
      <c r="A1381" s="821" t="s">
        <v>6414</v>
      </c>
      <c r="B1381" s="822" t="s">
        <v>6415</v>
      </c>
      <c r="C1381" s="822" t="s">
        <v>615</v>
      </c>
      <c r="D1381" s="822" t="s">
        <v>6318</v>
      </c>
      <c r="E1381" s="822" t="s">
        <v>6329</v>
      </c>
      <c r="F1381" s="822" t="s">
        <v>6425</v>
      </c>
      <c r="G1381" s="822" t="s">
        <v>6426</v>
      </c>
      <c r="H1381" s="831">
        <v>2</v>
      </c>
      <c r="I1381" s="831">
        <v>253</v>
      </c>
      <c r="J1381" s="822"/>
      <c r="K1381" s="822">
        <v>126.5</v>
      </c>
      <c r="L1381" s="831"/>
      <c r="M1381" s="831"/>
      <c r="N1381" s="822"/>
      <c r="O1381" s="822"/>
      <c r="P1381" s="831"/>
      <c r="Q1381" s="831"/>
      <c r="R1381" s="827"/>
      <c r="S1381" s="832"/>
    </row>
    <row r="1382" spans="1:19" ht="14.45" customHeight="1" x14ac:dyDescent="0.2">
      <c r="A1382" s="821" t="s">
        <v>6414</v>
      </c>
      <c r="B1382" s="822" t="s">
        <v>6415</v>
      </c>
      <c r="C1382" s="822" t="s">
        <v>615</v>
      </c>
      <c r="D1382" s="822" t="s">
        <v>6318</v>
      </c>
      <c r="E1382" s="822" t="s">
        <v>6329</v>
      </c>
      <c r="F1382" s="822" t="s">
        <v>6434</v>
      </c>
      <c r="G1382" s="822" t="s">
        <v>6435</v>
      </c>
      <c r="H1382" s="831">
        <v>1</v>
      </c>
      <c r="I1382" s="831">
        <v>332</v>
      </c>
      <c r="J1382" s="822"/>
      <c r="K1382" s="822">
        <v>332</v>
      </c>
      <c r="L1382" s="831"/>
      <c r="M1382" s="831"/>
      <c r="N1382" s="822"/>
      <c r="O1382" s="822"/>
      <c r="P1382" s="831"/>
      <c r="Q1382" s="831"/>
      <c r="R1382" s="827"/>
      <c r="S1382" s="832"/>
    </row>
    <row r="1383" spans="1:19" ht="14.45" customHeight="1" x14ac:dyDescent="0.2">
      <c r="A1383" s="821" t="s">
        <v>6414</v>
      </c>
      <c r="B1383" s="822" t="s">
        <v>6415</v>
      </c>
      <c r="C1383" s="822" t="s">
        <v>615</v>
      </c>
      <c r="D1383" s="822" t="s">
        <v>6318</v>
      </c>
      <c r="E1383" s="822" t="s">
        <v>6329</v>
      </c>
      <c r="F1383" s="822" t="s">
        <v>6436</v>
      </c>
      <c r="G1383" s="822" t="s">
        <v>6437</v>
      </c>
      <c r="H1383" s="831">
        <v>3</v>
      </c>
      <c r="I1383" s="831">
        <v>1488</v>
      </c>
      <c r="J1383" s="822"/>
      <c r="K1383" s="822">
        <v>496</v>
      </c>
      <c r="L1383" s="831"/>
      <c r="M1383" s="831"/>
      <c r="N1383" s="822"/>
      <c r="O1383" s="822"/>
      <c r="P1383" s="831"/>
      <c r="Q1383" s="831"/>
      <c r="R1383" s="827"/>
      <c r="S1383" s="832"/>
    </row>
    <row r="1384" spans="1:19" ht="14.45" customHeight="1" x14ac:dyDescent="0.2">
      <c r="A1384" s="821" t="s">
        <v>6414</v>
      </c>
      <c r="B1384" s="822" t="s">
        <v>6415</v>
      </c>
      <c r="C1384" s="822" t="s">
        <v>615</v>
      </c>
      <c r="D1384" s="822" t="s">
        <v>6318</v>
      </c>
      <c r="E1384" s="822" t="s">
        <v>6329</v>
      </c>
      <c r="F1384" s="822" t="s">
        <v>6438</v>
      </c>
      <c r="G1384" s="822" t="s">
        <v>6439</v>
      </c>
      <c r="H1384" s="831"/>
      <c r="I1384" s="831"/>
      <c r="J1384" s="822"/>
      <c r="K1384" s="822"/>
      <c r="L1384" s="831">
        <v>2</v>
      </c>
      <c r="M1384" s="831">
        <v>1382</v>
      </c>
      <c r="N1384" s="822">
        <v>1</v>
      </c>
      <c r="O1384" s="822">
        <v>691</v>
      </c>
      <c r="P1384" s="831"/>
      <c r="Q1384" s="831"/>
      <c r="R1384" s="827"/>
      <c r="S1384" s="832"/>
    </row>
    <row r="1385" spans="1:19" ht="14.45" customHeight="1" x14ac:dyDescent="0.2">
      <c r="A1385" s="821" t="s">
        <v>6414</v>
      </c>
      <c r="B1385" s="822" t="s">
        <v>6415</v>
      </c>
      <c r="C1385" s="822" t="s">
        <v>615</v>
      </c>
      <c r="D1385" s="822" t="s">
        <v>6318</v>
      </c>
      <c r="E1385" s="822" t="s">
        <v>6329</v>
      </c>
      <c r="F1385" s="822" t="s">
        <v>6452</v>
      </c>
      <c r="G1385" s="822" t="s">
        <v>6447</v>
      </c>
      <c r="H1385" s="831"/>
      <c r="I1385" s="831"/>
      <c r="J1385" s="822"/>
      <c r="K1385" s="822"/>
      <c r="L1385" s="831">
        <v>1</v>
      </c>
      <c r="M1385" s="831">
        <v>179</v>
      </c>
      <c r="N1385" s="822">
        <v>1</v>
      </c>
      <c r="O1385" s="822">
        <v>179</v>
      </c>
      <c r="P1385" s="831"/>
      <c r="Q1385" s="831"/>
      <c r="R1385" s="827"/>
      <c r="S1385" s="832"/>
    </row>
    <row r="1386" spans="1:19" ht="14.45" customHeight="1" x14ac:dyDescent="0.2">
      <c r="A1386" s="821" t="s">
        <v>6414</v>
      </c>
      <c r="B1386" s="822" t="s">
        <v>6415</v>
      </c>
      <c r="C1386" s="822" t="s">
        <v>615</v>
      </c>
      <c r="D1386" s="822" t="s">
        <v>6318</v>
      </c>
      <c r="E1386" s="822" t="s">
        <v>6329</v>
      </c>
      <c r="F1386" s="822" t="s">
        <v>6454</v>
      </c>
      <c r="G1386" s="822" t="s">
        <v>6455</v>
      </c>
      <c r="H1386" s="831">
        <v>1</v>
      </c>
      <c r="I1386" s="831">
        <v>273</v>
      </c>
      <c r="J1386" s="822"/>
      <c r="K1386" s="822">
        <v>273</v>
      </c>
      <c r="L1386" s="831"/>
      <c r="M1386" s="831"/>
      <c r="N1386" s="822"/>
      <c r="O1386" s="822"/>
      <c r="P1386" s="831"/>
      <c r="Q1386" s="831"/>
      <c r="R1386" s="827"/>
      <c r="S1386" s="832"/>
    </row>
    <row r="1387" spans="1:19" ht="14.45" customHeight="1" x14ac:dyDescent="0.2">
      <c r="A1387" s="821" t="s">
        <v>6414</v>
      </c>
      <c r="B1387" s="822" t="s">
        <v>6415</v>
      </c>
      <c r="C1387" s="822" t="s">
        <v>615</v>
      </c>
      <c r="D1387" s="822" t="s">
        <v>2981</v>
      </c>
      <c r="E1387" s="822" t="s">
        <v>6329</v>
      </c>
      <c r="F1387" s="822" t="s">
        <v>6423</v>
      </c>
      <c r="G1387" s="822" t="s">
        <v>6424</v>
      </c>
      <c r="H1387" s="831">
        <v>3</v>
      </c>
      <c r="I1387" s="831">
        <v>756</v>
      </c>
      <c r="J1387" s="822"/>
      <c r="K1387" s="822">
        <v>252</v>
      </c>
      <c r="L1387" s="831"/>
      <c r="M1387" s="831"/>
      <c r="N1387" s="822"/>
      <c r="O1387" s="822"/>
      <c r="P1387" s="831"/>
      <c r="Q1387" s="831"/>
      <c r="R1387" s="827"/>
      <c r="S1387" s="832"/>
    </row>
    <row r="1388" spans="1:19" ht="14.45" customHeight="1" x14ac:dyDescent="0.2">
      <c r="A1388" s="821" t="s">
        <v>6414</v>
      </c>
      <c r="B1388" s="822" t="s">
        <v>6415</v>
      </c>
      <c r="C1388" s="822" t="s">
        <v>615</v>
      </c>
      <c r="D1388" s="822" t="s">
        <v>2981</v>
      </c>
      <c r="E1388" s="822" t="s">
        <v>6329</v>
      </c>
      <c r="F1388" s="822" t="s">
        <v>6425</v>
      </c>
      <c r="G1388" s="822" t="s">
        <v>6426</v>
      </c>
      <c r="H1388" s="831">
        <v>3</v>
      </c>
      <c r="I1388" s="831">
        <v>381</v>
      </c>
      <c r="J1388" s="822"/>
      <c r="K1388" s="822">
        <v>127</v>
      </c>
      <c r="L1388" s="831"/>
      <c r="M1388" s="831"/>
      <c r="N1388" s="822"/>
      <c r="O1388" s="822"/>
      <c r="P1388" s="831"/>
      <c r="Q1388" s="831"/>
      <c r="R1388" s="827"/>
      <c r="S1388" s="832"/>
    </row>
    <row r="1389" spans="1:19" ht="14.45" customHeight="1" x14ac:dyDescent="0.2">
      <c r="A1389" s="821" t="s">
        <v>6414</v>
      </c>
      <c r="B1389" s="822" t="s">
        <v>6415</v>
      </c>
      <c r="C1389" s="822" t="s">
        <v>615</v>
      </c>
      <c r="D1389" s="822" t="s">
        <v>2981</v>
      </c>
      <c r="E1389" s="822" t="s">
        <v>6329</v>
      </c>
      <c r="F1389" s="822" t="s">
        <v>6440</v>
      </c>
      <c r="G1389" s="822" t="s">
        <v>6437</v>
      </c>
      <c r="H1389" s="831">
        <v>14</v>
      </c>
      <c r="I1389" s="831">
        <v>7966</v>
      </c>
      <c r="J1389" s="822"/>
      <c r="K1389" s="822">
        <v>569</v>
      </c>
      <c r="L1389" s="831"/>
      <c r="M1389" s="831"/>
      <c r="N1389" s="822"/>
      <c r="O1389" s="822"/>
      <c r="P1389" s="831"/>
      <c r="Q1389" s="831"/>
      <c r="R1389" s="827"/>
      <c r="S1389" s="832"/>
    </row>
    <row r="1390" spans="1:19" ht="14.45" customHeight="1" x14ac:dyDescent="0.2">
      <c r="A1390" s="821" t="s">
        <v>6414</v>
      </c>
      <c r="B1390" s="822" t="s">
        <v>6415</v>
      </c>
      <c r="C1390" s="822" t="s">
        <v>615</v>
      </c>
      <c r="D1390" s="822" t="s">
        <v>6319</v>
      </c>
      <c r="E1390" s="822" t="s">
        <v>6329</v>
      </c>
      <c r="F1390" s="822" t="s">
        <v>6423</v>
      </c>
      <c r="G1390" s="822" t="s">
        <v>6424</v>
      </c>
      <c r="H1390" s="831">
        <v>4</v>
      </c>
      <c r="I1390" s="831">
        <v>1008</v>
      </c>
      <c r="J1390" s="822">
        <v>3.9685039370078741</v>
      </c>
      <c r="K1390" s="822">
        <v>252</v>
      </c>
      <c r="L1390" s="831">
        <v>1</v>
      </c>
      <c r="M1390" s="831">
        <v>254</v>
      </c>
      <c r="N1390" s="822">
        <v>1</v>
      </c>
      <c r="O1390" s="822">
        <v>254</v>
      </c>
      <c r="P1390" s="831">
        <v>1</v>
      </c>
      <c r="Q1390" s="831">
        <v>255</v>
      </c>
      <c r="R1390" s="827">
        <v>1.0039370078740157</v>
      </c>
      <c r="S1390" s="832">
        <v>255</v>
      </c>
    </row>
    <row r="1391" spans="1:19" ht="14.45" customHeight="1" x14ac:dyDescent="0.2">
      <c r="A1391" s="821" t="s">
        <v>6414</v>
      </c>
      <c r="B1391" s="822" t="s">
        <v>6415</v>
      </c>
      <c r="C1391" s="822" t="s">
        <v>615</v>
      </c>
      <c r="D1391" s="822" t="s">
        <v>6319</v>
      </c>
      <c r="E1391" s="822" t="s">
        <v>6329</v>
      </c>
      <c r="F1391" s="822" t="s">
        <v>6425</v>
      </c>
      <c r="G1391" s="822" t="s">
        <v>6426</v>
      </c>
      <c r="H1391" s="831">
        <v>4</v>
      </c>
      <c r="I1391" s="831">
        <v>508</v>
      </c>
      <c r="J1391" s="822">
        <v>4.0317460317460316</v>
      </c>
      <c r="K1391" s="822">
        <v>127</v>
      </c>
      <c r="L1391" s="831">
        <v>1</v>
      </c>
      <c r="M1391" s="831">
        <v>126</v>
      </c>
      <c r="N1391" s="822">
        <v>1</v>
      </c>
      <c r="O1391" s="822">
        <v>126</v>
      </c>
      <c r="P1391" s="831"/>
      <c r="Q1391" s="831"/>
      <c r="R1391" s="827"/>
      <c r="S1391" s="832"/>
    </row>
    <row r="1392" spans="1:19" ht="14.45" customHeight="1" x14ac:dyDescent="0.2">
      <c r="A1392" s="821" t="s">
        <v>6414</v>
      </c>
      <c r="B1392" s="822" t="s">
        <v>6415</v>
      </c>
      <c r="C1392" s="822" t="s">
        <v>615</v>
      </c>
      <c r="D1392" s="822" t="s">
        <v>6319</v>
      </c>
      <c r="E1392" s="822" t="s">
        <v>6329</v>
      </c>
      <c r="F1392" s="822" t="s">
        <v>6440</v>
      </c>
      <c r="G1392" s="822" t="s">
        <v>6437</v>
      </c>
      <c r="H1392" s="831"/>
      <c r="I1392" s="831"/>
      <c r="J1392" s="822"/>
      <c r="K1392" s="822"/>
      <c r="L1392" s="831">
        <v>2</v>
      </c>
      <c r="M1392" s="831">
        <v>1146</v>
      </c>
      <c r="N1392" s="822">
        <v>1</v>
      </c>
      <c r="O1392" s="822">
        <v>573</v>
      </c>
      <c r="P1392" s="831"/>
      <c r="Q1392" s="831"/>
      <c r="R1392" s="827"/>
      <c r="S1392" s="832"/>
    </row>
    <row r="1393" spans="1:19" ht="14.45" customHeight="1" x14ac:dyDescent="0.2">
      <c r="A1393" s="821" t="s">
        <v>6414</v>
      </c>
      <c r="B1393" s="822" t="s">
        <v>6415</v>
      </c>
      <c r="C1393" s="822" t="s">
        <v>615</v>
      </c>
      <c r="D1393" s="822" t="s">
        <v>6319</v>
      </c>
      <c r="E1393" s="822" t="s">
        <v>6329</v>
      </c>
      <c r="F1393" s="822" t="s">
        <v>6448</v>
      </c>
      <c r="G1393" s="822" t="s">
        <v>6449</v>
      </c>
      <c r="H1393" s="831">
        <v>4</v>
      </c>
      <c r="I1393" s="831">
        <v>344</v>
      </c>
      <c r="J1393" s="822"/>
      <c r="K1393" s="822">
        <v>86</v>
      </c>
      <c r="L1393" s="831"/>
      <c r="M1393" s="831"/>
      <c r="N1393" s="822"/>
      <c r="O1393" s="822"/>
      <c r="P1393" s="831"/>
      <c r="Q1393" s="831"/>
      <c r="R1393" s="827"/>
      <c r="S1393" s="832"/>
    </row>
    <row r="1394" spans="1:19" ht="14.45" customHeight="1" x14ac:dyDescent="0.2">
      <c r="A1394" s="821" t="s">
        <v>6414</v>
      </c>
      <c r="B1394" s="822" t="s">
        <v>6415</v>
      </c>
      <c r="C1394" s="822" t="s">
        <v>615</v>
      </c>
      <c r="D1394" s="822" t="s">
        <v>6319</v>
      </c>
      <c r="E1394" s="822" t="s">
        <v>6329</v>
      </c>
      <c r="F1394" s="822" t="s">
        <v>6461</v>
      </c>
      <c r="G1394" s="822" t="s">
        <v>6460</v>
      </c>
      <c r="H1394" s="831">
        <v>1</v>
      </c>
      <c r="I1394" s="831">
        <v>746</v>
      </c>
      <c r="J1394" s="822"/>
      <c r="K1394" s="822">
        <v>746</v>
      </c>
      <c r="L1394" s="831"/>
      <c r="M1394" s="831"/>
      <c r="N1394" s="822"/>
      <c r="O1394" s="822"/>
      <c r="P1394" s="831"/>
      <c r="Q1394" s="831"/>
      <c r="R1394" s="827"/>
      <c r="S1394" s="832"/>
    </row>
    <row r="1395" spans="1:19" ht="14.45" customHeight="1" x14ac:dyDescent="0.2">
      <c r="A1395" s="821" t="s">
        <v>6414</v>
      </c>
      <c r="B1395" s="822" t="s">
        <v>6415</v>
      </c>
      <c r="C1395" s="822" t="s">
        <v>615</v>
      </c>
      <c r="D1395" s="822" t="s">
        <v>6319</v>
      </c>
      <c r="E1395" s="822" t="s">
        <v>6329</v>
      </c>
      <c r="F1395" s="822" t="s">
        <v>6462</v>
      </c>
      <c r="G1395" s="822" t="s">
        <v>6463</v>
      </c>
      <c r="H1395" s="831">
        <v>4</v>
      </c>
      <c r="I1395" s="831">
        <v>2176</v>
      </c>
      <c r="J1395" s="822"/>
      <c r="K1395" s="822">
        <v>544</v>
      </c>
      <c r="L1395" s="831"/>
      <c r="M1395" s="831"/>
      <c r="N1395" s="822"/>
      <c r="O1395" s="822"/>
      <c r="P1395" s="831"/>
      <c r="Q1395" s="831"/>
      <c r="R1395" s="827"/>
      <c r="S1395" s="832"/>
    </row>
    <row r="1396" spans="1:19" ht="14.45" customHeight="1" x14ac:dyDescent="0.2">
      <c r="A1396" s="821" t="s">
        <v>6414</v>
      </c>
      <c r="B1396" s="822" t="s">
        <v>6415</v>
      </c>
      <c r="C1396" s="822" t="s">
        <v>615</v>
      </c>
      <c r="D1396" s="822" t="s">
        <v>6319</v>
      </c>
      <c r="E1396" s="822" t="s">
        <v>6329</v>
      </c>
      <c r="F1396" s="822" t="s">
        <v>6450</v>
      </c>
      <c r="G1396" s="822" t="s">
        <v>6451</v>
      </c>
      <c r="H1396" s="831">
        <v>7</v>
      </c>
      <c r="I1396" s="831">
        <v>2156</v>
      </c>
      <c r="J1396" s="822"/>
      <c r="K1396" s="822">
        <v>308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6414</v>
      </c>
      <c r="B1397" s="822" t="s">
        <v>6415</v>
      </c>
      <c r="C1397" s="822" t="s">
        <v>615</v>
      </c>
      <c r="D1397" s="822" t="s">
        <v>6319</v>
      </c>
      <c r="E1397" s="822" t="s">
        <v>6329</v>
      </c>
      <c r="F1397" s="822" t="s">
        <v>6452</v>
      </c>
      <c r="G1397" s="822" t="s">
        <v>6447</v>
      </c>
      <c r="H1397" s="831">
        <v>1</v>
      </c>
      <c r="I1397" s="831">
        <v>179</v>
      </c>
      <c r="J1397" s="822"/>
      <c r="K1397" s="822">
        <v>179</v>
      </c>
      <c r="L1397" s="831"/>
      <c r="M1397" s="831"/>
      <c r="N1397" s="822"/>
      <c r="O1397" s="822"/>
      <c r="P1397" s="831"/>
      <c r="Q1397" s="831"/>
      <c r="R1397" s="827"/>
      <c r="S1397" s="832"/>
    </row>
    <row r="1398" spans="1:19" ht="14.45" customHeight="1" x14ac:dyDescent="0.2">
      <c r="A1398" s="821" t="s">
        <v>6414</v>
      </c>
      <c r="B1398" s="822" t="s">
        <v>6415</v>
      </c>
      <c r="C1398" s="822" t="s">
        <v>615</v>
      </c>
      <c r="D1398" s="822" t="s">
        <v>6319</v>
      </c>
      <c r="E1398" s="822" t="s">
        <v>6329</v>
      </c>
      <c r="F1398" s="822" t="s">
        <v>6453</v>
      </c>
      <c r="G1398" s="822" t="s">
        <v>6451</v>
      </c>
      <c r="H1398" s="831"/>
      <c r="I1398" s="831"/>
      <c r="J1398" s="822"/>
      <c r="K1398" s="822"/>
      <c r="L1398" s="831"/>
      <c r="M1398" s="831"/>
      <c r="N1398" s="822"/>
      <c r="O1398" s="822"/>
      <c r="P1398" s="831">
        <v>2</v>
      </c>
      <c r="Q1398" s="831">
        <v>776</v>
      </c>
      <c r="R1398" s="827"/>
      <c r="S1398" s="832">
        <v>388</v>
      </c>
    </row>
    <row r="1399" spans="1:19" ht="14.45" customHeight="1" x14ac:dyDescent="0.2">
      <c r="A1399" s="821" t="s">
        <v>6414</v>
      </c>
      <c r="B1399" s="822" t="s">
        <v>6415</v>
      </c>
      <c r="C1399" s="822" t="s">
        <v>615</v>
      </c>
      <c r="D1399" s="822" t="s">
        <v>2982</v>
      </c>
      <c r="E1399" s="822" t="s">
        <v>6329</v>
      </c>
      <c r="F1399" s="822" t="s">
        <v>6423</v>
      </c>
      <c r="G1399" s="822" t="s">
        <v>6424</v>
      </c>
      <c r="H1399" s="831">
        <v>1</v>
      </c>
      <c r="I1399" s="831">
        <v>252</v>
      </c>
      <c r="J1399" s="822">
        <v>0.99212598425196852</v>
      </c>
      <c r="K1399" s="822">
        <v>252</v>
      </c>
      <c r="L1399" s="831">
        <v>1</v>
      </c>
      <c r="M1399" s="831">
        <v>254</v>
      </c>
      <c r="N1399" s="822">
        <v>1</v>
      </c>
      <c r="O1399" s="822">
        <v>254</v>
      </c>
      <c r="P1399" s="831"/>
      <c r="Q1399" s="831"/>
      <c r="R1399" s="827"/>
      <c r="S1399" s="832"/>
    </row>
    <row r="1400" spans="1:19" ht="14.45" customHeight="1" x14ac:dyDescent="0.2">
      <c r="A1400" s="821" t="s">
        <v>6414</v>
      </c>
      <c r="B1400" s="822" t="s">
        <v>6415</v>
      </c>
      <c r="C1400" s="822" t="s">
        <v>615</v>
      </c>
      <c r="D1400" s="822" t="s">
        <v>2982</v>
      </c>
      <c r="E1400" s="822" t="s">
        <v>6329</v>
      </c>
      <c r="F1400" s="822" t="s">
        <v>6425</v>
      </c>
      <c r="G1400" s="822" t="s">
        <v>6426</v>
      </c>
      <c r="H1400" s="831">
        <v>3</v>
      </c>
      <c r="I1400" s="831">
        <v>381</v>
      </c>
      <c r="J1400" s="822"/>
      <c r="K1400" s="822">
        <v>127</v>
      </c>
      <c r="L1400" s="831"/>
      <c r="M1400" s="831"/>
      <c r="N1400" s="822"/>
      <c r="O1400" s="822"/>
      <c r="P1400" s="831"/>
      <c r="Q1400" s="831"/>
      <c r="R1400" s="827"/>
      <c r="S1400" s="832"/>
    </row>
    <row r="1401" spans="1:19" ht="14.45" customHeight="1" x14ac:dyDescent="0.2">
      <c r="A1401" s="821" t="s">
        <v>6414</v>
      </c>
      <c r="B1401" s="822" t="s">
        <v>6415</v>
      </c>
      <c r="C1401" s="822" t="s">
        <v>615</v>
      </c>
      <c r="D1401" s="822" t="s">
        <v>2982</v>
      </c>
      <c r="E1401" s="822" t="s">
        <v>6329</v>
      </c>
      <c r="F1401" s="822" t="s">
        <v>6440</v>
      </c>
      <c r="G1401" s="822" t="s">
        <v>6437</v>
      </c>
      <c r="H1401" s="831">
        <v>5</v>
      </c>
      <c r="I1401" s="831">
        <v>2845</v>
      </c>
      <c r="J1401" s="822"/>
      <c r="K1401" s="822">
        <v>569</v>
      </c>
      <c r="L1401" s="831"/>
      <c r="M1401" s="831"/>
      <c r="N1401" s="822"/>
      <c r="O1401" s="822"/>
      <c r="P1401" s="831"/>
      <c r="Q1401" s="831"/>
      <c r="R1401" s="827"/>
      <c r="S1401" s="832"/>
    </row>
    <row r="1402" spans="1:19" ht="14.45" customHeight="1" x14ac:dyDescent="0.2">
      <c r="A1402" s="821" t="s">
        <v>6414</v>
      </c>
      <c r="B1402" s="822" t="s">
        <v>6415</v>
      </c>
      <c r="C1402" s="822" t="s">
        <v>615</v>
      </c>
      <c r="D1402" s="822" t="s">
        <v>2982</v>
      </c>
      <c r="E1402" s="822" t="s">
        <v>6329</v>
      </c>
      <c r="F1402" s="822" t="s">
        <v>6453</v>
      </c>
      <c r="G1402" s="822" t="s">
        <v>6451</v>
      </c>
      <c r="H1402" s="831"/>
      <c r="I1402" s="831"/>
      <c r="J1402" s="822"/>
      <c r="K1402" s="822"/>
      <c r="L1402" s="831">
        <v>3</v>
      </c>
      <c r="M1402" s="831">
        <v>1155</v>
      </c>
      <c r="N1402" s="822">
        <v>1</v>
      </c>
      <c r="O1402" s="822">
        <v>385</v>
      </c>
      <c r="P1402" s="831"/>
      <c r="Q1402" s="831"/>
      <c r="R1402" s="827"/>
      <c r="S1402" s="832"/>
    </row>
    <row r="1403" spans="1:19" ht="14.45" customHeight="1" x14ac:dyDescent="0.2">
      <c r="A1403" s="821" t="s">
        <v>6414</v>
      </c>
      <c r="B1403" s="822" t="s">
        <v>6415</v>
      </c>
      <c r="C1403" s="822" t="s">
        <v>615</v>
      </c>
      <c r="D1403" s="822" t="s">
        <v>6320</v>
      </c>
      <c r="E1403" s="822" t="s">
        <v>6329</v>
      </c>
      <c r="F1403" s="822" t="s">
        <v>6423</v>
      </c>
      <c r="G1403" s="822" t="s">
        <v>6424</v>
      </c>
      <c r="H1403" s="831">
        <v>1</v>
      </c>
      <c r="I1403" s="831">
        <v>252</v>
      </c>
      <c r="J1403" s="822"/>
      <c r="K1403" s="822">
        <v>252</v>
      </c>
      <c r="L1403" s="831"/>
      <c r="M1403" s="831"/>
      <c r="N1403" s="822"/>
      <c r="O1403" s="822"/>
      <c r="P1403" s="831"/>
      <c r="Q1403" s="831"/>
      <c r="R1403" s="827"/>
      <c r="S1403" s="832"/>
    </row>
    <row r="1404" spans="1:19" ht="14.45" customHeight="1" x14ac:dyDescent="0.2">
      <c r="A1404" s="821" t="s">
        <v>6414</v>
      </c>
      <c r="B1404" s="822" t="s">
        <v>6415</v>
      </c>
      <c r="C1404" s="822" t="s">
        <v>615</v>
      </c>
      <c r="D1404" s="822" t="s">
        <v>6320</v>
      </c>
      <c r="E1404" s="822" t="s">
        <v>6329</v>
      </c>
      <c r="F1404" s="822" t="s">
        <v>6425</v>
      </c>
      <c r="G1404" s="822" t="s">
        <v>6426</v>
      </c>
      <c r="H1404" s="831">
        <v>1</v>
      </c>
      <c r="I1404" s="831">
        <v>127</v>
      </c>
      <c r="J1404" s="822"/>
      <c r="K1404" s="822">
        <v>127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6414</v>
      </c>
      <c r="B1405" s="822" t="s">
        <v>6415</v>
      </c>
      <c r="C1405" s="822" t="s">
        <v>615</v>
      </c>
      <c r="D1405" s="822" t="s">
        <v>6320</v>
      </c>
      <c r="E1405" s="822" t="s">
        <v>6329</v>
      </c>
      <c r="F1405" s="822" t="s">
        <v>6436</v>
      </c>
      <c r="G1405" s="822" t="s">
        <v>6437</v>
      </c>
      <c r="H1405" s="831">
        <v>2</v>
      </c>
      <c r="I1405" s="831">
        <v>992</v>
      </c>
      <c r="J1405" s="822"/>
      <c r="K1405" s="822">
        <v>496</v>
      </c>
      <c r="L1405" s="831"/>
      <c r="M1405" s="831"/>
      <c r="N1405" s="822"/>
      <c r="O1405" s="822"/>
      <c r="P1405" s="831"/>
      <c r="Q1405" s="831"/>
      <c r="R1405" s="827"/>
      <c r="S1405" s="832"/>
    </row>
    <row r="1406" spans="1:19" ht="14.45" customHeight="1" x14ac:dyDescent="0.2">
      <c r="A1406" s="821" t="s">
        <v>6414</v>
      </c>
      <c r="B1406" s="822" t="s">
        <v>6415</v>
      </c>
      <c r="C1406" s="822" t="s">
        <v>615</v>
      </c>
      <c r="D1406" s="822" t="s">
        <v>2987</v>
      </c>
      <c r="E1406" s="822" t="s">
        <v>6329</v>
      </c>
      <c r="F1406" s="822" t="s">
        <v>6423</v>
      </c>
      <c r="G1406" s="822" t="s">
        <v>6424</v>
      </c>
      <c r="H1406" s="831">
        <v>4</v>
      </c>
      <c r="I1406" s="831">
        <v>1008</v>
      </c>
      <c r="J1406" s="822">
        <v>1.984251968503937</v>
      </c>
      <c r="K1406" s="822">
        <v>252</v>
      </c>
      <c r="L1406" s="831">
        <v>2</v>
      </c>
      <c r="M1406" s="831">
        <v>508</v>
      </c>
      <c r="N1406" s="822">
        <v>1</v>
      </c>
      <c r="O1406" s="822">
        <v>254</v>
      </c>
      <c r="P1406" s="831">
        <v>1</v>
      </c>
      <c r="Q1406" s="831">
        <v>255</v>
      </c>
      <c r="R1406" s="827">
        <v>0.50196850393700787</v>
      </c>
      <c r="S1406" s="832">
        <v>255</v>
      </c>
    </row>
    <row r="1407" spans="1:19" ht="14.45" customHeight="1" x14ac:dyDescent="0.2">
      <c r="A1407" s="821" t="s">
        <v>6414</v>
      </c>
      <c r="B1407" s="822" t="s">
        <v>6415</v>
      </c>
      <c r="C1407" s="822" t="s">
        <v>615</v>
      </c>
      <c r="D1407" s="822" t="s">
        <v>2987</v>
      </c>
      <c r="E1407" s="822" t="s">
        <v>6329</v>
      </c>
      <c r="F1407" s="822" t="s">
        <v>6425</v>
      </c>
      <c r="G1407" s="822" t="s">
        <v>6426</v>
      </c>
      <c r="H1407" s="831">
        <v>16</v>
      </c>
      <c r="I1407" s="831">
        <v>2031</v>
      </c>
      <c r="J1407" s="822">
        <v>3.2238095238095239</v>
      </c>
      <c r="K1407" s="822">
        <v>126.9375</v>
      </c>
      <c r="L1407" s="831">
        <v>5</v>
      </c>
      <c r="M1407" s="831">
        <v>630</v>
      </c>
      <c r="N1407" s="822">
        <v>1</v>
      </c>
      <c r="O1407" s="822">
        <v>126</v>
      </c>
      <c r="P1407" s="831"/>
      <c r="Q1407" s="831"/>
      <c r="R1407" s="827"/>
      <c r="S1407" s="832"/>
    </row>
    <row r="1408" spans="1:19" ht="14.45" customHeight="1" x14ac:dyDescent="0.2">
      <c r="A1408" s="821" t="s">
        <v>6414</v>
      </c>
      <c r="B1408" s="822" t="s">
        <v>6415</v>
      </c>
      <c r="C1408" s="822" t="s">
        <v>615</v>
      </c>
      <c r="D1408" s="822" t="s">
        <v>2987</v>
      </c>
      <c r="E1408" s="822" t="s">
        <v>6329</v>
      </c>
      <c r="F1408" s="822" t="s">
        <v>6436</v>
      </c>
      <c r="G1408" s="822" t="s">
        <v>6437</v>
      </c>
      <c r="H1408" s="831">
        <v>18</v>
      </c>
      <c r="I1408" s="831">
        <v>8928</v>
      </c>
      <c r="J1408" s="822">
        <v>8.9638554216867465</v>
      </c>
      <c r="K1408" s="822">
        <v>496</v>
      </c>
      <c r="L1408" s="831">
        <v>2</v>
      </c>
      <c r="M1408" s="831">
        <v>996</v>
      </c>
      <c r="N1408" s="822">
        <v>1</v>
      </c>
      <c r="O1408" s="822">
        <v>498</v>
      </c>
      <c r="P1408" s="831"/>
      <c r="Q1408" s="831"/>
      <c r="R1408" s="827"/>
      <c r="S1408" s="832"/>
    </row>
    <row r="1409" spans="1:19" ht="14.45" customHeight="1" x14ac:dyDescent="0.2">
      <c r="A1409" s="821" t="s">
        <v>6414</v>
      </c>
      <c r="B1409" s="822" t="s">
        <v>6415</v>
      </c>
      <c r="C1409" s="822" t="s">
        <v>615</v>
      </c>
      <c r="D1409" s="822" t="s">
        <v>2987</v>
      </c>
      <c r="E1409" s="822" t="s">
        <v>6329</v>
      </c>
      <c r="F1409" s="822" t="s">
        <v>6440</v>
      </c>
      <c r="G1409" s="822" t="s">
        <v>6437</v>
      </c>
      <c r="H1409" s="831">
        <v>3</v>
      </c>
      <c r="I1409" s="831">
        <v>1707</v>
      </c>
      <c r="J1409" s="822">
        <v>0.42557965594614811</v>
      </c>
      <c r="K1409" s="822">
        <v>569</v>
      </c>
      <c r="L1409" s="831">
        <v>7</v>
      </c>
      <c r="M1409" s="831">
        <v>4011</v>
      </c>
      <c r="N1409" s="822">
        <v>1</v>
      </c>
      <c r="O1409" s="822">
        <v>573</v>
      </c>
      <c r="P1409" s="831">
        <v>2</v>
      </c>
      <c r="Q1409" s="831">
        <v>1152</v>
      </c>
      <c r="R1409" s="827">
        <v>0.28721017202692595</v>
      </c>
      <c r="S1409" s="832">
        <v>576</v>
      </c>
    </row>
    <row r="1410" spans="1:19" ht="14.45" customHeight="1" x14ac:dyDescent="0.2">
      <c r="A1410" s="821" t="s">
        <v>6414</v>
      </c>
      <c r="B1410" s="822" t="s">
        <v>6415</v>
      </c>
      <c r="C1410" s="822" t="s">
        <v>615</v>
      </c>
      <c r="D1410" s="822" t="s">
        <v>2987</v>
      </c>
      <c r="E1410" s="822" t="s">
        <v>6329</v>
      </c>
      <c r="F1410" s="822" t="s">
        <v>6453</v>
      </c>
      <c r="G1410" s="822" t="s">
        <v>6451</v>
      </c>
      <c r="H1410" s="831">
        <v>3</v>
      </c>
      <c r="I1410" s="831">
        <v>1143</v>
      </c>
      <c r="J1410" s="822"/>
      <c r="K1410" s="822">
        <v>381</v>
      </c>
      <c r="L1410" s="831"/>
      <c r="M1410" s="831"/>
      <c r="N1410" s="822"/>
      <c r="O1410" s="822"/>
      <c r="P1410" s="831"/>
      <c r="Q1410" s="831"/>
      <c r="R1410" s="827"/>
      <c r="S1410" s="832"/>
    </row>
    <row r="1411" spans="1:19" ht="14.45" customHeight="1" x14ac:dyDescent="0.2">
      <c r="A1411" s="821" t="s">
        <v>6414</v>
      </c>
      <c r="B1411" s="822" t="s">
        <v>6415</v>
      </c>
      <c r="C1411" s="822" t="s">
        <v>615</v>
      </c>
      <c r="D1411" s="822" t="s">
        <v>6325</v>
      </c>
      <c r="E1411" s="822" t="s">
        <v>6329</v>
      </c>
      <c r="F1411" s="822" t="s">
        <v>6425</v>
      </c>
      <c r="G1411" s="822" t="s">
        <v>6426</v>
      </c>
      <c r="H1411" s="831">
        <v>1</v>
      </c>
      <c r="I1411" s="831">
        <v>127</v>
      </c>
      <c r="J1411" s="822"/>
      <c r="K1411" s="822">
        <v>127</v>
      </c>
      <c r="L1411" s="831"/>
      <c r="M1411" s="831"/>
      <c r="N1411" s="822"/>
      <c r="O1411" s="822"/>
      <c r="P1411" s="831"/>
      <c r="Q1411" s="831"/>
      <c r="R1411" s="827"/>
      <c r="S1411" s="832"/>
    </row>
    <row r="1412" spans="1:19" ht="14.45" customHeight="1" x14ac:dyDescent="0.2">
      <c r="A1412" s="821" t="s">
        <v>6414</v>
      </c>
      <c r="B1412" s="822" t="s">
        <v>6415</v>
      </c>
      <c r="C1412" s="822" t="s">
        <v>615</v>
      </c>
      <c r="D1412" s="822" t="s">
        <v>6325</v>
      </c>
      <c r="E1412" s="822" t="s">
        <v>6329</v>
      </c>
      <c r="F1412" s="822" t="s">
        <v>6440</v>
      </c>
      <c r="G1412" s="822" t="s">
        <v>6437</v>
      </c>
      <c r="H1412" s="831">
        <v>2</v>
      </c>
      <c r="I1412" s="831">
        <v>1138</v>
      </c>
      <c r="J1412" s="822"/>
      <c r="K1412" s="822">
        <v>569</v>
      </c>
      <c r="L1412" s="831"/>
      <c r="M1412" s="831"/>
      <c r="N1412" s="822"/>
      <c r="O1412" s="822"/>
      <c r="P1412" s="831"/>
      <c r="Q1412" s="831"/>
      <c r="R1412" s="827"/>
      <c r="S1412" s="832"/>
    </row>
    <row r="1413" spans="1:19" ht="14.45" customHeight="1" x14ac:dyDescent="0.2">
      <c r="A1413" s="821" t="s">
        <v>6414</v>
      </c>
      <c r="B1413" s="822" t="s">
        <v>6415</v>
      </c>
      <c r="C1413" s="822" t="s">
        <v>615</v>
      </c>
      <c r="D1413" s="822" t="s">
        <v>6293</v>
      </c>
      <c r="E1413" s="822" t="s">
        <v>6329</v>
      </c>
      <c r="F1413" s="822" t="s">
        <v>6453</v>
      </c>
      <c r="G1413" s="822" t="s">
        <v>6451</v>
      </c>
      <c r="H1413" s="831"/>
      <c r="I1413" s="831"/>
      <c r="J1413" s="822"/>
      <c r="K1413" s="822"/>
      <c r="L1413" s="831"/>
      <c r="M1413" s="831"/>
      <c r="N1413" s="822"/>
      <c r="O1413" s="822"/>
      <c r="P1413" s="831">
        <v>1</v>
      </c>
      <c r="Q1413" s="831">
        <v>388</v>
      </c>
      <c r="R1413" s="827"/>
      <c r="S1413" s="832">
        <v>388</v>
      </c>
    </row>
    <row r="1414" spans="1:19" ht="14.45" customHeight="1" x14ac:dyDescent="0.2">
      <c r="A1414" s="821" t="s">
        <v>6414</v>
      </c>
      <c r="B1414" s="822" t="s">
        <v>6415</v>
      </c>
      <c r="C1414" s="822" t="s">
        <v>615</v>
      </c>
      <c r="D1414" s="822" t="s">
        <v>6323</v>
      </c>
      <c r="E1414" s="822" t="s">
        <v>6329</v>
      </c>
      <c r="F1414" s="822" t="s">
        <v>6423</v>
      </c>
      <c r="G1414" s="822" t="s">
        <v>6424</v>
      </c>
      <c r="H1414" s="831">
        <v>3</v>
      </c>
      <c r="I1414" s="831">
        <v>756</v>
      </c>
      <c r="J1414" s="822"/>
      <c r="K1414" s="822">
        <v>252</v>
      </c>
      <c r="L1414" s="831"/>
      <c r="M1414" s="831"/>
      <c r="N1414" s="822"/>
      <c r="O1414" s="822"/>
      <c r="P1414" s="831">
        <v>3</v>
      </c>
      <c r="Q1414" s="831">
        <v>765</v>
      </c>
      <c r="R1414" s="827"/>
      <c r="S1414" s="832">
        <v>255</v>
      </c>
    </row>
    <row r="1415" spans="1:19" ht="14.45" customHeight="1" x14ac:dyDescent="0.2">
      <c r="A1415" s="821" t="s">
        <v>6414</v>
      </c>
      <c r="B1415" s="822" t="s">
        <v>6415</v>
      </c>
      <c r="C1415" s="822" t="s">
        <v>615</v>
      </c>
      <c r="D1415" s="822" t="s">
        <v>6323</v>
      </c>
      <c r="E1415" s="822" t="s">
        <v>6329</v>
      </c>
      <c r="F1415" s="822" t="s">
        <v>6425</v>
      </c>
      <c r="G1415" s="822" t="s">
        <v>6426</v>
      </c>
      <c r="H1415" s="831">
        <v>11</v>
      </c>
      <c r="I1415" s="831">
        <v>1387</v>
      </c>
      <c r="J1415" s="822"/>
      <c r="K1415" s="822">
        <v>126.09090909090909</v>
      </c>
      <c r="L1415" s="831"/>
      <c r="M1415" s="831"/>
      <c r="N1415" s="822"/>
      <c r="O1415" s="822"/>
      <c r="P1415" s="831">
        <v>3</v>
      </c>
      <c r="Q1415" s="831">
        <v>381</v>
      </c>
      <c r="R1415" s="827"/>
      <c r="S1415" s="832">
        <v>127</v>
      </c>
    </row>
    <row r="1416" spans="1:19" ht="14.45" customHeight="1" x14ac:dyDescent="0.2">
      <c r="A1416" s="821" t="s">
        <v>6414</v>
      </c>
      <c r="B1416" s="822" t="s">
        <v>6415</v>
      </c>
      <c r="C1416" s="822" t="s">
        <v>615</v>
      </c>
      <c r="D1416" s="822" t="s">
        <v>6323</v>
      </c>
      <c r="E1416" s="822" t="s">
        <v>6329</v>
      </c>
      <c r="F1416" s="822" t="s">
        <v>6427</v>
      </c>
      <c r="G1416" s="822" t="s">
        <v>6399</v>
      </c>
      <c r="H1416" s="831"/>
      <c r="I1416" s="831"/>
      <c r="J1416" s="822"/>
      <c r="K1416" s="822"/>
      <c r="L1416" s="831">
        <v>1</v>
      </c>
      <c r="M1416" s="831">
        <v>468</v>
      </c>
      <c r="N1416" s="822">
        <v>1</v>
      </c>
      <c r="O1416" s="822">
        <v>468</v>
      </c>
      <c r="P1416" s="831"/>
      <c r="Q1416" s="831"/>
      <c r="R1416" s="827"/>
      <c r="S1416" s="832"/>
    </row>
    <row r="1417" spans="1:19" ht="14.45" customHeight="1" x14ac:dyDescent="0.2">
      <c r="A1417" s="821" t="s">
        <v>6414</v>
      </c>
      <c r="B1417" s="822" t="s">
        <v>6415</v>
      </c>
      <c r="C1417" s="822" t="s">
        <v>615</v>
      </c>
      <c r="D1417" s="822" t="s">
        <v>6323</v>
      </c>
      <c r="E1417" s="822" t="s">
        <v>6329</v>
      </c>
      <c r="F1417" s="822" t="s">
        <v>6386</v>
      </c>
      <c r="G1417" s="822" t="s">
        <v>6387</v>
      </c>
      <c r="H1417" s="831"/>
      <c r="I1417" s="831"/>
      <c r="J1417" s="822"/>
      <c r="K1417" s="822"/>
      <c r="L1417" s="831">
        <v>5</v>
      </c>
      <c r="M1417" s="831">
        <v>610</v>
      </c>
      <c r="N1417" s="822">
        <v>1</v>
      </c>
      <c r="O1417" s="822">
        <v>122</v>
      </c>
      <c r="P1417" s="831"/>
      <c r="Q1417" s="831"/>
      <c r="R1417" s="827"/>
      <c r="S1417" s="832"/>
    </row>
    <row r="1418" spans="1:19" ht="14.45" customHeight="1" x14ac:dyDescent="0.2">
      <c r="A1418" s="821" t="s">
        <v>6414</v>
      </c>
      <c r="B1418" s="822" t="s">
        <v>6415</v>
      </c>
      <c r="C1418" s="822" t="s">
        <v>615</v>
      </c>
      <c r="D1418" s="822" t="s">
        <v>6323</v>
      </c>
      <c r="E1418" s="822" t="s">
        <v>6329</v>
      </c>
      <c r="F1418" s="822" t="s">
        <v>6450</v>
      </c>
      <c r="G1418" s="822" t="s">
        <v>6451</v>
      </c>
      <c r="H1418" s="831">
        <v>4</v>
      </c>
      <c r="I1418" s="831">
        <v>1232</v>
      </c>
      <c r="J1418" s="822"/>
      <c r="K1418" s="822">
        <v>308</v>
      </c>
      <c r="L1418" s="831"/>
      <c r="M1418" s="831"/>
      <c r="N1418" s="822"/>
      <c r="O1418" s="822"/>
      <c r="P1418" s="831"/>
      <c r="Q1418" s="831"/>
      <c r="R1418" s="827"/>
      <c r="S1418" s="832"/>
    </row>
    <row r="1419" spans="1:19" ht="14.45" customHeight="1" x14ac:dyDescent="0.2">
      <c r="A1419" s="821" t="s">
        <v>6414</v>
      </c>
      <c r="B1419" s="822" t="s">
        <v>6415</v>
      </c>
      <c r="C1419" s="822" t="s">
        <v>615</v>
      </c>
      <c r="D1419" s="822" t="s">
        <v>6323</v>
      </c>
      <c r="E1419" s="822" t="s">
        <v>6329</v>
      </c>
      <c r="F1419" s="822" t="s">
        <v>6453</v>
      </c>
      <c r="G1419" s="822" t="s">
        <v>6451</v>
      </c>
      <c r="H1419" s="831">
        <v>4</v>
      </c>
      <c r="I1419" s="831">
        <v>1524</v>
      </c>
      <c r="J1419" s="822"/>
      <c r="K1419" s="822">
        <v>381</v>
      </c>
      <c r="L1419" s="831"/>
      <c r="M1419" s="831"/>
      <c r="N1419" s="822"/>
      <c r="O1419" s="822"/>
      <c r="P1419" s="831">
        <v>3</v>
      </c>
      <c r="Q1419" s="831">
        <v>1164</v>
      </c>
      <c r="R1419" s="827"/>
      <c r="S1419" s="832">
        <v>388</v>
      </c>
    </row>
    <row r="1420" spans="1:19" ht="14.45" customHeight="1" x14ac:dyDescent="0.2">
      <c r="A1420" s="821" t="s">
        <v>6414</v>
      </c>
      <c r="B1420" s="822" t="s">
        <v>6415</v>
      </c>
      <c r="C1420" s="822" t="s">
        <v>615</v>
      </c>
      <c r="D1420" s="822" t="s">
        <v>6305</v>
      </c>
      <c r="E1420" s="822" t="s">
        <v>6329</v>
      </c>
      <c r="F1420" s="822" t="s">
        <v>6423</v>
      </c>
      <c r="G1420" s="822" t="s">
        <v>6424</v>
      </c>
      <c r="H1420" s="831"/>
      <c r="I1420" s="831"/>
      <c r="J1420" s="822"/>
      <c r="K1420" s="822"/>
      <c r="L1420" s="831">
        <v>1</v>
      </c>
      <c r="M1420" s="831">
        <v>254</v>
      </c>
      <c r="N1420" s="822">
        <v>1</v>
      </c>
      <c r="O1420" s="822">
        <v>254</v>
      </c>
      <c r="P1420" s="831">
        <v>1</v>
      </c>
      <c r="Q1420" s="831">
        <v>255</v>
      </c>
      <c r="R1420" s="827">
        <v>1.0039370078740157</v>
      </c>
      <c r="S1420" s="832">
        <v>255</v>
      </c>
    </row>
    <row r="1421" spans="1:19" ht="14.45" customHeight="1" x14ac:dyDescent="0.2">
      <c r="A1421" s="821" t="s">
        <v>6414</v>
      </c>
      <c r="B1421" s="822" t="s">
        <v>6415</v>
      </c>
      <c r="C1421" s="822" t="s">
        <v>615</v>
      </c>
      <c r="D1421" s="822" t="s">
        <v>6305</v>
      </c>
      <c r="E1421" s="822" t="s">
        <v>6329</v>
      </c>
      <c r="F1421" s="822" t="s">
        <v>6425</v>
      </c>
      <c r="G1421" s="822" t="s">
        <v>6426</v>
      </c>
      <c r="H1421" s="831"/>
      <c r="I1421" s="831"/>
      <c r="J1421" s="822"/>
      <c r="K1421" s="822"/>
      <c r="L1421" s="831">
        <v>1</v>
      </c>
      <c r="M1421" s="831">
        <v>126</v>
      </c>
      <c r="N1421" s="822">
        <v>1</v>
      </c>
      <c r="O1421" s="822">
        <v>126</v>
      </c>
      <c r="P1421" s="831"/>
      <c r="Q1421" s="831"/>
      <c r="R1421" s="827"/>
      <c r="S1421" s="832"/>
    </row>
    <row r="1422" spans="1:19" ht="14.45" customHeight="1" x14ac:dyDescent="0.2">
      <c r="A1422" s="821" t="s">
        <v>6414</v>
      </c>
      <c r="B1422" s="822" t="s">
        <v>6415</v>
      </c>
      <c r="C1422" s="822" t="s">
        <v>615</v>
      </c>
      <c r="D1422" s="822" t="s">
        <v>6305</v>
      </c>
      <c r="E1422" s="822" t="s">
        <v>6329</v>
      </c>
      <c r="F1422" s="822" t="s">
        <v>6440</v>
      </c>
      <c r="G1422" s="822" t="s">
        <v>6437</v>
      </c>
      <c r="H1422" s="831"/>
      <c r="I1422" s="831"/>
      <c r="J1422" s="822"/>
      <c r="K1422" s="822"/>
      <c r="L1422" s="831"/>
      <c r="M1422" s="831"/>
      <c r="N1422" s="822"/>
      <c r="O1422" s="822"/>
      <c r="P1422" s="831">
        <v>3</v>
      </c>
      <c r="Q1422" s="831">
        <v>1728</v>
      </c>
      <c r="R1422" s="827"/>
      <c r="S1422" s="832">
        <v>576</v>
      </c>
    </row>
    <row r="1423" spans="1:19" ht="14.45" customHeight="1" x14ac:dyDescent="0.2">
      <c r="A1423" s="821" t="s">
        <v>6414</v>
      </c>
      <c r="B1423" s="822" t="s">
        <v>6415</v>
      </c>
      <c r="C1423" s="822" t="s">
        <v>615</v>
      </c>
      <c r="D1423" s="822" t="s">
        <v>6305</v>
      </c>
      <c r="E1423" s="822" t="s">
        <v>6329</v>
      </c>
      <c r="F1423" s="822" t="s">
        <v>6456</v>
      </c>
      <c r="G1423" s="822" t="s">
        <v>6435</v>
      </c>
      <c r="H1423" s="831"/>
      <c r="I1423" s="831"/>
      <c r="J1423" s="822"/>
      <c r="K1423" s="822"/>
      <c r="L1423" s="831">
        <v>1</v>
      </c>
      <c r="M1423" s="831">
        <v>409</v>
      </c>
      <c r="N1423" s="822">
        <v>1</v>
      </c>
      <c r="O1423" s="822">
        <v>409</v>
      </c>
      <c r="P1423" s="831"/>
      <c r="Q1423" s="831"/>
      <c r="R1423" s="827"/>
      <c r="S1423" s="832"/>
    </row>
    <row r="1424" spans="1:19" ht="14.45" customHeight="1" x14ac:dyDescent="0.2">
      <c r="A1424" s="821" t="s">
        <v>6414</v>
      </c>
      <c r="B1424" s="822" t="s">
        <v>6415</v>
      </c>
      <c r="C1424" s="822" t="s">
        <v>615</v>
      </c>
      <c r="D1424" s="822" t="s">
        <v>6291</v>
      </c>
      <c r="E1424" s="822" t="s">
        <v>6329</v>
      </c>
      <c r="F1424" s="822" t="s">
        <v>6423</v>
      </c>
      <c r="G1424" s="822" t="s">
        <v>6424</v>
      </c>
      <c r="H1424" s="831"/>
      <c r="I1424" s="831"/>
      <c r="J1424" s="822"/>
      <c r="K1424" s="822"/>
      <c r="L1424" s="831"/>
      <c r="M1424" s="831"/>
      <c r="N1424" s="822"/>
      <c r="O1424" s="822"/>
      <c r="P1424" s="831">
        <v>1</v>
      </c>
      <c r="Q1424" s="831">
        <v>255</v>
      </c>
      <c r="R1424" s="827"/>
      <c r="S1424" s="832">
        <v>255</v>
      </c>
    </row>
    <row r="1425" spans="1:19" ht="14.45" customHeight="1" x14ac:dyDescent="0.2">
      <c r="A1425" s="821" t="s">
        <v>6414</v>
      </c>
      <c r="B1425" s="822" t="s">
        <v>6415</v>
      </c>
      <c r="C1425" s="822" t="s">
        <v>615</v>
      </c>
      <c r="D1425" s="822" t="s">
        <v>6291</v>
      </c>
      <c r="E1425" s="822" t="s">
        <v>6329</v>
      </c>
      <c r="F1425" s="822" t="s">
        <v>6425</v>
      </c>
      <c r="G1425" s="822" t="s">
        <v>6426</v>
      </c>
      <c r="H1425" s="831"/>
      <c r="I1425" s="831"/>
      <c r="J1425" s="822"/>
      <c r="K1425" s="822"/>
      <c r="L1425" s="831"/>
      <c r="M1425" s="831"/>
      <c r="N1425" s="822"/>
      <c r="O1425" s="822"/>
      <c r="P1425" s="831">
        <v>1</v>
      </c>
      <c r="Q1425" s="831">
        <v>127</v>
      </c>
      <c r="R1425" s="827"/>
      <c r="S1425" s="832">
        <v>127</v>
      </c>
    </row>
    <row r="1426" spans="1:19" ht="14.45" customHeight="1" x14ac:dyDescent="0.2">
      <c r="A1426" s="821" t="s">
        <v>6414</v>
      </c>
      <c r="B1426" s="822" t="s">
        <v>6415</v>
      </c>
      <c r="C1426" s="822" t="s">
        <v>615</v>
      </c>
      <c r="D1426" s="822" t="s">
        <v>2986</v>
      </c>
      <c r="E1426" s="822" t="s">
        <v>6329</v>
      </c>
      <c r="F1426" s="822" t="s">
        <v>6423</v>
      </c>
      <c r="G1426" s="822" t="s">
        <v>6424</v>
      </c>
      <c r="H1426" s="831"/>
      <c r="I1426" s="831"/>
      <c r="J1426" s="822"/>
      <c r="K1426" s="822"/>
      <c r="L1426" s="831">
        <v>3</v>
      </c>
      <c r="M1426" s="831">
        <v>762</v>
      </c>
      <c r="N1426" s="822">
        <v>1</v>
      </c>
      <c r="O1426" s="822">
        <v>254</v>
      </c>
      <c r="P1426" s="831"/>
      <c r="Q1426" s="831"/>
      <c r="R1426" s="827"/>
      <c r="S1426" s="832"/>
    </row>
    <row r="1427" spans="1:19" ht="14.45" customHeight="1" x14ac:dyDescent="0.2">
      <c r="A1427" s="821" t="s">
        <v>6414</v>
      </c>
      <c r="B1427" s="822" t="s">
        <v>6415</v>
      </c>
      <c r="C1427" s="822" t="s">
        <v>615</v>
      </c>
      <c r="D1427" s="822" t="s">
        <v>2986</v>
      </c>
      <c r="E1427" s="822" t="s">
        <v>6329</v>
      </c>
      <c r="F1427" s="822" t="s">
        <v>6425</v>
      </c>
      <c r="G1427" s="822" t="s">
        <v>6426</v>
      </c>
      <c r="H1427" s="831"/>
      <c r="I1427" s="831"/>
      <c r="J1427" s="822"/>
      <c r="K1427" s="822"/>
      <c r="L1427" s="831">
        <v>3</v>
      </c>
      <c r="M1427" s="831">
        <v>378</v>
      </c>
      <c r="N1427" s="822">
        <v>1</v>
      </c>
      <c r="O1427" s="822">
        <v>126</v>
      </c>
      <c r="P1427" s="831"/>
      <c r="Q1427" s="831"/>
      <c r="R1427" s="827"/>
      <c r="S1427" s="832"/>
    </row>
    <row r="1428" spans="1:19" ht="14.45" customHeight="1" x14ac:dyDescent="0.2">
      <c r="A1428" s="821" t="s">
        <v>6414</v>
      </c>
      <c r="B1428" s="822" t="s">
        <v>6415</v>
      </c>
      <c r="C1428" s="822" t="s">
        <v>615</v>
      </c>
      <c r="D1428" s="822" t="s">
        <v>2986</v>
      </c>
      <c r="E1428" s="822" t="s">
        <v>6329</v>
      </c>
      <c r="F1428" s="822" t="s">
        <v>6453</v>
      </c>
      <c r="G1428" s="822" t="s">
        <v>6451</v>
      </c>
      <c r="H1428" s="831"/>
      <c r="I1428" s="831"/>
      <c r="J1428" s="822"/>
      <c r="K1428" s="822"/>
      <c r="L1428" s="831">
        <v>3</v>
      </c>
      <c r="M1428" s="831">
        <v>1155</v>
      </c>
      <c r="N1428" s="822">
        <v>1</v>
      </c>
      <c r="O1428" s="822">
        <v>385</v>
      </c>
      <c r="P1428" s="831"/>
      <c r="Q1428" s="831"/>
      <c r="R1428" s="827"/>
      <c r="S1428" s="832"/>
    </row>
    <row r="1429" spans="1:19" ht="14.45" customHeight="1" x14ac:dyDescent="0.2">
      <c r="A1429" s="821" t="s">
        <v>6414</v>
      </c>
      <c r="B1429" s="822" t="s">
        <v>6415</v>
      </c>
      <c r="C1429" s="822" t="s">
        <v>615</v>
      </c>
      <c r="D1429" s="822" t="s">
        <v>6315</v>
      </c>
      <c r="E1429" s="822" t="s">
        <v>6329</v>
      </c>
      <c r="F1429" s="822" t="s">
        <v>6423</v>
      </c>
      <c r="G1429" s="822" t="s">
        <v>6424</v>
      </c>
      <c r="H1429" s="831"/>
      <c r="I1429" s="831"/>
      <c r="J1429" s="822"/>
      <c r="K1429" s="822"/>
      <c r="L1429" s="831">
        <v>1</v>
      </c>
      <c r="M1429" s="831">
        <v>254</v>
      </c>
      <c r="N1429" s="822">
        <v>1</v>
      </c>
      <c r="O1429" s="822">
        <v>254</v>
      </c>
      <c r="P1429" s="831"/>
      <c r="Q1429" s="831"/>
      <c r="R1429" s="827"/>
      <c r="S1429" s="832"/>
    </row>
    <row r="1430" spans="1:19" ht="14.45" customHeight="1" x14ac:dyDescent="0.2">
      <c r="A1430" s="821" t="s">
        <v>6414</v>
      </c>
      <c r="B1430" s="822" t="s">
        <v>6415</v>
      </c>
      <c r="C1430" s="822" t="s">
        <v>615</v>
      </c>
      <c r="D1430" s="822" t="s">
        <v>6315</v>
      </c>
      <c r="E1430" s="822" t="s">
        <v>6329</v>
      </c>
      <c r="F1430" s="822" t="s">
        <v>6425</v>
      </c>
      <c r="G1430" s="822" t="s">
        <v>6426</v>
      </c>
      <c r="H1430" s="831"/>
      <c r="I1430" s="831"/>
      <c r="J1430" s="822"/>
      <c r="K1430" s="822"/>
      <c r="L1430" s="831">
        <v>4</v>
      </c>
      <c r="M1430" s="831">
        <v>504</v>
      </c>
      <c r="N1430" s="822">
        <v>1</v>
      </c>
      <c r="O1430" s="822">
        <v>126</v>
      </c>
      <c r="P1430" s="831"/>
      <c r="Q1430" s="831"/>
      <c r="R1430" s="827"/>
      <c r="S1430" s="832"/>
    </row>
    <row r="1431" spans="1:19" ht="14.45" customHeight="1" x14ac:dyDescent="0.2">
      <c r="A1431" s="821" t="s">
        <v>6414</v>
      </c>
      <c r="B1431" s="822" t="s">
        <v>6415</v>
      </c>
      <c r="C1431" s="822" t="s">
        <v>615</v>
      </c>
      <c r="D1431" s="822" t="s">
        <v>6315</v>
      </c>
      <c r="E1431" s="822" t="s">
        <v>6329</v>
      </c>
      <c r="F1431" s="822" t="s">
        <v>6453</v>
      </c>
      <c r="G1431" s="822" t="s">
        <v>6451</v>
      </c>
      <c r="H1431" s="831"/>
      <c r="I1431" s="831"/>
      <c r="J1431" s="822"/>
      <c r="K1431" s="822"/>
      <c r="L1431" s="831">
        <v>1</v>
      </c>
      <c r="M1431" s="831">
        <v>385</v>
      </c>
      <c r="N1431" s="822">
        <v>1</v>
      </c>
      <c r="O1431" s="822">
        <v>385</v>
      </c>
      <c r="P1431" s="831"/>
      <c r="Q1431" s="831"/>
      <c r="R1431" s="827"/>
      <c r="S1431" s="832"/>
    </row>
    <row r="1432" spans="1:19" ht="14.45" customHeight="1" x14ac:dyDescent="0.2">
      <c r="A1432" s="821" t="s">
        <v>6414</v>
      </c>
      <c r="B1432" s="822" t="s">
        <v>6415</v>
      </c>
      <c r="C1432" s="822" t="s">
        <v>615</v>
      </c>
      <c r="D1432" s="822" t="s">
        <v>6321</v>
      </c>
      <c r="E1432" s="822" t="s">
        <v>6329</v>
      </c>
      <c r="F1432" s="822" t="s">
        <v>6423</v>
      </c>
      <c r="G1432" s="822" t="s">
        <v>6424</v>
      </c>
      <c r="H1432" s="831">
        <v>1</v>
      </c>
      <c r="I1432" s="831">
        <v>252</v>
      </c>
      <c r="J1432" s="822"/>
      <c r="K1432" s="822">
        <v>252</v>
      </c>
      <c r="L1432" s="831"/>
      <c r="M1432" s="831"/>
      <c r="N1432" s="822"/>
      <c r="O1432" s="822"/>
      <c r="P1432" s="831">
        <v>2</v>
      </c>
      <c r="Q1432" s="831">
        <v>510</v>
      </c>
      <c r="R1432" s="827"/>
      <c r="S1432" s="832">
        <v>255</v>
      </c>
    </row>
    <row r="1433" spans="1:19" ht="14.45" customHeight="1" x14ac:dyDescent="0.2">
      <c r="A1433" s="821" t="s">
        <v>6414</v>
      </c>
      <c r="B1433" s="822" t="s">
        <v>6415</v>
      </c>
      <c r="C1433" s="822" t="s">
        <v>615</v>
      </c>
      <c r="D1433" s="822" t="s">
        <v>6321</v>
      </c>
      <c r="E1433" s="822" t="s">
        <v>6329</v>
      </c>
      <c r="F1433" s="822" t="s">
        <v>6425</v>
      </c>
      <c r="G1433" s="822" t="s">
        <v>6426</v>
      </c>
      <c r="H1433" s="831">
        <v>1</v>
      </c>
      <c r="I1433" s="831">
        <v>127</v>
      </c>
      <c r="J1433" s="822"/>
      <c r="K1433" s="822">
        <v>127</v>
      </c>
      <c r="L1433" s="831"/>
      <c r="M1433" s="831"/>
      <c r="N1433" s="822"/>
      <c r="O1433" s="822"/>
      <c r="P1433" s="831">
        <v>1</v>
      </c>
      <c r="Q1433" s="831">
        <v>127</v>
      </c>
      <c r="R1433" s="827"/>
      <c r="S1433" s="832">
        <v>127</v>
      </c>
    </row>
    <row r="1434" spans="1:19" ht="14.45" customHeight="1" x14ac:dyDescent="0.2">
      <c r="A1434" s="821" t="s">
        <v>6414</v>
      </c>
      <c r="B1434" s="822" t="s">
        <v>6415</v>
      </c>
      <c r="C1434" s="822" t="s">
        <v>615</v>
      </c>
      <c r="D1434" s="822" t="s">
        <v>6321</v>
      </c>
      <c r="E1434" s="822" t="s">
        <v>6329</v>
      </c>
      <c r="F1434" s="822" t="s">
        <v>6440</v>
      </c>
      <c r="G1434" s="822" t="s">
        <v>6437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3</v>
      </c>
      <c r="Q1434" s="831">
        <v>1728</v>
      </c>
      <c r="R1434" s="827"/>
      <c r="S1434" s="832">
        <v>576</v>
      </c>
    </row>
    <row r="1435" spans="1:19" ht="14.45" customHeight="1" x14ac:dyDescent="0.2">
      <c r="A1435" s="821" t="s">
        <v>6414</v>
      </c>
      <c r="B1435" s="822" t="s">
        <v>6415</v>
      </c>
      <c r="C1435" s="822" t="s">
        <v>615</v>
      </c>
      <c r="D1435" s="822" t="s">
        <v>6321</v>
      </c>
      <c r="E1435" s="822" t="s">
        <v>6329</v>
      </c>
      <c r="F1435" s="822" t="s">
        <v>6427</v>
      </c>
      <c r="G1435" s="822" t="s">
        <v>6399</v>
      </c>
      <c r="H1435" s="831">
        <v>0</v>
      </c>
      <c r="I1435" s="831">
        <v>0</v>
      </c>
      <c r="J1435" s="822"/>
      <c r="K1435" s="822"/>
      <c r="L1435" s="831"/>
      <c r="M1435" s="831"/>
      <c r="N1435" s="822"/>
      <c r="O1435" s="822"/>
      <c r="P1435" s="831"/>
      <c r="Q1435" s="831"/>
      <c r="R1435" s="827"/>
      <c r="S1435" s="832"/>
    </row>
    <row r="1436" spans="1:19" ht="14.45" customHeight="1" x14ac:dyDescent="0.2">
      <c r="A1436" s="821" t="s">
        <v>6414</v>
      </c>
      <c r="B1436" s="822" t="s">
        <v>6415</v>
      </c>
      <c r="C1436" s="822" t="s">
        <v>615</v>
      </c>
      <c r="D1436" s="822" t="s">
        <v>6321</v>
      </c>
      <c r="E1436" s="822" t="s">
        <v>6329</v>
      </c>
      <c r="F1436" s="822" t="s">
        <v>6448</v>
      </c>
      <c r="G1436" s="822" t="s">
        <v>6449</v>
      </c>
      <c r="H1436" s="831"/>
      <c r="I1436" s="831"/>
      <c r="J1436" s="822"/>
      <c r="K1436" s="822"/>
      <c r="L1436" s="831"/>
      <c r="M1436" s="831"/>
      <c r="N1436" s="822"/>
      <c r="O1436" s="822"/>
      <c r="P1436" s="831">
        <v>3</v>
      </c>
      <c r="Q1436" s="831">
        <v>267</v>
      </c>
      <c r="R1436" s="827"/>
      <c r="S1436" s="832">
        <v>89</v>
      </c>
    </row>
    <row r="1437" spans="1:19" ht="14.45" customHeight="1" x14ac:dyDescent="0.2">
      <c r="A1437" s="821" t="s">
        <v>6414</v>
      </c>
      <c r="B1437" s="822" t="s">
        <v>6415</v>
      </c>
      <c r="C1437" s="822" t="s">
        <v>615</v>
      </c>
      <c r="D1437" s="822" t="s">
        <v>6321</v>
      </c>
      <c r="E1437" s="822" t="s">
        <v>6329</v>
      </c>
      <c r="F1437" s="822" t="s">
        <v>6453</v>
      </c>
      <c r="G1437" s="822" t="s">
        <v>6451</v>
      </c>
      <c r="H1437" s="831">
        <v>1</v>
      </c>
      <c r="I1437" s="831">
        <v>381</v>
      </c>
      <c r="J1437" s="822"/>
      <c r="K1437" s="822">
        <v>381</v>
      </c>
      <c r="L1437" s="831"/>
      <c r="M1437" s="831"/>
      <c r="N1437" s="822"/>
      <c r="O1437" s="822"/>
      <c r="P1437" s="831">
        <v>7</v>
      </c>
      <c r="Q1437" s="831">
        <v>2716</v>
      </c>
      <c r="R1437" s="827"/>
      <c r="S1437" s="832">
        <v>388</v>
      </c>
    </row>
    <row r="1438" spans="1:19" ht="14.45" customHeight="1" x14ac:dyDescent="0.2">
      <c r="A1438" s="821" t="s">
        <v>6414</v>
      </c>
      <c r="B1438" s="822" t="s">
        <v>6415</v>
      </c>
      <c r="C1438" s="822" t="s">
        <v>615</v>
      </c>
      <c r="D1438" s="822" t="s">
        <v>2968</v>
      </c>
      <c r="E1438" s="822" t="s">
        <v>6329</v>
      </c>
      <c r="F1438" s="822" t="s">
        <v>6423</v>
      </c>
      <c r="G1438" s="822" t="s">
        <v>6424</v>
      </c>
      <c r="H1438" s="831">
        <v>4</v>
      </c>
      <c r="I1438" s="831">
        <v>1008</v>
      </c>
      <c r="J1438" s="822"/>
      <c r="K1438" s="822">
        <v>252</v>
      </c>
      <c r="L1438" s="831"/>
      <c r="M1438" s="831"/>
      <c r="N1438" s="822"/>
      <c r="O1438" s="822"/>
      <c r="P1438" s="831"/>
      <c r="Q1438" s="831"/>
      <c r="R1438" s="827"/>
      <c r="S1438" s="832"/>
    </row>
    <row r="1439" spans="1:19" ht="14.45" customHeight="1" x14ac:dyDescent="0.2">
      <c r="A1439" s="821" t="s">
        <v>6414</v>
      </c>
      <c r="B1439" s="822" t="s">
        <v>6415</v>
      </c>
      <c r="C1439" s="822" t="s">
        <v>615</v>
      </c>
      <c r="D1439" s="822" t="s">
        <v>2968</v>
      </c>
      <c r="E1439" s="822" t="s">
        <v>6329</v>
      </c>
      <c r="F1439" s="822" t="s">
        <v>6425</v>
      </c>
      <c r="G1439" s="822" t="s">
        <v>6426</v>
      </c>
      <c r="H1439" s="831">
        <v>4</v>
      </c>
      <c r="I1439" s="831">
        <v>507</v>
      </c>
      <c r="J1439" s="822"/>
      <c r="K1439" s="822">
        <v>126.75</v>
      </c>
      <c r="L1439" s="831"/>
      <c r="M1439" s="831"/>
      <c r="N1439" s="822"/>
      <c r="O1439" s="822"/>
      <c r="P1439" s="831"/>
      <c r="Q1439" s="831"/>
      <c r="R1439" s="827"/>
      <c r="S1439" s="832"/>
    </row>
    <row r="1440" spans="1:19" ht="14.45" customHeight="1" x14ac:dyDescent="0.2">
      <c r="A1440" s="821" t="s">
        <v>6414</v>
      </c>
      <c r="B1440" s="822" t="s">
        <v>6415</v>
      </c>
      <c r="C1440" s="822" t="s">
        <v>615</v>
      </c>
      <c r="D1440" s="822" t="s">
        <v>2968</v>
      </c>
      <c r="E1440" s="822" t="s">
        <v>6329</v>
      </c>
      <c r="F1440" s="822" t="s">
        <v>6438</v>
      </c>
      <c r="G1440" s="822" t="s">
        <v>6439</v>
      </c>
      <c r="H1440" s="831">
        <v>3</v>
      </c>
      <c r="I1440" s="831">
        <v>2067</v>
      </c>
      <c r="J1440" s="822"/>
      <c r="K1440" s="822">
        <v>689</v>
      </c>
      <c r="L1440" s="831"/>
      <c r="M1440" s="831"/>
      <c r="N1440" s="822"/>
      <c r="O1440" s="822"/>
      <c r="P1440" s="831"/>
      <c r="Q1440" s="831"/>
      <c r="R1440" s="827"/>
      <c r="S1440" s="832"/>
    </row>
    <row r="1441" spans="1:19" ht="14.45" customHeight="1" x14ac:dyDescent="0.2">
      <c r="A1441" s="821" t="s">
        <v>6414</v>
      </c>
      <c r="B1441" s="822" t="s">
        <v>6415</v>
      </c>
      <c r="C1441" s="822" t="s">
        <v>615</v>
      </c>
      <c r="D1441" s="822" t="s">
        <v>2968</v>
      </c>
      <c r="E1441" s="822" t="s">
        <v>6329</v>
      </c>
      <c r="F1441" s="822" t="s">
        <v>6450</v>
      </c>
      <c r="G1441" s="822" t="s">
        <v>6451</v>
      </c>
      <c r="H1441" s="831">
        <v>5</v>
      </c>
      <c r="I1441" s="831">
        <v>1540</v>
      </c>
      <c r="J1441" s="822"/>
      <c r="K1441" s="822">
        <v>308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6414</v>
      </c>
      <c r="B1442" s="822" t="s">
        <v>6415</v>
      </c>
      <c r="C1442" s="822" t="s">
        <v>615</v>
      </c>
      <c r="D1442" s="822" t="s">
        <v>2968</v>
      </c>
      <c r="E1442" s="822" t="s">
        <v>6329</v>
      </c>
      <c r="F1442" s="822" t="s">
        <v>6452</v>
      </c>
      <c r="G1442" s="822" t="s">
        <v>6447</v>
      </c>
      <c r="H1442" s="831">
        <v>1</v>
      </c>
      <c r="I1442" s="831">
        <v>179</v>
      </c>
      <c r="J1442" s="822"/>
      <c r="K1442" s="822">
        <v>179</v>
      </c>
      <c r="L1442" s="831"/>
      <c r="M1442" s="831"/>
      <c r="N1442" s="822"/>
      <c r="O1442" s="822"/>
      <c r="P1442" s="831"/>
      <c r="Q1442" s="831"/>
      <c r="R1442" s="827"/>
      <c r="S1442" s="832"/>
    </row>
    <row r="1443" spans="1:19" ht="14.45" customHeight="1" x14ac:dyDescent="0.2">
      <c r="A1443" s="821" t="s">
        <v>6414</v>
      </c>
      <c r="B1443" s="822" t="s">
        <v>6415</v>
      </c>
      <c r="C1443" s="822" t="s">
        <v>615</v>
      </c>
      <c r="D1443" s="822" t="s">
        <v>2968</v>
      </c>
      <c r="E1443" s="822" t="s">
        <v>6329</v>
      </c>
      <c r="F1443" s="822" t="s">
        <v>6453</v>
      </c>
      <c r="G1443" s="822" t="s">
        <v>6451</v>
      </c>
      <c r="H1443" s="831">
        <v>2</v>
      </c>
      <c r="I1443" s="831">
        <v>762</v>
      </c>
      <c r="J1443" s="822"/>
      <c r="K1443" s="822">
        <v>381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6414</v>
      </c>
      <c r="B1444" s="822" t="s">
        <v>6415</v>
      </c>
      <c r="C1444" s="822" t="s">
        <v>615</v>
      </c>
      <c r="D1444" s="822" t="s">
        <v>2943</v>
      </c>
      <c r="E1444" s="822" t="s">
        <v>6329</v>
      </c>
      <c r="F1444" s="822" t="s">
        <v>6425</v>
      </c>
      <c r="G1444" s="822" t="s">
        <v>6426</v>
      </c>
      <c r="H1444" s="831"/>
      <c r="I1444" s="831"/>
      <c r="J1444" s="822"/>
      <c r="K1444" s="822"/>
      <c r="L1444" s="831"/>
      <c r="M1444" s="831"/>
      <c r="N1444" s="822"/>
      <c r="O1444" s="822"/>
      <c r="P1444" s="831">
        <v>1</v>
      </c>
      <c r="Q1444" s="831">
        <v>127</v>
      </c>
      <c r="R1444" s="827"/>
      <c r="S1444" s="832">
        <v>127</v>
      </c>
    </row>
    <row r="1445" spans="1:19" ht="14.45" customHeight="1" thickBot="1" x14ac:dyDescent="0.25">
      <c r="A1445" s="813" t="s">
        <v>6414</v>
      </c>
      <c r="B1445" s="814" t="s">
        <v>6415</v>
      </c>
      <c r="C1445" s="814" t="s">
        <v>615</v>
      </c>
      <c r="D1445" s="814" t="s">
        <v>2943</v>
      </c>
      <c r="E1445" s="814" t="s">
        <v>6329</v>
      </c>
      <c r="F1445" s="814" t="s">
        <v>6440</v>
      </c>
      <c r="G1445" s="814" t="s">
        <v>6437</v>
      </c>
      <c r="H1445" s="833"/>
      <c r="I1445" s="833"/>
      <c r="J1445" s="814"/>
      <c r="K1445" s="814"/>
      <c r="L1445" s="833"/>
      <c r="M1445" s="833"/>
      <c r="N1445" s="814"/>
      <c r="O1445" s="814"/>
      <c r="P1445" s="833">
        <v>2</v>
      </c>
      <c r="Q1445" s="833">
        <v>1152</v>
      </c>
      <c r="R1445" s="819"/>
      <c r="S1445" s="834">
        <v>576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0445B3C-8649-450C-A4D4-E59717F20B1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160798169.32000002</v>
      </c>
      <c r="C3" s="344">
        <f t="shared" ref="C3:R3" si="0">SUBTOTAL(9,C6:C1048576)</f>
        <v>28.611299722227589</v>
      </c>
      <c r="D3" s="344">
        <f t="shared" si="0"/>
        <v>169310527</v>
      </c>
      <c r="E3" s="344">
        <f t="shared" si="0"/>
        <v>26</v>
      </c>
      <c r="F3" s="344">
        <f t="shared" si="0"/>
        <v>166695354.44999999</v>
      </c>
      <c r="G3" s="347">
        <f>IF(D3&lt;&gt;0,F3/D3,"")</f>
        <v>0.98455398730168731</v>
      </c>
      <c r="H3" s="343">
        <f t="shared" si="0"/>
        <v>15519704.93</v>
      </c>
      <c r="I3" s="344">
        <f t="shared" si="0"/>
        <v>390.17978144396255</v>
      </c>
      <c r="J3" s="344">
        <f t="shared" si="0"/>
        <v>11937996.159999996</v>
      </c>
      <c r="K3" s="344">
        <f t="shared" si="0"/>
        <v>16</v>
      </c>
      <c r="L3" s="344">
        <f t="shared" si="0"/>
        <v>11398409.210000014</v>
      </c>
      <c r="M3" s="345">
        <f>IF(J3&lt;&gt;0,L3/J3,"")</f>
        <v>0.954800877570396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6467</v>
      </c>
      <c r="B6" s="863">
        <v>2324687</v>
      </c>
      <c r="C6" s="807">
        <v>0.95192051765241581</v>
      </c>
      <c r="D6" s="863">
        <v>2442102</v>
      </c>
      <c r="E6" s="807">
        <v>1</v>
      </c>
      <c r="F6" s="863">
        <v>1912863</v>
      </c>
      <c r="G6" s="812">
        <v>0.78328546473488825</v>
      </c>
      <c r="H6" s="863">
        <v>23766.14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6468</v>
      </c>
      <c r="B7" s="865">
        <v>594645</v>
      </c>
      <c r="C7" s="822">
        <v>0.59293261062052793</v>
      </c>
      <c r="D7" s="865">
        <v>1002888</v>
      </c>
      <c r="E7" s="822">
        <v>1</v>
      </c>
      <c r="F7" s="865">
        <v>1287523</v>
      </c>
      <c r="G7" s="827">
        <v>1.283815341294342</v>
      </c>
      <c r="H7" s="865">
        <v>904.75</v>
      </c>
      <c r="I7" s="822"/>
      <c r="J7" s="865"/>
      <c r="K7" s="822"/>
      <c r="L7" s="865">
        <v>904.75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6469</v>
      </c>
      <c r="B8" s="865">
        <v>98632.99</v>
      </c>
      <c r="C8" s="822">
        <v>1.3809695756268989</v>
      </c>
      <c r="D8" s="865">
        <v>71423</v>
      </c>
      <c r="E8" s="822">
        <v>1</v>
      </c>
      <c r="F8" s="865">
        <v>68476</v>
      </c>
      <c r="G8" s="827">
        <v>0.95873878162496673</v>
      </c>
      <c r="H8" s="865">
        <v>1698.4799999999996</v>
      </c>
      <c r="I8" s="822">
        <v>0.62600619195046425</v>
      </c>
      <c r="J8" s="865">
        <v>2713.2</v>
      </c>
      <c r="K8" s="822">
        <v>1</v>
      </c>
      <c r="L8" s="865">
        <v>180.44</v>
      </c>
      <c r="M8" s="827">
        <v>6.6504496535456287E-2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6470</v>
      </c>
      <c r="B9" s="865">
        <v>13090418</v>
      </c>
      <c r="C9" s="822">
        <v>0.97352273757453922</v>
      </c>
      <c r="D9" s="865">
        <v>13446443</v>
      </c>
      <c r="E9" s="822">
        <v>1</v>
      </c>
      <c r="F9" s="865">
        <v>12172520</v>
      </c>
      <c r="G9" s="827">
        <v>0.9052594801465339</v>
      </c>
      <c r="H9" s="865">
        <v>720787.55000000016</v>
      </c>
      <c r="I9" s="822">
        <v>1.677640099623936</v>
      </c>
      <c r="J9" s="865">
        <v>429643.73000000039</v>
      </c>
      <c r="K9" s="822">
        <v>1</v>
      </c>
      <c r="L9" s="865">
        <v>318872.54999999993</v>
      </c>
      <c r="M9" s="827">
        <v>0.74217899095140905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6471</v>
      </c>
      <c r="B10" s="865">
        <v>4693595</v>
      </c>
      <c r="C10" s="822">
        <v>1.130345854507071</v>
      </c>
      <c r="D10" s="865">
        <v>4152353</v>
      </c>
      <c r="E10" s="822">
        <v>1</v>
      </c>
      <c r="F10" s="865">
        <v>3311702</v>
      </c>
      <c r="G10" s="827">
        <v>0.79754828166102454</v>
      </c>
      <c r="H10" s="865">
        <v>136185.26999999999</v>
      </c>
      <c r="I10" s="822">
        <v>3.0865182076676314</v>
      </c>
      <c r="J10" s="865">
        <v>44122.62</v>
      </c>
      <c r="K10" s="822">
        <v>1</v>
      </c>
      <c r="L10" s="865">
        <v>36242.629999999997</v>
      </c>
      <c r="M10" s="827">
        <v>0.8214070243335504</v>
      </c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6472</v>
      </c>
      <c r="B11" s="865">
        <v>11446612</v>
      </c>
      <c r="C11" s="822">
        <v>0.98388199342090954</v>
      </c>
      <c r="D11" s="865">
        <v>11634131</v>
      </c>
      <c r="E11" s="822">
        <v>1</v>
      </c>
      <c r="F11" s="865">
        <v>10334019</v>
      </c>
      <c r="G11" s="827">
        <v>0.88825018387707688</v>
      </c>
      <c r="H11" s="865">
        <v>508550.98000000004</v>
      </c>
      <c r="I11" s="822">
        <v>32.162262427871418</v>
      </c>
      <c r="J11" s="865">
        <v>15812.04</v>
      </c>
      <c r="K11" s="822">
        <v>1</v>
      </c>
      <c r="L11" s="865">
        <v>7873.5199999999995</v>
      </c>
      <c r="M11" s="827">
        <v>0.49794460423828923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2928</v>
      </c>
      <c r="B12" s="865">
        <v>66838433</v>
      </c>
      <c r="C12" s="822">
        <v>0.91336064223603797</v>
      </c>
      <c r="D12" s="865">
        <v>73178578</v>
      </c>
      <c r="E12" s="822">
        <v>1</v>
      </c>
      <c r="F12" s="865">
        <v>85185208</v>
      </c>
      <c r="G12" s="827">
        <v>1.1640730160129649</v>
      </c>
      <c r="H12" s="865">
        <v>12786092.359999999</v>
      </c>
      <c r="I12" s="822">
        <v>1.1488541211307761</v>
      </c>
      <c r="J12" s="865">
        <v>11129430.729999997</v>
      </c>
      <c r="K12" s="822">
        <v>1</v>
      </c>
      <c r="L12" s="865">
        <v>10824363.540000012</v>
      </c>
      <c r="M12" s="827">
        <v>0.9725891469742779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6473</v>
      </c>
      <c r="B13" s="865">
        <v>10104658</v>
      </c>
      <c r="C13" s="822">
        <v>0.97864960766008824</v>
      </c>
      <c r="D13" s="865">
        <v>10325103</v>
      </c>
      <c r="E13" s="822">
        <v>1</v>
      </c>
      <c r="F13" s="865">
        <v>9572890</v>
      </c>
      <c r="G13" s="827">
        <v>0.92714716744230052</v>
      </c>
      <c r="H13" s="865">
        <v>211954.14</v>
      </c>
      <c r="I13" s="822">
        <v>117.13409229068805</v>
      </c>
      <c r="J13" s="865">
        <v>1809.5</v>
      </c>
      <c r="K13" s="822">
        <v>1</v>
      </c>
      <c r="L13" s="865">
        <v>904.75</v>
      </c>
      <c r="M13" s="827">
        <v>0.5</v>
      </c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6474</v>
      </c>
      <c r="B14" s="865">
        <v>164843</v>
      </c>
      <c r="C14" s="822">
        <v>1.8418212290502793</v>
      </c>
      <c r="D14" s="865">
        <v>89500</v>
      </c>
      <c r="E14" s="822">
        <v>1</v>
      </c>
      <c r="F14" s="865">
        <v>98390</v>
      </c>
      <c r="G14" s="827">
        <v>1.0993296089385476</v>
      </c>
      <c r="H14" s="865">
        <v>4523.75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6475</v>
      </c>
      <c r="B15" s="865">
        <v>8308595</v>
      </c>
      <c r="C15" s="822">
        <v>0.92478665927157455</v>
      </c>
      <c r="D15" s="865">
        <v>8984337</v>
      </c>
      <c r="E15" s="822">
        <v>1</v>
      </c>
      <c r="F15" s="865">
        <v>7083679.8900000006</v>
      </c>
      <c r="G15" s="827">
        <v>0.78844770515620688</v>
      </c>
      <c r="H15" s="865">
        <v>62266.14</v>
      </c>
      <c r="I15" s="822">
        <v>10.579350044090438</v>
      </c>
      <c r="J15" s="865">
        <v>5885.63</v>
      </c>
      <c r="K15" s="822">
        <v>1</v>
      </c>
      <c r="L15" s="865">
        <v>904.75</v>
      </c>
      <c r="M15" s="827">
        <v>0.15372186155092998</v>
      </c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6476</v>
      </c>
      <c r="B16" s="865">
        <v>10287681</v>
      </c>
      <c r="C16" s="822">
        <v>1.00788482716953</v>
      </c>
      <c r="D16" s="865">
        <v>10207199</v>
      </c>
      <c r="E16" s="822">
        <v>1</v>
      </c>
      <c r="F16" s="865">
        <v>7380471</v>
      </c>
      <c r="G16" s="827">
        <v>0.72306526011690375</v>
      </c>
      <c r="H16" s="865">
        <v>401906.98000000033</v>
      </c>
      <c r="I16" s="822">
        <v>7.9742024447976183</v>
      </c>
      <c r="J16" s="865">
        <v>50400.900000000009</v>
      </c>
      <c r="K16" s="822">
        <v>1</v>
      </c>
      <c r="L16" s="865">
        <v>18612.510000000006</v>
      </c>
      <c r="M16" s="827">
        <v>0.36928923888263904</v>
      </c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6477</v>
      </c>
      <c r="B17" s="865">
        <v>6645837</v>
      </c>
      <c r="C17" s="822">
        <v>1.0722708255316431</v>
      </c>
      <c r="D17" s="865">
        <v>6197909</v>
      </c>
      <c r="E17" s="822">
        <v>1</v>
      </c>
      <c r="F17" s="865">
        <v>5512303</v>
      </c>
      <c r="G17" s="827">
        <v>0.88938107997390736</v>
      </c>
      <c r="H17" s="865">
        <v>191387.53</v>
      </c>
      <c r="I17" s="822">
        <v>176.36315299624948</v>
      </c>
      <c r="J17" s="865">
        <v>1085.19</v>
      </c>
      <c r="K17" s="822">
        <v>1</v>
      </c>
      <c r="L17" s="865">
        <v>242.64</v>
      </c>
      <c r="M17" s="827">
        <v>0.22359218201420947</v>
      </c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6478</v>
      </c>
      <c r="B18" s="865">
        <v>3964219</v>
      </c>
      <c r="C18" s="822">
        <v>0.92529777000151481</v>
      </c>
      <c r="D18" s="865">
        <v>4284263</v>
      </c>
      <c r="E18" s="822">
        <v>1</v>
      </c>
      <c r="F18" s="865">
        <v>3166508</v>
      </c>
      <c r="G18" s="827">
        <v>0.73910215129183243</v>
      </c>
      <c r="H18" s="865">
        <v>7238</v>
      </c>
      <c r="I18" s="822">
        <v>8</v>
      </c>
      <c r="J18" s="865">
        <v>904.75</v>
      </c>
      <c r="K18" s="822">
        <v>1</v>
      </c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6479</v>
      </c>
      <c r="B19" s="865">
        <v>780101</v>
      </c>
      <c r="C19" s="822">
        <v>1.1052328835051182</v>
      </c>
      <c r="D19" s="865">
        <v>705825</v>
      </c>
      <c r="E19" s="822">
        <v>1</v>
      </c>
      <c r="F19" s="865">
        <v>611908</v>
      </c>
      <c r="G19" s="827">
        <v>0.86694010555024259</v>
      </c>
      <c r="H19" s="865">
        <v>23523.5</v>
      </c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6480</v>
      </c>
      <c r="B20" s="865">
        <v>847614</v>
      </c>
      <c r="C20" s="822">
        <v>0.95735568180534691</v>
      </c>
      <c r="D20" s="865">
        <v>885370</v>
      </c>
      <c r="E20" s="822">
        <v>1</v>
      </c>
      <c r="F20" s="865">
        <v>698543</v>
      </c>
      <c r="G20" s="827">
        <v>0.78898426646486775</v>
      </c>
      <c r="H20" s="865">
        <v>5929</v>
      </c>
      <c r="I20" s="822">
        <v>1.8443113772455091</v>
      </c>
      <c r="J20" s="865">
        <v>3214.75</v>
      </c>
      <c r="K20" s="822">
        <v>1</v>
      </c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6481</v>
      </c>
      <c r="B21" s="865">
        <v>565487</v>
      </c>
      <c r="C21" s="822">
        <v>1.0725459849252141</v>
      </c>
      <c r="D21" s="865">
        <v>527238</v>
      </c>
      <c r="E21" s="822">
        <v>1</v>
      </c>
      <c r="F21" s="865">
        <v>445764</v>
      </c>
      <c r="G21" s="827">
        <v>0.84547016717307932</v>
      </c>
      <c r="H21" s="865">
        <v>8885.89</v>
      </c>
      <c r="I21" s="822">
        <v>21.002859979200149</v>
      </c>
      <c r="J21" s="865">
        <v>423.08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6482</v>
      </c>
      <c r="B22" s="865">
        <v>89963</v>
      </c>
      <c r="C22" s="822">
        <v>1.5918147073395146</v>
      </c>
      <c r="D22" s="865">
        <v>56516</v>
      </c>
      <c r="E22" s="822">
        <v>1</v>
      </c>
      <c r="F22" s="865">
        <v>53938</v>
      </c>
      <c r="G22" s="827">
        <v>0.95438459905159601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6483</v>
      </c>
      <c r="B23" s="865">
        <v>18422</v>
      </c>
      <c r="C23" s="822">
        <v>1.6991330012912746</v>
      </c>
      <c r="D23" s="865">
        <v>10842</v>
      </c>
      <c r="E23" s="822">
        <v>1</v>
      </c>
      <c r="F23" s="865">
        <v>10767</v>
      </c>
      <c r="G23" s="827">
        <v>0.99308245711123411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6484</v>
      </c>
      <c r="B24" s="865">
        <v>94554</v>
      </c>
      <c r="C24" s="822">
        <v>1.0415156688880323</v>
      </c>
      <c r="D24" s="865">
        <v>90785</v>
      </c>
      <c r="E24" s="822">
        <v>1</v>
      </c>
      <c r="F24" s="865">
        <v>88060</v>
      </c>
      <c r="G24" s="827">
        <v>0.96998402819849094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6485</v>
      </c>
      <c r="B25" s="865">
        <v>178</v>
      </c>
      <c r="C25" s="822"/>
      <c r="D25" s="865"/>
      <c r="E25" s="822"/>
      <c r="F25" s="865"/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6486</v>
      </c>
      <c r="B26" s="865">
        <v>1762768</v>
      </c>
      <c r="C26" s="822">
        <v>0.9586643281532542</v>
      </c>
      <c r="D26" s="865">
        <v>1838775</v>
      </c>
      <c r="E26" s="822">
        <v>1</v>
      </c>
      <c r="F26" s="865">
        <v>1226225.56</v>
      </c>
      <c r="G26" s="827">
        <v>0.66687091134043053</v>
      </c>
      <c r="H26" s="865">
        <v>5428.5</v>
      </c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6487</v>
      </c>
      <c r="B27" s="865">
        <v>112669</v>
      </c>
      <c r="C27" s="822">
        <v>0.429301916196413</v>
      </c>
      <c r="D27" s="865">
        <v>262447</v>
      </c>
      <c r="E27" s="822">
        <v>1</v>
      </c>
      <c r="F27" s="865">
        <v>161584</v>
      </c>
      <c r="G27" s="827">
        <v>0.6156824044473741</v>
      </c>
      <c r="H27" s="865">
        <v>24520.199999999993</v>
      </c>
      <c r="I27" s="822">
        <v>0.94058843837508155</v>
      </c>
      <c r="J27" s="865">
        <v>26068.999999999993</v>
      </c>
      <c r="K27" s="822">
        <v>1</v>
      </c>
      <c r="L27" s="865">
        <v>9842.9199999999964</v>
      </c>
      <c r="M27" s="827">
        <v>0.37757182860869226</v>
      </c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6488</v>
      </c>
      <c r="B28" s="865">
        <v>9763</v>
      </c>
      <c r="C28" s="822">
        <v>1.8483528966300644</v>
      </c>
      <c r="D28" s="865">
        <v>5282</v>
      </c>
      <c r="E28" s="822">
        <v>1</v>
      </c>
      <c r="F28" s="865">
        <v>5477</v>
      </c>
      <c r="G28" s="827">
        <v>1.0369178341537297</v>
      </c>
      <c r="H28" s="865"/>
      <c r="I28" s="822"/>
      <c r="J28" s="865"/>
      <c r="K28" s="822"/>
      <c r="L28" s="865">
        <v>1500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6489</v>
      </c>
      <c r="B29" s="865">
        <v>6779011.3300000001</v>
      </c>
      <c r="C29" s="822">
        <v>0.96951757320960985</v>
      </c>
      <c r="D29" s="865">
        <v>6992149</v>
      </c>
      <c r="E29" s="822">
        <v>1</v>
      </c>
      <c r="F29" s="865">
        <v>5685399</v>
      </c>
      <c r="G29" s="827">
        <v>0.81311182012854699</v>
      </c>
      <c r="H29" s="865">
        <v>47191.199999999968</v>
      </c>
      <c r="I29" s="822">
        <v>1.2660240932825968</v>
      </c>
      <c r="J29" s="865">
        <v>37275.119999999981</v>
      </c>
      <c r="K29" s="822">
        <v>1</v>
      </c>
      <c r="L29" s="865">
        <v>21214.05</v>
      </c>
      <c r="M29" s="827">
        <v>0.56912090423853789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6490</v>
      </c>
      <c r="B30" s="865">
        <v>20138</v>
      </c>
      <c r="C30" s="822">
        <v>1.1999761649386247</v>
      </c>
      <c r="D30" s="865">
        <v>16782</v>
      </c>
      <c r="E30" s="822">
        <v>1</v>
      </c>
      <c r="F30" s="865">
        <v>31348</v>
      </c>
      <c r="G30" s="827">
        <v>1.8679537599809319</v>
      </c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6491</v>
      </c>
      <c r="B31" s="865">
        <v>49056</v>
      </c>
      <c r="C31" s="822">
        <v>1.1237458193979932</v>
      </c>
      <c r="D31" s="865">
        <v>43654</v>
      </c>
      <c r="E31" s="822">
        <v>1</v>
      </c>
      <c r="F31" s="865">
        <v>362459</v>
      </c>
      <c r="G31" s="827">
        <v>8.3029962889998625</v>
      </c>
      <c r="H31" s="865">
        <v>4119.5</v>
      </c>
      <c r="I31" s="822">
        <v>4.5531914893617023</v>
      </c>
      <c r="J31" s="865">
        <v>904.75</v>
      </c>
      <c r="K31" s="822">
        <v>1</v>
      </c>
      <c r="L31" s="865">
        <v>1265.6300000000001</v>
      </c>
      <c r="M31" s="827">
        <v>1.3988726167449572</v>
      </c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6492</v>
      </c>
      <c r="B32" s="867">
        <v>11105589</v>
      </c>
      <c r="C32" s="814">
        <v>0.93649824562409512</v>
      </c>
      <c r="D32" s="867">
        <v>11858633</v>
      </c>
      <c r="E32" s="814">
        <v>1</v>
      </c>
      <c r="F32" s="867">
        <v>10227329</v>
      </c>
      <c r="G32" s="819">
        <v>0.8624374327125226</v>
      </c>
      <c r="H32" s="867">
        <v>342845.07000000007</v>
      </c>
      <c r="I32" s="814">
        <v>1.8207272424276497</v>
      </c>
      <c r="J32" s="867">
        <v>188301.16999999998</v>
      </c>
      <c r="K32" s="814">
        <v>1</v>
      </c>
      <c r="L32" s="867">
        <v>155484.52999999997</v>
      </c>
      <c r="M32" s="819">
        <v>0.82572259110232815</v>
      </c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4174060-0632-4EF0-B194-BFA92E85BEC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67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7645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258010.23</v>
      </c>
      <c r="G3" s="208">
        <f t="shared" si="0"/>
        <v>176317874.24999991</v>
      </c>
      <c r="H3" s="208"/>
      <c r="I3" s="208"/>
      <c r="J3" s="208">
        <f t="shared" si="0"/>
        <v>260330.08999999997</v>
      </c>
      <c r="K3" s="208">
        <f t="shared" si="0"/>
        <v>181248523.16000009</v>
      </c>
      <c r="L3" s="208"/>
      <c r="M3" s="208"/>
      <c r="N3" s="208">
        <f t="shared" si="0"/>
        <v>228008.88</v>
      </c>
      <c r="O3" s="208">
        <f t="shared" si="0"/>
        <v>178093763.65999997</v>
      </c>
      <c r="P3" s="79">
        <f>IF(K3=0,0,O3/K3)</f>
        <v>0.98259428852164932</v>
      </c>
      <c r="Q3" s="209">
        <f>IF(N3=0,0,O3/N3)</f>
        <v>781.08257739786256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6493</v>
      </c>
      <c r="B6" s="807" t="s">
        <v>6415</v>
      </c>
      <c r="C6" s="807" t="s">
        <v>6359</v>
      </c>
      <c r="D6" s="807" t="s">
        <v>6432</v>
      </c>
      <c r="E6" s="807" t="s">
        <v>6433</v>
      </c>
      <c r="F6" s="225">
        <v>26</v>
      </c>
      <c r="G6" s="225">
        <v>23523.5</v>
      </c>
      <c r="H6" s="225"/>
      <c r="I6" s="225">
        <v>904.75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6493</v>
      </c>
      <c r="B7" s="822" t="s">
        <v>6415</v>
      </c>
      <c r="C7" s="822" t="s">
        <v>6359</v>
      </c>
      <c r="D7" s="822" t="s">
        <v>6364</v>
      </c>
      <c r="E7" s="822" t="s">
        <v>6365</v>
      </c>
      <c r="F7" s="831">
        <v>1</v>
      </c>
      <c r="G7" s="831">
        <v>242.64</v>
      </c>
      <c r="H7" s="831"/>
      <c r="I7" s="831">
        <v>242.64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6493</v>
      </c>
      <c r="B8" s="822" t="s">
        <v>6415</v>
      </c>
      <c r="C8" s="822" t="s">
        <v>6329</v>
      </c>
      <c r="D8" s="822" t="s">
        <v>6494</v>
      </c>
      <c r="E8" s="822" t="s">
        <v>6495</v>
      </c>
      <c r="F8" s="831"/>
      <c r="G8" s="831"/>
      <c r="H8" s="831"/>
      <c r="I8" s="831"/>
      <c r="J8" s="831">
        <v>4</v>
      </c>
      <c r="K8" s="831">
        <v>796</v>
      </c>
      <c r="L8" s="831">
        <v>1</v>
      </c>
      <c r="M8" s="831">
        <v>199</v>
      </c>
      <c r="N8" s="831">
        <v>1</v>
      </c>
      <c r="O8" s="831">
        <v>201</v>
      </c>
      <c r="P8" s="827">
        <v>0.25251256281407036</v>
      </c>
      <c r="Q8" s="832">
        <v>201</v>
      </c>
    </row>
    <row r="9" spans="1:17" ht="14.45" customHeight="1" x14ac:dyDescent="0.2">
      <c r="A9" s="821" t="s">
        <v>6493</v>
      </c>
      <c r="B9" s="822" t="s">
        <v>6415</v>
      </c>
      <c r="C9" s="822" t="s">
        <v>6329</v>
      </c>
      <c r="D9" s="822" t="s">
        <v>6376</v>
      </c>
      <c r="E9" s="822" t="s">
        <v>6377</v>
      </c>
      <c r="F9" s="831">
        <v>2</v>
      </c>
      <c r="G9" s="831">
        <v>74</v>
      </c>
      <c r="H9" s="831"/>
      <c r="I9" s="831">
        <v>37</v>
      </c>
      <c r="J9" s="831"/>
      <c r="K9" s="831"/>
      <c r="L9" s="831"/>
      <c r="M9" s="831"/>
      <c r="N9" s="831">
        <v>1</v>
      </c>
      <c r="O9" s="831">
        <v>38</v>
      </c>
      <c r="P9" s="827"/>
      <c r="Q9" s="832">
        <v>38</v>
      </c>
    </row>
    <row r="10" spans="1:17" ht="14.45" customHeight="1" x14ac:dyDescent="0.2">
      <c r="A10" s="821" t="s">
        <v>6493</v>
      </c>
      <c r="B10" s="822" t="s">
        <v>6415</v>
      </c>
      <c r="C10" s="822" t="s">
        <v>6329</v>
      </c>
      <c r="D10" s="822" t="s">
        <v>6423</v>
      </c>
      <c r="E10" s="822" t="s">
        <v>6424</v>
      </c>
      <c r="F10" s="831">
        <v>527</v>
      </c>
      <c r="G10" s="831">
        <v>132804</v>
      </c>
      <c r="H10" s="831">
        <v>0.93199713672154616</v>
      </c>
      <c r="I10" s="831">
        <v>252</v>
      </c>
      <c r="J10" s="831">
        <v>561</v>
      </c>
      <c r="K10" s="831">
        <v>142494</v>
      </c>
      <c r="L10" s="831">
        <v>1</v>
      </c>
      <c r="M10" s="831">
        <v>254</v>
      </c>
      <c r="N10" s="831">
        <v>498</v>
      </c>
      <c r="O10" s="831">
        <v>126990</v>
      </c>
      <c r="P10" s="827">
        <v>0.89119541875447383</v>
      </c>
      <c r="Q10" s="832">
        <v>255</v>
      </c>
    </row>
    <row r="11" spans="1:17" ht="14.45" customHeight="1" x14ac:dyDescent="0.2">
      <c r="A11" s="821" t="s">
        <v>6493</v>
      </c>
      <c r="B11" s="822" t="s">
        <v>6415</v>
      </c>
      <c r="C11" s="822" t="s">
        <v>6329</v>
      </c>
      <c r="D11" s="822" t="s">
        <v>6425</v>
      </c>
      <c r="E11" s="822" t="s">
        <v>6426</v>
      </c>
      <c r="F11" s="831">
        <v>827</v>
      </c>
      <c r="G11" s="831">
        <v>104834</v>
      </c>
      <c r="H11" s="831">
        <v>1.080540094825809</v>
      </c>
      <c r="I11" s="831">
        <v>126.76420798065297</v>
      </c>
      <c r="J11" s="831">
        <v>770</v>
      </c>
      <c r="K11" s="831">
        <v>97020</v>
      </c>
      <c r="L11" s="831">
        <v>1</v>
      </c>
      <c r="M11" s="831">
        <v>126</v>
      </c>
      <c r="N11" s="831">
        <v>566</v>
      </c>
      <c r="O11" s="831">
        <v>71882</v>
      </c>
      <c r="P11" s="827">
        <v>0.74089878375592666</v>
      </c>
      <c r="Q11" s="832">
        <v>127</v>
      </c>
    </row>
    <row r="12" spans="1:17" ht="14.45" customHeight="1" x14ac:dyDescent="0.2">
      <c r="A12" s="821" t="s">
        <v>6493</v>
      </c>
      <c r="B12" s="822" t="s">
        <v>6415</v>
      </c>
      <c r="C12" s="822" t="s">
        <v>6329</v>
      </c>
      <c r="D12" s="822" t="s">
        <v>6436</v>
      </c>
      <c r="E12" s="822" t="s">
        <v>6437</v>
      </c>
      <c r="F12" s="831">
        <v>1</v>
      </c>
      <c r="G12" s="831">
        <v>496</v>
      </c>
      <c r="H12" s="831"/>
      <c r="I12" s="831">
        <v>496</v>
      </c>
      <c r="J12" s="831"/>
      <c r="K12" s="831"/>
      <c r="L12" s="831"/>
      <c r="M12" s="831"/>
      <c r="N12" s="831">
        <v>2</v>
      </c>
      <c r="O12" s="831">
        <v>998</v>
      </c>
      <c r="P12" s="827"/>
      <c r="Q12" s="832">
        <v>499</v>
      </c>
    </row>
    <row r="13" spans="1:17" ht="14.45" customHeight="1" x14ac:dyDescent="0.2">
      <c r="A13" s="821" t="s">
        <v>6493</v>
      </c>
      <c r="B13" s="822" t="s">
        <v>6415</v>
      </c>
      <c r="C13" s="822" t="s">
        <v>6329</v>
      </c>
      <c r="D13" s="822" t="s">
        <v>6438</v>
      </c>
      <c r="E13" s="822" t="s">
        <v>6439</v>
      </c>
      <c r="F13" s="831">
        <v>9</v>
      </c>
      <c r="G13" s="831">
        <v>6201</v>
      </c>
      <c r="H13" s="831">
        <v>4.4869753979739508</v>
      </c>
      <c r="I13" s="831">
        <v>689</v>
      </c>
      <c r="J13" s="831">
        <v>2</v>
      </c>
      <c r="K13" s="831">
        <v>1382</v>
      </c>
      <c r="L13" s="831">
        <v>1</v>
      </c>
      <c r="M13" s="831">
        <v>691</v>
      </c>
      <c r="N13" s="831">
        <v>2</v>
      </c>
      <c r="O13" s="831">
        <v>1384</v>
      </c>
      <c r="P13" s="827">
        <v>1.0014471780028944</v>
      </c>
      <c r="Q13" s="832">
        <v>692</v>
      </c>
    </row>
    <row r="14" spans="1:17" ht="14.45" customHeight="1" x14ac:dyDescent="0.2">
      <c r="A14" s="821" t="s">
        <v>6493</v>
      </c>
      <c r="B14" s="822" t="s">
        <v>6415</v>
      </c>
      <c r="C14" s="822" t="s">
        <v>6329</v>
      </c>
      <c r="D14" s="822" t="s">
        <v>6440</v>
      </c>
      <c r="E14" s="822" t="s">
        <v>6437</v>
      </c>
      <c r="F14" s="831">
        <v>2</v>
      </c>
      <c r="G14" s="831">
        <v>1138</v>
      </c>
      <c r="H14" s="831">
        <v>1.9860383944153577</v>
      </c>
      <c r="I14" s="831">
        <v>569</v>
      </c>
      <c r="J14" s="831">
        <v>1</v>
      </c>
      <c r="K14" s="831">
        <v>573</v>
      </c>
      <c r="L14" s="831">
        <v>1</v>
      </c>
      <c r="M14" s="831">
        <v>573</v>
      </c>
      <c r="N14" s="831"/>
      <c r="O14" s="831"/>
      <c r="P14" s="827"/>
      <c r="Q14" s="832"/>
    </row>
    <row r="15" spans="1:17" ht="14.45" customHeight="1" x14ac:dyDescent="0.2">
      <c r="A15" s="821" t="s">
        <v>6493</v>
      </c>
      <c r="B15" s="822" t="s">
        <v>6415</v>
      </c>
      <c r="C15" s="822" t="s">
        <v>6329</v>
      </c>
      <c r="D15" s="822" t="s">
        <v>6441</v>
      </c>
      <c r="E15" s="822" t="s">
        <v>6439</v>
      </c>
      <c r="F15" s="831">
        <v>2</v>
      </c>
      <c r="G15" s="831">
        <v>1524</v>
      </c>
      <c r="H15" s="831">
        <v>0.33159268929503916</v>
      </c>
      <c r="I15" s="831">
        <v>762</v>
      </c>
      <c r="J15" s="831">
        <v>6</v>
      </c>
      <c r="K15" s="831">
        <v>4596</v>
      </c>
      <c r="L15" s="831">
        <v>1</v>
      </c>
      <c r="M15" s="831">
        <v>766</v>
      </c>
      <c r="N15" s="831">
        <v>8</v>
      </c>
      <c r="O15" s="831">
        <v>6152</v>
      </c>
      <c r="P15" s="827">
        <v>1.3385552654482158</v>
      </c>
      <c r="Q15" s="832">
        <v>769</v>
      </c>
    </row>
    <row r="16" spans="1:17" ht="14.45" customHeight="1" x14ac:dyDescent="0.2">
      <c r="A16" s="821" t="s">
        <v>6493</v>
      </c>
      <c r="B16" s="822" t="s">
        <v>6415</v>
      </c>
      <c r="C16" s="822" t="s">
        <v>6329</v>
      </c>
      <c r="D16" s="822" t="s">
        <v>6459</v>
      </c>
      <c r="E16" s="822" t="s">
        <v>6460</v>
      </c>
      <c r="F16" s="831">
        <v>1502</v>
      </c>
      <c r="G16" s="831">
        <v>1230138</v>
      </c>
      <c r="H16" s="831">
        <v>0.86299069197073741</v>
      </c>
      <c r="I16" s="831">
        <v>819</v>
      </c>
      <c r="J16" s="831">
        <v>1732</v>
      </c>
      <c r="K16" s="831">
        <v>1425436</v>
      </c>
      <c r="L16" s="831">
        <v>1</v>
      </c>
      <c r="M16" s="831">
        <v>823</v>
      </c>
      <c r="N16" s="831">
        <v>1226</v>
      </c>
      <c r="O16" s="831">
        <v>1012676</v>
      </c>
      <c r="P16" s="827">
        <v>0.71043245715696812</v>
      </c>
      <c r="Q16" s="832">
        <v>826</v>
      </c>
    </row>
    <row r="17" spans="1:17" ht="14.45" customHeight="1" x14ac:dyDescent="0.2">
      <c r="A17" s="821" t="s">
        <v>6493</v>
      </c>
      <c r="B17" s="822" t="s">
        <v>6415</v>
      </c>
      <c r="C17" s="822" t="s">
        <v>6329</v>
      </c>
      <c r="D17" s="822" t="s">
        <v>6427</v>
      </c>
      <c r="E17" s="822" t="s">
        <v>6399</v>
      </c>
      <c r="F17" s="831">
        <v>2</v>
      </c>
      <c r="G17" s="831">
        <v>928</v>
      </c>
      <c r="H17" s="831">
        <v>0.33048433048433046</v>
      </c>
      <c r="I17" s="831">
        <v>464</v>
      </c>
      <c r="J17" s="831">
        <v>6</v>
      </c>
      <c r="K17" s="831">
        <v>2808</v>
      </c>
      <c r="L17" s="831">
        <v>1</v>
      </c>
      <c r="M17" s="831">
        <v>468</v>
      </c>
      <c r="N17" s="831">
        <v>3</v>
      </c>
      <c r="O17" s="831">
        <v>1419</v>
      </c>
      <c r="P17" s="827">
        <v>0.50534188034188032</v>
      </c>
      <c r="Q17" s="832">
        <v>473</v>
      </c>
    </row>
    <row r="18" spans="1:17" ht="14.45" customHeight="1" x14ac:dyDescent="0.2">
      <c r="A18" s="821" t="s">
        <v>6493</v>
      </c>
      <c r="B18" s="822" t="s">
        <v>6415</v>
      </c>
      <c r="C18" s="822" t="s">
        <v>6329</v>
      </c>
      <c r="D18" s="822" t="s">
        <v>6442</v>
      </c>
      <c r="E18" s="822" t="s">
        <v>6401</v>
      </c>
      <c r="F18" s="831">
        <v>1</v>
      </c>
      <c r="G18" s="831">
        <v>447</v>
      </c>
      <c r="H18" s="831"/>
      <c r="I18" s="831">
        <v>447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6493</v>
      </c>
      <c r="B19" s="822" t="s">
        <v>6415</v>
      </c>
      <c r="C19" s="822" t="s">
        <v>6329</v>
      </c>
      <c r="D19" s="822" t="s">
        <v>6443</v>
      </c>
      <c r="E19" s="822" t="s">
        <v>6397</v>
      </c>
      <c r="F19" s="831">
        <v>1</v>
      </c>
      <c r="G19" s="831">
        <v>730</v>
      </c>
      <c r="H19" s="831"/>
      <c r="I19" s="831">
        <v>730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6493</v>
      </c>
      <c r="B20" s="822" t="s">
        <v>6415</v>
      </c>
      <c r="C20" s="822" t="s">
        <v>6329</v>
      </c>
      <c r="D20" s="822" t="s">
        <v>6446</v>
      </c>
      <c r="E20" s="822" t="s">
        <v>6447</v>
      </c>
      <c r="F20" s="831">
        <v>216</v>
      </c>
      <c r="G20" s="831">
        <v>46440</v>
      </c>
      <c r="H20" s="831">
        <v>0.906818714363821</v>
      </c>
      <c r="I20" s="831">
        <v>215</v>
      </c>
      <c r="J20" s="831">
        <v>236</v>
      </c>
      <c r="K20" s="831">
        <v>51212</v>
      </c>
      <c r="L20" s="831">
        <v>1</v>
      </c>
      <c r="M20" s="831">
        <v>217</v>
      </c>
      <c r="N20" s="831">
        <v>211</v>
      </c>
      <c r="O20" s="831">
        <v>46209</v>
      </c>
      <c r="P20" s="827">
        <v>0.90230805280012494</v>
      </c>
      <c r="Q20" s="832">
        <v>219</v>
      </c>
    </row>
    <row r="21" spans="1:17" ht="14.45" customHeight="1" x14ac:dyDescent="0.2">
      <c r="A21" s="821" t="s">
        <v>6493</v>
      </c>
      <c r="B21" s="822" t="s">
        <v>6415</v>
      </c>
      <c r="C21" s="822" t="s">
        <v>6329</v>
      </c>
      <c r="D21" s="822" t="s">
        <v>6382</v>
      </c>
      <c r="E21" s="822" t="s">
        <v>6383</v>
      </c>
      <c r="F21" s="831">
        <v>2</v>
      </c>
      <c r="G21" s="831">
        <v>710</v>
      </c>
      <c r="H21" s="831">
        <v>0.39664804469273746</v>
      </c>
      <c r="I21" s="831">
        <v>355</v>
      </c>
      <c r="J21" s="831">
        <v>5</v>
      </c>
      <c r="K21" s="831">
        <v>1790</v>
      </c>
      <c r="L21" s="831">
        <v>1</v>
      </c>
      <c r="M21" s="831">
        <v>358</v>
      </c>
      <c r="N21" s="831"/>
      <c r="O21" s="831"/>
      <c r="P21" s="827"/>
      <c r="Q21" s="832"/>
    </row>
    <row r="22" spans="1:17" ht="14.45" customHeight="1" x14ac:dyDescent="0.2">
      <c r="A22" s="821" t="s">
        <v>6493</v>
      </c>
      <c r="B22" s="822" t="s">
        <v>6415</v>
      </c>
      <c r="C22" s="822" t="s">
        <v>6329</v>
      </c>
      <c r="D22" s="822" t="s">
        <v>6448</v>
      </c>
      <c r="E22" s="822" t="s">
        <v>6449</v>
      </c>
      <c r="F22" s="831">
        <v>2131</v>
      </c>
      <c r="G22" s="831">
        <v>183266</v>
      </c>
      <c r="H22" s="831">
        <v>0.95838388486800818</v>
      </c>
      <c r="I22" s="831">
        <v>86</v>
      </c>
      <c r="J22" s="831">
        <v>2173</v>
      </c>
      <c r="K22" s="831">
        <v>191224</v>
      </c>
      <c r="L22" s="831">
        <v>1</v>
      </c>
      <c r="M22" s="831">
        <v>88</v>
      </c>
      <c r="N22" s="831">
        <v>1648</v>
      </c>
      <c r="O22" s="831">
        <v>146672</v>
      </c>
      <c r="P22" s="827">
        <v>0.76701669246538096</v>
      </c>
      <c r="Q22" s="832">
        <v>89</v>
      </c>
    </row>
    <row r="23" spans="1:17" ht="14.45" customHeight="1" x14ac:dyDescent="0.2">
      <c r="A23" s="821" t="s">
        <v>6493</v>
      </c>
      <c r="B23" s="822" t="s">
        <v>6415</v>
      </c>
      <c r="C23" s="822" t="s">
        <v>6329</v>
      </c>
      <c r="D23" s="822" t="s">
        <v>6428</v>
      </c>
      <c r="E23" s="822" t="s">
        <v>6429</v>
      </c>
      <c r="F23" s="831">
        <v>1</v>
      </c>
      <c r="G23" s="831">
        <v>720</v>
      </c>
      <c r="H23" s="831"/>
      <c r="I23" s="831">
        <v>720</v>
      </c>
      <c r="J23" s="831"/>
      <c r="K23" s="831"/>
      <c r="L23" s="831"/>
      <c r="M23" s="831"/>
      <c r="N23" s="831">
        <v>2</v>
      </c>
      <c r="O23" s="831">
        <v>1450</v>
      </c>
      <c r="P23" s="827"/>
      <c r="Q23" s="832">
        <v>725</v>
      </c>
    </row>
    <row r="24" spans="1:17" ht="14.45" customHeight="1" x14ac:dyDescent="0.2">
      <c r="A24" s="821" t="s">
        <v>6493</v>
      </c>
      <c r="B24" s="822" t="s">
        <v>6415</v>
      </c>
      <c r="C24" s="822" t="s">
        <v>6329</v>
      </c>
      <c r="D24" s="822" t="s">
        <v>6496</v>
      </c>
      <c r="E24" s="822" t="s">
        <v>6460</v>
      </c>
      <c r="F24" s="831">
        <v>328</v>
      </c>
      <c r="G24" s="831">
        <v>312463</v>
      </c>
      <c r="H24" s="831">
        <v>0.98744453854807923</v>
      </c>
      <c r="I24" s="831">
        <v>952.6310975609756</v>
      </c>
      <c r="J24" s="831">
        <v>331</v>
      </c>
      <c r="K24" s="831">
        <v>316436</v>
      </c>
      <c r="L24" s="831">
        <v>1</v>
      </c>
      <c r="M24" s="831">
        <v>956</v>
      </c>
      <c r="N24" s="831">
        <v>353</v>
      </c>
      <c r="O24" s="831">
        <v>338527</v>
      </c>
      <c r="P24" s="827">
        <v>1.0698119050929731</v>
      </c>
      <c r="Q24" s="832">
        <v>959</v>
      </c>
    </row>
    <row r="25" spans="1:17" ht="14.45" customHeight="1" x14ac:dyDescent="0.2">
      <c r="A25" s="821" t="s">
        <v>6493</v>
      </c>
      <c r="B25" s="822" t="s">
        <v>6415</v>
      </c>
      <c r="C25" s="822" t="s">
        <v>6329</v>
      </c>
      <c r="D25" s="822" t="s">
        <v>6386</v>
      </c>
      <c r="E25" s="822" t="s">
        <v>6387</v>
      </c>
      <c r="F25" s="831">
        <v>26</v>
      </c>
      <c r="G25" s="831">
        <v>3146</v>
      </c>
      <c r="H25" s="831">
        <v>0.48654500463965356</v>
      </c>
      <c r="I25" s="831">
        <v>121</v>
      </c>
      <c r="J25" s="831">
        <v>53</v>
      </c>
      <c r="K25" s="831">
        <v>6466</v>
      </c>
      <c r="L25" s="831">
        <v>1</v>
      </c>
      <c r="M25" s="831">
        <v>122</v>
      </c>
      <c r="N25" s="831">
        <v>21</v>
      </c>
      <c r="O25" s="831">
        <v>2583</v>
      </c>
      <c r="P25" s="827">
        <v>0.39947417259511292</v>
      </c>
      <c r="Q25" s="832">
        <v>123</v>
      </c>
    </row>
    <row r="26" spans="1:17" ht="14.45" customHeight="1" x14ac:dyDescent="0.2">
      <c r="A26" s="821" t="s">
        <v>6493</v>
      </c>
      <c r="B26" s="822" t="s">
        <v>6415</v>
      </c>
      <c r="C26" s="822" t="s">
        <v>6329</v>
      </c>
      <c r="D26" s="822" t="s">
        <v>6461</v>
      </c>
      <c r="E26" s="822" t="s">
        <v>6460</v>
      </c>
      <c r="F26" s="831">
        <v>259</v>
      </c>
      <c r="G26" s="831">
        <v>193214</v>
      </c>
      <c r="H26" s="831">
        <v>2.0664598930481284</v>
      </c>
      <c r="I26" s="831">
        <v>746</v>
      </c>
      <c r="J26" s="831">
        <v>125</v>
      </c>
      <c r="K26" s="831">
        <v>93500</v>
      </c>
      <c r="L26" s="831">
        <v>1</v>
      </c>
      <c r="M26" s="831">
        <v>748</v>
      </c>
      <c r="N26" s="831">
        <v>72</v>
      </c>
      <c r="O26" s="831">
        <v>53928</v>
      </c>
      <c r="P26" s="827">
        <v>0.5767700534759358</v>
      </c>
      <c r="Q26" s="832">
        <v>749</v>
      </c>
    </row>
    <row r="27" spans="1:17" ht="14.45" customHeight="1" x14ac:dyDescent="0.2">
      <c r="A27" s="821" t="s">
        <v>6493</v>
      </c>
      <c r="B27" s="822" t="s">
        <v>6415</v>
      </c>
      <c r="C27" s="822" t="s">
        <v>6329</v>
      </c>
      <c r="D27" s="822" t="s">
        <v>6462</v>
      </c>
      <c r="E27" s="822" t="s">
        <v>6463</v>
      </c>
      <c r="F27" s="831">
        <v>102</v>
      </c>
      <c r="G27" s="831">
        <v>55488</v>
      </c>
      <c r="H27" s="831">
        <v>1.0811316343231236</v>
      </c>
      <c r="I27" s="831">
        <v>544</v>
      </c>
      <c r="J27" s="831">
        <v>94</v>
      </c>
      <c r="K27" s="831">
        <v>51324</v>
      </c>
      <c r="L27" s="831">
        <v>1</v>
      </c>
      <c r="M27" s="831">
        <v>546</v>
      </c>
      <c r="N27" s="831">
        <v>67</v>
      </c>
      <c r="O27" s="831">
        <v>36649</v>
      </c>
      <c r="P27" s="827">
        <v>0.71407138960330452</v>
      </c>
      <c r="Q27" s="832">
        <v>547</v>
      </c>
    </row>
    <row r="28" spans="1:17" ht="14.45" customHeight="1" x14ac:dyDescent="0.2">
      <c r="A28" s="821" t="s">
        <v>6493</v>
      </c>
      <c r="B28" s="822" t="s">
        <v>6415</v>
      </c>
      <c r="C28" s="822" t="s">
        <v>6329</v>
      </c>
      <c r="D28" s="822" t="s">
        <v>6450</v>
      </c>
      <c r="E28" s="822" t="s">
        <v>6451</v>
      </c>
      <c r="F28" s="831">
        <v>2</v>
      </c>
      <c r="G28" s="831">
        <v>616</v>
      </c>
      <c r="H28" s="831">
        <v>0.22078853046594982</v>
      </c>
      <c r="I28" s="831">
        <v>308</v>
      </c>
      <c r="J28" s="831">
        <v>9</v>
      </c>
      <c r="K28" s="831">
        <v>2790</v>
      </c>
      <c r="L28" s="831">
        <v>1</v>
      </c>
      <c r="M28" s="831">
        <v>310</v>
      </c>
      <c r="N28" s="831"/>
      <c r="O28" s="831"/>
      <c r="P28" s="827"/>
      <c r="Q28" s="832"/>
    </row>
    <row r="29" spans="1:17" ht="14.45" customHeight="1" x14ac:dyDescent="0.2">
      <c r="A29" s="821" t="s">
        <v>6493</v>
      </c>
      <c r="B29" s="822" t="s">
        <v>6415</v>
      </c>
      <c r="C29" s="822" t="s">
        <v>6329</v>
      </c>
      <c r="D29" s="822" t="s">
        <v>6452</v>
      </c>
      <c r="E29" s="822" t="s">
        <v>6447</v>
      </c>
      <c r="F29" s="831">
        <v>35</v>
      </c>
      <c r="G29" s="831">
        <v>6265</v>
      </c>
      <c r="H29" s="831">
        <v>1.4583333333333333</v>
      </c>
      <c r="I29" s="831">
        <v>179</v>
      </c>
      <c r="J29" s="831">
        <v>24</v>
      </c>
      <c r="K29" s="831">
        <v>4296</v>
      </c>
      <c r="L29" s="831">
        <v>1</v>
      </c>
      <c r="M29" s="831">
        <v>179</v>
      </c>
      <c r="N29" s="831">
        <v>9</v>
      </c>
      <c r="O29" s="831">
        <v>1620</v>
      </c>
      <c r="P29" s="827">
        <v>0.37709497206703912</v>
      </c>
      <c r="Q29" s="832">
        <v>180</v>
      </c>
    </row>
    <row r="30" spans="1:17" ht="14.45" customHeight="1" x14ac:dyDescent="0.2">
      <c r="A30" s="821" t="s">
        <v>6493</v>
      </c>
      <c r="B30" s="822" t="s">
        <v>6415</v>
      </c>
      <c r="C30" s="822" t="s">
        <v>6329</v>
      </c>
      <c r="D30" s="822" t="s">
        <v>6453</v>
      </c>
      <c r="E30" s="822" t="s">
        <v>6451</v>
      </c>
      <c r="F30" s="831">
        <v>30</v>
      </c>
      <c r="G30" s="831">
        <v>11430</v>
      </c>
      <c r="H30" s="831">
        <v>1.4137291280148423</v>
      </c>
      <c r="I30" s="831">
        <v>381</v>
      </c>
      <c r="J30" s="831">
        <v>21</v>
      </c>
      <c r="K30" s="831">
        <v>8085</v>
      </c>
      <c r="L30" s="831">
        <v>1</v>
      </c>
      <c r="M30" s="831">
        <v>385</v>
      </c>
      <c r="N30" s="831">
        <v>55</v>
      </c>
      <c r="O30" s="831">
        <v>21340</v>
      </c>
      <c r="P30" s="827">
        <v>2.639455782312925</v>
      </c>
      <c r="Q30" s="832">
        <v>388</v>
      </c>
    </row>
    <row r="31" spans="1:17" ht="14.45" customHeight="1" x14ac:dyDescent="0.2">
      <c r="A31" s="821" t="s">
        <v>6493</v>
      </c>
      <c r="B31" s="822" t="s">
        <v>6415</v>
      </c>
      <c r="C31" s="822" t="s">
        <v>6329</v>
      </c>
      <c r="D31" s="822" t="s">
        <v>6497</v>
      </c>
      <c r="E31" s="822" t="s">
        <v>6498</v>
      </c>
      <c r="F31" s="831"/>
      <c r="G31" s="831"/>
      <c r="H31" s="831"/>
      <c r="I31" s="831"/>
      <c r="J31" s="831">
        <v>5</v>
      </c>
      <c r="K31" s="831">
        <v>500</v>
      </c>
      <c r="L31" s="831">
        <v>1</v>
      </c>
      <c r="M31" s="831">
        <v>100</v>
      </c>
      <c r="N31" s="831">
        <v>4</v>
      </c>
      <c r="O31" s="831">
        <v>400</v>
      </c>
      <c r="P31" s="827">
        <v>0.8</v>
      </c>
      <c r="Q31" s="832">
        <v>100</v>
      </c>
    </row>
    <row r="32" spans="1:17" ht="14.45" customHeight="1" x14ac:dyDescent="0.2">
      <c r="A32" s="821" t="s">
        <v>6493</v>
      </c>
      <c r="B32" s="822" t="s">
        <v>6415</v>
      </c>
      <c r="C32" s="822" t="s">
        <v>6329</v>
      </c>
      <c r="D32" s="822" t="s">
        <v>6499</v>
      </c>
      <c r="E32" s="822" t="s">
        <v>6460</v>
      </c>
      <c r="F32" s="831">
        <v>17</v>
      </c>
      <c r="G32" s="831">
        <v>17612</v>
      </c>
      <c r="H32" s="831">
        <v>0.6513313609467456</v>
      </c>
      <c r="I32" s="831">
        <v>1036</v>
      </c>
      <c r="J32" s="831">
        <v>26</v>
      </c>
      <c r="K32" s="831">
        <v>27040</v>
      </c>
      <c r="L32" s="831">
        <v>1</v>
      </c>
      <c r="M32" s="831">
        <v>1040</v>
      </c>
      <c r="N32" s="831">
        <v>37</v>
      </c>
      <c r="O32" s="831">
        <v>38591</v>
      </c>
      <c r="P32" s="827">
        <v>1.4271819526627219</v>
      </c>
      <c r="Q32" s="832">
        <v>1043</v>
      </c>
    </row>
    <row r="33" spans="1:17" ht="14.45" customHeight="1" x14ac:dyDescent="0.2">
      <c r="A33" s="821" t="s">
        <v>6493</v>
      </c>
      <c r="B33" s="822" t="s">
        <v>6415</v>
      </c>
      <c r="C33" s="822" t="s">
        <v>6329</v>
      </c>
      <c r="D33" s="822" t="s">
        <v>6500</v>
      </c>
      <c r="E33" s="822" t="s">
        <v>6460</v>
      </c>
      <c r="F33" s="831">
        <v>15</v>
      </c>
      <c r="G33" s="831">
        <v>13200</v>
      </c>
      <c r="H33" s="831">
        <v>1.0702124209502188</v>
      </c>
      <c r="I33" s="831">
        <v>880</v>
      </c>
      <c r="J33" s="831">
        <v>14</v>
      </c>
      <c r="K33" s="831">
        <v>12334</v>
      </c>
      <c r="L33" s="831">
        <v>1</v>
      </c>
      <c r="M33" s="831">
        <v>881</v>
      </c>
      <c r="N33" s="831"/>
      <c r="O33" s="831"/>
      <c r="P33" s="827"/>
      <c r="Q33" s="832"/>
    </row>
    <row r="34" spans="1:17" ht="14.45" customHeight="1" x14ac:dyDescent="0.2">
      <c r="A34" s="821" t="s">
        <v>6493</v>
      </c>
      <c r="B34" s="822" t="s">
        <v>6415</v>
      </c>
      <c r="C34" s="822" t="s">
        <v>6329</v>
      </c>
      <c r="D34" s="822" t="s">
        <v>6501</v>
      </c>
      <c r="E34" s="822" t="s">
        <v>6502</v>
      </c>
      <c r="F34" s="831">
        <v>0</v>
      </c>
      <c r="G34" s="831">
        <v>0</v>
      </c>
      <c r="H34" s="831"/>
      <c r="I34" s="831"/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6493</v>
      </c>
      <c r="B35" s="822" t="s">
        <v>6415</v>
      </c>
      <c r="C35" s="822" t="s">
        <v>6329</v>
      </c>
      <c r="D35" s="822" t="s">
        <v>6402</v>
      </c>
      <c r="E35" s="822" t="s">
        <v>6403</v>
      </c>
      <c r="F35" s="831">
        <v>1</v>
      </c>
      <c r="G35" s="831">
        <v>178</v>
      </c>
      <c r="H35" s="831"/>
      <c r="I35" s="831">
        <v>178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6493</v>
      </c>
      <c r="B36" s="822" t="s">
        <v>6415</v>
      </c>
      <c r="C36" s="822" t="s">
        <v>6329</v>
      </c>
      <c r="D36" s="822" t="s">
        <v>6503</v>
      </c>
      <c r="E36" s="822" t="s">
        <v>6504</v>
      </c>
      <c r="F36" s="831">
        <v>1</v>
      </c>
      <c r="G36" s="831">
        <v>625</v>
      </c>
      <c r="H36" s="831"/>
      <c r="I36" s="831">
        <v>625</v>
      </c>
      <c r="J36" s="831"/>
      <c r="K36" s="831"/>
      <c r="L36" s="831"/>
      <c r="M36" s="831"/>
      <c r="N36" s="831">
        <v>3</v>
      </c>
      <c r="O36" s="831">
        <v>1890</v>
      </c>
      <c r="P36" s="827"/>
      <c r="Q36" s="832">
        <v>630</v>
      </c>
    </row>
    <row r="37" spans="1:17" ht="14.45" customHeight="1" x14ac:dyDescent="0.2">
      <c r="A37" s="821" t="s">
        <v>6493</v>
      </c>
      <c r="B37" s="822" t="s">
        <v>6415</v>
      </c>
      <c r="C37" s="822" t="s">
        <v>6329</v>
      </c>
      <c r="D37" s="822" t="s">
        <v>6505</v>
      </c>
      <c r="E37" s="822" t="s">
        <v>6504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544</v>
      </c>
      <c r="P37" s="827"/>
      <c r="Q37" s="832">
        <v>544</v>
      </c>
    </row>
    <row r="38" spans="1:17" ht="14.45" customHeight="1" x14ac:dyDescent="0.2">
      <c r="A38" s="821" t="s">
        <v>6493</v>
      </c>
      <c r="B38" s="822" t="s">
        <v>6334</v>
      </c>
      <c r="C38" s="822" t="s">
        <v>6329</v>
      </c>
      <c r="D38" s="822" t="s">
        <v>6382</v>
      </c>
      <c r="E38" s="822" t="s">
        <v>6383</v>
      </c>
      <c r="F38" s="831"/>
      <c r="G38" s="831"/>
      <c r="H38" s="831"/>
      <c r="I38" s="831"/>
      <c r="J38" s="831"/>
      <c r="K38" s="831"/>
      <c r="L38" s="831"/>
      <c r="M38" s="831"/>
      <c r="N38" s="831">
        <v>2</v>
      </c>
      <c r="O38" s="831">
        <v>720</v>
      </c>
      <c r="P38" s="827"/>
      <c r="Q38" s="832">
        <v>360</v>
      </c>
    </row>
    <row r="39" spans="1:17" ht="14.45" customHeight="1" x14ac:dyDescent="0.2">
      <c r="A39" s="821" t="s">
        <v>6506</v>
      </c>
      <c r="B39" s="822" t="s">
        <v>6415</v>
      </c>
      <c r="C39" s="822" t="s">
        <v>6359</v>
      </c>
      <c r="D39" s="822" t="s">
        <v>6432</v>
      </c>
      <c r="E39" s="822" t="s">
        <v>6433</v>
      </c>
      <c r="F39" s="831">
        <v>1</v>
      </c>
      <c r="G39" s="831">
        <v>904.75</v>
      </c>
      <c r="H39" s="831"/>
      <c r="I39" s="831">
        <v>904.75</v>
      </c>
      <c r="J39" s="831"/>
      <c r="K39" s="831"/>
      <c r="L39" s="831"/>
      <c r="M39" s="831"/>
      <c r="N39" s="831">
        <v>1</v>
      </c>
      <c r="O39" s="831">
        <v>904.75</v>
      </c>
      <c r="P39" s="827"/>
      <c r="Q39" s="832">
        <v>904.75</v>
      </c>
    </row>
    <row r="40" spans="1:17" ht="14.45" customHeight="1" x14ac:dyDescent="0.2">
      <c r="A40" s="821" t="s">
        <v>6506</v>
      </c>
      <c r="B40" s="822" t="s">
        <v>6415</v>
      </c>
      <c r="C40" s="822" t="s">
        <v>6329</v>
      </c>
      <c r="D40" s="822" t="s">
        <v>6494</v>
      </c>
      <c r="E40" s="822" t="s">
        <v>6495</v>
      </c>
      <c r="F40" s="831">
        <v>2</v>
      </c>
      <c r="G40" s="831">
        <v>392</v>
      </c>
      <c r="H40" s="831">
        <v>1.9698492462311559</v>
      </c>
      <c r="I40" s="831">
        <v>196</v>
      </c>
      <c r="J40" s="831">
        <v>1</v>
      </c>
      <c r="K40" s="831">
        <v>199</v>
      </c>
      <c r="L40" s="831">
        <v>1</v>
      </c>
      <c r="M40" s="831">
        <v>199</v>
      </c>
      <c r="N40" s="831">
        <v>1</v>
      </c>
      <c r="O40" s="831">
        <v>201</v>
      </c>
      <c r="P40" s="827">
        <v>1.0100502512562815</v>
      </c>
      <c r="Q40" s="832">
        <v>201</v>
      </c>
    </row>
    <row r="41" spans="1:17" ht="14.45" customHeight="1" x14ac:dyDescent="0.2">
      <c r="A41" s="821" t="s">
        <v>6506</v>
      </c>
      <c r="B41" s="822" t="s">
        <v>6415</v>
      </c>
      <c r="C41" s="822" t="s">
        <v>6329</v>
      </c>
      <c r="D41" s="822" t="s">
        <v>6376</v>
      </c>
      <c r="E41" s="822" t="s">
        <v>6377</v>
      </c>
      <c r="F41" s="831">
        <v>1</v>
      </c>
      <c r="G41" s="831">
        <v>37</v>
      </c>
      <c r="H41" s="831">
        <v>0.24342105263157895</v>
      </c>
      <c r="I41" s="831">
        <v>37</v>
      </c>
      <c r="J41" s="831">
        <v>4</v>
      </c>
      <c r="K41" s="831">
        <v>152</v>
      </c>
      <c r="L41" s="831">
        <v>1</v>
      </c>
      <c r="M41" s="831">
        <v>38</v>
      </c>
      <c r="N41" s="831"/>
      <c r="O41" s="831"/>
      <c r="P41" s="827"/>
      <c r="Q41" s="832"/>
    </row>
    <row r="42" spans="1:17" ht="14.45" customHeight="1" x14ac:dyDescent="0.2">
      <c r="A42" s="821" t="s">
        <v>6506</v>
      </c>
      <c r="B42" s="822" t="s">
        <v>6415</v>
      </c>
      <c r="C42" s="822" t="s">
        <v>6329</v>
      </c>
      <c r="D42" s="822" t="s">
        <v>6423</v>
      </c>
      <c r="E42" s="822" t="s">
        <v>6424</v>
      </c>
      <c r="F42" s="831">
        <v>369</v>
      </c>
      <c r="G42" s="831">
        <v>92988</v>
      </c>
      <c r="H42" s="831">
        <v>0.7081131299593354</v>
      </c>
      <c r="I42" s="831">
        <v>252</v>
      </c>
      <c r="J42" s="831">
        <v>517</v>
      </c>
      <c r="K42" s="831">
        <v>131318</v>
      </c>
      <c r="L42" s="831">
        <v>1</v>
      </c>
      <c r="M42" s="831">
        <v>254</v>
      </c>
      <c r="N42" s="831">
        <v>635</v>
      </c>
      <c r="O42" s="831">
        <v>161925</v>
      </c>
      <c r="P42" s="827">
        <v>1.2330754352030948</v>
      </c>
      <c r="Q42" s="832">
        <v>255</v>
      </c>
    </row>
    <row r="43" spans="1:17" ht="14.45" customHeight="1" x14ac:dyDescent="0.2">
      <c r="A43" s="821" t="s">
        <v>6506</v>
      </c>
      <c r="B43" s="822" t="s">
        <v>6415</v>
      </c>
      <c r="C43" s="822" t="s">
        <v>6329</v>
      </c>
      <c r="D43" s="822" t="s">
        <v>6425</v>
      </c>
      <c r="E43" s="822" t="s">
        <v>6426</v>
      </c>
      <c r="F43" s="831">
        <v>405</v>
      </c>
      <c r="G43" s="831">
        <v>51260</v>
      </c>
      <c r="H43" s="831">
        <v>0.48431594860166288</v>
      </c>
      <c r="I43" s="831">
        <v>126.5679012345679</v>
      </c>
      <c r="J43" s="831">
        <v>840</v>
      </c>
      <c r="K43" s="831">
        <v>105840</v>
      </c>
      <c r="L43" s="831">
        <v>1</v>
      </c>
      <c r="M43" s="831">
        <v>126</v>
      </c>
      <c r="N43" s="831">
        <v>1110</v>
      </c>
      <c r="O43" s="831">
        <v>140970</v>
      </c>
      <c r="P43" s="827">
        <v>1.3319160997732427</v>
      </c>
      <c r="Q43" s="832">
        <v>127</v>
      </c>
    </row>
    <row r="44" spans="1:17" ht="14.45" customHeight="1" x14ac:dyDescent="0.2">
      <c r="A44" s="821" t="s">
        <v>6506</v>
      </c>
      <c r="B44" s="822" t="s">
        <v>6415</v>
      </c>
      <c r="C44" s="822" t="s">
        <v>6329</v>
      </c>
      <c r="D44" s="822" t="s">
        <v>6434</v>
      </c>
      <c r="E44" s="822" t="s">
        <v>6435</v>
      </c>
      <c r="F44" s="831"/>
      <c r="G44" s="831"/>
      <c r="H44" s="831"/>
      <c r="I44" s="831"/>
      <c r="J44" s="831">
        <v>1</v>
      </c>
      <c r="K44" s="831">
        <v>334</v>
      </c>
      <c r="L44" s="831">
        <v>1</v>
      </c>
      <c r="M44" s="831">
        <v>334</v>
      </c>
      <c r="N44" s="831"/>
      <c r="O44" s="831"/>
      <c r="P44" s="827"/>
      <c r="Q44" s="832"/>
    </row>
    <row r="45" spans="1:17" ht="14.45" customHeight="1" x14ac:dyDescent="0.2">
      <c r="A45" s="821" t="s">
        <v>6506</v>
      </c>
      <c r="B45" s="822" t="s">
        <v>6415</v>
      </c>
      <c r="C45" s="822" t="s">
        <v>6329</v>
      </c>
      <c r="D45" s="822" t="s">
        <v>6436</v>
      </c>
      <c r="E45" s="822" t="s">
        <v>6437</v>
      </c>
      <c r="F45" s="831">
        <v>38</v>
      </c>
      <c r="G45" s="831">
        <v>18848</v>
      </c>
      <c r="H45" s="831">
        <v>0.90112832281506983</v>
      </c>
      <c r="I45" s="831">
        <v>496</v>
      </c>
      <c r="J45" s="831">
        <v>42</v>
      </c>
      <c r="K45" s="831">
        <v>20916</v>
      </c>
      <c r="L45" s="831">
        <v>1</v>
      </c>
      <c r="M45" s="831">
        <v>498</v>
      </c>
      <c r="N45" s="831">
        <v>4</v>
      </c>
      <c r="O45" s="831">
        <v>1996</v>
      </c>
      <c r="P45" s="827">
        <v>9.5429336393191816E-2</v>
      </c>
      <c r="Q45" s="832">
        <v>499</v>
      </c>
    </row>
    <row r="46" spans="1:17" ht="14.45" customHeight="1" x14ac:dyDescent="0.2">
      <c r="A46" s="821" t="s">
        <v>6506</v>
      </c>
      <c r="B46" s="822" t="s">
        <v>6415</v>
      </c>
      <c r="C46" s="822" t="s">
        <v>6329</v>
      </c>
      <c r="D46" s="822" t="s">
        <v>6438</v>
      </c>
      <c r="E46" s="822" t="s">
        <v>6439</v>
      </c>
      <c r="F46" s="831">
        <v>8</v>
      </c>
      <c r="G46" s="831">
        <v>5512</v>
      </c>
      <c r="H46" s="831">
        <v>0.72516774108669912</v>
      </c>
      <c r="I46" s="831">
        <v>689</v>
      </c>
      <c r="J46" s="831">
        <v>11</v>
      </c>
      <c r="K46" s="831">
        <v>7601</v>
      </c>
      <c r="L46" s="831">
        <v>1</v>
      </c>
      <c r="M46" s="831">
        <v>691</v>
      </c>
      <c r="N46" s="831">
        <v>47</v>
      </c>
      <c r="O46" s="831">
        <v>32524</v>
      </c>
      <c r="P46" s="827">
        <v>4.27891066964873</v>
      </c>
      <c r="Q46" s="832">
        <v>692</v>
      </c>
    </row>
    <row r="47" spans="1:17" ht="14.45" customHeight="1" x14ac:dyDescent="0.2">
      <c r="A47" s="821" t="s">
        <v>6506</v>
      </c>
      <c r="B47" s="822" t="s">
        <v>6415</v>
      </c>
      <c r="C47" s="822" t="s">
        <v>6329</v>
      </c>
      <c r="D47" s="822" t="s">
        <v>6440</v>
      </c>
      <c r="E47" s="822" t="s">
        <v>6437</v>
      </c>
      <c r="F47" s="831">
        <v>50</v>
      </c>
      <c r="G47" s="831">
        <v>28450</v>
      </c>
      <c r="H47" s="831">
        <v>0.90274472473425349</v>
      </c>
      <c r="I47" s="831">
        <v>569</v>
      </c>
      <c r="J47" s="831">
        <v>55</v>
      </c>
      <c r="K47" s="831">
        <v>31515</v>
      </c>
      <c r="L47" s="831">
        <v>1</v>
      </c>
      <c r="M47" s="831">
        <v>573</v>
      </c>
      <c r="N47" s="831">
        <v>61</v>
      </c>
      <c r="O47" s="831">
        <v>35136</v>
      </c>
      <c r="P47" s="827">
        <v>1.1148976677772489</v>
      </c>
      <c r="Q47" s="832">
        <v>576</v>
      </c>
    </row>
    <row r="48" spans="1:17" ht="14.45" customHeight="1" x14ac:dyDescent="0.2">
      <c r="A48" s="821" t="s">
        <v>6506</v>
      </c>
      <c r="B48" s="822" t="s">
        <v>6415</v>
      </c>
      <c r="C48" s="822" t="s">
        <v>6329</v>
      </c>
      <c r="D48" s="822" t="s">
        <v>6441</v>
      </c>
      <c r="E48" s="822" t="s">
        <v>6439</v>
      </c>
      <c r="F48" s="831">
        <v>4</v>
      </c>
      <c r="G48" s="831">
        <v>3048</v>
      </c>
      <c r="H48" s="831">
        <v>0.79582245430809395</v>
      </c>
      <c r="I48" s="831">
        <v>762</v>
      </c>
      <c r="J48" s="831">
        <v>5</v>
      </c>
      <c r="K48" s="831">
        <v>3830</v>
      </c>
      <c r="L48" s="831">
        <v>1</v>
      </c>
      <c r="M48" s="831">
        <v>766</v>
      </c>
      <c r="N48" s="831">
        <v>7</v>
      </c>
      <c r="O48" s="831">
        <v>5383</v>
      </c>
      <c r="P48" s="827">
        <v>1.4054830287206266</v>
      </c>
      <c r="Q48" s="832">
        <v>769</v>
      </c>
    </row>
    <row r="49" spans="1:17" ht="14.45" customHeight="1" x14ac:dyDescent="0.2">
      <c r="A49" s="821" t="s">
        <v>6506</v>
      </c>
      <c r="B49" s="822" t="s">
        <v>6415</v>
      </c>
      <c r="C49" s="822" t="s">
        <v>6329</v>
      </c>
      <c r="D49" s="822" t="s">
        <v>6459</v>
      </c>
      <c r="E49" s="822" t="s">
        <v>6460</v>
      </c>
      <c r="F49" s="831">
        <v>236</v>
      </c>
      <c r="G49" s="831">
        <v>193284</v>
      </c>
      <c r="H49" s="831">
        <v>0.46783461536599652</v>
      </c>
      <c r="I49" s="831">
        <v>819</v>
      </c>
      <c r="J49" s="831">
        <v>502</v>
      </c>
      <c r="K49" s="831">
        <v>413146</v>
      </c>
      <c r="L49" s="831">
        <v>1</v>
      </c>
      <c r="M49" s="831">
        <v>823</v>
      </c>
      <c r="N49" s="831">
        <v>693</v>
      </c>
      <c r="O49" s="831">
        <v>572418</v>
      </c>
      <c r="P49" s="827">
        <v>1.3855102070454512</v>
      </c>
      <c r="Q49" s="832">
        <v>826</v>
      </c>
    </row>
    <row r="50" spans="1:17" ht="14.45" customHeight="1" x14ac:dyDescent="0.2">
      <c r="A50" s="821" t="s">
        <v>6506</v>
      </c>
      <c r="B50" s="822" t="s">
        <v>6415</v>
      </c>
      <c r="C50" s="822" t="s">
        <v>6329</v>
      </c>
      <c r="D50" s="822" t="s">
        <v>6427</v>
      </c>
      <c r="E50" s="822" t="s">
        <v>6399</v>
      </c>
      <c r="F50" s="831">
        <v>9</v>
      </c>
      <c r="G50" s="831">
        <v>4175</v>
      </c>
      <c r="H50" s="831">
        <v>0.74341168091168086</v>
      </c>
      <c r="I50" s="831">
        <v>463.88888888888891</v>
      </c>
      <c r="J50" s="831">
        <v>12</v>
      </c>
      <c r="K50" s="831">
        <v>5616</v>
      </c>
      <c r="L50" s="831">
        <v>1</v>
      </c>
      <c r="M50" s="831">
        <v>468</v>
      </c>
      <c r="N50" s="831">
        <v>23</v>
      </c>
      <c r="O50" s="831">
        <v>10879</v>
      </c>
      <c r="P50" s="827">
        <v>1.9371438746438747</v>
      </c>
      <c r="Q50" s="832">
        <v>473</v>
      </c>
    </row>
    <row r="51" spans="1:17" ht="14.45" customHeight="1" x14ac:dyDescent="0.2">
      <c r="A51" s="821" t="s">
        <v>6506</v>
      </c>
      <c r="B51" s="822" t="s">
        <v>6415</v>
      </c>
      <c r="C51" s="822" t="s">
        <v>6329</v>
      </c>
      <c r="D51" s="822" t="s">
        <v>6442</v>
      </c>
      <c r="E51" s="822" t="s">
        <v>6401</v>
      </c>
      <c r="F51" s="831">
        <v>1</v>
      </c>
      <c r="G51" s="831">
        <v>447</v>
      </c>
      <c r="H51" s="831"/>
      <c r="I51" s="831">
        <v>447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6506</v>
      </c>
      <c r="B52" s="822" t="s">
        <v>6415</v>
      </c>
      <c r="C52" s="822" t="s">
        <v>6329</v>
      </c>
      <c r="D52" s="822" t="s">
        <v>6443</v>
      </c>
      <c r="E52" s="822" t="s">
        <v>6397</v>
      </c>
      <c r="F52" s="831"/>
      <c r="G52" s="831"/>
      <c r="H52" s="831"/>
      <c r="I52" s="831"/>
      <c r="J52" s="831">
        <v>1</v>
      </c>
      <c r="K52" s="831">
        <v>735</v>
      </c>
      <c r="L52" s="831">
        <v>1</v>
      </c>
      <c r="M52" s="831">
        <v>735</v>
      </c>
      <c r="N52" s="831"/>
      <c r="O52" s="831"/>
      <c r="P52" s="827"/>
      <c r="Q52" s="832"/>
    </row>
    <row r="53" spans="1:17" ht="14.45" customHeight="1" x14ac:dyDescent="0.2">
      <c r="A53" s="821" t="s">
        <v>6506</v>
      </c>
      <c r="B53" s="822" t="s">
        <v>6415</v>
      </c>
      <c r="C53" s="822" t="s">
        <v>6329</v>
      </c>
      <c r="D53" s="822" t="s">
        <v>6446</v>
      </c>
      <c r="E53" s="822" t="s">
        <v>6447</v>
      </c>
      <c r="F53" s="831">
        <v>72</v>
      </c>
      <c r="G53" s="831">
        <v>15480</v>
      </c>
      <c r="H53" s="831">
        <v>0.49885598272695048</v>
      </c>
      <c r="I53" s="831">
        <v>215</v>
      </c>
      <c r="J53" s="831">
        <v>143</v>
      </c>
      <c r="K53" s="831">
        <v>31031</v>
      </c>
      <c r="L53" s="831">
        <v>1</v>
      </c>
      <c r="M53" s="831">
        <v>217</v>
      </c>
      <c r="N53" s="831">
        <v>211</v>
      </c>
      <c r="O53" s="831">
        <v>46209</v>
      </c>
      <c r="P53" s="827">
        <v>1.4891237794463601</v>
      </c>
      <c r="Q53" s="832">
        <v>219</v>
      </c>
    </row>
    <row r="54" spans="1:17" ht="14.45" customHeight="1" x14ac:dyDescent="0.2">
      <c r="A54" s="821" t="s">
        <v>6506</v>
      </c>
      <c r="B54" s="822" t="s">
        <v>6415</v>
      </c>
      <c r="C54" s="822" t="s">
        <v>6329</v>
      </c>
      <c r="D54" s="822" t="s">
        <v>6382</v>
      </c>
      <c r="E54" s="822" t="s">
        <v>6383</v>
      </c>
      <c r="F54" s="831"/>
      <c r="G54" s="831"/>
      <c r="H54" s="831"/>
      <c r="I54" s="831"/>
      <c r="J54" s="831">
        <v>4</v>
      </c>
      <c r="K54" s="831">
        <v>1432</v>
      </c>
      <c r="L54" s="831">
        <v>1</v>
      </c>
      <c r="M54" s="831">
        <v>358</v>
      </c>
      <c r="N54" s="831"/>
      <c r="O54" s="831"/>
      <c r="P54" s="827"/>
      <c r="Q54" s="832"/>
    </row>
    <row r="55" spans="1:17" ht="14.45" customHeight="1" x14ac:dyDescent="0.2">
      <c r="A55" s="821" t="s">
        <v>6506</v>
      </c>
      <c r="B55" s="822" t="s">
        <v>6415</v>
      </c>
      <c r="C55" s="822" t="s">
        <v>6329</v>
      </c>
      <c r="D55" s="822" t="s">
        <v>6448</v>
      </c>
      <c r="E55" s="822" t="s">
        <v>6449</v>
      </c>
      <c r="F55" s="831">
        <v>309</v>
      </c>
      <c r="G55" s="831">
        <v>26574</v>
      </c>
      <c r="H55" s="831">
        <v>0.491019955654102</v>
      </c>
      <c r="I55" s="831">
        <v>86</v>
      </c>
      <c r="J55" s="831">
        <v>615</v>
      </c>
      <c r="K55" s="831">
        <v>54120</v>
      </c>
      <c r="L55" s="831">
        <v>1</v>
      </c>
      <c r="M55" s="831">
        <v>88</v>
      </c>
      <c r="N55" s="831">
        <v>865</v>
      </c>
      <c r="O55" s="831">
        <v>76985</v>
      </c>
      <c r="P55" s="827">
        <v>1.4224870657797488</v>
      </c>
      <c r="Q55" s="832">
        <v>89</v>
      </c>
    </row>
    <row r="56" spans="1:17" ht="14.45" customHeight="1" x14ac:dyDescent="0.2">
      <c r="A56" s="821" t="s">
        <v>6506</v>
      </c>
      <c r="B56" s="822" t="s">
        <v>6415</v>
      </c>
      <c r="C56" s="822" t="s">
        <v>6329</v>
      </c>
      <c r="D56" s="822" t="s">
        <v>6428</v>
      </c>
      <c r="E56" s="822" t="s">
        <v>6429</v>
      </c>
      <c r="F56" s="831">
        <v>10</v>
      </c>
      <c r="G56" s="831">
        <v>7200</v>
      </c>
      <c r="H56" s="831">
        <v>1.6597510373443984</v>
      </c>
      <c r="I56" s="831">
        <v>720</v>
      </c>
      <c r="J56" s="831">
        <v>6</v>
      </c>
      <c r="K56" s="831">
        <v>4338</v>
      </c>
      <c r="L56" s="831">
        <v>1</v>
      </c>
      <c r="M56" s="831">
        <v>723</v>
      </c>
      <c r="N56" s="831">
        <v>11</v>
      </c>
      <c r="O56" s="831">
        <v>7975</v>
      </c>
      <c r="P56" s="827">
        <v>1.83840479483633</v>
      </c>
      <c r="Q56" s="832">
        <v>725</v>
      </c>
    </row>
    <row r="57" spans="1:17" ht="14.45" customHeight="1" x14ac:dyDescent="0.2">
      <c r="A57" s="821" t="s">
        <v>6506</v>
      </c>
      <c r="B57" s="822" t="s">
        <v>6415</v>
      </c>
      <c r="C57" s="822" t="s">
        <v>6329</v>
      </c>
      <c r="D57" s="822" t="s">
        <v>6496</v>
      </c>
      <c r="E57" s="822" t="s">
        <v>6460</v>
      </c>
      <c r="F57" s="831">
        <v>26</v>
      </c>
      <c r="G57" s="831">
        <v>24752</v>
      </c>
      <c r="H57" s="831">
        <v>1.3626954415327019</v>
      </c>
      <c r="I57" s="831">
        <v>952</v>
      </c>
      <c r="J57" s="831">
        <v>19</v>
      </c>
      <c r="K57" s="831">
        <v>18164</v>
      </c>
      <c r="L57" s="831">
        <v>1</v>
      </c>
      <c r="M57" s="831">
        <v>956</v>
      </c>
      <c r="N57" s="831">
        <v>44</v>
      </c>
      <c r="O57" s="831">
        <v>42196</v>
      </c>
      <c r="P57" s="827">
        <v>2.3230565954635543</v>
      </c>
      <c r="Q57" s="832">
        <v>959</v>
      </c>
    </row>
    <row r="58" spans="1:17" ht="14.45" customHeight="1" x14ac:dyDescent="0.2">
      <c r="A58" s="821" t="s">
        <v>6506</v>
      </c>
      <c r="B58" s="822" t="s">
        <v>6415</v>
      </c>
      <c r="C58" s="822" t="s">
        <v>6329</v>
      </c>
      <c r="D58" s="822" t="s">
        <v>6386</v>
      </c>
      <c r="E58" s="822" t="s">
        <v>6387</v>
      </c>
      <c r="F58" s="831">
        <v>12</v>
      </c>
      <c r="G58" s="831">
        <v>1452</v>
      </c>
      <c r="H58" s="831">
        <v>0.62640207075064713</v>
      </c>
      <c r="I58" s="831">
        <v>121</v>
      </c>
      <c r="J58" s="831">
        <v>19</v>
      </c>
      <c r="K58" s="831">
        <v>2318</v>
      </c>
      <c r="L58" s="831">
        <v>1</v>
      </c>
      <c r="M58" s="831">
        <v>122</v>
      </c>
      <c r="N58" s="831">
        <v>4</v>
      </c>
      <c r="O58" s="831">
        <v>492</v>
      </c>
      <c r="P58" s="827">
        <v>0.21225194132873165</v>
      </c>
      <c r="Q58" s="832">
        <v>123</v>
      </c>
    </row>
    <row r="59" spans="1:17" ht="14.45" customHeight="1" x14ac:dyDescent="0.2">
      <c r="A59" s="821" t="s">
        <v>6506</v>
      </c>
      <c r="B59" s="822" t="s">
        <v>6415</v>
      </c>
      <c r="C59" s="822" t="s">
        <v>6329</v>
      </c>
      <c r="D59" s="822" t="s">
        <v>6461</v>
      </c>
      <c r="E59" s="822" t="s">
        <v>6460</v>
      </c>
      <c r="F59" s="831">
        <v>28</v>
      </c>
      <c r="G59" s="831">
        <v>20888</v>
      </c>
      <c r="H59" s="831">
        <v>0.34475473691159964</v>
      </c>
      <c r="I59" s="831">
        <v>746</v>
      </c>
      <c r="J59" s="831">
        <v>81</v>
      </c>
      <c r="K59" s="831">
        <v>60588</v>
      </c>
      <c r="L59" s="831">
        <v>1</v>
      </c>
      <c r="M59" s="831">
        <v>748</v>
      </c>
      <c r="N59" s="831">
        <v>75</v>
      </c>
      <c r="O59" s="831">
        <v>56175</v>
      </c>
      <c r="P59" s="827">
        <v>0.92716379481085365</v>
      </c>
      <c r="Q59" s="832">
        <v>749</v>
      </c>
    </row>
    <row r="60" spans="1:17" ht="14.45" customHeight="1" x14ac:dyDescent="0.2">
      <c r="A60" s="821" t="s">
        <v>6506</v>
      </c>
      <c r="B60" s="822" t="s">
        <v>6415</v>
      </c>
      <c r="C60" s="822" t="s">
        <v>6329</v>
      </c>
      <c r="D60" s="822" t="s">
        <v>6462</v>
      </c>
      <c r="E60" s="822" t="s">
        <v>6463</v>
      </c>
      <c r="F60" s="831">
        <v>56</v>
      </c>
      <c r="G60" s="831">
        <v>30464</v>
      </c>
      <c r="H60" s="831">
        <v>0.6804252657911195</v>
      </c>
      <c r="I60" s="831">
        <v>544</v>
      </c>
      <c r="J60" s="831">
        <v>82</v>
      </c>
      <c r="K60" s="831">
        <v>44772</v>
      </c>
      <c r="L60" s="831">
        <v>1</v>
      </c>
      <c r="M60" s="831">
        <v>546</v>
      </c>
      <c r="N60" s="831">
        <v>61</v>
      </c>
      <c r="O60" s="831">
        <v>33367</v>
      </c>
      <c r="P60" s="827">
        <v>0.74526489770392212</v>
      </c>
      <c r="Q60" s="832">
        <v>547</v>
      </c>
    </row>
    <row r="61" spans="1:17" ht="14.45" customHeight="1" x14ac:dyDescent="0.2">
      <c r="A61" s="821" t="s">
        <v>6506</v>
      </c>
      <c r="B61" s="822" t="s">
        <v>6415</v>
      </c>
      <c r="C61" s="822" t="s">
        <v>6329</v>
      </c>
      <c r="D61" s="822" t="s">
        <v>6450</v>
      </c>
      <c r="E61" s="822" t="s">
        <v>6451</v>
      </c>
      <c r="F61" s="831">
        <v>59</v>
      </c>
      <c r="G61" s="831">
        <v>18172</v>
      </c>
      <c r="H61" s="831">
        <v>1.465483870967742</v>
      </c>
      <c r="I61" s="831">
        <v>308</v>
      </c>
      <c r="J61" s="831">
        <v>40</v>
      </c>
      <c r="K61" s="831">
        <v>12400</v>
      </c>
      <c r="L61" s="831">
        <v>1</v>
      </c>
      <c r="M61" s="831">
        <v>310</v>
      </c>
      <c r="N61" s="831">
        <v>22</v>
      </c>
      <c r="O61" s="831">
        <v>6842</v>
      </c>
      <c r="P61" s="827">
        <v>0.55177419354838708</v>
      </c>
      <c r="Q61" s="832">
        <v>311</v>
      </c>
    </row>
    <row r="62" spans="1:17" ht="14.45" customHeight="1" x14ac:dyDescent="0.2">
      <c r="A62" s="821" t="s">
        <v>6506</v>
      </c>
      <c r="B62" s="822" t="s">
        <v>6415</v>
      </c>
      <c r="C62" s="822" t="s">
        <v>6329</v>
      </c>
      <c r="D62" s="822" t="s">
        <v>6452</v>
      </c>
      <c r="E62" s="822" t="s">
        <v>6447</v>
      </c>
      <c r="F62" s="831">
        <v>11</v>
      </c>
      <c r="G62" s="831">
        <v>1969</v>
      </c>
      <c r="H62" s="831">
        <v>0.44</v>
      </c>
      <c r="I62" s="831">
        <v>179</v>
      </c>
      <c r="J62" s="831">
        <v>25</v>
      </c>
      <c r="K62" s="831">
        <v>4475</v>
      </c>
      <c r="L62" s="831">
        <v>1</v>
      </c>
      <c r="M62" s="831">
        <v>179</v>
      </c>
      <c r="N62" s="831">
        <v>34</v>
      </c>
      <c r="O62" s="831">
        <v>6120</v>
      </c>
      <c r="P62" s="827">
        <v>1.3675977653631284</v>
      </c>
      <c r="Q62" s="832">
        <v>180</v>
      </c>
    </row>
    <row r="63" spans="1:17" ht="14.45" customHeight="1" x14ac:dyDescent="0.2">
      <c r="A63" s="821" t="s">
        <v>6506</v>
      </c>
      <c r="B63" s="822" t="s">
        <v>6415</v>
      </c>
      <c r="C63" s="822" t="s">
        <v>6329</v>
      </c>
      <c r="D63" s="822" t="s">
        <v>6453</v>
      </c>
      <c r="E63" s="822" t="s">
        <v>6451</v>
      </c>
      <c r="F63" s="831">
        <v>114</v>
      </c>
      <c r="G63" s="831">
        <v>43434</v>
      </c>
      <c r="H63" s="831">
        <v>0.99836800367773815</v>
      </c>
      <c r="I63" s="831">
        <v>381</v>
      </c>
      <c r="J63" s="831">
        <v>113</v>
      </c>
      <c r="K63" s="831">
        <v>43505</v>
      </c>
      <c r="L63" s="831">
        <v>1</v>
      </c>
      <c r="M63" s="831">
        <v>385</v>
      </c>
      <c r="N63" s="831">
        <v>117</v>
      </c>
      <c r="O63" s="831">
        <v>45396</v>
      </c>
      <c r="P63" s="827">
        <v>1.0434662682450293</v>
      </c>
      <c r="Q63" s="832">
        <v>388</v>
      </c>
    </row>
    <row r="64" spans="1:17" ht="14.45" customHeight="1" x14ac:dyDescent="0.2">
      <c r="A64" s="821" t="s">
        <v>6506</v>
      </c>
      <c r="B64" s="822" t="s">
        <v>6415</v>
      </c>
      <c r="C64" s="822" t="s">
        <v>6329</v>
      </c>
      <c r="D64" s="822" t="s">
        <v>6398</v>
      </c>
      <c r="E64" s="822" t="s">
        <v>6399</v>
      </c>
      <c r="F64" s="831">
        <v>2</v>
      </c>
      <c r="G64" s="831">
        <v>707</v>
      </c>
      <c r="H64" s="831">
        <v>0.66384976525821593</v>
      </c>
      <c r="I64" s="831">
        <v>353.5</v>
      </c>
      <c r="J64" s="831">
        <v>3</v>
      </c>
      <c r="K64" s="831">
        <v>1065</v>
      </c>
      <c r="L64" s="831">
        <v>1</v>
      </c>
      <c r="M64" s="831">
        <v>355</v>
      </c>
      <c r="N64" s="831">
        <v>2</v>
      </c>
      <c r="O64" s="831">
        <v>716</v>
      </c>
      <c r="P64" s="827">
        <v>0.67230046948356803</v>
      </c>
      <c r="Q64" s="832">
        <v>358</v>
      </c>
    </row>
    <row r="65" spans="1:17" ht="14.45" customHeight="1" x14ac:dyDescent="0.2">
      <c r="A65" s="821" t="s">
        <v>6506</v>
      </c>
      <c r="B65" s="822" t="s">
        <v>6415</v>
      </c>
      <c r="C65" s="822" t="s">
        <v>6329</v>
      </c>
      <c r="D65" s="822" t="s">
        <v>6402</v>
      </c>
      <c r="E65" s="822" t="s">
        <v>6403</v>
      </c>
      <c r="F65" s="831"/>
      <c r="G65" s="831"/>
      <c r="H65" s="831"/>
      <c r="I65" s="831"/>
      <c r="J65" s="831">
        <v>1</v>
      </c>
      <c r="K65" s="831">
        <v>179</v>
      </c>
      <c r="L65" s="831">
        <v>1</v>
      </c>
      <c r="M65" s="831">
        <v>179</v>
      </c>
      <c r="N65" s="831"/>
      <c r="O65" s="831"/>
      <c r="P65" s="827"/>
      <c r="Q65" s="832"/>
    </row>
    <row r="66" spans="1:17" ht="14.45" customHeight="1" x14ac:dyDescent="0.2">
      <c r="A66" s="821" t="s">
        <v>6506</v>
      </c>
      <c r="B66" s="822" t="s">
        <v>6415</v>
      </c>
      <c r="C66" s="822" t="s">
        <v>6329</v>
      </c>
      <c r="D66" s="822" t="s">
        <v>6456</v>
      </c>
      <c r="E66" s="822" t="s">
        <v>6435</v>
      </c>
      <c r="F66" s="831">
        <v>4</v>
      </c>
      <c r="G66" s="831">
        <v>1620</v>
      </c>
      <c r="H66" s="831">
        <v>0.79217603911980439</v>
      </c>
      <c r="I66" s="831">
        <v>405</v>
      </c>
      <c r="J66" s="831">
        <v>5</v>
      </c>
      <c r="K66" s="831">
        <v>2045</v>
      </c>
      <c r="L66" s="831">
        <v>1</v>
      </c>
      <c r="M66" s="831">
        <v>409</v>
      </c>
      <c r="N66" s="831">
        <v>2</v>
      </c>
      <c r="O66" s="831">
        <v>824</v>
      </c>
      <c r="P66" s="827">
        <v>0.40293398533007335</v>
      </c>
      <c r="Q66" s="832">
        <v>412</v>
      </c>
    </row>
    <row r="67" spans="1:17" ht="14.45" customHeight="1" x14ac:dyDescent="0.2">
      <c r="A67" s="821" t="s">
        <v>6506</v>
      </c>
      <c r="B67" s="822" t="s">
        <v>6415</v>
      </c>
      <c r="C67" s="822" t="s">
        <v>6329</v>
      </c>
      <c r="D67" s="822" t="s">
        <v>6503</v>
      </c>
      <c r="E67" s="822" t="s">
        <v>6504</v>
      </c>
      <c r="F67" s="831">
        <v>3</v>
      </c>
      <c r="G67" s="831">
        <v>1875</v>
      </c>
      <c r="H67" s="831">
        <v>1.4952153110047848</v>
      </c>
      <c r="I67" s="831">
        <v>625</v>
      </c>
      <c r="J67" s="831">
        <v>2</v>
      </c>
      <c r="K67" s="831">
        <v>1254</v>
      </c>
      <c r="L67" s="831">
        <v>1</v>
      </c>
      <c r="M67" s="831">
        <v>627</v>
      </c>
      <c r="N67" s="831">
        <v>3</v>
      </c>
      <c r="O67" s="831">
        <v>1890</v>
      </c>
      <c r="P67" s="827">
        <v>1.5071770334928229</v>
      </c>
      <c r="Q67" s="832">
        <v>630</v>
      </c>
    </row>
    <row r="68" spans="1:17" ht="14.45" customHeight="1" x14ac:dyDescent="0.2">
      <c r="A68" s="821" t="s">
        <v>6506</v>
      </c>
      <c r="B68" s="822" t="s">
        <v>6415</v>
      </c>
      <c r="C68" s="822" t="s">
        <v>6329</v>
      </c>
      <c r="D68" s="822" t="s">
        <v>6505</v>
      </c>
      <c r="E68" s="822" t="s">
        <v>6504</v>
      </c>
      <c r="F68" s="831">
        <v>3</v>
      </c>
      <c r="G68" s="831">
        <v>1617</v>
      </c>
      <c r="H68" s="831"/>
      <c r="I68" s="831">
        <v>539</v>
      </c>
      <c r="J68" s="831"/>
      <c r="K68" s="831"/>
      <c r="L68" s="831"/>
      <c r="M68" s="831"/>
      <c r="N68" s="831">
        <v>1</v>
      </c>
      <c r="O68" s="831">
        <v>544</v>
      </c>
      <c r="P68" s="827"/>
      <c r="Q68" s="832">
        <v>544</v>
      </c>
    </row>
    <row r="69" spans="1:17" ht="14.45" customHeight="1" x14ac:dyDescent="0.2">
      <c r="A69" s="821" t="s">
        <v>6506</v>
      </c>
      <c r="B69" s="822" t="s">
        <v>6334</v>
      </c>
      <c r="C69" s="822" t="s">
        <v>6329</v>
      </c>
      <c r="D69" s="822" t="s">
        <v>6382</v>
      </c>
      <c r="E69" s="822" t="s">
        <v>6383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360</v>
      </c>
      <c r="P69" s="827"/>
      <c r="Q69" s="832">
        <v>360</v>
      </c>
    </row>
    <row r="70" spans="1:17" ht="14.45" customHeight="1" x14ac:dyDescent="0.2">
      <c r="A70" s="821" t="s">
        <v>6507</v>
      </c>
      <c r="B70" s="822" t="s">
        <v>6415</v>
      </c>
      <c r="C70" s="822" t="s">
        <v>6359</v>
      </c>
      <c r="D70" s="822" t="s">
        <v>6362</v>
      </c>
      <c r="E70" s="822" t="s">
        <v>6363</v>
      </c>
      <c r="F70" s="831">
        <v>4</v>
      </c>
      <c r="G70" s="831">
        <v>970.56</v>
      </c>
      <c r="H70" s="831">
        <v>1.3333333333333333</v>
      </c>
      <c r="I70" s="831">
        <v>242.64</v>
      </c>
      <c r="J70" s="831">
        <v>3</v>
      </c>
      <c r="K70" s="831">
        <v>727.92</v>
      </c>
      <c r="L70" s="831">
        <v>1</v>
      </c>
      <c r="M70" s="831">
        <v>242.64</v>
      </c>
      <c r="N70" s="831">
        <v>1</v>
      </c>
      <c r="O70" s="831">
        <v>180.44</v>
      </c>
      <c r="P70" s="827">
        <v>0.24788438289921971</v>
      </c>
      <c r="Q70" s="832">
        <v>180.44</v>
      </c>
    </row>
    <row r="71" spans="1:17" ht="14.45" customHeight="1" x14ac:dyDescent="0.2">
      <c r="A71" s="821" t="s">
        <v>6507</v>
      </c>
      <c r="B71" s="822" t="s">
        <v>6415</v>
      </c>
      <c r="C71" s="822" t="s">
        <v>6359</v>
      </c>
      <c r="D71" s="822" t="s">
        <v>6364</v>
      </c>
      <c r="E71" s="822" t="s">
        <v>6365</v>
      </c>
      <c r="F71" s="831">
        <v>3</v>
      </c>
      <c r="G71" s="831">
        <v>727.92</v>
      </c>
      <c r="H71" s="831">
        <v>1.5</v>
      </c>
      <c r="I71" s="831">
        <v>242.64</v>
      </c>
      <c r="J71" s="831">
        <v>2</v>
      </c>
      <c r="K71" s="831">
        <v>485.28</v>
      </c>
      <c r="L71" s="831">
        <v>1</v>
      </c>
      <c r="M71" s="831">
        <v>242.64</v>
      </c>
      <c r="N71" s="831"/>
      <c r="O71" s="831"/>
      <c r="P71" s="827"/>
      <c r="Q71" s="832"/>
    </row>
    <row r="72" spans="1:17" ht="14.45" customHeight="1" x14ac:dyDescent="0.2">
      <c r="A72" s="821" t="s">
        <v>6507</v>
      </c>
      <c r="B72" s="822" t="s">
        <v>6415</v>
      </c>
      <c r="C72" s="822" t="s">
        <v>6359</v>
      </c>
      <c r="D72" s="822" t="s">
        <v>6369</v>
      </c>
      <c r="E72" s="822" t="s">
        <v>6367</v>
      </c>
      <c r="F72" s="831"/>
      <c r="G72" s="831"/>
      <c r="H72" s="831"/>
      <c r="I72" s="831"/>
      <c r="J72" s="831">
        <v>3</v>
      </c>
      <c r="K72" s="831">
        <v>1500</v>
      </c>
      <c r="L72" s="831">
        <v>1</v>
      </c>
      <c r="M72" s="831">
        <v>500</v>
      </c>
      <c r="N72" s="831"/>
      <c r="O72" s="831"/>
      <c r="P72" s="827"/>
      <c r="Q72" s="832"/>
    </row>
    <row r="73" spans="1:17" ht="14.45" customHeight="1" x14ac:dyDescent="0.2">
      <c r="A73" s="821" t="s">
        <v>6507</v>
      </c>
      <c r="B73" s="822" t="s">
        <v>6415</v>
      </c>
      <c r="C73" s="822" t="s">
        <v>6329</v>
      </c>
      <c r="D73" s="822" t="s">
        <v>6376</v>
      </c>
      <c r="E73" s="822" t="s">
        <v>6377</v>
      </c>
      <c r="F73" s="831">
        <v>3</v>
      </c>
      <c r="G73" s="831">
        <v>111</v>
      </c>
      <c r="H73" s="831">
        <v>1.4605263157894737</v>
      </c>
      <c r="I73" s="831">
        <v>37</v>
      </c>
      <c r="J73" s="831">
        <v>2</v>
      </c>
      <c r="K73" s="831">
        <v>76</v>
      </c>
      <c r="L73" s="831">
        <v>1</v>
      </c>
      <c r="M73" s="831">
        <v>38</v>
      </c>
      <c r="N73" s="831">
        <v>2</v>
      </c>
      <c r="O73" s="831">
        <v>76</v>
      </c>
      <c r="P73" s="827">
        <v>1</v>
      </c>
      <c r="Q73" s="832">
        <v>38</v>
      </c>
    </row>
    <row r="74" spans="1:17" ht="14.45" customHeight="1" x14ac:dyDescent="0.2">
      <c r="A74" s="821" t="s">
        <v>6507</v>
      </c>
      <c r="B74" s="822" t="s">
        <v>6415</v>
      </c>
      <c r="C74" s="822" t="s">
        <v>6329</v>
      </c>
      <c r="D74" s="822" t="s">
        <v>6423</v>
      </c>
      <c r="E74" s="822" t="s">
        <v>6424</v>
      </c>
      <c r="F74" s="831">
        <v>158</v>
      </c>
      <c r="G74" s="831">
        <v>39816</v>
      </c>
      <c r="H74" s="831">
        <v>1.3750518027351843</v>
      </c>
      <c r="I74" s="831">
        <v>252</v>
      </c>
      <c r="J74" s="831">
        <v>114</v>
      </c>
      <c r="K74" s="831">
        <v>28956</v>
      </c>
      <c r="L74" s="831">
        <v>1</v>
      </c>
      <c r="M74" s="831">
        <v>254</v>
      </c>
      <c r="N74" s="831">
        <v>100</v>
      </c>
      <c r="O74" s="831">
        <v>25500</v>
      </c>
      <c r="P74" s="827">
        <v>0.88064649813510154</v>
      </c>
      <c r="Q74" s="832">
        <v>255</v>
      </c>
    </row>
    <row r="75" spans="1:17" ht="14.45" customHeight="1" x14ac:dyDescent="0.2">
      <c r="A75" s="821" t="s">
        <v>6507</v>
      </c>
      <c r="B75" s="822" t="s">
        <v>6415</v>
      </c>
      <c r="C75" s="822" t="s">
        <v>6329</v>
      </c>
      <c r="D75" s="822" t="s">
        <v>6425</v>
      </c>
      <c r="E75" s="822" t="s">
        <v>6426</v>
      </c>
      <c r="F75" s="831">
        <v>115</v>
      </c>
      <c r="G75" s="831">
        <v>14563</v>
      </c>
      <c r="H75" s="831">
        <v>2.4079034391534391</v>
      </c>
      <c r="I75" s="831">
        <v>126.63478260869566</v>
      </c>
      <c r="J75" s="831">
        <v>48</v>
      </c>
      <c r="K75" s="831">
        <v>6048</v>
      </c>
      <c r="L75" s="831">
        <v>1</v>
      </c>
      <c r="M75" s="831">
        <v>126</v>
      </c>
      <c r="N75" s="831">
        <v>33</v>
      </c>
      <c r="O75" s="831">
        <v>4191</v>
      </c>
      <c r="P75" s="827">
        <v>0.69295634920634919</v>
      </c>
      <c r="Q75" s="832">
        <v>127</v>
      </c>
    </row>
    <row r="76" spans="1:17" ht="14.45" customHeight="1" x14ac:dyDescent="0.2">
      <c r="A76" s="821" t="s">
        <v>6507</v>
      </c>
      <c r="B76" s="822" t="s">
        <v>6415</v>
      </c>
      <c r="C76" s="822" t="s">
        <v>6329</v>
      </c>
      <c r="D76" s="822" t="s">
        <v>6436</v>
      </c>
      <c r="E76" s="822" t="s">
        <v>6437</v>
      </c>
      <c r="F76" s="831">
        <v>10</v>
      </c>
      <c r="G76" s="831">
        <v>4960</v>
      </c>
      <c r="H76" s="831"/>
      <c r="I76" s="831">
        <v>496</v>
      </c>
      <c r="J76" s="831"/>
      <c r="K76" s="831"/>
      <c r="L76" s="831"/>
      <c r="M76" s="831"/>
      <c r="N76" s="831">
        <v>4</v>
      </c>
      <c r="O76" s="831">
        <v>1996</v>
      </c>
      <c r="P76" s="827"/>
      <c r="Q76" s="832">
        <v>499</v>
      </c>
    </row>
    <row r="77" spans="1:17" ht="14.45" customHeight="1" x14ac:dyDescent="0.2">
      <c r="A77" s="821" t="s">
        <v>6507</v>
      </c>
      <c r="B77" s="822" t="s">
        <v>6415</v>
      </c>
      <c r="C77" s="822" t="s">
        <v>6329</v>
      </c>
      <c r="D77" s="822" t="s">
        <v>6438</v>
      </c>
      <c r="E77" s="822" t="s">
        <v>6439</v>
      </c>
      <c r="F77" s="831"/>
      <c r="G77" s="831"/>
      <c r="H77" s="831"/>
      <c r="I77" s="831"/>
      <c r="J77" s="831">
        <v>3</v>
      </c>
      <c r="K77" s="831">
        <v>2073</v>
      </c>
      <c r="L77" s="831">
        <v>1</v>
      </c>
      <c r="M77" s="831">
        <v>691</v>
      </c>
      <c r="N77" s="831"/>
      <c r="O77" s="831"/>
      <c r="P77" s="827"/>
      <c r="Q77" s="832"/>
    </row>
    <row r="78" spans="1:17" ht="14.45" customHeight="1" x14ac:dyDescent="0.2">
      <c r="A78" s="821" t="s">
        <v>6507</v>
      </c>
      <c r="B78" s="822" t="s">
        <v>6415</v>
      </c>
      <c r="C78" s="822" t="s">
        <v>6329</v>
      </c>
      <c r="D78" s="822" t="s">
        <v>6440</v>
      </c>
      <c r="E78" s="822" t="s">
        <v>6437</v>
      </c>
      <c r="F78" s="831">
        <v>9</v>
      </c>
      <c r="G78" s="831">
        <v>5121</v>
      </c>
      <c r="H78" s="831">
        <v>2.9790575916230368</v>
      </c>
      <c r="I78" s="831">
        <v>569</v>
      </c>
      <c r="J78" s="831">
        <v>3</v>
      </c>
      <c r="K78" s="831">
        <v>1719</v>
      </c>
      <c r="L78" s="831">
        <v>1</v>
      </c>
      <c r="M78" s="831">
        <v>573</v>
      </c>
      <c r="N78" s="831">
        <v>10</v>
      </c>
      <c r="O78" s="831">
        <v>5760</v>
      </c>
      <c r="P78" s="827">
        <v>3.3507853403141361</v>
      </c>
      <c r="Q78" s="832">
        <v>576</v>
      </c>
    </row>
    <row r="79" spans="1:17" ht="14.45" customHeight="1" x14ac:dyDescent="0.2">
      <c r="A79" s="821" t="s">
        <v>6507</v>
      </c>
      <c r="B79" s="822" t="s">
        <v>6415</v>
      </c>
      <c r="C79" s="822" t="s">
        <v>6329</v>
      </c>
      <c r="D79" s="822" t="s">
        <v>6441</v>
      </c>
      <c r="E79" s="822" t="s">
        <v>6439</v>
      </c>
      <c r="F79" s="831">
        <v>3</v>
      </c>
      <c r="G79" s="831">
        <v>2286</v>
      </c>
      <c r="H79" s="831"/>
      <c r="I79" s="831">
        <v>762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6507</v>
      </c>
      <c r="B80" s="822" t="s">
        <v>6415</v>
      </c>
      <c r="C80" s="822" t="s">
        <v>6329</v>
      </c>
      <c r="D80" s="822" t="s">
        <v>6459</v>
      </c>
      <c r="E80" s="822" t="s">
        <v>6460</v>
      </c>
      <c r="F80" s="831">
        <v>7</v>
      </c>
      <c r="G80" s="831">
        <v>5733</v>
      </c>
      <c r="H80" s="831">
        <v>1.3931956257594167</v>
      </c>
      <c r="I80" s="831">
        <v>819</v>
      </c>
      <c r="J80" s="831">
        <v>5</v>
      </c>
      <c r="K80" s="831">
        <v>4115</v>
      </c>
      <c r="L80" s="831">
        <v>1</v>
      </c>
      <c r="M80" s="831">
        <v>823</v>
      </c>
      <c r="N80" s="831">
        <v>17</v>
      </c>
      <c r="O80" s="831">
        <v>14042</v>
      </c>
      <c r="P80" s="827">
        <v>3.4123936816524907</v>
      </c>
      <c r="Q80" s="832">
        <v>826</v>
      </c>
    </row>
    <row r="81" spans="1:17" ht="14.45" customHeight="1" x14ac:dyDescent="0.2">
      <c r="A81" s="821" t="s">
        <v>6507</v>
      </c>
      <c r="B81" s="822" t="s">
        <v>6415</v>
      </c>
      <c r="C81" s="822" t="s">
        <v>6329</v>
      </c>
      <c r="D81" s="822" t="s">
        <v>6427</v>
      </c>
      <c r="E81" s="822" t="s">
        <v>6399</v>
      </c>
      <c r="F81" s="831">
        <v>1</v>
      </c>
      <c r="G81" s="831">
        <v>464</v>
      </c>
      <c r="H81" s="831">
        <v>0.99145299145299148</v>
      </c>
      <c r="I81" s="831">
        <v>464</v>
      </c>
      <c r="J81" s="831">
        <v>1</v>
      </c>
      <c r="K81" s="831">
        <v>468</v>
      </c>
      <c r="L81" s="831">
        <v>1</v>
      </c>
      <c r="M81" s="831">
        <v>468</v>
      </c>
      <c r="N81" s="831">
        <v>2</v>
      </c>
      <c r="O81" s="831">
        <v>946</v>
      </c>
      <c r="P81" s="827">
        <v>2.0213675213675213</v>
      </c>
      <c r="Q81" s="832">
        <v>473</v>
      </c>
    </row>
    <row r="82" spans="1:17" ht="14.45" customHeight="1" x14ac:dyDescent="0.2">
      <c r="A82" s="821" t="s">
        <v>6507</v>
      </c>
      <c r="B82" s="822" t="s">
        <v>6415</v>
      </c>
      <c r="C82" s="822" t="s">
        <v>6329</v>
      </c>
      <c r="D82" s="822" t="s">
        <v>6442</v>
      </c>
      <c r="E82" s="822" t="s">
        <v>6401</v>
      </c>
      <c r="F82" s="831">
        <v>6</v>
      </c>
      <c r="G82" s="831">
        <v>2682</v>
      </c>
      <c r="H82" s="831">
        <v>1.1893569844789358</v>
      </c>
      <c r="I82" s="831">
        <v>447</v>
      </c>
      <c r="J82" s="831">
        <v>5</v>
      </c>
      <c r="K82" s="831">
        <v>2255</v>
      </c>
      <c r="L82" s="831">
        <v>1</v>
      </c>
      <c r="M82" s="831">
        <v>451</v>
      </c>
      <c r="N82" s="831">
        <v>1</v>
      </c>
      <c r="O82" s="831">
        <v>454</v>
      </c>
      <c r="P82" s="827">
        <v>0.20133037694013303</v>
      </c>
      <c r="Q82" s="832">
        <v>454</v>
      </c>
    </row>
    <row r="83" spans="1:17" ht="14.45" customHeight="1" x14ac:dyDescent="0.2">
      <c r="A83" s="821" t="s">
        <v>6507</v>
      </c>
      <c r="B83" s="822" t="s">
        <v>6415</v>
      </c>
      <c r="C83" s="822" t="s">
        <v>6329</v>
      </c>
      <c r="D83" s="822" t="s">
        <v>6443</v>
      </c>
      <c r="E83" s="822" t="s">
        <v>6397</v>
      </c>
      <c r="F83" s="831"/>
      <c r="G83" s="831"/>
      <c r="H83" s="831"/>
      <c r="I83" s="831"/>
      <c r="J83" s="831">
        <v>1</v>
      </c>
      <c r="K83" s="831">
        <v>735</v>
      </c>
      <c r="L83" s="831">
        <v>1</v>
      </c>
      <c r="M83" s="831">
        <v>735</v>
      </c>
      <c r="N83" s="831"/>
      <c r="O83" s="831"/>
      <c r="P83" s="827"/>
      <c r="Q83" s="832"/>
    </row>
    <row r="84" spans="1:17" ht="14.45" customHeight="1" x14ac:dyDescent="0.2">
      <c r="A84" s="821" t="s">
        <v>6507</v>
      </c>
      <c r="B84" s="822" t="s">
        <v>6415</v>
      </c>
      <c r="C84" s="822" t="s">
        <v>6329</v>
      </c>
      <c r="D84" s="822" t="s">
        <v>6446</v>
      </c>
      <c r="E84" s="822" t="s">
        <v>6447</v>
      </c>
      <c r="F84" s="831">
        <v>3</v>
      </c>
      <c r="G84" s="831">
        <v>645</v>
      </c>
      <c r="H84" s="831">
        <v>2.9723502304147464</v>
      </c>
      <c r="I84" s="831">
        <v>215</v>
      </c>
      <c r="J84" s="831">
        <v>1</v>
      </c>
      <c r="K84" s="831">
        <v>217</v>
      </c>
      <c r="L84" s="831">
        <v>1</v>
      </c>
      <c r="M84" s="831">
        <v>217</v>
      </c>
      <c r="N84" s="831">
        <v>6</v>
      </c>
      <c r="O84" s="831">
        <v>1314</v>
      </c>
      <c r="P84" s="827">
        <v>6.0552995391705071</v>
      </c>
      <c r="Q84" s="832">
        <v>219</v>
      </c>
    </row>
    <row r="85" spans="1:17" ht="14.45" customHeight="1" x14ac:dyDescent="0.2">
      <c r="A85" s="821" t="s">
        <v>6507</v>
      </c>
      <c r="B85" s="822" t="s">
        <v>6415</v>
      </c>
      <c r="C85" s="822" t="s">
        <v>6329</v>
      </c>
      <c r="D85" s="822" t="s">
        <v>6382</v>
      </c>
      <c r="E85" s="822" t="s">
        <v>6383</v>
      </c>
      <c r="F85" s="831">
        <v>8</v>
      </c>
      <c r="G85" s="831">
        <v>2840</v>
      </c>
      <c r="H85" s="831">
        <v>0.52886405959031657</v>
      </c>
      <c r="I85" s="831">
        <v>355</v>
      </c>
      <c r="J85" s="831">
        <v>15</v>
      </c>
      <c r="K85" s="831">
        <v>5370</v>
      </c>
      <c r="L85" s="831">
        <v>1</v>
      </c>
      <c r="M85" s="831">
        <v>358</v>
      </c>
      <c r="N85" s="831"/>
      <c r="O85" s="831"/>
      <c r="P85" s="827"/>
      <c r="Q85" s="832"/>
    </row>
    <row r="86" spans="1:17" ht="14.45" customHeight="1" x14ac:dyDescent="0.2">
      <c r="A86" s="821" t="s">
        <v>6507</v>
      </c>
      <c r="B86" s="822" t="s">
        <v>6415</v>
      </c>
      <c r="C86" s="822" t="s">
        <v>6329</v>
      </c>
      <c r="D86" s="822" t="s">
        <v>6448</v>
      </c>
      <c r="E86" s="822" t="s">
        <v>6449</v>
      </c>
      <c r="F86" s="831">
        <v>17</v>
      </c>
      <c r="G86" s="831">
        <v>1462</v>
      </c>
      <c r="H86" s="831">
        <v>2.0767045454545454</v>
      </c>
      <c r="I86" s="831">
        <v>86</v>
      </c>
      <c r="J86" s="831">
        <v>8</v>
      </c>
      <c r="K86" s="831">
        <v>704</v>
      </c>
      <c r="L86" s="831">
        <v>1</v>
      </c>
      <c r="M86" s="831">
        <v>88</v>
      </c>
      <c r="N86" s="831">
        <v>18</v>
      </c>
      <c r="O86" s="831">
        <v>1602</v>
      </c>
      <c r="P86" s="827">
        <v>2.2755681818181817</v>
      </c>
      <c r="Q86" s="832">
        <v>89</v>
      </c>
    </row>
    <row r="87" spans="1:17" ht="14.45" customHeight="1" x14ac:dyDescent="0.2">
      <c r="A87" s="821" t="s">
        <v>6507</v>
      </c>
      <c r="B87" s="822" t="s">
        <v>6415</v>
      </c>
      <c r="C87" s="822" t="s">
        <v>6329</v>
      </c>
      <c r="D87" s="822" t="s">
        <v>6428</v>
      </c>
      <c r="E87" s="822" t="s">
        <v>6429</v>
      </c>
      <c r="F87" s="831">
        <v>4</v>
      </c>
      <c r="G87" s="831">
        <v>2880</v>
      </c>
      <c r="H87" s="831"/>
      <c r="I87" s="831">
        <v>720</v>
      </c>
      <c r="J87" s="831"/>
      <c r="K87" s="831"/>
      <c r="L87" s="831"/>
      <c r="M87" s="831"/>
      <c r="N87" s="831">
        <v>2</v>
      </c>
      <c r="O87" s="831">
        <v>1450</v>
      </c>
      <c r="P87" s="827"/>
      <c r="Q87" s="832">
        <v>725</v>
      </c>
    </row>
    <row r="88" spans="1:17" ht="14.45" customHeight="1" x14ac:dyDescent="0.2">
      <c r="A88" s="821" t="s">
        <v>6507</v>
      </c>
      <c r="B88" s="822" t="s">
        <v>6415</v>
      </c>
      <c r="C88" s="822" t="s">
        <v>6329</v>
      </c>
      <c r="D88" s="822" t="s">
        <v>6384</v>
      </c>
      <c r="E88" s="822" t="s">
        <v>6385</v>
      </c>
      <c r="F88" s="831">
        <v>3</v>
      </c>
      <c r="G88" s="831">
        <v>99.99</v>
      </c>
      <c r="H88" s="831"/>
      <c r="I88" s="831">
        <v>33.33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6507</v>
      </c>
      <c r="B89" s="822" t="s">
        <v>6415</v>
      </c>
      <c r="C89" s="822" t="s">
        <v>6329</v>
      </c>
      <c r="D89" s="822" t="s">
        <v>6386</v>
      </c>
      <c r="E89" s="822" t="s">
        <v>6387</v>
      </c>
      <c r="F89" s="831">
        <v>10</v>
      </c>
      <c r="G89" s="831">
        <v>1210</v>
      </c>
      <c r="H89" s="831">
        <v>0.38146279949558637</v>
      </c>
      <c r="I89" s="831">
        <v>121</v>
      </c>
      <c r="J89" s="831">
        <v>26</v>
      </c>
      <c r="K89" s="831">
        <v>3172</v>
      </c>
      <c r="L89" s="831">
        <v>1</v>
      </c>
      <c r="M89" s="831">
        <v>122</v>
      </c>
      <c r="N89" s="831">
        <v>4</v>
      </c>
      <c r="O89" s="831">
        <v>492</v>
      </c>
      <c r="P89" s="827">
        <v>0.15510718789407313</v>
      </c>
      <c r="Q89" s="832">
        <v>123</v>
      </c>
    </row>
    <row r="90" spans="1:17" ht="14.45" customHeight="1" x14ac:dyDescent="0.2">
      <c r="A90" s="821" t="s">
        <v>6507</v>
      </c>
      <c r="B90" s="822" t="s">
        <v>6415</v>
      </c>
      <c r="C90" s="822" t="s">
        <v>6329</v>
      </c>
      <c r="D90" s="822" t="s">
        <v>6461</v>
      </c>
      <c r="E90" s="822" t="s">
        <v>6460</v>
      </c>
      <c r="F90" s="831">
        <v>2</v>
      </c>
      <c r="G90" s="831">
        <v>1492</v>
      </c>
      <c r="H90" s="831"/>
      <c r="I90" s="831">
        <v>746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6507</v>
      </c>
      <c r="B91" s="822" t="s">
        <v>6415</v>
      </c>
      <c r="C91" s="822" t="s">
        <v>6329</v>
      </c>
      <c r="D91" s="822" t="s">
        <v>6462</v>
      </c>
      <c r="E91" s="822" t="s">
        <v>6463</v>
      </c>
      <c r="F91" s="831"/>
      <c r="G91" s="831"/>
      <c r="H91" s="831"/>
      <c r="I91" s="831"/>
      <c r="J91" s="831">
        <v>4</v>
      </c>
      <c r="K91" s="831">
        <v>2184</v>
      </c>
      <c r="L91" s="831">
        <v>1</v>
      </c>
      <c r="M91" s="831">
        <v>546</v>
      </c>
      <c r="N91" s="831">
        <v>10</v>
      </c>
      <c r="O91" s="831">
        <v>5470</v>
      </c>
      <c r="P91" s="827">
        <v>2.5045787545787546</v>
      </c>
      <c r="Q91" s="832">
        <v>547</v>
      </c>
    </row>
    <row r="92" spans="1:17" ht="14.45" customHeight="1" x14ac:dyDescent="0.2">
      <c r="A92" s="821" t="s">
        <v>6507</v>
      </c>
      <c r="B92" s="822" t="s">
        <v>6415</v>
      </c>
      <c r="C92" s="822" t="s">
        <v>6329</v>
      </c>
      <c r="D92" s="822" t="s">
        <v>6450</v>
      </c>
      <c r="E92" s="822" t="s">
        <v>6451</v>
      </c>
      <c r="F92" s="831">
        <v>6</v>
      </c>
      <c r="G92" s="831">
        <v>1848</v>
      </c>
      <c r="H92" s="831">
        <v>0.54193548387096779</v>
      </c>
      <c r="I92" s="831">
        <v>308</v>
      </c>
      <c r="J92" s="831">
        <v>11</v>
      </c>
      <c r="K92" s="831">
        <v>3410</v>
      </c>
      <c r="L92" s="831">
        <v>1</v>
      </c>
      <c r="M92" s="831">
        <v>310</v>
      </c>
      <c r="N92" s="831">
        <v>1</v>
      </c>
      <c r="O92" s="831">
        <v>311</v>
      </c>
      <c r="P92" s="827">
        <v>9.1202346041055718E-2</v>
      </c>
      <c r="Q92" s="832">
        <v>311</v>
      </c>
    </row>
    <row r="93" spans="1:17" ht="14.45" customHeight="1" x14ac:dyDescent="0.2">
      <c r="A93" s="821" t="s">
        <v>6507</v>
      </c>
      <c r="B93" s="822" t="s">
        <v>6415</v>
      </c>
      <c r="C93" s="822" t="s">
        <v>6329</v>
      </c>
      <c r="D93" s="822" t="s">
        <v>6452</v>
      </c>
      <c r="E93" s="822" t="s">
        <v>6447</v>
      </c>
      <c r="F93" s="831">
        <v>1</v>
      </c>
      <c r="G93" s="831">
        <v>179</v>
      </c>
      <c r="H93" s="831"/>
      <c r="I93" s="831">
        <v>179</v>
      </c>
      <c r="J93" s="831"/>
      <c r="K93" s="831"/>
      <c r="L93" s="831"/>
      <c r="M93" s="831"/>
      <c r="N93" s="831">
        <v>1</v>
      </c>
      <c r="O93" s="831">
        <v>180</v>
      </c>
      <c r="P93" s="827"/>
      <c r="Q93" s="832">
        <v>180</v>
      </c>
    </row>
    <row r="94" spans="1:17" ht="14.45" customHeight="1" x14ac:dyDescent="0.2">
      <c r="A94" s="821" t="s">
        <v>6507</v>
      </c>
      <c r="B94" s="822" t="s">
        <v>6415</v>
      </c>
      <c r="C94" s="822" t="s">
        <v>6329</v>
      </c>
      <c r="D94" s="822" t="s">
        <v>6453</v>
      </c>
      <c r="E94" s="822" t="s">
        <v>6451</v>
      </c>
      <c r="F94" s="831">
        <v>18</v>
      </c>
      <c r="G94" s="831">
        <v>6858</v>
      </c>
      <c r="H94" s="831">
        <v>1.3702297702297703</v>
      </c>
      <c r="I94" s="831">
        <v>381</v>
      </c>
      <c r="J94" s="831">
        <v>13</v>
      </c>
      <c r="K94" s="831">
        <v>5005</v>
      </c>
      <c r="L94" s="831">
        <v>1</v>
      </c>
      <c r="M94" s="831">
        <v>385</v>
      </c>
      <c r="N94" s="831">
        <v>5</v>
      </c>
      <c r="O94" s="831">
        <v>1940</v>
      </c>
      <c r="P94" s="827">
        <v>0.38761238761238759</v>
      </c>
      <c r="Q94" s="832">
        <v>388</v>
      </c>
    </row>
    <row r="95" spans="1:17" ht="14.45" customHeight="1" x14ac:dyDescent="0.2">
      <c r="A95" s="821" t="s">
        <v>6507</v>
      </c>
      <c r="B95" s="822" t="s">
        <v>6415</v>
      </c>
      <c r="C95" s="822" t="s">
        <v>6329</v>
      </c>
      <c r="D95" s="822" t="s">
        <v>6396</v>
      </c>
      <c r="E95" s="822" t="s">
        <v>6397</v>
      </c>
      <c r="F95" s="831"/>
      <c r="G95" s="831"/>
      <c r="H95" s="831"/>
      <c r="I95" s="831"/>
      <c r="J95" s="831">
        <v>1</v>
      </c>
      <c r="K95" s="831">
        <v>622</v>
      </c>
      <c r="L95" s="831">
        <v>1</v>
      </c>
      <c r="M95" s="831">
        <v>622</v>
      </c>
      <c r="N95" s="831"/>
      <c r="O95" s="831"/>
      <c r="P95" s="827"/>
      <c r="Q95" s="832"/>
    </row>
    <row r="96" spans="1:17" ht="14.45" customHeight="1" x14ac:dyDescent="0.2">
      <c r="A96" s="821" t="s">
        <v>6507</v>
      </c>
      <c r="B96" s="822" t="s">
        <v>6415</v>
      </c>
      <c r="C96" s="822" t="s">
        <v>6329</v>
      </c>
      <c r="D96" s="822" t="s">
        <v>6398</v>
      </c>
      <c r="E96" s="822" t="s">
        <v>6399</v>
      </c>
      <c r="F96" s="831">
        <v>1</v>
      </c>
      <c r="G96" s="831">
        <v>354</v>
      </c>
      <c r="H96" s="831"/>
      <c r="I96" s="831">
        <v>354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6507</v>
      </c>
      <c r="B97" s="822" t="s">
        <v>6415</v>
      </c>
      <c r="C97" s="822" t="s">
        <v>6329</v>
      </c>
      <c r="D97" s="822" t="s">
        <v>6400</v>
      </c>
      <c r="E97" s="822" t="s">
        <v>6401</v>
      </c>
      <c r="F97" s="831">
        <v>2</v>
      </c>
      <c r="G97" s="831">
        <v>748</v>
      </c>
      <c r="H97" s="831">
        <v>1.9893617021276595</v>
      </c>
      <c r="I97" s="831">
        <v>374</v>
      </c>
      <c r="J97" s="831">
        <v>1</v>
      </c>
      <c r="K97" s="831">
        <v>376</v>
      </c>
      <c r="L97" s="831">
        <v>1</v>
      </c>
      <c r="M97" s="831">
        <v>376</v>
      </c>
      <c r="N97" s="831"/>
      <c r="O97" s="831"/>
      <c r="P97" s="827"/>
      <c r="Q97" s="832"/>
    </row>
    <row r="98" spans="1:17" ht="14.45" customHeight="1" x14ac:dyDescent="0.2">
      <c r="A98" s="821" t="s">
        <v>6507</v>
      </c>
      <c r="B98" s="822" t="s">
        <v>6415</v>
      </c>
      <c r="C98" s="822" t="s">
        <v>6329</v>
      </c>
      <c r="D98" s="822" t="s">
        <v>6508</v>
      </c>
      <c r="E98" s="822" t="s">
        <v>6502</v>
      </c>
      <c r="F98" s="831"/>
      <c r="G98" s="831"/>
      <c r="H98" s="831"/>
      <c r="I98" s="831"/>
      <c r="J98" s="831">
        <v>4</v>
      </c>
      <c r="K98" s="831">
        <v>2436</v>
      </c>
      <c r="L98" s="831">
        <v>1</v>
      </c>
      <c r="M98" s="831">
        <v>609</v>
      </c>
      <c r="N98" s="831"/>
      <c r="O98" s="831"/>
      <c r="P98" s="827"/>
      <c r="Q98" s="832"/>
    </row>
    <row r="99" spans="1:17" ht="14.45" customHeight="1" x14ac:dyDescent="0.2">
      <c r="A99" s="821" t="s">
        <v>6507</v>
      </c>
      <c r="B99" s="822" t="s">
        <v>6415</v>
      </c>
      <c r="C99" s="822" t="s">
        <v>6329</v>
      </c>
      <c r="D99" s="822" t="s">
        <v>6402</v>
      </c>
      <c r="E99" s="822" t="s">
        <v>6403</v>
      </c>
      <c r="F99" s="831">
        <v>4</v>
      </c>
      <c r="G99" s="831">
        <v>712</v>
      </c>
      <c r="H99" s="831">
        <v>3.977653631284916</v>
      </c>
      <c r="I99" s="831">
        <v>178</v>
      </c>
      <c r="J99" s="831">
        <v>1</v>
      </c>
      <c r="K99" s="831">
        <v>179</v>
      </c>
      <c r="L99" s="831">
        <v>1</v>
      </c>
      <c r="M99" s="831">
        <v>179</v>
      </c>
      <c r="N99" s="831"/>
      <c r="O99" s="831"/>
      <c r="P99" s="827"/>
      <c r="Q99" s="832"/>
    </row>
    <row r="100" spans="1:17" ht="14.45" customHeight="1" x14ac:dyDescent="0.2">
      <c r="A100" s="821" t="s">
        <v>6507</v>
      </c>
      <c r="B100" s="822" t="s">
        <v>6415</v>
      </c>
      <c r="C100" s="822" t="s">
        <v>6329</v>
      </c>
      <c r="D100" s="822" t="s">
        <v>6456</v>
      </c>
      <c r="E100" s="822" t="s">
        <v>6435</v>
      </c>
      <c r="F100" s="831">
        <v>1</v>
      </c>
      <c r="G100" s="831">
        <v>405</v>
      </c>
      <c r="H100" s="831"/>
      <c r="I100" s="831">
        <v>405</v>
      </c>
      <c r="J100" s="831"/>
      <c r="K100" s="831"/>
      <c r="L100" s="831"/>
      <c r="M100" s="831"/>
      <c r="N100" s="831">
        <v>2</v>
      </c>
      <c r="O100" s="831">
        <v>824</v>
      </c>
      <c r="P100" s="827"/>
      <c r="Q100" s="832">
        <v>412</v>
      </c>
    </row>
    <row r="101" spans="1:17" ht="14.45" customHeight="1" x14ac:dyDescent="0.2">
      <c r="A101" s="821" t="s">
        <v>6507</v>
      </c>
      <c r="B101" s="822" t="s">
        <v>6415</v>
      </c>
      <c r="C101" s="822" t="s">
        <v>6329</v>
      </c>
      <c r="D101" s="822" t="s">
        <v>6503</v>
      </c>
      <c r="E101" s="822" t="s">
        <v>6504</v>
      </c>
      <c r="F101" s="831">
        <v>1</v>
      </c>
      <c r="G101" s="831">
        <v>625</v>
      </c>
      <c r="H101" s="831"/>
      <c r="I101" s="831">
        <v>625</v>
      </c>
      <c r="J101" s="831"/>
      <c r="K101" s="831"/>
      <c r="L101" s="831"/>
      <c r="M101" s="831"/>
      <c r="N101" s="831">
        <v>1</v>
      </c>
      <c r="O101" s="831">
        <v>630</v>
      </c>
      <c r="P101" s="827"/>
      <c r="Q101" s="832">
        <v>630</v>
      </c>
    </row>
    <row r="102" spans="1:17" ht="14.45" customHeight="1" x14ac:dyDescent="0.2">
      <c r="A102" s="821" t="s">
        <v>6507</v>
      </c>
      <c r="B102" s="822" t="s">
        <v>6415</v>
      </c>
      <c r="C102" s="822" t="s">
        <v>6329</v>
      </c>
      <c r="D102" s="822" t="s">
        <v>6505</v>
      </c>
      <c r="E102" s="822" t="s">
        <v>6504</v>
      </c>
      <c r="F102" s="831">
        <v>1</v>
      </c>
      <c r="G102" s="831">
        <v>539</v>
      </c>
      <c r="H102" s="831"/>
      <c r="I102" s="831">
        <v>539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6507</v>
      </c>
      <c r="B103" s="822" t="s">
        <v>6415</v>
      </c>
      <c r="C103" s="822" t="s">
        <v>6329</v>
      </c>
      <c r="D103" s="822" t="s">
        <v>6404</v>
      </c>
      <c r="E103" s="822" t="s">
        <v>6405</v>
      </c>
      <c r="F103" s="831"/>
      <c r="G103" s="831"/>
      <c r="H103" s="831"/>
      <c r="I103" s="831"/>
      <c r="J103" s="831">
        <v>1</v>
      </c>
      <c r="K103" s="831">
        <v>1303</v>
      </c>
      <c r="L103" s="831">
        <v>1</v>
      </c>
      <c r="M103" s="831">
        <v>1303</v>
      </c>
      <c r="N103" s="831"/>
      <c r="O103" s="831"/>
      <c r="P103" s="827"/>
      <c r="Q103" s="832"/>
    </row>
    <row r="104" spans="1:17" ht="14.45" customHeight="1" x14ac:dyDescent="0.2">
      <c r="A104" s="821" t="s">
        <v>6507</v>
      </c>
      <c r="B104" s="822" t="s">
        <v>6334</v>
      </c>
      <c r="C104" s="822" t="s">
        <v>6329</v>
      </c>
      <c r="D104" s="822" t="s">
        <v>6376</v>
      </c>
      <c r="E104" s="822" t="s">
        <v>6377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38</v>
      </c>
      <c r="P104" s="827"/>
      <c r="Q104" s="832">
        <v>38</v>
      </c>
    </row>
    <row r="105" spans="1:17" ht="14.45" customHeight="1" x14ac:dyDescent="0.2">
      <c r="A105" s="821" t="s">
        <v>6507</v>
      </c>
      <c r="B105" s="822" t="s">
        <v>6334</v>
      </c>
      <c r="C105" s="822" t="s">
        <v>6329</v>
      </c>
      <c r="D105" s="822" t="s">
        <v>6382</v>
      </c>
      <c r="E105" s="822" t="s">
        <v>6383</v>
      </c>
      <c r="F105" s="831"/>
      <c r="G105" s="831"/>
      <c r="H105" s="831"/>
      <c r="I105" s="831"/>
      <c r="J105" s="831"/>
      <c r="K105" s="831"/>
      <c r="L105" s="831"/>
      <c r="M105" s="831"/>
      <c r="N105" s="831">
        <v>3</v>
      </c>
      <c r="O105" s="831">
        <v>1080</v>
      </c>
      <c r="P105" s="827"/>
      <c r="Q105" s="832">
        <v>360</v>
      </c>
    </row>
    <row r="106" spans="1:17" ht="14.45" customHeight="1" x14ac:dyDescent="0.2">
      <c r="A106" s="821" t="s">
        <v>6507</v>
      </c>
      <c r="B106" s="822" t="s">
        <v>6334</v>
      </c>
      <c r="C106" s="822" t="s">
        <v>6329</v>
      </c>
      <c r="D106" s="822" t="s">
        <v>6402</v>
      </c>
      <c r="E106" s="822" t="s">
        <v>6403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180</v>
      </c>
      <c r="P106" s="827"/>
      <c r="Q106" s="832">
        <v>180</v>
      </c>
    </row>
    <row r="107" spans="1:17" ht="14.45" customHeight="1" x14ac:dyDescent="0.2">
      <c r="A107" s="821" t="s">
        <v>6509</v>
      </c>
      <c r="B107" s="822" t="s">
        <v>6415</v>
      </c>
      <c r="C107" s="822" t="s">
        <v>6359</v>
      </c>
      <c r="D107" s="822" t="s">
        <v>6510</v>
      </c>
      <c r="E107" s="822" t="s">
        <v>6511</v>
      </c>
      <c r="F107" s="831">
        <v>52</v>
      </c>
      <c r="G107" s="831">
        <v>120120</v>
      </c>
      <c r="H107" s="831">
        <v>0.78787878787878785</v>
      </c>
      <c r="I107" s="831">
        <v>2310</v>
      </c>
      <c r="J107" s="831">
        <v>66</v>
      </c>
      <c r="K107" s="831">
        <v>152460</v>
      </c>
      <c r="L107" s="831">
        <v>1</v>
      </c>
      <c r="M107" s="831">
        <v>2310</v>
      </c>
      <c r="N107" s="831">
        <v>64</v>
      </c>
      <c r="O107" s="831">
        <v>96025.600000000006</v>
      </c>
      <c r="P107" s="827">
        <v>0.62984126984126987</v>
      </c>
      <c r="Q107" s="832">
        <v>1500.4</v>
      </c>
    </row>
    <row r="108" spans="1:17" ht="14.45" customHeight="1" x14ac:dyDescent="0.2">
      <c r="A108" s="821" t="s">
        <v>6509</v>
      </c>
      <c r="B108" s="822" t="s">
        <v>6415</v>
      </c>
      <c r="C108" s="822" t="s">
        <v>6359</v>
      </c>
      <c r="D108" s="822" t="s">
        <v>6510</v>
      </c>
      <c r="E108" s="822" t="s">
        <v>6512</v>
      </c>
      <c r="F108" s="831">
        <v>45</v>
      </c>
      <c r="G108" s="831">
        <v>103950</v>
      </c>
      <c r="H108" s="831">
        <v>1.5555043455359492</v>
      </c>
      <c r="I108" s="831">
        <v>2310</v>
      </c>
      <c r="J108" s="831">
        <v>44</v>
      </c>
      <c r="K108" s="831">
        <v>66827.200000000012</v>
      </c>
      <c r="L108" s="831">
        <v>1</v>
      </c>
      <c r="M108" s="831">
        <v>1518.8000000000002</v>
      </c>
      <c r="N108" s="831">
        <v>32</v>
      </c>
      <c r="O108" s="831">
        <v>56108.80000000001</v>
      </c>
      <c r="P108" s="827">
        <v>0.8396102185936265</v>
      </c>
      <c r="Q108" s="832">
        <v>1753.4000000000003</v>
      </c>
    </row>
    <row r="109" spans="1:17" ht="14.45" customHeight="1" x14ac:dyDescent="0.2">
      <c r="A109" s="821" t="s">
        <v>6509</v>
      </c>
      <c r="B109" s="822" t="s">
        <v>6415</v>
      </c>
      <c r="C109" s="822" t="s">
        <v>6359</v>
      </c>
      <c r="D109" s="822" t="s">
        <v>6513</v>
      </c>
      <c r="E109" s="822" t="s">
        <v>6514</v>
      </c>
      <c r="F109" s="831">
        <v>27</v>
      </c>
      <c r="G109" s="831">
        <v>62370</v>
      </c>
      <c r="H109" s="831">
        <v>1.173913043478261</v>
      </c>
      <c r="I109" s="831">
        <v>2310</v>
      </c>
      <c r="J109" s="831">
        <v>23</v>
      </c>
      <c r="K109" s="831">
        <v>53130</v>
      </c>
      <c r="L109" s="831">
        <v>1</v>
      </c>
      <c r="M109" s="831">
        <v>2310</v>
      </c>
      <c r="N109" s="831">
        <v>22</v>
      </c>
      <c r="O109" s="831">
        <v>33008.800000000003</v>
      </c>
      <c r="P109" s="827">
        <v>0.62128364389233959</v>
      </c>
      <c r="Q109" s="832">
        <v>1500.4</v>
      </c>
    </row>
    <row r="110" spans="1:17" ht="14.45" customHeight="1" x14ac:dyDescent="0.2">
      <c r="A110" s="821" t="s">
        <v>6509</v>
      </c>
      <c r="B110" s="822" t="s">
        <v>6415</v>
      </c>
      <c r="C110" s="822" t="s">
        <v>6359</v>
      </c>
      <c r="D110" s="822" t="s">
        <v>6513</v>
      </c>
      <c r="E110" s="822" t="s">
        <v>6515</v>
      </c>
      <c r="F110" s="831">
        <v>16</v>
      </c>
      <c r="G110" s="831">
        <v>36960</v>
      </c>
      <c r="H110" s="831">
        <v>2.1346886912325287</v>
      </c>
      <c r="I110" s="831">
        <v>2310</v>
      </c>
      <c r="J110" s="831">
        <v>11</v>
      </c>
      <c r="K110" s="831">
        <v>17314</v>
      </c>
      <c r="L110" s="831">
        <v>1</v>
      </c>
      <c r="M110" s="831">
        <v>1574</v>
      </c>
      <c r="N110" s="831">
        <v>10</v>
      </c>
      <c r="O110" s="831">
        <v>15813.599999999999</v>
      </c>
      <c r="P110" s="827">
        <v>0.91334180432020318</v>
      </c>
      <c r="Q110" s="832">
        <v>1581.36</v>
      </c>
    </row>
    <row r="111" spans="1:17" ht="14.45" customHeight="1" x14ac:dyDescent="0.2">
      <c r="A111" s="821" t="s">
        <v>6509</v>
      </c>
      <c r="B111" s="822" t="s">
        <v>6415</v>
      </c>
      <c r="C111" s="822" t="s">
        <v>6359</v>
      </c>
      <c r="D111" s="822" t="s">
        <v>6432</v>
      </c>
      <c r="E111" s="822" t="s">
        <v>6433</v>
      </c>
      <c r="F111" s="831">
        <v>431</v>
      </c>
      <c r="G111" s="831">
        <v>389947.25</v>
      </c>
      <c r="H111" s="831">
        <v>3.0139860139860142</v>
      </c>
      <c r="I111" s="831">
        <v>904.75</v>
      </c>
      <c r="J111" s="831">
        <v>143</v>
      </c>
      <c r="K111" s="831">
        <v>129379.25</v>
      </c>
      <c r="L111" s="831">
        <v>1</v>
      </c>
      <c r="M111" s="831">
        <v>904.75</v>
      </c>
      <c r="N111" s="831">
        <v>125</v>
      </c>
      <c r="O111" s="831">
        <v>113093.75</v>
      </c>
      <c r="P111" s="827">
        <v>0.87412587412587417</v>
      </c>
      <c r="Q111" s="832">
        <v>904.75</v>
      </c>
    </row>
    <row r="112" spans="1:17" ht="14.45" customHeight="1" x14ac:dyDescent="0.2">
      <c r="A112" s="821" t="s">
        <v>6509</v>
      </c>
      <c r="B112" s="822" t="s">
        <v>6415</v>
      </c>
      <c r="C112" s="822" t="s">
        <v>6359</v>
      </c>
      <c r="D112" s="822" t="s">
        <v>6360</v>
      </c>
      <c r="E112" s="822" t="s">
        <v>6361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242.64</v>
      </c>
      <c r="P112" s="827"/>
      <c r="Q112" s="832">
        <v>242.64</v>
      </c>
    </row>
    <row r="113" spans="1:17" ht="14.45" customHeight="1" x14ac:dyDescent="0.2">
      <c r="A113" s="821" t="s">
        <v>6509</v>
      </c>
      <c r="B113" s="822" t="s">
        <v>6415</v>
      </c>
      <c r="C113" s="822" t="s">
        <v>6359</v>
      </c>
      <c r="D113" s="822" t="s">
        <v>6362</v>
      </c>
      <c r="E113" s="822" t="s">
        <v>6363</v>
      </c>
      <c r="F113" s="831">
        <v>17</v>
      </c>
      <c r="G113" s="831">
        <v>4124.8799999999992</v>
      </c>
      <c r="H113" s="831">
        <v>0.40799192894304737</v>
      </c>
      <c r="I113" s="831">
        <v>242.63999999999996</v>
      </c>
      <c r="J113" s="831">
        <v>45</v>
      </c>
      <c r="K113" s="831">
        <v>10110.200000000004</v>
      </c>
      <c r="L113" s="831">
        <v>1</v>
      </c>
      <c r="M113" s="831">
        <v>224.6711111111112</v>
      </c>
      <c r="N113" s="831">
        <v>23</v>
      </c>
      <c r="O113" s="831">
        <v>4398.92</v>
      </c>
      <c r="P113" s="827">
        <v>0.43509722854147281</v>
      </c>
      <c r="Q113" s="832">
        <v>191.25739130434783</v>
      </c>
    </row>
    <row r="114" spans="1:17" ht="14.45" customHeight="1" x14ac:dyDescent="0.2">
      <c r="A114" s="821" t="s">
        <v>6509</v>
      </c>
      <c r="B114" s="822" t="s">
        <v>6415</v>
      </c>
      <c r="C114" s="822" t="s">
        <v>6359</v>
      </c>
      <c r="D114" s="822" t="s">
        <v>6364</v>
      </c>
      <c r="E114" s="822" t="s">
        <v>6365</v>
      </c>
      <c r="F114" s="831">
        <v>3</v>
      </c>
      <c r="G114" s="831">
        <v>727.92</v>
      </c>
      <c r="H114" s="831">
        <v>1.7205256689042261</v>
      </c>
      <c r="I114" s="831">
        <v>242.64</v>
      </c>
      <c r="J114" s="831">
        <v>2</v>
      </c>
      <c r="K114" s="831">
        <v>423.08</v>
      </c>
      <c r="L114" s="831">
        <v>1</v>
      </c>
      <c r="M114" s="831">
        <v>211.54</v>
      </c>
      <c r="N114" s="831"/>
      <c r="O114" s="831"/>
      <c r="P114" s="827"/>
      <c r="Q114" s="832"/>
    </row>
    <row r="115" spans="1:17" ht="14.45" customHeight="1" x14ac:dyDescent="0.2">
      <c r="A115" s="821" t="s">
        <v>6509</v>
      </c>
      <c r="B115" s="822" t="s">
        <v>6415</v>
      </c>
      <c r="C115" s="822" t="s">
        <v>6359</v>
      </c>
      <c r="D115" s="822" t="s">
        <v>6368</v>
      </c>
      <c r="E115" s="822" t="s">
        <v>6367</v>
      </c>
      <c r="F115" s="831">
        <v>3</v>
      </c>
      <c r="G115" s="831">
        <v>1347</v>
      </c>
      <c r="H115" s="831"/>
      <c r="I115" s="831">
        <v>449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6509</v>
      </c>
      <c r="B116" s="822" t="s">
        <v>6415</v>
      </c>
      <c r="C116" s="822" t="s">
        <v>6359</v>
      </c>
      <c r="D116" s="822" t="s">
        <v>6516</v>
      </c>
      <c r="E116" s="822" t="s">
        <v>6517</v>
      </c>
      <c r="F116" s="831">
        <v>1</v>
      </c>
      <c r="G116" s="831">
        <v>1240.5</v>
      </c>
      <c r="H116" s="831"/>
      <c r="I116" s="831">
        <v>1240.5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6509</v>
      </c>
      <c r="B117" s="822" t="s">
        <v>6415</v>
      </c>
      <c r="C117" s="822" t="s">
        <v>6329</v>
      </c>
      <c r="D117" s="822" t="s">
        <v>6494</v>
      </c>
      <c r="E117" s="822" t="s">
        <v>6495</v>
      </c>
      <c r="F117" s="831">
        <v>20</v>
      </c>
      <c r="G117" s="831">
        <v>3920</v>
      </c>
      <c r="H117" s="831">
        <v>1.7907720420283235</v>
      </c>
      <c r="I117" s="831">
        <v>196</v>
      </c>
      <c r="J117" s="831">
        <v>11</v>
      </c>
      <c r="K117" s="831">
        <v>2189</v>
      </c>
      <c r="L117" s="831">
        <v>1</v>
      </c>
      <c r="M117" s="831">
        <v>199</v>
      </c>
      <c r="N117" s="831">
        <v>10</v>
      </c>
      <c r="O117" s="831">
        <v>2010</v>
      </c>
      <c r="P117" s="827">
        <v>0.91822750114207397</v>
      </c>
      <c r="Q117" s="832">
        <v>201</v>
      </c>
    </row>
    <row r="118" spans="1:17" ht="14.45" customHeight="1" x14ac:dyDescent="0.2">
      <c r="A118" s="821" t="s">
        <v>6509</v>
      </c>
      <c r="B118" s="822" t="s">
        <v>6415</v>
      </c>
      <c r="C118" s="822" t="s">
        <v>6329</v>
      </c>
      <c r="D118" s="822" t="s">
        <v>6518</v>
      </c>
      <c r="E118" s="822" t="s">
        <v>6519</v>
      </c>
      <c r="F118" s="831">
        <v>0</v>
      </c>
      <c r="G118" s="831">
        <v>0</v>
      </c>
      <c r="H118" s="831"/>
      <c r="I118" s="831"/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6509</v>
      </c>
      <c r="B119" s="822" t="s">
        <v>6415</v>
      </c>
      <c r="C119" s="822" t="s">
        <v>6329</v>
      </c>
      <c r="D119" s="822" t="s">
        <v>6376</v>
      </c>
      <c r="E119" s="822" t="s">
        <v>6377</v>
      </c>
      <c r="F119" s="831">
        <v>6</v>
      </c>
      <c r="G119" s="831">
        <v>222</v>
      </c>
      <c r="H119" s="831">
        <v>1.168421052631579</v>
      </c>
      <c r="I119" s="831">
        <v>37</v>
      </c>
      <c r="J119" s="831">
        <v>5</v>
      </c>
      <c r="K119" s="831">
        <v>190</v>
      </c>
      <c r="L119" s="831">
        <v>1</v>
      </c>
      <c r="M119" s="831">
        <v>38</v>
      </c>
      <c r="N119" s="831">
        <v>3</v>
      </c>
      <c r="O119" s="831">
        <v>114</v>
      </c>
      <c r="P119" s="827">
        <v>0.6</v>
      </c>
      <c r="Q119" s="832">
        <v>38</v>
      </c>
    </row>
    <row r="120" spans="1:17" ht="14.45" customHeight="1" x14ac:dyDescent="0.2">
      <c r="A120" s="821" t="s">
        <v>6509</v>
      </c>
      <c r="B120" s="822" t="s">
        <v>6415</v>
      </c>
      <c r="C120" s="822" t="s">
        <v>6329</v>
      </c>
      <c r="D120" s="822" t="s">
        <v>6520</v>
      </c>
      <c r="E120" s="822" t="s">
        <v>6521</v>
      </c>
      <c r="F120" s="831">
        <v>66</v>
      </c>
      <c r="G120" s="831">
        <v>52602</v>
      </c>
      <c r="H120" s="831">
        <v>0.5870758928571429</v>
      </c>
      <c r="I120" s="831">
        <v>797</v>
      </c>
      <c r="J120" s="831">
        <v>112</v>
      </c>
      <c r="K120" s="831">
        <v>89600</v>
      </c>
      <c r="L120" s="831">
        <v>1</v>
      </c>
      <c r="M120" s="831">
        <v>800</v>
      </c>
      <c r="N120" s="831">
        <v>103</v>
      </c>
      <c r="O120" s="831">
        <v>82709</v>
      </c>
      <c r="P120" s="827">
        <v>0.92309151785714283</v>
      </c>
      <c r="Q120" s="832">
        <v>803</v>
      </c>
    </row>
    <row r="121" spans="1:17" ht="14.45" customHeight="1" x14ac:dyDescent="0.2">
      <c r="A121" s="821" t="s">
        <v>6509</v>
      </c>
      <c r="B121" s="822" t="s">
        <v>6415</v>
      </c>
      <c r="C121" s="822" t="s">
        <v>6329</v>
      </c>
      <c r="D121" s="822" t="s">
        <v>6378</v>
      </c>
      <c r="E121" s="822" t="s">
        <v>6379</v>
      </c>
      <c r="F121" s="831">
        <v>1</v>
      </c>
      <c r="G121" s="831">
        <v>130</v>
      </c>
      <c r="H121" s="831"/>
      <c r="I121" s="831">
        <v>130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6509</v>
      </c>
      <c r="B122" s="822" t="s">
        <v>6415</v>
      </c>
      <c r="C122" s="822" t="s">
        <v>6329</v>
      </c>
      <c r="D122" s="822" t="s">
        <v>6423</v>
      </c>
      <c r="E122" s="822" t="s">
        <v>6424</v>
      </c>
      <c r="F122" s="831">
        <v>3960</v>
      </c>
      <c r="G122" s="831">
        <v>997920</v>
      </c>
      <c r="H122" s="831">
        <v>0.9946376956045051</v>
      </c>
      <c r="I122" s="831">
        <v>252</v>
      </c>
      <c r="J122" s="831">
        <v>3950</v>
      </c>
      <c r="K122" s="831">
        <v>1003300</v>
      </c>
      <c r="L122" s="831">
        <v>1</v>
      </c>
      <c r="M122" s="831">
        <v>254</v>
      </c>
      <c r="N122" s="831">
        <v>3371</v>
      </c>
      <c r="O122" s="831">
        <v>859605</v>
      </c>
      <c r="P122" s="827">
        <v>0.85677763380843219</v>
      </c>
      <c r="Q122" s="832">
        <v>255</v>
      </c>
    </row>
    <row r="123" spans="1:17" ht="14.45" customHeight="1" x14ac:dyDescent="0.2">
      <c r="A123" s="821" t="s">
        <v>6509</v>
      </c>
      <c r="B123" s="822" t="s">
        <v>6415</v>
      </c>
      <c r="C123" s="822" t="s">
        <v>6329</v>
      </c>
      <c r="D123" s="822" t="s">
        <v>6425</v>
      </c>
      <c r="E123" s="822" t="s">
        <v>6426</v>
      </c>
      <c r="F123" s="831">
        <v>6453</v>
      </c>
      <c r="G123" s="831">
        <v>817451</v>
      </c>
      <c r="H123" s="831">
        <v>0.99337105331593156</v>
      </c>
      <c r="I123" s="831">
        <v>126.67766930110027</v>
      </c>
      <c r="J123" s="831">
        <v>6531</v>
      </c>
      <c r="K123" s="831">
        <v>822906</v>
      </c>
      <c r="L123" s="831">
        <v>1</v>
      </c>
      <c r="M123" s="831">
        <v>126</v>
      </c>
      <c r="N123" s="831">
        <v>4908</v>
      </c>
      <c r="O123" s="831">
        <v>623316</v>
      </c>
      <c r="P123" s="827">
        <v>0.75745710931746757</v>
      </c>
      <c r="Q123" s="832">
        <v>127</v>
      </c>
    </row>
    <row r="124" spans="1:17" ht="14.45" customHeight="1" x14ac:dyDescent="0.2">
      <c r="A124" s="821" t="s">
        <v>6509</v>
      </c>
      <c r="B124" s="822" t="s">
        <v>6415</v>
      </c>
      <c r="C124" s="822" t="s">
        <v>6329</v>
      </c>
      <c r="D124" s="822" t="s">
        <v>6436</v>
      </c>
      <c r="E124" s="822" t="s">
        <v>6437</v>
      </c>
      <c r="F124" s="831">
        <v>10</v>
      </c>
      <c r="G124" s="831">
        <v>4960</v>
      </c>
      <c r="H124" s="831">
        <v>0.82998661311914324</v>
      </c>
      <c r="I124" s="831">
        <v>496</v>
      </c>
      <c r="J124" s="831">
        <v>12</v>
      </c>
      <c r="K124" s="831">
        <v>5976</v>
      </c>
      <c r="L124" s="831">
        <v>1</v>
      </c>
      <c r="M124" s="831">
        <v>498</v>
      </c>
      <c r="N124" s="831"/>
      <c r="O124" s="831"/>
      <c r="P124" s="827"/>
      <c r="Q124" s="832"/>
    </row>
    <row r="125" spans="1:17" ht="14.45" customHeight="1" x14ac:dyDescent="0.2">
      <c r="A125" s="821" t="s">
        <v>6509</v>
      </c>
      <c r="B125" s="822" t="s">
        <v>6415</v>
      </c>
      <c r="C125" s="822" t="s">
        <v>6329</v>
      </c>
      <c r="D125" s="822" t="s">
        <v>6438</v>
      </c>
      <c r="E125" s="822" t="s">
        <v>6439</v>
      </c>
      <c r="F125" s="831">
        <v>129</v>
      </c>
      <c r="G125" s="831">
        <v>88881</v>
      </c>
      <c r="H125" s="831">
        <v>2.0746230334718265</v>
      </c>
      <c r="I125" s="831">
        <v>689</v>
      </c>
      <c r="J125" s="831">
        <v>62</v>
      </c>
      <c r="K125" s="831">
        <v>42842</v>
      </c>
      <c r="L125" s="831">
        <v>1</v>
      </c>
      <c r="M125" s="831">
        <v>691</v>
      </c>
      <c r="N125" s="831">
        <v>84</v>
      </c>
      <c r="O125" s="831">
        <v>58128</v>
      </c>
      <c r="P125" s="827">
        <v>1.3567994024555343</v>
      </c>
      <c r="Q125" s="832">
        <v>692</v>
      </c>
    </row>
    <row r="126" spans="1:17" ht="14.45" customHeight="1" x14ac:dyDescent="0.2">
      <c r="A126" s="821" t="s">
        <v>6509</v>
      </c>
      <c r="B126" s="822" t="s">
        <v>6415</v>
      </c>
      <c r="C126" s="822" t="s">
        <v>6329</v>
      </c>
      <c r="D126" s="822" t="s">
        <v>6522</v>
      </c>
      <c r="E126" s="822" t="s">
        <v>6445</v>
      </c>
      <c r="F126" s="831"/>
      <c r="G126" s="831"/>
      <c r="H126" s="831"/>
      <c r="I126" s="831"/>
      <c r="J126" s="831">
        <v>1</v>
      </c>
      <c r="K126" s="831">
        <v>763</v>
      </c>
      <c r="L126" s="831">
        <v>1</v>
      </c>
      <c r="M126" s="831">
        <v>763</v>
      </c>
      <c r="N126" s="831"/>
      <c r="O126" s="831"/>
      <c r="P126" s="827"/>
      <c r="Q126" s="832"/>
    </row>
    <row r="127" spans="1:17" ht="14.45" customHeight="1" x14ac:dyDescent="0.2">
      <c r="A127" s="821" t="s">
        <v>6509</v>
      </c>
      <c r="B127" s="822" t="s">
        <v>6415</v>
      </c>
      <c r="C127" s="822" t="s">
        <v>6329</v>
      </c>
      <c r="D127" s="822" t="s">
        <v>6440</v>
      </c>
      <c r="E127" s="822" t="s">
        <v>6437</v>
      </c>
      <c r="F127" s="831">
        <v>64</v>
      </c>
      <c r="G127" s="831">
        <v>36416</v>
      </c>
      <c r="H127" s="831">
        <v>2.2697581650461234</v>
      </c>
      <c r="I127" s="831">
        <v>569</v>
      </c>
      <c r="J127" s="831">
        <v>28</v>
      </c>
      <c r="K127" s="831">
        <v>16044</v>
      </c>
      <c r="L127" s="831">
        <v>1</v>
      </c>
      <c r="M127" s="831">
        <v>573</v>
      </c>
      <c r="N127" s="831">
        <v>95</v>
      </c>
      <c r="O127" s="831">
        <v>54720</v>
      </c>
      <c r="P127" s="827">
        <v>3.4106207928197456</v>
      </c>
      <c r="Q127" s="832">
        <v>576</v>
      </c>
    </row>
    <row r="128" spans="1:17" ht="14.45" customHeight="1" x14ac:dyDescent="0.2">
      <c r="A128" s="821" t="s">
        <v>6509</v>
      </c>
      <c r="B128" s="822" t="s">
        <v>6415</v>
      </c>
      <c r="C128" s="822" t="s">
        <v>6329</v>
      </c>
      <c r="D128" s="822" t="s">
        <v>6441</v>
      </c>
      <c r="E128" s="822" t="s">
        <v>6439</v>
      </c>
      <c r="F128" s="831">
        <v>994</v>
      </c>
      <c r="G128" s="831">
        <v>757428</v>
      </c>
      <c r="H128" s="831">
        <v>1.2564287159819654</v>
      </c>
      <c r="I128" s="831">
        <v>762</v>
      </c>
      <c r="J128" s="831">
        <v>787</v>
      </c>
      <c r="K128" s="831">
        <v>602842</v>
      </c>
      <c r="L128" s="831">
        <v>1</v>
      </c>
      <c r="M128" s="831">
        <v>766</v>
      </c>
      <c r="N128" s="831">
        <v>785</v>
      </c>
      <c r="O128" s="831">
        <v>603665</v>
      </c>
      <c r="P128" s="827">
        <v>1.0013652001685351</v>
      </c>
      <c r="Q128" s="832">
        <v>769</v>
      </c>
    </row>
    <row r="129" spans="1:17" ht="14.45" customHeight="1" x14ac:dyDescent="0.2">
      <c r="A129" s="821" t="s">
        <v>6509</v>
      </c>
      <c r="B129" s="822" t="s">
        <v>6415</v>
      </c>
      <c r="C129" s="822" t="s">
        <v>6329</v>
      </c>
      <c r="D129" s="822" t="s">
        <v>6459</v>
      </c>
      <c r="E129" s="822" t="s">
        <v>6460</v>
      </c>
      <c r="F129" s="831">
        <v>5902</v>
      </c>
      <c r="G129" s="831">
        <v>4833738</v>
      </c>
      <c r="H129" s="831">
        <v>0.92668266050940784</v>
      </c>
      <c r="I129" s="831">
        <v>819</v>
      </c>
      <c r="J129" s="831">
        <v>6338</v>
      </c>
      <c r="K129" s="831">
        <v>5216174</v>
      </c>
      <c r="L129" s="831">
        <v>1</v>
      </c>
      <c r="M129" s="831">
        <v>823</v>
      </c>
      <c r="N129" s="831">
        <v>5423</v>
      </c>
      <c r="O129" s="831">
        <v>4479398</v>
      </c>
      <c r="P129" s="827">
        <v>0.85875164440450036</v>
      </c>
      <c r="Q129" s="832">
        <v>826</v>
      </c>
    </row>
    <row r="130" spans="1:17" ht="14.45" customHeight="1" x14ac:dyDescent="0.2">
      <c r="A130" s="821" t="s">
        <v>6509</v>
      </c>
      <c r="B130" s="822" t="s">
        <v>6415</v>
      </c>
      <c r="C130" s="822" t="s">
        <v>6329</v>
      </c>
      <c r="D130" s="822" t="s">
        <v>6427</v>
      </c>
      <c r="E130" s="822" t="s">
        <v>6399</v>
      </c>
      <c r="F130" s="831">
        <v>15</v>
      </c>
      <c r="G130" s="831">
        <v>6955</v>
      </c>
      <c r="H130" s="831">
        <v>1.0615079365079365</v>
      </c>
      <c r="I130" s="831">
        <v>463.66666666666669</v>
      </c>
      <c r="J130" s="831">
        <v>14</v>
      </c>
      <c r="K130" s="831">
        <v>6552</v>
      </c>
      <c r="L130" s="831">
        <v>1</v>
      </c>
      <c r="M130" s="831">
        <v>468</v>
      </c>
      <c r="N130" s="831">
        <v>10</v>
      </c>
      <c r="O130" s="831">
        <v>4730</v>
      </c>
      <c r="P130" s="827">
        <v>0.72191697191697191</v>
      </c>
      <c r="Q130" s="832">
        <v>473</v>
      </c>
    </row>
    <row r="131" spans="1:17" ht="14.45" customHeight="1" x14ac:dyDescent="0.2">
      <c r="A131" s="821" t="s">
        <v>6509</v>
      </c>
      <c r="B131" s="822" t="s">
        <v>6415</v>
      </c>
      <c r="C131" s="822" t="s">
        <v>6329</v>
      </c>
      <c r="D131" s="822" t="s">
        <v>6442</v>
      </c>
      <c r="E131" s="822" t="s">
        <v>6401</v>
      </c>
      <c r="F131" s="831">
        <v>9</v>
      </c>
      <c r="G131" s="831">
        <v>4023</v>
      </c>
      <c r="H131" s="831">
        <v>0.63715552739942982</v>
      </c>
      <c r="I131" s="831">
        <v>447</v>
      </c>
      <c r="J131" s="831">
        <v>14</v>
      </c>
      <c r="K131" s="831">
        <v>6314</v>
      </c>
      <c r="L131" s="831">
        <v>1</v>
      </c>
      <c r="M131" s="831">
        <v>451</v>
      </c>
      <c r="N131" s="831">
        <v>20</v>
      </c>
      <c r="O131" s="831">
        <v>9080</v>
      </c>
      <c r="P131" s="827">
        <v>1.4380741210009502</v>
      </c>
      <c r="Q131" s="832">
        <v>454</v>
      </c>
    </row>
    <row r="132" spans="1:17" ht="14.45" customHeight="1" x14ac:dyDescent="0.2">
      <c r="A132" s="821" t="s">
        <v>6509</v>
      </c>
      <c r="B132" s="822" t="s">
        <v>6415</v>
      </c>
      <c r="C132" s="822" t="s">
        <v>6329</v>
      </c>
      <c r="D132" s="822" t="s">
        <v>6443</v>
      </c>
      <c r="E132" s="822" t="s">
        <v>6397</v>
      </c>
      <c r="F132" s="831">
        <v>229</v>
      </c>
      <c r="G132" s="831">
        <v>167170</v>
      </c>
      <c r="H132" s="831">
        <v>1.0882400807212838</v>
      </c>
      <c r="I132" s="831">
        <v>730</v>
      </c>
      <c r="J132" s="831">
        <v>209</v>
      </c>
      <c r="K132" s="831">
        <v>153615</v>
      </c>
      <c r="L132" s="831">
        <v>1</v>
      </c>
      <c r="M132" s="831">
        <v>735</v>
      </c>
      <c r="N132" s="831">
        <v>243</v>
      </c>
      <c r="O132" s="831">
        <v>179820</v>
      </c>
      <c r="P132" s="827">
        <v>1.170588809686554</v>
      </c>
      <c r="Q132" s="832">
        <v>740</v>
      </c>
    </row>
    <row r="133" spans="1:17" ht="14.45" customHeight="1" x14ac:dyDescent="0.2">
      <c r="A133" s="821" t="s">
        <v>6509</v>
      </c>
      <c r="B133" s="822" t="s">
        <v>6415</v>
      </c>
      <c r="C133" s="822" t="s">
        <v>6329</v>
      </c>
      <c r="D133" s="822" t="s">
        <v>6444</v>
      </c>
      <c r="E133" s="822" t="s">
        <v>6445</v>
      </c>
      <c r="F133" s="831">
        <v>185</v>
      </c>
      <c r="G133" s="831">
        <v>154290</v>
      </c>
      <c r="H133" s="831">
        <v>1.0061035251770414</v>
      </c>
      <c r="I133" s="831">
        <v>834</v>
      </c>
      <c r="J133" s="831">
        <v>183</v>
      </c>
      <c r="K133" s="831">
        <v>153354</v>
      </c>
      <c r="L133" s="831">
        <v>1</v>
      </c>
      <c r="M133" s="831">
        <v>838</v>
      </c>
      <c r="N133" s="831">
        <v>210</v>
      </c>
      <c r="O133" s="831">
        <v>176610</v>
      </c>
      <c r="P133" s="827">
        <v>1.1516491255526429</v>
      </c>
      <c r="Q133" s="832">
        <v>841</v>
      </c>
    </row>
    <row r="134" spans="1:17" ht="14.45" customHeight="1" x14ac:dyDescent="0.2">
      <c r="A134" s="821" t="s">
        <v>6509</v>
      </c>
      <c r="B134" s="822" t="s">
        <v>6415</v>
      </c>
      <c r="C134" s="822" t="s">
        <v>6329</v>
      </c>
      <c r="D134" s="822" t="s">
        <v>6446</v>
      </c>
      <c r="E134" s="822" t="s">
        <v>6447</v>
      </c>
      <c r="F134" s="831">
        <v>2088</v>
      </c>
      <c r="G134" s="831">
        <v>448920</v>
      </c>
      <c r="H134" s="831">
        <v>0.95510422916374127</v>
      </c>
      <c r="I134" s="831">
        <v>215</v>
      </c>
      <c r="J134" s="831">
        <v>2166</v>
      </c>
      <c r="K134" s="831">
        <v>470022</v>
      </c>
      <c r="L134" s="831">
        <v>1</v>
      </c>
      <c r="M134" s="831">
        <v>217</v>
      </c>
      <c r="N134" s="831">
        <v>1860</v>
      </c>
      <c r="O134" s="831">
        <v>407340</v>
      </c>
      <c r="P134" s="827">
        <v>0.8666402849228334</v>
      </c>
      <c r="Q134" s="832">
        <v>219</v>
      </c>
    </row>
    <row r="135" spans="1:17" ht="14.45" customHeight="1" x14ac:dyDescent="0.2">
      <c r="A135" s="821" t="s">
        <v>6509</v>
      </c>
      <c r="B135" s="822" t="s">
        <v>6415</v>
      </c>
      <c r="C135" s="822" t="s">
        <v>6329</v>
      </c>
      <c r="D135" s="822" t="s">
        <v>6380</v>
      </c>
      <c r="E135" s="822" t="s">
        <v>6381</v>
      </c>
      <c r="F135" s="831">
        <v>2</v>
      </c>
      <c r="G135" s="831">
        <v>1404</v>
      </c>
      <c r="H135" s="831">
        <v>1.9858557284299858</v>
      </c>
      <c r="I135" s="831">
        <v>702</v>
      </c>
      <c r="J135" s="831">
        <v>1</v>
      </c>
      <c r="K135" s="831">
        <v>707</v>
      </c>
      <c r="L135" s="831">
        <v>1</v>
      </c>
      <c r="M135" s="831">
        <v>707</v>
      </c>
      <c r="N135" s="831"/>
      <c r="O135" s="831"/>
      <c r="P135" s="827"/>
      <c r="Q135" s="832"/>
    </row>
    <row r="136" spans="1:17" ht="14.45" customHeight="1" x14ac:dyDescent="0.2">
      <c r="A136" s="821" t="s">
        <v>6509</v>
      </c>
      <c r="B136" s="822" t="s">
        <v>6415</v>
      </c>
      <c r="C136" s="822" t="s">
        <v>6329</v>
      </c>
      <c r="D136" s="822" t="s">
        <v>6382</v>
      </c>
      <c r="E136" s="822" t="s">
        <v>6383</v>
      </c>
      <c r="F136" s="831">
        <v>22</v>
      </c>
      <c r="G136" s="831">
        <v>7810</v>
      </c>
      <c r="H136" s="831">
        <v>1.5582601755786114</v>
      </c>
      <c r="I136" s="831">
        <v>355</v>
      </c>
      <c r="J136" s="831">
        <v>14</v>
      </c>
      <c r="K136" s="831">
        <v>5012</v>
      </c>
      <c r="L136" s="831">
        <v>1</v>
      </c>
      <c r="M136" s="831">
        <v>358</v>
      </c>
      <c r="N136" s="831"/>
      <c r="O136" s="831"/>
      <c r="P136" s="827"/>
      <c r="Q136" s="832"/>
    </row>
    <row r="137" spans="1:17" ht="14.45" customHeight="1" x14ac:dyDescent="0.2">
      <c r="A137" s="821" t="s">
        <v>6509</v>
      </c>
      <c r="B137" s="822" t="s">
        <v>6415</v>
      </c>
      <c r="C137" s="822" t="s">
        <v>6329</v>
      </c>
      <c r="D137" s="822" t="s">
        <v>6448</v>
      </c>
      <c r="E137" s="822" t="s">
        <v>6449</v>
      </c>
      <c r="F137" s="831">
        <v>10611</v>
      </c>
      <c r="G137" s="831">
        <v>912546</v>
      </c>
      <c r="H137" s="831">
        <v>0.95346091477481698</v>
      </c>
      <c r="I137" s="831">
        <v>86</v>
      </c>
      <c r="J137" s="831">
        <v>10876</v>
      </c>
      <c r="K137" s="831">
        <v>957088</v>
      </c>
      <c r="L137" s="831">
        <v>1</v>
      </c>
      <c r="M137" s="831">
        <v>88</v>
      </c>
      <c r="N137" s="831">
        <v>9841</v>
      </c>
      <c r="O137" s="831">
        <v>875849</v>
      </c>
      <c r="P137" s="827">
        <v>0.91511856798956837</v>
      </c>
      <c r="Q137" s="832">
        <v>89</v>
      </c>
    </row>
    <row r="138" spans="1:17" ht="14.45" customHeight="1" x14ac:dyDescent="0.2">
      <c r="A138" s="821" t="s">
        <v>6509</v>
      </c>
      <c r="B138" s="822" t="s">
        <v>6415</v>
      </c>
      <c r="C138" s="822" t="s">
        <v>6329</v>
      </c>
      <c r="D138" s="822" t="s">
        <v>6428</v>
      </c>
      <c r="E138" s="822" t="s">
        <v>6429</v>
      </c>
      <c r="F138" s="831">
        <v>116</v>
      </c>
      <c r="G138" s="831">
        <v>83520</v>
      </c>
      <c r="H138" s="831">
        <v>0.68354243904834389</v>
      </c>
      <c r="I138" s="831">
        <v>720</v>
      </c>
      <c r="J138" s="831">
        <v>169</v>
      </c>
      <c r="K138" s="831">
        <v>122187</v>
      </c>
      <c r="L138" s="831">
        <v>1</v>
      </c>
      <c r="M138" s="831">
        <v>723</v>
      </c>
      <c r="N138" s="831">
        <v>129</v>
      </c>
      <c r="O138" s="831">
        <v>93525</v>
      </c>
      <c r="P138" s="827">
        <v>0.76542512705934351</v>
      </c>
      <c r="Q138" s="832">
        <v>725</v>
      </c>
    </row>
    <row r="139" spans="1:17" ht="14.45" customHeight="1" x14ac:dyDescent="0.2">
      <c r="A139" s="821" t="s">
        <v>6509</v>
      </c>
      <c r="B139" s="822" t="s">
        <v>6415</v>
      </c>
      <c r="C139" s="822" t="s">
        <v>6329</v>
      </c>
      <c r="D139" s="822" t="s">
        <v>6496</v>
      </c>
      <c r="E139" s="822" t="s">
        <v>6460</v>
      </c>
      <c r="F139" s="831">
        <v>3451</v>
      </c>
      <c r="G139" s="831">
        <v>3287886</v>
      </c>
      <c r="H139" s="831">
        <v>0.99918980158952053</v>
      </c>
      <c r="I139" s="831">
        <v>952.7342799188641</v>
      </c>
      <c r="J139" s="831">
        <v>3442</v>
      </c>
      <c r="K139" s="831">
        <v>3290552</v>
      </c>
      <c r="L139" s="831">
        <v>1</v>
      </c>
      <c r="M139" s="831">
        <v>956</v>
      </c>
      <c r="N139" s="831">
        <v>3366</v>
      </c>
      <c r="O139" s="831">
        <v>3227994</v>
      </c>
      <c r="P139" s="827">
        <v>0.98098860008898203</v>
      </c>
      <c r="Q139" s="832">
        <v>959</v>
      </c>
    </row>
    <row r="140" spans="1:17" ht="14.45" customHeight="1" x14ac:dyDescent="0.2">
      <c r="A140" s="821" t="s">
        <v>6509</v>
      </c>
      <c r="B140" s="822" t="s">
        <v>6415</v>
      </c>
      <c r="C140" s="822" t="s">
        <v>6329</v>
      </c>
      <c r="D140" s="822" t="s">
        <v>6386</v>
      </c>
      <c r="E140" s="822" t="s">
        <v>6387</v>
      </c>
      <c r="F140" s="831">
        <v>30</v>
      </c>
      <c r="G140" s="831">
        <v>3630</v>
      </c>
      <c r="H140" s="831">
        <v>2.1252927400468384</v>
      </c>
      <c r="I140" s="831">
        <v>121</v>
      </c>
      <c r="J140" s="831">
        <v>14</v>
      </c>
      <c r="K140" s="831">
        <v>1708</v>
      </c>
      <c r="L140" s="831">
        <v>1</v>
      </c>
      <c r="M140" s="831">
        <v>122</v>
      </c>
      <c r="N140" s="831"/>
      <c r="O140" s="831"/>
      <c r="P140" s="827"/>
      <c r="Q140" s="832"/>
    </row>
    <row r="141" spans="1:17" ht="14.45" customHeight="1" x14ac:dyDescent="0.2">
      <c r="A141" s="821" t="s">
        <v>6509</v>
      </c>
      <c r="B141" s="822" t="s">
        <v>6415</v>
      </c>
      <c r="C141" s="822" t="s">
        <v>6329</v>
      </c>
      <c r="D141" s="822" t="s">
        <v>6461</v>
      </c>
      <c r="E141" s="822" t="s">
        <v>6460</v>
      </c>
      <c r="F141" s="831">
        <v>182</v>
      </c>
      <c r="G141" s="831">
        <v>135772</v>
      </c>
      <c r="H141" s="831">
        <v>0.90756684491978612</v>
      </c>
      <c r="I141" s="831">
        <v>746</v>
      </c>
      <c r="J141" s="831">
        <v>200</v>
      </c>
      <c r="K141" s="831">
        <v>149600</v>
      </c>
      <c r="L141" s="831">
        <v>1</v>
      </c>
      <c r="M141" s="831">
        <v>748</v>
      </c>
      <c r="N141" s="831">
        <v>108</v>
      </c>
      <c r="O141" s="831">
        <v>80892</v>
      </c>
      <c r="P141" s="827">
        <v>0.54072192513368988</v>
      </c>
      <c r="Q141" s="832">
        <v>749</v>
      </c>
    </row>
    <row r="142" spans="1:17" ht="14.45" customHeight="1" x14ac:dyDescent="0.2">
      <c r="A142" s="821" t="s">
        <v>6509</v>
      </c>
      <c r="B142" s="822" t="s">
        <v>6415</v>
      </c>
      <c r="C142" s="822" t="s">
        <v>6329</v>
      </c>
      <c r="D142" s="822" t="s">
        <v>6523</v>
      </c>
      <c r="E142" s="822" t="s">
        <v>6524</v>
      </c>
      <c r="F142" s="831">
        <v>5</v>
      </c>
      <c r="G142" s="831">
        <v>290</v>
      </c>
      <c r="H142" s="831">
        <v>1.228813559322034</v>
      </c>
      <c r="I142" s="831">
        <v>58</v>
      </c>
      <c r="J142" s="831">
        <v>4</v>
      </c>
      <c r="K142" s="831">
        <v>236</v>
      </c>
      <c r="L142" s="831">
        <v>1</v>
      </c>
      <c r="M142" s="831">
        <v>59</v>
      </c>
      <c r="N142" s="831">
        <v>3</v>
      </c>
      <c r="O142" s="831">
        <v>177</v>
      </c>
      <c r="P142" s="827">
        <v>0.75</v>
      </c>
      <c r="Q142" s="832">
        <v>59</v>
      </c>
    </row>
    <row r="143" spans="1:17" ht="14.45" customHeight="1" x14ac:dyDescent="0.2">
      <c r="A143" s="821" t="s">
        <v>6509</v>
      </c>
      <c r="B143" s="822" t="s">
        <v>6415</v>
      </c>
      <c r="C143" s="822" t="s">
        <v>6329</v>
      </c>
      <c r="D143" s="822" t="s">
        <v>6462</v>
      </c>
      <c r="E143" s="822" t="s">
        <v>6463</v>
      </c>
      <c r="F143" s="831">
        <v>149</v>
      </c>
      <c r="G143" s="831">
        <v>81056</v>
      </c>
      <c r="H143" s="831">
        <v>0.93958362312792687</v>
      </c>
      <c r="I143" s="831">
        <v>544</v>
      </c>
      <c r="J143" s="831">
        <v>158</v>
      </c>
      <c r="K143" s="831">
        <v>86268</v>
      </c>
      <c r="L143" s="831">
        <v>1</v>
      </c>
      <c r="M143" s="831">
        <v>546</v>
      </c>
      <c r="N143" s="831">
        <v>133</v>
      </c>
      <c r="O143" s="831">
        <v>72751</v>
      </c>
      <c r="P143" s="827">
        <v>0.84331385913664392</v>
      </c>
      <c r="Q143" s="832">
        <v>547</v>
      </c>
    </row>
    <row r="144" spans="1:17" ht="14.45" customHeight="1" x14ac:dyDescent="0.2">
      <c r="A144" s="821" t="s">
        <v>6509</v>
      </c>
      <c r="B144" s="822" t="s">
        <v>6415</v>
      </c>
      <c r="C144" s="822" t="s">
        <v>6329</v>
      </c>
      <c r="D144" s="822" t="s">
        <v>6450</v>
      </c>
      <c r="E144" s="822" t="s">
        <v>6451</v>
      </c>
      <c r="F144" s="831">
        <v>19</v>
      </c>
      <c r="G144" s="831">
        <v>5852</v>
      </c>
      <c r="H144" s="831">
        <v>2.6967741935483871</v>
      </c>
      <c r="I144" s="831">
        <v>308</v>
      </c>
      <c r="J144" s="831">
        <v>7</v>
      </c>
      <c r="K144" s="831">
        <v>2170</v>
      </c>
      <c r="L144" s="831">
        <v>1</v>
      </c>
      <c r="M144" s="831">
        <v>310</v>
      </c>
      <c r="N144" s="831">
        <v>2</v>
      </c>
      <c r="O144" s="831">
        <v>622</v>
      </c>
      <c r="P144" s="827">
        <v>0.28663594470046083</v>
      </c>
      <c r="Q144" s="832">
        <v>311</v>
      </c>
    </row>
    <row r="145" spans="1:17" ht="14.45" customHeight="1" x14ac:dyDescent="0.2">
      <c r="A145" s="821" t="s">
        <v>6509</v>
      </c>
      <c r="B145" s="822" t="s">
        <v>6415</v>
      </c>
      <c r="C145" s="822" t="s">
        <v>6329</v>
      </c>
      <c r="D145" s="822" t="s">
        <v>6452</v>
      </c>
      <c r="E145" s="822" t="s">
        <v>6447</v>
      </c>
      <c r="F145" s="831">
        <v>103</v>
      </c>
      <c r="G145" s="831">
        <v>18437</v>
      </c>
      <c r="H145" s="831">
        <v>1.3552631578947369</v>
      </c>
      <c r="I145" s="831">
        <v>179</v>
      </c>
      <c r="J145" s="831">
        <v>76</v>
      </c>
      <c r="K145" s="831">
        <v>13604</v>
      </c>
      <c r="L145" s="831">
        <v>1</v>
      </c>
      <c r="M145" s="831">
        <v>179</v>
      </c>
      <c r="N145" s="831">
        <v>51</v>
      </c>
      <c r="O145" s="831">
        <v>9180</v>
      </c>
      <c r="P145" s="827">
        <v>0.67480152896207002</v>
      </c>
      <c r="Q145" s="832">
        <v>180</v>
      </c>
    </row>
    <row r="146" spans="1:17" ht="14.45" customHeight="1" x14ac:dyDescent="0.2">
      <c r="A146" s="821" t="s">
        <v>6509</v>
      </c>
      <c r="B146" s="822" t="s">
        <v>6415</v>
      </c>
      <c r="C146" s="822" t="s">
        <v>6329</v>
      </c>
      <c r="D146" s="822" t="s">
        <v>6453</v>
      </c>
      <c r="E146" s="822" t="s">
        <v>6451</v>
      </c>
      <c r="F146" s="831">
        <v>35</v>
      </c>
      <c r="G146" s="831">
        <v>13335</v>
      </c>
      <c r="H146" s="831">
        <v>0.66608391608391604</v>
      </c>
      <c r="I146" s="831">
        <v>381</v>
      </c>
      <c r="J146" s="831">
        <v>52</v>
      </c>
      <c r="K146" s="831">
        <v>20020</v>
      </c>
      <c r="L146" s="831">
        <v>1</v>
      </c>
      <c r="M146" s="831">
        <v>385</v>
      </c>
      <c r="N146" s="831">
        <v>68</v>
      </c>
      <c r="O146" s="831">
        <v>26384</v>
      </c>
      <c r="P146" s="827">
        <v>1.3178821178821178</v>
      </c>
      <c r="Q146" s="832">
        <v>388</v>
      </c>
    </row>
    <row r="147" spans="1:17" ht="14.45" customHeight="1" x14ac:dyDescent="0.2">
      <c r="A147" s="821" t="s">
        <v>6509</v>
      </c>
      <c r="B147" s="822" t="s">
        <v>6415</v>
      </c>
      <c r="C147" s="822" t="s">
        <v>6329</v>
      </c>
      <c r="D147" s="822" t="s">
        <v>6525</v>
      </c>
      <c r="E147" s="822" t="s">
        <v>6526</v>
      </c>
      <c r="F147" s="831"/>
      <c r="G147" s="831"/>
      <c r="H147" s="831"/>
      <c r="I147" s="831"/>
      <c r="J147" s="831">
        <v>1</v>
      </c>
      <c r="K147" s="831">
        <v>0</v>
      </c>
      <c r="L147" s="831"/>
      <c r="M147" s="831">
        <v>0</v>
      </c>
      <c r="N147" s="831"/>
      <c r="O147" s="831"/>
      <c r="P147" s="827"/>
      <c r="Q147" s="832"/>
    </row>
    <row r="148" spans="1:17" ht="14.45" customHeight="1" x14ac:dyDescent="0.2">
      <c r="A148" s="821" t="s">
        <v>6509</v>
      </c>
      <c r="B148" s="822" t="s">
        <v>6415</v>
      </c>
      <c r="C148" s="822" t="s">
        <v>6329</v>
      </c>
      <c r="D148" s="822" t="s">
        <v>6396</v>
      </c>
      <c r="E148" s="822" t="s">
        <v>6397</v>
      </c>
      <c r="F148" s="831">
        <v>4</v>
      </c>
      <c r="G148" s="831">
        <v>2480</v>
      </c>
      <c r="H148" s="831">
        <v>0.99678456591639875</v>
      </c>
      <c r="I148" s="831">
        <v>620</v>
      </c>
      <c r="J148" s="831">
        <v>4</v>
      </c>
      <c r="K148" s="831">
        <v>2488</v>
      </c>
      <c r="L148" s="831">
        <v>1</v>
      </c>
      <c r="M148" s="831">
        <v>622</v>
      </c>
      <c r="N148" s="831"/>
      <c r="O148" s="831"/>
      <c r="P148" s="827"/>
      <c r="Q148" s="832"/>
    </row>
    <row r="149" spans="1:17" ht="14.45" customHeight="1" x14ac:dyDescent="0.2">
      <c r="A149" s="821" t="s">
        <v>6509</v>
      </c>
      <c r="B149" s="822" t="s">
        <v>6415</v>
      </c>
      <c r="C149" s="822" t="s">
        <v>6329</v>
      </c>
      <c r="D149" s="822" t="s">
        <v>6454</v>
      </c>
      <c r="E149" s="822" t="s">
        <v>6455</v>
      </c>
      <c r="F149" s="831"/>
      <c r="G149" s="831"/>
      <c r="H149" s="831"/>
      <c r="I149" s="831"/>
      <c r="J149" s="831"/>
      <c r="K149" s="831"/>
      <c r="L149" s="831"/>
      <c r="M149" s="831"/>
      <c r="N149" s="831">
        <v>0</v>
      </c>
      <c r="O149" s="831">
        <v>0</v>
      </c>
      <c r="P149" s="827"/>
      <c r="Q149" s="832"/>
    </row>
    <row r="150" spans="1:17" ht="14.45" customHeight="1" x14ac:dyDescent="0.2">
      <c r="A150" s="821" t="s">
        <v>6509</v>
      </c>
      <c r="B150" s="822" t="s">
        <v>6415</v>
      </c>
      <c r="C150" s="822" t="s">
        <v>6329</v>
      </c>
      <c r="D150" s="822" t="s">
        <v>6497</v>
      </c>
      <c r="E150" s="822" t="s">
        <v>6498</v>
      </c>
      <c r="F150" s="831">
        <v>16</v>
      </c>
      <c r="G150" s="831">
        <v>1600</v>
      </c>
      <c r="H150" s="831">
        <v>1</v>
      </c>
      <c r="I150" s="831">
        <v>100</v>
      </c>
      <c r="J150" s="831">
        <v>16</v>
      </c>
      <c r="K150" s="831">
        <v>1600</v>
      </c>
      <c r="L150" s="831">
        <v>1</v>
      </c>
      <c r="M150" s="831">
        <v>100</v>
      </c>
      <c r="N150" s="831">
        <v>10</v>
      </c>
      <c r="O150" s="831">
        <v>1000</v>
      </c>
      <c r="P150" s="827">
        <v>0.625</v>
      </c>
      <c r="Q150" s="832">
        <v>100</v>
      </c>
    </row>
    <row r="151" spans="1:17" ht="14.45" customHeight="1" x14ac:dyDescent="0.2">
      <c r="A151" s="821" t="s">
        <v>6509</v>
      </c>
      <c r="B151" s="822" t="s">
        <v>6415</v>
      </c>
      <c r="C151" s="822" t="s">
        <v>6329</v>
      </c>
      <c r="D151" s="822" t="s">
        <v>6499</v>
      </c>
      <c r="E151" s="822" t="s">
        <v>6460</v>
      </c>
      <c r="F151" s="831">
        <v>65</v>
      </c>
      <c r="G151" s="831">
        <v>67340</v>
      </c>
      <c r="H151" s="831">
        <v>0.64749999999999996</v>
      </c>
      <c r="I151" s="831">
        <v>1036</v>
      </c>
      <c r="J151" s="831">
        <v>100</v>
      </c>
      <c r="K151" s="831">
        <v>104000</v>
      </c>
      <c r="L151" s="831">
        <v>1</v>
      </c>
      <c r="M151" s="831">
        <v>1040</v>
      </c>
      <c r="N151" s="831">
        <v>81</v>
      </c>
      <c r="O151" s="831">
        <v>84483</v>
      </c>
      <c r="P151" s="827">
        <v>0.81233653846153842</v>
      </c>
      <c r="Q151" s="832">
        <v>1043</v>
      </c>
    </row>
    <row r="152" spans="1:17" ht="14.45" customHeight="1" x14ac:dyDescent="0.2">
      <c r="A152" s="821" t="s">
        <v>6509</v>
      </c>
      <c r="B152" s="822" t="s">
        <v>6415</v>
      </c>
      <c r="C152" s="822" t="s">
        <v>6329</v>
      </c>
      <c r="D152" s="822" t="s">
        <v>6398</v>
      </c>
      <c r="E152" s="822" t="s">
        <v>6399</v>
      </c>
      <c r="F152" s="831">
        <v>4</v>
      </c>
      <c r="G152" s="831">
        <v>1414</v>
      </c>
      <c r="H152" s="831">
        <v>1.9915492957746479</v>
      </c>
      <c r="I152" s="831">
        <v>353.5</v>
      </c>
      <c r="J152" s="831">
        <v>2</v>
      </c>
      <c r="K152" s="831">
        <v>710</v>
      </c>
      <c r="L152" s="831">
        <v>1</v>
      </c>
      <c r="M152" s="831">
        <v>355</v>
      </c>
      <c r="N152" s="831">
        <v>2</v>
      </c>
      <c r="O152" s="831">
        <v>716</v>
      </c>
      <c r="P152" s="827">
        <v>1.0084507042253521</v>
      </c>
      <c r="Q152" s="832">
        <v>358</v>
      </c>
    </row>
    <row r="153" spans="1:17" ht="14.45" customHeight="1" x14ac:dyDescent="0.2">
      <c r="A153" s="821" t="s">
        <v>6509</v>
      </c>
      <c r="B153" s="822" t="s">
        <v>6415</v>
      </c>
      <c r="C153" s="822" t="s">
        <v>6329</v>
      </c>
      <c r="D153" s="822" t="s">
        <v>6400</v>
      </c>
      <c r="E153" s="822" t="s">
        <v>6401</v>
      </c>
      <c r="F153" s="831"/>
      <c r="G153" s="831"/>
      <c r="H153" s="831"/>
      <c r="I153" s="831"/>
      <c r="J153" s="831">
        <v>1</v>
      </c>
      <c r="K153" s="831">
        <v>376</v>
      </c>
      <c r="L153" s="831">
        <v>1</v>
      </c>
      <c r="M153" s="831">
        <v>376</v>
      </c>
      <c r="N153" s="831"/>
      <c r="O153" s="831"/>
      <c r="P153" s="827"/>
      <c r="Q153" s="832"/>
    </row>
    <row r="154" spans="1:17" ht="14.45" customHeight="1" x14ac:dyDescent="0.2">
      <c r="A154" s="821" t="s">
        <v>6509</v>
      </c>
      <c r="B154" s="822" t="s">
        <v>6415</v>
      </c>
      <c r="C154" s="822" t="s">
        <v>6329</v>
      </c>
      <c r="D154" s="822" t="s">
        <v>6500</v>
      </c>
      <c r="E154" s="822" t="s">
        <v>6460</v>
      </c>
      <c r="F154" s="831">
        <v>7</v>
      </c>
      <c r="G154" s="831">
        <v>6160</v>
      </c>
      <c r="H154" s="831">
        <v>0.53785034488780237</v>
      </c>
      <c r="I154" s="831">
        <v>880</v>
      </c>
      <c r="J154" s="831">
        <v>13</v>
      </c>
      <c r="K154" s="831">
        <v>11453</v>
      </c>
      <c r="L154" s="831">
        <v>1</v>
      </c>
      <c r="M154" s="831">
        <v>881</v>
      </c>
      <c r="N154" s="831">
        <v>8</v>
      </c>
      <c r="O154" s="831">
        <v>7056</v>
      </c>
      <c r="P154" s="827">
        <v>0.61608312232602813</v>
      </c>
      <c r="Q154" s="832">
        <v>882</v>
      </c>
    </row>
    <row r="155" spans="1:17" ht="14.45" customHeight="1" x14ac:dyDescent="0.2">
      <c r="A155" s="821" t="s">
        <v>6509</v>
      </c>
      <c r="B155" s="822" t="s">
        <v>6415</v>
      </c>
      <c r="C155" s="822" t="s">
        <v>6329</v>
      </c>
      <c r="D155" s="822" t="s">
        <v>6527</v>
      </c>
      <c r="E155" s="822" t="s">
        <v>6502</v>
      </c>
      <c r="F155" s="831">
        <v>6</v>
      </c>
      <c r="G155" s="831">
        <v>3192</v>
      </c>
      <c r="H155" s="831">
        <v>0.59775280898876404</v>
      </c>
      <c r="I155" s="831">
        <v>532</v>
      </c>
      <c r="J155" s="831">
        <v>10</v>
      </c>
      <c r="K155" s="831">
        <v>5340</v>
      </c>
      <c r="L155" s="831">
        <v>1</v>
      </c>
      <c r="M155" s="831">
        <v>534</v>
      </c>
      <c r="N155" s="831"/>
      <c r="O155" s="831"/>
      <c r="P155" s="827"/>
      <c r="Q155" s="832"/>
    </row>
    <row r="156" spans="1:17" ht="14.45" customHeight="1" x14ac:dyDescent="0.2">
      <c r="A156" s="821" t="s">
        <v>6509</v>
      </c>
      <c r="B156" s="822" t="s">
        <v>6415</v>
      </c>
      <c r="C156" s="822" t="s">
        <v>6329</v>
      </c>
      <c r="D156" s="822" t="s">
        <v>6501</v>
      </c>
      <c r="E156" s="822" t="s">
        <v>6502</v>
      </c>
      <c r="F156" s="831">
        <v>25</v>
      </c>
      <c r="G156" s="831">
        <v>20625</v>
      </c>
      <c r="H156" s="831">
        <v>1.3838566827697263</v>
      </c>
      <c r="I156" s="831">
        <v>825</v>
      </c>
      <c r="J156" s="831">
        <v>18</v>
      </c>
      <c r="K156" s="831">
        <v>14904</v>
      </c>
      <c r="L156" s="831">
        <v>1</v>
      </c>
      <c r="M156" s="831">
        <v>828</v>
      </c>
      <c r="N156" s="831">
        <v>13</v>
      </c>
      <c r="O156" s="831">
        <v>10803</v>
      </c>
      <c r="P156" s="827">
        <v>0.72483896940418679</v>
      </c>
      <c r="Q156" s="832">
        <v>831</v>
      </c>
    </row>
    <row r="157" spans="1:17" ht="14.45" customHeight="1" x14ac:dyDescent="0.2">
      <c r="A157" s="821" t="s">
        <v>6509</v>
      </c>
      <c r="B157" s="822" t="s">
        <v>6415</v>
      </c>
      <c r="C157" s="822" t="s">
        <v>6329</v>
      </c>
      <c r="D157" s="822" t="s">
        <v>6508</v>
      </c>
      <c r="E157" s="822" t="s">
        <v>6502</v>
      </c>
      <c r="F157" s="831">
        <v>79</v>
      </c>
      <c r="G157" s="831">
        <v>47795</v>
      </c>
      <c r="H157" s="831">
        <v>1.1713599490233562</v>
      </c>
      <c r="I157" s="831">
        <v>605</v>
      </c>
      <c r="J157" s="831">
        <v>67</v>
      </c>
      <c r="K157" s="831">
        <v>40803</v>
      </c>
      <c r="L157" s="831">
        <v>1</v>
      </c>
      <c r="M157" s="831">
        <v>609</v>
      </c>
      <c r="N157" s="831">
        <v>94</v>
      </c>
      <c r="O157" s="831">
        <v>57528</v>
      </c>
      <c r="P157" s="827">
        <v>1.4098963311521211</v>
      </c>
      <c r="Q157" s="832">
        <v>612</v>
      </c>
    </row>
    <row r="158" spans="1:17" ht="14.45" customHeight="1" x14ac:dyDescent="0.2">
      <c r="A158" s="821" t="s">
        <v>6509</v>
      </c>
      <c r="B158" s="822" t="s">
        <v>6415</v>
      </c>
      <c r="C158" s="822" t="s">
        <v>6329</v>
      </c>
      <c r="D158" s="822" t="s">
        <v>6528</v>
      </c>
      <c r="E158" s="822" t="s">
        <v>6460</v>
      </c>
      <c r="F158" s="831"/>
      <c r="G158" s="831"/>
      <c r="H158" s="831"/>
      <c r="I158" s="831"/>
      <c r="J158" s="831"/>
      <c r="K158" s="831"/>
      <c r="L158" s="831"/>
      <c r="M158" s="831"/>
      <c r="N158" s="831">
        <v>4</v>
      </c>
      <c r="O158" s="831">
        <v>3864</v>
      </c>
      <c r="P158" s="827"/>
      <c r="Q158" s="832">
        <v>966</v>
      </c>
    </row>
    <row r="159" spans="1:17" ht="14.45" customHeight="1" x14ac:dyDescent="0.2">
      <c r="A159" s="821" t="s">
        <v>6509</v>
      </c>
      <c r="B159" s="822" t="s">
        <v>6415</v>
      </c>
      <c r="C159" s="822" t="s">
        <v>6329</v>
      </c>
      <c r="D159" s="822" t="s">
        <v>6402</v>
      </c>
      <c r="E159" s="822" t="s">
        <v>6403</v>
      </c>
      <c r="F159" s="831">
        <v>3</v>
      </c>
      <c r="G159" s="831">
        <v>534</v>
      </c>
      <c r="H159" s="831">
        <v>2.983240223463687</v>
      </c>
      <c r="I159" s="831">
        <v>178</v>
      </c>
      <c r="J159" s="831">
        <v>1</v>
      </c>
      <c r="K159" s="831">
        <v>179</v>
      </c>
      <c r="L159" s="831">
        <v>1</v>
      </c>
      <c r="M159" s="831">
        <v>179</v>
      </c>
      <c r="N159" s="831"/>
      <c r="O159" s="831"/>
      <c r="P159" s="827"/>
      <c r="Q159" s="832"/>
    </row>
    <row r="160" spans="1:17" ht="14.45" customHeight="1" x14ac:dyDescent="0.2">
      <c r="A160" s="821" t="s">
        <v>6509</v>
      </c>
      <c r="B160" s="822" t="s">
        <v>6415</v>
      </c>
      <c r="C160" s="822" t="s">
        <v>6329</v>
      </c>
      <c r="D160" s="822" t="s">
        <v>6456</v>
      </c>
      <c r="E160" s="822" t="s">
        <v>6435</v>
      </c>
      <c r="F160" s="831"/>
      <c r="G160" s="831"/>
      <c r="H160" s="831"/>
      <c r="I160" s="831"/>
      <c r="J160" s="831">
        <v>6</v>
      </c>
      <c r="K160" s="831">
        <v>2454</v>
      </c>
      <c r="L160" s="831">
        <v>1</v>
      </c>
      <c r="M160" s="831">
        <v>409</v>
      </c>
      <c r="N160" s="831">
        <v>3</v>
      </c>
      <c r="O160" s="831">
        <v>1236</v>
      </c>
      <c r="P160" s="827">
        <v>0.50366748166259168</v>
      </c>
      <c r="Q160" s="832">
        <v>412</v>
      </c>
    </row>
    <row r="161" spans="1:17" ht="14.45" customHeight="1" x14ac:dyDescent="0.2">
      <c r="A161" s="821" t="s">
        <v>6509</v>
      </c>
      <c r="B161" s="822" t="s">
        <v>6415</v>
      </c>
      <c r="C161" s="822" t="s">
        <v>6329</v>
      </c>
      <c r="D161" s="822" t="s">
        <v>6529</v>
      </c>
      <c r="E161" s="822" t="s">
        <v>6502</v>
      </c>
      <c r="F161" s="831">
        <v>3</v>
      </c>
      <c r="G161" s="831">
        <v>2256</v>
      </c>
      <c r="H161" s="831"/>
      <c r="I161" s="831">
        <v>752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6509</v>
      </c>
      <c r="B162" s="822" t="s">
        <v>6415</v>
      </c>
      <c r="C162" s="822" t="s">
        <v>6329</v>
      </c>
      <c r="D162" s="822" t="s">
        <v>6503</v>
      </c>
      <c r="E162" s="822" t="s">
        <v>6504</v>
      </c>
      <c r="F162" s="831"/>
      <c r="G162" s="831"/>
      <c r="H162" s="831"/>
      <c r="I162" s="831"/>
      <c r="J162" s="831">
        <v>1</v>
      </c>
      <c r="K162" s="831">
        <v>627</v>
      </c>
      <c r="L162" s="831">
        <v>1</v>
      </c>
      <c r="M162" s="831">
        <v>627</v>
      </c>
      <c r="N162" s="831">
        <v>1</v>
      </c>
      <c r="O162" s="831">
        <v>630</v>
      </c>
      <c r="P162" s="827">
        <v>1.0047846889952152</v>
      </c>
      <c r="Q162" s="832">
        <v>630</v>
      </c>
    </row>
    <row r="163" spans="1:17" ht="14.45" customHeight="1" x14ac:dyDescent="0.2">
      <c r="A163" s="821" t="s">
        <v>6509</v>
      </c>
      <c r="B163" s="822" t="s">
        <v>6415</v>
      </c>
      <c r="C163" s="822" t="s">
        <v>6329</v>
      </c>
      <c r="D163" s="822" t="s">
        <v>6505</v>
      </c>
      <c r="E163" s="822" t="s">
        <v>6504</v>
      </c>
      <c r="F163" s="831"/>
      <c r="G163" s="831"/>
      <c r="H163" s="831"/>
      <c r="I163" s="831"/>
      <c r="J163" s="831">
        <v>1</v>
      </c>
      <c r="K163" s="831">
        <v>541</v>
      </c>
      <c r="L163" s="831">
        <v>1</v>
      </c>
      <c r="M163" s="831">
        <v>541</v>
      </c>
      <c r="N163" s="831"/>
      <c r="O163" s="831"/>
      <c r="P163" s="827"/>
      <c r="Q163" s="832"/>
    </row>
    <row r="164" spans="1:17" ht="14.45" customHeight="1" x14ac:dyDescent="0.2">
      <c r="A164" s="821" t="s">
        <v>6509</v>
      </c>
      <c r="B164" s="822" t="s">
        <v>6415</v>
      </c>
      <c r="C164" s="822" t="s">
        <v>6329</v>
      </c>
      <c r="D164" s="822" t="s">
        <v>6530</v>
      </c>
      <c r="E164" s="822" t="s">
        <v>6531</v>
      </c>
      <c r="F164" s="831">
        <v>0</v>
      </c>
      <c r="G164" s="831">
        <v>0</v>
      </c>
      <c r="H164" s="831"/>
      <c r="I164" s="831"/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6509</v>
      </c>
      <c r="B165" s="822" t="s">
        <v>6415</v>
      </c>
      <c r="C165" s="822" t="s">
        <v>6329</v>
      </c>
      <c r="D165" s="822" t="s">
        <v>6532</v>
      </c>
      <c r="E165" s="822" t="s">
        <v>6502</v>
      </c>
      <c r="F165" s="831"/>
      <c r="G165" s="831"/>
      <c r="H165" s="831"/>
      <c r="I165" s="831"/>
      <c r="J165" s="831"/>
      <c r="K165" s="831"/>
      <c r="L165" s="831"/>
      <c r="M165" s="831"/>
      <c r="N165" s="831">
        <v>19</v>
      </c>
      <c r="O165" s="831">
        <v>16739</v>
      </c>
      <c r="P165" s="827"/>
      <c r="Q165" s="832">
        <v>881</v>
      </c>
    </row>
    <row r="166" spans="1:17" ht="14.45" customHeight="1" x14ac:dyDescent="0.2">
      <c r="A166" s="821" t="s">
        <v>6509</v>
      </c>
      <c r="B166" s="822" t="s">
        <v>6415</v>
      </c>
      <c r="C166" s="822" t="s">
        <v>6329</v>
      </c>
      <c r="D166" s="822" t="s">
        <v>6533</v>
      </c>
      <c r="E166" s="822" t="s">
        <v>6534</v>
      </c>
      <c r="F166" s="831">
        <v>1</v>
      </c>
      <c r="G166" s="831">
        <v>544</v>
      </c>
      <c r="H166" s="831"/>
      <c r="I166" s="831">
        <v>544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6509</v>
      </c>
      <c r="B167" s="822" t="s">
        <v>6415</v>
      </c>
      <c r="C167" s="822" t="s">
        <v>6329</v>
      </c>
      <c r="D167" s="822" t="s">
        <v>6404</v>
      </c>
      <c r="E167" s="822" t="s">
        <v>6405</v>
      </c>
      <c r="F167" s="831">
        <v>1</v>
      </c>
      <c r="G167" s="831">
        <v>1298</v>
      </c>
      <c r="H167" s="831"/>
      <c r="I167" s="831">
        <v>1298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6509</v>
      </c>
      <c r="B168" s="822" t="s">
        <v>6415</v>
      </c>
      <c r="C168" s="822" t="s">
        <v>6329</v>
      </c>
      <c r="D168" s="822" t="s">
        <v>6535</v>
      </c>
      <c r="E168" s="822" t="s">
        <v>6536</v>
      </c>
      <c r="F168" s="831">
        <v>24</v>
      </c>
      <c r="G168" s="831">
        <v>8616</v>
      </c>
      <c r="H168" s="831">
        <v>0.45032143417132703</v>
      </c>
      <c r="I168" s="831">
        <v>359</v>
      </c>
      <c r="J168" s="831">
        <v>53</v>
      </c>
      <c r="K168" s="831">
        <v>19133</v>
      </c>
      <c r="L168" s="831">
        <v>1</v>
      </c>
      <c r="M168" s="831">
        <v>361</v>
      </c>
      <c r="N168" s="831">
        <v>140</v>
      </c>
      <c r="O168" s="831">
        <v>50960</v>
      </c>
      <c r="P168" s="827">
        <v>2.6634610359065487</v>
      </c>
      <c r="Q168" s="832">
        <v>364</v>
      </c>
    </row>
    <row r="169" spans="1:17" ht="14.45" customHeight="1" x14ac:dyDescent="0.2">
      <c r="A169" s="821" t="s">
        <v>6509</v>
      </c>
      <c r="B169" s="822" t="s">
        <v>6334</v>
      </c>
      <c r="C169" s="822" t="s">
        <v>6359</v>
      </c>
      <c r="D169" s="822" t="s">
        <v>6362</v>
      </c>
      <c r="E169" s="822" t="s">
        <v>6363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180.44</v>
      </c>
      <c r="P169" s="827"/>
      <c r="Q169" s="832">
        <v>180.44</v>
      </c>
    </row>
    <row r="170" spans="1:17" ht="14.45" customHeight="1" x14ac:dyDescent="0.2">
      <c r="A170" s="821" t="s">
        <v>6509</v>
      </c>
      <c r="B170" s="822" t="s">
        <v>6334</v>
      </c>
      <c r="C170" s="822" t="s">
        <v>6329</v>
      </c>
      <c r="D170" s="822" t="s">
        <v>6376</v>
      </c>
      <c r="E170" s="822" t="s">
        <v>6377</v>
      </c>
      <c r="F170" s="831"/>
      <c r="G170" s="831"/>
      <c r="H170" s="831"/>
      <c r="I170" s="831"/>
      <c r="J170" s="831"/>
      <c r="K170" s="831"/>
      <c r="L170" s="831"/>
      <c r="M170" s="831"/>
      <c r="N170" s="831">
        <v>2</v>
      </c>
      <c r="O170" s="831">
        <v>76</v>
      </c>
      <c r="P170" s="827"/>
      <c r="Q170" s="832">
        <v>38</v>
      </c>
    </row>
    <row r="171" spans="1:17" ht="14.45" customHeight="1" x14ac:dyDescent="0.2">
      <c r="A171" s="821" t="s">
        <v>6509</v>
      </c>
      <c r="B171" s="822" t="s">
        <v>6334</v>
      </c>
      <c r="C171" s="822" t="s">
        <v>6329</v>
      </c>
      <c r="D171" s="822" t="s">
        <v>6380</v>
      </c>
      <c r="E171" s="822" t="s">
        <v>6381</v>
      </c>
      <c r="F171" s="831"/>
      <c r="G171" s="831"/>
      <c r="H171" s="831"/>
      <c r="I171" s="831"/>
      <c r="J171" s="831"/>
      <c r="K171" s="831"/>
      <c r="L171" s="831"/>
      <c r="M171" s="831"/>
      <c r="N171" s="831">
        <v>3</v>
      </c>
      <c r="O171" s="831">
        <v>2133</v>
      </c>
      <c r="P171" s="827"/>
      <c r="Q171" s="832">
        <v>711</v>
      </c>
    </row>
    <row r="172" spans="1:17" ht="14.45" customHeight="1" x14ac:dyDescent="0.2">
      <c r="A172" s="821" t="s">
        <v>6509</v>
      </c>
      <c r="B172" s="822" t="s">
        <v>6334</v>
      </c>
      <c r="C172" s="822" t="s">
        <v>6329</v>
      </c>
      <c r="D172" s="822" t="s">
        <v>6382</v>
      </c>
      <c r="E172" s="822" t="s">
        <v>6383</v>
      </c>
      <c r="F172" s="831"/>
      <c r="G172" s="831"/>
      <c r="H172" s="831"/>
      <c r="I172" s="831"/>
      <c r="J172" s="831"/>
      <c r="K172" s="831"/>
      <c r="L172" s="831"/>
      <c r="M172" s="831"/>
      <c r="N172" s="831">
        <v>16</v>
      </c>
      <c r="O172" s="831">
        <v>5760</v>
      </c>
      <c r="P172" s="827"/>
      <c r="Q172" s="832">
        <v>360</v>
      </c>
    </row>
    <row r="173" spans="1:17" ht="14.45" customHeight="1" x14ac:dyDescent="0.2">
      <c r="A173" s="821" t="s">
        <v>6509</v>
      </c>
      <c r="B173" s="822" t="s">
        <v>6334</v>
      </c>
      <c r="C173" s="822" t="s">
        <v>6329</v>
      </c>
      <c r="D173" s="822" t="s">
        <v>6400</v>
      </c>
      <c r="E173" s="822" t="s">
        <v>6401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377</v>
      </c>
      <c r="P173" s="827"/>
      <c r="Q173" s="832">
        <v>377</v>
      </c>
    </row>
    <row r="174" spans="1:17" ht="14.45" customHeight="1" x14ac:dyDescent="0.2">
      <c r="A174" s="821" t="s">
        <v>6509</v>
      </c>
      <c r="B174" s="822" t="s">
        <v>6334</v>
      </c>
      <c r="C174" s="822" t="s">
        <v>6329</v>
      </c>
      <c r="D174" s="822" t="s">
        <v>6402</v>
      </c>
      <c r="E174" s="822" t="s">
        <v>6403</v>
      </c>
      <c r="F174" s="831"/>
      <c r="G174" s="831"/>
      <c r="H174" s="831"/>
      <c r="I174" s="831"/>
      <c r="J174" s="831"/>
      <c r="K174" s="831"/>
      <c r="L174" s="831"/>
      <c r="M174" s="831"/>
      <c r="N174" s="831">
        <v>3</v>
      </c>
      <c r="O174" s="831">
        <v>540</v>
      </c>
      <c r="P174" s="827"/>
      <c r="Q174" s="832">
        <v>180</v>
      </c>
    </row>
    <row r="175" spans="1:17" ht="14.45" customHeight="1" x14ac:dyDescent="0.2">
      <c r="A175" s="821" t="s">
        <v>6537</v>
      </c>
      <c r="B175" s="822" t="s">
        <v>6415</v>
      </c>
      <c r="C175" s="822" t="s">
        <v>6359</v>
      </c>
      <c r="D175" s="822" t="s">
        <v>6510</v>
      </c>
      <c r="E175" s="822" t="s">
        <v>6512</v>
      </c>
      <c r="F175" s="831">
        <v>3</v>
      </c>
      <c r="G175" s="831">
        <v>6930</v>
      </c>
      <c r="H175" s="831"/>
      <c r="I175" s="831">
        <v>2310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6537</v>
      </c>
      <c r="B176" s="822" t="s">
        <v>6415</v>
      </c>
      <c r="C176" s="822" t="s">
        <v>6359</v>
      </c>
      <c r="D176" s="822" t="s">
        <v>6432</v>
      </c>
      <c r="E176" s="822" t="s">
        <v>6433</v>
      </c>
      <c r="F176" s="831">
        <v>122</v>
      </c>
      <c r="G176" s="831">
        <v>110379.5</v>
      </c>
      <c r="H176" s="831">
        <v>4.0666666666666664</v>
      </c>
      <c r="I176" s="831">
        <v>904.75</v>
      </c>
      <c r="J176" s="831">
        <v>30</v>
      </c>
      <c r="K176" s="831">
        <v>27142.5</v>
      </c>
      <c r="L176" s="831">
        <v>1</v>
      </c>
      <c r="M176" s="831">
        <v>904.75</v>
      </c>
      <c r="N176" s="831">
        <v>29</v>
      </c>
      <c r="O176" s="831">
        <v>26237.75</v>
      </c>
      <c r="P176" s="827">
        <v>0.96666666666666667</v>
      </c>
      <c r="Q176" s="832">
        <v>904.75</v>
      </c>
    </row>
    <row r="177" spans="1:17" ht="14.45" customHeight="1" x14ac:dyDescent="0.2">
      <c r="A177" s="821" t="s">
        <v>6537</v>
      </c>
      <c r="B177" s="822" t="s">
        <v>6415</v>
      </c>
      <c r="C177" s="822" t="s">
        <v>6359</v>
      </c>
      <c r="D177" s="822" t="s">
        <v>6360</v>
      </c>
      <c r="E177" s="822" t="s">
        <v>6361</v>
      </c>
      <c r="F177" s="831">
        <v>1</v>
      </c>
      <c r="G177" s="831">
        <v>242.64</v>
      </c>
      <c r="H177" s="831"/>
      <c r="I177" s="831">
        <v>242.64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6537</v>
      </c>
      <c r="B178" s="822" t="s">
        <v>6415</v>
      </c>
      <c r="C178" s="822" t="s">
        <v>6359</v>
      </c>
      <c r="D178" s="822" t="s">
        <v>6362</v>
      </c>
      <c r="E178" s="822" t="s">
        <v>6363</v>
      </c>
      <c r="F178" s="831">
        <v>56</v>
      </c>
      <c r="G178" s="831">
        <v>13587.839999999997</v>
      </c>
      <c r="H178" s="831">
        <v>0.98464891939523203</v>
      </c>
      <c r="I178" s="831">
        <v>242.63999999999993</v>
      </c>
      <c r="J178" s="831">
        <v>62</v>
      </c>
      <c r="K178" s="831">
        <v>13799.68</v>
      </c>
      <c r="L178" s="831">
        <v>1</v>
      </c>
      <c r="M178" s="831">
        <v>222.57548387096776</v>
      </c>
      <c r="N178" s="831">
        <v>50</v>
      </c>
      <c r="O178" s="831">
        <v>9581.7999999999956</v>
      </c>
      <c r="P178" s="827">
        <v>0.69434943418977801</v>
      </c>
      <c r="Q178" s="832">
        <v>191.63599999999991</v>
      </c>
    </row>
    <row r="179" spans="1:17" ht="14.45" customHeight="1" x14ac:dyDescent="0.2">
      <c r="A179" s="821" t="s">
        <v>6537</v>
      </c>
      <c r="B179" s="822" t="s">
        <v>6415</v>
      </c>
      <c r="C179" s="822" t="s">
        <v>6359</v>
      </c>
      <c r="D179" s="822" t="s">
        <v>6364</v>
      </c>
      <c r="E179" s="822" t="s">
        <v>6365</v>
      </c>
      <c r="F179" s="831">
        <v>1</v>
      </c>
      <c r="G179" s="831">
        <v>242.64</v>
      </c>
      <c r="H179" s="831">
        <v>1.3447129239636444</v>
      </c>
      <c r="I179" s="831">
        <v>242.64</v>
      </c>
      <c r="J179" s="831">
        <v>1</v>
      </c>
      <c r="K179" s="831">
        <v>180.44</v>
      </c>
      <c r="L179" s="831">
        <v>1</v>
      </c>
      <c r="M179" s="831">
        <v>180.44</v>
      </c>
      <c r="N179" s="831">
        <v>2</v>
      </c>
      <c r="O179" s="831">
        <v>423.08</v>
      </c>
      <c r="P179" s="827">
        <v>2.3447129239636442</v>
      </c>
      <c r="Q179" s="832">
        <v>211.54</v>
      </c>
    </row>
    <row r="180" spans="1:17" ht="14.45" customHeight="1" x14ac:dyDescent="0.2">
      <c r="A180" s="821" t="s">
        <v>6537</v>
      </c>
      <c r="B180" s="822" t="s">
        <v>6415</v>
      </c>
      <c r="C180" s="822" t="s">
        <v>6359</v>
      </c>
      <c r="D180" s="822" t="s">
        <v>6368</v>
      </c>
      <c r="E180" s="822" t="s">
        <v>6367</v>
      </c>
      <c r="F180" s="831">
        <v>5</v>
      </c>
      <c r="G180" s="831">
        <v>2245</v>
      </c>
      <c r="H180" s="831"/>
      <c r="I180" s="831">
        <v>449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6537</v>
      </c>
      <c r="B181" s="822" t="s">
        <v>6415</v>
      </c>
      <c r="C181" s="822" t="s">
        <v>6359</v>
      </c>
      <c r="D181" s="822" t="s">
        <v>6369</v>
      </c>
      <c r="E181" s="822" t="s">
        <v>6367</v>
      </c>
      <c r="F181" s="831">
        <v>2</v>
      </c>
      <c r="G181" s="831">
        <v>1000</v>
      </c>
      <c r="H181" s="831">
        <v>0.33333333333333331</v>
      </c>
      <c r="I181" s="831">
        <v>500</v>
      </c>
      <c r="J181" s="831">
        <v>6</v>
      </c>
      <c r="K181" s="831">
        <v>3000</v>
      </c>
      <c r="L181" s="831">
        <v>1</v>
      </c>
      <c r="M181" s="831">
        <v>500</v>
      </c>
      <c r="N181" s="831"/>
      <c r="O181" s="831"/>
      <c r="P181" s="827"/>
      <c r="Q181" s="832"/>
    </row>
    <row r="182" spans="1:17" ht="14.45" customHeight="1" x14ac:dyDescent="0.2">
      <c r="A182" s="821" t="s">
        <v>6537</v>
      </c>
      <c r="B182" s="822" t="s">
        <v>6415</v>
      </c>
      <c r="C182" s="822" t="s">
        <v>6359</v>
      </c>
      <c r="D182" s="822" t="s">
        <v>6538</v>
      </c>
      <c r="E182" s="822" t="s">
        <v>6539</v>
      </c>
      <c r="F182" s="831">
        <v>1</v>
      </c>
      <c r="G182" s="831">
        <v>1557.65</v>
      </c>
      <c r="H182" s="831"/>
      <c r="I182" s="831">
        <v>1557.65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6537</v>
      </c>
      <c r="B183" s="822" t="s">
        <v>6415</v>
      </c>
      <c r="C183" s="822" t="s">
        <v>6329</v>
      </c>
      <c r="D183" s="822" t="s">
        <v>6494</v>
      </c>
      <c r="E183" s="822" t="s">
        <v>6495</v>
      </c>
      <c r="F183" s="831">
        <v>35</v>
      </c>
      <c r="G183" s="831">
        <v>6860</v>
      </c>
      <c r="H183" s="831">
        <v>1.566925536774783</v>
      </c>
      <c r="I183" s="831">
        <v>196</v>
      </c>
      <c r="J183" s="831">
        <v>22</v>
      </c>
      <c r="K183" s="831">
        <v>4378</v>
      </c>
      <c r="L183" s="831">
        <v>1</v>
      </c>
      <c r="M183" s="831">
        <v>199</v>
      </c>
      <c r="N183" s="831">
        <v>23</v>
      </c>
      <c r="O183" s="831">
        <v>4623</v>
      </c>
      <c r="P183" s="827">
        <v>1.0559616263133851</v>
      </c>
      <c r="Q183" s="832">
        <v>201</v>
      </c>
    </row>
    <row r="184" spans="1:17" ht="14.45" customHeight="1" x14ac:dyDescent="0.2">
      <c r="A184" s="821" t="s">
        <v>6537</v>
      </c>
      <c r="B184" s="822" t="s">
        <v>6415</v>
      </c>
      <c r="C184" s="822" t="s">
        <v>6329</v>
      </c>
      <c r="D184" s="822" t="s">
        <v>6518</v>
      </c>
      <c r="E184" s="822" t="s">
        <v>6519</v>
      </c>
      <c r="F184" s="831">
        <v>1</v>
      </c>
      <c r="G184" s="831">
        <v>1160</v>
      </c>
      <c r="H184" s="831"/>
      <c r="I184" s="831">
        <v>1160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6537</v>
      </c>
      <c r="B185" s="822" t="s">
        <v>6415</v>
      </c>
      <c r="C185" s="822" t="s">
        <v>6329</v>
      </c>
      <c r="D185" s="822" t="s">
        <v>6376</v>
      </c>
      <c r="E185" s="822" t="s">
        <v>6377</v>
      </c>
      <c r="F185" s="831">
        <v>1</v>
      </c>
      <c r="G185" s="831">
        <v>37</v>
      </c>
      <c r="H185" s="831"/>
      <c r="I185" s="831">
        <v>37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6537</v>
      </c>
      <c r="B186" s="822" t="s">
        <v>6415</v>
      </c>
      <c r="C186" s="822" t="s">
        <v>6329</v>
      </c>
      <c r="D186" s="822" t="s">
        <v>6520</v>
      </c>
      <c r="E186" s="822" t="s">
        <v>6521</v>
      </c>
      <c r="F186" s="831">
        <v>1</v>
      </c>
      <c r="G186" s="831">
        <v>797</v>
      </c>
      <c r="H186" s="831"/>
      <c r="I186" s="831">
        <v>797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6537</v>
      </c>
      <c r="B187" s="822" t="s">
        <v>6415</v>
      </c>
      <c r="C187" s="822" t="s">
        <v>6329</v>
      </c>
      <c r="D187" s="822" t="s">
        <v>6423</v>
      </c>
      <c r="E187" s="822" t="s">
        <v>6424</v>
      </c>
      <c r="F187" s="831">
        <v>1458</v>
      </c>
      <c r="G187" s="831">
        <v>367416</v>
      </c>
      <c r="H187" s="831">
        <v>1.0851610540430383</v>
      </c>
      <c r="I187" s="831">
        <v>252</v>
      </c>
      <c r="J187" s="831">
        <v>1333</v>
      </c>
      <c r="K187" s="831">
        <v>338582</v>
      </c>
      <c r="L187" s="831">
        <v>1</v>
      </c>
      <c r="M187" s="831">
        <v>254</v>
      </c>
      <c r="N187" s="831">
        <v>1021</v>
      </c>
      <c r="O187" s="831">
        <v>260355</v>
      </c>
      <c r="P187" s="827">
        <v>0.76895700303028514</v>
      </c>
      <c r="Q187" s="832">
        <v>255</v>
      </c>
    </row>
    <row r="188" spans="1:17" ht="14.45" customHeight="1" x14ac:dyDescent="0.2">
      <c r="A188" s="821" t="s">
        <v>6537</v>
      </c>
      <c r="B188" s="822" t="s">
        <v>6415</v>
      </c>
      <c r="C188" s="822" t="s">
        <v>6329</v>
      </c>
      <c r="D188" s="822" t="s">
        <v>6425</v>
      </c>
      <c r="E188" s="822" t="s">
        <v>6426</v>
      </c>
      <c r="F188" s="831">
        <v>1874</v>
      </c>
      <c r="G188" s="831">
        <v>237500</v>
      </c>
      <c r="H188" s="831">
        <v>1.1479419213889372</v>
      </c>
      <c r="I188" s="831">
        <v>126.73425827107791</v>
      </c>
      <c r="J188" s="831">
        <v>1642</v>
      </c>
      <c r="K188" s="831">
        <v>206892</v>
      </c>
      <c r="L188" s="831">
        <v>1</v>
      </c>
      <c r="M188" s="831">
        <v>126</v>
      </c>
      <c r="N188" s="831">
        <v>996</v>
      </c>
      <c r="O188" s="831">
        <v>126492</v>
      </c>
      <c r="P188" s="827">
        <v>0.61139145061191347</v>
      </c>
      <c r="Q188" s="832">
        <v>127</v>
      </c>
    </row>
    <row r="189" spans="1:17" ht="14.45" customHeight="1" x14ac:dyDescent="0.2">
      <c r="A189" s="821" t="s">
        <v>6537</v>
      </c>
      <c r="B189" s="822" t="s">
        <v>6415</v>
      </c>
      <c r="C189" s="822" t="s">
        <v>6329</v>
      </c>
      <c r="D189" s="822" t="s">
        <v>6436</v>
      </c>
      <c r="E189" s="822" t="s">
        <v>6437</v>
      </c>
      <c r="F189" s="831">
        <v>5</v>
      </c>
      <c r="G189" s="831">
        <v>2480</v>
      </c>
      <c r="H189" s="831">
        <v>1.6599732262382865</v>
      </c>
      <c r="I189" s="831">
        <v>496</v>
      </c>
      <c r="J189" s="831">
        <v>3</v>
      </c>
      <c r="K189" s="831">
        <v>1494</v>
      </c>
      <c r="L189" s="831">
        <v>1</v>
      </c>
      <c r="M189" s="831">
        <v>498</v>
      </c>
      <c r="N189" s="831"/>
      <c r="O189" s="831"/>
      <c r="P189" s="827"/>
      <c r="Q189" s="832"/>
    </row>
    <row r="190" spans="1:17" ht="14.45" customHeight="1" x14ac:dyDescent="0.2">
      <c r="A190" s="821" t="s">
        <v>6537</v>
      </c>
      <c r="B190" s="822" t="s">
        <v>6415</v>
      </c>
      <c r="C190" s="822" t="s">
        <v>6329</v>
      </c>
      <c r="D190" s="822" t="s">
        <v>6438</v>
      </c>
      <c r="E190" s="822" t="s">
        <v>6439</v>
      </c>
      <c r="F190" s="831">
        <v>113</v>
      </c>
      <c r="G190" s="831">
        <v>77857</v>
      </c>
      <c r="H190" s="831">
        <v>5.6336468885672941</v>
      </c>
      <c r="I190" s="831">
        <v>689</v>
      </c>
      <c r="J190" s="831">
        <v>20</v>
      </c>
      <c r="K190" s="831">
        <v>13820</v>
      </c>
      <c r="L190" s="831">
        <v>1</v>
      </c>
      <c r="M190" s="831">
        <v>691</v>
      </c>
      <c r="N190" s="831">
        <v>6</v>
      </c>
      <c r="O190" s="831">
        <v>4152</v>
      </c>
      <c r="P190" s="827">
        <v>0.30043415340086832</v>
      </c>
      <c r="Q190" s="832">
        <v>692</v>
      </c>
    </row>
    <row r="191" spans="1:17" ht="14.45" customHeight="1" x14ac:dyDescent="0.2">
      <c r="A191" s="821" t="s">
        <v>6537</v>
      </c>
      <c r="B191" s="822" t="s">
        <v>6415</v>
      </c>
      <c r="C191" s="822" t="s">
        <v>6329</v>
      </c>
      <c r="D191" s="822" t="s">
        <v>6440</v>
      </c>
      <c r="E191" s="822" t="s">
        <v>6437</v>
      </c>
      <c r="F191" s="831">
        <v>6</v>
      </c>
      <c r="G191" s="831">
        <v>3414</v>
      </c>
      <c r="H191" s="831">
        <v>0.85115931189229621</v>
      </c>
      <c r="I191" s="831">
        <v>569</v>
      </c>
      <c r="J191" s="831">
        <v>7</v>
      </c>
      <c r="K191" s="831">
        <v>4011</v>
      </c>
      <c r="L191" s="831">
        <v>1</v>
      </c>
      <c r="M191" s="831">
        <v>573</v>
      </c>
      <c r="N191" s="831">
        <v>56</v>
      </c>
      <c r="O191" s="831">
        <v>32256</v>
      </c>
      <c r="P191" s="827">
        <v>8.0418848167539263</v>
      </c>
      <c r="Q191" s="832">
        <v>576</v>
      </c>
    </row>
    <row r="192" spans="1:17" ht="14.45" customHeight="1" x14ac:dyDescent="0.2">
      <c r="A192" s="821" t="s">
        <v>6537</v>
      </c>
      <c r="B192" s="822" t="s">
        <v>6415</v>
      </c>
      <c r="C192" s="822" t="s">
        <v>6329</v>
      </c>
      <c r="D192" s="822" t="s">
        <v>6441</v>
      </c>
      <c r="E192" s="822" t="s">
        <v>6439</v>
      </c>
      <c r="F192" s="831">
        <v>196</v>
      </c>
      <c r="G192" s="831">
        <v>149352</v>
      </c>
      <c r="H192" s="831">
        <v>0.98472980457314663</v>
      </c>
      <c r="I192" s="831">
        <v>762</v>
      </c>
      <c r="J192" s="831">
        <v>198</v>
      </c>
      <c r="K192" s="831">
        <v>151668</v>
      </c>
      <c r="L192" s="831">
        <v>1</v>
      </c>
      <c r="M192" s="831">
        <v>766</v>
      </c>
      <c r="N192" s="831">
        <v>180</v>
      </c>
      <c r="O192" s="831">
        <v>138420</v>
      </c>
      <c r="P192" s="827">
        <v>0.9126513173510562</v>
      </c>
      <c r="Q192" s="832">
        <v>769</v>
      </c>
    </row>
    <row r="193" spans="1:17" ht="14.45" customHeight="1" x14ac:dyDescent="0.2">
      <c r="A193" s="821" t="s">
        <v>6537</v>
      </c>
      <c r="B193" s="822" t="s">
        <v>6415</v>
      </c>
      <c r="C193" s="822" t="s">
        <v>6329</v>
      </c>
      <c r="D193" s="822" t="s">
        <v>6459</v>
      </c>
      <c r="E193" s="822" t="s">
        <v>6460</v>
      </c>
      <c r="F193" s="831">
        <v>1774</v>
      </c>
      <c r="G193" s="831">
        <v>1452906</v>
      </c>
      <c r="H193" s="831">
        <v>1.14412047037182</v>
      </c>
      <c r="I193" s="831">
        <v>819</v>
      </c>
      <c r="J193" s="831">
        <v>1543</v>
      </c>
      <c r="K193" s="831">
        <v>1269889</v>
      </c>
      <c r="L193" s="831">
        <v>1</v>
      </c>
      <c r="M193" s="831">
        <v>823</v>
      </c>
      <c r="N193" s="831">
        <v>1144</v>
      </c>
      <c r="O193" s="831">
        <v>944944</v>
      </c>
      <c r="P193" s="827">
        <v>0.74411543056125373</v>
      </c>
      <c r="Q193" s="832">
        <v>826</v>
      </c>
    </row>
    <row r="194" spans="1:17" ht="14.45" customHeight="1" x14ac:dyDescent="0.2">
      <c r="A194" s="821" t="s">
        <v>6537</v>
      </c>
      <c r="B194" s="822" t="s">
        <v>6415</v>
      </c>
      <c r="C194" s="822" t="s">
        <v>6329</v>
      </c>
      <c r="D194" s="822" t="s">
        <v>6427</v>
      </c>
      <c r="E194" s="822" t="s">
        <v>6399</v>
      </c>
      <c r="F194" s="831">
        <v>8</v>
      </c>
      <c r="G194" s="831">
        <v>3709</v>
      </c>
      <c r="H194" s="831">
        <v>1.1321733821733821</v>
      </c>
      <c r="I194" s="831">
        <v>463.625</v>
      </c>
      <c r="J194" s="831">
        <v>7</v>
      </c>
      <c r="K194" s="831">
        <v>3276</v>
      </c>
      <c r="L194" s="831">
        <v>1</v>
      </c>
      <c r="M194" s="831">
        <v>468</v>
      </c>
      <c r="N194" s="831">
        <v>2</v>
      </c>
      <c r="O194" s="831">
        <v>946</v>
      </c>
      <c r="P194" s="827">
        <v>0.28876678876678874</v>
      </c>
      <c r="Q194" s="832">
        <v>473</v>
      </c>
    </row>
    <row r="195" spans="1:17" ht="14.45" customHeight="1" x14ac:dyDescent="0.2">
      <c r="A195" s="821" t="s">
        <v>6537</v>
      </c>
      <c r="B195" s="822" t="s">
        <v>6415</v>
      </c>
      <c r="C195" s="822" t="s">
        <v>6329</v>
      </c>
      <c r="D195" s="822" t="s">
        <v>6442</v>
      </c>
      <c r="E195" s="822" t="s">
        <v>6401</v>
      </c>
      <c r="F195" s="831">
        <v>67</v>
      </c>
      <c r="G195" s="831">
        <v>29949</v>
      </c>
      <c r="H195" s="831">
        <v>0.96240239082232715</v>
      </c>
      <c r="I195" s="831">
        <v>447</v>
      </c>
      <c r="J195" s="831">
        <v>69</v>
      </c>
      <c r="K195" s="831">
        <v>31119</v>
      </c>
      <c r="L195" s="831">
        <v>1</v>
      </c>
      <c r="M195" s="831">
        <v>451</v>
      </c>
      <c r="N195" s="831">
        <v>59</v>
      </c>
      <c r="O195" s="831">
        <v>26786</v>
      </c>
      <c r="P195" s="827">
        <v>0.86076030720781516</v>
      </c>
      <c r="Q195" s="832">
        <v>454</v>
      </c>
    </row>
    <row r="196" spans="1:17" ht="14.45" customHeight="1" x14ac:dyDescent="0.2">
      <c r="A196" s="821" t="s">
        <v>6537</v>
      </c>
      <c r="B196" s="822" t="s">
        <v>6415</v>
      </c>
      <c r="C196" s="822" t="s">
        <v>6329</v>
      </c>
      <c r="D196" s="822" t="s">
        <v>6443</v>
      </c>
      <c r="E196" s="822" t="s">
        <v>6397</v>
      </c>
      <c r="F196" s="831">
        <v>103</v>
      </c>
      <c r="G196" s="831">
        <v>75190</v>
      </c>
      <c r="H196" s="831">
        <v>0.81189936291977105</v>
      </c>
      <c r="I196" s="831">
        <v>730</v>
      </c>
      <c r="J196" s="831">
        <v>126</v>
      </c>
      <c r="K196" s="831">
        <v>92610</v>
      </c>
      <c r="L196" s="831">
        <v>1</v>
      </c>
      <c r="M196" s="831">
        <v>735</v>
      </c>
      <c r="N196" s="831">
        <v>80</v>
      </c>
      <c r="O196" s="831">
        <v>59200</v>
      </c>
      <c r="P196" s="827">
        <v>0.63923982291329229</v>
      </c>
      <c r="Q196" s="832">
        <v>740</v>
      </c>
    </row>
    <row r="197" spans="1:17" ht="14.45" customHeight="1" x14ac:dyDescent="0.2">
      <c r="A197" s="821" t="s">
        <v>6537</v>
      </c>
      <c r="B197" s="822" t="s">
        <v>6415</v>
      </c>
      <c r="C197" s="822" t="s">
        <v>6329</v>
      </c>
      <c r="D197" s="822" t="s">
        <v>6444</v>
      </c>
      <c r="E197" s="822" t="s">
        <v>6445</v>
      </c>
      <c r="F197" s="831">
        <v>1</v>
      </c>
      <c r="G197" s="831">
        <v>834</v>
      </c>
      <c r="H197" s="831"/>
      <c r="I197" s="831">
        <v>834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6537</v>
      </c>
      <c r="B198" s="822" t="s">
        <v>6415</v>
      </c>
      <c r="C198" s="822" t="s">
        <v>6329</v>
      </c>
      <c r="D198" s="822" t="s">
        <v>6446</v>
      </c>
      <c r="E198" s="822" t="s">
        <v>6447</v>
      </c>
      <c r="F198" s="831">
        <v>590</v>
      </c>
      <c r="G198" s="831">
        <v>126850</v>
      </c>
      <c r="H198" s="831">
        <v>1.0865468624192691</v>
      </c>
      <c r="I198" s="831">
        <v>215</v>
      </c>
      <c r="J198" s="831">
        <v>538</v>
      </c>
      <c r="K198" s="831">
        <v>116746</v>
      </c>
      <c r="L198" s="831">
        <v>1</v>
      </c>
      <c r="M198" s="831">
        <v>217</v>
      </c>
      <c r="N198" s="831">
        <v>396</v>
      </c>
      <c r="O198" s="831">
        <v>86724</v>
      </c>
      <c r="P198" s="827">
        <v>0.74284343789080565</v>
      </c>
      <c r="Q198" s="832">
        <v>219</v>
      </c>
    </row>
    <row r="199" spans="1:17" ht="14.45" customHeight="1" x14ac:dyDescent="0.2">
      <c r="A199" s="821" t="s">
        <v>6537</v>
      </c>
      <c r="B199" s="822" t="s">
        <v>6415</v>
      </c>
      <c r="C199" s="822" t="s">
        <v>6329</v>
      </c>
      <c r="D199" s="822" t="s">
        <v>6382</v>
      </c>
      <c r="E199" s="822" t="s">
        <v>6383</v>
      </c>
      <c r="F199" s="831">
        <v>5</v>
      </c>
      <c r="G199" s="831">
        <v>1775</v>
      </c>
      <c r="H199" s="831">
        <v>2.4790502793296088</v>
      </c>
      <c r="I199" s="831">
        <v>355</v>
      </c>
      <c r="J199" s="831">
        <v>2</v>
      </c>
      <c r="K199" s="831">
        <v>716</v>
      </c>
      <c r="L199" s="831">
        <v>1</v>
      </c>
      <c r="M199" s="831">
        <v>358</v>
      </c>
      <c r="N199" s="831"/>
      <c r="O199" s="831"/>
      <c r="P199" s="827"/>
      <c r="Q199" s="832"/>
    </row>
    <row r="200" spans="1:17" ht="14.45" customHeight="1" x14ac:dyDescent="0.2">
      <c r="A200" s="821" t="s">
        <v>6537</v>
      </c>
      <c r="B200" s="822" t="s">
        <v>6415</v>
      </c>
      <c r="C200" s="822" t="s">
        <v>6329</v>
      </c>
      <c r="D200" s="822" t="s">
        <v>6448</v>
      </c>
      <c r="E200" s="822" t="s">
        <v>6449</v>
      </c>
      <c r="F200" s="831">
        <v>3235</v>
      </c>
      <c r="G200" s="831">
        <v>278210</v>
      </c>
      <c r="H200" s="831">
        <v>1.161453810700688</v>
      </c>
      <c r="I200" s="831">
        <v>86</v>
      </c>
      <c r="J200" s="831">
        <v>2722</v>
      </c>
      <c r="K200" s="831">
        <v>239536</v>
      </c>
      <c r="L200" s="831">
        <v>1</v>
      </c>
      <c r="M200" s="831">
        <v>88</v>
      </c>
      <c r="N200" s="831">
        <v>2242</v>
      </c>
      <c r="O200" s="831">
        <v>199538</v>
      </c>
      <c r="P200" s="827">
        <v>0.83301883641707297</v>
      </c>
      <c r="Q200" s="832">
        <v>89</v>
      </c>
    </row>
    <row r="201" spans="1:17" ht="14.45" customHeight="1" x14ac:dyDescent="0.2">
      <c r="A201" s="821" t="s">
        <v>6537</v>
      </c>
      <c r="B201" s="822" t="s">
        <v>6415</v>
      </c>
      <c r="C201" s="822" t="s">
        <v>6329</v>
      </c>
      <c r="D201" s="822" t="s">
        <v>6428</v>
      </c>
      <c r="E201" s="822" t="s">
        <v>6429</v>
      </c>
      <c r="F201" s="831">
        <v>13</v>
      </c>
      <c r="G201" s="831">
        <v>9360</v>
      </c>
      <c r="H201" s="831">
        <v>0.64730290456431538</v>
      </c>
      <c r="I201" s="831">
        <v>720</v>
      </c>
      <c r="J201" s="831">
        <v>20</v>
      </c>
      <c r="K201" s="831">
        <v>14460</v>
      </c>
      <c r="L201" s="831">
        <v>1</v>
      </c>
      <c r="M201" s="831">
        <v>723</v>
      </c>
      <c r="N201" s="831">
        <v>16</v>
      </c>
      <c r="O201" s="831">
        <v>11600</v>
      </c>
      <c r="P201" s="827">
        <v>0.8022130013831259</v>
      </c>
      <c r="Q201" s="832">
        <v>725</v>
      </c>
    </row>
    <row r="202" spans="1:17" ht="14.45" customHeight="1" x14ac:dyDescent="0.2">
      <c r="A202" s="821" t="s">
        <v>6537</v>
      </c>
      <c r="B202" s="822" t="s">
        <v>6415</v>
      </c>
      <c r="C202" s="822" t="s">
        <v>6329</v>
      </c>
      <c r="D202" s="822" t="s">
        <v>6496</v>
      </c>
      <c r="E202" s="822" t="s">
        <v>6460</v>
      </c>
      <c r="F202" s="831">
        <v>638</v>
      </c>
      <c r="G202" s="831">
        <v>607819</v>
      </c>
      <c r="H202" s="831">
        <v>0.93636808991810505</v>
      </c>
      <c r="I202" s="831">
        <v>952.69435736677121</v>
      </c>
      <c r="J202" s="831">
        <v>679</v>
      </c>
      <c r="K202" s="831">
        <v>649124</v>
      </c>
      <c r="L202" s="831">
        <v>1</v>
      </c>
      <c r="M202" s="831">
        <v>956</v>
      </c>
      <c r="N202" s="831">
        <v>566</v>
      </c>
      <c r="O202" s="831">
        <v>542794</v>
      </c>
      <c r="P202" s="827">
        <v>0.83619462537203981</v>
      </c>
      <c r="Q202" s="832">
        <v>959</v>
      </c>
    </row>
    <row r="203" spans="1:17" ht="14.45" customHeight="1" x14ac:dyDescent="0.2">
      <c r="A203" s="821" t="s">
        <v>6537</v>
      </c>
      <c r="B203" s="822" t="s">
        <v>6415</v>
      </c>
      <c r="C203" s="822" t="s">
        <v>6329</v>
      </c>
      <c r="D203" s="822" t="s">
        <v>6386</v>
      </c>
      <c r="E203" s="822" t="s">
        <v>6387</v>
      </c>
      <c r="F203" s="831">
        <v>81</v>
      </c>
      <c r="G203" s="831">
        <v>9801</v>
      </c>
      <c r="H203" s="831">
        <v>0.63758782201405151</v>
      </c>
      <c r="I203" s="831">
        <v>121</v>
      </c>
      <c r="J203" s="831">
        <v>126</v>
      </c>
      <c r="K203" s="831">
        <v>15372</v>
      </c>
      <c r="L203" s="831">
        <v>1</v>
      </c>
      <c r="M203" s="831">
        <v>122</v>
      </c>
      <c r="N203" s="831">
        <v>10</v>
      </c>
      <c r="O203" s="831">
        <v>1230</v>
      </c>
      <c r="P203" s="827">
        <v>8.0015612802498054E-2</v>
      </c>
      <c r="Q203" s="832">
        <v>123</v>
      </c>
    </row>
    <row r="204" spans="1:17" ht="14.45" customHeight="1" x14ac:dyDescent="0.2">
      <c r="A204" s="821" t="s">
        <v>6537</v>
      </c>
      <c r="B204" s="822" t="s">
        <v>6415</v>
      </c>
      <c r="C204" s="822" t="s">
        <v>6329</v>
      </c>
      <c r="D204" s="822" t="s">
        <v>6461</v>
      </c>
      <c r="E204" s="822" t="s">
        <v>6460</v>
      </c>
      <c r="F204" s="831">
        <v>229</v>
      </c>
      <c r="G204" s="831">
        <v>170834</v>
      </c>
      <c r="H204" s="831">
        <v>2.3069464700480742</v>
      </c>
      <c r="I204" s="831">
        <v>746</v>
      </c>
      <c r="J204" s="831">
        <v>99</v>
      </c>
      <c r="K204" s="831">
        <v>74052</v>
      </c>
      <c r="L204" s="831">
        <v>1</v>
      </c>
      <c r="M204" s="831">
        <v>748</v>
      </c>
      <c r="N204" s="831">
        <v>58</v>
      </c>
      <c r="O204" s="831">
        <v>43442</v>
      </c>
      <c r="P204" s="827">
        <v>0.5866418192621401</v>
      </c>
      <c r="Q204" s="832">
        <v>749</v>
      </c>
    </row>
    <row r="205" spans="1:17" ht="14.45" customHeight="1" x14ac:dyDescent="0.2">
      <c r="A205" s="821" t="s">
        <v>6537</v>
      </c>
      <c r="B205" s="822" t="s">
        <v>6415</v>
      </c>
      <c r="C205" s="822" t="s">
        <v>6329</v>
      </c>
      <c r="D205" s="822" t="s">
        <v>6523</v>
      </c>
      <c r="E205" s="822" t="s">
        <v>6524</v>
      </c>
      <c r="F205" s="831">
        <v>1</v>
      </c>
      <c r="G205" s="831">
        <v>58</v>
      </c>
      <c r="H205" s="831"/>
      <c r="I205" s="831">
        <v>58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6537</v>
      </c>
      <c r="B206" s="822" t="s">
        <v>6415</v>
      </c>
      <c r="C206" s="822" t="s">
        <v>6329</v>
      </c>
      <c r="D206" s="822" t="s">
        <v>6462</v>
      </c>
      <c r="E206" s="822" t="s">
        <v>6463</v>
      </c>
      <c r="F206" s="831">
        <v>186</v>
      </c>
      <c r="G206" s="831">
        <v>101184</v>
      </c>
      <c r="H206" s="831">
        <v>2.1300997852721992</v>
      </c>
      <c r="I206" s="831">
        <v>544</v>
      </c>
      <c r="J206" s="831">
        <v>87</v>
      </c>
      <c r="K206" s="831">
        <v>47502</v>
      </c>
      <c r="L206" s="831">
        <v>1</v>
      </c>
      <c r="M206" s="831">
        <v>546</v>
      </c>
      <c r="N206" s="831">
        <v>151</v>
      </c>
      <c r="O206" s="831">
        <v>82597</v>
      </c>
      <c r="P206" s="827">
        <v>1.738810997431687</v>
      </c>
      <c r="Q206" s="832">
        <v>547</v>
      </c>
    </row>
    <row r="207" spans="1:17" ht="14.45" customHeight="1" x14ac:dyDescent="0.2">
      <c r="A207" s="821" t="s">
        <v>6537</v>
      </c>
      <c r="B207" s="822" t="s">
        <v>6415</v>
      </c>
      <c r="C207" s="822" t="s">
        <v>6329</v>
      </c>
      <c r="D207" s="822" t="s">
        <v>6452</v>
      </c>
      <c r="E207" s="822" t="s">
        <v>6447</v>
      </c>
      <c r="F207" s="831">
        <v>99</v>
      </c>
      <c r="G207" s="831">
        <v>17721</v>
      </c>
      <c r="H207" s="831">
        <v>2.5384615384615383</v>
      </c>
      <c r="I207" s="831">
        <v>179</v>
      </c>
      <c r="J207" s="831">
        <v>39</v>
      </c>
      <c r="K207" s="831">
        <v>6981</v>
      </c>
      <c r="L207" s="831">
        <v>1</v>
      </c>
      <c r="M207" s="831">
        <v>179</v>
      </c>
      <c r="N207" s="831">
        <v>18</v>
      </c>
      <c r="O207" s="831">
        <v>3240</v>
      </c>
      <c r="P207" s="827">
        <v>0.4641168886978943</v>
      </c>
      <c r="Q207" s="832">
        <v>180</v>
      </c>
    </row>
    <row r="208" spans="1:17" ht="14.45" customHeight="1" x14ac:dyDescent="0.2">
      <c r="A208" s="821" t="s">
        <v>6537</v>
      </c>
      <c r="B208" s="822" t="s">
        <v>6415</v>
      </c>
      <c r="C208" s="822" t="s">
        <v>6329</v>
      </c>
      <c r="D208" s="822" t="s">
        <v>6453</v>
      </c>
      <c r="E208" s="822" t="s">
        <v>6451</v>
      </c>
      <c r="F208" s="831">
        <v>39</v>
      </c>
      <c r="G208" s="831">
        <v>14859</v>
      </c>
      <c r="H208" s="831">
        <v>7.718961038961039</v>
      </c>
      <c r="I208" s="831">
        <v>381</v>
      </c>
      <c r="J208" s="831">
        <v>5</v>
      </c>
      <c r="K208" s="831">
        <v>1925</v>
      </c>
      <c r="L208" s="831">
        <v>1</v>
      </c>
      <c r="M208" s="831">
        <v>385</v>
      </c>
      <c r="N208" s="831">
        <v>27</v>
      </c>
      <c r="O208" s="831">
        <v>10476</v>
      </c>
      <c r="P208" s="827">
        <v>5.4420779220779218</v>
      </c>
      <c r="Q208" s="832">
        <v>388</v>
      </c>
    </row>
    <row r="209" spans="1:17" ht="14.45" customHeight="1" x14ac:dyDescent="0.2">
      <c r="A209" s="821" t="s">
        <v>6537</v>
      </c>
      <c r="B209" s="822" t="s">
        <v>6415</v>
      </c>
      <c r="C209" s="822" t="s">
        <v>6329</v>
      </c>
      <c r="D209" s="822" t="s">
        <v>6396</v>
      </c>
      <c r="E209" s="822" t="s">
        <v>6397</v>
      </c>
      <c r="F209" s="831">
        <v>6</v>
      </c>
      <c r="G209" s="831">
        <v>3720</v>
      </c>
      <c r="H209" s="831">
        <v>1.9935691318327975</v>
      </c>
      <c r="I209" s="831">
        <v>620</v>
      </c>
      <c r="J209" s="831">
        <v>3</v>
      </c>
      <c r="K209" s="831">
        <v>1866</v>
      </c>
      <c r="L209" s="831">
        <v>1</v>
      </c>
      <c r="M209" s="831">
        <v>622</v>
      </c>
      <c r="N209" s="831"/>
      <c r="O209" s="831"/>
      <c r="P209" s="827"/>
      <c r="Q209" s="832"/>
    </row>
    <row r="210" spans="1:17" ht="14.45" customHeight="1" x14ac:dyDescent="0.2">
      <c r="A210" s="821" t="s">
        <v>6537</v>
      </c>
      <c r="B210" s="822" t="s">
        <v>6415</v>
      </c>
      <c r="C210" s="822" t="s">
        <v>6329</v>
      </c>
      <c r="D210" s="822" t="s">
        <v>6497</v>
      </c>
      <c r="E210" s="822" t="s">
        <v>6498</v>
      </c>
      <c r="F210" s="831">
        <v>21</v>
      </c>
      <c r="G210" s="831">
        <v>2100</v>
      </c>
      <c r="H210" s="831">
        <v>2.1</v>
      </c>
      <c r="I210" s="831">
        <v>100</v>
      </c>
      <c r="J210" s="831">
        <v>10</v>
      </c>
      <c r="K210" s="831">
        <v>1000</v>
      </c>
      <c r="L210" s="831">
        <v>1</v>
      </c>
      <c r="M210" s="831">
        <v>100</v>
      </c>
      <c r="N210" s="831">
        <v>9</v>
      </c>
      <c r="O210" s="831">
        <v>900</v>
      </c>
      <c r="P210" s="827">
        <v>0.9</v>
      </c>
      <c r="Q210" s="832">
        <v>100</v>
      </c>
    </row>
    <row r="211" spans="1:17" ht="14.45" customHeight="1" x14ac:dyDescent="0.2">
      <c r="A211" s="821" t="s">
        <v>6537</v>
      </c>
      <c r="B211" s="822" t="s">
        <v>6415</v>
      </c>
      <c r="C211" s="822" t="s">
        <v>6329</v>
      </c>
      <c r="D211" s="822" t="s">
        <v>6499</v>
      </c>
      <c r="E211" s="822" t="s">
        <v>6460</v>
      </c>
      <c r="F211" s="831">
        <v>305</v>
      </c>
      <c r="G211" s="831">
        <v>315980</v>
      </c>
      <c r="H211" s="831">
        <v>1.433145863570392</v>
      </c>
      <c r="I211" s="831">
        <v>1036</v>
      </c>
      <c r="J211" s="831">
        <v>212</v>
      </c>
      <c r="K211" s="831">
        <v>220480</v>
      </c>
      <c r="L211" s="831">
        <v>1</v>
      </c>
      <c r="M211" s="831">
        <v>1040</v>
      </c>
      <c r="N211" s="831">
        <v>284</v>
      </c>
      <c r="O211" s="831">
        <v>296212</v>
      </c>
      <c r="P211" s="827">
        <v>1.3434869375907112</v>
      </c>
      <c r="Q211" s="832">
        <v>1043</v>
      </c>
    </row>
    <row r="212" spans="1:17" ht="14.45" customHeight="1" x14ac:dyDescent="0.2">
      <c r="A212" s="821" t="s">
        <v>6537</v>
      </c>
      <c r="B212" s="822" t="s">
        <v>6415</v>
      </c>
      <c r="C212" s="822" t="s">
        <v>6329</v>
      </c>
      <c r="D212" s="822" t="s">
        <v>6398</v>
      </c>
      <c r="E212" s="822" t="s">
        <v>6399</v>
      </c>
      <c r="F212" s="831">
        <v>1</v>
      </c>
      <c r="G212" s="831">
        <v>354</v>
      </c>
      <c r="H212" s="831"/>
      <c r="I212" s="831">
        <v>354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6537</v>
      </c>
      <c r="B213" s="822" t="s">
        <v>6415</v>
      </c>
      <c r="C213" s="822" t="s">
        <v>6329</v>
      </c>
      <c r="D213" s="822" t="s">
        <v>6400</v>
      </c>
      <c r="E213" s="822" t="s">
        <v>6401</v>
      </c>
      <c r="F213" s="831">
        <v>2</v>
      </c>
      <c r="G213" s="831">
        <v>748</v>
      </c>
      <c r="H213" s="831">
        <v>0.66312056737588654</v>
      </c>
      <c r="I213" s="831">
        <v>374</v>
      </c>
      <c r="J213" s="831">
        <v>3</v>
      </c>
      <c r="K213" s="831">
        <v>1128</v>
      </c>
      <c r="L213" s="831">
        <v>1</v>
      </c>
      <c r="M213" s="831">
        <v>376</v>
      </c>
      <c r="N213" s="831">
        <v>4</v>
      </c>
      <c r="O213" s="831">
        <v>1508</v>
      </c>
      <c r="P213" s="827">
        <v>1.3368794326241136</v>
      </c>
      <c r="Q213" s="832">
        <v>377</v>
      </c>
    </row>
    <row r="214" spans="1:17" ht="14.45" customHeight="1" x14ac:dyDescent="0.2">
      <c r="A214" s="821" t="s">
        <v>6537</v>
      </c>
      <c r="B214" s="822" t="s">
        <v>6415</v>
      </c>
      <c r="C214" s="822" t="s">
        <v>6329</v>
      </c>
      <c r="D214" s="822" t="s">
        <v>6500</v>
      </c>
      <c r="E214" s="822" t="s">
        <v>6460</v>
      </c>
      <c r="F214" s="831">
        <v>14</v>
      </c>
      <c r="G214" s="831">
        <v>12320</v>
      </c>
      <c r="H214" s="831"/>
      <c r="I214" s="831">
        <v>880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6537</v>
      </c>
      <c r="B215" s="822" t="s">
        <v>6415</v>
      </c>
      <c r="C215" s="822" t="s">
        <v>6329</v>
      </c>
      <c r="D215" s="822" t="s">
        <v>6527</v>
      </c>
      <c r="E215" s="822" t="s">
        <v>6502</v>
      </c>
      <c r="F215" s="831">
        <v>26</v>
      </c>
      <c r="G215" s="831">
        <v>13832</v>
      </c>
      <c r="H215" s="831">
        <v>1.1773918964930201</v>
      </c>
      <c r="I215" s="831">
        <v>532</v>
      </c>
      <c r="J215" s="831">
        <v>22</v>
      </c>
      <c r="K215" s="831">
        <v>11748</v>
      </c>
      <c r="L215" s="831">
        <v>1</v>
      </c>
      <c r="M215" s="831">
        <v>534</v>
      </c>
      <c r="N215" s="831"/>
      <c r="O215" s="831"/>
      <c r="P215" s="827"/>
      <c r="Q215" s="832"/>
    </row>
    <row r="216" spans="1:17" ht="14.45" customHeight="1" x14ac:dyDescent="0.2">
      <c r="A216" s="821" t="s">
        <v>6537</v>
      </c>
      <c r="B216" s="822" t="s">
        <v>6415</v>
      </c>
      <c r="C216" s="822" t="s">
        <v>6329</v>
      </c>
      <c r="D216" s="822" t="s">
        <v>6501</v>
      </c>
      <c r="E216" s="822" t="s">
        <v>6502</v>
      </c>
      <c r="F216" s="831">
        <v>481</v>
      </c>
      <c r="G216" s="831">
        <v>396731</v>
      </c>
      <c r="H216" s="831">
        <v>1.234906494347328</v>
      </c>
      <c r="I216" s="831">
        <v>824.80457380457381</v>
      </c>
      <c r="J216" s="831">
        <v>388</v>
      </c>
      <c r="K216" s="831">
        <v>321264</v>
      </c>
      <c r="L216" s="831">
        <v>1</v>
      </c>
      <c r="M216" s="831">
        <v>828</v>
      </c>
      <c r="N216" s="831">
        <v>230</v>
      </c>
      <c r="O216" s="831">
        <v>191130</v>
      </c>
      <c r="P216" s="827">
        <v>0.59493127147766323</v>
      </c>
      <c r="Q216" s="832">
        <v>831</v>
      </c>
    </row>
    <row r="217" spans="1:17" ht="14.45" customHeight="1" x14ac:dyDescent="0.2">
      <c r="A217" s="821" t="s">
        <v>6537</v>
      </c>
      <c r="B217" s="822" t="s">
        <v>6415</v>
      </c>
      <c r="C217" s="822" t="s">
        <v>6329</v>
      </c>
      <c r="D217" s="822" t="s">
        <v>6508</v>
      </c>
      <c r="E217" s="822" t="s">
        <v>6502</v>
      </c>
      <c r="F217" s="831">
        <v>249</v>
      </c>
      <c r="G217" s="831">
        <v>150645</v>
      </c>
      <c r="H217" s="831">
        <v>0.49671592775041051</v>
      </c>
      <c r="I217" s="831">
        <v>605</v>
      </c>
      <c r="J217" s="831">
        <v>498</v>
      </c>
      <c r="K217" s="831">
        <v>303282</v>
      </c>
      <c r="L217" s="831">
        <v>1</v>
      </c>
      <c r="M217" s="831">
        <v>609</v>
      </c>
      <c r="N217" s="831">
        <v>372</v>
      </c>
      <c r="O217" s="831">
        <v>227664</v>
      </c>
      <c r="P217" s="827">
        <v>0.75066769541219058</v>
      </c>
      <c r="Q217" s="832">
        <v>612</v>
      </c>
    </row>
    <row r="218" spans="1:17" ht="14.45" customHeight="1" x14ac:dyDescent="0.2">
      <c r="A218" s="821" t="s">
        <v>6537</v>
      </c>
      <c r="B218" s="822" t="s">
        <v>6415</v>
      </c>
      <c r="C218" s="822" t="s">
        <v>6329</v>
      </c>
      <c r="D218" s="822" t="s">
        <v>6402</v>
      </c>
      <c r="E218" s="822" t="s">
        <v>6403</v>
      </c>
      <c r="F218" s="831"/>
      <c r="G218" s="831"/>
      <c r="H218" s="831"/>
      <c r="I218" s="831"/>
      <c r="J218" s="831">
        <v>1</v>
      </c>
      <c r="K218" s="831">
        <v>179</v>
      </c>
      <c r="L218" s="831">
        <v>1</v>
      </c>
      <c r="M218" s="831">
        <v>179</v>
      </c>
      <c r="N218" s="831"/>
      <c r="O218" s="831"/>
      <c r="P218" s="827"/>
      <c r="Q218" s="832"/>
    </row>
    <row r="219" spans="1:17" ht="14.45" customHeight="1" x14ac:dyDescent="0.2">
      <c r="A219" s="821" t="s">
        <v>6537</v>
      </c>
      <c r="B219" s="822" t="s">
        <v>6415</v>
      </c>
      <c r="C219" s="822" t="s">
        <v>6329</v>
      </c>
      <c r="D219" s="822" t="s">
        <v>6503</v>
      </c>
      <c r="E219" s="822" t="s">
        <v>6504</v>
      </c>
      <c r="F219" s="831">
        <v>3</v>
      </c>
      <c r="G219" s="831">
        <v>1875</v>
      </c>
      <c r="H219" s="831">
        <v>0.99681020733652315</v>
      </c>
      <c r="I219" s="831">
        <v>625</v>
      </c>
      <c r="J219" s="831">
        <v>3</v>
      </c>
      <c r="K219" s="831">
        <v>1881</v>
      </c>
      <c r="L219" s="831">
        <v>1</v>
      </c>
      <c r="M219" s="831">
        <v>627</v>
      </c>
      <c r="N219" s="831"/>
      <c r="O219" s="831"/>
      <c r="P219" s="827"/>
      <c r="Q219" s="832"/>
    </row>
    <row r="220" spans="1:17" ht="14.45" customHeight="1" x14ac:dyDescent="0.2">
      <c r="A220" s="821" t="s">
        <v>6537</v>
      </c>
      <c r="B220" s="822" t="s">
        <v>6415</v>
      </c>
      <c r="C220" s="822" t="s">
        <v>6329</v>
      </c>
      <c r="D220" s="822" t="s">
        <v>6530</v>
      </c>
      <c r="E220" s="822" t="s">
        <v>6531</v>
      </c>
      <c r="F220" s="831">
        <v>2</v>
      </c>
      <c r="G220" s="831">
        <v>2762</v>
      </c>
      <c r="H220" s="831">
        <v>0.99855386840202454</v>
      </c>
      <c r="I220" s="831">
        <v>1381</v>
      </c>
      <c r="J220" s="831">
        <v>2</v>
      </c>
      <c r="K220" s="831">
        <v>2766</v>
      </c>
      <c r="L220" s="831">
        <v>1</v>
      </c>
      <c r="M220" s="831">
        <v>1383</v>
      </c>
      <c r="N220" s="831"/>
      <c r="O220" s="831"/>
      <c r="P220" s="827"/>
      <c r="Q220" s="832"/>
    </row>
    <row r="221" spans="1:17" ht="14.45" customHeight="1" x14ac:dyDescent="0.2">
      <c r="A221" s="821" t="s">
        <v>6537</v>
      </c>
      <c r="B221" s="822" t="s">
        <v>6415</v>
      </c>
      <c r="C221" s="822" t="s">
        <v>6329</v>
      </c>
      <c r="D221" s="822" t="s">
        <v>6532</v>
      </c>
      <c r="E221" s="822" t="s">
        <v>6502</v>
      </c>
      <c r="F221" s="831">
        <v>48</v>
      </c>
      <c r="G221" s="831">
        <v>42000</v>
      </c>
      <c r="H221" s="831"/>
      <c r="I221" s="831">
        <v>875</v>
      </c>
      <c r="J221" s="831"/>
      <c r="K221" s="831"/>
      <c r="L221" s="831"/>
      <c r="M221" s="831"/>
      <c r="N221" s="831">
        <v>15</v>
      </c>
      <c r="O221" s="831">
        <v>13215</v>
      </c>
      <c r="P221" s="827"/>
      <c r="Q221" s="832">
        <v>881</v>
      </c>
    </row>
    <row r="222" spans="1:17" ht="14.45" customHeight="1" x14ac:dyDescent="0.2">
      <c r="A222" s="821" t="s">
        <v>6537</v>
      </c>
      <c r="B222" s="822" t="s">
        <v>6415</v>
      </c>
      <c r="C222" s="822" t="s">
        <v>6329</v>
      </c>
      <c r="D222" s="822" t="s">
        <v>6533</v>
      </c>
      <c r="E222" s="822" t="s">
        <v>6534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547</v>
      </c>
      <c r="P222" s="827"/>
      <c r="Q222" s="832">
        <v>547</v>
      </c>
    </row>
    <row r="223" spans="1:17" ht="14.45" customHeight="1" x14ac:dyDescent="0.2">
      <c r="A223" s="821" t="s">
        <v>6537</v>
      </c>
      <c r="B223" s="822" t="s">
        <v>6415</v>
      </c>
      <c r="C223" s="822" t="s">
        <v>6329</v>
      </c>
      <c r="D223" s="822" t="s">
        <v>6404</v>
      </c>
      <c r="E223" s="822" t="s">
        <v>6405</v>
      </c>
      <c r="F223" s="831">
        <v>2</v>
      </c>
      <c r="G223" s="831">
        <v>2596</v>
      </c>
      <c r="H223" s="831">
        <v>0.99616270145817343</v>
      </c>
      <c r="I223" s="831">
        <v>1298</v>
      </c>
      <c r="J223" s="831">
        <v>2</v>
      </c>
      <c r="K223" s="831">
        <v>2606</v>
      </c>
      <c r="L223" s="831">
        <v>1</v>
      </c>
      <c r="M223" s="831">
        <v>1303</v>
      </c>
      <c r="N223" s="831"/>
      <c r="O223" s="831"/>
      <c r="P223" s="827"/>
      <c r="Q223" s="832"/>
    </row>
    <row r="224" spans="1:17" ht="14.45" customHeight="1" x14ac:dyDescent="0.2">
      <c r="A224" s="821" t="s">
        <v>6537</v>
      </c>
      <c r="B224" s="822" t="s">
        <v>6328</v>
      </c>
      <c r="C224" s="822" t="s">
        <v>6329</v>
      </c>
      <c r="D224" s="822" t="s">
        <v>6332</v>
      </c>
      <c r="E224" s="822" t="s">
        <v>6333</v>
      </c>
      <c r="F224" s="831">
        <v>8</v>
      </c>
      <c r="G224" s="831">
        <v>0</v>
      </c>
      <c r="H224" s="831"/>
      <c r="I224" s="831">
        <v>0</v>
      </c>
      <c r="J224" s="831">
        <v>4</v>
      </c>
      <c r="K224" s="831">
        <v>0</v>
      </c>
      <c r="L224" s="831"/>
      <c r="M224" s="831">
        <v>0</v>
      </c>
      <c r="N224" s="831">
        <v>5</v>
      </c>
      <c r="O224" s="831">
        <v>0</v>
      </c>
      <c r="P224" s="827"/>
      <c r="Q224" s="832">
        <v>0</v>
      </c>
    </row>
    <row r="225" spans="1:17" ht="14.45" customHeight="1" x14ac:dyDescent="0.2">
      <c r="A225" s="821" t="s">
        <v>6537</v>
      </c>
      <c r="B225" s="822" t="s">
        <v>6334</v>
      </c>
      <c r="C225" s="822" t="s">
        <v>6329</v>
      </c>
      <c r="D225" s="822" t="s">
        <v>6380</v>
      </c>
      <c r="E225" s="822" t="s">
        <v>6381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711</v>
      </c>
      <c r="P225" s="827"/>
      <c r="Q225" s="832">
        <v>711</v>
      </c>
    </row>
    <row r="226" spans="1:17" ht="14.45" customHeight="1" x14ac:dyDescent="0.2">
      <c r="A226" s="821" t="s">
        <v>6414</v>
      </c>
      <c r="B226" s="822" t="s">
        <v>6415</v>
      </c>
      <c r="C226" s="822" t="s">
        <v>6359</v>
      </c>
      <c r="D226" s="822" t="s">
        <v>6510</v>
      </c>
      <c r="E226" s="822" t="s">
        <v>6511</v>
      </c>
      <c r="F226" s="831">
        <v>2</v>
      </c>
      <c r="G226" s="831">
        <v>4620</v>
      </c>
      <c r="H226" s="831">
        <v>0.5</v>
      </c>
      <c r="I226" s="831">
        <v>2310</v>
      </c>
      <c r="J226" s="831">
        <v>4</v>
      </c>
      <c r="K226" s="831">
        <v>9240</v>
      </c>
      <c r="L226" s="831">
        <v>1</v>
      </c>
      <c r="M226" s="831">
        <v>2310</v>
      </c>
      <c r="N226" s="831">
        <v>3</v>
      </c>
      <c r="O226" s="831">
        <v>4501.2000000000007</v>
      </c>
      <c r="P226" s="827">
        <v>0.48714285714285721</v>
      </c>
      <c r="Q226" s="832">
        <v>1500.4000000000003</v>
      </c>
    </row>
    <row r="227" spans="1:17" ht="14.45" customHeight="1" x14ac:dyDescent="0.2">
      <c r="A227" s="821" t="s">
        <v>6414</v>
      </c>
      <c r="B227" s="822" t="s">
        <v>6415</v>
      </c>
      <c r="C227" s="822" t="s">
        <v>6359</v>
      </c>
      <c r="D227" s="822" t="s">
        <v>6510</v>
      </c>
      <c r="E227" s="822" t="s">
        <v>6512</v>
      </c>
      <c r="F227" s="831">
        <v>1</v>
      </c>
      <c r="G227" s="831">
        <v>2310</v>
      </c>
      <c r="H227" s="831">
        <v>0.76979472140762462</v>
      </c>
      <c r="I227" s="831">
        <v>2310</v>
      </c>
      <c r="J227" s="831">
        <v>2</v>
      </c>
      <c r="K227" s="831">
        <v>3000.8</v>
      </c>
      <c r="L227" s="831">
        <v>1</v>
      </c>
      <c r="M227" s="831">
        <v>1500.4</v>
      </c>
      <c r="N227" s="831"/>
      <c r="O227" s="831"/>
      <c r="P227" s="827"/>
      <c r="Q227" s="832"/>
    </row>
    <row r="228" spans="1:17" ht="14.45" customHeight="1" x14ac:dyDescent="0.2">
      <c r="A228" s="821" t="s">
        <v>6414</v>
      </c>
      <c r="B228" s="822" t="s">
        <v>6415</v>
      </c>
      <c r="C228" s="822" t="s">
        <v>6359</v>
      </c>
      <c r="D228" s="822" t="s">
        <v>6513</v>
      </c>
      <c r="E228" s="822" t="s">
        <v>6514</v>
      </c>
      <c r="F228" s="831">
        <v>1</v>
      </c>
      <c r="G228" s="831">
        <v>2310</v>
      </c>
      <c r="H228" s="831"/>
      <c r="I228" s="831">
        <v>2310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6414</v>
      </c>
      <c r="B229" s="822" t="s">
        <v>6415</v>
      </c>
      <c r="C229" s="822" t="s">
        <v>6359</v>
      </c>
      <c r="D229" s="822" t="s">
        <v>6432</v>
      </c>
      <c r="E229" s="822" t="s">
        <v>6433</v>
      </c>
      <c r="F229" s="831">
        <v>550</v>
      </c>
      <c r="G229" s="831">
        <v>497612.5</v>
      </c>
      <c r="H229" s="831"/>
      <c r="I229" s="831">
        <v>904.75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6414</v>
      </c>
      <c r="B230" s="822" t="s">
        <v>6415</v>
      </c>
      <c r="C230" s="822" t="s">
        <v>6359</v>
      </c>
      <c r="D230" s="822" t="s">
        <v>6362</v>
      </c>
      <c r="E230" s="822" t="s">
        <v>6363</v>
      </c>
      <c r="F230" s="831">
        <v>7</v>
      </c>
      <c r="G230" s="831">
        <v>1698.4799999999996</v>
      </c>
      <c r="H230" s="831">
        <v>0.47559951165421532</v>
      </c>
      <c r="I230" s="831">
        <v>242.63999999999993</v>
      </c>
      <c r="J230" s="831">
        <v>16</v>
      </c>
      <c r="K230" s="831">
        <v>3571.2399999999993</v>
      </c>
      <c r="L230" s="831">
        <v>1</v>
      </c>
      <c r="M230" s="831">
        <v>223.20249999999996</v>
      </c>
      <c r="N230" s="831">
        <v>18</v>
      </c>
      <c r="O230" s="831">
        <v>3372.3200000000006</v>
      </c>
      <c r="P230" s="827">
        <v>0.94429945901143619</v>
      </c>
      <c r="Q230" s="832">
        <v>187.35111111111115</v>
      </c>
    </row>
    <row r="231" spans="1:17" ht="14.45" customHeight="1" x14ac:dyDescent="0.2">
      <c r="A231" s="821" t="s">
        <v>6414</v>
      </c>
      <c r="B231" s="822" t="s">
        <v>6415</v>
      </c>
      <c r="C231" s="822" t="s">
        <v>6329</v>
      </c>
      <c r="D231" s="822" t="s">
        <v>6494</v>
      </c>
      <c r="E231" s="822" t="s">
        <v>6495</v>
      </c>
      <c r="F231" s="831">
        <v>24</v>
      </c>
      <c r="G231" s="831">
        <v>4704</v>
      </c>
      <c r="H231" s="831">
        <v>0.71630881681132941</v>
      </c>
      <c r="I231" s="831">
        <v>196</v>
      </c>
      <c r="J231" s="831">
        <v>33</v>
      </c>
      <c r="K231" s="831">
        <v>6567</v>
      </c>
      <c r="L231" s="831">
        <v>1</v>
      </c>
      <c r="M231" s="831">
        <v>199</v>
      </c>
      <c r="N231" s="831">
        <v>45</v>
      </c>
      <c r="O231" s="831">
        <v>9045</v>
      </c>
      <c r="P231" s="827">
        <v>1.3773412517131109</v>
      </c>
      <c r="Q231" s="832">
        <v>201</v>
      </c>
    </row>
    <row r="232" spans="1:17" ht="14.45" customHeight="1" x14ac:dyDescent="0.2">
      <c r="A232" s="821" t="s">
        <v>6414</v>
      </c>
      <c r="B232" s="822" t="s">
        <v>6415</v>
      </c>
      <c r="C232" s="822" t="s">
        <v>6329</v>
      </c>
      <c r="D232" s="822" t="s">
        <v>6518</v>
      </c>
      <c r="E232" s="822" t="s">
        <v>6519</v>
      </c>
      <c r="F232" s="831">
        <v>3</v>
      </c>
      <c r="G232" s="831">
        <v>3480</v>
      </c>
      <c r="H232" s="831"/>
      <c r="I232" s="831">
        <v>1160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6414</v>
      </c>
      <c r="B233" s="822" t="s">
        <v>6415</v>
      </c>
      <c r="C233" s="822" t="s">
        <v>6329</v>
      </c>
      <c r="D233" s="822" t="s">
        <v>6376</v>
      </c>
      <c r="E233" s="822" t="s">
        <v>6377</v>
      </c>
      <c r="F233" s="831">
        <v>1</v>
      </c>
      <c r="G233" s="831">
        <v>37</v>
      </c>
      <c r="H233" s="831"/>
      <c r="I233" s="831">
        <v>37</v>
      </c>
      <c r="J233" s="831"/>
      <c r="K233" s="831"/>
      <c r="L233" s="831"/>
      <c r="M233" s="831"/>
      <c r="N233" s="831">
        <v>1</v>
      </c>
      <c r="O233" s="831">
        <v>38</v>
      </c>
      <c r="P233" s="827"/>
      <c r="Q233" s="832">
        <v>38</v>
      </c>
    </row>
    <row r="234" spans="1:17" ht="14.45" customHeight="1" x14ac:dyDescent="0.2">
      <c r="A234" s="821" t="s">
        <v>6414</v>
      </c>
      <c r="B234" s="822" t="s">
        <v>6415</v>
      </c>
      <c r="C234" s="822" t="s">
        <v>6329</v>
      </c>
      <c r="D234" s="822" t="s">
        <v>6520</v>
      </c>
      <c r="E234" s="822" t="s">
        <v>6521</v>
      </c>
      <c r="F234" s="831">
        <v>2</v>
      </c>
      <c r="G234" s="831">
        <v>1594</v>
      </c>
      <c r="H234" s="831">
        <v>0.99624999999999997</v>
      </c>
      <c r="I234" s="831">
        <v>797</v>
      </c>
      <c r="J234" s="831">
        <v>2</v>
      </c>
      <c r="K234" s="831">
        <v>1600</v>
      </c>
      <c r="L234" s="831">
        <v>1</v>
      </c>
      <c r="M234" s="831">
        <v>800</v>
      </c>
      <c r="N234" s="831"/>
      <c r="O234" s="831"/>
      <c r="P234" s="827"/>
      <c r="Q234" s="832"/>
    </row>
    <row r="235" spans="1:17" ht="14.45" customHeight="1" x14ac:dyDescent="0.2">
      <c r="A235" s="821" t="s">
        <v>6414</v>
      </c>
      <c r="B235" s="822" t="s">
        <v>6415</v>
      </c>
      <c r="C235" s="822" t="s">
        <v>6329</v>
      </c>
      <c r="D235" s="822" t="s">
        <v>6423</v>
      </c>
      <c r="E235" s="822" t="s">
        <v>6424</v>
      </c>
      <c r="F235" s="831">
        <v>2082</v>
      </c>
      <c r="G235" s="831">
        <v>524664</v>
      </c>
      <c r="H235" s="831">
        <v>0.95057814045678712</v>
      </c>
      <c r="I235" s="831">
        <v>252</v>
      </c>
      <c r="J235" s="831">
        <v>2173</v>
      </c>
      <c r="K235" s="831">
        <v>551942</v>
      </c>
      <c r="L235" s="831">
        <v>1</v>
      </c>
      <c r="M235" s="831">
        <v>254</v>
      </c>
      <c r="N235" s="831">
        <v>1638</v>
      </c>
      <c r="O235" s="831">
        <v>417690</v>
      </c>
      <c r="P235" s="827">
        <v>0.75676429769794651</v>
      </c>
      <c r="Q235" s="832">
        <v>255</v>
      </c>
    </row>
    <row r="236" spans="1:17" ht="14.45" customHeight="1" x14ac:dyDescent="0.2">
      <c r="A236" s="821" t="s">
        <v>6414</v>
      </c>
      <c r="B236" s="822" t="s">
        <v>6415</v>
      </c>
      <c r="C236" s="822" t="s">
        <v>6329</v>
      </c>
      <c r="D236" s="822" t="s">
        <v>6425</v>
      </c>
      <c r="E236" s="822" t="s">
        <v>6426</v>
      </c>
      <c r="F236" s="831">
        <v>851</v>
      </c>
      <c r="G236" s="831">
        <v>107838</v>
      </c>
      <c r="H236" s="831">
        <v>1.0128486897717668</v>
      </c>
      <c r="I236" s="831">
        <v>126.71915393654524</v>
      </c>
      <c r="J236" s="831">
        <v>845</v>
      </c>
      <c r="K236" s="831">
        <v>106470</v>
      </c>
      <c r="L236" s="831">
        <v>1</v>
      </c>
      <c r="M236" s="831">
        <v>126</v>
      </c>
      <c r="N236" s="831">
        <v>674</v>
      </c>
      <c r="O236" s="831">
        <v>85598</v>
      </c>
      <c r="P236" s="827">
        <v>0.80396355780971163</v>
      </c>
      <c r="Q236" s="832">
        <v>127</v>
      </c>
    </row>
    <row r="237" spans="1:17" ht="14.45" customHeight="1" x14ac:dyDescent="0.2">
      <c r="A237" s="821" t="s">
        <v>6414</v>
      </c>
      <c r="B237" s="822" t="s">
        <v>6415</v>
      </c>
      <c r="C237" s="822" t="s">
        <v>6329</v>
      </c>
      <c r="D237" s="822" t="s">
        <v>6436</v>
      </c>
      <c r="E237" s="822" t="s">
        <v>6437</v>
      </c>
      <c r="F237" s="831">
        <v>6</v>
      </c>
      <c r="G237" s="831">
        <v>2976</v>
      </c>
      <c r="H237" s="831">
        <v>2.9879518072289155</v>
      </c>
      <c r="I237" s="831">
        <v>496</v>
      </c>
      <c r="J237" s="831">
        <v>2</v>
      </c>
      <c r="K237" s="831">
        <v>996</v>
      </c>
      <c r="L237" s="831">
        <v>1</v>
      </c>
      <c r="M237" s="831">
        <v>498</v>
      </c>
      <c r="N237" s="831"/>
      <c r="O237" s="831"/>
      <c r="P237" s="827"/>
      <c r="Q237" s="832"/>
    </row>
    <row r="238" spans="1:17" ht="14.45" customHeight="1" x14ac:dyDescent="0.2">
      <c r="A238" s="821" t="s">
        <v>6414</v>
      </c>
      <c r="B238" s="822" t="s">
        <v>6415</v>
      </c>
      <c r="C238" s="822" t="s">
        <v>6329</v>
      </c>
      <c r="D238" s="822" t="s">
        <v>6438</v>
      </c>
      <c r="E238" s="822" t="s">
        <v>6439</v>
      </c>
      <c r="F238" s="831">
        <v>19</v>
      </c>
      <c r="G238" s="831">
        <v>13091</v>
      </c>
      <c r="H238" s="831">
        <v>1.8945007235890015</v>
      </c>
      <c r="I238" s="831">
        <v>689</v>
      </c>
      <c r="J238" s="831">
        <v>10</v>
      </c>
      <c r="K238" s="831">
        <v>6910</v>
      </c>
      <c r="L238" s="831">
        <v>1</v>
      </c>
      <c r="M238" s="831">
        <v>691</v>
      </c>
      <c r="N238" s="831"/>
      <c r="O238" s="831"/>
      <c r="P238" s="827"/>
      <c r="Q238" s="832"/>
    </row>
    <row r="239" spans="1:17" ht="14.45" customHeight="1" x14ac:dyDescent="0.2">
      <c r="A239" s="821" t="s">
        <v>6414</v>
      </c>
      <c r="B239" s="822" t="s">
        <v>6415</v>
      </c>
      <c r="C239" s="822" t="s">
        <v>6329</v>
      </c>
      <c r="D239" s="822" t="s">
        <v>6440</v>
      </c>
      <c r="E239" s="822" t="s">
        <v>6437</v>
      </c>
      <c r="F239" s="831">
        <v>4</v>
      </c>
      <c r="G239" s="831">
        <v>2276</v>
      </c>
      <c r="H239" s="831">
        <v>0.79441535776614314</v>
      </c>
      <c r="I239" s="831">
        <v>569</v>
      </c>
      <c r="J239" s="831">
        <v>5</v>
      </c>
      <c r="K239" s="831">
        <v>2865</v>
      </c>
      <c r="L239" s="831">
        <v>1</v>
      </c>
      <c r="M239" s="831">
        <v>573</v>
      </c>
      <c r="N239" s="831">
        <v>31</v>
      </c>
      <c r="O239" s="831">
        <v>17856</v>
      </c>
      <c r="P239" s="827">
        <v>6.2324607329842934</v>
      </c>
      <c r="Q239" s="832">
        <v>576</v>
      </c>
    </row>
    <row r="240" spans="1:17" ht="14.45" customHeight="1" x14ac:dyDescent="0.2">
      <c r="A240" s="821" t="s">
        <v>6414</v>
      </c>
      <c r="B240" s="822" t="s">
        <v>6415</v>
      </c>
      <c r="C240" s="822" t="s">
        <v>6329</v>
      </c>
      <c r="D240" s="822" t="s">
        <v>6441</v>
      </c>
      <c r="E240" s="822" t="s">
        <v>6439</v>
      </c>
      <c r="F240" s="831">
        <v>75</v>
      </c>
      <c r="G240" s="831">
        <v>57150</v>
      </c>
      <c r="H240" s="831">
        <v>1.5226194916608942</v>
      </c>
      <c r="I240" s="831">
        <v>762</v>
      </c>
      <c r="J240" s="831">
        <v>49</v>
      </c>
      <c r="K240" s="831">
        <v>37534</v>
      </c>
      <c r="L240" s="831">
        <v>1</v>
      </c>
      <c r="M240" s="831">
        <v>766</v>
      </c>
      <c r="N240" s="831">
        <v>46</v>
      </c>
      <c r="O240" s="831">
        <v>35374</v>
      </c>
      <c r="P240" s="827">
        <v>0.94245217669313153</v>
      </c>
      <c r="Q240" s="832">
        <v>769</v>
      </c>
    </row>
    <row r="241" spans="1:17" ht="14.45" customHeight="1" x14ac:dyDescent="0.2">
      <c r="A241" s="821" t="s">
        <v>6414</v>
      </c>
      <c r="B241" s="822" t="s">
        <v>6415</v>
      </c>
      <c r="C241" s="822" t="s">
        <v>6329</v>
      </c>
      <c r="D241" s="822" t="s">
        <v>6459</v>
      </c>
      <c r="E241" s="822" t="s">
        <v>6460</v>
      </c>
      <c r="F241" s="831">
        <v>3098</v>
      </c>
      <c r="G241" s="831">
        <v>2537262</v>
      </c>
      <c r="H241" s="831">
        <v>0.93677997321757889</v>
      </c>
      <c r="I241" s="831">
        <v>819</v>
      </c>
      <c r="J241" s="831">
        <v>3291</v>
      </c>
      <c r="K241" s="831">
        <v>2708493</v>
      </c>
      <c r="L241" s="831">
        <v>1</v>
      </c>
      <c r="M241" s="831">
        <v>823</v>
      </c>
      <c r="N241" s="831">
        <v>2746</v>
      </c>
      <c r="O241" s="831">
        <v>2268196</v>
      </c>
      <c r="P241" s="827">
        <v>0.83743838363252188</v>
      </c>
      <c r="Q241" s="832">
        <v>826</v>
      </c>
    </row>
    <row r="242" spans="1:17" ht="14.45" customHeight="1" x14ac:dyDescent="0.2">
      <c r="A242" s="821" t="s">
        <v>6414</v>
      </c>
      <c r="B242" s="822" t="s">
        <v>6415</v>
      </c>
      <c r="C242" s="822" t="s">
        <v>6329</v>
      </c>
      <c r="D242" s="822" t="s">
        <v>6427</v>
      </c>
      <c r="E242" s="822" t="s">
        <v>6399</v>
      </c>
      <c r="F242" s="831">
        <v>6</v>
      </c>
      <c r="G242" s="831">
        <v>2782</v>
      </c>
      <c r="H242" s="831">
        <v>0.9907407407407407</v>
      </c>
      <c r="I242" s="831">
        <v>463.66666666666669</v>
      </c>
      <c r="J242" s="831">
        <v>6</v>
      </c>
      <c r="K242" s="831">
        <v>2808</v>
      </c>
      <c r="L242" s="831">
        <v>1</v>
      </c>
      <c r="M242" s="831">
        <v>468</v>
      </c>
      <c r="N242" s="831">
        <v>2</v>
      </c>
      <c r="O242" s="831">
        <v>946</v>
      </c>
      <c r="P242" s="827">
        <v>0.3368945868945869</v>
      </c>
      <c r="Q242" s="832">
        <v>473</v>
      </c>
    </row>
    <row r="243" spans="1:17" ht="14.45" customHeight="1" x14ac:dyDescent="0.2">
      <c r="A243" s="821" t="s">
        <v>6414</v>
      </c>
      <c r="B243" s="822" t="s">
        <v>6415</v>
      </c>
      <c r="C243" s="822" t="s">
        <v>6329</v>
      </c>
      <c r="D243" s="822" t="s">
        <v>6442</v>
      </c>
      <c r="E243" s="822" t="s">
        <v>6401</v>
      </c>
      <c r="F243" s="831">
        <v>6</v>
      </c>
      <c r="G243" s="831">
        <v>2682</v>
      </c>
      <c r="H243" s="831">
        <v>0.37167405764966743</v>
      </c>
      <c r="I243" s="831">
        <v>447</v>
      </c>
      <c r="J243" s="831">
        <v>16</v>
      </c>
      <c r="K243" s="831">
        <v>7216</v>
      </c>
      <c r="L243" s="831">
        <v>1</v>
      </c>
      <c r="M243" s="831">
        <v>451</v>
      </c>
      <c r="N243" s="831">
        <v>17</v>
      </c>
      <c r="O243" s="831">
        <v>7718</v>
      </c>
      <c r="P243" s="827">
        <v>1.0695676274944568</v>
      </c>
      <c r="Q243" s="832">
        <v>454</v>
      </c>
    </row>
    <row r="244" spans="1:17" ht="14.45" customHeight="1" x14ac:dyDescent="0.2">
      <c r="A244" s="821" t="s">
        <v>6414</v>
      </c>
      <c r="B244" s="822" t="s">
        <v>6415</v>
      </c>
      <c r="C244" s="822" t="s">
        <v>6329</v>
      </c>
      <c r="D244" s="822" t="s">
        <v>6443</v>
      </c>
      <c r="E244" s="822" t="s">
        <v>6397</v>
      </c>
      <c r="F244" s="831"/>
      <c r="G244" s="831"/>
      <c r="H244" s="831"/>
      <c r="I244" s="831"/>
      <c r="J244" s="831"/>
      <c r="K244" s="831"/>
      <c r="L244" s="831"/>
      <c r="M244" s="831"/>
      <c r="N244" s="831">
        <v>2</v>
      </c>
      <c r="O244" s="831">
        <v>1480</v>
      </c>
      <c r="P244" s="827"/>
      <c r="Q244" s="832">
        <v>740</v>
      </c>
    </row>
    <row r="245" spans="1:17" ht="14.45" customHeight="1" x14ac:dyDescent="0.2">
      <c r="A245" s="821" t="s">
        <v>6414</v>
      </c>
      <c r="B245" s="822" t="s">
        <v>6415</v>
      </c>
      <c r="C245" s="822" t="s">
        <v>6329</v>
      </c>
      <c r="D245" s="822" t="s">
        <v>6446</v>
      </c>
      <c r="E245" s="822" t="s">
        <v>6447</v>
      </c>
      <c r="F245" s="831">
        <v>1236</v>
      </c>
      <c r="G245" s="831">
        <v>265740</v>
      </c>
      <c r="H245" s="831">
        <v>0.94273155883824145</v>
      </c>
      <c r="I245" s="831">
        <v>215</v>
      </c>
      <c r="J245" s="831">
        <v>1299</v>
      </c>
      <c r="K245" s="831">
        <v>281883</v>
      </c>
      <c r="L245" s="831">
        <v>1</v>
      </c>
      <c r="M245" s="831">
        <v>217</v>
      </c>
      <c r="N245" s="831">
        <v>1093</v>
      </c>
      <c r="O245" s="831">
        <v>239367</v>
      </c>
      <c r="P245" s="827">
        <v>0.84917146475665439</v>
      </c>
      <c r="Q245" s="832">
        <v>219</v>
      </c>
    </row>
    <row r="246" spans="1:17" ht="14.45" customHeight="1" x14ac:dyDescent="0.2">
      <c r="A246" s="821" t="s">
        <v>6414</v>
      </c>
      <c r="B246" s="822" t="s">
        <v>6415</v>
      </c>
      <c r="C246" s="822" t="s">
        <v>6329</v>
      </c>
      <c r="D246" s="822" t="s">
        <v>6382</v>
      </c>
      <c r="E246" s="822" t="s">
        <v>6383</v>
      </c>
      <c r="F246" s="831"/>
      <c r="G246" s="831"/>
      <c r="H246" s="831"/>
      <c r="I246" s="831"/>
      <c r="J246" s="831">
        <v>1</v>
      </c>
      <c r="K246" s="831">
        <v>358</v>
      </c>
      <c r="L246" s="831">
        <v>1</v>
      </c>
      <c r="M246" s="831">
        <v>358</v>
      </c>
      <c r="N246" s="831"/>
      <c r="O246" s="831"/>
      <c r="P246" s="827"/>
      <c r="Q246" s="832"/>
    </row>
    <row r="247" spans="1:17" ht="14.45" customHeight="1" x14ac:dyDescent="0.2">
      <c r="A247" s="821" t="s">
        <v>6414</v>
      </c>
      <c r="B247" s="822" t="s">
        <v>6415</v>
      </c>
      <c r="C247" s="822" t="s">
        <v>6329</v>
      </c>
      <c r="D247" s="822" t="s">
        <v>6448</v>
      </c>
      <c r="E247" s="822" t="s">
        <v>6449</v>
      </c>
      <c r="F247" s="831">
        <v>10139</v>
      </c>
      <c r="G247" s="831">
        <v>871954</v>
      </c>
      <c r="H247" s="831">
        <v>0.96640672796432081</v>
      </c>
      <c r="I247" s="831">
        <v>86</v>
      </c>
      <c r="J247" s="831">
        <v>10253</v>
      </c>
      <c r="K247" s="831">
        <v>902264</v>
      </c>
      <c r="L247" s="831">
        <v>1</v>
      </c>
      <c r="M247" s="831">
        <v>88</v>
      </c>
      <c r="N247" s="831">
        <v>9136</v>
      </c>
      <c r="O247" s="831">
        <v>813104</v>
      </c>
      <c r="P247" s="827">
        <v>0.90118191571424766</v>
      </c>
      <c r="Q247" s="832">
        <v>89</v>
      </c>
    </row>
    <row r="248" spans="1:17" ht="14.45" customHeight="1" x14ac:dyDescent="0.2">
      <c r="A248" s="821" t="s">
        <v>6414</v>
      </c>
      <c r="B248" s="822" t="s">
        <v>6415</v>
      </c>
      <c r="C248" s="822" t="s">
        <v>6329</v>
      </c>
      <c r="D248" s="822" t="s">
        <v>6428</v>
      </c>
      <c r="E248" s="822" t="s">
        <v>6429</v>
      </c>
      <c r="F248" s="831">
        <v>1</v>
      </c>
      <c r="G248" s="831">
        <v>720</v>
      </c>
      <c r="H248" s="831"/>
      <c r="I248" s="831">
        <v>720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6414</v>
      </c>
      <c r="B249" s="822" t="s">
        <v>6415</v>
      </c>
      <c r="C249" s="822" t="s">
        <v>6329</v>
      </c>
      <c r="D249" s="822" t="s">
        <v>6496</v>
      </c>
      <c r="E249" s="822" t="s">
        <v>6460</v>
      </c>
      <c r="F249" s="831">
        <v>6379</v>
      </c>
      <c r="G249" s="831">
        <v>6077242</v>
      </c>
      <c r="H249" s="831">
        <v>1.0184152032593352</v>
      </c>
      <c r="I249" s="831">
        <v>952.69509327480796</v>
      </c>
      <c r="J249" s="831">
        <v>6242</v>
      </c>
      <c r="K249" s="831">
        <v>5967352</v>
      </c>
      <c r="L249" s="831">
        <v>1</v>
      </c>
      <c r="M249" s="831">
        <v>956</v>
      </c>
      <c r="N249" s="831">
        <v>5932</v>
      </c>
      <c r="O249" s="831">
        <v>5688788</v>
      </c>
      <c r="P249" s="827">
        <v>0.95331865792398374</v>
      </c>
      <c r="Q249" s="832">
        <v>959</v>
      </c>
    </row>
    <row r="250" spans="1:17" ht="14.45" customHeight="1" x14ac:dyDescent="0.2">
      <c r="A250" s="821" t="s">
        <v>6414</v>
      </c>
      <c r="B250" s="822" t="s">
        <v>6415</v>
      </c>
      <c r="C250" s="822" t="s">
        <v>6329</v>
      </c>
      <c r="D250" s="822" t="s">
        <v>6386</v>
      </c>
      <c r="E250" s="822" t="s">
        <v>6387</v>
      </c>
      <c r="F250" s="831">
        <v>70</v>
      </c>
      <c r="G250" s="831">
        <v>8470</v>
      </c>
      <c r="H250" s="831">
        <v>1.1381349099704381</v>
      </c>
      <c r="I250" s="831">
        <v>121</v>
      </c>
      <c r="J250" s="831">
        <v>61</v>
      </c>
      <c r="K250" s="831">
        <v>7442</v>
      </c>
      <c r="L250" s="831">
        <v>1</v>
      </c>
      <c r="M250" s="831">
        <v>122</v>
      </c>
      <c r="N250" s="831">
        <v>7</v>
      </c>
      <c r="O250" s="831">
        <v>861</v>
      </c>
      <c r="P250" s="827">
        <v>0.11569470572426767</v>
      </c>
      <c r="Q250" s="832">
        <v>123</v>
      </c>
    </row>
    <row r="251" spans="1:17" ht="14.45" customHeight="1" x14ac:dyDescent="0.2">
      <c r="A251" s="821" t="s">
        <v>6414</v>
      </c>
      <c r="B251" s="822" t="s">
        <v>6415</v>
      </c>
      <c r="C251" s="822" t="s">
        <v>6329</v>
      </c>
      <c r="D251" s="822" t="s">
        <v>6461</v>
      </c>
      <c r="E251" s="822" t="s">
        <v>6460</v>
      </c>
      <c r="F251" s="831">
        <v>243</v>
      </c>
      <c r="G251" s="831">
        <v>181278</v>
      </c>
      <c r="H251" s="831">
        <v>1.5944096538136785</v>
      </c>
      <c r="I251" s="831">
        <v>746</v>
      </c>
      <c r="J251" s="831">
        <v>152</v>
      </c>
      <c r="K251" s="831">
        <v>113696</v>
      </c>
      <c r="L251" s="831">
        <v>1</v>
      </c>
      <c r="M251" s="831">
        <v>748</v>
      </c>
      <c r="N251" s="831">
        <v>50</v>
      </c>
      <c r="O251" s="831">
        <v>37450</v>
      </c>
      <c r="P251" s="827">
        <v>0.32938713763017169</v>
      </c>
      <c r="Q251" s="832">
        <v>749</v>
      </c>
    </row>
    <row r="252" spans="1:17" ht="14.45" customHeight="1" x14ac:dyDescent="0.2">
      <c r="A252" s="821" t="s">
        <v>6414</v>
      </c>
      <c r="B252" s="822" t="s">
        <v>6415</v>
      </c>
      <c r="C252" s="822" t="s">
        <v>6329</v>
      </c>
      <c r="D252" s="822" t="s">
        <v>6462</v>
      </c>
      <c r="E252" s="822" t="s">
        <v>6463</v>
      </c>
      <c r="F252" s="831">
        <v>611</v>
      </c>
      <c r="G252" s="831">
        <v>332384</v>
      </c>
      <c r="H252" s="831">
        <v>1.0370730915875721</v>
      </c>
      <c r="I252" s="831">
        <v>544</v>
      </c>
      <c r="J252" s="831">
        <v>587</v>
      </c>
      <c r="K252" s="831">
        <v>320502</v>
      </c>
      <c r="L252" s="831">
        <v>1</v>
      </c>
      <c r="M252" s="831">
        <v>546</v>
      </c>
      <c r="N252" s="831">
        <v>467</v>
      </c>
      <c r="O252" s="831">
        <v>255449</v>
      </c>
      <c r="P252" s="827">
        <v>0.79702778765811133</v>
      </c>
      <c r="Q252" s="832">
        <v>547</v>
      </c>
    </row>
    <row r="253" spans="1:17" ht="14.45" customHeight="1" x14ac:dyDescent="0.2">
      <c r="A253" s="821" t="s">
        <v>6414</v>
      </c>
      <c r="B253" s="822" t="s">
        <v>6415</v>
      </c>
      <c r="C253" s="822" t="s">
        <v>6329</v>
      </c>
      <c r="D253" s="822" t="s">
        <v>6452</v>
      </c>
      <c r="E253" s="822" t="s">
        <v>6447</v>
      </c>
      <c r="F253" s="831">
        <v>53</v>
      </c>
      <c r="G253" s="831">
        <v>9487</v>
      </c>
      <c r="H253" s="831">
        <v>2.0384615384615383</v>
      </c>
      <c r="I253" s="831">
        <v>179</v>
      </c>
      <c r="J253" s="831">
        <v>26</v>
      </c>
      <c r="K253" s="831">
        <v>4654</v>
      </c>
      <c r="L253" s="831">
        <v>1</v>
      </c>
      <c r="M253" s="831">
        <v>179</v>
      </c>
      <c r="N253" s="831">
        <v>10</v>
      </c>
      <c r="O253" s="831">
        <v>1800</v>
      </c>
      <c r="P253" s="827">
        <v>0.38676407391491191</v>
      </c>
      <c r="Q253" s="832">
        <v>180</v>
      </c>
    </row>
    <row r="254" spans="1:17" ht="14.45" customHeight="1" x14ac:dyDescent="0.2">
      <c r="A254" s="821" t="s">
        <v>6414</v>
      </c>
      <c r="B254" s="822" t="s">
        <v>6415</v>
      </c>
      <c r="C254" s="822" t="s">
        <v>6329</v>
      </c>
      <c r="D254" s="822" t="s">
        <v>6453</v>
      </c>
      <c r="E254" s="822" t="s">
        <v>6451</v>
      </c>
      <c r="F254" s="831">
        <v>22</v>
      </c>
      <c r="G254" s="831">
        <v>8382</v>
      </c>
      <c r="H254" s="831">
        <v>0.94658385093167707</v>
      </c>
      <c r="I254" s="831">
        <v>381</v>
      </c>
      <c r="J254" s="831">
        <v>23</v>
      </c>
      <c r="K254" s="831">
        <v>8855</v>
      </c>
      <c r="L254" s="831">
        <v>1</v>
      </c>
      <c r="M254" s="831">
        <v>385</v>
      </c>
      <c r="N254" s="831">
        <v>40</v>
      </c>
      <c r="O254" s="831">
        <v>15520</v>
      </c>
      <c r="P254" s="827">
        <v>1.7526821005081874</v>
      </c>
      <c r="Q254" s="832">
        <v>388</v>
      </c>
    </row>
    <row r="255" spans="1:17" ht="14.45" customHeight="1" x14ac:dyDescent="0.2">
      <c r="A255" s="821" t="s">
        <v>6414</v>
      </c>
      <c r="B255" s="822" t="s">
        <v>6415</v>
      </c>
      <c r="C255" s="822" t="s">
        <v>6329</v>
      </c>
      <c r="D255" s="822" t="s">
        <v>6454</v>
      </c>
      <c r="E255" s="822" t="s">
        <v>6455</v>
      </c>
      <c r="F255" s="831"/>
      <c r="G255" s="831"/>
      <c r="H255" s="831"/>
      <c r="I255" s="831"/>
      <c r="J255" s="831">
        <v>1</v>
      </c>
      <c r="K255" s="831">
        <v>275</v>
      </c>
      <c r="L255" s="831">
        <v>1</v>
      </c>
      <c r="M255" s="831">
        <v>275</v>
      </c>
      <c r="N255" s="831"/>
      <c r="O255" s="831"/>
      <c r="P255" s="827"/>
      <c r="Q255" s="832"/>
    </row>
    <row r="256" spans="1:17" ht="14.45" customHeight="1" x14ac:dyDescent="0.2">
      <c r="A256" s="821" t="s">
        <v>6414</v>
      </c>
      <c r="B256" s="822" t="s">
        <v>6415</v>
      </c>
      <c r="C256" s="822" t="s">
        <v>6329</v>
      </c>
      <c r="D256" s="822" t="s">
        <v>6497</v>
      </c>
      <c r="E256" s="822" t="s">
        <v>6498</v>
      </c>
      <c r="F256" s="831">
        <v>157</v>
      </c>
      <c r="G256" s="831">
        <v>15700</v>
      </c>
      <c r="H256" s="831">
        <v>0.96913580246913578</v>
      </c>
      <c r="I256" s="831">
        <v>100</v>
      </c>
      <c r="J256" s="831">
        <v>162</v>
      </c>
      <c r="K256" s="831">
        <v>16200</v>
      </c>
      <c r="L256" s="831">
        <v>1</v>
      </c>
      <c r="M256" s="831">
        <v>100</v>
      </c>
      <c r="N256" s="831">
        <v>198</v>
      </c>
      <c r="O256" s="831">
        <v>19800</v>
      </c>
      <c r="P256" s="827">
        <v>1.2222222222222223</v>
      </c>
      <c r="Q256" s="832">
        <v>100</v>
      </c>
    </row>
    <row r="257" spans="1:17" ht="14.45" customHeight="1" x14ac:dyDescent="0.2">
      <c r="A257" s="821" t="s">
        <v>6414</v>
      </c>
      <c r="B257" s="822" t="s">
        <v>6415</v>
      </c>
      <c r="C257" s="822" t="s">
        <v>6329</v>
      </c>
      <c r="D257" s="822" t="s">
        <v>6499</v>
      </c>
      <c r="E257" s="822" t="s">
        <v>6460</v>
      </c>
      <c r="F257" s="831">
        <v>394</v>
      </c>
      <c r="G257" s="831">
        <v>408184</v>
      </c>
      <c r="H257" s="831">
        <v>0.72682336182336182</v>
      </c>
      <c r="I257" s="831">
        <v>1036</v>
      </c>
      <c r="J257" s="831">
        <v>540</v>
      </c>
      <c r="K257" s="831">
        <v>561600</v>
      </c>
      <c r="L257" s="831">
        <v>1</v>
      </c>
      <c r="M257" s="831">
        <v>1040</v>
      </c>
      <c r="N257" s="831">
        <v>398</v>
      </c>
      <c r="O257" s="831">
        <v>415114</v>
      </c>
      <c r="P257" s="827">
        <v>0.73916310541310537</v>
      </c>
      <c r="Q257" s="832">
        <v>1043</v>
      </c>
    </row>
    <row r="258" spans="1:17" ht="14.45" customHeight="1" x14ac:dyDescent="0.2">
      <c r="A258" s="821" t="s">
        <v>6414</v>
      </c>
      <c r="B258" s="822" t="s">
        <v>6415</v>
      </c>
      <c r="C258" s="822" t="s">
        <v>6329</v>
      </c>
      <c r="D258" s="822" t="s">
        <v>6398</v>
      </c>
      <c r="E258" s="822" t="s">
        <v>6399</v>
      </c>
      <c r="F258" s="831">
        <v>2</v>
      </c>
      <c r="G258" s="831">
        <v>708</v>
      </c>
      <c r="H258" s="831"/>
      <c r="I258" s="831">
        <v>354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6414</v>
      </c>
      <c r="B259" s="822" t="s">
        <v>6415</v>
      </c>
      <c r="C259" s="822" t="s">
        <v>6329</v>
      </c>
      <c r="D259" s="822" t="s">
        <v>6400</v>
      </c>
      <c r="E259" s="822" t="s">
        <v>6401</v>
      </c>
      <c r="F259" s="831">
        <v>2</v>
      </c>
      <c r="G259" s="831">
        <v>748</v>
      </c>
      <c r="H259" s="831">
        <v>1.9893617021276595</v>
      </c>
      <c r="I259" s="831">
        <v>374</v>
      </c>
      <c r="J259" s="831">
        <v>1</v>
      </c>
      <c r="K259" s="831">
        <v>376</v>
      </c>
      <c r="L259" s="831">
        <v>1</v>
      </c>
      <c r="M259" s="831">
        <v>376</v>
      </c>
      <c r="N259" s="831">
        <v>1</v>
      </c>
      <c r="O259" s="831">
        <v>377</v>
      </c>
      <c r="P259" s="827">
        <v>1.0026595744680851</v>
      </c>
      <c r="Q259" s="832">
        <v>377</v>
      </c>
    </row>
    <row r="260" spans="1:17" ht="14.45" customHeight="1" x14ac:dyDescent="0.2">
      <c r="A260" s="821" t="s">
        <v>6414</v>
      </c>
      <c r="B260" s="822" t="s">
        <v>6415</v>
      </c>
      <c r="C260" s="822" t="s">
        <v>6329</v>
      </c>
      <c r="D260" s="822" t="s">
        <v>6500</v>
      </c>
      <c r="E260" s="822" t="s">
        <v>6460</v>
      </c>
      <c r="F260" s="831">
        <v>4</v>
      </c>
      <c r="G260" s="831">
        <v>3520</v>
      </c>
      <c r="H260" s="831"/>
      <c r="I260" s="831">
        <v>880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6414</v>
      </c>
      <c r="B261" s="822" t="s">
        <v>6415</v>
      </c>
      <c r="C261" s="822" t="s">
        <v>6329</v>
      </c>
      <c r="D261" s="822" t="s">
        <v>6501</v>
      </c>
      <c r="E261" s="822" t="s">
        <v>6502</v>
      </c>
      <c r="F261" s="831"/>
      <c r="G261" s="831"/>
      <c r="H261" s="831"/>
      <c r="I261" s="831"/>
      <c r="J261" s="831">
        <v>14</v>
      </c>
      <c r="K261" s="831">
        <v>11592</v>
      </c>
      <c r="L261" s="831">
        <v>1</v>
      </c>
      <c r="M261" s="831">
        <v>828</v>
      </c>
      <c r="N261" s="831"/>
      <c r="O261" s="831"/>
      <c r="P261" s="827"/>
      <c r="Q261" s="832"/>
    </row>
    <row r="262" spans="1:17" ht="14.45" customHeight="1" x14ac:dyDescent="0.2">
      <c r="A262" s="821" t="s">
        <v>6414</v>
      </c>
      <c r="B262" s="822" t="s">
        <v>6415</v>
      </c>
      <c r="C262" s="822" t="s">
        <v>6329</v>
      </c>
      <c r="D262" s="822" t="s">
        <v>6508</v>
      </c>
      <c r="E262" s="822" t="s">
        <v>6502</v>
      </c>
      <c r="F262" s="831"/>
      <c r="G262" s="831"/>
      <c r="H262" s="831"/>
      <c r="I262" s="831"/>
      <c r="J262" s="831"/>
      <c r="K262" s="831"/>
      <c r="L262" s="831"/>
      <c r="M262" s="831"/>
      <c r="N262" s="831">
        <v>4</v>
      </c>
      <c r="O262" s="831">
        <v>2448</v>
      </c>
      <c r="P262" s="827"/>
      <c r="Q262" s="832">
        <v>612</v>
      </c>
    </row>
    <row r="263" spans="1:17" ht="14.45" customHeight="1" x14ac:dyDescent="0.2">
      <c r="A263" s="821" t="s">
        <v>6414</v>
      </c>
      <c r="B263" s="822" t="s">
        <v>6415</v>
      </c>
      <c r="C263" s="822" t="s">
        <v>6329</v>
      </c>
      <c r="D263" s="822" t="s">
        <v>6402</v>
      </c>
      <c r="E263" s="822" t="s">
        <v>6403</v>
      </c>
      <c r="F263" s="831">
        <v>1</v>
      </c>
      <c r="G263" s="831">
        <v>178</v>
      </c>
      <c r="H263" s="831"/>
      <c r="I263" s="831">
        <v>178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6414</v>
      </c>
      <c r="B264" s="822" t="s">
        <v>6415</v>
      </c>
      <c r="C264" s="822" t="s">
        <v>6329</v>
      </c>
      <c r="D264" s="822" t="s">
        <v>6456</v>
      </c>
      <c r="E264" s="822" t="s">
        <v>6435</v>
      </c>
      <c r="F264" s="831"/>
      <c r="G264" s="831"/>
      <c r="H264" s="831"/>
      <c r="I264" s="831"/>
      <c r="J264" s="831">
        <v>9</v>
      </c>
      <c r="K264" s="831">
        <v>3681</v>
      </c>
      <c r="L264" s="831">
        <v>1</v>
      </c>
      <c r="M264" s="831">
        <v>409</v>
      </c>
      <c r="N264" s="831"/>
      <c r="O264" s="831"/>
      <c r="P264" s="827"/>
      <c r="Q264" s="832"/>
    </row>
    <row r="265" spans="1:17" ht="14.45" customHeight="1" x14ac:dyDescent="0.2">
      <c r="A265" s="821" t="s">
        <v>6414</v>
      </c>
      <c r="B265" s="822" t="s">
        <v>6415</v>
      </c>
      <c r="C265" s="822" t="s">
        <v>6329</v>
      </c>
      <c r="D265" s="822" t="s">
        <v>6530</v>
      </c>
      <c r="E265" s="822" t="s">
        <v>6531</v>
      </c>
      <c r="F265" s="831">
        <v>1</v>
      </c>
      <c r="G265" s="831">
        <v>1381</v>
      </c>
      <c r="H265" s="831"/>
      <c r="I265" s="831">
        <v>1381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588</v>
      </c>
      <c r="B266" s="822" t="s">
        <v>6540</v>
      </c>
      <c r="C266" s="822" t="s">
        <v>6329</v>
      </c>
      <c r="D266" s="822" t="s">
        <v>6541</v>
      </c>
      <c r="E266" s="822" t="s">
        <v>6542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1983</v>
      </c>
      <c r="P266" s="827"/>
      <c r="Q266" s="832">
        <v>1983</v>
      </c>
    </row>
    <row r="267" spans="1:17" ht="14.45" customHeight="1" x14ac:dyDescent="0.2">
      <c r="A267" s="821" t="s">
        <v>588</v>
      </c>
      <c r="B267" s="822" t="s">
        <v>6540</v>
      </c>
      <c r="C267" s="822" t="s">
        <v>6329</v>
      </c>
      <c r="D267" s="822" t="s">
        <v>6543</v>
      </c>
      <c r="E267" s="822" t="s">
        <v>6544</v>
      </c>
      <c r="F267" s="831">
        <v>1</v>
      </c>
      <c r="G267" s="831">
        <v>2526</v>
      </c>
      <c r="H267" s="831"/>
      <c r="I267" s="831">
        <v>2526</v>
      </c>
      <c r="J267" s="831"/>
      <c r="K267" s="831"/>
      <c r="L267" s="831"/>
      <c r="M267" s="831"/>
      <c r="N267" s="831">
        <v>1</v>
      </c>
      <c r="O267" s="831">
        <v>2547</v>
      </c>
      <c r="P267" s="827"/>
      <c r="Q267" s="832">
        <v>2547</v>
      </c>
    </row>
    <row r="268" spans="1:17" ht="14.45" customHeight="1" x14ac:dyDescent="0.2">
      <c r="A268" s="821" t="s">
        <v>588</v>
      </c>
      <c r="B268" s="822" t="s">
        <v>6540</v>
      </c>
      <c r="C268" s="822" t="s">
        <v>6329</v>
      </c>
      <c r="D268" s="822" t="s">
        <v>6545</v>
      </c>
      <c r="E268" s="822" t="s">
        <v>6546</v>
      </c>
      <c r="F268" s="831">
        <v>27</v>
      </c>
      <c r="G268" s="831">
        <v>74909</v>
      </c>
      <c r="H268" s="831">
        <v>1.6808930775272075</v>
      </c>
      <c r="I268" s="831">
        <v>2774.4074074074074</v>
      </c>
      <c r="J268" s="831">
        <v>16</v>
      </c>
      <c r="K268" s="831">
        <v>44565</v>
      </c>
      <c r="L268" s="831">
        <v>1</v>
      </c>
      <c r="M268" s="831">
        <v>2785.3125</v>
      </c>
      <c r="N268" s="831">
        <v>6</v>
      </c>
      <c r="O268" s="831">
        <v>16776</v>
      </c>
      <c r="P268" s="827">
        <v>0.37643890945809494</v>
      </c>
      <c r="Q268" s="832">
        <v>2796</v>
      </c>
    </row>
    <row r="269" spans="1:17" ht="14.45" customHeight="1" x14ac:dyDescent="0.2">
      <c r="A269" s="821" t="s">
        <v>588</v>
      </c>
      <c r="B269" s="822" t="s">
        <v>6540</v>
      </c>
      <c r="C269" s="822" t="s">
        <v>6329</v>
      </c>
      <c r="D269" s="822" t="s">
        <v>6547</v>
      </c>
      <c r="E269" s="822" t="s">
        <v>6548</v>
      </c>
      <c r="F269" s="831">
        <v>4</v>
      </c>
      <c r="G269" s="831">
        <v>24720</v>
      </c>
      <c r="H269" s="831">
        <v>0.56929666989083871</v>
      </c>
      <c r="I269" s="831">
        <v>6180</v>
      </c>
      <c r="J269" s="831">
        <v>7</v>
      </c>
      <c r="K269" s="831">
        <v>43422</v>
      </c>
      <c r="L269" s="831">
        <v>1</v>
      </c>
      <c r="M269" s="831">
        <v>6203.1428571428569</v>
      </c>
      <c r="N269" s="831">
        <v>1</v>
      </c>
      <c r="O269" s="831">
        <v>6231</v>
      </c>
      <c r="P269" s="827">
        <v>0.14349868730136797</v>
      </c>
      <c r="Q269" s="832">
        <v>6231</v>
      </c>
    </row>
    <row r="270" spans="1:17" ht="14.45" customHeight="1" x14ac:dyDescent="0.2">
      <c r="A270" s="821" t="s">
        <v>588</v>
      </c>
      <c r="B270" s="822" t="s">
        <v>6540</v>
      </c>
      <c r="C270" s="822" t="s">
        <v>6329</v>
      </c>
      <c r="D270" s="822" t="s">
        <v>6549</v>
      </c>
      <c r="E270" s="822" t="s">
        <v>6550</v>
      </c>
      <c r="F270" s="831">
        <v>2</v>
      </c>
      <c r="G270" s="831">
        <v>22838</v>
      </c>
      <c r="H270" s="831"/>
      <c r="I270" s="831">
        <v>11419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588</v>
      </c>
      <c r="B271" s="822" t="s">
        <v>6540</v>
      </c>
      <c r="C271" s="822" t="s">
        <v>6329</v>
      </c>
      <c r="D271" s="822" t="s">
        <v>6551</v>
      </c>
      <c r="E271" s="822" t="s">
        <v>6552</v>
      </c>
      <c r="F271" s="831">
        <v>1</v>
      </c>
      <c r="G271" s="831">
        <v>3238</v>
      </c>
      <c r="H271" s="831"/>
      <c r="I271" s="831">
        <v>3238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588</v>
      </c>
      <c r="B272" s="822" t="s">
        <v>6540</v>
      </c>
      <c r="C272" s="822" t="s">
        <v>6329</v>
      </c>
      <c r="D272" s="822" t="s">
        <v>6553</v>
      </c>
      <c r="E272" s="822" t="s">
        <v>6554</v>
      </c>
      <c r="F272" s="831"/>
      <c r="G272" s="831"/>
      <c r="H272" s="831"/>
      <c r="I272" s="831"/>
      <c r="J272" s="831">
        <v>3</v>
      </c>
      <c r="K272" s="831">
        <v>7431</v>
      </c>
      <c r="L272" s="831">
        <v>1</v>
      </c>
      <c r="M272" s="831">
        <v>2477</v>
      </c>
      <c r="N272" s="831"/>
      <c r="O272" s="831"/>
      <c r="P272" s="827"/>
      <c r="Q272" s="832"/>
    </row>
    <row r="273" spans="1:17" ht="14.45" customHeight="1" x14ac:dyDescent="0.2">
      <c r="A273" s="821" t="s">
        <v>588</v>
      </c>
      <c r="B273" s="822" t="s">
        <v>6540</v>
      </c>
      <c r="C273" s="822" t="s">
        <v>6329</v>
      </c>
      <c r="D273" s="822" t="s">
        <v>6555</v>
      </c>
      <c r="E273" s="822" t="s">
        <v>6556</v>
      </c>
      <c r="F273" s="831">
        <v>1</v>
      </c>
      <c r="G273" s="831">
        <v>3485</v>
      </c>
      <c r="H273" s="831">
        <v>0.99542987717794917</v>
      </c>
      <c r="I273" s="831">
        <v>3485</v>
      </c>
      <c r="J273" s="831">
        <v>1</v>
      </c>
      <c r="K273" s="831">
        <v>3501</v>
      </c>
      <c r="L273" s="831">
        <v>1</v>
      </c>
      <c r="M273" s="831">
        <v>3501</v>
      </c>
      <c r="N273" s="831"/>
      <c r="O273" s="831"/>
      <c r="P273" s="827"/>
      <c r="Q273" s="832"/>
    </row>
    <row r="274" spans="1:17" ht="14.45" customHeight="1" x14ac:dyDescent="0.2">
      <c r="A274" s="821" t="s">
        <v>588</v>
      </c>
      <c r="B274" s="822" t="s">
        <v>6540</v>
      </c>
      <c r="C274" s="822" t="s">
        <v>6329</v>
      </c>
      <c r="D274" s="822" t="s">
        <v>6557</v>
      </c>
      <c r="E274" s="822" t="s">
        <v>6558</v>
      </c>
      <c r="F274" s="831">
        <v>18</v>
      </c>
      <c r="G274" s="831">
        <v>38684</v>
      </c>
      <c r="H274" s="831">
        <v>1.0529983395486839</v>
      </c>
      <c r="I274" s="831">
        <v>2149.1111111111113</v>
      </c>
      <c r="J274" s="831">
        <v>17</v>
      </c>
      <c r="K274" s="831">
        <v>36737</v>
      </c>
      <c r="L274" s="831">
        <v>1</v>
      </c>
      <c r="M274" s="831">
        <v>2161</v>
      </c>
      <c r="N274" s="831">
        <v>6</v>
      </c>
      <c r="O274" s="831">
        <v>13026</v>
      </c>
      <c r="P274" s="827">
        <v>0.35457440727332118</v>
      </c>
      <c r="Q274" s="832">
        <v>2171</v>
      </c>
    </row>
    <row r="275" spans="1:17" ht="14.45" customHeight="1" x14ac:dyDescent="0.2">
      <c r="A275" s="821" t="s">
        <v>588</v>
      </c>
      <c r="B275" s="822" t="s">
        <v>6540</v>
      </c>
      <c r="C275" s="822" t="s">
        <v>6329</v>
      </c>
      <c r="D275" s="822" t="s">
        <v>6559</v>
      </c>
      <c r="E275" s="822" t="s">
        <v>6560</v>
      </c>
      <c r="F275" s="831">
        <v>4</v>
      </c>
      <c r="G275" s="831">
        <v>6724</v>
      </c>
      <c r="H275" s="831"/>
      <c r="I275" s="831">
        <v>1681</v>
      </c>
      <c r="J275" s="831"/>
      <c r="K275" s="831"/>
      <c r="L275" s="831"/>
      <c r="M275" s="831"/>
      <c r="N275" s="831">
        <v>1</v>
      </c>
      <c r="O275" s="831">
        <v>1694</v>
      </c>
      <c r="P275" s="827"/>
      <c r="Q275" s="832">
        <v>1694</v>
      </c>
    </row>
    <row r="276" spans="1:17" ht="14.45" customHeight="1" x14ac:dyDescent="0.2">
      <c r="A276" s="821" t="s">
        <v>588</v>
      </c>
      <c r="B276" s="822" t="s">
        <v>6540</v>
      </c>
      <c r="C276" s="822" t="s">
        <v>6329</v>
      </c>
      <c r="D276" s="822" t="s">
        <v>6561</v>
      </c>
      <c r="E276" s="822" t="s">
        <v>6562</v>
      </c>
      <c r="F276" s="831">
        <v>3</v>
      </c>
      <c r="G276" s="831">
        <v>6956</v>
      </c>
      <c r="H276" s="831">
        <v>2.9854077253218883</v>
      </c>
      <c r="I276" s="831">
        <v>2318.6666666666665</v>
      </c>
      <c r="J276" s="831">
        <v>1</v>
      </c>
      <c r="K276" s="831">
        <v>2330</v>
      </c>
      <c r="L276" s="831">
        <v>1</v>
      </c>
      <c r="M276" s="831">
        <v>2330</v>
      </c>
      <c r="N276" s="831">
        <v>1</v>
      </c>
      <c r="O276" s="831">
        <v>2340</v>
      </c>
      <c r="P276" s="827">
        <v>1.0042918454935623</v>
      </c>
      <c r="Q276" s="832">
        <v>2340</v>
      </c>
    </row>
    <row r="277" spans="1:17" ht="14.45" customHeight="1" x14ac:dyDescent="0.2">
      <c r="A277" s="821" t="s">
        <v>588</v>
      </c>
      <c r="B277" s="822" t="s">
        <v>6540</v>
      </c>
      <c r="C277" s="822" t="s">
        <v>6329</v>
      </c>
      <c r="D277" s="822" t="s">
        <v>6563</v>
      </c>
      <c r="E277" s="822" t="s">
        <v>6564</v>
      </c>
      <c r="F277" s="831">
        <v>6</v>
      </c>
      <c r="G277" s="831">
        <v>16639</v>
      </c>
      <c r="H277" s="831">
        <v>0.42687087919135946</v>
      </c>
      <c r="I277" s="831">
        <v>2773.1666666666665</v>
      </c>
      <c r="J277" s="831">
        <v>14</v>
      </c>
      <c r="K277" s="831">
        <v>38979</v>
      </c>
      <c r="L277" s="831">
        <v>1</v>
      </c>
      <c r="M277" s="831">
        <v>2784.2142857142858</v>
      </c>
      <c r="N277" s="831">
        <v>7</v>
      </c>
      <c r="O277" s="831">
        <v>19565</v>
      </c>
      <c r="P277" s="827">
        <v>0.50193694040380721</v>
      </c>
      <c r="Q277" s="832">
        <v>2795</v>
      </c>
    </row>
    <row r="278" spans="1:17" ht="14.45" customHeight="1" x14ac:dyDescent="0.2">
      <c r="A278" s="821" t="s">
        <v>588</v>
      </c>
      <c r="B278" s="822" t="s">
        <v>6540</v>
      </c>
      <c r="C278" s="822" t="s">
        <v>6329</v>
      </c>
      <c r="D278" s="822" t="s">
        <v>6565</v>
      </c>
      <c r="E278" s="822" t="s">
        <v>6566</v>
      </c>
      <c r="F278" s="831">
        <v>6</v>
      </c>
      <c r="G278" s="831">
        <v>19956</v>
      </c>
      <c r="H278" s="831">
        <v>5.9712746858168764</v>
      </c>
      <c r="I278" s="831">
        <v>3326</v>
      </c>
      <c r="J278" s="831">
        <v>1</v>
      </c>
      <c r="K278" s="831">
        <v>3342</v>
      </c>
      <c r="L278" s="831">
        <v>1</v>
      </c>
      <c r="M278" s="831">
        <v>3342</v>
      </c>
      <c r="N278" s="831"/>
      <c r="O278" s="831"/>
      <c r="P278" s="827"/>
      <c r="Q278" s="832"/>
    </row>
    <row r="279" spans="1:17" ht="14.45" customHeight="1" x14ac:dyDescent="0.2">
      <c r="A279" s="821" t="s">
        <v>588</v>
      </c>
      <c r="B279" s="822" t="s">
        <v>6540</v>
      </c>
      <c r="C279" s="822" t="s">
        <v>6329</v>
      </c>
      <c r="D279" s="822" t="s">
        <v>6567</v>
      </c>
      <c r="E279" s="822" t="s">
        <v>6568</v>
      </c>
      <c r="F279" s="831">
        <v>4</v>
      </c>
      <c r="G279" s="831">
        <v>20592</v>
      </c>
      <c r="H279" s="831">
        <v>0.5714285714285714</v>
      </c>
      <c r="I279" s="831">
        <v>5148</v>
      </c>
      <c r="J279" s="831">
        <v>7</v>
      </c>
      <c r="K279" s="831">
        <v>36036</v>
      </c>
      <c r="L279" s="831">
        <v>1</v>
      </c>
      <c r="M279" s="831">
        <v>5148</v>
      </c>
      <c r="N279" s="831">
        <v>1</v>
      </c>
      <c r="O279" s="831">
        <v>5148</v>
      </c>
      <c r="P279" s="827">
        <v>0.14285714285714285</v>
      </c>
      <c r="Q279" s="832">
        <v>5148</v>
      </c>
    </row>
    <row r="280" spans="1:17" ht="14.45" customHeight="1" x14ac:dyDescent="0.2">
      <c r="A280" s="821" t="s">
        <v>588</v>
      </c>
      <c r="B280" s="822" t="s">
        <v>6540</v>
      </c>
      <c r="C280" s="822" t="s">
        <v>6329</v>
      </c>
      <c r="D280" s="822" t="s">
        <v>6569</v>
      </c>
      <c r="E280" s="822" t="s">
        <v>6570</v>
      </c>
      <c r="F280" s="831">
        <v>1</v>
      </c>
      <c r="G280" s="831">
        <v>4939</v>
      </c>
      <c r="H280" s="831"/>
      <c r="I280" s="831">
        <v>4939</v>
      </c>
      <c r="J280" s="831"/>
      <c r="K280" s="831"/>
      <c r="L280" s="831"/>
      <c r="M280" s="831"/>
      <c r="N280" s="831">
        <v>1</v>
      </c>
      <c r="O280" s="831">
        <v>4949</v>
      </c>
      <c r="P280" s="827"/>
      <c r="Q280" s="832">
        <v>4949</v>
      </c>
    </row>
    <row r="281" spans="1:17" ht="14.45" customHeight="1" x14ac:dyDescent="0.2">
      <c r="A281" s="821" t="s">
        <v>588</v>
      </c>
      <c r="B281" s="822" t="s">
        <v>6540</v>
      </c>
      <c r="C281" s="822" t="s">
        <v>6329</v>
      </c>
      <c r="D281" s="822" t="s">
        <v>6571</v>
      </c>
      <c r="E281" s="822" t="s">
        <v>6572</v>
      </c>
      <c r="F281" s="831">
        <v>2</v>
      </c>
      <c r="G281" s="831">
        <v>1424</v>
      </c>
      <c r="H281" s="831"/>
      <c r="I281" s="831">
        <v>712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588</v>
      </c>
      <c r="B282" s="822" t="s">
        <v>6540</v>
      </c>
      <c r="C282" s="822" t="s">
        <v>6329</v>
      </c>
      <c r="D282" s="822" t="s">
        <v>6573</v>
      </c>
      <c r="E282" s="822" t="s">
        <v>6574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3631</v>
      </c>
      <c r="P282" s="827"/>
      <c r="Q282" s="832">
        <v>3631</v>
      </c>
    </row>
    <row r="283" spans="1:17" ht="14.45" customHeight="1" x14ac:dyDescent="0.2">
      <c r="A283" s="821" t="s">
        <v>588</v>
      </c>
      <c r="B283" s="822" t="s">
        <v>6540</v>
      </c>
      <c r="C283" s="822" t="s">
        <v>6329</v>
      </c>
      <c r="D283" s="822" t="s">
        <v>6575</v>
      </c>
      <c r="E283" s="822" t="s">
        <v>6576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9901</v>
      </c>
      <c r="P283" s="827"/>
      <c r="Q283" s="832">
        <v>9901</v>
      </c>
    </row>
    <row r="284" spans="1:17" ht="14.45" customHeight="1" x14ac:dyDescent="0.2">
      <c r="A284" s="821" t="s">
        <v>588</v>
      </c>
      <c r="B284" s="822" t="s">
        <v>6540</v>
      </c>
      <c r="C284" s="822" t="s">
        <v>6329</v>
      </c>
      <c r="D284" s="822" t="s">
        <v>6577</v>
      </c>
      <c r="E284" s="822" t="s">
        <v>6578</v>
      </c>
      <c r="F284" s="831">
        <v>1</v>
      </c>
      <c r="G284" s="831">
        <v>4928</v>
      </c>
      <c r="H284" s="831"/>
      <c r="I284" s="831">
        <v>4928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588</v>
      </c>
      <c r="B285" s="822" t="s">
        <v>6540</v>
      </c>
      <c r="C285" s="822" t="s">
        <v>6329</v>
      </c>
      <c r="D285" s="822" t="s">
        <v>6579</v>
      </c>
      <c r="E285" s="822" t="s">
        <v>6580</v>
      </c>
      <c r="F285" s="831">
        <v>9</v>
      </c>
      <c r="G285" s="831">
        <v>7551</v>
      </c>
      <c r="H285" s="831">
        <v>1.4875886524822695</v>
      </c>
      <c r="I285" s="831">
        <v>839</v>
      </c>
      <c r="J285" s="831">
        <v>6</v>
      </c>
      <c r="K285" s="831">
        <v>5076</v>
      </c>
      <c r="L285" s="831">
        <v>1</v>
      </c>
      <c r="M285" s="831">
        <v>846</v>
      </c>
      <c r="N285" s="831">
        <v>3</v>
      </c>
      <c r="O285" s="831">
        <v>2556</v>
      </c>
      <c r="P285" s="827">
        <v>0.50354609929078009</v>
      </c>
      <c r="Q285" s="832">
        <v>852</v>
      </c>
    </row>
    <row r="286" spans="1:17" ht="14.45" customHeight="1" x14ac:dyDescent="0.2">
      <c r="A286" s="821" t="s">
        <v>588</v>
      </c>
      <c r="B286" s="822" t="s">
        <v>6540</v>
      </c>
      <c r="C286" s="822" t="s">
        <v>6329</v>
      </c>
      <c r="D286" s="822" t="s">
        <v>6581</v>
      </c>
      <c r="E286" s="822" t="s">
        <v>6582</v>
      </c>
      <c r="F286" s="831">
        <v>6</v>
      </c>
      <c r="G286" s="831">
        <v>0</v>
      </c>
      <c r="H286" s="831"/>
      <c r="I286" s="831">
        <v>0</v>
      </c>
      <c r="J286" s="831">
        <v>7</v>
      </c>
      <c r="K286" s="831">
        <v>0</v>
      </c>
      <c r="L286" s="831"/>
      <c r="M286" s="831">
        <v>0</v>
      </c>
      <c r="N286" s="831">
        <v>7</v>
      </c>
      <c r="O286" s="831">
        <v>0</v>
      </c>
      <c r="P286" s="827"/>
      <c r="Q286" s="832">
        <v>0</v>
      </c>
    </row>
    <row r="287" spans="1:17" ht="14.45" customHeight="1" x14ac:dyDescent="0.2">
      <c r="A287" s="821" t="s">
        <v>588</v>
      </c>
      <c r="B287" s="822" t="s">
        <v>6540</v>
      </c>
      <c r="C287" s="822" t="s">
        <v>6329</v>
      </c>
      <c r="D287" s="822" t="s">
        <v>6583</v>
      </c>
      <c r="E287" s="822" t="s">
        <v>6584</v>
      </c>
      <c r="F287" s="831">
        <v>1</v>
      </c>
      <c r="G287" s="831">
        <v>0</v>
      </c>
      <c r="H287" s="831"/>
      <c r="I287" s="831">
        <v>0</v>
      </c>
      <c r="J287" s="831"/>
      <c r="K287" s="831"/>
      <c r="L287" s="831"/>
      <c r="M287" s="831"/>
      <c r="N287" s="831">
        <v>1</v>
      </c>
      <c r="O287" s="831">
        <v>0</v>
      </c>
      <c r="P287" s="827"/>
      <c r="Q287" s="832">
        <v>0</v>
      </c>
    </row>
    <row r="288" spans="1:17" ht="14.45" customHeight="1" x14ac:dyDescent="0.2">
      <c r="A288" s="821" t="s">
        <v>588</v>
      </c>
      <c r="B288" s="822" t="s">
        <v>6540</v>
      </c>
      <c r="C288" s="822" t="s">
        <v>6329</v>
      </c>
      <c r="D288" s="822" t="s">
        <v>6585</v>
      </c>
      <c r="E288" s="822" t="s">
        <v>6586</v>
      </c>
      <c r="F288" s="831">
        <v>2</v>
      </c>
      <c r="G288" s="831">
        <v>0</v>
      </c>
      <c r="H288" s="831"/>
      <c r="I288" s="831">
        <v>0</v>
      </c>
      <c r="J288" s="831"/>
      <c r="K288" s="831"/>
      <c r="L288" s="831"/>
      <c r="M288" s="831"/>
      <c r="N288" s="831">
        <v>2</v>
      </c>
      <c r="O288" s="831">
        <v>0</v>
      </c>
      <c r="P288" s="827"/>
      <c r="Q288" s="832">
        <v>0</v>
      </c>
    </row>
    <row r="289" spans="1:17" ht="14.45" customHeight="1" x14ac:dyDescent="0.2">
      <c r="A289" s="821" t="s">
        <v>588</v>
      </c>
      <c r="B289" s="822" t="s">
        <v>6540</v>
      </c>
      <c r="C289" s="822" t="s">
        <v>6329</v>
      </c>
      <c r="D289" s="822" t="s">
        <v>6587</v>
      </c>
      <c r="E289" s="822" t="s">
        <v>6588</v>
      </c>
      <c r="F289" s="831">
        <v>1</v>
      </c>
      <c r="G289" s="831">
        <v>0</v>
      </c>
      <c r="H289" s="831"/>
      <c r="I289" s="831">
        <v>0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588</v>
      </c>
      <c r="B290" s="822" t="s">
        <v>6540</v>
      </c>
      <c r="C290" s="822" t="s">
        <v>6329</v>
      </c>
      <c r="D290" s="822" t="s">
        <v>6589</v>
      </c>
      <c r="E290" s="822" t="s">
        <v>6590</v>
      </c>
      <c r="F290" s="831">
        <v>1</v>
      </c>
      <c r="G290" s="831">
        <v>0</v>
      </c>
      <c r="H290" s="831"/>
      <c r="I290" s="831">
        <v>0</v>
      </c>
      <c r="J290" s="831"/>
      <c r="K290" s="831"/>
      <c r="L290" s="831"/>
      <c r="M290" s="831"/>
      <c r="N290" s="831">
        <v>1</v>
      </c>
      <c r="O290" s="831">
        <v>0</v>
      </c>
      <c r="P290" s="827"/>
      <c r="Q290" s="832">
        <v>0</v>
      </c>
    </row>
    <row r="291" spans="1:17" ht="14.45" customHeight="1" x14ac:dyDescent="0.2">
      <c r="A291" s="821" t="s">
        <v>588</v>
      </c>
      <c r="B291" s="822" t="s">
        <v>6540</v>
      </c>
      <c r="C291" s="822" t="s">
        <v>6329</v>
      </c>
      <c r="D291" s="822" t="s">
        <v>6591</v>
      </c>
      <c r="E291" s="822" t="s">
        <v>6592</v>
      </c>
      <c r="F291" s="831"/>
      <c r="G291" s="831"/>
      <c r="H291" s="831"/>
      <c r="I291" s="831"/>
      <c r="J291" s="831">
        <v>2</v>
      </c>
      <c r="K291" s="831">
        <v>0</v>
      </c>
      <c r="L291" s="831"/>
      <c r="M291" s="831">
        <v>0</v>
      </c>
      <c r="N291" s="831"/>
      <c r="O291" s="831"/>
      <c r="P291" s="827"/>
      <c r="Q291" s="832"/>
    </row>
    <row r="292" spans="1:17" ht="14.45" customHeight="1" x14ac:dyDescent="0.2">
      <c r="A292" s="821" t="s">
        <v>588</v>
      </c>
      <c r="B292" s="822" t="s">
        <v>6540</v>
      </c>
      <c r="C292" s="822" t="s">
        <v>6329</v>
      </c>
      <c r="D292" s="822" t="s">
        <v>6593</v>
      </c>
      <c r="E292" s="822" t="s">
        <v>6594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0</v>
      </c>
      <c r="P292" s="827"/>
      <c r="Q292" s="832">
        <v>0</v>
      </c>
    </row>
    <row r="293" spans="1:17" ht="14.45" customHeight="1" x14ac:dyDescent="0.2">
      <c r="A293" s="821" t="s">
        <v>588</v>
      </c>
      <c r="B293" s="822" t="s">
        <v>6540</v>
      </c>
      <c r="C293" s="822" t="s">
        <v>6329</v>
      </c>
      <c r="D293" s="822" t="s">
        <v>6595</v>
      </c>
      <c r="E293" s="822" t="s">
        <v>6596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588</v>
      </c>
      <c r="B294" s="822" t="s">
        <v>6540</v>
      </c>
      <c r="C294" s="822" t="s">
        <v>6329</v>
      </c>
      <c r="D294" s="822" t="s">
        <v>6597</v>
      </c>
      <c r="E294" s="822" t="s">
        <v>6598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0</v>
      </c>
      <c r="P294" s="827"/>
      <c r="Q294" s="832">
        <v>0</v>
      </c>
    </row>
    <row r="295" spans="1:17" ht="14.45" customHeight="1" x14ac:dyDescent="0.2">
      <c r="A295" s="821" t="s">
        <v>588</v>
      </c>
      <c r="B295" s="822" t="s">
        <v>6540</v>
      </c>
      <c r="C295" s="822" t="s">
        <v>6329</v>
      </c>
      <c r="D295" s="822" t="s">
        <v>6599</v>
      </c>
      <c r="E295" s="822" t="s">
        <v>6600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0</v>
      </c>
      <c r="P295" s="827"/>
      <c r="Q295" s="832">
        <v>0</v>
      </c>
    </row>
    <row r="296" spans="1:17" ht="14.45" customHeight="1" x14ac:dyDescent="0.2">
      <c r="A296" s="821" t="s">
        <v>588</v>
      </c>
      <c r="B296" s="822" t="s">
        <v>6540</v>
      </c>
      <c r="C296" s="822" t="s">
        <v>6329</v>
      </c>
      <c r="D296" s="822" t="s">
        <v>6601</v>
      </c>
      <c r="E296" s="822" t="s">
        <v>6602</v>
      </c>
      <c r="F296" s="831"/>
      <c r="G296" s="831"/>
      <c r="H296" s="831"/>
      <c r="I296" s="831"/>
      <c r="J296" s="831">
        <v>1</v>
      </c>
      <c r="K296" s="831">
        <v>0</v>
      </c>
      <c r="L296" s="831"/>
      <c r="M296" s="831">
        <v>0</v>
      </c>
      <c r="N296" s="831"/>
      <c r="O296" s="831"/>
      <c r="P296" s="827"/>
      <c r="Q296" s="832"/>
    </row>
    <row r="297" spans="1:17" ht="14.45" customHeight="1" x14ac:dyDescent="0.2">
      <c r="A297" s="821" t="s">
        <v>588</v>
      </c>
      <c r="B297" s="822" t="s">
        <v>6540</v>
      </c>
      <c r="C297" s="822" t="s">
        <v>6329</v>
      </c>
      <c r="D297" s="822" t="s">
        <v>6603</v>
      </c>
      <c r="E297" s="822" t="s">
        <v>6604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588</v>
      </c>
      <c r="B298" s="822" t="s">
        <v>6540</v>
      </c>
      <c r="C298" s="822" t="s">
        <v>6329</v>
      </c>
      <c r="D298" s="822" t="s">
        <v>6605</v>
      </c>
      <c r="E298" s="822" t="s">
        <v>6606</v>
      </c>
      <c r="F298" s="831">
        <v>1</v>
      </c>
      <c r="G298" s="831">
        <v>0</v>
      </c>
      <c r="H298" s="831"/>
      <c r="I298" s="831">
        <v>0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588</v>
      </c>
      <c r="B299" s="822" t="s">
        <v>6540</v>
      </c>
      <c r="C299" s="822" t="s">
        <v>6329</v>
      </c>
      <c r="D299" s="822" t="s">
        <v>6607</v>
      </c>
      <c r="E299" s="822" t="s">
        <v>6608</v>
      </c>
      <c r="F299" s="831"/>
      <c r="G299" s="831"/>
      <c r="H299" s="831"/>
      <c r="I299" s="831"/>
      <c r="J299" s="831">
        <v>1</v>
      </c>
      <c r="K299" s="831">
        <v>0</v>
      </c>
      <c r="L299" s="831"/>
      <c r="M299" s="831">
        <v>0</v>
      </c>
      <c r="N299" s="831"/>
      <c r="O299" s="831"/>
      <c r="P299" s="827"/>
      <c r="Q299" s="832"/>
    </row>
    <row r="300" spans="1:17" ht="14.45" customHeight="1" x14ac:dyDescent="0.2">
      <c r="A300" s="821" t="s">
        <v>588</v>
      </c>
      <c r="B300" s="822" t="s">
        <v>6540</v>
      </c>
      <c r="C300" s="822" t="s">
        <v>6329</v>
      </c>
      <c r="D300" s="822" t="s">
        <v>6609</v>
      </c>
      <c r="E300" s="822" t="s">
        <v>6610</v>
      </c>
      <c r="F300" s="831">
        <v>1</v>
      </c>
      <c r="G300" s="831">
        <v>0</v>
      </c>
      <c r="H300" s="831"/>
      <c r="I300" s="831">
        <v>0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588</v>
      </c>
      <c r="B301" s="822" t="s">
        <v>6540</v>
      </c>
      <c r="C301" s="822" t="s">
        <v>6329</v>
      </c>
      <c r="D301" s="822" t="s">
        <v>6611</v>
      </c>
      <c r="E301" s="822" t="s">
        <v>6612</v>
      </c>
      <c r="F301" s="831">
        <v>1</v>
      </c>
      <c r="G301" s="831">
        <v>0</v>
      </c>
      <c r="H301" s="831"/>
      <c r="I301" s="831">
        <v>0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588</v>
      </c>
      <c r="B302" s="822" t="s">
        <v>6540</v>
      </c>
      <c r="C302" s="822" t="s">
        <v>6329</v>
      </c>
      <c r="D302" s="822" t="s">
        <v>6613</v>
      </c>
      <c r="E302" s="822" t="s">
        <v>6614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0</v>
      </c>
      <c r="P302" s="827"/>
      <c r="Q302" s="832">
        <v>0</v>
      </c>
    </row>
    <row r="303" spans="1:17" ht="14.45" customHeight="1" x14ac:dyDescent="0.2">
      <c r="A303" s="821" t="s">
        <v>588</v>
      </c>
      <c r="B303" s="822" t="s">
        <v>6540</v>
      </c>
      <c r="C303" s="822" t="s">
        <v>6329</v>
      </c>
      <c r="D303" s="822" t="s">
        <v>6615</v>
      </c>
      <c r="E303" s="822" t="s">
        <v>6616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0</v>
      </c>
      <c r="P303" s="827"/>
      <c r="Q303" s="832">
        <v>0</v>
      </c>
    </row>
    <row r="304" spans="1:17" ht="14.45" customHeight="1" x14ac:dyDescent="0.2">
      <c r="A304" s="821" t="s">
        <v>588</v>
      </c>
      <c r="B304" s="822" t="s">
        <v>6540</v>
      </c>
      <c r="C304" s="822" t="s">
        <v>6329</v>
      </c>
      <c r="D304" s="822" t="s">
        <v>6617</v>
      </c>
      <c r="E304" s="822" t="s">
        <v>6618</v>
      </c>
      <c r="F304" s="831"/>
      <c r="G304" s="831"/>
      <c r="H304" s="831"/>
      <c r="I304" s="831"/>
      <c r="J304" s="831">
        <v>1</v>
      </c>
      <c r="K304" s="831">
        <v>0</v>
      </c>
      <c r="L304" s="831"/>
      <c r="M304" s="831">
        <v>0</v>
      </c>
      <c r="N304" s="831"/>
      <c r="O304" s="831"/>
      <c r="P304" s="827"/>
      <c r="Q304" s="832"/>
    </row>
    <row r="305" spans="1:17" ht="14.45" customHeight="1" x14ac:dyDescent="0.2">
      <c r="A305" s="821" t="s">
        <v>588</v>
      </c>
      <c r="B305" s="822" t="s">
        <v>6540</v>
      </c>
      <c r="C305" s="822" t="s">
        <v>6329</v>
      </c>
      <c r="D305" s="822" t="s">
        <v>6619</v>
      </c>
      <c r="E305" s="822" t="s">
        <v>6620</v>
      </c>
      <c r="F305" s="831"/>
      <c r="G305" s="831"/>
      <c r="H305" s="831"/>
      <c r="I305" s="831"/>
      <c r="J305" s="831">
        <v>1</v>
      </c>
      <c r="K305" s="831">
        <v>0</v>
      </c>
      <c r="L305" s="831"/>
      <c r="M305" s="831">
        <v>0</v>
      </c>
      <c r="N305" s="831">
        <v>1</v>
      </c>
      <c r="O305" s="831">
        <v>0</v>
      </c>
      <c r="P305" s="827"/>
      <c r="Q305" s="832">
        <v>0</v>
      </c>
    </row>
    <row r="306" spans="1:17" ht="14.45" customHeight="1" x14ac:dyDescent="0.2">
      <c r="A306" s="821" t="s">
        <v>588</v>
      </c>
      <c r="B306" s="822" t="s">
        <v>6540</v>
      </c>
      <c r="C306" s="822" t="s">
        <v>6329</v>
      </c>
      <c r="D306" s="822" t="s">
        <v>6621</v>
      </c>
      <c r="E306" s="822" t="s">
        <v>6622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0</v>
      </c>
      <c r="P306" s="827"/>
      <c r="Q306" s="832">
        <v>0</v>
      </c>
    </row>
    <row r="307" spans="1:17" ht="14.45" customHeight="1" x14ac:dyDescent="0.2">
      <c r="A307" s="821" t="s">
        <v>588</v>
      </c>
      <c r="B307" s="822" t="s">
        <v>6540</v>
      </c>
      <c r="C307" s="822" t="s">
        <v>6329</v>
      </c>
      <c r="D307" s="822" t="s">
        <v>6623</v>
      </c>
      <c r="E307" s="822" t="s">
        <v>6624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0</v>
      </c>
      <c r="P307" s="827"/>
      <c r="Q307" s="832">
        <v>0</v>
      </c>
    </row>
    <row r="308" spans="1:17" ht="14.45" customHeight="1" x14ac:dyDescent="0.2">
      <c r="A308" s="821" t="s">
        <v>588</v>
      </c>
      <c r="B308" s="822" t="s">
        <v>6540</v>
      </c>
      <c r="C308" s="822" t="s">
        <v>6329</v>
      </c>
      <c r="D308" s="822" t="s">
        <v>6625</v>
      </c>
      <c r="E308" s="822" t="s">
        <v>6626</v>
      </c>
      <c r="F308" s="831">
        <v>5</v>
      </c>
      <c r="G308" s="831">
        <v>0</v>
      </c>
      <c r="H308" s="831"/>
      <c r="I308" s="831">
        <v>0</v>
      </c>
      <c r="J308" s="831">
        <v>7</v>
      </c>
      <c r="K308" s="831">
        <v>0</v>
      </c>
      <c r="L308" s="831"/>
      <c r="M308" s="831">
        <v>0</v>
      </c>
      <c r="N308" s="831">
        <v>8</v>
      </c>
      <c r="O308" s="831">
        <v>0</v>
      </c>
      <c r="P308" s="827"/>
      <c r="Q308" s="832">
        <v>0</v>
      </c>
    </row>
    <row r="309" spans="1:17" ht="14.45" customHeight="1" x14ac:dyDescent="0.2">
      <c r="A309" s="821" t="s">
        <v>588</v>
      </c>
      <c r="B309" s="822" t="s">
        <v>6540</v>
      </c>
      <c r="C309" s="822" t="s">
        <v>6329</v>
      </c>
      <c r="D309" s="822" t="s">
        <v>6627</v>
      </c>
      <c r="E309" s="822" t="s">
        <v>6628</v>
      </c>
      <c r="F309" s="831"/>
      <c r="G309" s="831"/>
      <c r="H309" s="831"/>
      <c r="I309" s="831"/>
      <c r="J309" s="831">
        <v>1</v>
      </c>
      <c r="K309" s="831">
        <v>539</v>
      </c>
      <c r="L309" s="831">
        <v>1</v>
      </c>
      <c r="M309" s="831">
        <v>539</v>
      </c>
      <c r="N309" s="831"/>
      <c r="O309" s="831"/>
      <c r="P309" s="827"/>
      <c r="Q309" s="832"/>
    </row>
    <row r="310" spans="1:17" ht="14.45" customHeight="1" x14ac:dyDescent="0.2">
      <c r="A310" s="821" t="s">
        <v>588</v>
      </c>
      <c r="B310" s="822" t="s">
        <v>6540</v>
      </c>
      <c r="C310" s="822" t="s">
        <v>6329</v>
      </c>
      <c r="D310" s="822" t="s">
        <v>6629</v>
      </c>
      <c r="E310" s="822" t="s">
        <v>6630</v>
      </c>
      <c r="F310" s="831">
        <v>2</v>
      </c>
      <c r="G310" s="831">
        <v>5628</v>
      </c>
      <c r="H310" s="831">
        <v>0.66360099044923948</v>
      </c>
      <c r="I310" s="831">
        <v>2814</v>
      </c>
      <c r="J310" s="831">
        <v>3</v>
      </c>
      <c r="K310" s="831">
        <v>8481</v>
      </c>
      <c r="L310" s="831">
        <v>1</v>
      </c>
      <c r="M310" s="831">
        <v>2827</v>
      </c>
      <c r="N310" s="831">
        <v>3</v>
      </c>
      <c r="O310" s="831">
        <v>8514</v>
      </c>
      <c r="P310" s="827">
        <v>1.0038910505836576</v>
      </c>
      <c r="Q310" s="832">
        <v>2838</v>
      </c>
    </row>
    <row r="311" spans="1:17" ht="14.45" customHeight="1" x14ac:dyDescent="0.2">
      <c r="A311" s="821" t="s">
        <v>588</v>
      </c>
      <c r="B311" s="822" t="s">
        <v>6540</v>
      </c>
      <c r="C311" s="822" t="s">
        <v>6329</v>
      </c>
      <c r="D311" s="822" t="s">
        <v>6631</v>
      </c>
      <c r="E311" s="822" t="s">
        <v>6632</v>
      </c>
      <c r="F311" s="831">
        <v>2</v>
      </c>
      <c r="G311" s="831">
        <v>1684</v>
      </c>
      <c r="H311" s="831"/>
      <c r="I311" s="831">
        <v>842</v>
      </c>
      <c r="J311" s="831"/>
      <c r="K311" s="831"/>
      <c r="L311" s="831"/>
      <c r="M311" s="831"/>
      <c r="N311" s="831">
        <v>3</v>
      </c>
      <c r="O311" s="831">
        <v>2571</v>
      </c>
      <c r="P311" s="827"/>
      <c r="Q311" s="832">
        <v>857</v>
      </c>
    </row>
    <row r="312" spans="1:17" ht="14.45" customHeight="1" x14ac:dyDescent="0.2">
      <c r="A312" s="821" t="s">
        <v>588</v>
      </c>
      <c r="B312" s="822" t="s">
        <v>6540</v>
      </c>
      <c r="C312" s="822" t="s">
        <v>6329</v>
      </c>
      <c r="D312" s="822" t="s">
        <v>6633</v>
      </c>
      <c r="E312" s="822" t="s">
        <v>6634</v>
      </c>
      <c r="F312" s="831"/>
      <c r="G312" s="831"/>
      <c r="H312" s="831"/>
      <c r="I312" s="831"/>
      <c r="J312" s="831">
        <v>1</v>
      </c>
      <c r="K312" s="831">
        <v>872</v>
      </c>
      <c r="L312" s="831">
        <v>1</v>
      </c>
      <c r="M312" s="831">
        <v>872</v>
      </c>
      <c r="N312" s="831"/>
      <c r="O312" s="831"/>
      <c r="P312" s="827"/>
      <c r="Q312" s="832"/>
    </row>
    <row r="313" spans="1:17" ht="14.45" customHeight="1" x14ac:dyDescent="0.2">
      <c r="A313" s="821" t="s">
        <v>588</v>
      </c>
      <c r="B313" s="822" t="s">
        <v>6540</v>
      </c>
      <c r="C313" s="822" t="s">
        <v>6329</v>
      </c>
      <c r="D313" s="822" t="s">
        <v>6635</v>
      </c>
      <c r="E313" s="822" t="s">
        <v>6636</v>
      </c>
      <c r="F313" s="831">
        <v>3</v>
      </c>
      <c r="G313" s="831">
        <v>18888</v>
      </c>
      <c r="H313" s="831"/>
      <c r="I313" s="831">
        <v>6296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588</v>
      </c>
      <c r="B314" s="822" t="s">
        <v>6540</v>
      </c>
      <c r="C314" s="822" t="s">
        <v>6329</v>
      </c>
      <c r="D314" s="822" t="s">
        <v>6637</v>
      </c>
      <c r="E314" s="822" t="s">
        <v>6638</v>
      </c>
      <c r="F314" s="831">
        <v>3</v>
      </c>
      <c r="G314" s="831">
        <v>28083</v>
      </c>
      <c r="H314" s="831">
        <v>0.42638507204348419</v>
      </c>
      <c r="I314" s="831">
        <v>9361</v>
      </c>
      <c r="J314" s="831">
        <v>7</v>
      </c>
      <c r="K314" s="831">
        <v>65863</v>
      </c>
      <c r="L314" s="831">
        <v>1</v>
      </c>
      <c r="M314" s="831">
        <v>9409</v>
      </c>
      <c r="N314" s="831">
        <v>3</v>
      </c>
      <c r="O314" s="831">
        <v>28356</v>
      </c>
      <c r="P314" s="827">
        <v>0.43053003962771208</v>
      </c>
      <c r="Q314" s="832">
        <v>9452</v>
      </c>
    </row>
    <row r="315" spans="1:17" ht="14.45" customHeight="1" x14ac:dyDescent="0.2">
      <c r="A315" s="821" t="s">
        <v>588</v>
      </c>
      <c r="B315" s="822" t="s">
        <v>6540</v>
      </c>
      <c r="C315" s="822" t="s">
        <v>6329</v>
      </c>
      <c r="D315" s="822" t="s">
        <v>6639</v>
      </c>
      <c r="E315" s="822" t="s">
        <v>6640</v>
      </c>
      <c r="F315" s="831">
        <v>1</v>
      </c>
      <c r="G315" s="831">
        <v>446</v>
      </c>
      <c r="H315" s="831">
        <v>0.49776785714285715</v>
      </c>
      <c r="I315" s="831">
        <v>446</v>
      </c>
      <c r="J315" s="831">
        <v>2</v>
      </c>
      <c r="K315" s="831">
        <v>896</v>
      </c>
      <c r="L315" s="831">
        <v>1</v>
      </c>
      <c r="M315" s="831">
        <v>448</v>
      </c>
      <c r="N315" s="831">
        <v>2</v>
      </c>
      <c r="O315" s="831">
        <v>902</v>
      </c>
      <c r="P315" s="827">
        <v>1.0066964285714286</v>
      </c>
      <c r="Q315" s="832">
        <v>451</v>
      </c>
    </row>
    <row r="316" spans="1:17" ht="14.45" customHeight="1" x14ac:dyDescent="0.2">
      <c r="A316" s="821" t="s">
        <v>588</v>
      </c>
      <c r="B316" s="822" t="s">
        <v>6540</v>
      </c>
      <c r="C316" s="822" t="s">
        <v>6329</v>
      </c>
      <c r="D316" s="822" t="s">
        <v>6641</v>
      </c>
      <c r="E316" s="822" t="s">
        <v>6642</v>
      </c>
      <c r="F316" s="831">
        <v>16</v>
      </c>
      <c r="G316" s="831">
        <v>13856</v>
      </c>
      <c r="H316" s="831">
        <v>1.3263137742892697</v>
      </c>
      <c r="I316" s="831">
        <v>866</v>
      </c>
      <c r="J316" s="831">
        <v>12</v>
      </c>
      <c r="K316" s="831">
        <v>10447</v>
      </c>
      <c r="L316" s="831">
        <v>1</v>
      </c>
      <c r="M316" s="831">
        <v>870.58333333333337</v>
      </c>
      <c r="N316" s="831">
        <v>3</v>
      </c>
      <c r="O316" s="831">
        <v>2526</v>
      </c>
      <c r="P316" s="827">
        <v>0.24179190198143008</v>
      </c>
      <c r="Q316" s="832">
        <v>842</v>
      </c>
    </row>
    <row r="317" spans="1:17" ht="14.45" customHeight="1" x14ac:dyDescent="0.2">
      <c r="A317" s="821" t="s">
        <v>588</v>
      </c>
      <c r="B317" s="822" t="s">
        <v>6540</v>
      </c>
      <c r="C317" s="822" t="s">
        <v>6329</v>
      </c>
      <c r="D317" s="822" t="s">
        <v>6643</v>
      </c>
      <c r="E317" s="822" t="s">
        <v>6644</v>
      </c>
      <c r="F317" s="831">
        <v>4</v>
      </c>
      <c r="G317" s="831">
        <v>14476</v>
      </c>
      <c r="H317" s="831">
        <v>1.3267344881312437</v>
      </c>
      <c r="I317" s="831">
        <v>3619</v>
      </c>
      <c r="J317" s="831">
        <v>3</v>
      </c>
      <c r="K317" s="831">
        <v>10911</v>
      </c>
      <c r="L317" s="831">
        <v>1</v>
      </c>
      <c r="M317" s="831">
        <v>3637</v>
      </c>
      <c r="N317" s="831">
        <v>3</v>
      </c>
      <c r="O317" s="831">
        <v>10959</v>
      </c>
      <c r="P317" s="827">
        <v>1.0043992301347264</v>
      </c>
      <c r="Q317" s="832">
        <v>3653</v>
      </c>
    </row>
    <row r="318" spans="1:17" ht="14.45" customHeight="1" x14ac:dyDescent="0.2">
      <c r="A318" s="821" t="s">
        <v>588</v>
      </c>
      <c r="B318" s="822" t="s">
        <v>6540</v>
      </c>
      <c r="C318" s="822" t="s">
        <v>6329</v>
      </c>
      <c r="D318" s="822" t="s">
        <v>6645</v>
      </c>
      <c r="E318" s="822" t="s">
        <v>6646</v>
      </c>
      <c r="F318" s="831">
        <v>1</v>
      </c>
      <c r="G318" s="831">
        <v>3752</v>
      </c>
      <c r="H318" s="831">
        <v>0.49642762635617887</v>
      </c>
      <c r="I318" s="831">
        <v>3752</v>
      </c>
      <c r="J318" s="831">
        <v>2</v>
      </c>
      <c r="K318" s="831">
        <v>7558</v>
      </c>
      <c r="L318" s="831">
        <v>1</v>
      </c>
      <c r="M318" s="831">
        <v>3779</v>
      </c>
      <c r="N318" s="831"/>
      <c r="O318" s="831"/>
      <c r="P318" s="827"/>
      <c r="Q318" s="832"/>
    </row>
    <row r="319" spans="1:17" ht="14.45" customHeight="1" x14ac:dyDescent="0.2">
      <c r="A319" s="821" t="s">
        <v>588</v>
      </c>
      <c r="B319" s="822" t="s">
        <v>6540</v>
      </c>
      <c r="C319" s="822" t="s">
        <v>6329</v>
      </c>
      <c r="D319" s="822" t="s">
        <v>6647</v>
      </c>
      <c r="E319" s="822" t="s">
        <v>6648</v>
      </c>
      <c r="F319" s="831"/>
      <c r="G319" s="831"/>
      <c r="H319" s="831"/>
      <c r="I319" s="831"/>
      <c r="J319" s="831">
        <v>1</v>
      </c>
      <c r="K319" s="831">
        <v>376</v>
      </c>
      <c r="L319" s="831">
        <v>1</v>
      </c>
      <c r="M319" s="831">
        <v>376</v>
      </c>
      <c r="N319" s="831"/>
      <c r="O319" s="831"/>
      <c r="P319" s="827"/>
      <c r="Q319" s="832"/>
    </row>
    <row r="320" spans="1:17" ht="14.45" customHeight="1" x14ac:dyDescent="0.2">
      <c r="A320" s="821" t="s">
        <v>588</v>
      </c>
      <c r="B320" s="822" t="s">
        <v>6540</v>
      </c>
      <c r="C320" s="822" t="s">
        <v>6329</v>
      </c>
      <c r="D320" s="822" t="s">
        <v>6649</v>
      </c>
      <c r="E320" s="822" t="s">
        <v>6650</v>
      </c>
      <c r="F320" s="831">
        <v>1</v>
      </c>
      <c r="G320" s="831">
        <v>1988</v>
      </c>
      <c r="H320" s="831"/>
      <c r="I320" s="831">
        <v>1988</v>
      </c>
      <c r="J320" s="831"/>
      <c r="K320" s="831"/>
      <c r="L320" s="831"/>
      <c r="M320" s="831"/>
      <c r="N320" s="831">
        <v>1</v>
      </c>
      <c r="O320" s="831">
        <v>2009</v>
      </c>
      <c r="P320" s="827"/>
      <c r="Q320" s="832">
        <v>2009</v>
      </c>
    </row>
    <row r="321" spans="1:17" ht="14.45" customHeight="1" x14ac:dyDescent="0.2">
      <c r="A321" s="821" t="s">
        <v>588</v>
      </c>
      <c r="B321" s="822" t="s">
        <v>6540</v>
      </c>
      <c r="C321" s="822" t="s">
        <v>6329</v>
      </c>
      <c r="D321" s="822" t="s">
        <v>6651</v>
      </c>
      <c r="E321" s="822" t="s">
        <v>6652</v>
      </c>
      <c r="F321" s="831">
        <v>2</v>
      </c>
      <c r="G321" s="831">
        <v>32217</v>
      </c>
      <c r="H321" s="831">
        <v>0.4974830142063002</v>
      </c>
      <c r="I321" s="831">
        <v>16108.5</v>
      </c>
      <c r="J321" s="831">
        <v>4</v>
      </c>
      <c r="K321" s="831">
        <v>64760</v>
      </c>
      <c r="L321" s="831">
        <v>1</v>
      </c>
      <c r="M321" s="831">
        <v>16190</v>
      </c>
      <c r="N321" s="831">
        <v>4</v>
      </c>
      <c r="O321" s="831">
        <v>68276</v>
      </c>
      <c r="P321" s="827">
        <v>1.0542927733168623</v>
      </c>
      <c r="Q321" s="832">
        <v>17069</v>
      </c>
    </row>
    <row r="322" spans="1:17" ht="14.45" customHeight="1" x14ac:dyDescent="0.2">
      <c r="A322" s="821" t="s">
        <v>588</v>
      </c>
      <c r="B322" s="822" t="s">
        <v>6540</v>
      </c>
      <c r="C322" s="822" t="s">
        <v>6329</v>
      </c>
      <c r="D322" s="822" t="s">
        <v>6653</v>
      </c>
      <c r="E322" s="822" t="s">
        <v>6654</v>
      </c>
      <c r="F322" s="831">
        <v>3</v>
      </c>
      <c r="G322" s="831">
        <v>0</v>
      </c>
      <c r="H322" s="831"/>
      <c r="I322" s="831">
        <v>0</v>
      </c>
      <c r="J322" s="831">
        <v>5</v>
      </c>
      <c r="K322" s="831">
        <v>0</v>
      </c>
      <c r="L322" s="831"/>
      <c r="M322" s="831">
        <v>0</v>
      </c>
      <c r="N322" s="831">
        <v>5</v>
      </c>
      <c r="O322" s="831">
        <v>0</v>
      </c>
      <c r="P322" s="827"/>
      <c r="Q322" s="832">
        <v>0</v>
      </c>
    </row>
    <row r="323" spans="1:17" ht="14.45" customHeight="1" x14ac:dyDescent="0.2">
      <c r="A323" s="821" t="s">
        <v>588</v>
      </c>
      <c r="B323" s="822" t="s">
        <v>6540</v>
      </c>
      <c r="C323" s="822" t="s">
        <v>6329</v>
      </c>
      <c r="D323" s="822" t="s">
        <v>6655</v>
      </c>
      <c r="E323" s="822" t="s">
        <v>6656</v>
      </c>
      <c r="F323" s="831">
        <v>3</v>
      </c>
      <c r="G323" s="831">
        <v>1173</v>
      </c>
      <c r="H323" s="831"/>
      <c r="I323" s="831">
        <v>391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588</v>
      </c>
      <c r="B324" s="822" t="s">
        <v>6540</v>
      </c>
      <c r="C324" s="822" t="s">
        <v>6329</v>
      </c>
      <c r="D324" s="822" t="s">
        <v>6657</v>
      </c>
      <c r="E324" s="822" t="s">
        <v>6658</v>
      </c>
      <c r="F324" s="831"/>
      <c r="G324" s="831"/>
      <c r="H324" s="831"/>
      <c r="I324" s="831"/>
      <c r="J324" s="831">
        <v>1</v>
      </c>
      <c r="K324" s="831">
        <v>2748</v>
      </c>
      <c r="L324" s="831">
        <v>1</v>
      </c>
      <c r="M324" s="831">
        <v>2748</v>
      </c>
      <c r="N324" s="831"/>
      <c r="O324" s="831"/>
      <c r="P324" s="827"/>
      <c r="Q324" s="832"/>
    </row>
    <row r="325" spans="1:17" ht="14.45" customHeight="1" x14ac:dyDescent="0.2">
      <c r="A325" s="821" t="s">
        <v>588</v>
      </c>
      <c r="B325" s="822" t="s">
        <v>6540</v>
      </c>
      <c r="C325" s="822" t="s">
        <v>6329</v>
      </c>
      <c r="D325" s="822" t="s">
        <v>6659</v>
      </c>
      <c r="E325" s="822" t="s">
        <v>6660</v>
      </c>
      <c r="F325" s="831">
        <v>1</v>
      </c>
      <c r="G325" s="831">
        <v>0</v>
      </c>
      <c r="H325" s="831"/>
      <c r="I325" s="831">
        <v>0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588</v>
      </c>
      <c r="B326" s="822" t="s">
        <v>6540</v>
      </c>
      <c r="C326" s="822" t="s">
        <v>6329</v>
      </c>
      <c r="D326" s="822" t="s">
        <v>6661</v>
      </c>
      <c r="E326" s="822" t="s">
        <v>6662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2245</v>
      </c>
      <c r="P326" s="827"/>
      <c r="Q326" s="832">
        <v>2245</v>
      </c>
    </row>
    <row r="327" spans="1:17" ht="14.45" customHeight="1" x14ac:dyDescent="0.2">
      <c r="A327" s="821" t="s">
        <v>588</v>
      </c>
      <c r="B327" s="822" t="s">
        <v>6540</v>
      </c>
      <c r="C327" s="822" t="s">
        <v>6329</v>
      </c>
      <c r="D327" s="822" t="s">
        <v>6663</v>
      </c>
      <c r="E327" s="822" t="s">
        <v>6664</v>
      </c>
      <c r="F327" s="831"/>
      <c r="G327" s="831"/>
      <c r="H327" s="831"/>
      <c r="I327" s="831"/>
      <c r="J327" s="831">
        <v>1</v>
      </c>
      <c r="K327" s="831">
        <v>7540</v>
      </c>
      <c r="L327" s="831">
        <v>1</v>
      </c>
      <c r="M327" s="831">
        <v>7540</v>
      </c>
      <c r="N327" s="831"/>
      <c r="O327" s="831"/>
      <c r="P327" s="827"/>
      <c r="Q327" s="832"/>
    </row>
    <row r="328" spans="1:17" ht="14.45" customHeight="1" x14ac:dyDescent="0.2">
      <c r="A328" s="821" t="s">
        <v>588</v>
      </c>
      <c r="B328" s="822" t="s">
        <v>6540</v>
      </c>
      <c r="C328" s="822" t="s">
        <v>6329</v>
      </c>
      <c r="D328" s="822" t="s">
        <v>6665</v>
      </c>
      <c r="E328" s="822" t="s">
        <v>6666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7073</v>
      </c>
      <c r="P328" s="827"/>
      <c r="Q328" s="832">
        <v>7073</v>
      </c>
    </row>
    <row r="329" spans="1:17" ht="14.45" customHeight="1" x14ac:dyDescent="0.2">
      <c r="A329" s="821" t="s">
        <v>588</v>
      </c>
      <c r="B329" s="822" t="s">
        <v>6540</v>
      </c>
      <c r="C329" s="822" t="s">
        <v>6329</v>
      </c>
      <c r="D329" s="822" t="s">
        <v>6667</v>
      </c>
      <c r="E329" s="822" t="s">
        <v>6668</v>
      </c>
      <c r="F329" s="831">
        <v>6</v>
      </c>
      <c r="G329" s="831">
        <v>0</v>
      </c>
      <c r="H329" s="831"/>
      <c r="I329" s="831">
        <v>0</v>
      </c>
      <c r="J329" s="831">
        <v>9</v>
      </c>
      <c r="K329" s="831">
        <v>0</v>
      </c>
      <c r="L329" s="831"/>
      <c r="M329" s="831">
        <v>0</v>
      </c>
      <c r="N329" s="831">
        <v>8</v>
      </c>
      <c r="O329" s="831">
        <v>0</v>
      </c>
      <c r="P329" s="827"/>
      <c r="Q329" s="832">
        <v>0</v>
      </c>
    </row>
    <row r="330" spans="1:17" ht="14.45" customHeight="1" x14ac:dyDescent="0.2">
      <c r="A330" s="821" t="s">
        <v>588</v>
      </c>
      <c r="B330" s="822" t="s">
        <v>6540</v>
      </c>
      <c r="C330" s="822" t="s">
        <v>6329</v>
      </c>
      <c r="D330" s="822" t="s">
        <v>6669</v>
      </c>
      <c r="E330" s="822" t="s">
        <v>6670</v>
      </c>
      <c r="F330" s="831"/>
      <c r="G330" s="831"/>
      <c r="H330" s="831"/>
      <c r="I330" s="831"/>
      <c r="J330" s="831">
        <v>1</v>
      </c>
      <c r="K330" s="831">
        <v>0</v>
      </c>
      <c r="L330" s="831"/>
      <c r="M330" s="831">
        <v>0</v>
      </c>
      <c r="N330" s="831"/>
      <c r="O330" s="831"/>
      <c r="P330" s="827"/>
      <c r="Q330" s="832"/>
    </row>
    <row r="331" spans="1:17" ht="14.45" customHeight="1" x14ac:dyDescent="0.2">
      <c r="A331" s="821" t="s">
        <v>588</v>
      </c>
      <c r="B331" s="822" t="s">
        <v>6540</v>
      </c>
      <c r="C331" s="822" t="s">
        <v>6329</v>
      </c>
      <c r="D331" s="822" t="s">
        <v>6671</v>
      </c>
      <c r="E331" s="822" t="s">
        <v>6672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6393</v>
      </c>
      <c r="P331" s="827"/>
      <c r="Q331" s="832">
        <v>6393</v>
      </c>
    </row>
    <row r="332" spans="1:17" ht="14.45" customHeight="1" x14ac:dyDescent="0.2">
      <c r="A332" s="821" t="s">
        <v>588</v>
      </c>
      <c r="B332" s="822" t="s">
        <v>6540</v>
      </c>
      <c r="C332" s="822" t="s">
        <v>6329</v>
      </c>
      <c r="D332" s="822" t="s">
        <v>6673</v>
      </c>
      <c r="E332" s="822" t="s">
        <v>6674</v>
      </c>
      <c r="F332" s="831">
        <v>2</v>
      </c>
      <c r="G332" s="831">
        <v>9160</v>
      </c>
      <c r="H332" s="831">
        <v>1.9882787063164749</v>
      </c>
      <c r="I332" s="831">
        <v>4580</v>
      </c>
      <c r="J332" s="831">
        <v>1</v>
      </c>
      <c r="K332" s="831">
        <v>4607</v>
      </c>
      <c r="L332" s="831">
        <v>1</v>
      </c>
      <c r="M332" s="831">
        <v>4607</v>
      </c>
      <c r="N332" s="831"/>
      <c r="O332" s="831"/>
      <c r="P332" s="827"/>
      <c r="Q332" s="832"/>
    </row>
    <row r="333" spans="1:17" ht="14.45" customHeight="1" x14ac:dyDescent="0.2">
      <c r="A333" s="821" t="s">
        <v>588</v>
      </c>
      <c r="B333" s="822" t="s">
        <v>6540</v>
      </c>
      <c r="C333" s="822" t="s">
        <v>6329</v>
      </c>
      <c r="D333" s="822" t="s">
        <v>6675</v>
      </c>
      <c r="E333" s="822" t="s">
        <v>6676</v>
      </c>
      <c r="F333" s="831">
        <v>1</v>
      </c>
      <c r="G333" s="831">
        <v>0</v>
      </c>
      <c r="H333" s="831"/>
      <c r="I333" s="831">
        <v>0</v>
      </c>
      <c r="J333" s="831">
        <v>1</v>
      </c>
      <c r="K333" s="831">
        <v>0</v>
      </c>
      <c r="L333" s="831"/>
      <c r="M333" s="831">
        <v>0</v>
      </c>
      <c r="N333" s="831"/>
      <c r="O333" s="831"/>
      <c r="P333" s="827"/>
      <c r="Q333" s="832"/>
    </row>
    <row r="334" spans="1:17" ht="14.45" customHeight="1" x14ac:dyDescent="0.2">
      <c r="A334" s="821" t="s">
        <v>588</v>
      </c>
      <c r="B334" s="822" t="s">
        <v>6540</v>
      </c>
      <c r="C334" s="822" t="s">
        <v>6329</v>
      </c>
      <c r="D334" s="822" t="s">
        <v>6677</v>
      </c>
      <c r="E334" s="822" t="s">
        <v>6678</v>
      </c>
      <c r="F334" s="831">
        <v>8</v>
      </c>
      <c r="G334" s="831">
        <v>26408</v>
      </c>
      <c r="H334" s="831">
        <v>0.88593666129898019</v>
      </c>
      <c r="I334" s="831">
        <v>3301</v>
      </c>
      <c r="J334" s="831">
        <v>9</v>
      </c>
      <c r="K334" s="831">
        <v>29808</v>
      </c>
      <c r="L334" s="831">
        <v>1</v>
      </c>
      <c r="M334" s="831">
        <v>3312</v>
      </c>
      <c r="N334" s="831">
        <v>2</v>
      </c>
      <c r="O334" s="831">
        <v>6644</v>
      </c>
      <c r="P334" s="827">
        <v>0.22289318303811056</v>
      </c>
      <c r="Q334" s="832">
        <v>3322</v>
      </c>
    </row>
    <row r="335" spans="1:17" ht="14.45" customHeight="1" x14ac:dyDescent="0.2">
      <c r="A335" s="821" t="s">
        <v>588</v>
      </c>
      <c r="B335" s="822" t="s">
        <v>6540</v>
      </c>
      <c r="C335" s="822" t="s">
        <v>6329</v>
      </c>
      <c r="D335" s="822" t="s">
        <v>6679</v>
      </c>
      <c r="E335" s="822" t="s">
        <v>6680</v>
      </c>
      <c r="F335" s="831"/>
      <c r="G335" s="831"/>
      <c r="H335" s="831"/>
      <c r="I335" s="831"/>
      <c r="J335" s="831">
        <v>1</v>
      </c>
      <c r="K335" s="831">
        <v>0</v>
      </c>
      <c r="L335" s="831"/>
      <c r="M335" s="831">
        <v>0</v>
      </c>
      <c r="N335" s="831">
        <v>1</v>
      </c>
      <c r="O335" s="831">
        <v>0</v>
      </c>
      <c r="P335" s="827"/>
      <c r="Q335" s="832">
        <v>0</v>
      </c>
    </row>
    <row r="336" spans="1:17" ht="14.45" customHeight="1" x14ac:dyDescent="0.2">
      <c r="A336" s="821" t="s">
        <v>588</v>
      </c>
      <c r="B336" s="822" t="s">
        <v>6540</v>
      </c>
      <c r="C336" s="822" t="s">
        <v>6329</v>
      </c>
      <c r="D336" s="822" t="s">
        <v>6681</v>
      </c>
      <c r="E336" s="822" t="s">
        <v>6682</v>
      </c>
      <c r="F336" s="831">
        <v>2</v>
      </c>
      <c r="G336" s="831">
        <v>0</v>
      </c>
      <c r="H336" s="831"/>
      <c r="I336" s="831">
        <v>0</v>
      </c>
      <c r="J336" s="831">
        <v>4</v>
      </c>
      <c r="K336" s="831">
        <v>0</v>
      </c>
      <c r="L336" s="831"/>
      <c r="M336" s="831">
        <v>0</v>
      </c>
      <c r="N336" s="831">
        <v>3</v>
      </c>
      <c r="O336" s="831">
        <v>0</v>
      </c>
      <c r="P336" s="827"/>
      <c r="Q336" s="832">
        <v>0</v>
      </c>
    </row>
    <row r="337" spans="1:17" ht="14.45" customHeight="1" x14ac:dyDescent="0.2">
      <c r="A337" s="821" t="s">
        <v>588</v>
      </c>
      <c r="B337" s="822" t="s">
        <v>6540</v>
      </c>
      <c r="C337" s="822" t="s">
        <v>6329</v>
      </c>
      <c r="D337" s="822" t="s">
        <v>6683</v>
      </c>
      <c r="E337" s="822" t="s">
        <v>6684</v>
      </c>
      <c r="F337" s="831"/>
      <c r="G337" s="831"/>
      <c r="H337" s="831"/>
      <c r="I337" s="831"/>
      <c r="J337" s="831">
        <v>1</v>
      </c>
      <c r="K337" s="831">
        <v>0</v>
      </c>
      <c r="L337" s="831"/>
      <c r="M337" s="831">
        <v>0</v>
      </c>
      <c r="N337" s="831"/>
      <c r="O337" s="831"/>
      <c r="P337" s="827"/>
      <c r="Q337" s="832"/>
    </row>
    <row r="338" spans="1:17" ht="14.45" customHeight="1" x14ac:dyDescent="0.2">
      <c r="A338" s="821" t="s">
        <v>588</v>
      </c>
      <c r="B338" s="822" t="s">
        <v>6540</v>
      </c>
      <c r="C338" s="822" t="s">
        <v>6329</v>
      </c>
      <c r="D338" s="822" t="s">
        <v>6685</v>
      </c>
      <c r="E338" s="822" t="s">
        <v>6686</v>
      </c>
      <c r="F338" s="831">
        <v>1</v>
      </c>
      <c r="G338" s="831">
        <v>3643</v>
      </c>
      <c r="H338" s="831"/>
      <c r="I338" s="831">
        <v>3643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588</v>
      </c>
      <c r="B339" s="822" t="s">
        <v>6540</v>
      </c>
      <c r="C339" s="822" t="s">
        <v>6329</v>
      </c>
      <c r="D339" s="822" t="s">
        <v>6687</v>
      </c>
      <c r="E339" s="822" t="s">
        <v>6688</v>
      </c>
      <c r="F339" s="831"/>
      <c r="G339" s="831"/>
      <c r="H339" s="831"/>
      <c r="I339" s="831"/>
      <c r="J339" s="831"/>
      <c r="K339" s="831"/>
      <c r="L339" s="831"/>
      <c r="M339" s="831"/>
      <c r="N339" s="831">
        <v>1</v>
      </c>
      <c r="O339" s="831">
        <v>2562</v>
      </c>
      <c r="P339" s="827"/>
      <c r="Q339" s="832">
        <v>2562</v>
      </c>
    </row>
    <row r="340" spans="1:17" ht="14.45" customHeight="1" x14ac:dyDescent="0.2">
      <c r="A340" s="821" t="s">
        <v>588</v>
      </c>
      <c r="B340" s="822" t="s">
        <v>6540</v>
      </c>
      <c r="C340" s="822" t="s">
        <v>6329</v>
      </c>
      <c r="D340" s="822" t="s">
        <v>6689</v>
      </c>
      <c r="E340" s="822" t="s">
        <v>6690</v>
      </c>
      <c r="F340" s="831">
        <v>1</v>
      </c>
      <c r="G340" s="831">
        <v>8456</v>
      </c>
      <c r="H340" s="831"/>
      <c r="I340" s="831">
        <v>8456</v>
      </c>
      <c r="J340" s="831"/>
      <c r="K340" s="831"/>
      <c r="L340" s="831"/>
      <c r="M340" s="831"/>
      <c r="N340" s="831">
        <v>1</v>
      </c>
      <c r="O340" s="831">
        <v>8569</v>
      </c>
      <c r="P340" s="827"/>
      <c r="Q340" s="832">
        <v>8569</v>
      </c>
    </row>
    <row r="341" spans="1:17" ht="14.45" customHeight="1" x14ac:dyDescent="0.2">
      <c r="A341" s="821" t="s">
        <v>588</v>
      </c>
      <c r="B341" s="822" t="s">
        <v>6540</v>
      </c>
      <c r="C341" s="822" t="s">
        <v>6329</v>
      </c>
      <c r="D341" s="822" t="s">
        <v>6691</v>
      </c>
      <c r="E341" s="822" t="s">
        <v>6692</v>
      </c>
      <c r="F341" s="831">
        <v>1</v>
      </c>
      <c r="G341" s="831">
        <v>5755</v>
      </c>
      <c r="H341" s="831">
        <v>0.99601938386985112</v>
      </c>
      <c r="I341" s="831">
        <v>5755</v>
      </c>
      <c r="J341" s="831">
        <v>1</v>
      </c>
      <c r="K341" s="831">
        <v>5778</v>
      </c>
      <c r="L341" s="831">
        <v>1</v>
      </c>
      <c r="M341" s="831">
        <v>5778</v>
      </c>
      <c r="N341" s="831"/>
      <c r="O341" s="831"/>
      <c r="P341" s="827"/>
      <c r="Q341" s="832"/>
    </row>
    <row r="342" spans="1:17" ht="14.45" customHeight="1" x14ac:dyDescent="0.2">
      <c r="A342" s="821" t="s">
        <v>588</v>
      </c>
      <c r="B342" s="822" t="s">
        <v>6540</v>
      </c>
      <c r="C342" s="822" t="s">
        <v>6329</v>
      </c>
      <c r="D342" s="822" t="s">
        <v>6693</v>
      </c>
      <c r="E342" s="822" t="s">
        <v>6694</v>
      </c>
      <c r="F342" s="831">
        <v>4</v>
      </c>
      <c r="G342" s="831">
        <v>18964</v>
      </c>
      <c r="H342" s="831">
        <v>1.7988996395370898</v>
      </c>
      <c r="I342" s="831">
        <v>4741</v>
      </c>
      <c r="J342" s="831">
        <v>2</v>
      </c>
      <c r="K342" s="831">
        <v>10542</v>
      </c>
      <c r="L342" s="831">
        <v>1</v>
      </c>
      <c r="M342" s="831">
        <v>5271</v>
      </c>
      <c r="N342" s="831">
        <v>5</v>
      </c>
      <c r="O342" s="831">
        <v>26500</v>
      </c>
      <c r="P342" s="827">
        <v>2.5137545057863782</v>
      </c>
      <c r="Q342" s="832">
        <v>5300</v>
      </c>
    </row>
    <row r="343" spans="1:17" ht="14.45" customHeight="1" x14ac:dyDescent="0.2">
      <c r="A343" s="821" t="s">
        <v>588</v>
      </c>
      <c r="B343" s="822" t="s">
        <v>6540</v>
      </c>
      <c r="C343" s="822" t="s">
        <v>6329</v>
      </c>
      <c r="D343" s="822" t="s">
        <v>6695</v>
      </c>
      <c r="E343" s="822" t="s">
        <v>6696</v>
      </c>
      <c r="F343" s="831">
        <v>6</v>
      </c>
      <c r="G343" s="831">
        <v>28032</v>
      </c>
      <c r="H343" s="831">
        <v>2.9897610921501707</v>
      </c>
      <c r="I343" s="831">
        <v>4672</v>
      </c>
      <c r="J343" s="831">
        <v>2</v>
      </c>
      <c r="K343" s="831">
        <v>9376</v>
      </c>
      <c r="L343" s="831">
        <v>1</v>
      </c>
      <c r="M343" s="831">
        <v>4688</v>
      </c>
      <c r="N343" s="831">
        <v>4</v>
      </c>
      <c r="O343" s="831">
        <v>18808</v>
      </c>
      <c r="P343" s="827">
        <v>2.0059726962457338</v>
      </c>
      <c r="Q343" s="832">
        <v>4702</v>
      </c>
    </row>
    <row r="344" spans="1:17" ht="14.45" customHeight="1" x14ac:dyDescent="0.2">
      <c r="A344" s="821" t="s">
        <v>588</v>
      </c>
      <c r="B344" s="822" t="s">
        <v>6540</v>
      </c>
      <c r="C344" s="822" t="s">
        <v>6329</v>
      </c>
      <c r="D344" s="822" t="s">
        <v>6697</v>
      </c>
      <c r="E344" s="822" t="s">
        <v>6698</v>
      </c>
      <c r="F344" s="831">
        <v>1</v>
      </c>
      <c r="G344" s="831">
        <v>2427</v>
      </c>
      <c r="H344" s="831"/>
      <c r="I344" s="831">
        <v>2427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588</v>
      </c>
      <c r="B345" s="822" t="s">
        <v>6540</v>
      </c>
      <c r="C345" s="822" t="s">
        <v>6329</v>
      </c>
      <c r="D345" s="822" t="s">
        <v>6699</v>
      </c>
      <c r="E345" s="822" t="s">
        <v>6700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6396</v>
      </c>
      <c r="P345" s="827"/>
      <c r="Q345" s="832">
        <v>6396</v>
      </c>
    </row>
    <row r="346" spans="1:17" ht="14.45" customHeight="1" x14ac:dyDescent="0.2">
      <c r="A346" s="821" t="s">
        <v>588</v>
      </c>
      <c r="B346" s="822" t="s">
        <v>6540</v>
      </c>
      <c r="C346" s="822" t="s">
        <v>6329</v>
      </c>
      <c r="D346" s="822" t="s">
        <v>6701</v>
      </c>
      <c r="E346" s="822" t="s">
        <v>6702</v>
      </c>
      <c r="F346" s="831"/>
      <c r="G346" s="831"/>
      <c r="H346" s="831"/>
      <c r="I346" s="831"/>
      <c r="J346" s="831"/>
      <c r="K346" s="831"/>
      <c r="L346" s="831"/>
      <c r="M346" s="831"/>
      <c r="N346" s="831">
        <v>2</v>
      </c>
      <c r="O346" s="831">
        <v>0</v>
      </c>
      <c r="P346" s="827"/>
      <c r="Q346" s="832">
        <v>0</v>
      </c>
    </row>
    <row r="347" spans="1:17" ht="14.45" customHeight="1" x14ac:dyDescent="0.2">
      <c r="A347" s="821" t="s">
        <v>588</v>
      </c>
      <c r="B347" s="822" t="s">
        <v>6540</v>
      </c>
      <c r="C347" s="822" t="s">
        <v>6329</v>
      </c>
      <c r="D347" s="822" t="s">
        <v>6703</v>
      </c>
      <c r="E347" s="822" t="s">
        <v>6704</v>
      </c>
      <c r="F347" s="831">
        <v>4</v>
      </c>
      <c r="G347" s="831">
        <v>21160</v>
      </c>
      <c r="H347" s="831">
        <v>1.9917168674698795</v>
      </c>
      <c r="I347" s="831">
        <v>5290</v>
      </c>
      <c r="J347" s="831">
        <v>2</v>
      </c>
      <c r="K347" s="831">
        <v>10624</v>
      </c>
      <c r="L347" s="831">
        <v>1</v>
      </c>
      <c r="M347" s="831">
        <v>5312</v>
      </c>
      <c r="N347" s="831">
        <v>1</v>
      </c>
      <c r="O347" s="831">
        <v>5331</v>
      </c>
      <c r="P347" s="827">
        <v>0.50178840361445787</v>
      </c>
      <c r="Q347" s="832">
        <v>5331</v>
      </c>
    </row>
    <row r="348" spans="1:17" ht="14.45" customHeight="1" x14ac:dyDescent="0.2">
      <c r="A348" s="821" t="s">
        <v>588</v>
      </c>
      <c r="B348" s="822" t="s">
        <v>6540</v>
      </c>
      <c r="C348" s="822" t="s">
        <v>6329</v>
      </c>
      <c r="D348" s="822" t="s">
        <v>6705</v>
      </c>
      <c r="E348" s="822" t="s">
        <v>6706</v>
      </c>
      <c r="F348" s="831">
        <v>1</v>
      </c>
      <c r="G348" s="831">
        <v>0</v>
      </c>
      <c r="H348" s="831"/>
      <c r="I348" s="831">
        <v>0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588</v>
      </c>
      <c r="B349" s="822" t="s">
        <v>6540</v>
      </c>
      <c r="C349" s="822" t="s">
        <v>6329</v>
      </c>
      <c r="D349" s="822" t="s">
        <v>6707</v>
      </c>
      <c r="E349" s="822" t="s">
        <v>6708</v>
      </c>
      <c r="F349" s="831">
        <v>2</v>
      </c>
      <c r="G349" s="831">
        <v>22053</v>
      </c>
      <c r="H349" s="831"/>
      <c r="I349" s="831">
        <v>11026.5</v>
      </c>
      <c r="J349" s="831"/>
      <c r="K349" s="831"/>
      <c r="L349" s="831"/>
      <c r="M349" s="831"/>
      <c r="N349" s="831">
        <v>2</v>
      </c>
      <c r="O349" s="831">
        <v>22258</v>
      </c>
      <c r="P349" s="827"/>
      <c r="Q349" s="832">
        <v>11129</v>
      </c>
    </row>
    <row r="350" spans="1:17" ht="14.45" customHeight="1" x14ac:dyDescent="0.2">
      <c r="A350" s="821" t="s">
        <v>588</v>
      </c>
      <c r="B350" s="822" t="s">
        <v>6540</v>
      </c>
      <c r="C350" s="822" t="s">
        <v>6329</v>
      </c>
      <c r="D350" s="822" t="s">
        <v>6709</v>
      </c>
      <c r="E350" s="822" t="s">
        <v>6710</v>
      </c>
      <c r="F350" s="831">
        <v>5</v>
      </c>
      <c r="G350" s="831">
        <v>20600</v>
      </c>
      <c r="H350" s="831">
        <v>1.6602192134107028</v>
      </c>
      <c r="I350" s="831">
        <v>4120</v>
      </c>
      <c r="J350" s="831">
        <v>3</v>
      </c>
      <c r="K350" s="831">
        <v>12408</v>
      </c>
      <c r="L350" s="831">
        <v>1</v>
      </c>
      <c r="M350" s="831">
        <v>4136</v>
      </c>
      <c r="N350" s="831">
        <v>1</v>
      </c>
      <c r="O350" s="831">
        <v>4150</v>
      </c>
      <c r="P350" s="827">
        <v>0.33446163765312703</v>
      </c>
      <c r="Q350" s="832">
        <v>4150</v>
      </c>
    </row>
    <row r="351" spans="1:17" ht="14.45" customHeight="1" x14ac:dyDescent="0.2">
      <c r="A351" s="821" t="s">
        <v>588</v>
      </c>
      <c r="B351" s="822" t="s">
        <v>6540</v>
      </c>
      <c r="C351" s="822" t="s">
        <v>6329</v>
      </c>
      <c r="D351" s="822" t="s">
        <v>6711</v>
      </c>
      <c r="E351" s="822" t="s">
        <v>6712</v>
      </c>
      <c r="F351" s="831"/>
      <c r="G351" s="831"/>
      <c r="H351" s="831"/>
      <c r="I351" s="831"/>
      <c r="J351" s="831"/>
      <c r="K351" s="831"/>
      <c r="L351" s="831"/>
      <c r="M351" s="831"/>
      <c r="N351" s="831">
        <v>3</v>
      </c>
      <c r="O351" s="831">
        <v>0</v>
      </c>
      <c r="P351" s="827"/>
      <c r="Q351" s="832">
        <v>0</v>
      </c>
    </row>
    <row r="352" spans="1:17" ht="14.45" customHeight="1" x14ac:dyDescent="0.2">
      <c r="A352" s="821" t="s">
        <v>588</v>
      </c>
      <c r="B352" s="822" t="s">
        <v>6540</v>
      </c>
      <c r="C352" s="822" t="s">
        <v>6329</v>
      </c>
      <c r="D352" s="822" t="s">
        <v>6713</v>
      </c>
      <c r="E352" s="822" t="s">
        <v>6714</v>
      </c>
      <c r="F352" s="831">
        <v>1</v>
      </c>
      <c r="G352" s="831">
        <v>267</v>
      </c>
      <c r="H352" s="831"/>
      <c r="I352" s="831">
        <v>267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588</v>
      </c>
      <c r="B353" s="822" t="s">
        <v>6540</v>
      </c>
      <c r="C353" s="822" t="s">
        <v>6329</v>
      </c>
      <c r="D353" s="822" t="s">
        <v>6715</v>
      </c>
      <c r="E353" s="822" t="s">
        <v>6716</v>
      </c>
      <c r="F353" s="831"/>
      <c r="G353" s="831"/>
      <c r="H353" s="831"/>
      <c r="I353" s="831"/>
      <c r="J353" s="831">
        <v>1</v>
      </c>
      <c r="K353" s="831">
        <v>0</v>
      </c>
      <c r="L353" s="831"/>
      <c r="M353" s="831">
        <v>0</v>
      </c>
      <c r="N353" s="831"/>
      <c r="O353" s="831"/>
      <c r="P353" s="827"/>
      <c r="Q353" s="832"/>
    </row>
    <row r="354" spans="1:17" ht="14.45" customHeight="1" x14ac:dyDescent="0.2">
      <c r="A354" s="821" t="s">
        <v>588</v>
      </c>
      <c r="B354" s="822" t="s">
        <v>6540</v>
      </c>
      <c r="C354" s="822" t="s">
        <v>6329</v>
      </c>
      <c r="D354" s="822" t="s">
        <v>6717</v>
      </c>
      <c r="E354" s="822" t="s">
        <v>6718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0</v>
      </c>
      <c r="P354" s="827"/>
      <c r="Q354" s="832">
        <v>0</v>
      </c>
    </row>
    <row r="355" spans="1:17" ht="14.45" customHeight="1" x14ac:dyDescent="0.2">
      <c r="A355" s="821" t="s">
        <v>588</v>
      </c>
      <c r="B355" s="822" t="s">
        <v>6540</v>
      </c>
      <c r="C355" s="822" t="s">
        <v>6329</v>
      </c>
      <c r="D355" s="822" t="s">
        <v>6719</v>
      </c>
      <c r="E355" s="822" t="s">
        <v>6720</v>
      </c>
      <c r="F355" s="831">
        <v>3</v>
      </c>
      <c r="G355" s="831">
        <v>18645</v>
      </c>
      <c r="H355" s="831">
        <v>2.984154929577465</v>
      </c>
      <c r="I355" s="831">
        <v>6215</v>
      </c>
      <c r="J355" s="831">
        <v>1</v>
      </c>
      <c r="K355" s="831">
        <v>6248</v>
      </c>
      <c r="L355" s="831">
        <v>1</v>
      </c>
      <c r="M355" s="831">
        <v>6248</v>
      </c>
      <c r="N355" s="831">
        <v>1</v>
      </c>
      <c r="O355" s="831">
        <v>6277</v>
      </c>
      <c r="P355" s="827">
        <v>1.0046414852752881</v>
      </c>
      <c r="Q355" s="832">
        <v>6277</v>
      </c>
    </row>
    <row r="356" spans="1:17" ht="14.45" customHeight="1" x14ac:dyDescent="0.2">
      <c r="A356" s="821" t="s">
        <v>588</v>
      </c>
      <c r="B356" s="822" t="s">
        <v>6540</v>
      </c>
      <c r="C356" s="822" t="s">
        <v>6329</v>
      </c>
      <c r="D356" s="822" t="s">
        <v>6721</v>
      </c>
      <c r="E356" s="822" t="s">
        <v>6722</v>
      </c>
      <c r="F356" s="831">
        <v>1</v>
      </c>
      <c r="G356" s="831">
        <v>1970</v>
      </c>
      <c r="H356" s="831"/>
      <c r="I356" s="831">
        <v>1970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588</v>
      </c>
      <c r="B357" s="822" t="s">
        <v>6540</v>
      </c>
      <c r="C357" s="822" t="s">
        <v>6329</v>
      </c>
      <c r="D357" s="822" t="s">
        <v>6723</v>
      </c>
      <c r="E357" s="822" t="s">
        <v>6724</v>
      </c>
      <c r="F357" s="831"/>
      <c r="G357" s="831"/>
      <c r="H357" s="831"/>
      <c r="I357" s="831"/>
      <c r="J357" s="831">
        <v>3</v>
      </c>
      <c r="K357" s="831">
        <v>25560</v>
      </c>
      <c r="L357" s="831">
        <v>1</v>
      </c>
      <c r="M357" s="831">
        <v>8520</v>
      </c>
      <c r="N357" s="831">
        <v>1</v>
      </c>
      <c r="O357" s="831">
        <v>8568</v>
      </c>
      <c r="P357" s="827">
        <v>0.3352112676056338</v>
      </c>
      <c r="Q357" s="832">
        <v>8568</v>
      </c>
    </row>
    <row r="358" spans="1:17" ht="14.45" customHeight="1" x14ac:dyDescent="0.2">
      <c r="A358" s="821" t="s">
        <v>588</v>
      </c>
      <c r="B358" s="822" t="s">
        <v>6540</v>
      </c>
      <c r="C358" s="822" t="s">
        <v>6329</v>
      </c>
      <c r="D358" s="822" t="s">
        <v>6725</v>
      </c>
      <c r="E358" s="822" t="s">
        <v>6726</v>
      </c>
      <c r="F358" s="831">
        <v>3</v>
      </c>
      <c r="G358" s="831">
        <v>25812</v>
      </c>
      <c r="H358" s="831">
        <v>2.9868086091182597</v>
      </c>
      <c r="I358" s="831">
        <v>8604</v>
      </c>
      <c r="J358" s="831">
        <v>1</v>
      </c>
      <c r="K358" s="831">
        <v>8642</v>
      </c>
      <c r="L358" s="831">
        <v>1</v>
      </c>
      <c r="M358" s="831">
        <v>8642</v>
      </c>
      <c r="N358" s="831">
        <v>2</v>
      </c>
      <c r="O358" s="831">
        <v>17350</v>
      </c>
      <c r="P358" s="827">
        <v>2.0076371210367969</v>
      </c>
      <c r="Q358" s="832">
        <v>8675</v>
      </c>
    </row>
    <row r="359" spans="1:17" ht="14.45" customHeight="1" x14ac:dyDescent="0.2">
      <c r="A359" s="821" t="s">
        <v>588</v>
      </c>
      <c r="B359" s="822" t="s">
        <v>6540</v>
      </c>
      <c r="C359" s="822" t="s">
        <v>6329</v>
      </c>
      <c r="D359" s="822" t="s">
        <v>6727</v>
      </c>
      <c r="E359" s="822" t="s">
        <v>6728</v>
      </c>
      <c r="F359" s="831">
        <v>1</v>
      </c>
      <c r="G359" s="831">
        <v>0</v>
      </c>
      <c r="H359" s="831"/>
      <c r="I359" s="831">
        <v>0</v>
      </c>
      <c r="J359" s="831">
        <v>1</v>
      </c>
      <c r="K359" s="831">
        <v>0</v>
      </c>
      <c r="L359" s="831"/>
      <c r="M359" s="831">
        <v>0</v>
      </c>
      <c r="N359" s="831"/>
      <c r="O359" s="831"/>
      <c r="P359" s="827"/>
      <c r="Q359" s="832"/>
    </row>
    <row r="360" spans="1:17" ht="14.45" customHeight="1" x14ac:dyDescent="0.2">
      <c r="A360" s="821" t="s">
        <v>588</v>
      </c>
      <c r="B360" s="822" t="s">
        <v>6540</v>
      </c>
      <c r="C360" s="822" t="s">
        <v>6329</v>
      </c>
      <c r="D360" s="822" t="s">
        <v>6729</v>
      </c>
      <c r="E360" s="822" t="s">
        <v>6730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1827</v>
      </c>
      <c r="P360" s="827"/>
      <c r="Q360" s="832">
        <v>1827</v>
      </c>
    </row>
    <row r="361" spans="1:17" ht="14.45" customHeight="1" x14ac:dyDescent="0.2">
      <c r="A361" s="821" t="s">
        <v>588</v>
      </c>
      <c r="B361" s="822" t="s">
        <v>6540</v>
      </c>
      <c r="C361" s="822" t="s">
        <v>6329</v>
      </c>
      <c r="D361" s="822" t="s">
        <v>6731</v>
      </c>
      <c r="E361" s="822" t="s">
        <v>6732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0</v>
      </c>
      <c r="P361" s="827"/>
      <c r="Q361" s="832">
        <v>0</v>
      </c>
    </row>
    <row r="362" spans="1:17" ht="14.45" customHeight="1" x14ac:dyDescent="0.2">
      <c r="A362" s="821" t="s">
        <v>588</v>
      </c>
      <c r="B362" s="822" t="s">
        <v>6540</v>
      </c>
      <c r="C362" s="822" t="s">
        <v>6329</v>
      </c>
      <c r="D362" s="822" t="s">
        <v>6733</v>
      </c>
      <c r="E362" s="822" t="s">
        <v>6734</v>
      </c>
      <c r="F362" s="831"/>
      <c r="G362" s="831"/>
      <c r="H362" s="831"/>
      <c r="I362" s="831"/>
      <c r="J362" s="831">
        <v>1</v>
      </c>
      <c r="K362" s="831">
        <v>0</v>
      </c>
      <c r="L362" s="831"/>
      <c r="M362" s="831">
        <v>0</v>
      </c>
      <c r="N362" s="831"/>
      <c r="O362" s="831"/>
      <c r="P362" s="827"/>
      <c r="Q362" s="832"/>
    </row>
    <row r="363" spans="1:17" ht="14.45" customHeight="1" x14ac:dyDescent="0.2">
      <c r="A363" s="821" t="s">
        <v>588</v>
      </c>
      <c r="B363" s="822" t="s">
        <v>6540</v>
      </c>
      <c r="C363" s="822" t="s">
        <v>6329</v>
      </c>
      <c r="D363" s="822" t="s">
        <v>6735</v>
      </c>
      <c r="E363" s="822" t="s">
        <v>6736</v>
      </c>
      <c r="F363" s="831"/>
      <c r="G363" s="831"/>
      <c r="H363" s="831"/>
      <c r="I363" s="831"/>
      <c r="J363" s="831">
        <v>1</v>
      </c>
      <c r="K363" s="831">
        <v>0</v>
      </c>
      <c r="L363" s="831"/>
      <c r="M363" s="831">
        <v>0</v>
      </c>
      <c r="N363" s="831"/>
      <c r="O363" s="831"/>
      <c r="P363" s="827"/>
      <c r="Q363" s="832"/>
    </row>
    <row r="364" spans="1:17" ht="14.45" customHeight="1" x14ac:dyDescent="0.2">
      <c r="A364" s="821" t="s">
        <v>588</v>
      </c>
      <c r="B364" s="822" t="s">
        <v>6540</v>
      </c>
      <c r="C364" s="822" t="s">
        <v>6329</v>
      </c>
      <c r="D364" s="822" t="s">
        <v>6737</v>
      </c>
      <c r="E364" s="822" t="s">
        <v>6738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4103</v>
      </c>
      <c r="P364" s="827"/>
      <c r="Q364" s="832">
        <v>4103</v>
      </c>
    </row>
    <row r="365" spans="1:17" ht="14.45" customHeight="1" x14ac:dyDescent="0.2">
      <c r="A365" s="821" t="s">
        <v>588</v>
      </c>
      <c r="B365" s="822" t="s">
        <v>6540</v>
      </c>
      <c r="C365" s="822" t="s">
        <v>6329</v>
      </c>
      <c r="D365" s="822" t="s">
        <v>4231</v>
      </c>
      <c r="E365" s="822" t="s">
        <v>6739</v>
      </c>
      <c r="F365" s="831"/>
      <c r="G365" s="831"/>
      <c r="H365" s="831"/>
      <c r="I365" s="831"/>
      <c r="J365" s="831">
        <v>1</v>
      </c>
      <c r="K365" s="831">
        <v>0</v>
      </c>
      <c r="L365" s="831"/>
      <c r="M365" s="831">
        <v>0</v>
      </c>
      <c r="N365" s="831"/>
      <c r="O365" s="831"/>
      <c r="P365" s="827"/>
      <c r="Q365" s="832"/>
    </row>
    <row r="366" spans="1:17" ht="14.45" customHeight="1" x14ac:dyDescent="0.2">
      <c r="A366" s="821" t="s">
        <v>588</v>
      </c>
      <c r="B366" s="822" t="s">
        <v>6540</v>
      </c>
      <c r="C366" s="822" t="s">
        <v>6329</v>
      </c>
      <c r="D366" s="822" t="s">
        <v>6740</v>
      </c>
      <c r="E366" s="822" t="s">
        <v>6741</v>
      </c>
      <c r="F366" s="831"/>
      <c r="G366" s="831"/>
      <c r="H366" s="831"/>
      <c r="I366" s="831"/>
      <c r="J366" s="831">
        <v>9</v>
      </c>
      <c r="K366" s="831">
        <v>0</v>
      </c>
      <c r="L366" s="831"/>
      <c r="M366" s="831">
        <v>0</v>
      </c>
      <c r="N366" s="831">
        <v>2</v>
      </c>
      <c r="O366" s="831">
        <v>0</v>
      </c>
      <c r="P366" s="827"/>
      <c r="Q366" s="832">
        <v>0</v>
      </c>
    </row>
    <row r="367" spans="1:17" ht="14.45" customHeight="1" x14ac:dyDescent="0.2">
      <c r="A367" s="821" t="s">
        <v>588</v>
      </c>
      <c r="B367" s="822" t="s">
        <v>6540</v>
      </c>
      <c r="C367" s="822" t="s">
        <v>6329</v>
      </c>
      <c r="D367" s="822" t="s">
        <v>6742</v>
      </c>
      <c r="E367" s="822" t="s">
        <v>6743</v>
      </c>
      <c r="F367" s="831"/>
      <c r="G367" s="831"/>
      <c r="H367" s="831"/>
      <c r="I367" s="831"/>
      <c r="J367" s="831">
        <v>3</v>
      </c>
      <c r="K367" s="831">
        <v>0</v>
      </c>
      <c r="L367" s="831"/>
      <c r="M367" s="831">
        <v>0</v>
      </c>
      <c r="N367" s="831"/>
      <c r="O367" s="831"/>
      <c r="P367" s="827"/>
      <c r="Q367" s="832"/>
    </row>
    <row r="368" spans="1:17" ht="14.45" customHeight="1" x14ac:dyDescent="0.2">
      <c r="A368" s="821" t="s">
        <v>588</v>
      </c>
      <c r="B368" s="822" t="s">
        <v>6540</v>
      </c>
      <c r="C368" s="822" t="s">
        <v>6329</v>
      </c>
      <c r="D368" s="822" t="s">
        <v>6744</v>
      </c>
      <c r="E368" s="822" t="s">
        <v>6745</v>
      </c>
      <c r="F368" s="831"/>
      <c r="G368" s="831"/>
      <c r="H368" s="831"/>
      <c r="I368" s="831"/>
      <c r="J368" s="831">
        <v>1</v>
      </c>
      <c r="K368" s="831">
        <v>0</v>
      </c>
      <c r="L368" s="831"/>
      <c r="M368" s="831">
        <v>0</v>
      </c>
      <c r="N368" s="831"/>
      <c r="O368" s="831"/>
      <c r="P368" s="827"/>
      <c r="Q368" s="832"/>
    </row>
    <row r="369" spans="1:17" ht="14.45" customHeight="1" x14ac:dyDescent="0.2">
      <c r="A369" s="821" t="s">
        <v>588</v>
      </c>
      <c r="B369" s="822" t="s">
        <v>6540</v>
      </c>
      <c r="C369" s="822" t="s">
        <v>6329</v>
      </c>
      <c r="D369" s="822" t="s">
        <v>6746</v>
      </c>
      <c r="E369" s="822" t="s">
        <v>6747</v>
      </c>
      <c r="F369" s="831"/>
      <c r="G369" s="831"/>
      <c r="H369" s="831"/>
      <c r="I369" s="831"/>
      <c r="J369" s="831">
        <v>2</v>
      </c>
      <c r="K369" s="831">
        <v>0</v>
      </c>
      <c r="L369" s="831"/>
      <c r="M369" s="831">
        <v>0</v>
      </c>
      <c r="N369" s="831"/>
      <c r="O369" s="831"/>
      <c r="P369" s="827"/>
      <c r="Q369" s="832"/>
    </row>
    <row r="370" spans="1:17" ht="14.45" customHeight="1" x14ac:dyDescent="0.2">
      <c r="A370" s="821" t="s">
        <v>588</v>
      </c>
      <c r="B370" s="822" t="s">
        <v>6540</v>
      </c>
      <c r="C370" s="822" t="s">
        <v>6329</v>
      </c>
      <c r="D370" s="822" t="s">
        <v>6748</v>
      </c>
      <c r="E370" s="822" t="s">
        <v>6749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0</v>
      </c>
      <c r="P370" s="827"/>
      <c r="Q370" s="832">
        <v>0</v>
      </c>
    </row>
    <row r="371" spans="1:17" ht="14.45" customHeight="1" x14ac:dyDescent="0.2">
      <c r="A371" s="821" t="s">
        <v>588</v>
      </c>
      <c r="B371" s="822" t="s">
        <v>6540</v>
      </c>
      <c r="C371" s="822" t="s">
        <v>6329</v>
      </c>
      <c r="D371" s="822" t="s">
        <v>6750</v>
      </c>
      <c r="E371" s="822" t="s">
        <v>6751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0</v>
      </c>
      <c r="P371" s="827"/>
      <c r="Q371" s="832">
        <v>0</v>
      </c>
    </row>
    <row r="372" spans="1:17" ht="14.45" customHeight="1" x14ac:dyDescent="0.2">
      <c r="A372" s="821" t="s">
        <v>588</v>
      </c>
      <c r="B372" s="822" t="s">
        <v>6540</v>
      </c>
      <c r="C372" s="822" t="s">
        <v>6329</v>
      </c>
      <c r="D372" s="822" t="s">
        <v>6752</v>
      </c>
      <c r="E372" s="822" t="s">
        <v>6753</v>
      </c>
      <c r="F372" s="831"/>
      <c r="G372" s="831"/>
      <c r="H372" s="831"/>
      <c r="I372" s="831"/>
      <c r="J372" s="831">
        <v>1</v>
      </c>
      <c r="K372" s="831">
        <v>0</v>
      </c>
      <c r="L372" s="831"/>
      <c r="M372" s="831">
        <v>0</v>
      </c>
      <c r="N372" s="831"/>
      <c r="O372" s="831"/>
      <c r="P372" s="827"/>
      <c r="Q372" s="832"/>
    </row>
    <row r="373" spans="1:17" ht="14.45" customHeight="1" x14ac:dyDescent="0.2">
      <c r="A373" s="821" t="s">
        <v>588</v>
      </c>
      <c r="B373" s="822" t="s">
        <v>6540</v>
      </c>
      <c r="C373" s="822" t="s">
        <v>6329</v>
      </c>
      <c r="D373" s="822" t="s">
        <v>6754</v>
      </c>
      <c r="E373" s="822" t="s">
        <v>6618</v>
      </c>
      <c r="F373" s="831">
        <v>1</v>
      </c>
      <c r="G373" s="831">
        <v>0</v>
      </c>
      <c r="H373" s="831"/>
      <c r="I373" s="831">
        <v>0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588</v>
      </c>
      <c r="B374" s="822" t="s">
        <v>6540</v>
      </c>
      <c r="C374" s="822" t="s">
        <v>6329</v>
      </c>
      <c r="D374" s="822" t="s">
        <v>6755</v>
      </c>
      <c r="E374" s="822" t="s">
        <v>6756</v>
      </c>
      <c r="F374" s="831"/>
      <c r="G374" s="831"/>
      <c r="H374" s="831"/>
      <c r="I374" s="831"/>
      <c r="J374" s="831">
        <v>1</v>
      </c>
      <c r="K374" s="831">
        <v>0</v>
      </c>
      <c r="L374" s="831"/>
      <c r="M374" s="831">
        <v>0</v>
      </c>
      <c r="N374" s="831"/>
      <c r="O374" s="831"/>
      <c r="P374" s="827"/>
      <c r="Q374" s="832"/>
    </row>
    <row r="375" spans="1:17" ht="14.45" customHeight="1" x14ac:dyDescent="0.2">
      <c r="A375" s="821" t="s">
        <v>588</v>
      </c>
      <c r="B375" s="822" t="s">
        <v>6757</v>
      </c>
      <c r="C375" s="822" t="s">
        <v>6329</v>
      </c>
      <c r="D375" s="822" t="s">
        <v>6571</v>
      </c>
      <c r="E375" s="822" t="s">
        <v>6572</v>
      </c>
      <c r="F375" s="831">
        <v>4</v>
      </c>
      <c r="G375" s="831">
        <v>2848</v>
      </c>
      <c r="H375" s="831"/>
      <c r="I375" s="831">
        <v>712</v>
      </c>
      <c r="J375" s="831"/>
      <c r="K375" s="831"/>
      <c r="L375" s="831"/>
      <c r="M375" s="831"/>
      <c r="N375" s="831">
        <v>1</v>
      </c>
      <c r="O375" s="831">
        <v>852</v>
      </c>
      <c r="P375" s="827"/>
      <c r="Q375" s="832">
        <v>852</v>
      </c>
    </row>
    <row r="376" spans="1:17" ht="14.45" customHeight="1" x14ac:dyDescent="0.2">
      <c r="A376" s="821" t="s">
        <v>588</v>
      </c>
      <c r="B376" s="822" t="s">
        <v>6757</v>
      </c>
      <c r="C376" s="822" t="s">
        <v>6329</v>
      </c>
      <c r="D376" s="822" t="s">
        <v>6758</v>
      </c>
      <c r="E376" s="822" t="s">
        <v>6759</v>
      </c>
      <c r="F376" s="831">
        <v>1</v>
      </c>
      <c r="G376" s="831">
        <v>241</v>
      </c>
      <c r="H376" s="831"/>
      <c r="I376" s="831">
        <v>241</v>
      </c>
      <c r="J376" s="831"/>
      <c r="K376" s="831"/>
      <c r="L376" s="831"/>
      <c r="M376" s="831"/>
      <c r="N376" s="831">
        <v>1</v>
      </c>
      <c r="O376" s="831">
        <v>243</v>
      </c>
      <c r="P376" s="827"/>
      <c r="Q376" s="832">
        <v>243</v>
      </c>
    </row>
    <row r="377" spans="1:17" ht="14.45" customHeight="1" x14ac:dyDescent="0.2">
      <c r="A377" s="821" t="s">
        <v>588</v>
      </c>
      <c r="B377" s="822" t="s">
        <v>6757</v>
      </c>
      <c r="C377" s="822" t="s">
        <v>6329</v>
      </c>
      <c r="D377" s="822" t="s">
        <v>6760</v>
      </c>
      <c r="E377" s="822" t="s">
        <v>6761</v>
      </c>
      <c r="F377" s="831">
        <v>1</v>
      </c>
      <c r="G377" s="831">
        <v>604</v>
      </c>
      <c r="H377" s="831"/>
      <c r="I377" s="831">
        <v>604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588</v>
      </c>
      <c r="B378" s="822" t="s">
        <v>6757</v>
      </c>
      <c r="C378" s="822" t="s">
        <v>6329</v>
      </c>
      <c r="D378" s="822" t="s">
        <v>6762</v>
      </c>
      <c r="E378" s="822" t="s">
        <v>6763</v>
      </c>
      <c r="F378" s="831">
        <v>3</v>
      </c>
      <c r="G378" s="831">
        <v>243</v>
      </c>
      <c r="H378" s="831">
        <v>3</v>
      </c>
      <c r="I378" s="831">
        <v>81</v>
      </c>
      <c r="J378" s="831">
        <v>1</v>
      </c>
      <c r="K378" s="831">
        <v>81</v>
      </c>
      <c r="L378" s="831">
        <v>1</v>
      </c>
      <c r="M378" s="831">
        <v>81</v>
      </c>
      <c r="N378" s="831">
        <v>2</v>
      </c>
      <c r="O378" s="831">
        <v>164</v>
      </c>
      <c r="P378" s="827">
        <v>2.0246913580246915</v>
      </c>
      <c r="Q378" s="832">
        <v>82</v>
      </c>
    </row>
    <row r="379" spans="1:17" ht="14.45" customHeight="1" x14ac:dyDescent="0.2">
      <c r="A379" s="821" t="s">
        <v>588</v>
      </c>
      <c r="B379" s="822" t="s">
        <v>6757</v>
      </c>
      <c r="C379" s="822" t="s">
        <v>6329</v>
      </c>
      <c r="D379" s="822" t="s">
        <v>6764</v>
      </c>
      <c r="E379" s="822" t="s">
        <v>6765</v>
      </c>
      <c r="F379" s="831"/>
      <c r="G379" s="831"/>
      <c r="H379" s="831"/>
      <c r="I379" s="831"/>
      <c r="J379" s="831">
        <v>1</v>
      </c>
      <c r="K379" s="831">
        <v>487</v>
      </c>
      <c r="L379" s="831">
        <v>1</v>
      </c>
      <c r="M379" s="831">
        <v>487</v>
      </c>
      <c r="N379" s="831"/>
      <c r="O379" s="831"/>
      <c r="P379" s="827"/>
      <c r="Q379" s="832"/>
    </row>
    <row r="380" spans="1:17" ht="14.45" customHeight="1" x14ac:dyDescent="0.2">
      <c r="A380" s="821" t="s">
        <v>588</v>
      </c>
      <c r="B380" s="822" t="s">
        <v>6757</v>
      </c>
      <c r="C380" s="822" t="s">
        <v>6329</v>
      </c>
      <c r="D380" s="822" t="s">
        <v>6766</v>
      </c>
      <c r="E380" s="822" t="s">
        <v>6767</v>
      </c>
      <c r="F380" s="831">
        <v>2</v>
      </c>
      <c r="G380" s="831">
        <v>7316</v>
      </c>
      <c r="H380" s="831">
        <v>1.9880434782608696</v>
      </c>
      <c r="I380" s="831">
        <v>3658</v>
      </c>
      <c r="J380" s="831">
        <v>1</v>
      </c>
      <c r="K380" s="831">
        <v>3680</v>
      </c>
      <c r="L380" s="831">
        <v>1</v>
      </c>
      <c r="M380" s="831">
        <v>3680</v>
      </c>
      <c r="N380" s="831">
        <v>1</v>
      </c>
      <c r="O380" s="831">
        <v>3699</v>
      </c>
      <c r="P380" s="827">
        <v>1.0051630434782608</v>
      </c>
      <c r="Q380" s="832">
        <v>3699</v>
      </c>
    </row>
    <row r="381" spans="1:17" ht="14.45" customHeight="1" x14ac:dyDescent="0.2">
      <c r="A381" s="821" t="s">
        <v>588</v>
      </c>
      <c r="B381" s="822" t="s">
        <v>6757</v>
      </c>
      <c r="C381" s="822" t="s">
        <v>6329</v>
      </c>
      <c r="D381" s="822" t="s">
        <v>6768</v>
      </c>
      <c r="E381" s="822" t="s">
        <v>6769</v>
      </c>
      <c r="F381" s="831"/>
      <c r="G381" s="831"/>
      <c r="H381" s="831"/>
      <c r="I381" s="831"/>
      <c r="J381" s="831">
        <v>2</v>
      </c>
      <c r="K381" s="831">
        <v>9898</v>
      </c>
      <c r="L381" s="831">
        <v>1</v>
      </c>
      <c r="M381" s="831">
        <v>4949</v>
      </c>
      <c r="N381" s="831"/>
      <c r="O381" s="831"/>
      <c r="P381" s="827"/>
      <c r="Q381" s="832"/>
    </row>
    <row r="382" spans="1:17" ht="14.45" customHeight="1" x14ac:dyDescent="0.2">
      <c r="A382" s="821" t="s">
        <v>588</v>
      </c>
      <c r="B382" s="822" t="s">
        <v>6757</v>
      </c>
      <c r="C382" s="822" t="s">
        <v>6329</v>
      </c>
      <c r="D382" s="822" t="s">
        <v>6770</v>
      </c>
      <c r="E382" s="822" t="s">
        <v>6771</v>
      </c>
      <c r="F382" s="831">
        <v>2</v>
      </c>
      <c r="G382" s="831">
        <v>8700</v>
      </c>
      <c r="H382" s="831">
        <v>1.9876627827278959</v>
      </c>
      <c r="I382" s="831">
        <v>4350</v>
      </c>
      <c r="J382" s="831">
        <v>1</v>
      </c>
      <c r="K382" s="831">
        <v>4377</v>
      </c>
      <c r="L382" s="831">
        <v>1</v>
      </c>
      <c r="M382" s="831">
        <v>4377</v>
      </c>
      <c r="N382" s="831"/>
      <c r="O382" s="831"/>
      <c r="P382" s="827"/>
      <c r="Q382" s="832"/>
    </row>
    <row r="383" spans="1:17" ht="14.45" customHeight="1" x14ac:dyDescent="0.2">
      <c r="A383" s="821" t="s">
        <v>588</v>
      </c>
      <c r="B383" s="822" t="s">
        <v>6757</v>
      </c>
      <c r="C383" s="822" t="s">
        <v>6329</v>
      </c>
      <c r="D383" s="822" t="s">
        <v>6772</v>
      </c>
      <c r="E383" s="822" t="s">
        <v>6773</v>
      </c>
      <c r="F383" s="831"/>
      <c r="G383" s="831"/>
      <c r="H383" s="831"/>
      <c r="I383" s="831"/>
      <c r="J383" s="831">
        <v>1</v>
      </c>
      <c r="K383" s="831">
        <v>122</v>
      </c>
      <c r="L383" s="831">
        <v>1</v>
      </c>
      <c r="M383" s="831">
        <v>122</v>
      </c>
      <c r="N383" s="831"/>
      <c r="O383" s="831"/>
      <c r="P383" s="827"/>
      <c r="Q383" s="832"/>
    </row>
    <row r="384" spans="1:17" ht="14.45" customHeight="1" x14ac:dyDescent="0.2">
      <c r="A384" s="821" t="s">
        <v>588</v>
      </c>
      <c r="B384" s="822" t="s">
        <v>6757</v>
      </c>
      <c r="C384" s="822" t="s">
        <v>6329</v>
      </c>
      <c r="D384" s="822" t="s">
        <v>6774</v>
      </c>
      <c r="E384" s="822" t="s">
        <v>6775</v>
      </c>
      <c r="F384" s="831">
        <v>1</v>
      </c>
      <c r="G384" s="831">
        <v>4476</v>
      </c>
      <c r="H384" s="831">
        <v>0.99510893730546912</v>
      </c>
      <c r="I384" s="831">
        <v>4476</v>
      </c>
      <c r="J384" s="831">
        <v>1</v>
      </c>
      <c r="K384" s="831">
        <v>4498</v>
      </c>
      <c r="L384" s="831">
        <v>1</v>
      </c>
      <c r="M384" s="831">
        <v>4498</v>
      </c>
      <c r="N384" s="831">
        <v>1</v>
      </c>
      <c r="O384" s="831">
        <v>4517</v>
      </c>
      <c r="P384" s="827">
        <v>1.0042240995998222</v>
      </c>
      <c r="Q384" s="832">
        <v>4517</v>
      </c>
    </row>
    <row r="385" spans="1:17" ht="14.45" customHeight="1" x14ac:dyDescent="0.2">
      <c r="A385" s="821" t="s">
        <v>588</v>
      </c>
      <c r="B385" s="822" t="s">
        <v>6757</v>
      </c>
      <c r="C385" s="822" t="s">
        <v>6329</v>
      </c>
      <c r="D385" s="822" t="s">
        <v>6776</v>
      </c>
      <c r="E385" s="822" t="s">
        <v>6777</v>
      </c>
      <c r="F385" s="831">
        <v>5</v>
      </c>
      <c r="G385" s="831">
        <v>27575</v>
      </c>
      <c r="H385" s="831">
        <v>0.99602672927578106</v>
      </c>
      <c r="I385" s="831">
        <v>5515</v>
      </c>
      <c r="J385" s="831">
        <v>5</v>
      </c>
      <c r="K385" s="831">
        <v>27685</v>
      </c>
      <c r="L385" s="831">
        <v>1</v>
      </c>
      <c r="M385" s="831">
        <v>5537</v>
      </c>
      <c r="N385" s="831">
        <v>4</v>
      </c>
      <c r="O385" s="831">
        <v>22224</v>
      </c>
      <c r="P385" s="827">
        <v>0.80274516886400582</v>
      </c>
      <c r="Q385" s="832">
        <v>5556</v>
      </c>
    </row>
    <row r="386" spans="1:17" ht="14.45" customHeight="1" x14ac:dyDescent="0.2">
      <c r="A386" s="821" t="s">
        <v>588</v>
      </c>
      <c r="B386" s="822" t="s">
        <v>6757</v>
      </c>
      <c r="C386" s="822" t="s">
        <v>6329</v>
      </c>
      <c r="D386" s="822" t="s">
        <v>6778</v>
      </c>
      <c r="E386" s="822" t="s">
        <v>6779</v>
      </c>
      <c r="F386" s="831"/>
      <c r="G386" s="831"/>
      <c r="H386" s="831"/>
      <c r="I386" s="831"/>
      <c r="J386" s="831"/>
      <c r="K386" s="831"/>
      <c r="L386" s="831"/>
      <c r="M386" s="831"/>
      <c r="N386" s="831">
        <v>1</v>
      </c>
      <c r="O386" s="831">
        <v>9379</v>
      </c>
      <c r="P386" s="827"/>
      <c r="Q386" s="832">
        <v>9379</v>
      </c>
    </row>
    <row r="387" spans="1:17" ht="14.45" customHeight="1" x14ac:dyDescent="0.2">
      <c r="A387" s="821" t="s">
        <v>588</v>
      </c>
      <c r="B387" s="822" t="s">
        <v>6757</v>
      </c>
      <c r="C387" s="822" t="s">
        <v>6329</v>
      </c>
      <c r="D387" s="822" t="s">
        <v>6780</v>
      </c>
      <c r="E387" s="822" t="s">
        <v>6781</v>
      </c>
      <c r="F387" s="831">
        <v>1</v>
      </c>
      <c r="G387" s="831">
        <v>3175</v>
      </c>
      <c r="H387" s="831"/>
      <c r="I387" s="831">
        <v>3175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588</v>
      </c>
      <c r="B388" s="822" t="s">
        <v>6757</v>
      </c>
      <c r="C388" s="822" t="s">
        <v>6329</v>
      </c>
      <c r="D388" s="822" t="s">
        <v>6782</v>
      </c>
      <c r="E388" s="822" t="s">
        <v>6783</v>
      </c>
      <c r="F388" s="831">
        <v>1</v>
      </c>
      <c r="G388" s="831">
        <v>2103</v>
      </c>
      <c r="H388" s="831"/>
      <c r="I388" s="831">
        <v>2103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588</v>
      </c>
      <c r="B389" s="822" t="s">
        <v>6757</v>
      </c>
      <c r="C389" s="822" t="s">
        <v>6329</v>
      </c>
      <c r="D389" s="822" t="s">
        <v>6784</v>
      </c>
      <c r="E389" s="822" t="s">
        <v>6785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5165</v>
      </c>
      <c r="P389" s="827"/>
      <c r="Q389" s="832">
        <v>5165</v>
      </c>
    </row>
    <row r="390" spans="1:17" ht="14.45" customHeight="1" x14ac:dyDescent="0.2">
      <c r="A390" s="821" t="s">
        <v>588</v>
      </c>
      <c r="B390" s="822" t="s">
        <v>6757</v>
      </c>
      <c r="C390" s="822" t="s">
        <v>6329</v>
      </c>
      <c r="D390" s="822" t="s">
        <v>6786</v>
      </c>
      <c r="E390" s="822" t="s">
        <v>6787</v>
      </c>
      <c r="F390" s="831"/>
      <c r="G390" s="831"/>
      <c r="H390" s="831"/>
      <c r="I390" s="831"/>
      <c r="J390" s="831">
        <v>1</v>
      </c>
      <c r="K390" s="831">
        <v>1321</v>
      </c>
      <c r="L390" s="831">
        <v>1</v>
      </c>
      <c r="M390" s="831">
        <v>1321</v>
      </c>
      <c r="N390" s="831"/>
      <c r="O390" s="831"/>
      <c r="P390" s="827"/>
      <c r="Q390" s="832"/>
    </row>
    <row r="391" spans="1:17" ht="14.45" customHeight="1" x14ac:dyDescent="0.2">
      <c r="A391" s="821" t="s">
        <v>588</v>
      </c>
      <c r="B391" s="822" t="s">
        <v>6757</v>
      </c>
      <c r="C391" s="822" t="s">
        <v>6329</v>
      </c>
      <c r="D391" s="822" t="s">
        <v>6788</v>
      </c>
      <c r="E391" s="822" t="s">
        <v>6789</v>
      </c>
      <c r="F391" s="831">
        <v>10</v>
      </c>
      <c r="G391" s="831">
        <v>42731</v>
      </c>
      <c r="H391" s="831">
        <v>1.9870262729597767</v>
      </c>
      <c r="I391" s="831">
        <v>4273.1000000000004</v>
      </c>
      <c r="J391" s="831">
        <v>5</v>
      </c>
      <c r="K391" s="831">
        <v>21505</v>
      </c>
      <c r="L391" s="831">
        <v>1</v>
      </c>
      <c r="M391" s="831">
        <v>4301</v>
      </c>
      <c r="N391" s="831">
        <v>3</v>
      </c>
      <c r="O391" s="831">
        <v>12975</v>
      </c>
      <c r="P391" s="827">
        <v>0.60334805859102536</v>
      </c>
      <c r="Q391" s="832">
        <v>4325</v>
      </c>
    </row>
    <row r="392" spans="1:17" ht="14.45" customHeight="1" x14ac:dyDescent="0.2">
      <c r="A392" s="821" t="s">
        <v>588</v>
      </c>
      <c r="B392" s="822" t="s">
        <v>6757</v>
      </c>
      <c r="C392" s="822" t="s">
        <v>6329</v>
      </c>
      <c r="D392" s="822" t="s">
        <v>6790</v>
      </c>
      <c r="E392" s="822" t="s">
        <v>6791</v>
      </c>
      <c r="F392" s="831">
        <v>2</v>
      </c>
      <c r="G392" s="831">
        <v>1950</v>
      </c>
      <c r="H392" s="831">
        <v>1.9857433808553973</v>
      </c>
      <c r="I392" s="831">
        <v>975</v>
      </c>
      <c r="J392" s="831">
        <v>1</v>
      </c>
      <c r="K392" s="831">
        <v>982</v>
      </c>
      <c r="L392" s="831">
        <v>1</v>
      </c>
      <c r="M392" s="831">
        <v>982</v>
      </c>
      <c r="N392" s="831">
        <v>2</v>
      </c>
      <c r="O392" s="831">
        <v>1978</v>
      </c>
      <c r="P392" s="827">
        <v>2.0142566191446027</v>
      </c>
      <c r="Q392" s="832">
        <v>989</v>
      </c>
    </row>
    <row r="393" spans="1:17" ht="14.45" customHeight="1" x14ac:dyDescent="0.2">
      <c r="A393" s="821" t="s">
        <v>588</v>
      </c>
      <c r="B393" s="822" t="s">
        <v>6757</v>
      </c>
      <c r="C393" s="822" t="s">
        <v>6329</v>
      </c>
      <c r="D393" s="822" t="s">
        <v>6621</v>
      </c>
      <c r="E393" s="822" t="s">
        <v>6622</v>
      </c>
      <c r="F393" s="831"/>
      <c r="G393" s="831"/>
      <c r="H393" s="831"/>
      <c r="I393" s="831"/>
      <c r="J393" s="831"/>
      <c r="K393" s="831"/>
      <c r="L393" s="831"/>
      <c r="M393" s="831"/>
      <c r="N393" s="831">
        <v>7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588</v>
      </c>
      <c r="B394" s="822" t="s">
        <v>6757</v>
      </c>
      <c r="C394" s="822" t="s">
        <v>6329</v>
      </c>
      <c r="D394" s="822" t="s">
        <v>3746</v>
      </c>
      <c r="E394" s="822" t="s">
        <v>6792</v>
      </c>
      <c r="F394" s="831">
        <v>3</v>
      </c>
      <c r="G394" s="831">
        <v>12447</v>
      </c>
      <c r="H394" s="831">
        <v>1.490301724137931</v>
      </c>
      <c r="I394" s="831">
        <v>4149</v>
      </c>
      <c r="J394" s="831">
        <v>2</v>
      </c>
      <c r="K394" s="831">
        <v>8352</v>
      </c>
      <c r="L394" s="831">
        <v>1</v>
      </c>
      <c r="M394" s="831">
        <v>4176</v>
      </c>
      <c r="N394" s="831"/>
      <c r="O394" s="831"/>
      <c r="P394" s="827"/>
      <c r="Q394" s="832"/>
    </row>
    <row r="395" spans="1:17" ht="14.45" customHeight="1" x14ac:dyDescent="0.2">
      <c r="A395" s="821" t="s">
        <v>588</v>
      </c>
      <c r="B395" s="822" t="s">
        <v>6757</v>
      </c>
      <c r="C395" s="822" t="s">
        <v>6329</v>
      </c>
      <c r="D395" s="822" t="s">
        <v>6793</v>
      </c>
      <c r="E395" s="822" t="s">
        <v>6794</v>
      </c>
      <c r="F395" s="831">
        <v>1</v>
      </c>
      <c r="G395" s="831">
        <v>689</v>
      </c>
      <c r="H395" s="831"/>
      <c r="I395" s="831">
        <v>689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588</v>
      </c>
      <c r="B396" s="822" t="s">
        <v>6757</v>
      </c>
      <c r="C396" s="822" t="s">
        <v>6329</v>
      </c>
      <c r="D396" s="822" t="s">
        <v>6795</v>
      </c>
      <c r="E396" s="822" t="s">
        <v>6796</v>
      </c>
      <c r="F396" s="831">
        <v>5</v>
      </c>
      <c r="G396" s="831">
        <v>14790</v>
      </c>
      <c r="H396" s="831">
        <v>4.9630872483221475</v>
      </c>
      <c r="I396" s="831">
        <v>2958</v>
      </c>
      <c r="J396" s="831">
        <v>1</v>
      </c>
      <c r="K396" s="831">
        <v>2980</v>
      </c>
      <c r="L396" s="831">
        <v>1</v>
      </c>
      <c r="M396" s="831">
        <v>2980</v>
      </c>
      <c r="N396" s="831">
        <v>6</v>
      </c>
      <c r="O396" s="831">
        <v>17994</v>
      </c>
      <c r="P396" s="827">
        <v>6.0382550335570473</v>
      </c>
      <c r="Q396" s="832">
        <v>2999</v>
      </c>
    </row>
    <row r="397" spans="1:17" ht="14.45" customHeight="1" x14ac:dyDescent="0.2">
      <c r="A397" s="821" t="s">
        <v>588</v>
      </c>
      <c r="B397" s="822" t="s">
        <v>6757</v>
      </c>
      <c r="C397" s="822" t="s">
        <v>6329</v>
      </c>
      <c r="D397" s="822" t="s">
        <v>6639</v>
      </c>
      <c r="E397" s="822" t="s">
        <v>6640</v>
      </c>
      <c r="F397" s="831">
        <v>2</v>
      </c>
      <c r="G397" s="831">
        <v>892</v>
      </c>
      <c r="H397" s="831"/>
      <c r="I397" s="831">
        <v>446</v>
      </c>
      <c r="J397" s="831"/>
      <c r="K397" s="831"/>
      <c r="L397" s="831"/>
      <c r="M397" s="831"/>
      <c r="N397" s="831">
        <v>1</v>
      </c>
      <c r="O397" s="831">
        <v>451</v>
      </c>
      <c r="P397" s="827"/>
      <c r="Q397" s="832">
        <v>451</v>
      </c>
    </row>
    <row r="398" spans="1:17" ht="14.45" customHeight="1" x14ac:dyDescent="0.2">
      <c r="A398" s="821" t="s">
        <v>588</v>
      </c>
      <c r="B398" s="822" t="s">
        <v>6757</v>
      </c>
      <c r="C398" s="822" t="s">
        <v>6329</v>
      </c>
      <c r="D398" s="822" t="s">
        <v>6797</v>
      </c>
      <c r="E398" s="822" t="s">
        <v>6798</v>
      </c>
      <c r="F398" s="831">
        <v>1</v>
      </c>
      <c r="G398" s="831">
        <v>121</v>
      </c>
      <c r="H398" s="831"/>
      <c r="I398" s="831">
        <v>121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588</v>
      </c>
      <c r="B399" s="822" t="s">
        <v>6757</v>
      </c>
      <c r="C399" s="822" t="s">
        <v>6329</v>
      </c>
      <c r="D399" s="822" t="s">
        <v>6641</v>
      </c>
      <c r="E399" s="822" t="s">
        <v>6642</v>
      </c>
      <c r="F399" s="831">
        <v>13</v>
      </c>
      <c r="G399" s="831">
        <v>11258</v>
      </c>
      <c r="H399" s="831">
        <v>4.3084577114427862</v>
      </c>
      <c r="I399" s="831">
        <v>866</v>
      </c>
      <c r="J399" s="831">
        <v>3</v>
      </c>
      <c r="K399" s="831">
        <v>2613</v>
      </c>
      <c r="L399" s="831">
        <v>1</v>
      </c>
      <c r="M399" s="831">
        <v>871</v>
      </c>
      <c r="N399" s="831">
        <v>6</v>
      </c>
      <c r="O399" s="831">
        <v>5052</v>
      </c>
      <c r="P399" s="827">
        <v>1.9334098737083811</v>
      </c>
      <c r="Q399" s="832">
        <v>842</v>
      </c>
    </row>
    <row r="400" spans="1:17" ht="14.45" customHeight="1" x14ac:dyDescent="0.2">
      <c r="A400" s="821" t="s">
        <v>588</v>
      </c>
      <c r="B400" s="822" t="s">
        <v>6757</v>
      </c>
      <c r="C400" s="822" t="s">
        <v>6329</v>
      </c>
      <c r="D400" s="822" t="s">
        <v>6799</v>
      </c>
      <c r="E400" s="822" t="s">
        <v>6800</v>
      </c>
      <c r="F400" s="831">
        <v>7</v>
      </c>
      <c r="G400" s="831">
        <v>847</v>
      </c>
      <c r="H400" s="831">
        <v>0.86782786885245899</v>
      </c>
      <c r="I400" s="831">
        <v>121</v>
      </c>
      <c r="J400" s="831">
        <v>8</v>
      </c>
      <c r="K400" s="831">
        <v>976</v>
      </c>
      <c r="L400" s="831">
        <v>1</v>
      </c>
      <c r="M400" s="831">
        <v>122</v>
      </c>
      <c r="N400" s="831">
        <v>11</v>
      </c>
      <c r="O400" s="831">
        <v>1353</v>
      </c>
      <c r="P400" s="827">
        <v>1.3862704918032787</v>
      </c>
      <c r="Q400" s="832">
        <v>123</v>
      </c>
    </row>
    <row r="401" spans="1:17" ht="14.45" customHeight="1" x14ac:dyDescent="0.2">
      <c r="A401" s="821" t="s">
        <v>588</v>
      </c>
      <c r="B401" s="822" t="s">
        <v>6757</v>
      </c>
      <c r="C401" s="822" t="s">
        <v>6329</v>
      </c>
      <c r="D401" s="822" t="s">
        <v>6801</v>
      </c>
      <c r="E401" s="822" t="s">
        <v>6802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3896</v>
      </c>
      <c r="P401" s="827"/>
      <c r="Q401" s="832">
        <v>3896</v>
      </c>
    </row>
    <row r="402" spans="1:17" ht="14.45" customHeight="1" x14ac:dyDescent="0.2">
      <c r="A402" s="821" t="s">
        <v>588</v>
      </c>
      <c r="B402" s="822" t="s">
        <v>6757</v>
      </c>
      <c r="C402" s="822" t="s">
        <v>6329</v>
      </c>
      <c r="D402" s="822" t="s">
        <v>6647</v>
      </c>
      <c r="E402" s="822" t="s">
        <v>6648</v>
      </c>
      <c r="F402" s="831"/>
      <c r="G402" s="831"/>
      <c r="H402" s="831"/>
      <c r="I402" s="831"/>
      <c r="J402" s="831"/>
      <c r="K402" s="831"/>
      <c r="L402" s="831"/>
      <c r="M402" s="831"/>
      <c r="N402" s="831">
        <v>1</v>
      </c>
      <c r="O402" s="831">
        <v>377</v>
      </c>
      <c r="P402" s="827"/>
      <c r="Q402" s="832">
        <v>377</v>
      </c>
    </row>
    <row r="403" spans="1:17" ht="14.45" customHeight="1" x14ac:dyDescent="0.2">
      <c r="A403" s="821" t="s">
        <v>588</v>
      </c>
      <c r="B403" s="822" t="s">
        <v>6757</v>
      </c>
      <c r="C403" s="822" t="s">
        <v>6329</v>
      </c>
      <c r="D403" s="822" t="s">
        <v>6803</v>
      </c>
      <c r="E403" s="822" t="s">
        <v>6804</v>
      </c>
      <c r="F403" s="831">
        <v>1</v>
      </c>
      <c r="G403" s="831">
        <v>984</v>
      </c>
      <c r="H403" s="831"/>
      <c r="I403" s="831">
        <v>984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588</v>
      </c>
      <c r="B404" s="822" t="s">
        <v>6757</v>
      </c>
      <c r="C404" s="822" t="s">
        <v>6329</v>
      </c>
      <c r="D404" s="822" t="s">
        <v>6805</v>
      </c>
      <c r="E404" s="822" t="s">
        <v>6806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121</v>
      </c>
      <c r="P404" s="827"/>
      <c r="Q404" s="832">
        <v>121</v>
      </c>
    </row>
    <row r="405" spans="1:17" ht="14.45" customHeight="1" x14ac:dyDescent="0.2">
      <c r="A405" s="821" t="s">
        <v>588</v>
      </c>
      <c r="B405" s="822" t="s">
        <v>6757</v>
      </c>
      <c r="C405" s="822" t="s">
        <v>6329</v>
      </c>
      <c r="D405" s="822" t="s">
        <v>6807</v>
      </c>
      <c r="E405" s="822" t="s">
        <v>6808</v>
      </c>
      <c r="F405" s="831">
        <v>4</v>
      </c>
      <c r="G405" s="831">
        <v>1412</v>
      </c>
      <c r="H405" s="831">
        <v>1.3258215962441315</v>
      </c>
      <c r="I405" s="831">
        <v>353</v>
      </c>
      <c r="J405" s="831">
        <v>3</v>
      </c>
      <c r="K405" s="831">
        <v>1065</v>
      </c>
      <c r="L405" s="831">
        <v>1</v>
      </c>
      <c r="M405" s="831">
        <v>355</v>
      </c>
      <c r="N405" s="831"/>
      <c r="O405" s="831"/>
      <c r="P405" s="827"/>
      <c r="Q405" s="832"/>
    </row>
    <row r="406" spans="1:17" ht="14.45" customHeight="1" x14ac:dyDescent="0.2">
      <c r="A406" s="821" t="s">
        <v>588</v>
      </c>
      <c r="B406" s="822" t="s">
        <v>6757</v>
      </c>
      <c r="C406" s="822" t="s">
        <v>6329</v>
      </c>
      <c r="D406" s="822" t="s">
        <v>6809</v>
      </c>
      <c r="E406" s="822" t="s">
        <v>6810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2685</v>
      </c>
      <c r="P406" s="827"/>
      <c r="Q406" s="832">
        <v>2685</v>
      </c>
    </row>
    <row r="407" spans="1:17" ht="14.45" customHeight="1" x14ac:dyDescent="0.2">
      <c r="A407" s="821" t="s">
        <v>588</v>
      </c>
      <c r="B407" s="822" t="s">
        <v>6757</v>
      </c>
      <c r="C407" s="822" t="s">
        <v>6329</v>
      </c>
      <c r="D407" s="822" t="s">
        <v>6811</v>
      </c>
      <c r="E407" s="822" t="s">
        <v>6812</v>
      </c>
      <c r="F407" s="831"/>
      <c r="G407" s="831"/>
      <c r="H407" s="831"/>
      <c r="I407" s="831"/>
      <c r="J407" s="831">
        <v>2</v>
      </c>
      <c r="K407" s="831">
        <v>11548</v>
      </c>
      <c r="L407" s="831">
        <v>1</v>
      </c>
      <c r="M407" s="831">
        <v>5774</v>
      </c>
      <c r="N407" s="831">
        <v>2</v>
      </c>
      <c r="O407" s="831">
        <v>11634</v>
      </c>
      <c r="P407" s="827">
        <v>1.0074471770003464</v>
      </c>
      <c r="Q407" s="832">
        <v>5817</v>
      </c>
    </row>
    <row r="408" spans="1:17" ht="14.45" customHeight="1" x14ac:dyDescent="0.2">
      <c r="A408" s="821" t="s">
        <v>588</v>
      </c>
      <c r="B408" s="822" t="s">
        <v>6757</v>
      </c>
      <c r="C408" s="822" t="s">
        <v>6329</v>
      </c>
      <c r="D408" s="822" t="s">
        <v>6813</v>
      </c>
      <c r="E408" s="822" t="s">
        <v>6814</v>
      </c>
      <c r="F408" s="831">
        <v>2</v>
      </c>
      <c r="G408" s="831">
        <v>5108</v>
      </c>
      <c r="H408" s="831"/>
      <c r="I408" s="831">
        <v>2554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588</v>
      </c>
      <c r="B409" s="822" t="s">
        <v>6757</v>
      </c>
      <c r="C409" s="822" t="s">
        <v>6329</v>
      </c>
      <c r="D409" s="822" t="s">
        <v>6673</v>
      </c>
      <c r="E409" s="822" t="s">
        <v>6674</v>
      </c>
      <c r="F409" s="831">
        <v>1</v>
      </c>
      <c r="G409" s="831">
        <v>4580</v>
      </c>
      <c r="H409" s="831">
        <v>0.99413935315823743</v>
      </c>
      <c r="I409" s="831">
        <v>4580</v>
      </c>
      <c r="J409" s="831">
        <v>1</v>
      </c>
      <c r="K409" s="831">
        <v>4607</v>
      </c>
      <c r="L409" s="831">
        <v>1</v>
      </c>
      <c r="M409" s="831">
        <v>4607</v>
      </c>
      <c r="N409" s="831"/>
      <c r="O409" s="831"/>
      <c r="P409" s="827"/>
      <c r="Q409" s="832"/>
    </row>
    <row r="410" spans="1:17" ht="14.45" customHeight="1" x14ac:dyDescent="0.2">
      <c r="A410" s="821" t="s">
        <v>588</v>
      </c>
      <c r="B410" s="822" t="s">
        <v>6757</v>
      </c>
      <c r="C410" s="822" t="s">
        <v>6329</v>
      </c>
      <c r="D410" s="822" t="s">
        <v>6815</v>
      </c>
      <c r="E410" s="822" t="s">
        <v>6816</v>
      </c>
      <c r="F410" s="831"/>
      <c r="G410" s="831"/>
      <c r="H410" s="831"/>
      <c r="I410" s="831"/>
      <c r="J410" s="831">
        <v>2</v>
      </c>
      <c r="K410" s="831">
        <v>7276</v>
      </c>
      <c r="L410" s="831">
        <v>1</v>
      </c>
      <c r="M410" s="831">
        <v>3638</v>
      </c>
      <c r="N410" s="831"/>
      <c r="O410" s="831"/>
      <c r="P410" s="827"/>
      <c r="Q410" s="832"/>
    </row>
    <row r="411" spans="1:17" ht="14.45" customHeight="1" x14ac:dyDescent="0.2">
      <c r="A411" s="821" t="s">
        <v>588</v>
      </c>
      <c r="B411" s="822" t="s">
        <v>6757</v>
      </c>
      <c r="C411" s="822" t="s">
        <v>6329</v>
      </c>
      <c r="D411" s="822" t="s">
        <v>6817</v>
      </c>
      <c r="E411" s="822" t="s">
        <v>6818</v>
      </c>
      <c r="F411" s="831"/>
      <c r="G411" s="831"/>
      <c r="H411" s="831"/>
      <c r="I411" s="831"/>
      <c r="J411" s="831">
        <v>1</v>
      </c>
      <c r="K411" s="831">
        <v>3458</v>
      </c>
      <c r="L411" s="831">
        <v>1</v>
      </c>
      <c r="M411" s="831">
        <v>3458</v>
      </c>
      <c r="N411" s="831">
        <v>2</v>
      </c>
      <c r="O411" s="831">
        <v>6954</v>
      </c>
      <c r="P411" s="827">
        <v>2.0109890109890109</v>
      </c>
      <c r="Q411" s="832">
        <v>3477</v>
      </c>
    </row>
    <row r="412" spans="1:17" ht="14.45" customHeight="1" x14ac:dyDescent="0.2">
      <c r="A412" s="821" t="s">
        <v>588</v>
      </c>
      <c r="B412" s="822" t="s">
        <v>6757</v>
      </c>
      <c r="C412" s="822" t="s">
        <v>6329</v>
      </c>
      <c r="D412" s="822" t="s">
        <v>6819</v>
      </c>
      <c r="E412" s="822" t="s">
        <v>6820</v>
      </c>
      <c r="F412" s="831"/>
      <c r="G412" s="831"/>
      <c r="H412" s="831"/>
      <c r="I412" s="831"/>
      <c r="J412" s="831"/>
      <c r="K412" s="831"/>
      <c r="L412" s="831"/>
      <c r="M412" s="831"/>
      <c r="N412" s="831">
        <v>2</v>
      </c>
      <c r="O412" s="831">
        <v>7978</v>
      </c>
      <c r="P412" s="827"/>
      <c r="Q412" s="832">
        <v>3989</v>
      </c>
    </row>
    <row r="413" spans="1:17" ht="14.45" customHeight="1" x14ac:dyDescent="0.2">
      <c r="A413" s="821" t="s">
        <v>588</v>
      </c>
      <c r="B413" s="822" t="s">
        <v>6757</v>
      </c>
      <c r="C413" s="822" t="s">
        <v>6329</v>
      </c>
      <c r="D413" s="822" t="s">
        <v>6821</v>
      </c>
      <c r="E413" s="822" t="s">
        <v>6822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1269</v>
      </c>
      <c r="P413" s="827"/>
      <c r="Q413" s="832">
        <v>1269</v>
      </c>
    </row>
    <row r="414" spans="1:17" ht="14.45" customHeight="1" x14ac:dyDescent="0.2">
      <c r="A414" s="821" t="s">
        <v>588</v>
      </c>
      <c r="B414" s="822" t="s">
        <v>6757</v>
      </c>
      <c r="C414" s="822" t="s">
        <v>6329</v>
      </c>
      <c r="D414" s="822" t="s">
        <v>6823</v>
      </c>
      <c r="E414" s="822" t="s">
        <v>6824</v>
      </c>
      <c r="F414" s="831">
        <v>1</v>
      </c>
      <c r="G414" s="831">
        <v>6082</v>
      </c>
      <c r="H414" s="831">
        <v>0.99460343417825026</v>
      </c>
      <c r="I414" s="831">
        <v>6082</v>
      </c>
      <c r="J414" s="831">
        <v>1</v>
      </c>
      <c r="K414" s="831">
        <v>6115</v>
      </c>
      <c r="L414" s="831">
        <v>1</v>
      </c>
      <c r="M414" s="831">
        <v>6115</v>
      </c>
      <c r="N414" s="831">
        <v>1</v>
      </c>
      <c r="O414" s="831">
        <v>6144</v>
      </c>
      <c r="P414" s="827">
        <v>1.0047424366312347</v>
      </c>
      <c r="Q414" s="832">
        <v>6144</v>
      </c>
    </row>
    <row r="415" spans="1:17" ht="14.45" customHeight="1" x14ac:dyDescent="0.2">
      <c r="A415" s="821" t="s">
        <v>588</v>
      </c>
      <c r="B415" s="822" t="s">
        <v>6757</v>
      </c>
      <c r="C415" s="822" t="s">
        <v>6329</v>
      </c>
      <c r="D415" s="822" t="s">
        <v>6825</v>
      </c>
      <c r="E415" s="822" t="s">
        <v>6826</v>
      </c>
      <c r="F415" s="831">
        <v>5</v>
      </c>
      <c r="G415" s="831">
        <v>41645</v>
      </c>
      <c r="H415" s="831">
        <v>1.6555356787914928</v>
      </c>
      <c r="I415" s="831">
        <v>8329</v>
      </c>
      <c r="J415" s="831">
        <v>3</v>
      </c>
      <c r="K415" s="831">
        <v>25155</v>
      </c>
      <c r="L415" s="831">
        <v>1</v>
      </c>
      <c r="M415" s="831">
        <v>8385</v>
      </c>
      <c r="N415" s="831">
        <v>3</v>
      </c>
      <c r="O415" s="831">
        <v>25308</v>
      </c>
      <c r="P415" s="827">
        <v>1.00608228980322</v>
      </c>
      <c r="Q415" s="832">
        <v>8436</v>
      </c>
    </row>
    <row r="416" spans="1:17" ht="14.45" customHeight="1" x14ac:dyDescent="0.2">
      <c r="A416" s="821" t="s">
        <v>588</v>
      </c>
      <c r="B416" s="822" t="s">
        <v>6757</v>
      </c>
      <c r="C416" s="822" t="s">
        <v>6329</v>
      </c>
      <c r="D416" s="822" t="s">
        <v>6827</v>
      </c>
      <c r="E416" s="822" t="s">
        <v>6828</v>
      </c>
      <c r="F416" s="831"/>
      <c r="G416" s="831"/>
      <c r="H416" s="831"/>
      <c r="I416" s="831"/>
      <c r="J416" s="831">
        <v>1</v>
      </c>
      <c r="K416" s="831">
        <v>1087</v>
      </c>
      <c r="L416" s="831">
        <v>1</v>
      </c>
      <c r="M416" s="831">
        <v>1087</v>
      </c>
      <c r="N416" s="831">
        <v>1</v>
      </c>
      <c r="O416" s="831">
        <v>1092</v>
      </c>
      <c r="P416" s="827">
        <v>1.0045998160073597</v>
      </c>
      <c r="Q416" s="832">
        <v>1092</v>
      </c>
    </row>
    <row r="417" spans="1:17" ht="14.45" customHeight="1" x14ac:dyDescent="0.2">
      <c r="A417" s="821" t="s">
        <v>588</v>
      </c>
      <c r="B417" s="822" t="s">
        <v>6757</v>
      </c>
      <c r="C417" s="822" t="s">
        <v>6329</v>
      </c>
      <c r="D417" s="822" t="s">
        <v>6829</v>
      </c>
      <c r="E417" s="822" t="s">
        <v>6830</v>
      </c>
      <c r="F417" s="831">
        <v>2</v>
      </c>
      <c r="G417" s="831">
        <v>2836</v>
      </c>
      <c r="H417" s="831"/>
      <c r="I417" s="831">
        <v>1418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588</v>
      </c>
      <c r="B418" s="822" t="s">
        <v>6757</v>
      </c>
      <c r="C418" s="822" t="s">
        <v>6329</v>
      </c>
      <c r="D418" s="822" t="s">
        <v>6831</v>
      </c>
      <c r="E418" s="822" t="s">
        <v>6832</v>
      </c>
      <c r="F418" s="831">
        <v>1</v>
      </c>
      <c r="G418" s="831">
        <v>332</v>
      </c>
      <c r="H418" s="831"/>
      <c r="I418" s="831">
        <v>332</v>
      </c>
      <c r="J418" s="831"/>
      <c r="K418" s="831"/>
      <c r="L418" s="831"/>
      <c r="M418" s="831"/>
      <c r="N418" s="831">
        <v>1</v>
      </c>
      <c r="O418" s="831">
        <v>340</v>
      </c>
      <c r="P418" s="827"/>
      <c r="Q418" s="832">
        <v>340</v>
      </c>
    </row>
    <row r="419" spans="1:17" ht="14.45" customHeight="1" x14ac:dyDescent="0.2">
      <c r="A419" s="821" t="s">
        <v>588</v>
      </c>
      <c r="B419" s="822" t="s">
        <v>6757</v>
      </c>
      <c r="C419" s="822" t="s">
        <v>6329</v>
      </c>
      <c r="D419" s="822" t="s">
        <v>6833</v>
      </c>
      <c r="E419" s="822" t="s">
        <v>6834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1769</v>
      </c>
      <c r="P419" s="827"/>
      <c r="Q419" s="832">
        <v>1769</v>
      </c>
    </row>
    <row r="420" spans="1:17" ht="14.45" customHeight="1" x14ac:dyDescent="0.2">
      <c r="A420" s="821" t="s">
        <v>588</v>
      </c>
      <c r="B420" s="822" t="s">
        <v>6757</v>
      </c>
      <c r="C420" s="822" t="s">
        <v>6329</v>
      </c>
      <c r="D420" s="822" t="s">
        <v>6835</v>
      </c>
      <c r="E420" s="822" t="s">
        <v>6765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1653</v>
      </c>
      <c r="P420" s="827"/>
      <c r="Q420" s="832">
        <v>1653</v>
      </c>
    </row>
    <row r="421" spans="1:17" ht="14.45" customHeight="1" x14ac:dyDescent="0.2">
      <c r="A421" s="821" t="s">
        <v>588</v>
      </c>
      <c r="B421" s="822" t="s">
        <v>6757</v>
      </c>
      <c r="C421" s="822" t="s">
        <v>6329</v>
      </c>
      <c r="D421" s="822" t="s">
        <v>6836</v>
      </c>
      <c r="E421" s="822" t="s">
        <v>6837</v>
      </c>
      <c r="F421" s="831">
        <v>3</v>
      </c>
      <c r="G421" s="831">
        <v>3342</v>
      </c>
      <c r="H421" s="831"/>
      <c r="I421" s="831">
        <v>1114</v>
      </c>
      <c r="J421" s="831"/>
      <c r="K421" s="831"/>
      <c r="L421" s="831"/>
      <c r="M421" s="831"/>
      <c r="N421" s="831">
        <v>1</v>
      </c>
      <c r="O421" s="831">
        <v>1138</v>
      </c>
      <c r="P421" s="827"/>
      <c r="Q421" s="832">
        <v>1138</v>
      </c>
    </row>
    <row r="422" spans="1:17" ht="14.45" customHeight="1" x14ac:dyDescent="0.2">
      <c r="A422" s="821" t="s">
        <v>588</v>
      </c>
      <c r="B422" s="822" t="s">
        <v>6757</v>
      </c>
      <c r="C422" s="822" t="s">
        <v>6329</v>
      </c>
      <c r="D422" s="822" t="s">
        <v>6838</v>
      </c>
      <c r="E422" s="822" t="s">
        <v>6839</v>
      </c>
      <c r="F422" s="831">
        <v>1</v>
      </c>
      <c r="G422" s="831">
        <v>5221</v>
      </c>
      <c r="H422" s="831"/>
      <c r="I422" s="831">
        <v>5221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588</v>
      </c>
      <c r="B423" s="822" t="s">
        <v>6757</v>
      </c>
      <c r="C423" s="822" t="s">
        <v>6329</v>
      </c>
      <c r="D423" s="822" t="s">
        <v>6711</v>
      </c>
      <c r="E423" s="822" t="s">
        <v>6712</v>
      </c>
      <c r="F423" s="831"/>
      <c r="G423" s="831"/>
      <c r="H423" s="831"/>
      <c r="I423" s="831"/>
      <c r="J423" s="831"/>
      <c r="K423" s="831"/>
      <c r="L423" s="831"/>
      <c r="M423" s="831"/>
      <c r="N423" s="831">
        <v>2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588</v>
      </c>
      <c r="B424" s="822" t="s">
        <v>6757</v>
      </c>
      <c r="C424" s="822" t="s">
        <v>6329</v>
      </c>
      <c r="D424" s="822" t="s">
        <v>6840</v>
      </c>
      <c r="E424" s="822" t="s">
        <v>6777</v>
      </c>
      <c r="F424" s="831">
        <v>1</v>
      </c>
      <c r="G424" s="831">
        <v>595</v>
      </c>
      <c r="H424" s="831">
        <v>0.9916666666666667</v>
      </c>
      <c r="I424" s="831">
        <v>595</v>
      </c>
      <c r="J424" s="831">
        <v>1</v>
      </c>
      <c r="K424" s="831">
        <v>600</v>
      </c>
      <c r="L424" s="831">
        <v>1</v>
      </c>
      <c r="M424" s="831">
        <v>600</v>
      </c>
      <c r="N424" s="831">
        <v>1</v>
      </c>
      <c r="O424" s="831">
        <v>605</v>
      </c>
      <c r="P424" s="827">
        <v>1.0083333333333333</v>
      </c>
      <c r="Q424" s="832">
        <v>605</v>
      </c>
    </row>
    <row r="425" spans="1:17" ht="14.45" customHeight="1" x14ac:dyDescent="0.2">
      <c r="A425" s="821" t="s">
        <v>588</v>
      </c>
      <c r="B425" s="822" t="s">
        <v>6757</v>
      </c>
      <c r="C425" s="822" t="s">
        <v>6329</v>
      </c>
      <c r="D425" s="822" t="s">
        <v>6721</v>
      </c>
      <c r="E425" s="822" t="s">
        <v>6722</v>
      </c>
      <c r="F425" s="831">
        <v>1</v>
      </c>
      <c r="G425" s="831">
        <v>1970</v>
      </c>
      <c r="H425" s="831"/>
      <c r="I425" s="831">
        <v>1970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588</v>
      </c>
      <c r="B426" s="822" t="s">
        <v>6757</v>
      </c>
      <c r="C426" s="822" t="s">
        <v>6329</v>
      </c>
      <c r="D426" s="822" t="s">
        <v>6841</v>
      </c>
      <c r="E426" s="822" t="s">
        <v>6842</v>
      </c>
      <c r="F426" s="831"/>
      <c r="G426" s="831"/>
      <c r="H426" s="831"/>
      <c r="I426" s="831"/>
      <c r="J426" s="831">
        <v>1</v>
      </c>
      <c r="K426" s="831">
        <v>3141</v>
      </c>
      <c r="L426" s="831">
        <v>1</v>
      </c>
      <c r="M426" s="831">
        <v>3141</v>
      </c>
      <c r="N426" s="831"/>
      <c r="O426" s="831"/>
      <c r="P426" s="827"/>
      <c r="Q426" s="832"/>
    </row>
    <row r="427" spans="1:17" ht="14.45" customHeight="1" x14ac:dyDescent="0.2">
      <c r="A427" s="821" t="s">
        <v>588</v>
      </c>
      <c r="B427" s="822" t="s">
        <v>6757</v>
      </c>
      <c r="C427" s="822" t="s">
        <v>6329</v>
      </c>
      <c r="D427" s="822" t="s">
        <v>6843</v>
      </c>
      <c r="E427" s="822" t="s">
        <v>6844</v>
      </c>
      <c r="F427" s="831">
        <v>1</v>
      </c>
      <c r="G427" s="831">
        <v>2518</v>
      </c>
      <c r="H427" s="831"/>
      <c r="I427" s="831">
        <v>2518</v>
      </c>
      <c r="J427" s="831"/>
      <c r="K427" s="831"/>
      <c r="L427" s="831"/>
      <c r="M427" s="831"/>
      <c r="N427" s="831">
        <v>1</v>
      </c>
      <c r="O427" s="831">
        <v>2530</v>
      </c>
      <c r="P427" s="827"/>
      <c r="Q427" s="832">
        <v>2530</v>
      </c>
    </row>
    <row r="428" spans="1:17" ht="14.45" customHeight="1" x14ac:dyDescent="0.2">
      <c r="A428" s="821" t="s">
        <v>588</v>
      </c>
      <c r="B428" s="822" t="s">
        <v>6757</v>
      </c>
      <c r="C428" s="822" t="s">
        <v>6329</v>
      </c>
      <c r="D428" s="822" t="s">
        <v>6845</v>
      </c>
      <c r="E428" s="822" t="s">
        <v>6846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2486</v>
      </c>
      <c r="P428" s="827"/>
      <c r="Q428" s="832">
        <v>2486</v>
      </c>
    </row>
    <row r="429" spans="1:17" ht="14.45" customHeight="1" x14ac:dyDescent="0.2">
      <c r="A429" s="821" t="s">
        <v>588</v>
      </c>
      <c r="B429" s="822" t="s">
        <v>6757</v>
      </c>
      <c r="C429" s="822" t="s">
        <v>6329</v>
      </c>
      <c r="D429" s="822" t="s">
        <v>6748</v>
      </c>
      <c r="E429" s="822" t="s">
        <v>6749</v>
      </c>
      <c r="F429" s="831"/>
      <c r="G429" s="831"/>
      <c r="H429" s="831"/>
      <c r="I429" s="831"/>
      <c r="J429" s="831"/>
      <c r="K429" s="831"/>
      <c r="L429" s="831"/>
      <c r="M429" s="831"/>
      <c r="N429" s="831">
        <v>10</v>
      </c>
      <c r="O429" s="831">
        <v>0</v>
      </c>
      <c r="P429" s="827"/>
      <c r="Q429" s="832">
        <v>0</v>
      </c>
    </row>
    <row r="430" spans="1:17" ht="14.45" customHeight="1" x14ac:dyDescent="0.2">
      <c r="A430" s="821" t="s">
        <v>588</v>
      </c>
      <c r="B430" s="822" t="s">
        <v>6847</v>
      </c>
      <c r="C430" s="822" t="s">
        <v>6329</v>
      </c>
      <c r="D430" s="822" t="s">
        <v>6579</v>
      </c>
      <c r="E430" s="822" t="s">
        <v>6580</v>
      </c>
      <c r="F430" s="831">
        <v>1</v>
      </c>
      <c r="G430" s="831">
        <v>839</v>
      </c>
      <c r="H430" s="831"/>
      <c r="I430" s="831">
        <v>839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588</v>
      </c>
      <c r="B431" s="822" t="s">
        <v>6847</v>
      </c>
      <c r="C431" s="822" t="s">
        <v>6329</v>
      </c>
      <c r="D431" s="822" t="s">
        <v>6581</v>
      </c>
      <c r="E431" s="822" t="s">
        <v>6582</v>
      </c>
      <c r="F431" s="831">
        <v>3</v>
      </c>
      <c r="G431" s="831">
        <v>0</v>
      </c>
      <c r="H431" s="831"/>
      <c r="I431" s="831">
        <v>0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588</v>
      </c>
      <c r="B432" s="822" t="s">
        <v>6847</v>
      </c>
      <c r="C432" s="822" t="s">
        <v>6329</v>
      </c>
      <c r="D432" s="822" t="s">
        <v>6587</v>
      </c>
      <c r="E432" s="822" t="s">
        <v>6588</v>
      </c>
      <c r="F432" s="831">
        <v>3</v>
      </c>
      <c r="G432" s="831">
        <v>0</v>
      </c>
      <c r="H432" s="831"/>
      <c r="I432" s="831">
        <v>0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588</v>
      </c>
      <c r="B433" s="822" t="s">
        <v>6847</v>
      </c>
      <c r="C433" s="822" t="s">
        <v>6329</v>
      </c>
      <c r="D433" s="822" t="s">
        <v>6591</v>
      </c>
      <c r="E433" s="822" t="s">
        <v>6592</v>
      </c>
      <c r="F433" s="831">
        <v>12</v>
      </c>
      <c r="G433" s="831">
        <v>0</v>
      </c>
      <c r="H433" s="831"/>
      <c r="I433" s="831">
        <v>0</v>
      </c>
      <c r="J433" s="831">
        <v>4</v>
      </c>
      <c r="K433" s="831">
        <v>0</v>
      </c>
      <c r="L433" s="831"/>
      <c r="M433" s="831">
        <v>0</v>
      </c>
      <c r="N433" s="831">
        <v>8</v>
      </c>
      <c r="O433" s="831">
        <v>0</v>
      </c>
      <c r="P433" s="827"/>
      <c r="Q433" s="832">
        <v>0</v>
      </c>
    </row>
    <row r="434" spans="1:17" ht="14.45" customHeight="1" x14ac:dyDescent="0.2">
      <c r="A434" s="821" t="s">
        <v>588</v>
      </c>
      <c r="B434" s="822" t="s">
        <v>6847</v>
      </c>
      <c r="C434" s="822" t="s">
        <v>6329</v>
      </c>
      <c r="D434" s="822" t="s">
        <v>6848</v>
      </c>
      <c r="E434" s="822" t="s">
        <v>6849</v>
      </c>
      <c r="F434" s="831">
        <v>1</v>
      </c>
      <c r="G434" s="831">
        <v>0</v>
      </c>
      <c r="H434" s="831"/>
      <c r="I434" s="831">
        <v>0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588</v>
      </c>
      <c r="B435" s="822" t="s">
        <v>6847</v>
      </c>
      <c r="C435" s="822" t="s">
        <v>6329</v>
      </c>
      <c r="D435" s="822" t="s">
        <v>6850</v>
      </c>
      <c r="E435" s="822" t="s">
        <v>6851</v>
      </c>
      <c r="F435" s="831">
        <v>6</v>
      </c>
      <c r="G435" s="831">
        <v>0</v>
      </c>
      <c r="H435" s="831"/>
      <c r="I435" s="831">
        <v>0</v>
      </c>
      <c r="J435" s="831"/>
      <c r="K435" s="831"/>
      <c r="L435" s="831"/>
      <c r="M435" s="831"/>
      <c r="N435" s="831">
        <v>1</v>
      </c>
      <c r="O435" s="831">
        <v>0</v>
      </c>
      <c r="P435" s="827"/>
      <c r="Q435" s="832">
        <v>0</v>
      </c>
    </row>
    <row r="436" spans="1:17" ht="14.45" customHeight="1" x14ac:dyDescent="0.2">
      <c r="A436" s="821" t="s">
        <v>588</v>
      </c>
      <c r="B436" s="822" t="s">
        <v>6847</v>
      </c>
      <c r="C436" s="822" t="s">
        <v>6329</v>
      </c>
      <c r="D436" s="822" t="s">
        <v>6852</v>
      </c>
      <c r="E436" s="822" t="s">
        <v>6853</v>
      </c>
      <c r="F436" s="831">
        <v>1</v>
      </c>
      <c r="G436" s="831">
        <v>0</v>
      </c>
      <c r="H436" s="831"/>
      <c r="I436" s="831">
        <v>0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588</v>
      </c>
      <c r="B437" s="822" t="s">
        <v>6847</v>
      </c>
      <c r="C437" s="822" t="s">
        <v>6329</v>
      </c>
      <c r="D437" s="822" t="s">
        <v>6854</v>
      </c>
      <c r="E437" s="822" t="s">
        <v>6855</v>
      </c>
      <c r="F437" s="831">
        <v>5</v>
      </c>
      <c r="G437" s="831">
        <v>0</v>
      </c>
      <c r="H437" s="831"/>
      <c r="I437" s="831">
        <v>0</v>
      </c>
      <c r="J437" s="831">
        <v>1</v>
      </c>
      <c r="K437" s="831">
        <v>0</v>
      </c>
      <c r="L437" s="831"/>
      <c r="M437" s="831">
        <v>0</v>
      </c>
      <c r="N437" s="831">
        <v>2</v>
      </c>
      <c r="O437" s="831">
        <v>0</v>
      </c>
      <c r="P437" s="827"/>
      <c r="Q437" s="832">
        <v>0</v>
      </c>
    </row>
    <row r="438" spans="1:17" ht="14.45" customHeight="1" x14ac:dyDescent="0.2">
      <c r="A438" s="821" t="s">
        <v>588</v>
      </c>
      <c r="B438" s="822" t="s">
        <v>6847</v>
      </c>
      <c r="C438" s="822" t="s">
        <v>6329</v>
      </c>
      <c r="D438" s="822" t="s">
        <v>6625</v>
      </c>
      <c r="E438" s="822" t="s">
        <v>6626</v>
      </c>
      <c r="F438" s="831">
        <v>10</v>
      </c>
      <c r="G438" s="831">
        <v>0</v>
      </c>
      <c r="H438" s="831"/>
      <c r="I438" s="831">
        <v>0</v>
      </c>
      <c r="J438" s="831">
        <v>3</v>
      </c>
      <c r="K438" s="831">
        <v>0</v>
      </c>
      <c r="L438" s="831"/>
      <c r="M438" s="831">
        <v>0</v>
      </c>
      <c r="N438" s="831">
        <v>8</v>
      </c>
      <c r="O438" s="831">
        <v>0</v>
      </c>
      <c r="P438" s="827"/>
      <c r="Q438" s="832">
        <v>0</v>
      </c>
    </row>
    <row r="439" spans="1:17" ht="14.45" customHeight="1" x14ac:dyDescent="0.2">
      <c r="A439" s="821" t="s">
        <v>588</v>
      </c>
      <c r="B439" s="822" t="s">
        <v>6847</v>
      </c>
      <c r="C439" s="822" t="s">
        <v>6329</v>
      </c>
      <c r="D439" s="822" t="s">
        <v>6637</v>
      </c>
      <c r="E439" s="822" t="s">
        <v>6638</v>
      </c>
      <c r="F439" s="831">
        <v>5</v>
      </c>
      <c r="G439" s="831">
        <v>46805</v>
      </c>
      <c r="H439" s="831">
        <v>2.4936068193926477</v>
      </c>
      <c r="I439" s="831">
        <v>9361</v>
      </c>
      <c r="J439" s="831">
        <v>2</v>
      </c>
      <c r="K439" s="831">
        <v>18770</v>
      </c>
      <c r="L439" s="831">
        <v>1</v>
      </c>
      <c r="M439" s="831">
        <v>9385</v>
      </c>
      <c r="N439" s="831">
        <v>2</v>
      </c>
      <c r="O439" s="831">
        <v>18904</v>
      </c>
      <c r="P439" s="827">
        <v>1.0071390516782099</v>
      </c>
      <c r="Q439" s="832">
        <v>9452</v>
      </c>
    </row>
    <row r="440" spans="1:17" ht="14.45" customHeight="1" x14ac:dyDescent="0.2">
      <c r="A440" s="821" t="s">
        <v>588</v>
      </c>
      <c r="B440" s="822" t="s">
        <v>6847</v>
      </c>
      <c r="C440" s="822" t="s">
        <v>6329</v>
      </c>
      <c r="D440" s="822" t="s">
        <v>6639</v>
      </c>
      <c r="E440" s="822" t="s">
        <v>6640</v>
      </c>
      <c r="F440" s="831">
        <v>1</v>
      </c>
      <c r="G440" s="831">
        <v>446</v>
      </c>
      <c r="H440" s="831"/>
      <c r="I440" s="831">
        <v>446</v>
      </c>
      <c r="J440" s="831"/>
      <c r="K440" s="831"/>
      <c r="L440" s="831"/>
      <c r="M440" s="831"/>
      <c r="N440" s="831">
        <v>1</v>
      </c>
      <c r="O440" s="831">
        <v>451</v>
      </c>
      <c r="P440" s="827"/>
      <c r="Q440" s="832">
        <v>451</v>
      </c>
    </row>
    <row r="441" spans="1:17" ht="14.45" customHeight="1" x14ac:dyDescent="0.2">
      <c r="A441" s="821" t="s">
        <v>588</v>
      </c>
      <c r="B441" s="822" t="s">
        <v>6847</v>
      </c>
      <c r="C441" s="822" t="s">
        <v>6329</v>
      </c>
      <c r="D441" s="822" t="s">
        <v>6653</v>
      </c>
      <c r="E441" s="822" t="s">
        <v>6654</v>
      </c>
      <c r="F441" s="831">
        <v>2</v>
      </c>
      <c r="G441" s="831">
        <v>0</v>
      </c>
      <c r="H441" s="831"/>
      <c r="I441" s="831">
        <v>0</v>
      </c>
      <c r="J441" s="831">
        <v>4</v>
      </c>
      <c r="K441" s="831">
        <v>0</v>
      </c>
      <c r="L441" s="831"/>
      <c r="M441" s="831">
        <v>0</v>
      </c>
      <c r="N441" s="831">
        <v>4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588</v>
      </c>
      <c r="B442" s="822" t="s">
        <v>6847</v>
      </c>
      <c r="C442" s="822" t="s">
        <v>6329</v>
      </c>
      <c r="D442" s="822" t="s">
        <v>6659</v>
      </c>
      <c r="E442" s="822" t="s">
        <v>6660</v>
      </c>
      <c r="F442" s="831">
        <v>5</v>
      </c>
      <c r="G442" s="831">
        <v>0</v>
      </c>
      <c r="H442" s="831"/>
      <c r="I442" s="831">
        <v>0</v>
      </c>
      <c r="J442" s="831">
        <v>2</v>
      </c>
      <c r="K442" s="831">
        <v>0</v>
      </c>
      <c r="L442" s="831"/>
      <c r="M442" s="831">
        <v>0</v>
      </c>
      <c r="N442" s="831">
        <v>1</v>
      </c>
      <c r="O442" s="831">
        <v>0</v>
      </c>
      <c r="P442" s="827"/>
      <c r="Q442" s="832">
        <v>0</v>
      </c>
    </row>
    <row r="443" spans="1:17" ht="14.45" customHeight="1" x14ac:dyDescent="0.2">
      <c r="A443" s="821" t="s">
        <v>588</v>
      </c>
      <c r="B443" s="822" t="s">
        <v>6847</v>
      </c>
      <c r="C443" s="822" t="s">
        <v>6329</v>
      </c>
      <c r="D443" s="822" t="s">
        <v>6667</v>
      </c>
      <c r="E443" s="822" t="s">
        <v>6668</v>
      </c>
      <c r="F443" s="831">
        <v>6</v>
      </c>
      <c r="G443" s="831">
        <v>0</v>
      </c>
      <c r="H443" s="831"/>
      <c r="I443" s="831">
        <v>0</v>
      </c>
      <c r="J443" s="831">
        <v>2</v>
      </c>
      <c r="K443" s="831">
        <v>0</v>
      </c>
      <c r="L443" s="831"/>
      <c r="M443" s="831">
        <v>0</v>
      </c>
      <c r="N443" s="831">
        <v>7</v>
      </c>
      <c r="O443" s="831">
        <v>0</v>
      </c>
      <c r="P443" s="827"/>
      <c r="Q443" s="832">
        <v>0</v>
      </c>
    </row>
    <row r="444" spans="1:17" ht="14.45" customHeight="1" x14ac:dyDescent="0.2">
      <c r="A444" s="821" t="s">
        <v>588</v>
      </c>
      <c r="B444" s="822" t="s">
        <v>6847</v>
      </c>
      <c r="C444" s="822" t="s">
        <v>6329</v>
      </c>
      <c r="D444" s="822" t="s">
        <v>6681</v>
      </c>
      <c r="E444" s="822" t="s">
        <v>6682</v>
      </c>
      <c r="F444" s="831">
        <v>2</v>
      </c>
      <c r="G444" s="831">
        <v>0</v>
      </c>
      <c r="H444" s="831"/>
      <c r="I444" s="831">
        <v>0</v>
      </c>
      <c r="J444" s="831"/>
      <c r="K444" s="831"/>
      <c r="L444" s="831"/>
      <c r="M444" s="831"/>
      <c r="N444" s="831">
        <v>2</v>
      </c>
      <c r="O444" s="831">
        <v>0</v>
      </c>
      <c r="P444" s="827"/>
      <c r="Q444" s="832">
        <v>0</v>
      </c>
    </row>
    <row r="445" spans="1:17" ht="14.45" customHeight="1" x14ac:dyDescent="0.2">
      <c r="A445" s="821" t="s">
        <v>588</v>
      </c>
      <c r="B445" s="822" t="s">
        <v>6847</v>
      </c>
      <c r="C445" s="822" t="s">
        <v>6329</v>
      </c>
      <c r="D445" s="822" t="s">
        <v>6683</v>
      </c>
      <c r="E445" s="822" t="s">
        <v>6684</v>
      </c>
      <c r="F445" s="831">
        <v>2</v>
      </c>
      <c r="G445" s="831">
        <v>0</v>
      </c>
      <c r="H445" s="831"/>
      <c r="I445" s="831">
        <v>0</v>
      </c>
      <c r="J445" s="831">
        <v>2</v>
      </c>
      <c r="K445" s="831">
        <v>0</v>
      </c>
      <c r="L445" s="831"/>
      <c r="M445" s="831">
        <v>0</v>
      </c>
      <c r="N445" s="831"/>
      <c r="O445" s="831"/>
      <c r="P445" s="827"/>
      <c r="Q445" s="832"/>
    </row>
    <row r="446" spans="1:17" ht="14.45" customHeight="1" x14ac:dyDescent="0.2">
      <c r="A446" s="821" t="s">
        <v>588</v>
      </c>
      <c r="B446" s="822" t="s">
        <v>6847</v>
      </c>
      <c r="C446" s="822" t="s">
        <v>6329</v>
      </c>
      <c r="D446" s="822" t="s">
        <v>6856</v>
      </c>
      <c r="E446" s="822" t="s">
        <v>6857</v>
      </c>
      <c r="F446" s="831">
        <v>1</v>
      </c>
      <c r="G446" s="831">
        <v>6964</v>
      </c>
      <c r="H446" s="831"/>
      <c r="I446" s="831">
        <v>6964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588</v>
      </c>
      <c r="B447" s="822" t="s">
        <v>6847</v>
      </c>
      <c r="C447" s="822" t="s">
        <v>6329</v>
      </c>
      <c r="D447" s="822" t="s">
        <v>6858</v>
      </c>
      <c r="E447" s="822" t="s">
        <v>6859</v>
      </c>
      <c r="F447" s="831">
        <v>1</v>
      </c>
      <c r="G447" s="831">
        <v>0</v>
      </c>
      <c r="H447" s="831"/>
      <c r="I447" s="831">
        <v>0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588</v>
      </c>
      <c r="B448" s="822" t="s">
        <v>6847</v>
      </c>
      <c r="C448" s="822" t="s">
        <v>6329</v>
      </c>
      <c r="D448" s="822" t="s">
        <v>6693</v>
      </c>
      <c r="E448" s="822" t="s">
        <v>6694</v>
      </c>
      <c r="F448" s="831">
        <v>1</v>
      </c>
      <c r="G448" s="831">
        <v>4741</v>
      </c>
      <c r="H448" s="831"/>
      <c r="I448" s="831">
        <v>4741</v>
      </c>
      <c r="J448" s="831"/>
      <c r="K448" s="831"/>
      <c r="L448" s="831"/>
      <c r="M448" s="831"/>
      <c r="N448" s="831">
        <v>1</v>
      </c>
      <c r="O448" s="831">
        <v>5300</v>
      </c>
      <c r="P448" s="827"/>
      <c r="Q448" s="832">
        <v>5300</v>
      </c>
    </row>
    <row r="449" spans="1:17" ht="14.45" customHeight="1" x14ac:dyDescent="0.2">
      <c r="A449" s="821" t="s">
        <v>588</v>
      </c>
      <c r="B449" s="822" t="s">
        <v>6847</v>
      </c>
      <c r="C449" s="822" t="s">
        <v>6329</v>
      </c>
      <c r="D449" s="822" t="s">
        <v>6705</v>
      </c>
      <c r="E449" s="822" t="s">
        <v>6706</v>
      </c>
      <c r="F449" s="831">
        <v>1</v>
      </c>
      <c r="G449" s="831">
        <v>0</v>
      </c>
      <c r="H449" s="831"/>
      <c r="I449" s="831">
        <v>0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588</v>
      </c>
      <c r="B450" s="822" t="s">
        <v>6847</v>
      </c>
      <c r="C450" s="822" t="s">
        <v>6329</v>
      </c>
      <c r="D450" s="822" t="s">
        <v>6860</v>
      </c>
      <c r="E450" s="822" t="s">
        <v>6861</v>
      </c>
      <c r="F450" s="831">
        <v>8</v>
      </c>
      <c r="G450" s="831">
        <v>0</v>
      </c>
      <c r="H450" s="831"/>
      <c r="I450" s="831">
        <v>0</v>
      </c>
      <c r="J450" s="831">
        <v>4</v>
      </c>
      <c r="K450" s="831">
        <v>0</v>
      </c>
      <c r="L450" s="831"/>
      <c r="M450" s="831">
        <v>0</v>
      </c>
      <c r="N450" s="831">
        <v>7</v>
      </c>
      <c r="O450" s="831">
        <v>0</v>
      </c>
      <c r="P450" s="827"/>
      <c r="Q450" s="832">
        <v>0</v>
      </c>
    </row>
    <row r="451" spans="1:17" ht="14.45" customHeight="1" x14ac:dyDescent="0.2">
      <c r="A451" s="821" t="s">
        <v>588</v>
      </c>
      <c r="B451" s="822" t="s">
        <v>6847</v>
      </c>
      <c r="C451" s="822" t="s">
        <v>6329</v>
      </c>
      <c r="D451" s="822" t="s">
        <v>6862</v>
      </c>
      <c r="E451" s="822" t="s">
        <v>6863</v>
      </c>
      <c r="F451" s="831">
        <v>1</v>
      </c>
      <c r="G451" s="831">
        <v>0</v>
      </c>
      <c r="H451" s="831"/>
      <c r="I451" s="831">
        <v>0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588</v>
      </c>
      <c r="B452" s="822" t="s">
        <v>6847</v>
      </c>
      <c r="C452" s="822" t="s">
        <v>6329</v>
      </c>
      <c r="D452" s="822" t="s">
        <v>6864</v>
      </c>
      <c r="E452" s="822" t="s">
        <v>6865</v>
      </c>
      <c r="F452" s="831">
        <v>5</v>
      </c>
      <c r="G452" s="831">
        <v>0</v>
      </c>
      <c r="H452" s="831"/>
      <c r="I452" s="831">
        <v>0</v>
      </c>
      <c r="J452" s="831">
        <v>3</v>
      </c>
      <c r="K452" s="831">
        <v>0</v>
      </c>
      <c r="L452" s="831"/>
      <c r="M452" s="831">
        <v>0</v>
      </c>
      <c r="N452" s="831">
        <v>1</v>
      </c>
      <c r="O452" s="831">
        <v>0</v>
      </c>
      <c r="P452" s="827"/>
      <c r="Q452" s="832">
        <v>0</v>
      </c>
    </row>
    <row r="453" spans="1:17" ht="14.45" customHeight="1" x14ac:dyDescent="0.2">
      <c r="A453" s="821" t="s">
        <v>588</v>
      </c>
      <c r="B453" s="822" t="s">
        <v>6847</v>
      </c>
      <c r="C453" s="822" t="s">
        <v>6329</v>
      </c>
      <c r="D453" s="822" t="s">
        <v>6866</v>
      </c>
      <c r="E453" s="822" t="s">
        <v>6867</v>
      </c>
      <c r="F453" s="831"/>
      <c r="G453" s="831"/>
      <c r="H453" s="831"/>
      <c r="I453" s="831"/>
      <c r="J453" s="831">
        <v>1</v>
      </c>
      <c r="K453" s="831">
        <v>0</v>
      </c>
      <c r="L453" s="831"/>
      <c r="M453" s="831">
        <v>0</v>
      </c>
      <c r="N453" s="831"/>
      <c r="O453" s="831"/>
      <c r="P453" s="827"/>
      <c r="Q453" s="832"/>
    </row>
    <row r="454" spans="1:17" ht="14.45" customHeight="1" x14ac:dyDescent="0.2">
      <c r="A454" s="821" t="s">
        <v>588</v>
      </c>
      <c r="B454" s="822" t="s">
        <v>6847</v>
      </c>
      <c r="C454" s="822" t="s">
        <v>6329</v>
      </c>
      <c r="D454" s="822" t="s">
        <v>6868</v>
      </c>
      <c r="E454" s="822" t="s">
        <v>6869</v>
      </c>
      <c r="F454" s="831">
        <v>9</v>
      </c>
      <c r="G454" s="831">
        <v>68526</v>
      </c>
      <c r="H454" s="831">
        <v>2.2427098674521355</v>
      </c>
      <c r="I454" s="831">
        <v>7614</v>
      </c>
      <c r="J454" s="831">
        <v>4</v>
      </c>
      <c r="K454" s="831">
        <v>30555</v>
      </c>
      <c r="L454" s="831">
        <v>1</v>
      </c>
      <c r="M454" s="831">
        <v>7638.75</v>
      </c>
      <c r="N454" s="831">
        <v>7</v>
      </c>
      <c r="O454" s="831">
        <v>53732</v>
      </c>
      <c r="P454" s="827">
        <v>1.7585337915234822</v>
      </c>
      <c r="Q454" s="832">
        <v>7676</v>
      </c>
    </row>
    <row r="455" spans="1:17" ht="14.45" customHeight="1" x14ac:dyDescent="0.2">
      <c r="A455" s="821" t="s">
        <v>588</v>
      </c>
      <c r="B455" s="822" t="s">
        <v>6870</v>
      </c>
      <c r="C455" s="822" t="s">
        <v>6329</v>
      </c>
      <c r="D455" s="822" t="s">
        <v>6871</v>
      </c>
      <c r="E455" s="822" t="s">
        <v>6872</v>
      </c>
      <c r="F455" s="831">
        <v>4</v>
      </c>
      <c r="G455" s="831">
        <v>22880</v>
      </c>
      <c r="H455" s="831">
        <v>0.56667327125024769</v>
      </c>
      <c r="I455" s="831">
        <v>5720</v>
      </c>
      <c r="J455" s="831">
        <v>7</v>
      </c>
      <c r="K455" s="831">
        <v>40376</v>
      </c>
      <c r="L455" s="831">
        <v>1</v>
      </c>
      <c r="M455" s="831">
        <v>5768</v>
      </c>
      <c r="N455" s="831">
        <v>5</v>
      </c>
      <c r="O455" s="831">
        <v>29055</v>
      </c>
      <c r="P455" s="827">
        <v>0.71961065979789973</v>
      </c>
      <c r="Q455" s="832">
        <v>5811</v>
      </c>
    </row>
    <row r="456" spans="1:17" ht="14.45" customHeight="1" x14ac:dyDescent="0.2">
      <c r="A456" s="821" t="s">
        <v>588</v>
      </c>
      <c r="B456" s="822" t="s">
        <v>6870</v>
      </c>
      <c r="C456" s="822" t="s">
        <v>6329</v>
      </c>
      <c r="D456" s="822" t="s">
        <v>6873</v>
      </c>
      <c r="E456" s="822" t="s">
        <v>6874</v>
      </c>
      <c r="F456" s="831">
        <v>2</v>
      </c>
      <c r="G456" s="831">
        <v>4706</v>
      </c>
      <c r="H456" s="831">
        <v>0.49662304769945126</v>
      </c>
      <c r="I456" s="831">
        <v>2353</v>
      </c>
      <c r="J456" s="831">
        <v>4</v>
      </c>
      <c r="K456" s="831">
        <v>9476</v>
      </c>
      <c r="L456" s="831">
        <v>1</v>
      </c>
      <c r="M456" s="831">
        <v>2369</v>
      </c>
      <c r="N456" s="831">
        <v>3</v>
      </c>
      <c r="O456" s="831">
        <v>7149</v>
      </c>
      <c r="P456" s="827">
        <v>0.75443224989447022</v>
      </c>
      <c r="Q456" s="832">
        <v>2383</v>
      </c>
    </row>
    <row r="457" spans="1:17" ht="14.45" customHeight="1" x14ac:dyDescent="0.2">
      <c r="A457" s="821" t="s">
        <v>588</v>
      </c>
      <c r="B457" s="822" t="s">
        <v>6870</v>
      </c>
      <c r="C457" s="822" t="s">
        <v>6329</v>
      </c>
      <c r="D457" s="822" t="s">
        <v>6875</v>
      </c>
      <c r="E457" s="822" t="s">
        <v>6876</v>
      </c>
      <c r="F457" s="831"/>
      <c r="G457" s="831"/>
      <c r="H457" s="831"/>
      <c r="I457" s="831"/>
      <c r="J457" s="831">
        <v>1</v>
      </c>
      <c r="K457" s="831">
        <v>5259</v>
      </c>
      <c r="L457" s="831">
        <v>1</v>
      </c>
      <c r="M457" s="831">
        <v>5259</v>
      </c>
      <c r="N457" s="831"/>
      <c r="O457" s="831"/>
      <c r="P457" s="827"/>
      <c r="Q457" s="832"/>
    </row>
    <row r="458" spans="1:17" ht="14.45" customHeight="1" x14ac:dyDescent="0.2">
      <c r="A458" s="821" t="s">
        <v>588</v>
      </c>
      <c r="B458" s="822" t="s">
        <v>6870</v>
      </c>
      <c r="C458" s="822" t="s">
        <v>6329</v>
      </c>
      <c r="D458" s="822" t="s">
        <v>6877</v>
      </c>
      <c r="E458" s="822" t="s">
        <v>6878</v>
      </c>
      <c r="F458" s="831">
        <v>12</v>
      </c>
      <c r="G458" s="831">
        <v>2100</v>
      </c>
      <c r="H458" s="831">
        <v>0.59659090909090906</v>
      </c>
      <c r="I458" s="831">
        <v>175</v>
      </c>
      <c r="J458" s="831">
        <v>20</v>
      </c>
      <c r="K458" s="831">
        <v>3520</v>
      </c>
      <c r="L458" s="831">
        <v>1</v>
      </c>
      <c r="M458" s="831">
        <v>176</v>
      </c>
      <c r="N458" s="831">
        <v>15</v>
      </c>
      <c r="O458" s="831">
        <v>2655</v>
      </c>
      <c r="P458" s="827">
        <v>0.75426136363636365</v>
      </c>
      <c r="Q458" s="832">
        <v>177</v>
      </c>
    </row>
    <row r="459" spans="1:17" ht="14.45" customHeight="1" x14ac:dyDescent="0.2">
      <c r="A459" s="821" t="s">
        <v>588</v>
      </c>
      <c r="B459" s="822" t="s">
        <v>6870</v>
      </c>
      <c r="C459" s="822" t="s">
        <v>6329</v>
      </c>
      <c r="D459" s="822" t="s">
        <v>6879</v>
      </c>
      <c r="E459" s="822" t="s">
        <v>6880</v>
      </c>
      <c r="F459" s="831"/>
      <c r="G459" s="831"/>
      <c r="H459" s="831"/>
      <c r="I459" s="831"/>
      <c r="J459" s="831">
        <v>1</v>
      </c>
      <c r="K459" s="831">
        <v>1512</v>
      </c>
      <c r="L459" s="831">
        <v>1</v>
      </c>
      <c r="M459" s="831">
        <v>1512</v>
      </c>
      <c r="N459" s="831"/>
      <c r="O459" s="831"/>
      <c r="P459" s="827"/>
      <c r="Q459" s="832"/>
    </row>
    <row r="460" spans="1:17" ht="14.45" customHeight="1" x14ac:dyDescent="0.2">
      <c r="A460" s="821" t="s">
        <v>588</v>
      </c>
      <c r="B460" s="822" t="s">
        <v>6870</v>
      </c>
      <c r="C460" s="822" t="s">
        <v>6329</v>
      </c>
      <c r="D460" s="822" t="s">
        <v>6881</v>
      </c>
      <c r="E460" s="822" t="s">
        <v>6882</v>
      </c>
      <c r="F460" s="831">
        <v>4</v>
      </c>
      <c r="G460" s="831">
        <v>22484</v>
      </c>
      <c r="H460" s="831">
        <v>0.56659022755336041</v>
      </c>
      <c r="I460" s="831">
        <v>5621</v>
      </c>
      <c r="J460" s="831">
        <v>7</v>
      </c>
      <c r="K460" s="831">
        <v>39683</v>
      </c>
      <c r="L460" s="831">
        <v>1</v>
      </c>
      <c r="M460" s="831">
        <v>5669</v>
      </c>
      <c r="N460" s="831">
        <v>4</v>
      </c>
      <c r="O460" s="831">
        <v>22848</v>
      </c>
      <c r="P460" s="827">
        <v>0.57576292115011463</v>
      </c>
      <c r="Q460" s="832">
        <v>5712</v>
      </c>
    </row>
    <row r="461" spans="1:17" ht="14.45" customHeight="1" x14ac:dyDescent="0.2">
      <c r="A461" s="821" t="s">
        <v>588</v>
      </c>
      <c r="B461" s="822" t="s">
        <v>6870</v>
      </c>
      <c r="C461" s="822" t="s">
        <v>6329</v>
      </c>
      <c r="D461" s="822" t="s">
        <v>6883</v>
      </c>
      <c r="E461" s="822" t="s">
        <v>6884</v>
      </c>
      <c r="F461" s="831">
        <v>4</v>
      </c>
      <c r="G461" s="831">
        <v>15332</v>
      </c>
      <c r="H461" s="831">
        <v>0.36053238019094203</v>
      </c>
      <c r="I461" s="831">
        <v>3833</v>
      </c>
      <c r="J461" s="831">
        <v>11</v>
      </c>
      <c r="K461" s="831">
        <v>42526</v>
      </c>
      <c r="L461" s="831">
        <v>1</v>
      </c>
      <c r="M461" s="831">
        <v>3866</v>
      </c>
      <c r="N461" s="831">
        <v>10</v>
      </c>
      <c r="O461" s="831">
        <v>38950</v>
      </c>
      <c r="P461" s="827">
        <v>0.91591026666039599</v>
      </c>
      <c r="Q461" s="832">
        <v>3895</v>
      </c>
    </row>
    <row r="462" spans="1:17" ht="14.45" customHeight="1" x14ac:dyDescent="0.2">
      <c r="A462" s="821" t="s">
        <v>588</v>
      </c>
      <c r="B462" s="822" t="s">
        <v>6870</v>
      </c>
      <c r="C462" s="822" t="s">
        <v>6329</v>
      </c>
      <c r="D462" s="822" t="s">
        <v>6885</v>
      </c>
      <c r="E462" s="822" t="s">
        <v>6886</v>
      </c>
      <c r="F462" s="831">
        <v>2</v>
      </c>
      <c r="G462" s="831">
        <v>3196</v>
      </c>
      <c r="H462" s="831">
        <v>0.28340870798971357</v>
      </c>
      <c r="I462" s="831">
        <v>1598</v>
      </c>
      <c r="J462" s="831">
        <v>7</v>
      </c>
      <c r="K462" s="831">
        <v>11277</v>
      </c>
      <c r="L462" s="831">
        <v>1</v>
      </c>
      <c r="M462" s="831">
        <v>1611</v>
      </c>
      <c r="N462" s="831">
        <v>3</v>
      </c>
      <c r="O462" s="831">
        <v>4869</v>
      </c>
      <c r="P462" s="827">
        <v>0.43176376695929769</v>
      </c>
      <c r="Q462" s="832">
        <v>1623</v>
      </c>
    </row>
    <row r="463" spans="1:17" ht="14.45" customHeight="1" x14ac:dyDescent="0.2">
      <c r="A463" s="821" t="s">
        <v>588</v>
      </c>
      <c r="B463" s="822" t="s">
        <v>6870</v>
      </c>
      <c r="C463" s="822" t="s">
        <v>6329</v>
      </c>
      <c r="D463" s="822" t="s">
        <v>6887</v>
      </c>
      <c r="E463" s="822" t="s">
        <v>6888</v>
      </c>
      <c r="F463" s="831">
        <v>1</v>
      </c>
      <c r="G463" s="831">
        <v>2875</v>
      </c>
      <c r="H463" s="831">
        <v>0.33045977011494254</v>
      </c>
      <c r="I463" s="831">
        <v>2875</v>
      </c>
      <c r="J463" s="831">
        <v>3</v>
      </c>
      <c r="K463" s="831">
        <v>8700</v>
      </c>
      <c r="L463" s="831">
        <v>1</v>
      </c>
      <c r="M463" s="831">
        <v>2900</v>
      </c>
      <c r="N463" s="831">
        <v>2</v>
      </c>
      <c r="O463" s="831">
        <v>5842</v>
      </c>
      <c r="P463" s="827">
        <v>0.67149425287356324</v>
      </c>
      <c r="Q463" s="832">
        <v>2921</v>
      </c>
    </row>
    <row r="464" spans="1:17" ht="14.45" customHeight="1" x14ac:dyDescent="0.2">
      <c r="A464" s="821" t="s">
        <v>588</v>
      </c>
      <c r="B464" s="822" t="s">
        <v>6870</v>
      </c>
      <c r="C464" s="822" t="s">
        <v>6329</v>
      </c>
      <c r="D464" s="822" t="s">
        <v>6889</v>
      </c>
      <c r="E464" s="822" t="s">
        <v>6890</v>
      </c>
      <c r="F464" s="831">
        <v>1</v>
      </c>
      <c r="G464" s="831">
        <v>1195</v>
      </c>
      <c r="H464" s="831">
        <v>0.24730960264900662</v>
      </c>
      <c r="I464" s="831">
        <v>1195</v>
      </c>
      <c r="J464" s="831">
        <v>4</v>
      </c>
      <c r="K464" s="831">
        <v>4832</v>
      </c>
      <c r="L464" s="831">
        <v>1</v>
      </c>
      <c r="M464" s="831">
        <v>1208</v>
      </c>
      <c r="N464" s="831">
        <v>2</v>
      </c>
      <c r="O464" s="831">
        <v>2440</v>
      </c>
      <c r="P464" s="827">
        <v>0.50496688741721851</v>
      </c>
      <c r="Q464" s="832">
        <v>1220</v>
      </c>
    </row>
    <row r="465" spans="1:17" ht="14.45" customHeight="1" x14ac:dyDescent="0.2">
      <c r="A465" s="821" t="s">
        <v>588</v>
      </c>
      <c r="B465" s="822" t="s">
        <v>6870</v>
      </c>
      <c r="C465" s="822" t="s">
        <v>6329</v>
      </c>
      <c r="D465" s="822" t="s">
        <v>6891</v>
      </c>
      <c r="E465" s="822" t="s">
        <v>6892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6510</v>
      </c>
      <c r="P465" s="827"/>
      <c r="Q465" s="832">
        <v>6510</v>
      </c>
    </row>
    <row r="466" spans="1:17" ht="14.45" customHeight="1" x14ac:dyDescent="0.2">
      <c r="A466" s="821" t="s">
        <v>588</v>
      </c>
      <c r="B466" s="822" t="s">
        <v>6870</v>
      </c>
      <c r="C466" s="822" t="s">
        <v>6329</v>
      </c>
      <c r="D466" s="822" t="s">
        <v>6893</v>
      </c>
      <c r="E466" s="822" t="s">
        <v>6894</v>
      </c>
      <c r="F466" s="831">
        <v>3</v>
      </c>
      <c r="G466" s="831">
        <v>11970</v>
      </c>
      <c r="H466" s="831">
        <v>0.99327856609410003</v>
      </c>
      <c r="I466" s="831">
        <v>3990</v>
      </c>
      <c r="J466" s="831">
        <v>3</v>
      </c>
      <c r="K466" s="831">
        <v>12051</v>
      </c>
      <c r="L466" s="831">
        <v>1</v>
      </c>
      <c r="M466" s="831">
        <v>4017</v>
      </c>
      <c r="N466" s="831">
        <v>1</v>
      </c>
      <c r="O466" s="831">
        <v>4041</v>
      </c>
      <c r="P466" s="827">
        <v>0.33532486930545186</v>
      </c>
      <c r="Q466" s="832">
        <v>4041</v>
      </c>
    </row>
    <row r="467" spans="1:17" ht="14.45" customHeight="1" x14ac:dyDescent="0.2">
      <c r="A467" s="821" t="s">
        <v>588</v>
      </c>
      <c r="B467" s="822" t="s">
        <v>6870</v>
      </c>
      <c r="C467" s="822" t="s">
        <v>6329</v>
      </c>
      <c r="D467" s="822" t="s">
        <v>6895</v>
      </c>
      <c r="E467" s="822" t="s">
        <v>6896</v>
      </c>
      <c r="F467" s="831">
        <v>1</v>
      </c>
      <c r="G467" s="831">
        <v>5560</v>
      </c>
      <c r="H467" s="831">
        <v>0.33130735311643428</v>
      </c>
      <c r="I467" s="831">
        <v>5560</v>
      </c>
      <c r="J467" s="831">
        <v>3</v>
      </c>
      <c r="K467" s="831">
        <v>16782</v>
      </c>
      <c r="L467" s="831">
        <v>1</v>
      </c>
      <c r="M467" s="831">
        <v>5594</v>
      </c>
      <c r="N467" s="831">
        <v>3</v>
      </c>
      <c r="O467" s="831">
        <v>16869</v>
      </c>
      <c r="P467" s="827">
        <v>1.0051841258491241</v>
      </c>
      <c r="Q467" s="832">
        <v>5623</v>
      </c>
    </row>
    <row r="468" spans="1:17" ht="14.45" customHeight="1" x14ac:dyDescent="0.2">
      <c r="A468" s="821" t="s">
        <v>588</v>
      </c>
      <c r="B468" s="822" t="s">
        <v>6870</v>
      </c>
      <c r="C468" s="822" t="s">
        <v>6329</v>
      </c>
      <c r="D468" s="822" t="s">
        <v>6897</v>
      </c>
      <c r="E468" s="822" t="s">
        <v>6898</v>
      </c>
      <c r="F468" s="831">
        <v>9</v>
      </c>
      <c r="G468" s="831">
        <v>11943</v>
      </c>
      <c r="H468" s="831">
        <v>0.5578755605381166</v>
      </c>
      <c r="I468" s="831">
        <v>1327</v>
      </c>
      <c r="J468" s="831">
        <v>16</v>
      </c>
      <c r="K468" s="831">
        <v>21408</v>
      </c>
      <c r="L468" s="831">
        <v>1</v>
      </c>
      <c r="M468" s="831">
        <v>1338</v>
      </c>
      <c r="N468" s="831">
        <v>11</v>
      </c>
      <c r="O468" s="831">
        <v>14817</v>
      </c>
      <c r="P468" s="827">
        <v>0.6921244394618834</v>
      </c>
      <c r="Q468" s="832">
        <v>1347</v>
      </c>
    </row>
    <row r="469" spans="1:17" ht="14.45" customHeight="1" x14ac:dyDescent="0.2">
      <c r="A469" s="821" t="s">
        <v>588</v>
      </c>
      <c r="B469" s="822" t="s">
        <v>6870</v>
      </c>
      <c r="C469" s="822" t="s">
        <v>6329</v>
      </c>
      <c r="D469" s="822" t="s">
        <v>6899</v>
      </c>
      <c r="E469" s="822" t="s">
        <v>6900</v>
      </c>
      <c r="F469" s="831">
        <v>2</v>
      </c>
      <c r="G469" s="831">
        <v>954</v>
      </c>
      <c r="H469" s="831">
        <v>0.32919254658385094</v>
      </c>
      <c r="I469" s="831">
        <v>477</v>
      </c>
      <c r="J469" s="831">
        <v>6</v>
      </c>
      <c r="K469" s="831">
        <v>2898</v>
      </c>
      <c r="L469" s="831">
        <v>1</v>
      </c>
      <c r="M469" s="831">
        <v>483</v>
      </c>
      <c r="N469" s="831">
        <v>9</v>
      </c>
      <c r="O469" s="831">
        <v>4392</v>
      </c>
      <c r="P469" s="827">
        <v>1.515527950310559</v>
      </c>
      <c r="Q469" s="832">
        <v>488</v>
      </c>
    </row>
    <row r="470" spans="1:17" ht="14.45" customHeight="1" x14ac:dyDescent="0.2">
      <c r="A470" s="821" t="s">
        <v>588</v>
      </c>
      <c r="B470" s="822" t="s">
        <v>6870</v>
      </c>
      <c r="C470" s="822" t="s">
        <v>6329</v>
      </c>
      <c r="D470" s="822" t="s">
        <v>6901</v>
      </c>
      <c r="E470" s="822" t="s">
        <v>6902</v>
      </c>
      <c r="F470" s="831">
        <v>1</v>
      </c>
      <c r="G470" s="831">
        <v>4611</v>
      </c>
      <c r="H470" s="831">
        <v>0.99161290322580642</v>
      </c>
      <c r="I470" s="831">
        <v>4611</v>
      </c>
      <c r="J470" s="831">
        <v>1</v>
      </c>
      <c r="K470" s="831">
        <v>4650</v>
      </c>
      <c r="L470" s="831">
        <v>1</v>
      </c>
      <c r="M470" s="831">
        <v>4650</v>
      </c>
      <c r="N470" s="831"/>
      <c r="O470" s="831"/>
      <c r="P470" s="827"/>
      <c r="Q470" s="832"/>
    </row>
    <row r="471" spans="1:17" ht="14.45" customHeight="1" x14ac:dyDescent="0.2">
      <c r="A471" s="821" t="s">
        <v>588</v>
      </c>
      <c r="B471" s="822" t="s">
        <v>6870</v>
      </c>
      <c r="C471" s="822" t="s">
        <v>6329</v>
      </c>
      <c r="D471" s="822" t="s">
        <v>6903</v>
      </c>
      <c r="E471" s="822" t="s">
        <v>6904</v>
      </c>
      <c r="F471" s="831">
        <v>5</v>
      </c>
      <c r="G471" s="831">
        <v>20600</v>
      </c>
      <c r="H471" s="831">
        <v>0.62168034765813618</v>
      </c>
      <c r="I471" s="831">
        <v>4120</v>
      </c>
      <c r="J471" s="831">
        <v>8</v>
      </c>
      <c r="K471" s="831">
        <v>33136</v>
      </c>
      <c r="L471" s="831">
        <v>1</v>
      </c>
      <c r="M471" s="831">
        <v>4142</v>
      </c>
      <c r="N471" s="831">
        <v>6</v>
      </c>
      <c r="O471" s="831">
        <v>24966</v>
      </c>
      <c r="P471" s="827">
        <v>0.75344036697247707</v>
      </c>
      <c r="Q471" s="832">
        <v>4161</v>
      </c>
    </row>
    <row r="472" spans="1:17" ht="14.45" customHeight="1" x14ac:dyDescent="0.2">
      <c r="A472" s="821" t="s">
        <v>588</v>
      </c>
      <c r="B472" s="822" t="s">
        <v>6870</v>
      </c>
      <c r="C472" s="822" t="s">
        <v>6329</v>
      </c>
      <c r="D472" s="822" t="s">
        <v>6905</v>
      </c>
      <c r="E472" s="822" t="s">
        <v>6906</v>
      </c>
      <c r="F472" s="831">
        <v>6</v>
      </c>
      <c r="G472" s="831">
        <v>2154</v>
      </c>
      <c r="H472" s="831">
        <v>0.84769775678866588</v>
      </c>
      <c r="I472" s="831">
        <v>359</v>
      </c>
      <c r="J472" s="831">
        <v>7</v>
      </c>
      <c r="K472" s="831">
        <v>2541</v>
      </c>
      <c r="L472" s="831">
        <v>1</v>
      </c>
      <c r="M472" s="831">
        <v>363</v>
      </c>
      <c r="N472" s="831">
        <v>2</v>
      </c>
      <c r="O472" s="831">
        <v>732</v>
      </c>
      <c r="P472" s="827">
        <v>0.28807556080283353</v>
      </c>
      <c r="Q472" s="832">
        <v>366</v>
      </c>
    </row>
    <row r="473" spans="1:17" ht="14.45" customHeight="1" x14ac:dyDescent="0.2">
      <c r="A473" s="821" t="s">
        <v>588</v>
      </c>
      <c r="B473" s="822" t="s">
        <v>6870</v>
      </c>
      <c r="C473" s="822" t="s">
        <v>6329</v>
      </c>
      <c r="D473" s="822" t="s">
        <v>6907</v>
      </c>
      <c r="E473" s="822" t="s">
        <v>6908</v>
      </c>
      <c r="F473" s="831">
        <v>1</v>
      </c>
      <c r="G473" s="831">
        <v>5063</v>
      </c>
      <c r="H473" s="831"/>
      <c r="I473" s="831">
        <v>5063</v>
      </c>
      <c r="J473" s="831"/>
      <c r="K473" s="831"/>
      <c r="L473" s="831"/>
      <c r="M473" s="831"/>
      <c r="N473" s="831">
        <v>1</v>
      </c>
      <c r="O473" s="831">
        <v>5124</v>
      </c>
      <c r="P473" s="827"/>
      <c r="Q473" s="832">
        <v>5124</v>
      </c>
    </row>
    <row r="474" spans="1:17" ht="14.45" customHeight="1" x14ac:dyDescent="0.2">
      <c r="A474" s="821" t="s">
        <v>588</v>
      </c>
      <c r="B474" s="822" t="s">
        <v>6870</v>
      </c>
      <c r="C474" s="822" t="s">
        <v>6329</v>
      </c>
      <c r="D474" s="822" t="s">
        <v>6909</v>
      </c>
      <c r="E474" s="822" t="s">
        <v>6910</v>
      </c>
      <c r="F474" s="831"/>
      <c r="G474" s="831"/>
      <c r="H474" s="831"/>
      <c r="I474" s="831"/>
      <c r="J474" s="831">
        <v>4</v>
      </c>
      <c r="K474" s="831">
        <v>620</v>
      </c>
      <c r="L474" s="831">
        <v>1</v>
      </c>
      <c r="M474" s="831">
        <v>155</v>
      </c>
      <c r="N474" s="831"/>
      <c r="O474" s="831"/>
      <c r="P474" s="827"/>
      <c r="Q474" s="832"/>
    </row>
    <row r="475" spans="1:17" ht="14.45" customHeight="1" x14ac:dyDescent="0.2">
      <c r="A475" s="821" t="s">
        <v>588</v>
      </c>
      <c r="B475" s="822" t="s">
        <v>6870</v>
      </c>
      <c r="C475" s="822" t="s">
        <v>6329</v>
      </c>
      <c r="D475" s="822" t="s">
        <v>6911</v>
      </c>
      <c r="E475" s="822" t="s">
        <v>6912</v>
      </c>
      <c r="F475" s="831">
        <v>2</v>
      </c>
      <c r="G475" s="831">
        <v>5004</v>
      </c>
      <c r="H475" s="831">
        <v>1.9802136921250495</v>
      </c>
      <c r="I475" s="831">
        <v>2502</v>
      </c>
      <c r="J475" s="831">
        <v>1</v>
      </c>
      <c r="K475" s="831">
        <v>2527</v>
      </c>
      <c r="L475" s="831">
        <v>1</v>
      </c>
      <c r="M475" s="831">
        <v>2527</v>
      </c>
      <c r="N475" s="831"/>
      <c r="O475" s="831"/>
      <c r="P475" s="827"/>
      <c r="Q475" s="832"/>
    </row>
    <row r="476" spans="1:17" ht="14.45" customHeight="1" x14ac:dyDescent="0.2">
      <c r="A476" s="821" t="s">
        <v>588</v>
      </c>
      <c r="B476" s="822" t="s">
        <v>6870</v>
      </c>
      <c r="C476" s="822" t="s">
        <v>6329</v>
      </c>
      <c r="D476" s="822" t="s">
        <v>6913</v>
      </c>
      <c r="E476" s="822" t="s">
        <v>6914</v>
      </c>
      <c r="F476" s="831">
        <v>2</v>
      </c>
      <c r="G476" s="831">
        <v>1433</v>
      </c>
      <c r="H476" s="831">
        <v>0.65885057471264363</v>
      </c>
      <c r="I476" s="831">
        <v>716.5</v>
      </c>
      <c r="J476" s="831">
        <v>3</v>
      </c>
      <c r="K476" s="831">
        <v>2175</v>
      </c>
      <c r="L476" s="831">
        <v>1</v>
      </c>
      <c r="M476" s="831">
        <v>725</v>
      </c>
      <c r="N476" s="831">
        <v>1</v>
      </c>
      <c r="O476" s="831">
        <v>732</v>
      </c>
      <c r="P476" s="827">
        <v>0.33655172413793105</v>
      </c>
      <c r="Q476" s="832">
        <v>732</v>
      </c>
    </row>
    <row r="477" spans="1:17" ht="14.45" customHeight="1" x14ac:dyDescent="0.2">
      <c r="A477" s="821" t="s">
        <v>588</v>
      </c>
      <c r="B477" s="822" t="s">
        <v>6870</v>
      </c>
      <c r="C477" s="822" t="s">
        <v>6329</v>
      </c>
      <c r="D477" s="822" t="s">
        <v>6915</v>
      </c>
      <c r="E477" s="822" t="s">
        <v>6916</v>
      </c>
      <c r="F477" s="831">
        <v>2</v>
      </c>
      <c r="G477" s="831">
        <v>2898</v>
      </c>
      <c r="H477" s="831">
        <v>0.99246575342465748</v>
      </c>
      <c r="I477" s="831">
        <v>1449</v>
      </c>
      <c r="J477" s="831">
        <v>2</v>
      </c>
      <c r="K477" s="831">
        <v>2920</v>
      </c>
      <c r="L477" s="831">
        <v>1</v>
      </c>
      <c r="M477" s="831">
        <v>1460</v>
      </c>
      <c r="N477" s="831">
        <v>16</v>
      </c>
      <c r="O477" s="831">
        <v>23520</v>
      </c>
      <c r="P477" s="827">
        <v>8.0547945205479454</v>
      </c>
      <c r="Q477" s="832">
        <v>1470</v>
      </c>
    </row>
    <row r="478" spans="1:17" ht="14.45" customHeight="1" x14ac:dyDescent="0.2">
      <c r="A478" s="821" t="s">
        <v>588</v>
      </c>
      <c r="B478" s="822" t="s">
        <v>6870</v>
      </c>
      <c r="C478" s="822" t="s">
        <v>6329</v>
      </c>
      <c r="D478" s="822" t="s">
        <v>6917</v>
      </c>
      <c r="E478" s="822" t="s">
        <v>6918</v>
      </c>
      <c r="F478" s="831"/>
      <c r="G478" s="831"/>
      <c r="H478" s="831"/>
      <c r="I478" s="831"/>
      <c r="J478" s="831">
        <v>1</v>
      </c>
      <c r="K478" s="831">
        <v>10814</v>
      </c>
      <c r="L478" s="831">
        <v>1</v>
      </c>
      <c r="M478" s="831">
        <v>10814</v>
      </c>
      <c r="N478" s="831"/>
      <c r="O478" s="831"/>
      <c r="P478" s="827"/>
      <c r="Q478" s="832"/>
    </row>
    <row r="479" spans="1:17" ht="14.45" customHeight="1" x14ac:dyDescent="0.2">
      <c r="A479" s="821" t="s">
        <v>588</v>
      </c>
      <c r="B479" s="822" t="s">
        <v>6870</v>
      </c>
      <c r="C479" s="822" t="s">
        <v>6329</v>
      </c>
      <c r="D479" s="822" t="s">
        <v>6919</v>
      </c>
      <c r="E479" s="822" t="s">
        <v>6920</v>
      </c>
      <c r="F479" s="831">
        <v>4</v>
      </c>
      <c r="G479" s="831">
        <v>18480</v>
      </c>
      <c r="H479" s="831">
        <v>0.56676685272649208</v>
      </c>
      <c r="I479" s="831">
        <v>4620</v>
      </c>
      <c r="J479" s="831">
        <v>7</v>
      </c>
      <c r="K479" s="831">
        <v>32606</v>
      </c>
      <c r="L479" s="831">
        <v>1</v>
      </c>
      <c r="M479" s="831">
        <v>4658</v>
      </c>
      <c r="N479" s="831">
        <v>7</v>
      </c>
      <c r="O479" s="831">
        <v>32837</v>
      </c>
      <c r="P479" s="827">
        <v>1.0070845856590811</v>
      </c>
      <c r="Q479" s="832">
        <v>4691</v>
      </c>
    </row>
    <row r="480" spans="1:17" ht="14.45" customHeight="1" x14ac:dyDescent="0.2">
      <c r="A480" s="821" t="s">
        <v>588</v>
      </c>
      <c r="B480" s="822" t="s">
        <v>6870</v>
      </c>
      <c r="C480" s="822" t="s">
        <v>6329</v>
      </c>
      <c r="D480" s="822" t="s">
        <v>6921</v>
      </c>
      <c r="E480" s="822" t="s">
        <v>6922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3895</v>
      </c>
      <c r="P480" s="827"/>
      <c r="Q480" s="832">
        <v>3895</v>
      </c>
    </row>
    <row r="481" spans="1:17" ht="14.45" customHeight="1" x14ac:dyDescent="0.2">
      <c r="A481" s="821" t="s">
        <v>588</v>
      </c>
      <c r="B481" s="822" t="s">
        <v>6870</v>
      </c>
      <c r="C481" s="822" t="s">
        <v>6329</v>
      </c>
      <c r="D481" s="822" t="s">
        <v>6923</v>
      </c>
      <c r="E481" s="822" t="s">
        <v>6924</v>
      </c>
      <c r="F481" s="831">
        <v>5</v>
      </c>
      <c r="G481" s="831">
        <v>1615</v>
      </c>
      <c r="H481" s="831">
        <v>0.25</v>
      </c>
      <c r="I481" s="831">
        <v>323</v>
      </c>
      <c r="J481" s="831">
        <v>20</v>
      </c>
      <c r="K481" s="831">
        <v>6460</v>
      </c>
      <c r="L481" s="831">
        <v>1</v>
      </c>
      <c r="M481" s="831">
        <v>323</v>
      </c>
      <c r="N481" s="831"/>
      <c r="O481" s="831"/>
      <c r="P481" s="827"/>
      <c r="Q481" s="832"/>
    </row>
    <row r="482" spans="1:17" ht="14.45" customHeight="1" x14ac:dyDescent="0.2">
      <c r="A482" s="821" t="s">
        <v>588</v>
      </c>
      <c r="B482" s="822" t="s">
        <v>6925</v>
      </c>
      <c r="C482" s="822" t="s">
        <v>6329</v>
      </c>
      <c r="D482" s="822" t="s">
        <v>6926</v>
      </c>
      <c r="E482" s="822" t="s">
        <v>6794</v>
      </c>
      <c r="F482" s="831"/>
      <c r="G482" s="831"/>
      <c r="H482" s="831"/>
      <c r="I482" s="831"/>
      <c r="J482" s="831"/>
      <c r="K482" s="831"/>
      <c r="L482" s="831"/>
      <c r="M482" s="831"/>
      <c r="N482" s="831">
        <v>0</v>
      </c>
      <c r="O482" s="831">
        <v>0</v>
      </c>
      <c r="P482" s="827"/>
      <c r="Q482" s="832"/>
    </row>
    <row r="483" spans="1:17" ht="14.45" customHeight="1" x14ac:dyDescent="0.2">
      <c r="A483" s="821" t="s">
        <v>588</v>
      </c>
      <c r="B483" s="822" t="s">
        <v>6925</v>
      </c>
      <c r="C483" s="822" t="s">
        <v>6329</v>
      </c>
      <c r="D483" s="822" t="s">
        <v>6927</v>
      </c>
      <c r="E483" s="822" t="s">
        <v>6928</v>
      </c>
      <c r="F483" s="831"/>
      <c r="G483" s="831"/>
      <c r="H483" s="831"/>
      <c r="I483" s="831"/>
      <c r="J483" s="831"/>
      <c r="K483" s="831"/>
      <c r="L483" s="831"/>
      <c r="M483" s="831"/>
      <c r="N483" s="831">
        <v>0</v>
      </c>
      <c r="O483" s="831">
        <v>0</v>
      </c>
      <c r="P483" s="827"/>
      <c r="Q483" s="832"/>
    </row>
    <row r="484" spans="1:17" ht="14.45" customHeight="1" x14ac:dyDescent="0.2">
      <c r="A484" s="821" t="s">
        <v>588</v>
      </c>
      <c r="B484" s="822" t="s">
        <v>6925</v>
      </c>
      <c r="C484" s="822" t="s">
        <v>6329</v>
      </c>
      <c r="D484" s="822" t="s">
        <v>6929</v>
      </c>
      <c r="E484" s="822" t="s">
        <v>6930</v>
      </c>
      <c r="F484" s="831"/>
      <c r="G484" s="831"/>
      <c r="H484" s="831"/>
      <c r="I484" s="831"/>
      <c r="J484" s="831"/>
      <c r="K484" s="831"/>
      <c r="L484" s="831"/>
      <c r="M484" s="831"/>
      <c r="N484" s="831">
        <v>-1</v>
      </c>
      <c r="O484" s="831">
        <v>-1693</v>
      </c>
      <c r="P484" s="827"/>
      <c r="Q484" s="832">
        <v>1693</v>
      </c>
    </row>
    <row r="485" spans="1:17" ht="14.45" customHeight="1" x14ac:dyDescent="0.2">
      <c r="A485" s="821" t="s">
        <v>588</v>
      </c>
      <c r="B485" s="822" t="s">
        <v>6925</v>
      </c>
      <c r="C485" s="822" t="s">
        <v>6329</v>
      </c>
      <c r="D485" s="822" t="s">
        <v>6641</v>
      </c>
      <c r="E485" s="822" t="s">
        <v>6642</v>
      </c>
      <c r="F485" s="831"/>
      <c r="G485" s="831"/>
      <c r="H485" s="831"/>
      <c r="I485" s="831"/>
      <c r="J485" s="831"/>
      <c r="K485" s="831"/>
      <c r="L485" s="831"/>
      <c r="M485" s="831"/>
      <c r="N485" s="831">
        <v>0</v>
      </c>
      <c r="O485" s="831">
        <v>0</v>
      </c>
      <c r="P485" s="827"/>
      <c r="Q485" s="832"/>
    </row>
    <row r="486" spans="1:17" ht="14.45" customHeight="1" x14ac:dyDescent="0.2">
      <c r="A486" s="821" t="s">
        <v>588</v>
      </c>
      <c r="B486" s="822" t="s">
        <v>6925</v>
      </c>
      <c r="C486" s="822" t="s">
        <v>6329</v>
      </c>
      <c r="D486" s="822" t="s">
        <v>6655</v>
      </c>
      <c r="E486" s="822" t="s">
        <v>6656</v>
      </c>
      <c r="F486" s="831"/>
      <c r="G486" s="831"/>
      <c r="H486" s="831"/>
      <c r="I486" s="831"/>
      <c r="J486" s="831"/>
      <c r="K486" s="831"/>
      <c r="L486" s="831"/>
      <c r="M486" s="831"/>
      <c r="N486" s="831">
        <v>0</v>
      </c>
      <c r="O486" s="831">
        <v>0</v>
      </c>
      <c r="P486" s="827"/>
      <c r="Q486" s="832"/>
    </row>
    <row r="487" spans="1:17" ht="14.45" customHeight="1" x14ac:dyDescent="0.2">
      <c r="A487" s="821" t="s">
        <v>588</v>
      </c>
      <c r="B487" s="822" t="s">
        <v>6925</v>
      </c>
      <c r="C487" s="822" t="s">
        <v>6329</v>
      </c>
      <c r="D487" s="822" t="s">
        <v>6931</v>
      </c>
      <c r="E487" s="822" t="s">
        <v>6932</v>
      </c>
      <c r="F487" s="831"/>
      <c r="G487" s="831"/>
      <c r="H487" s="831"/>
      <c r="I487" s="831"/>
      <c r="J487" s="831"/>
      <c r="K487" s="831"/>
      <c r="L487" s="831"/>
      <c r="M487" s="831"/>
      <c r="N487" s="831">
        <v>0</v>
      </c>
      <c r="O487" s="831">
        <v>0</v>
      </c>
      <c r="P487" s="827"/>
      <c r="Q487" s="832"/>
    </row>
    <row r="488" spans="1:17" ht="14.45" customHeight="1" x14ac:dyDescent="0.2">
      <c r="A488" s="821" t="s">
        <v>588</v>
      </c>
      <c r="B488" s="822" t="s">
        <v>6925</v>
      </c>
      <c r="C488" s="822" t="s">
        <v>6329</v>
      </c>
      <c r="D488" s="822" t="s">
        <v>6821</v>
      </c>
      <c r="E488" s="822" t="s">
        <v>6822</v>
      </c>
      <c r="F488" s="831"/>
      <c r="G488" s="831"/>
      <c r="H488" s="831"/>
      <c r="I488" s="831"/>
      <c r="J488" s="831"/>
      <c r="K488" s="831"/>
      <c r="L488" s="831"/>
      <c r="M488" s="831"/>
      <c r="N488" s="831">
        <v>0</v>
      </c>
      <c r="O488" s="831">
        <v>0</v>
      </c>
      <c r="P488" s="827"/>
      <c r="Q488" s="832"/>
    </row>
    <row r="489" spans="1:17" ht="14.45" customHeight="1" x14ac:dyDescent="0.2">
      <c r="A489" s="821" t="s">
        <v>588</v>
      </c>
      <c r="B489" s="822" t="s">
        <v>6925</v>
      </c>
      <c r="C489" s="822" t="s">
        <v>6329</v>
      </c>
      <c r="D489" s="822" t="s">
        <v>6933</v>
      </c>
      <c r="E489" s="822" t="s">
        <v>6934</v>
      </c>
      <c r="F489" s="831"/>
      <c r="G489" s="831"/>
      <c r="H489" s="831"/>
      <c r="I489" s="831"/>
      <c r="J489" s="831"/>
      <c r="K489" s="831"/>
      <c r="L489" s="831"/>
      <c r="M489" s="831"/>
      <c r="N489" s="831">
        <v>0</v>
      </c>
      <c r="O489" s="831">
        <v>0</v>
      </c>
      <c r="P489" s="827"/>
      <c r="Q489" s="832"/>
    </row>
    <row r="490" spans="1:17" ht="14.45" customHeight="1" x14ac:dyDescent="0.2">
      <c r="A490" s="821" t="s">
        <v>588</v>
      </c>
      <c r="B490" s="822" t="s">
        <v>6925</v>
      </c>
      <c r="C490" s="822" t="s">
        <v>6329</v>
      </c>
      <c r="D490" s="822" t="s">
        <v>6831</v>
      </c>
      <c r="E490" s="822" t="s">
        <v>6832</v>
      </c>
      <c r="F490" s="831"/>
      <c r="G490" s="831"/>
      <c r="H490" s="831"/>
      <c r="I490" s="831"/>
      <c r="J490" s="831"/>
      <c r="K490" s="831"/>
      <c r="L490" s="831"/>
      <c r="M490" s="831"/>
      <c r="N490" s="831">
        <v>0</v>
      </c>
      <c r="O490" s="831">
        <v>0</v>
      </c>
      <c r="P490" s="827"/>
      <c r="Q490" s="832"/>
    </row>
    <row r="491" spans="1:17" ht="14.45" customHeight="1" x14ac:dyDescent="0.2">
      <c r="A491" s="821" t="s">
        <v>588</v>
      </c>
      <c r="B491" s="822" t="s">
        <v>6935</v>
      </c>
      <c r="C491" s="822" t="s">
        <v>6329</v>
      </c>
      <c r="D491" s="822" t="s">
        <v>6936</v>
      </c>
      <c r="E491" s="822" t="s">
        <v>6937</v>
      </c>
      <c r="F491" s="831"/>
      <c r="G491" s="831"/>
      <c r="H491" s="831"/>
      <c r="I491" s="831"/>
      <c r="J491" s="831"/>
      <c r="K491" s="831"/>
      <c r="L491" s="831"/>
      <c r="M491" s="831"/>
      <c r="N491" s="831">
        <v>0</v>
      </c>
      <c r="O491" s="831">
        <v>0</v>
      </c>
      <c r="P491" s="827"/>
      <c r="Q491" s="832"/>
    </row>
    <row r="492" spans="1:17" ht="14.45" customHeight="1" x14ac:dyDescent="0.2">
      <c r="A492" s="821" t="s">
        <v>588</v>
      </c>
      <c r="B492" s="822" t="s">
        <v>6935</v>
      </c>
      <c r="C492" s="822" t="s">
        <v>6329</v>
      </c>
      <c r="D492" s="822" t="s">
        <v>6938</v>
      </c>
      <c r="E492" s="822" t="s">
        <v>6939</v>
      </c>
      <c r="F492" s="831"/>
      <c r="G492" s="831"/>
      <c r="H492" s="831"/>
      <c r="I492" s="831"/>
      <c r="J492" s="831"/>
      <c r="K492" s="831"/>
      <c r="L492" s="831"/>
      <c r="M492" s="831"/>
      <c r="N492" s="831">
        <v>1</v>
      </c>
      <c r="O492" s="831">
        <v>387</v>
      </c>
      <c r="P492" s="827"/>
      <c r="Q492" s="832">
        <v>387</v>
      </c>
    </row>
    <row r="493" spans="1:17" ht="14.45" customHeight="1" x14ac:dyDescent="0.2">
      <c r="A493" s="821" t="s">
        <v>588</v>
      </c>
      <c r="B493" s="822" t="s">
        <v>6935</v>
      </c>
      <c r="C493" s="822" t="s">
        <v>6329</v>
      </c>
      <c r="D493" s="822" t="s">
        <v>6940</v>
      </c>
      <c r="E493" s="822" t="s">
        <v>6941</v>
      </c>
      <c r="F493" s="831"/>
      <c r="G493" s="831"/>
      <c r="H493" s="831"/>
      <c r="I493" s="831"/>
      <c r="J493" s="831"/>
      <c r="K493" s="831"/>
      <c r="L493" s="831"/>
      <c r="M493" s="831"/>
      <c r="N493" s="831">
        <v>1</v>
      </c>
      <c r="O493" s="831">
        <v>7468</v>
      </c>
      <c r="P493" s="827"/>
      <c r="Q493" s="832">
        <v>7468</v>
      </c>
    </row>
    <row r="494" spans="1:17" ht="14.45" customHeight="1" x14ac:dyDescent="0.2">
      <c r="A494" s="821" t="s">
        <v>588</v>
      </c>
      <c r="B494" s="822" t="s">
        <v>6935</v>
      </c>
      <c r="C494" s="822" t="s">
        <v>6329</v>
      </c>
      <c r="D494" s="822" t="s">
        <v>6942</v>
      </c>
      <c r="E494" s="822" t="s">
        <v>6943</v>
      </c>
      <c r="F494" s="831"/>
      <c r="G494" s="831"/>
      <c r="H494" s="831"/>
      <c r="I494" s="831"/>
      <c r="J494" s="831"/>
      <c r="K494" s="831"/>
      <c r="L494" s="831"/>
      <c r="M494" s="831"/>
      <c r="N494" s="831">
        <v>0</v>
      </c>
      <c r="O494" s="831">
        <v>0</v>
      </c>
      <c r="P494" s="827"/>
      <c r="Q494" s="832"/>
    </row>
    <row r="495" spans="1:17" ht="14.45" customHeight="1" x14ac:dyDescent="0.2">
      <c r="A495" s="821" t="s">
        <v>588</v>
      </c>
      <c r="B495" s="822" t="s">
        <v>6935</v>
      </c>
      <c r="C495" s="822" t="s">
        <v>6329</v>
      </c>
      <c r="D495" s="822" t="s">
        <v>6579</v>
      </c>
      <c r="E495" s="822" t="s">
        <v>6580</v>
      </c>
      <c r="F495" s="831"/>
      <c r="G495" s="831"/>
      <c r="H495" s="831"/>
      <c r="I495" s="831"/>
      <c r="J495" s="831"/>
      <c r="K495" s="831"/>
      <c r="L495" s="831"/>
      <c r="M495" s="831"/>
      <c r="N495" s="831">
        <v>1</v>
      </c>
      <c r="O495" s="831">
        <v>852</v>
      </c>
      <c r="P495" s="827"/>
      <c r="Q495" s="832">
        <v>852</v>
      </c>
    </row>
    <row r="496" spans="1:17" ht="14.45" customHeight="1" x14ac:dyDescent="0.2">
      <c r="A496" s="821" t="s">
        <v>588</v>
      </c>
      <c r="B496" s="822" t="s">
        <v>6935</v>
      </c>
      <c r="C496" s="822" t="s">
        <v>6329</v>
      </c>
      <c r="D496" s="822" t="s">
        <v>6944</v>
      </c>
      <c r="E496" s="822" t="s">
        <v>6945</v>
      </c>
      <c r="F496" s="831"/>
      <c r="G496" s="831"/>
      <c r="H496" s="831"/>
      <c r="I496" s="831"/>
      <c r="J496" s="831"/>
      <c r="K496" s="831"/>
      <c r="L496" s="831"/>
      <c r="M496" s="831"/>
      <c r="N496" s="831">
        <v>0</v>
      </c>
      <c r="O496" s="831">
        <v>0</v>
      </c>
      <c r="P496" s="827"/>
      <c r="Q496" s="832"/>
    </row>
    <row r="497" spans="1:17" ht="14.45" customHeight="1" x14ac:dyDescent="0.2">
      <c r="A497" s="821" t="s">
        <v>588</v>
      </c>
      <c r="B497" s="822" t="s">
        <v>6935</v>
      </c>
      <c r="C497" s="822" t="s">
        <v>6329</v>
      </c>
      <c r="D497" s="822" t="s">
        <v>6946</v>
      </c>
      <c r="E497" s="822" t="s">
        <v>6947</v>
      </c>
      <c r="F497" s="831"/>
      <c r="G497" s="831"/>
      <c r="H497" s="831"/>
      <c r="I497" s="831"/>
      <c r="J497" s="831"/>
      <c r="K497" s="831"/>
      <c r="L497" s="831"/>
      <c r="M497" s="831"/>
      <c r="N497" s="831">
        <v>3</v>
      </c>
      <c r="O497" s="831">
        <v>7851</v>
      </c>
      <c r="P497" s="827"/>
      <c r="Q497" s="832">
        <v>2617</v>
      </c>
    </row>
    <row r="498" spans="1:17" ht="14.45" customHeight="1" x14ac:dyDescent="0.2">
      <c r="A498" s="821" t="s">
        <v>588</v>
      </c>
      <c r="B498" s="822" t="s">
        <v>6935</v>
      </c>
      <c r="C498" s="822" t="s">
        <v>6329</v>
      </c>
      <c r="D498" s="822" t="s">
        <v>6948</v>
      </c>
      <c r="E498" s="822" t="s">
        <v>6949</v>
      </c>
      <c r="F498" s="831"/>
      <c r="G498" s="831"/>
      <c r="H498" s="831"/>
      <c r="I498" s="831"/>
      <c r="J498" s="831"/>
      <c r="K498" s="831"/>
      <c r="L498" s="831"/>
      <c r="M498" s="831"/>
      <c r="N498" s="831">
        <v>1</v>
      </c>
      <c r="O498" s="831">
        <v>658</v>
      </c>
      <c r="P498" s="827"/>
      <c r="Q498" s="832">
        <v>658</v>
      </c>
    </row>
    <row r="499" spans="1:17" ht="14.45" customHeight="1" x14ac:dyDescent="0.2">
      <c r="A499" s="821" t="s">
        <v>588</v>
      </c>
      <c r="B499" s="822" t="s">
        <v>6415</v>
      </c>
      <c r="C499" s="822" t="s">
        <v>6335</v>
      </c>
      <c r="D499" s="822" t="s">
        <v>6347</v>
      </c>
      <c r="E499" s="822" t="s">
        <v>690</v>
      </c>
      <c r="F499" s="831">
        <v>-0.1</v>
      </c>
      <c r="G499" s="831">
        <v>-6.78</v>
      </c>
      <c r="H499" s="831"/>
      <c r="I499" s="831">
        <v>67.8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588</v>
      </c>
      <c r="B500" s="822" t="s">
        <v>6415</v>
      </c>
      <c r="C500" s="822" t="s">
        <v>6359</v>
      </c>
      <c r="D500" s="822" t="s">
        <v>6510</v>
      </c>
      <c r="E500" s="822" t="s">
        <v>6511</v>
      </c>
      <c r="F500" s="831">
        <v>2</v>
      </c>
      <c r="G500" s="831">
        <v>4620</v>
      </c>
      <c r="H500" s="831"/>
      <c r="I500" s="831">
        <v>2310</v>
      </c>
      <c r="J500" s="831"/>
      <c r="K500" s="831"/>
      <c r="L500" s="831"/>
      <c r="M500" s="831"/>
      <c r="N500" s="831">
        <v>5</v>
      </c>
      <c r="O500" s="831">
        <v>7502.0000000000009</v>
      </c>
      <c r="P500" s="827"/>
      <c r="Q500" s="832">
        <v>1500.4</v>
      </c>
    </row>
    <row r="501" spans="1:17" ht="14.45" customHeight="1" x14ac:dyDescent="0.2">
      <c r="A501" s="821" t="s">
        <v>588</v>
      </c>
      <c r="B501" s="822" t="s">
        <v>6415</v>
      </c>
      <c r="C501" s="822" t="s">
        <v>6359</v>
      </c>
      <c r="D501" s="822" t="s">
        <v>6510</v>
      </c>
      <c r="E501" s="822" t="s">
        <v>6512</v>
      </c>
      <c r="F501" s="831">
        <v>2</v>
      </c>
      <c r="G501" s="831">
        <v>4620</v>
      </c>
      <c r="H501" s="831">
        <v>3.0791788856304985</v>
      </c>
      <c r="I501" s="831">
        <v>2310</v>
      </c>
      <c r="J501" s="831">
        <v>1</v>
      </c>
      <c r="K501" s="831">
        <v>1500.4</v>
      </c>
      <c r="L501" s="831">
        <v>1</v>
      </c>
      <c r="M501" s="831">
        <v>1500.4</v>
      </c>
      <c r="N501" s="831"/>
      <c r="O501" s="831"/>
      <c r="P501" s="827"/>
      <c r="Q501" s="832"/>
    </row>
    <row r="502" spans="1:17" ht="14.45" customHeight="1" x14ac:dyDescent="0.2">
      <c r="A502" s="821" t="s">
        <v>588</v>
      </c>
      <c r="B502" s="822" t="s">
        <v>6415</v>
      </c>
      <c r="C502" s="822" t="s">
        <v>6359</v>
      </c>
      <c r="D502" s="822" t="s">
        <v>6513</v>
      </c>
      <c r="E502" s="822" t="s">
        <v>6514</v>
      </c>
      <c r="F502" s="831">
        <v>2</v>
      </c>
      <c r="G502" s="831">
        <v>4620</v>
      </c>
      <c r="H502" s="831"/>
      <c r="I502" s="831">
        <v>2310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588</v>
      </c>
      <c r="B503" s="822" t="s">
        <v>6415</v>
      </c>
      <c r="C503" s="822" t="s">
        <v>6359</v>
      </c>
      <c r="D503" s="822" t="s">
        <v>6513</v>
      </c>
      <c r="E503" s="822" t="s">
        <v>6515</v>
      </c>
      <c r="F503" s="831"/>
      <c r="G503" s="831"/>
      <c r="H503" s="831"/>
      <c r="I503" s="831"/>
      <c r="J503" s="831">
        <v>1</v>
      </c>
      <c r="K503" s="831">
        <v>1500.4</v>
      </c>
      <c r="L503" s="831">
        <v>1</v>
      </c>
      <c r="M503" s="831">
        <v>1500.4</v>
      </c>
      <c r="N503" s="831">
        <v>1</v>
      </c>
      <c r="O503" s="831">
        <v>1500.4</v>
      </c>
      <c r="P503" s="827">
        <v>1</v>
      </c>
      <c r="Q503" s="832">
        <v>1500.4</v>
      </c>
    </row>
    <row r="504" spans="1:17" ht="14.45" customHeight="1" x14ac:dyDescent="0.2">
      <c r="A504" s="821" t="s">
        <v>588</v>
      </c>
      <c r="B504" s="822" t="s">
        <v>6415</v>
      </c>
      <c r="C504" s="822" t="s">
        <v>6359</v>
      </c>
      <c r="D504" s="822" t="s">
        <v>6432</v>
      </c>
      <c r="E504" s="822" t="s">
        <v>6433</v>
      </c>
      <c r="F504" s="831">
        <v>37</v>
      </c>
      <c r="G504" s="831">
        <v>33475.75</v>
      </c>
      <c r="H504" s="831">
        <v>3.3636363636363638</v>
      </c>
      <c r="I504" s="831">
        <v>904.75</v>
      </c>
      <c r="J504" s="831">
        <v>11</v>
      </c>
      <c r="K504" s="831">
        <v>9952.25</v>
      </c>
      <c r="L504" s="831">
        <v>1</v>
      </c>
      <c r="M504" s="831">
        <v>904.75</v>
      </c>
      <c r="N504" s="831">
        <v>9</v>
      </c>
      <c r="O504" s="831">
        <v>8142.75</v>
      </c>
      <c r="P504" s="827">
        <v>0.81818181818181823</v>
      </c>
      <c r="Q504" s="832">
        <v>904.75</v>
      </c>
    </row>
    <row r="505" spans="1:17" ht="14.45" customHeight="1" x14ac:dyDescent="0.2">
      <c r="A505" s="821" t="s">
        <v>588</v>
      </c>
      <c r="B505" s="822" t="s">
        <v>6415</v>
      </c>
      <c r="C505" s="822" t="s">
        <v>6359</v>
      </c>
      <c r="D505" s="822" t="s">
        <v>6362</v>
      </c>
      <c r="E505" s="822" t="s">
        <v>6363</v>
      </c>
      <c r="F505" s="831">
        <v>1</v>
      </c>
      <c r="G505" s="831">
        <v>242.64</v>
      </c>
      <c r="H505" s="831"/>
      <c r="I505" s="831">
        <v>242.64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588</v>
      </c>
      <c r="B506" s="822" t="s">
        <v>6415</v>
      </c>
      <c r="C506" s="822" t="s">
        <v>6359</v>
      </c>
      <c r="D506" s="822" t="s">
        <v>6364</v>
      </c>
      <c r="E506" s="822" t="s">
        <v>6365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180.44</v>
      </c>
      <c r="P506" s="827"/>
      <c r="Q506" s="832">
        <v>180.44</v>
      </c>
    </row>
    <row r="507" spans="1:17" ht="14.45" customHeight="1" x14ac:dyDescent="0.2">
      <c r="A507" s="821" t="s">
        <v>588</v>
      </c>
      <c r="B507" s="822" t="s">
        <v>6415</v>
      </c>
      <c r="C507" s="822" t="s">
        <v>6329</v>
      </c>
      <c r="D507" s="822" t="s">
        <v>6494</v>
      </c>
      <c r="E507" s="822" t="s">
        <v>6495</v>
      </c>
      <c r="F507" s="831">
        <v>26</v>
      </c>
      <c r="G507" s="831">
        <v>5096</v>
      </c>
      <c r="H507" s="831">
        <v>0.67389579476329009</v>
      </c>
      <c r="I507" s="831">
        <v>196</v>
      </c>
      <c r="J507" s="831">
        <v>38</v>
      </c>
      <c r="K507" s="831">
        <v>7562</v>
      </c>
      <c r="L507" s="831">
        <v>1</v>
      </c>
      <c r="M507" s="831">
        <v>199</v>
      </c>
      <c r="N507" s="831">
        <v>26</v>
      </c>
      <c r="O507" s="831">
        <v>5226</v>
      </c>
      <c r="P507" s="827">
        <v>0.69108701401745565</v>
      </c>
      <c r="Q507" s="832">
        <v>201</v>
      </c>
    </row>
    <row r="508" spans="1:17" ht="14.45" customHeight="1" x14ac:dyDescent="0.2">
      <c r="A508" s="821" t="s">
        <v>588</v>
      </c>
      <c r="B508" s="822" t="s">
        <v>6415</v>
      </c>
      <c r="C508" s="822" t="s">
        <v>6329</v>
      </c>
      <c r="D508" s="822" t="s">
        <v>6376</v>
      </c>
      <c r="E508" s="822" t="s">
        <v>6377</v>
      </c>
      <c r="F508" s="831"/>
      <c r="G508" s="831"/>
      <c r="H508" s="831"/>
      <c r="I508" s="831"/>
      <c r="J508" s="831">
        <v>1</v>
      </c>
      <c r="K508" s="831">
        <v>38</v>
      </c>
      <c r="L508" s="831">
        <v>1</v>
      </c>
      <c r="M508" s="831">
        <v>38</v>
      </c>
      <c r="N508" s="831"/>
      <c r="O508" s="831"/>
      <c r="P508" s="827"/>
      <c r="Q508" s="832"/>
    </row>
    <row r="509" spans="1:17" ht="14.45" customHeight="1" x14ac:dyDescent="0.2">
      <c r="A509" s="821" t="s">
        <v>588</v>
      </c>
      <c r="B509" s="822" t="s">
        <v>6415</v>
      </c>
      <c r="C509" s="822" t="s">
        <v>6329</v>
      </c>
      <c r="D509" s="822" t="s">
        <v>6520</v>
      </c>
      <c r="E509" s="822" t="s">
        <v>6521</v>
      </c>
      <c r="F509" s="831">
        <v>2</v>
      </c>
      <c r="G509" s="831">
        <v>1594</v>
      </c>
      <c r="H509" s="831">
        <v>0.99624999999999997</v>
      </c>
      <c r="I509" s="831">
        <v>797</v>
      </c>
      <c r="J509" s="831">
        <v>2</v>
      </c>
      <c r="K509" s="831">
        <v>1600</v>
      </c>
      <c r="L509" s="831">
        <v>1</v>
      </c>
      <c r="M509" s="831">
        <v>800</v>
      </c>
      <c r="N509" s="831">
        <v>6</v>
      </c>
      <c r="O509" s="831">
        <v>4818</v>
      </c>
      <c r="P509" s="827">
        <v>3.01125</v>
      </c>
      <c r="Q509" s="832">
        <v>803</v>
      </c>
    </row>
    <row r="510" spans="1:17" ht="14.45" customHeight="1" x14ac:dyDescent="0.2">
      <c r="A510" s="821" t="s">
        <v>588</v>
      </c>
      <c r="B510" s="822" t="s">
        <v>6415</v>
      </c>
      <c r="C510" s="822" t="s">
        <v>6329</v>
      </c>
      <c r="D510" s="822" t="s">
        <v>6423</v>
      </c>
      <c r="E510" s="822" t="s">
        <v>6424</v>
      </c>
      <c r="F510" s="831">
        <v>254</v>
      </c>
      <c r="G510" s="831">
        <v>64008</v>
      </c>
      <c r="H510" s="831">
        <v>0.92988929889298888</v>
      </c>
      <c r="I510" s="831">
        <v>252</v>
      </c>
      <c r="J510" s="831">
        <v>271</v>
      </c>
      <c r="K510" s="831">
        <v>68834</v>
      </c>
      <c r="L510" s="831">
        <v>1</v>
      </c>
      <c r="M510" s="831">
        <v>254</v>
      </c>
      <c r="N510" s="831">
        <v>211</v>
      </c>
      <c r="O510" s="831">
        <v>53805</v>
      </c>
      <c r="P510" s="827">
        <v>0.78166313159194589</v>
      </c>
      <c r="Q510" s="832">
        <v>255</v>
      </c>
    </row>
    <row r="511" spans="1:17" ht="14.45" customHeight="1" x14ac:dyDescent="0.2">
      <c r="A511" s="821" t="s">
        <v>588</v>
      </c>
      <c r="B511" s="822" t="s">
        <v>6415</v>
      </c>
      <c r="C511" s="822" t="s">
        <v>6329</v>
      </c>
      <c r="D511" s="822" t="s">
        <v>6425</v>
      </c>
      <c r="E511" s="822" t="s">
        <v>6426</v>
      </c>
      <c r="F511" s="831">
        <v>19</v>
      </c>
      <c r="G511" s="831">
        <v>2411</v>
      </c>
      <c r="H511" s="831">
        <v>0.53152557319223981</v>
      </c>
      <c r="I511" s="831">
        <v>126.89473684210526</v>
      </c>
      <c r="J511" s="831">
        <v>36</v>
      </c>
      <c r="K511" s="831">
        <v>4536</v>
      </c>
      <c r="L511" s="831">
        <v>1</v>
      </c>
      <c r="M511" s="831">
        <v>126</v>
      </c>
      <c r="N511" s="831">
        <v>30</v>
      </c>
      <c r="O511" s="831">
        <v>3810</v>
      </c>
      <c r="P511" s="827">
        <v>0.83994708994709</v>
      </c>
      <c r="Q511" s="832">
        <v>127</v>
      </c>
    </row>
    <row r="512" spans="1:17" ht="14.45" customHeight="1" x14ac:dyDescent="0.2">
      <c r="A512" s="821" t="s">
        <v>588</v>
      </c>
      <c r="B512" s="822" t="s">
        <v>6415</v>
      </c>
      <c r="C512" s="822" t="s">
        <v>6329</v>
      </c>
      <c r="D512" s="822" t="s">
        <v>6436</v>
      </c>
      <c r="E512" s="822" t="s">
        <v>6437</v>
      </c>
      <c r="F512" s="831">
        <v>1</v>
      </c>
      <c r="G512" s="831">
        <v>496</v>
      </c>
      <c r="H512" s="831">
        <v>0.24899598393574296</v>
      </c>
      <c r="I512" s="831">
        <v>496</v>
      </c>
      <c r="J512" s="831">
        <v>4</v>
      </c>
      <c r="K512" s="831">
        <v>1992</v>
      </c>
      <c r="L512" s="831">
        <v>1</v>
      </c>
      <c r="M512" s="831">
        <v>498</v>
      </c>
      <c r="N512" s="831"/>
      <c r="O512" s="831"/>
      <c r="P512" s="827"/>
      <c r="Q512" s="832"/>
    </row>
    <row r="513" spans="1:17" ht="14.45" customHeight="1" x14ac:dyDescent="0.2">
      <c r="A513" s="821" t="s">
        <v>588</v>
      </c>
      <c r="B513" s="822" t="s">
        <v>6415</v>
      </c>
      <c r="C513" s="822" t="s">
        <v>6329</v>
      </c>
      <c r="D513" s="822" t="s">
        <v>6438</v>
      </c>
      <c r="E513" s="822" t="s">
        <v>6439</v>
      </c>
      <c r="F513" s="831">
        <v>6</v>
      </c>
      <c r="G513" s="831">
        <v>4134</v>
      </c>
      <c r="H513" s="831">
        <v>1.1965267727930535</v>
      </c>
      <c r="I513" s="831">
        <v>689</v>
      </c>
      <c r="J513" s="831">
        <v>5</v>
      </c>
      <c r="K513" s="831">
        <v>3455</v>
      </c>
      <c r="L513" s="831">
        <v>1</v>
      </c>
      <c r="M513" s="831">
        <v>691</v>
      </c>
      <c r="N513" s="831"/>
      <c r="O513" s="831"/>
      <c r="P513" s="827"/>
      <c r="Q513" s="832"/>
    </row>
    <row r="514" spans="1:17" ht="14.45" customHeight="1" x14ac:dyDescent="0.2">
      <c r="A514" s="821" t="s">
        <v>588</v>
      </c>
      <c r="B514" s="822" t="s">
        <v>6415</v>
      </c>
      <c r="C514" s="822" t="s">
        <v>6329</v>
      </c>
      <c r="D514" s="822" t="s">
        <v>6440</v>
      </c>
      <c r="E514" s="822" t="s">
        <v>6437</v>
      </c>
      <c r="F514" s="831">
        <v>8</v>
      </c>
      <c r="G514" s="831">
        <v>4552</v>
      </c>
      <c r="H514" s="831">
        <v>0.52961023851076205</v>
      </c>
      <c r="I514" s="831">
        <v>569</v>
      </c>
      <c r="J514" s="831">
        <v>15</v>
      </c>
      <c r="K514" s="831">
        <v>8595</v>
      </c>
      <c r="L514" s="831">
        <v>1</v>
      </c>
      <c r="M514" s="831">
        <v>573</v>
      </c>
      <c r="N514" s="831">
        <v>14</v>
      </c>
      <c r="O514" s="831">
        <v>8064</v>
      </c>
      <c r="P514" s="827">
        <v>0.93821989528795813</v>
      </c>
      <c r="Q514" s="832">
        <v>576</v>
      </c>
    </row>
    <row r="515" spans="1:17" ht="14.45" customHeight="1" x14ac:dyDescent="0.2">
      <c r="A515" s="821" t="s">
        <v>588</v>
      </c>
      <c r="B515" s="822" t="s">
        <v>6415</v>
      </c>
      <c r="C515" s="822" t="s">
        <v>6329</v>
      </c>
      <c r="D515" s="822" t="s">
        <v>6441</v>
      </c>
      <c r="E515" s="822" t="s">
        <v>6439</v>
      </c>
      <c r="F515" s="831">
        <v>1</v>
      </c>
      <c r="G515" s="831">
        <v>762</v>
      </c>
      <c r="H515" s="831">
        <v>0.33159268929503916</v>
      </c>
      <c r="I515" s="831">
        <v>762</v>
      </c>
      <c r="J515" s="831">
        <v>3</v>
      </c>
      <c r="K515" s="831">
        <v>2298</v>
      </c>
      <c r="L515" s="831">
        <v>1</v>
      </c>
      <c r="M515" s="831">
        <v>766</v>
      </c>
      <c r="N515" s="831">
        <v>15</v>
      </c>
      <c r="O515" s="831">
        <v>11535</v>
      </c>
      <c r="P515" s="827">
        <v>5.0195822454308097</v>
      </c>
      <c r="Q515" s="832">
        <v>769</v>
      </c>
    </row>
    <row r="516" spans="1:17" ht="14.45" customHeight="1" x14ac:dyDescent="0.2">
      <c r="A516" s="821" t="s">
        <v>588</v>
      </c>
      <c r="B516" s="822" t="s">
        <v>6415</v>
      </c>
      <c r="C516" s="822" t="s">
        <v>6329</v>
      </c>
      <c r="D516" s="822" t="s">
        <v>6459</v>
      </c>
      <c r="E516" s="822" t="s">
        <v>6460</v>
      </c>
      <c r="F516" s="831">
        <v>754</v>
      </c>
      <c r="G516" s="831">
        <v>617526</v>
      </c>
      <c r="H516" s="831">
        <v>1.2121734385213481</v>
      </c>
      <c r="I516" s="831">
        <v>819</v>
      </c>
      <c r="J516" s="831">
        <v>619</v>
      </c>
      <c r="K516" s="831">
        <v>509437</v>
      </c>
      <c r="L516" s="831">
        <v>1</v>
      </c>
      <c r="M516" s="831">
        <v>823</v>
      </c>
      <c r="N516" s="831">
        <v>499</v>
      </c>
      <c r="O516" s="831">
        <v>412174</v>
      </c>
      <c r="P516" s="827">
        <v>0.80907747179729783</v>
      </c>
      <c r="Q516" s="832">
        <v>826</v>
      </c>
    </row>
    <row r="517" spans="1:17" ht="14.45" customHeight="1" x14ac:dyDescent="0.2">
      <c r="A517" s="821" t="s">
        <v>588</v>
      </c>
      <c r="B517" s="822" t="s">
        <v>6415</v>
      </c>
      <c r="C517" s="822" t="s">
        <v>6329</v>
      </c>
      <c r="D517" s="822" t="s">
        <v>6427</v>
      </c>
      <c r="E517" s="822" t="s">
        <v>6399</v>
      </c>
      <c r="F517" s="831">
        <v>3</v>
      </c>
      <c r="G517" s="831">
        <v>1391</v>
      </c>
      <c r="H517" s="831"/>
      <c r="I517" s="831">
        <v>463.66666666666669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588</v>
      </c>
      <c r="B518" s="822" t="s">
        <v>6415</v>
      </c>
      <c r="C518" s="822" t="s">
        <v>6329</v>
      </c>
      <c r="D518" s="822" t="s">
        <v>6442</v>
      </c>
      <c r="E518" s="822" t="s">
        <v>6401</v>
      </c>
      <c r="F518" s="831">
        <v>1</v>
      </c>
      <c r="G518" s="831">
        <v>447</v>
      </c>
      <c r="H518" s="831"/>
      <c r="I518" s="831">
        <v>447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588</v>
      </c>
      <c r="B519" s="822" t="s">
        <v>6415</v>
      </c>
      <c r="C519" s="822" t="s">
        <v>6329</v>
      </c>
      <c r="D519" s="822" t="s">
        <v>6443</v>
      </c>
      <c r="E519" s="822" t="s">
        <v>6397</v>
      </c>
      <c r="F519" s="831">
        <v>8</v>
      </c>
      <c r="G519" s="831">
        <v>5840</v>
      </c>
      <c r="H519" s="831">
        <v>0.99319727891156462</v>
      </c>
      <c r="I519" s="831">
        <v>730</v>
      </c>
      <c r="J519" s="831">
        <v>8</v>
      </c>
      <c r="K519" s="831">
        <v>5880</v>
      </c>
      <c r="L519" s="831">
        <v>1</v>
      </c>
      <c r="M519" s="831">
        <v>735</v>
      </c>
      <c r="N519" s="831">
        <v>9</v>
      </c>
      <c r="O519" s="831">
        <v>6660</v>
      </c>
      <c r="P519" s="827">
        <v>1.1326530612244898</v>
      </c>
      <c r="Q519" s="832">
        <v>740</v>
      </c>
    </row>
    <row r="520" spans="1:17" ht="14.45" customHeight="1" x14ac:dyDescent="0.2">
      <c r="A520" s="821" t="s">
        <v>588</v>
      </c>
      <c r="B520" s="822" t="s">
        <v>6415</v>
      </c>
      <c r="C520" s="822" t="s">
        <v>6329</v>
      </c>
      <c r="D520" s="822" t="s">
        <v>6444</v>
      </c>
      <c r="E520" s="822" t="s">
        <v>6445</v>
      </c>
      <c r="F520" s="831">
        <v>4</v>
      </c>
      <c r="G520" s="831">
        <v>3336</v>
      </c>
      <c r="H520" s="831">
        <v>0.56870098874872144</v>
      </c>
      <c r="I520" s="831">
        <v>834</v>
      </c>
      <c r="J520" s="831">
        <v>7</v>
      </c>
      <c r="K520" s="831">
        <v>5866</v>
      </c>
      <c r="L520" s="831">
        <v>1</v>
      </c>
      <c r="M520" s="831">
        <v>838</v>
      </c>
      <c r="N520" s="831">
        <v>9</v>
      </c>
      <c r="O520" s="831">
        <v>7569</v>
      </c>
      <c r="P520" s="827">
        <v>1.2903170814865326</v>
      </c>
      <c r="Q520" s="832">
        <v>841</v>
      </c>
    </row>
    <row r="521" spans="1:17" ht="14.45" customHeight="1" x14ac:dyDescent="0.2">
      <c r="A521" s="821" t="s">
        <v>588</v>
      </c>
      <c r="B521" s="822" t="s">
        <v>6415</v>
      </c>
      <c r="C521" s="822" t="s">
        <v>6329</v>
      </c>
      <c r="D521" s="822" t="s">
        <v>6446</v>
      </c>
      <c r="E521" s="822" t="s">
        <v>6447</v>
      </c>
      <c r="F521" s="831">
        <v>105</v>
      </c>
      <c r="G521" s="831">
        <v>22575</v>
      </c>
      <c r="H521" s="831">
        <v>1.0615536537195522</v>
      </c>
      <c r="I521" s="831">
        <v>215</v>
      </c>
      <c r="J521" s="831">
        <v>98</v>
      </c>
      <c r="K521" s="831">
        <v>21266</v>
      </c>
      <c r="L521" s="831">
        <v>1</v>
      </c>
      <c r="M521" s="831">
        <v>217</v>
      </c>
      <c r="N521" s="831">
        <v>87</v>
      </c>
      <c r="O521" s="831">
        <v>19053</v>
      </c>
      <c r="P521" s="827">
        <v>0.89593717671400352</v>
      </c>
      <c r="Q521" s="832">
        <v>219</v>
      </c>
    </row>
    <row r="522" spans="1:17" ht="14.45" customHeight="1" x14ac:dyDescent="0.2">
      <c r="A522" s="821" t="s">
        <v>588</v>
      </c>
      <c r="B522" s="822" t="s">
        <v>6415</v>
      </c>
      <c r="C522" s="822" t="s">
        <v>6329</v>
      </c>
      <c r="D522" s="822" t="s">
        <v>6382</v>
      </c>
      <c r="E522" s="822" t="s">
        <v>6383</v>
      </c>
      <c r="F522" s="831">
        <v>1</v>
      </c>
      <c r="G522" s="831">
        <v>355</v>
      </c>
      <c r="H522" s="831"/>
      <c r="I522" s="831">
        <v>355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588</v>
      </c>
      <c r="B523" s="822" t="s">
        <v>6415</v>
      </c>
      <c r="C523" s="822" t="s">
        <v>6329</v>
      </c>
      <c r="D523" s="822" t="s">
        <v>6448</v>
      </c>
      <c r="E523" s="822" t="s">
        <v>6449</v>
      </c>
      <c r="F523" s="831">
        <v>1263</v>
      </c>
      <c r="G523" s="831">
        <v>108618</v>
      </c>
      <c r="H523" s="831">
        <v>1.0631313131313131</v>
      </c>
      <c r="I523" s="831">
        <v>86</v>
      </c>
      <c r="J523" s="831">
        <v>1161</v>
      </c>
      <c r="K523" s="831">
        <v>102168</v>
      </c>
      <c r="L523" s="831">
        <v>1</v>
      </c>
      <c r="M523" s="831">
        <v>88</v>
      </c>
      <c r="N523" s="831">
        <v>1074</v>
      </c>
      <c r="O523" s="831">
        <v>95586</v>
      </c>
      <c r="P523" s="827">
        <v>0.93557669720460424</v>
      </c>
      <c r="Q523" s="832">
        <v>89</v>
      </c>
    </row>
    <row r="524" spans="1:17" ht="14.45" customHeight="1" x14ac:dyDescent="0.2">
      <c r="A524" s="821" t="s">
        <v>588</v>
      </c>
      <c r="B524" s="822" t="s">
        <v>6415</v>
      </c>
      <c r="C524" s="822" t="s">
        <v>6329</v>
      </c>
      <c r="D524" s="822" t="s">
        <v>6428</v>
      </c>
      <c r="E524" s="822" t="s">
        <v>6429</v>
      </c>
      <c r="F524" s="831">
        <v>4</v>
      </c>
      <c r="G524" s="831">
        <v>2880</v>
      </c>
      <c r="H524" s="831">
        <v>0.49792531120331951</v>
      </c>
      <c r="I524" s="831">
        <v>720</v>
      </c>
      <c r="J524" s="831">
        <v>8</v>
      </c>
      <c r="K524" s="831">
        <v>5784</v>
      </c>
      <c r="L524" s="831">
        <v>1</v>
      </c>
      <c r="M524" s="831">
        <v>723</v>
      </c>
      <c r="N524" s="831">
        <v>3</v>
      </c>
      <c r="O524" s="831">
        <v>2175</v>
      </c>
      <c r="P524" s="827">
        <v>0.37603734439834025</v>
      </c>
      <c r="Q524" s="832">
        <v>725</v>
      </c>
    </row>
    <row r="525" spans="1:17" ht="14.45" customHeight="1" x14ac:dyDescent="0.2">
      <c r="A525" s="821" t="s">
        <v>588</v>
      </c>
      <c r="B525" s="822" t="s">
        <v>6415</v>
      </c>
      <c r="C525" s="822" t="s">
        <v>6329</v>
      </c>
      <c r="D525" s="822" t="s">
        <v>6496</v>
      </c>
      <c r="E525" s="822" t="s">
        <v>6460</v>
      </c>
      <c r="F525" s="831">
        <v>359</v>
      </c>
      <c r="G525" s="831">
        <v>341999</v>
      </c>
      <c r="H525" s="831">
        <v>1.0279871831866494</v>
      </c>
      <c r="I525" s="831">
        <v>952.64345403899722</v>
      </c>
      <c r="J525" s="831">
        <v>348</v>
      </c>
      <c r="K525" s="831">
        <v>332688</v>
      </c>
      <c r="L525" s="831">
        <v>1</v>
      </c>
      <c r="M525" s="831">
        <v>956</v>
      </c>
      <c r="N525" s="831">
        <v>425</v>
      </c>
      <c r="O525" s="831">
        <v>407575</v>
      </c>
      <c r="P525" s="827">
        <v>1.2250967873803684</v>
      </c>
      <c r="Q525" s="832">
        <v>959</v>
      </c>
    </row>
    <row r="526" spans="1:17" ht="14.45" customHeight="1" x14ac:dyDescent="0.2">
      <c r="A526" s="821" t="s">
        <v>588</v>
      </c>
      <c r="B526" s="822" t="s">
        <v>6415</v>
      </c>
      <c r="C526" s="822" t="s">
        <v>6329</v>
      </c>
      <c r="D526" s="822" t="s">
        <v>6386</v>
      </c>
      <c r="E526" s="822" t="s">
        <v>6387</v>
      </c>
      <c r="F526" s="831">
        <v>6</v>
      </c>
      <c r="G526" s="831">
        <v>726</v>
      </c>
      <c r="H526" s="831">
        <v>0.33060109289617484</v>
      </c>
      <c r="I526" s="831">
        <v>121</v>
      </c>
      <c r="J526" s="831">
        <v>18</v>
      </c>
      <c r="K526" s="831">
        <v>2196</v>
      </c>
      <c r="L526" s="831">
        <v>1</v>
      </c>
      <c r="M526" s="831">
        <v>122</v>
      </c>
      <c r="N526" s="831">
        <v>8</v>
      </c>
      <c r="O526" s="831">
        <v>984</v>
      </c>
      <c r="P526" s="827">
        <v>0.44808743169398907</v>
      </c>
      <c r="Q526" s="832">
        <v>123</v>
      </c>
    </row>
    <row r="527" spans="1:17" ht="14.45" customHeight="1" x14ac:dyDescent="0.2">
      <c r="A527" s="821" t="s">
        <v>588</v>
      </c>
      <c r="B527" s="822" t="s">
        <v>6415</v>
      </c>
      <c r="C527" s="822" t="s">
        <v>6329</v>
      </c>
      <c r="D527" s="822" t="s">
        <v>6461</v>
      </c>
      <c r="E527" s="822" t="s">
        <v>6460</v>
      </c>
      <c r="F527" s="831">
        <v>46</v>
      </c>
      <c r="G527" s="831">
        <v>34316</v>
      </c>
      <c r="H527" s="831">
        <v>0.79098285082057906</v>
      </c>
      <c r="I527" s="831">
        <v>746</v>
      </c>
      <c r="J527" s="831">
        <v>58</v>
      </c>
      <c r="K527" s="831">
        <v>43384</v>
      </c>
      <c r="L527" s="831">
        <v>1</v>
      </c>
      <c r="M527" s="831">
        <v>748</v>
      </c>
      <c r="N527" s="831">
        <v>40</v>
      </c>
      <c r="O527" s="831">
        <v>29960</v>
      </c>
      <c r="P527" s="827">
        <v>0.69057717130739438</v>
      </c>
      <c r="Q527" s="832">
        <v>749</v>
      </c>
    </row>
    <row r="528" spans="1:17" ht="14.45" customHeight="1" x14ac:dyDescent="0.2">
      <c r="A528" s="821" t="s">
        <v>588</v>
      </c>
      <c r="B528" s="822" t="s">
        <v>6415</v>
      </c>
      <c r="C528" s="822" t="s">
        <v>6329</v>
      </c>
      <c r="D528" s="822" t="s">
        <v>6462</v>
      </c>
      <c r="E528" s="822" t="s">
        <v>6463</v>
      </c>
      <c r="F528" s="831">
        <v>538</v>
      </c>
      <c r="G528" s="831">
        <v>292672</v>
      </c>
      <c r="H528" s="831">
        <v>1.1552355690286724</v>
      </c>
      <c r="I528" s="831">
        <v>544</v>
      </c>
      <c r="J528" s="831">
        <v>464</v>
      </c>
      <c r="K528" s="831">
        <v>253344</v>
      </c>
      <c r="L528" s="831">
        <v>1</v>
      </c>
      <c r="M528" s="831">
        <v>546</v>
      </c>
      <c r="N528" s="831">
        <v>324</v>
      </c>
      <c r="O528" s="831">
        <v>177228</v>
      </c>
      <c r="P528" s="827">
        <v>0.6995547555892383</v>
      </c>
      <c r="Q528" s="832">
        <v>547</v>
      </c>
    </row>
    <row r="529" spans="1:17" ht="14.45" customHeight="1" x14ac:dyDescent="0.2">
      <c r="A529" s="821" t="s">
        <v>588</v>
      </c>
      <c r="B529" s="822" t="s">
        <v>6415</v>
      </c>
      <c r="C529" s="822" t="s">
        <v>6329</v>
      </c>
      <c r="D529" s="822" t="s">
        <v>6450</v>
      </c>
      <c r="E529" s="822" t="s">
        <v>6451</v>
      </c>
      <c r="F529" s="831"/>
      <c r="G529" s="831"/>
      <c r="H529" s="831"/>
      <c r="I529" s="831"/>
      <c r="J529" s="831"/>
      <c r="K529" s="831"/>
      <c r="L529" s="831"/>
      <c r="M529" s="831"/>
      <c r="N529" s="831">
        <v>1</v>
      </c>
      <c r="O529" s="831">
        <v>311</v>
      </c>
      <c r="P529" s="827"/>
      <c r="Q529" s="832">
        <v>311</v>
      </c>
    </row>
    <row r="530" spans="1:17" ht="14.45" customHeight="1" x14ac:dyDescent="0.2">
      <c r="A530" s="821" t="s">
        <v>588</v>
      </c>
      <c r="B530" s="822" t="s">
        <v>6415</v>
      </c>
      <c r="C530" s="822" t="s">
        <v>6329</v>
      </c>
      <c r="D530" s="822" t="s">
        <v>6452</v>
      </c>
      <c r="E530" s="822" t="s">
        <v>6447</v>
      </c>
      <c r="F530" s="831">
        <v>5</v>
      </c>
      <c r="G530" s="831">
        <v>895</v>
      </c>
      <c r="H530" s="831">
        <v>0.7142857142857143</v>
      </c>
      <c r="I530" s="831">
        <v>179</v>
      </c>
      <c r="J530" s="831">
        <v>7</v>
      </c>
      <c r="K530" s="831">
        <v>1253</v>
      </c>
      <c r="L530" s="831">
        <v>1</v>
      </c>
      <c r="M530" s="831">
        <v>179</v>
      </c>
      <c r="N530" s="831">
        <v>6</v>
      </c>
      <c r="O530" s="831">
        <v>1080</v>
      </c>
      <c r="P530" s="827">
        <v>0.86193136472466081</v>
      </c>
      <c r="Q530" s="832">
        <v>180</v>
      </c>
    </row>
    <row r="531" spans="1:17" ht="14.45" customHeight="1" x14ac:dyDescent="0.2">
      <c r="A531" s="821" t="s">
        <v>588</v>
      </c>
      <c r="B531" s="822" t="s">
        <v>6415</v>
      </c>
      <c r="C531" s="822" t="s">
        <v>6329</v>
      </c>
      <c r="D531" s="822" t="s">
        <v>6453</v>
      </c>
      <c r="E531" s="822" t="s">
        <v>6451</v>
      </c>
      <c r="F531" s="831">
        <v>10</v>
      </c>
      <c r="G531" s="831">
        <v>3810</v>
      </c>
      <c r="H531" s="831">
        <v>0.4948051948051948</v>
      </c>
      <c r="I531" s="831">
        <v>381</v>
      </c>
      <c r="J531" s="831">
        <v>20</v>
      </c>
      <c r="K531" s="831">
        <v>7700</v>
      </c>
      <c r="L531" s="831">
        <v>1</v>
      </c>
      <c r="M531" s="831">
        <v>385</v>
      </c>
      <c r="N531" s="831">
        <v>32</v>
      </c>
      <c r="O531" s="831">
        <v>12416</v>
      </c>
      <c r="P531" s="827">
        <v>1.6124675324675324</v>
      </c>
      <c r="Q531" s="832">
        <v>388</v>
      </c>
    </row>
    <row r="532" spans="1:17" ht="14.45" customHeight="1" x14ac:dyDescent="0.2">
      <c r="A532" s="821" t="s">
        <v>588</v>
      </c>
      <c r="B532" s="822" t="s">
        <v>6415</v>
      </c>
      <c r="C532" s="822" t="s">
        <v>6329</v>
      </c>
      <c r="D532" s="822" t="s">
        <v>6396</v>
      </c>
      <c r="E532" s="822" t="s">
        <v>6397</v>
      </c>
      <c r="F532" s="831">
        <v>1</v>
      </c>
      <c r="G532" s="831">
        <v>620</v>
      </c>
      <c r="H532" s="831"/>
      <c r="I532" s="831">
        <v>620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588</v>
      </c>
      <c r="B533" s="822" t="s">
        <v>6415</v>
      </c>
      <c r="C533" s="822" t="s">
        <v>6329</v>
      </c>
      <c r="D533" s="822" t="s">
        <v>6497</v>
      </c>
      <c r="E533" s="822" t="s">
        <v>6498</v>
      </c>
      <c r="F533" s="831">
        <v>10</v>
      </c>
      <c r="G533" s="831">
        <v>1000</v>
      </c>
      <c r="H533" s="831">
        <v>0.83333333333333337</v>
      </c>
      <c r="I533" s="831">
        <v>100</v>
      </c>
      <c r="J533" s="831">
        <v>12</v>
      </c>
      <c r="K533" s="831">
        <v>1200</v>
      </c>
      <c r="L533" s="831">
        <v>1</v>
      </c>
      <c r="M533" s="831">
        <v>100</v>
      </c>
      <c r="N533" s="831">
        <v>7</v>
      </c>
      <c r="O533" s="831">
        <v>700</v>
      </c>
      <c r="P533" s="827">
        <v>0.58333333333333337</v>
      </c>
      <c r="Q533" s="832">
        <v>100</v>
      </c>
    </row>
    <row r="534" spans="1:17" ht="14.45" customHeight="1" x14ac:dyDescent="0.2">
      <c r="A534" s="821" t="s">
        <v>588</v>
      </c>
      <c r="B534" s="822" t="s">
        <v>6415</v>
      </c>
      <c r="C534" s="822" t="s">
        <v>6329</v>
      </c>
      <c r="D534" s="822" t="s">
        <v>6499</v>
      </c>
      <c r="E534" s="822" t="s">
        <v>6460</v>
      </c>
      <c r="F534" s="831">
        <v>116</v>
      </c>
      <c r="G534" s="831">
        <v>120176</v>
      </c>
      <c r="H534" s="831">
        <v>0.88887573964497046</v>
      </c>
      <c r="I534" s="831">
        <v>1036</v>
      </c>
      <c r="J534" s="831">
        <v>130</v>
      </c>
      <c r="K534" s="831">
        <v>135200</v>
      </c>
      <c r="L534" s="831">
        <v>1</v>
      </c>
      <c r="M534" s="831">
        <v>1040</v>
      </c>
      <c r="N534" s="831">
        <v>88</v>
      </c>
      <c r="O534" s="831">
        <v>91784</v>
      </c>
      <c r="P534" s="827">
        <v>0.67887573964497039</v>
      </c>
      <c r="Q534" s="832">
        <v>1043</v>
      </c>
    </row>
    <row r="535" spans="1:17" ht="14.45" customHeight="1" x14ac:dyDescent="0.2">
      <c r="A535" s="821" t="s">
        <v>588</v>
      </c>
      <c r="B535" s="822" t="s">
        <v>6415</v>
      </c>
      <c r="C535" s="822" t="s">
        <v>6329</v>
      </c>
      <c r="D535" s="822" t="s">
        <v>6500</v>
      </c>
      <c r="E535" s="822" t="s">
        <v>6460</v>
      </c>
      <c r="F535" s="831"/>
      <c r="G535" s="831"/>
      <c r="H535" s="831"/>
      <c r="I535" s="831"/>
      <c r="J535" s="831">
        <v>5</v>
      </c>
      <c r="K535" s="831">
        <v>4405</v>
      </c>
      <c r="L535" s="831">
        <v>1</v>
      </c>
      <c r="M535" s="831">
        <v>881</v>
      </c>
      <c r="N535" s="831"/>
      <c r="O535" s="831"/>
      <c r="P535" s="827"/>
      <c r="Q535" s="832"/>
    </row>
    <row r="536" spans="1:17" ht="14.45" customHeight="1" x14ac:dyDescent="0.2">
      <c r="A536" s="821" t="s">
        <v>588</v>
      </c>
      <c r="B536" s="822" t="s">
        <v>6415</v>
      </c>
      <c r="C536" s="822" t="s">
        <v>6329</v>
      </c>
      <c r="D536" s="822" t="s">
        <v>6501</v>
      </c>
      <c r="E536" s="822" t="s">
        <v>6502</v>
      </c>
      <c r="F536" s="831"/>
      <c r="G536" s="831"/>
      <c r="H536" s="831"/>
      <c r="I536" s="831"/>
      <c r="J536" s="831">
        <v>8</v>
      </c>
      <c r="K536" s="831">
        <v>6624</v>
      </c>
      <c r="L536" s="831">
        <v>1</v>
      </c>
      <c r="M536" s="831">
        <v>828</v>
      </c>
      <c r="N536" s="831"/>
      <c r="O536" s="831"/>
      <c r="P536" s="827"/>
      <c r="Q536" s="832"/>
    </row>
    <row r="537" spans="1:17" ht="14.45" customHeight="1" x14ac:dyDescent="0.2">
      <c r="A537" s="821" t="s">
        <v>588</v>
      </c>
      <c r="B537" s="822" t="s">
        <v>6415</v>
      </c>
      <c r="C537" s="822" t="s">
        <v>6329</v>
      </c>
      <c r="D537" s="822" t="s">
        <v>6508</v>
      </c>
      <c r="E537" s="822" t="s">
        <v>6502</v>
      </c>
      <c r="F537" s="831">
        <v>7</v>
      </c>
      <c r="G537" s="831">
        <v>4235</v>
      </c>
      <c r="H537" s="831">
        <v>0.31609195402298851</v>
      </c>
      <c r="I537" s="831">
        <v>605</v>
      </c>
      <c r="J537" s="831">
        <v>22</v>
      </c>
      <c r="K537" s="831">
        <v>13398</v>
      </c>
      <c r="L537" s="831">
        <v>1</v>
      </c>
      <c r="M537" s="831">
        <v>609</v>
      </c>
      <c r="N537" s="831"/>
      <c r="O537" s="831"/>
      <c r="P537" s="827"/>
      <c r="Q537" s="832"/>
    </row>
    <row r="538" spans="1:17" ht="14.45" customHeight="1" x14ac:dyDescent="0.2">
      <c r="A538" s="821" t="s">
        <v>588</v>
      </c>
      <c r="B538" s="822" t="s">
        <v>6415</v>
      </c>
      <c r="C538" s="822" t="s">
        <v>6329</v>
      </c>
      <c r="D538" s="822" t="s">
        <v>6456</v>
      </c>
      <c r="E538" s="822" t="s">
        <v>6435</v>
      </c>
      <c r="F538" s="831"/>
      <c r="G538" s="831"/>
      <c r="H538" s="831"/>
      <c r="I538" s="831"/>
      <c r="J538" s="831">
        <v>10</v>
      </c>
      <c r="K538" s="831">
        <v>4090</v>
      </c>
      <c r="L538" s="831">
        <v>1</v>
      </c>
      <c r="M538" s="831">
        <v>409</v>
      </c>
      <c r="N538" s="831"/>
      <c r="O538" s="831"/>
      <c r="P538" s="827"/>
      <c r="Q538" s="832"/>
    </row>
    <row r="539" spans="1:17" ht="14.45" customHeight="1" x14ac:dyDescent="0.2">
      <c r="A539" s="821" t="s">
        <v>588</v>
      </c>
      <c r="B539" s="822" t="s">
        <v>6415</v>
      </c>
      <c r="C539" s="822" t="s">
        <v>6329</v>
      </c>
      <c r="D539" s="822" t="s">
        <v>6503</v>
      </c>
      <c r="E539" s="822" t="s">
        <v>6504</v>
      </c>
      <c r="F539" s="831">
        <v>2</v>
      </c>
      <c r="G539" s="831">
        <v>1250</v>
      </c>
      <c r="H539" s="831">
        <v>0.33227006911217438</v>
      </c>
      <c r="I539" s="831">
        <v>625</v>
      </c>
      <c r="J539" s="831">
        <v>6</v>
      </c>
      <c r="K539" s="831">
        <v>3762</v>
      </c>
      <c r="L539" s="831">
        <v>1</v>
      </c>
      <c r="M539" s="831">
        <v>627</v>
      </c>
      <c r="N539" s="831">
        <v>7</v>
      </c>
      <c r="O539" s="831">
        <v>4410</v>
      </c>
      <c r="P539" s="827">
        <v>1.1722488038277512</v>
      </c>
      <c r="Q539" s="832">
        <v>630</v>
      </c>
    </row>
    <row r="540" spans="1:17" ht="14.45" customHeight="1" x14ac:dyDescent="0.2">
      <c r="A540" s="821" t="s">
        <v>588</v>
      </c>
      <c r="B540" s="822" t="s">
        <v>6415</v>
      </c>
      <c r="C540" s="822" t="s">
        <v>6329</v>
      </c>
      <c r="D540" s="822" t="s">
        <v>6505</v>
      </c>
      <c r="E540" s="822" t="s">
        <v>6504</v>
      </c>
      <c r="F540" s="831">
        <v>1</v>
      </c>
      <c r="G540" s="831">
        <v>539</v>
      </c>
      <c r="H540" s="831"/>
      <c r="I540" s="831">
        <v>539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588</v>
      </c>
      <c r="B541" s="822" t="s">
        <v>6415</v>
      </c>
      <c r="C541" s="822" t="s">
        <v>6329</v>
      </c>
      <c r="D541" s="822" t="s">
        <v>6530</v>
      </c>
      <c r="E541" s="822" t="s">
        <v>6531</v>
      </c>
      <c r="F541" s="831">
        <v>1</v>
      </c>
      <c r="G541" s="831">
        <v>1381</v>
      </c>
      <c r="H541" s="831">
        <v>0.33285128946734155</v>
      </c>
      <c r="I541" s="831">
        <v>1381</v>
      </c>
      <c r="J541" s="831">
        <v>3</v>
      </c>
      <c r="K541" s="831">
        <v>4149</v>
      </c>
      <c r="L541" s="831">
        <v>1</v>
      </c>
      <c r="M541" s="831">
        <v>1383</v>
      </c>
      <c r="N541" s="831"/>
      <c r="O541" s="831"/>
      <c r="P541" s="827"/>
      <c r="Q541" s="832"/>
    </row>
    <row r="542" spans="1:17" ht="14.45" customHeight="1" x14ac:dyDescent="0.2">
      <c r="A542" s="821" t="s">
        <v>588</v>
      </c>
      <c r="B542" s="822" t="s">
        <v>6415</v>
      </c>
      <c r="C542" s="822" t="s">
        <v>6329</v>
      </c>
      <c r="D542" s="822" t="s">
        <v>6532</v>
      </c>
      <c r="E542" s="822" t="s">
        <v>6502</v>
      </c>
      <c r="F542" s="831">
        <v>19</v>
      </c>
      <c r="G542" s="831">
        <v>16625</v>
      </c>
      <c r="H542" s="831"/>
      <c r="I542" s="831">
        <v>875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588</v>
      </c>
      <c r="B543" s="822" t="s">
        <v>6415</v>
      </c>
      <c r="C543" s="822" t="s">
        <v>6329</v>
      </c>
      <c r="D543" s="822" t="s">
        <v>6535</v>
      </c>
      <c r="E543" s="822" t="s">
        <v>6536</v>
      </c>
      <c r="F543" s="831">
        <v>1</v>
      </c>
      <c r="G543" s="831">
        <v>359</v>
      </c>
      <c r="H543" s="831">
        <v>0.19889196675900278</v>
      </c>
      <c r="I543" s="831">
        <v>359</v>
      </c>
      <c r="J543" s="831">
        <v>5</v>
      </c>
      <c r="K543" s="831">
        <v>1805</v>
      </c>
      <c r="L543" s="831">
        <v>1</v>
      </c>
      <c r="M543" s="831">
        <v>361</v>
      </c>
      <c r="N543" s="831">
        <v>5</v>
      </c>
      <c r="O543" s="831">
        <v>1820</v>
      </c>
      <c r="P543" s="827">
        <v>1.0083102493074791</v>
      </c>
      <c r="Q543" s="832">
        <v>364</v>
      </c>
    </row>
    <row r="544" spans="1:17" ht="14.45" customHeight="1" x14ac:dyDescent="0.2">
      <c r="A544" s="821" t="s">
        <v>588</v>
      </c>
      <c r="B544" s="822" t="s">
        <v>6950</v>
      </c>
      <c r="C544" s="822" t="s">
        <v>6329</v>
      </c>
      <c r="D544" s="822" t="s">
        <v>6951</v>
      </c>
      <c r="E544" s="822" t="s">
        <v>6952</v>
      </c>
      <c r="F544" s="831"/>
      <c r="G544" s="831"/>
      <c r="H544" s="831"/>
      <c r="I544" s="831"/>
      <c r="J544" s="831"/>
      <c r="K544" s="831"/>
      <c r="L544" s="831"/>
      <c r="M544" s="831"/>
      <c r="N544" s="831">
        <v>1</v>
      </c>
      <c r="O544" s="831">
        <v>255</v>
      </c>
      <c r="P544" s="827"/>
      <c r="Q544" s="832">
        <v>255</v>
      </c>
    </row>
    <row r="545" spans="1:17" ht="14.45" customHeight="1" x14ac:dyDescent="0.2">
      <c r="A545" s="821" t="s">
        <v>588</v>
      </c>
      <c r="B545" s="822" t="s">
        <v>6950</v>
      </c>
      <c r="C545" s="822" t="s">
        <v>6329</v>
      </c>
      <c r="D545" s="822" t="s">
        <v>6953</v>
      </c>
      <c r="E545" s="822" t="s">
        <v>6954</v>
      </c>
      <c r="F545" s="831">
        <v>1</v>
      </c>
      <c r="G545" s="831">
        <v>264</v>
      </c>
      <c r="H545" s="831"/>
      <c r="I545" s="831">
        <v>264</v>
      </c>
      <c r="J545" s="831"/>
      <c r="K545" s="831"/>
      <c r="L545" s="831"/>
      <c r="M545" s="831"/>
      <c r="N545" s="831">
        <v>1</v>
      </c>
      <c r="O545" s="831">
        <v>271</v>
      </c>
      <c r="P545" s="827"/>
      <c r="Q545" s="832">
        <v>271</v>
      </c>
    </row>
    <row r="546" spans="1:17" ht="14.45" customHeight="1" x14ac:dyDescent="0.2">
      <c r="A546" s="821" t="s">
        <v>588</v>
      </c>
      <c r="B546" s="822" t="s">
        <v>6950</v>
      </c>
      <c r="C546" s="822" t="s">
        <v>6329</v>
      </c>
      <c r="D546" s="822" t="s">
        <v>6579</v>
      </c>
      <c r="E546" s="822" t="s">
        <v>6580</v>
      </c>
      <c r="F546" s="831">
        <v>20</v>
      </c>
      <c r="G546" s="831">
        <v>16780</v>
      </c>
      <c r="H546" s="831">
        <v>0.76335183331816936</v>
      </c>
      <c r="I546" s="831">
        <v>839</v>
      </c>
      <c r="J546" s="831">
        <v>26</v>
      </c>
      <c r="K546" s="831">
        <v>21982</v>
      </c>
      <c r="L546" s="831">
        <v>1</v>
      </c>
      <c r="M546" s="831">
        <v>845.46153846153845</v>
      </c>
      <c r="N546" s="831">
        <v>43</v>
      </c>
      <c r="O546" s="831">
        <v>36630</v>
      </c>
      <c r="P546" s="827">
        <v>1.666363388226731</v>
      </c>
      <c r="Q546" s="832">
        <v>851.8604651162791</v>
      </c>
    </row>
    <row r="547" spans="1:17" ht="14.45" customHeight="1" x14ac:dyDescent="0.2">
      <c r="A547" s="821" t="s">
        <v>588</v>
      </c>
      <c r="B547" s="822" t="s">
        <v>6950</v>
      </c>
      <c r="C547" s="822" t="s">
        <v>6329</v>
      </c>
      <c r="D547" s="822" t="s">
        <v>6944</v>
      </c>
      <c r="E547" s="822" t="s">
        <v>6945</v>
      </c>
      <c r="F547" s="831">
        <v>1</v>
      </c>
      <c r="G547" s="831">
        <v>2506</v>
      </c>
      <c r="H547" s="831">
        <v>0.99365582870737512</v>
      </c>
      <c r="I547" s="831">
        <v>2506</v>
      </c>
      <c r="J547" s="831">
        <v>1</v>
      </c>
      <c r="K547" s="831">
        <v>2522</v>
      </c>
      <c r="L547" s="831">
        <v>1</v>
      </c>
      <c r="M547" s="831">
        <v>2522</v>
      </c>
      <c r="N547" s="831">
        <v>2</v>
      </c>
      <c r="O547" s="831">
        <v>5072</v>
      </c>
      <c r="P547" s="827">
        <v>2.0111022997620935</v>
      </c>
      <c r="Q547" s="832">
        <v>2536</v>
      </c>
    </row>
    <row r="548" spans="1:17" ht="14.45" customHeight="1" x14ac:dyDescent="0.2">
      <c r="A548" s="821" t="s">
        <v>588</v>
      </c>
      <c r="B548" s="822" t="s">
        <v>6950</v>
      </c>
      <c r="C548" s="822" t="s">
        <v>6329</v>
      </c>
      <c r="D548" s="822" t="s">
        <v>6955</v>
      </c>
      <c r="E548" s="822" t="s">
        <v>6956</v>
      </c>
      <c r="F548" s="831">
        <v>1</v>
      </c>
      <c r="G548" s="831">
        <v>407</v>
      </c>
      <c r="H548" s="831">
        <v>0.98786407766990292</v>
      </c>
      <c r="I548" s="831">
        <v>407</v>
      </c>
      <c r="J548" s="831">
        <v>1</v>
      </c>
      <c r="K548" s="831">
        <v>412</v>
      </c>
      <c r="L548" s="831">
        <v>1</v>
      </c>
      <c r="M548" s="831">
        <v>412</v>
      </c>
      <c r="N548" s="831">
        <v>1</v>
      </c>
      <c r="O548" s="831">
        <v>416</v>
      </c>
      <c r="P548" s="827">
        <v>1.0097087378640777</v>
      </c>
      <c r="Q548" s="832">
        <v>416</v>
      </c>
    </row>
    <row r="549" spans="1:17" ht="14.45" customHeight="1" x14ac:dyDescent="0.2">
      <c r="A549" s="821" t="s">
        <v>588</v>
      </c>
      <c r="B549" s="822" t="s">
        <v>6950</v>
      </c>
      <c r="C549" s="822" t="s">
        <v>6329</v>
      </c>
      <c r="D549" s="822" t="s">
        <v>6957</v>
      </c>
      <c r="E549" s="822" t="s">
        <v>6958</v>
      </c>
      <c r="F549" s="831"/>
      <c r="G549" s="831"/>
      <c r="H549" s="831"/>
      <c r="I549" s="831"/>
      <c r="J549" s="831">
        <v>1</v>
      </c>
      <c r="K549" s="831">
        <v>87</v>
      </c>
      <c r="L549" s="831">
        <v>1</v>
      </c>
      <c r="M549" s="831">
        <v>87</v>
      </c>
      <c r="N549" s="831">
        <v>8</v>
      </c>
      <c r="O549" s="831">
        <v>704</v>
      </c>
      <c r="P549" s="827">
        <v>8.0919540229885065</v>
      </c>
      <c r="Q549" s="832">
        <v>88</v>
      </c>
    </row>
    <row r="550" spans="1:17" ht="14.45" customHeight="1" x14ac:dyDescent="0.2">
      <c r="A550" s="821" t="s">
        <v>588</v>
      </c>
      <c r="B550" s="822" t="s">
        <v>6950</v>
      </c>
      <c r="C550" s="822" t="s">
        <v>6329</v>
      </c>
      <c r="D550" s="822" t="s">
        <v>6959</v>
      </c>
      <c r="E550" s="822" t="s">
        <v>6960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115</v>
      </c>
      <c r="P550" s="827"/>
      <c r="Q550" s="832">
        <v>115</v>
      </c>
    </row>
    <row r="551" spans="1:17" ht="14.45" customHeight="1" x14ac:dyDescent="0.2">
      <c r="A551" s="821" t="s">
        <v>588</v>
      </c>
      <c r="B551" s="822" t="s">
        <v>6950</v>
      </c>
      <c r="C551" s="822" t="s">
        <v>6329</v>
      </c>
      <c r="D551" s="822" t="s">
        <v>6639</v>
      </c>
      <c r="E551" s="822" t="s">
        <v>6640</v>
      </c>
      <c r="F551" s="831"/>
      <c r="G551" s="831"/>
      <c r="H551" s="831"/>
      <c r="I551" s="831"/>
      <c r="J551" s="831">
        <v>1</v>
      </c>
      <c r="K551" s="831">
        <v>448</v>
      </c>
      <c r="L551" s="831">
        <v>1</v>
      </c>
      <c r="M551" s="831">
        <v>448</v>
      </c>
      <c r="N551" s="831"/>
      <c r="O551" s="831"/>
      <c r="P551" s="827"/>
      <c r="Q551" s="832"/>
    </row>
    <row r="552" spans="1:17" ht="14.45" customHeight="1" x14ac:dyDescent="0.2">
      <c r="A552" s="821" t="s">
        <v>588</v>
      </c>
      <c r="B552" s="822" t="s">
        <v>6950</v>
      </c>
      <c r="C552" s="822" t="s">
        <v>6329</v>
      </c>
      <c r="D552" s="822" t="s">
        <v>6961</v>
      </c>
      <c r="E552" s="822" t="s">
        <v>6962</v>
      </c>
      <c r="F552" s="831"/>
      <c r="G552" s="831"/>
      <c r="H552" s="831"/>
      <c r="I552" s="831"/>
      <c r="J552" s="831">
        <v>1</v>
      </c>
      <c r="K552" s="831">
        <v>6169</v>
      </c>
      <c r="L552" s="831">
        <v>1</v>
      </c>
      <c r="M552" s="831">
        <v>6169</v>
      </c>
      <c r="N552" s="831"/>
      <c r="O552" s="831"/>
      <c r="P552" s="827"/>
      <c r="Q552" s="832"/>
    </row>
    <row r="553" spans="1:17" ht="14.45" customHeight="1" x14ac:dyDescent="0.2">
      <c r="A553" s="821" t="s">
        <v>588</v>
      </c>
      <c r="B553" s="822" t="s">
        <v>6950</v>
      </c>
      <c r="C553" s="822" t="s">
        <v>6329</v>
      </c>
      <c r="D553" s="822" t="s">
        <v>6963</v>
      </c>
      <c r="E553" s="822" t="s">
        <v>6964</v>
      </c>
      <c r="F553" s="831"/>
      <c r="G553" s="831"/>
      <c r="H553" s="831"/>
      <c r="I553" s="831"/>
      <c r="J553" s="831"/>
      <c r="K553" s="831"/>
      <c r="L553" s="831"/>
      <c r="M553" s="831"/>
      <c r="N553" s="831">
        <v>1</v>
      </c>
      <c r="O553" s="831">
        <v>527</v>
      </c>
      <c r="P553" s="827"/>
      <c r="Q553" s="832">
        <v>527</v>
      </c>
    </row>
    <row r="554" spans="1:17" ht="14.45" customHeight="1" x14ac:dyDescent="0.2">
      <c r="A554" s="821" t="s">
        <v>588</v>
      </c>
      <c r="B554" s="822" t="s">
        <v>6328</v>
      </c>
      <c r="C554" s="822" t="s">
        <v>6335</v>
      </c>
      <c r="D554" s="822" t="s">
        <v>6965</v>
      </c>
      <c r="E554" s="822" t="s">
        <v>1863</v>
      </c>
      <c r="F554" s="831">
        <v>5.0999999999999996</v>
      </c>
      <c r="G554" s="831">
        <v>5718.01</v>
      </c>
      <c r="H554" s="831">
        <v>0.38699737129212775</v>
      </c>
      <c r="I554" s="831">
        <v>1121.1784313725491</v>
      </c>
      <c r="J554" s="831">
        <v>13.099999999999998</v>
      </c>
      <c r="K554" s="831">
        <v>14775.319999999998</v>
      </c>
      <c r="L554" s="831">
        <v>1</v>
      </c>
      <c r="M554" s="831">
        <v>1127.8870229007634</v>
      </c>
      <c r="N554" s="831">
        <v>5.1000000000000005</v>
      </c>
      <c r="O554" s="831">
        <v>5787.98</v>
      </c>
      <c r="P554" s="827">
        <v>0.39173297092719483</v>
      </c>
      <c r="Q554" s="832">
        <v>1134.8980392156861</v>
      </c>
    </row>
    <row r="555" spans="1:17" ht="14.45" customHeight="1" x14ac:dyDescent="0.2">
      <c r="A555" s="821" t="s">
        <v>588</v>
      </c>
      <c r="B555" s="822" t="s">
        <v>6328</v>
      </c>
      <c r="C555" s="822" t="s">
        <v>6335</v>
      </c>
      <c r="D555" s="822" t="s">
        <v>6966</v>
      </c>
      <c r="E555" s="822" t="s">
        <v>6967</v>
      </c>
      <c r="F555" s="831">
        <v>21</v>
      </c>
      <c r="G555" s="831">
        <v>14921.83</v>
      </c>
      <c r="H555" s="831">
        <v>7.7553064321649838</v>
      </c>
      <c r="I555" s="831">
        <v>710.56333333333328</v>
      </c>
      <c r="J555" s="831">
        <v>15</v>
      </c>
      <c r="K555" s="831">
        <v>1924.0799999999997</v>
      </c>
      <c r="L555" s="831">
        <v>1</v>
      </c>
      <c r="M555" s="831">
        <v>128.27199999999999</v>
      </c>
      <c r="N555" s="831"/>
      <c r="O555" s="831"/>
      <c r="P555" s="827"/>
      <c r="Q555" s="832"/>
    </row>
    <row r="556" spans="1:17" ht="14.45" customHeight="1" x14ac:dyDescent="0.2">
      <c r="A556" s="821" t="s">
        <v>588</v>
      </c>
      <c r="B556" s="822" t="s">
        <v>6328</v>
      </c>
      <c r="C556" s="822" t="s">
        <v>6335</v>
      </c>
      <c r="D556" s="822" t="s">
        <v>6968</v>
      </c>
      <c r="E556" s="822" t="s">
        <v>1731</v>
      </c>
      <c r="F556" s="831">
        <v>92</v>
      </c>
      <c r="G556" s="831">
        <v>473954.80000000005</v>
      </c>
      <c r="H556" s="831">
        <v>2.304181666950504</v>
      </c>
      <c r="I556" s="831">
        <v>5151.6826086956526</v>
      </c>
      <c r="J556" s="831">
        <v>45</v>
      </c>
      <c r="K556" s="831">
        <v>205693.33</v>
      </c>
      <c r="L556" s="831">
        <v>1</v>
      </c>
      <c r="M556" s="831">
        <v>4570.9628888888883</v>
      </c>
      <c r="N556" s="831"/>
      <c r="O556" s="831"/>
      <c r="P556" s="827"/>
      <c r="Q556" s="832"/>
    </row>
    <row r="557" spans="1:17" ht="14.45" customHeight="1" x14ac:dyDescent="0.2">
      <c r="A557" s="821" t="s">
        <v>588</v>
      </c>
      <c r="B557" s="822" t="s">
        <v>6328</v>
      </c>
      <c r="C557" s="822" t="s">
        <v>6335</v>
      </c>
      <c r="D557" s="822" t="s">
        <v>6969</v>
      </c>
      <c r="E557" s="822" t="s">
        <v>3292</v>
      </c>
      <c r="F557" s="831">
        <v>48</v>
      </c>
      <c r="G557" s="831">
        <v>3843.84</v>
      </c>
      <c r="H557" s="831"/>
      <c r="I557" s="831">
        <v>80.08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588</v>
      </c>
      <c r="B558" s="822" t="s">
        <v>6328</v>
      </c>
      <c r="C558" s="822" t="s">
        <v>6335</v>
      </c>
      <c r="D558" s="822" t="s">
        <v>6970</v>
      </c>
      <c r="E558" s="822" t="s">
        <v>3292</v>
      </c>
      <c r="F558" s="831"/>
      <c r="G558" s="831"/>
      <c r="H558" s="831"/>
      <c r="I558" s="831"/>
      <c r="J558" s="831">
        <v>0.6</v>
      </c>
      <c r="K558" s="831">
        <v>45.67</v>
      </c>
      <c r="L558" s="831">
        <v>1</v>
      </c>
      <c r="M558" s="831">
        <v>76.116666666666674</v>
      </c>
      <c r="N558" s="831"/>
      <c r="O558" s="831"/>
      <c r="P558" s="827"/>
      <c r="Q558" s="832"/>
    </row>
    <row r="559" spans="1:17" ht="14.45" customHeight="1" x14ac:dyDescent="0.2">
      <c r="A559" s="821" t="s">
        <v>588</v>
      </c>
      <c r="B559" s="822" t="s">
        <v>6328</v>
      </c>
      <c r="C559" s="822" t="s">
        <v>6335</v>
      </c>
      <c r="D559" s="822" t="s">
        <v>6971</v>
      </c>
      <c r="E559" s="822" t="s">
        <v>6972</v>
      </c>
      <c r="F559" s="831">
        <v>32.299999999999997</v>
      </c>
      <c r="G559" s="831">
        <v>12161.99</v>
      </c>
      <c r="H559" s="831">
        <v>0.30567425583262264</v>
      </c>
      <c r="I559" s="831">
        <v>376.53219814241487</v>
      </c>
      <c r="J559" s="831">
        <v>107.49999999999997</v>
      </c>
      <c r="K559" s="831">
        <v>39787.419999999976</v>
      </c>
      <c r="L559" s="831">
        <v>1</v>
      </c>
      <c r="M559" s="831">
        <v>370.11553488372078</v>
      </c>
      <c r="N559" s="831">
        <v>14.600000000000003</v>
      </c>
      <c r="O559" s="831">
        <v>4882.8000000000011</v>
      </c>
      <c r="P559" s="827">
        <v>0.12272220717000509</v>
      </c>
      <c r="Q559" s="832">
        <v>334.43835616438355</v>
      </c>
    </row>
    <row r="560" spans="1:17" ht="14.45" customHeight="1" x14ac:dyDescent="0.2">
      <c r="A560" s="821" t="s">
        <v>588</v>
      </c>
      <c r="B560" s="822" t="s">
        <v>6328</v>
      </c>
      <c r="C560" s="822" t="s">
        <v>6335</v>
      </c>
      <c r="D560" s="822" t="s">
        <v>6973</v>
      </c>
      <c r="E560" s="822" t="s">
        <v>923</v>
      </c>
      <c r="F560" s="831">
        <v>22</v>
      </c>
      <c r="G560" s="831">
        <v>12860.72</v>
      </c>
      <c r="H560" s="831">
        <v>1.5141873531226306</v>
      </c>
      <c r="I560" s="831">
        <v>584.57818181818175</v>
      </c>
      <c r="J560" s="831">
        <v>16</v>
      </c>
      <c r="K560" s="831">
        <v>8493.48</v>
      </c>
      <c r="L560" s="831">
        <v>1</v>
      </c>
      <c r="M560" s="831">
        <v>530.84249999999997</v>
      </c>
      <c r="N560" s="831">
        <v>30.2</v>
      </c>
      <c r="O560" s="831">
        <v>20851.890000000007</v>
      </c>
      <c r="P560" s="827">
        <v>2.4550466946410667</v>
      </c>
      <c r="Q560" s="832">
        <v>690.45993377483467</v>
      </c>
    </row>
    <row r="561" spans="1:17" ht="14.45" customHeight="1" x14ac:dyDescent="0.2">
      <c r="A561" s="821" t="s">
        <v>588</v>
      </c>
      <c r="B561" s="822" t="s">
        <v>6328</v>
      </c>
      <c r="C561" s="822" t="s">
        <v>6335</v>
      </c>
      <c r="D561" s="822" t="s">
        <v>6974</v>
      </c>
      <c r="E561" s="822" t="s">
        <v>6975</v>
      </c>
      <c r="F561" s="831">
        <v>535</v>
      </c>
      <c r="G561" s="831">
        <v>20791.850000000002</v>
      </c>
      <c r="H561" s="831">
        <v>1.0959991945465317</v>
      </c>
      <c r="I561" s="831">
        <v>38.863271028037389</v>
      </c>
      <c r="J561" s="831">
        <v>500.5</v>
      </c>
      <c r="K561" s="831">
        <v>18970.680000000004</v>
      </c>
      <c r="L561" s="831">
        <v>1</v>
      </c>
      <c r="M561" s="831">
        <v>37.903456543456549</v>
      </c>
      <c r="N561" s="831">
        <v>2</v>
      </c>
      <c r="O561" s="831">
        <v>116.8</v>
      </c>
      <c r="P561" s="827">
        <v>6.1568694427400587E-3</v>
      </c>
      <c r="Q561" s="832">
        <v>58.4</v>
      </c>
    </row>
    <row r="562" spans="1:17" ht="14.45" customHeight="1" x14ac:dyDescent="0.2">
      <c r="A562" s="821" t="s">
        <v>588</v>
      </c>
      <c r="B562" s="822" t="s">
        <v>6328</v>
      </c>
      <c r="C562" s="822" t="s">
        <v>6335</v>
      </c>
      <c r="D562" s="822" t="s">
        <v>6976</v>
      </c>
      <c r="E562" s="822" t="s">
        <v>6977</v>
      </c>
      <c r="F562" s="831">
        <v>2.1</v>
      </c>
      <c r="G562" s="831">
        <v>10212.57</v>
      </c>
      <c r="H562" s="831">
        <v>21.000123378092162</v>
      </c>
      <c r="I562" s="831">
        <v>4863.1285714285714</v>
      </c>
      <c r="J562" s="831">
        <v>0.1</v>
      </c>
      <c r="K562" s="831">
        <v>486.31</v>
      </c>
      <c r="L562" s="831">
        <v>1</v>
      </c>
      <c r="M562" s="831">
        <v>4863.0999999999995</v>
      </c>
      <c r="N562" s="831">
        <v>1.2</v>
      </c>
      <c r="O562" s="831">
        <v>5005.84</v>
      </c>
      <c r="P562" s="827">
        <v>10.293516481256813</v>
      </c>
      <c r="Q562" s="832">
        <v>4171.5333333333338</v>
      </c>
    </row>
    <row r="563" spans="1:17" ht="14.45" customHeight="1" x14ac:dyDescent="0.2">
      <c r="A563" s="821" t="s">
        <v>588</v>
      </c>
      <c r="B563" s="822" t="s">
        <v>6328</v>
      </c>
      <c r="C563" s="822" t="s">
        <v>6335</v>
      </c>
      <c r="D563" s="822" t="s">
        <v>6978</v>
      </c>
      <c r="E563" s="822"/>
      <c r="F563" s="831">
        <v>17.399999999999999</v>
      </c>
      <c r="G563" s="831">
        <v>10802.43</v>
      </c>
      <c r="H563" s="831"/>
      <c r="I563" s="831">
        <v>620.8293103448276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588</v>
      </c>
      <c r="B564" s="822" t="s">
        <v>6328</v>
      </c>
      <c r="C564" s="822" t="s">
        <v>6335</v>
      </c>
      <c r="D564" s="822" t="s">
        <v>6978</v>
      </c>
      <c r="E564" s="822" t="s">
        <v>6979</v>
      </c>
      <c r="F564" s="831">
        <v>26</v>
      </c>
      <c r="G564" s="831">
        <v>17587.48</v>
      </c>
      <c r="H564" s="831">
        <v>63.515637414228969</v>
      </c>
      <c r="I564" s="831">
        <v>676.44153846153847</v>
      </c>
      <c r="J564" s="831">
        <v>0.4</v>
      </c>
      <c r="K564" s="831">
        <v>276.89999999999998</v>
      </c>
      <c r="L564" s="831">
        <v>1</v>
      </c>
      <c r="M564" s="831">
        <v>692.24999999999989</v>
      </c>
      <c r="N564" s="831"/>
      <c r="O564" s="831"/>
      <c r="P564" s="827"/>
      <c r="Q564" s="832"/>
    </row>
    <row r="565" spans="1:17" ht="14.45" customHeight="1" x14ac:dyDescent="0.2">
      <c r="A565" s="821" t="s">
        <v>588</v>
      </c>
      <c r="B565" s="822" t="s">
        <v>6328</v>
      </c>
      <c r="C565" s="822" t="s">
        <v>6335</v>
      </c>
      <c r="D565" s="822" t="s">
        <v>6980</v>
      </c>
      <c r="E565" s="822" t="s">
        <v>1728</v>
      </c>
      <c r="F565" s="831">
        <v>1</v>
      </c>
      <c r="G565" s="831">
        <v>6188.71</v>
      </c>
      <c r="H565" s="831">
        <v>0.45745924881213207</v>
      </c>
      <c r="I565" s="831">
        <v>6188.71</v>
      </c>
      <c r="J565" s="831">
        <v>2</v>
      </c>
      <c r="K565" s="831">
        <v>13528.44</v>
      </c>
      <c r="L565" s="831">
        <v>1</v>
      </c>
      <c r="M565" s="831">
        <v>6764.22</v>
      </c>
      <c r="N565" s="831"/>
      <c r="O565" s="831"/>
      <c r="P565" s="827"/>
      <c r="Q565" s="832"/>
    </row>
    <row r="566" spans="1:17" ht="14.45" customHeight="1" x14ac:dyDescent="0.2">
      <c r="A566" s="821" t="s">
        <v>588</v>
      </c>
      <c r="B566" s="822" t="s">
        <v>6328</v>
      </c>
      <c r="C566" s="822" t="s">
        <v>6335</v>
      </c>
      <c r="D566" s="822" t="s">
        <v>6981</v>
      </c>
      <c r="E566" s="822" t="s">
        <v>1728</v>
      </c>
      <c r="F566" s="831"/>
      <c r="G566" s="831"/>
      <c r="H566" s="831"/>
      <c r="I566" s="831"/>
      <c r="J566" s="831">
        <v>1</v>
      </c>
      <c r="K566" s="831">
        <v>13528.45</v>
      </c>
      <c r="L566" s="831">
        <v>1</v>
      </c>
      <c r="M566" s="831">
        <v>13528.45</v>
      </c>
      <c r="N566" s="831"/>
      <c r="O566" s="831"/>
      <c r="P566" s="827"/>
      <c r="Q566" s="832"/>
    </row>
    <row r="567" spans="1:17" ht="14.45" customHeight="1" x14ac:dyDescent="0.2">
      <c r="A567" s="821" t="s">
        <v>588</v>
      </c>
      <c r="B567" s="822" t="s">
        <v>6328</v>
      </c>
      <c r="C567" s="822" t="s">
        <v>6335</v>
      </c>
      <c r="D567" s="822" t="s">
        <v>6982</v>
      </c>
      <c r="E567" s="822" t="s">
        <v>1728</v>
      </c>
      <c r="F567" s="831">
        <v>1</v>
      </c>
      <c r="G567" s="831">
        <v>24754.85</v>
      </c>
      <c r="H567" s="831"/>
      <c r="I567" s="831">
        <v>24754.85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588</v>
      </c>
      <c r="B568" s="822" t="s">
        <v>6328</v>
      </c>
      <c r="C568" s="822" t="s">
        <v>6335</v>
      </c>
      <c r="D568" s="822" t="s">
        <v>6983</v>
      </c>
      <c r="E568" s="822" t="s">
        <v>2533</v>
      </c>
      <c r="F568" s="831">
        <v>82.800000000000011</v>
      </c>
      <c r="G568" s="831">
        <v>977028.02999999991</v>
      </c>
      <c r="H568" s="831">
        <v>4.5986370162715069</v>
      </c>
      <c r="I568" s="831">
        <v>11799.855434782607</v>
      </c>
      <c r="J568" s="831">
        <v>69.000000000000014</v>
      </c>
      <c r="K568" s="831">
        <v>212460.34999999998</v>
      </c>
      <c r="L568" s="831">
        <v>1</v>
      </c>
      <c r="M568" s="831">
        <v>3079.1355072463757</v>
      </c>
      <c r="N568" s="831">
        <v>49.3</v>
      </c>
      <c r="O568" s="831">
        <v>111183.92</v>
      </c>
      <c r="P568" s="827">
        <v>0.52331609168487203</v>
      </c>
      <c r="Q568" s="832">
        <v>2255.2519269776876</v>
      </c>
    </row>
    <row r="569" spans="1:17" ht="14.45" customHeight="1" x14ac:dyDescent="0.2">
      <c r="A569" s="821" t="s">
        <v>588</v>
      </c>
      <c r="B569" s="822" t="s">
        <v>6328</v>
      </c>
      <c r="C569" s="822" t="s">
        <v>6335</v>
      </c>
      <c r="D569" s="822" t="s">
        <v>6984</v>
      </c>
      <c r="E569" s="822" t="s">
        <v>6985</v>
      </c>
      <c r="F569" s="831">
        <v>94</v>
      </c>
      <c r="G569" s="831">
        <v>219367.8</v>
      </c>
      <c r="H569" s="831"/>
      <c r="I569" s="831">
        <v>2333.6999999999998</v>
      </c>
      <c r="J569" s="831"/>
      <c r="K569" s="831"/>
      <c r="L569" s="831"/>
      <c r="M569" s="831"/>
      <c r="N569" s="831">
        <v>95.4</v>
      </c>
      <c r="O569" s="831">
        <v>31854.349999999995</v>
      </c>
      <c r="P569" s="827"/>
      <c r="Q569" s="832">
        <v>333.90303983228506</v>
      </c>
    </row>
    <row r="570" spans="1:17" ht="14.45" customHeight="1" x14ac:dyDescent="0.2">
      <c r="A570" s="821" t="s">
        <v>588</v>
      </c>
      <c r="B570" s="822" t="s">
        <v>6328</v>
      </c>
      <c r="C570" s="822" t="s">
        <v>6335</v>
      </c>
      <c r="D570" s="822" t="s">
        <v>6986</v>
      </c>
      <c r="E570" s="822" t="s">
        <v>1720</v>
      </c>
      <c r="F570" s="831">
        <v>1</v>
      </c>
      <c r="G570" s="831">
        <v>5710.43</v>
      </c>
      <c r="H570" s="831"/>
      <c r="I570" s="831">
        <v>5710.43</v>
      </c>
      <c r="J570" s="831"/>
      <c r="K570" s="831"/>
      <c r="L570" s="831"/>
      <c r="M570" s="831"/>
      <c r="N570" s="831">
        <v>1</v>
      </c>
      <c r="O570" s="831">
        <v>5710.43</v>
      </c>
      <c r="P570" s="827"/>
      <c r="Q570" s="832">
        <v>5710.43</v>
      </c>
    </row>
    <row r="571" spans="1:17" ht="14.45" customHeight="1" x14ac:dyDescent="0.2">
      <c r="A571" s="821" t="s">
        <v>588</v>
      </c>
      <c r="B571" s="822" t="s">
        <v>6328</v>
      </c>
      <c r="C571" s="822" t="s">
        <v>6335</v>
      </c>
      <c r="D571" s="822" t="s">
        <v>6987</v>
      </c>
      <c r="E571" s="822" t="s">
        <v>1720</v>
      </c>
      <c r="F571" s="831">
        <v>15</v>
      </c>
      <c r="G571" s="831">
        <v>171313.05</v>
      </c>
      <c r="H571" s="831">
        <v>0.83333333333333326</v>
      </c>
      <c r="I571" s="831">
        <v>11420.869999999999</v>
      </c>
      <c r="J571" s="831">
        <v>18</v>
      </c>
      <c r="K571" s="831">
        <v>205575.66</v>
      </c>
      <c r="L571" s="831">
        <v>1</v>
      </c>
      <c r="M571" s="831">
        <v>11420.87</v>
      </c>
      <c r="N571" s="831">
        <v>49</v>
      </c>
      <c r="O571" s="831">
        <v>559622.63</v>
      </c>
      <c r="P571" s="827">
        <v>2.7222222222222223</v>
      </c>
      <c r="Q571" s="832">
        <v>11420.87</v>
      </c>
    </row>
    <row r="572" spans="1:17" ht="14.45" customHeight="1" x14ac:dyDescent="0.2">
      <c r="A572" s="821" t="s">
        <v>588</v>
      </c>
      <c r="B572" s="822" t="s">
        <v>6328</v>
      </c>
      <c r="C572" s="822" t="s">
        <v>6335</v>
      </c>
      <c r="D572" s="822" t="s">
        <v>6988</v>
      </c>
      <c r="E572" s="822"/>
      <c r="F572" s="831">
        <v>2.1</v>
      </c>
      <c r="G572" s="831">
        <v>723.59999999999991</v>
      </c>
      <c r="H572" s="831"/>
      <c r="I572" s="831">
        <v>344.5714285714285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588</v>
      </c>
      <c r="B573" s="822" t="s">
        <v>6328</v>
      </c>
      <c r="C573" s="822" t="s">
        <v>6335</v>
      </c>
      <c r="D573" s="822" t="s">
        <v>6989</v>
      </c>
      <c r="E573" s="822" t="s">
        <v>6990</v>
      </c>
      <c r="F573" s="831">
        <v>22</v>
      </c>
      <c r="G573" s="831">
        <v>849.42</v>
      </c>
      <c r="H573" s="831"/>
      <c r="I573" s="831">
        <v>38.61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588</v>
      </c>
      <c r="B574" s="822" t="s">
        <v>6328</v>
      </c>
      <c r="C574" s="822" t="s">
        <v>6335</v>
      </c>
      <c r="D574" s="822" t="s">
        <v>6991</v>
      </c>
      <c r="E574" s="822" t="s">
        <v>1723</v>
      </c>
      <c r="F574" s="831">
        <v>173</v>
      </c>
      <c r="G574" s="831">
        <v>1584380.71</v>
      </c>
      <c r="H574" s="831">
        <v>0.95083887136404333</v>
      </c>
      <c r="I574" s="831">
        <v>9158.27</v>
      </c>
      <c r="J574" s="831">
        <v>182</v>
      </c>
      <c r="K574" s="831">
        <v>1666297.7900000003</v>
      </c>
      <c r="L574" s="831">
        <v>1</v>
      </c>
      <c r="M574" s="831">
        <v>9155.4823626373636</v>
      </c>
      <c r="N574" s="831">
        <v>103</v>
      </c>
      <c r="O574" s="831">
        <v>943301.81000000029</v>
      </c>
      <c r="P574" s="827">
        <v>0.56610638006067338</v>
      </c>
      <c r="Q574" s="832">
        <v>9158.2700000000023</v>
      </c>
    </row>
    <row r="575" spans="1:17" ht="14.45" customHeight="1" x14ac:dyDescent="0.2">
      <c r="A575" s="821" t="s">
        <v>588</v>
      </c>
      <c r="B575" s="822" t="s">
        <v>6328</v>
      </c>
      <c r="C575" s="822" t="s">
        <v>6335</v>
      </c>
      <c r="D575" s="822" t="s">
        <v>6992</v>
      </c>
      <c r="E575" s="822" t="s">
        <v>1723</v>
      </c>
      <c r="F575" s="831"/>
      <c r="G575" s="831"/>
      <c r="H575" s="831"/>
      <c r="I575" s="831"/>
      <c r="J575" s="831">
        <v>3</v>
      </c>
      <c r="K575" s="831">
        <v>52372.049999999996</v>
      </c>
      <c r="L575" s="831">
        <v>1</v>
      </c>
      <c r="M575" s="831">
        <v>17457.349999999999</v>
      </c>
      <c r="N575" s="831">
        <v>6</v>
      </c>
      <c r="O575" s="831">
        <v>104744.1</v>
      </c>
      <c r="P575" s="827">
        <v>2.0000000000000004</v>
      </c>
      <c r="Q575" s="832">
        <v>17457.350000000002</v>
      </c>
    </row>
    <row r="576" spans="1:17" ht="14.45" customHeight="1" x14ac:dyDescent="0.2">
      <c r="A576" s="821" t="s">
        <v>588</v>
      </c>
      <c r="B576" s="822" t="s">
        <v>6328</v>
      </c>
      <c r="C576" s="822" t="s">
        <v>6335</v>
      </c>
      <c r="D576" s="822" t="s">
        <v>6993</v>
      </c>
      <c r="E576" s="822" t="s">
        <v>2553</v>
      </c>
      <c r="F576" s="831">
        <v>5.5</v>
      </c>
      <c r="G576" s="831">
        <v>1140.98</v>
      </c>
      <c r="H576" s="831">
        <v>0.50524292824627615</v>
      </c>
      <c r="I576" s="831">
        <v>207.45090909090911</v>
      </c>
      <c r="J576" s="831">
        <v>10.950000000000003</v>
      </c>
      <c r="K576" s="831">
        <v>2258.2799999999993</v>
      </c>
      <c r="L576" s="831">
        <v>1</v>
      </c>
      <c r="M576" s="831">
        <v>206.23561643835603</v>
      </c>
      <c r="N576" s="831">
        <v>3.6999999999999997</v>
      </c>
      <c r="O576" s="831">
        <v>726.06</v>
      </c>
      <c r="P576" s="827">
        <v>0.32151017588607267</v>
      </c>
      <c r="Q576" s="832">
        <v>196.23243243243243</v>
      </c>
    </row>
    <row r="577" spans="1:17" ht="14.45" customHeight="1" x14ac:dyDescent="0.2">
      <c r="A577" s="821" t="s">
        <v>588</v>
      </c>
      <c r="B577" s="822" t="s">
        <v>6328</v>
      </c>
      <c r="C577" s="822" t="s">
        <v>6335</v>
      </c>
      <c r="D577" s="822" t="s">
        <v>6994</v>
      </c>
      <c r="E577" s="822" t="s">
        <v>2854</v>
      </c>
      <c r="F577" s="831">
        <v>18</v>
      </c>
      <c r="G577" s="831">
        <v>771.83999999999992</v>
      </c>
      <c r="H577" s="831"/>
      <c r="I577" s="831">
        <v>42.879999999999995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588</v>
      </c>
      <c r="B578" s="822" t="s">
        <v>6328</v>
      </c>
      <c r="C578" s="822" t="s">
        <v>6335</v>
      </c>
      <c r="D578" s="822" t="s">
        <v>6995</v>
      </c>
      <c r="E578" s="822"/>
      <c r="F578" s="831">
        <v>18</v>
      </c>
      <c r="G578" s="831">
        <v>771.84</v>
      </c>
      <c r="H578" s="831">
        <v>4.5</v>
      </c>
      <c r="I578" s="831">
        <v>42.88</v>
      </c>
      <c r="J578" s="831">
        <v>4</v>
      </c>
      <c r="K578" s="831">
        <v>171.52</v>
      </c>
      <c r="L578" s="831">
        <v>1</v>
      </c>
      <c r="M578" s="831">
        <v>42.88</v>
      </c>
      <c r="N578" s="831"/>
      <c r="O578" s="831"/>
      <c r="P578" s="827"/>
      <c r="Q578" s="832"/>
    </row>
    <row r="579" spans="1:17" ht="14.45" customHeight="1" x14ac:dyDescent="0.2">
      <c r="A579" s="821" t="s">
        <v>588</v>
      </c>
      <c r="B579" s="822" t="s">
        <v>6328</v>
      </c>
      <c r="C579" s="822" t="s">
        <v>6335</v>
      </c>
      <c r="D579" s="822" t="s">
        <v>6995</v>
      </c>
      <c r="E579" s="822" t="s">
        <v>4258</v>
      </c>
      <c r="F579" s="831">
        <v>26.4</v>
      </c>
      <c r="G579" s="831">
        <v>1131.99</v>
      </c>
      <c r="H579" s="831">
        <v>5.2798041044776118</v>
      </c>
      <c r="I579" s="831">
        <v>42.878409090909095</v>
      </c>
      <c r="J579" s="831">
        <v>5</v>
      </c>
      <c r="K579" s="831">
        <v>214.4</v>
      </c>
      <c r="L579" s="831">
        <v>1</v>
      </c>
      <c r="M579" s="831">
        <v>42.88</v>
      </c>
      <c r="N579" s="831">
        <v>12</v>
      </c>
      <c r="O579" s="831">
        <v>514.56000000000006</v>
      </c>
      <c r="P579" s="827">
        <v>2.4000000000000004</v>
      </c>
      <c r="Q579" s="832">
        <v>42.88</v>
      </c>
    </row>
    <row r="580" spans="1:17" ht="14.45" customHeight="1" x14ac:dyDescent="0.2">
      <c r="A580" s="821" t="s">
        <v>588</v>
      </c>
      <c r="B580" s="822" t="s">
        <v>6328</v>
      </c>
      <c r="C580" s="822" t="s">
        <v>6335</v>
      </c>
      <c r="D580" s="822" t="s">
        <v>6996</v>
      </c>
      <c r="E580" s="822"/>
      <c r="F580" s="831">
        <v>0.3</v>
      </c>
      <c r="G580" s="831">
        <v>163.04</v>
      </c>
      <c r="H580" s="831"/>
      <c r="I580" s="831">
        <v>543.4666666666667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588</v>
      </c>
      <c r="B581" s="822" t="s">
        <v>6328</v>
      </c>
      <c r="C581" s="822" t="s">
        <v>6335</v>
      </c>
      <c r="D581" s="822" t="s">
        <v>6997</v>
      </c>
      <c r="E581" s="822"/>
      <c r="F581" s="831">
        <v>87</v>
      </c>
      <c r="G581" s="831">
        <v>6457.87</v>
      </c>
      <c r="H581" s="831"/>
      <c r="I581" s="831">
        <v>74.228390804597694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588</v>
      </c>
      <c r="B582" s="822" t="s">
        <v>6328</v>
      </c>
      <c r="C582" s="822" t="s">
        <v>6335</v>
      </c>
      <c r="D582" s="822" t="s">
        <v>6997</v>
      </c>
      <c r="E582" s="822" t="s">
        <v>3618</v>
      </c>
      <c r="F582" s="831">
        <v>199.3</v>
      </c>
      <c r="G582" s="831">
        <v>15351.34</v>
      </c>
      <c r="H582" s="831"/>
      <c r="I582" s="831">
        <v>77.026292022077271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588</v>
      </c>
      <c r="B583" s="822" t="s">
        <v>6328</v>
      </c>
      <c r="C583" s="822" t="s">
        <v>6335</v>
      </c>
      <c r="D583" s="822" t="s">
        <v>6998</v>
      </c>
      <c r="E583" s="822" t="s">
        <v>6999</v>
      </c>
      <c r="F583" s="831">
        <v>186.60000000000002</v>
      </c>
      <c r="G583" s="831">
        <v>41398.44</v>
      </c>
      <c r="H583" s="831">
        <v>0.92336557576801137</v>
      </c>
      <c r="I583" s="831">
        <v>221.85659163987137</v>
      </c>
      <c r="J583" s="831">
        <v>241.79999999999993</v>
      </c>
      <c r="K583" s="831">
        <v>44834.290000000008</v>
      </c>
      <c r="L583" s="831">
        <v>1</v>
      </c>
      <c r="M583" s="831">
        <v>185.41889991728709</v>
      </c>
      <c r="N583" s="831">
        <v>143.99999999999997</v>
      </c>
      <c r="O583" s="831">
        <v>29431.33</v>
      </c>
      <c r="P583" s="827">
        <v>0.65644688473933666</v>
      </c>
      <c r="Q583" s="832">
        <v>204.38423611111116</v>
      </c>
    </row>
    <row r="584" spans="1:17" ht="14.45" customHeight="1" x14ac:dyDescent="0.2">
      <c r="A584" s="821" t="s">
        <v>588</v>
      </c>
      <c r="B584" s="822" t="s">
        <v>6328</v>
      </c>
      <c r="C584" s="822" t="s">
        <v>6335</v>
      </c>
      <c r="D584" s="822" t="s">
        <v>7000</v>
      </c>
      <c r="E584" s="822" t="s">
        <v>7001</v>
      </c>
      <c r="F584" s="831"/>
      <c r="G584" s="831"/>
      <c r="H584" s="831"/>
      <c r="I584" s="831"/>
      <c r="J584" s="831">
        <v>0.6</v>
      </c>
      <c r="K584" s="831">
        <v>81.52</v>
      </c>
      <c r="L584" s="831">
        <v>1</v>
      </c>
      <c r="M584" s="831">
        <v>135.86666666666667</v>
      </c>
      <c r="N584" s="831"/>
      <c r="O584" s="831"/>
      <c r="P584" s="827"/>
      <c r="Q584" s="832"/>
    </row>
    <row r="585" spans="1:17" ht="14.45" customHeight="1" x14ac:dyDescent="0.2">
      <c r="A585" s="821" t="s">
        <v>588</v>
      </c>
      <c r="B585" s="822" t="s">
        <v>6328</v>
      </c>
      <c r="C585" s="822" t="s">
        <v>6335</v>
      </c>
      <c r="D585" s="822" t="s">
        <v>7002</v>
      </c>
      <c r="E585" s="822" t="s">
        <v>7003</v>
      </c>
      <c r="F585" s="831">
        <v>19.900000000000002</v>
      </c>
      <c r="G585" s="831">
        <v>1208.51</v>
      </c>
      <c r="H585" s="831">
        <v>18.380380228136882</v>
      </c>
      <c r="I585" s="831">
        <v>60.729145728643211</v>
      </c>
      <c r="J585" s="831">
        <v>1</v>
      </c>
      <c r="K585" s="831">
        <v>65.75</v>
      </c>
      <c r="L585" s="831">
        <v>1</v>
      </c>
      <c r="M585" s="831">
        <v>65.75</v>
      </c>
      <c r="N585" s="831">
        <v>169</v>
      </c>
      <c r="O585" s="831">
        <v>4980.43</v>
      </c>
      <c r="P585" s="827">
        <v>75.747984790874526</v>
      </c>
      <c r="Q585" s="832">
        <v>29.470000000000002</v>
      </c>
    </row>
    <row r="586" spans="1:17" ht="14.45" customHeight="1" x14ac:dyDescent="0.2">
      <c r="A586" s="821" t="s">
        <v>588</v>
      </c>
      <c r="B586" s="822" t="s">
        <v>6328</v>
      </c>
      <c r="C586" s="822" t="s">
        <v>6335</v>
      </c>
      <c r="D586" s="822" t="s">
        <v>7004</v>
      </c>
      <c r="E586" s="822" t="s">
        <v>7003</v>
      </c>
      <c r="F586" s="831">
        <v>51</v>
      </c>
      <c r="G586" s="831">
        <v>5726.98</v>
      </c>
      <c r="H586" s="831">
        <v>0.90102106637718116</v>
      </c>
      <c r="I586" s="831">
        <v>112.29372549019607</v>
      </c>
      <c r="J586" s="831">
        <v>48.5</v>
      </c>
      <c r="K586" s="831">
        <v>6356.0999999999985</v>
      </c>
      <c r="L586" s="831">
        <v>1</v>
      </c>
      <c r="M586" s="831">
        <v>131.05360824742266</v>
      </c>
      <c r="N586" s="831">
        <v>202.20000000000007</v>
      </c>
      <c r="O586" s="831">
        <v>11915.310000000005</v>
      </c>
      <c r="P586" s="827">
        <v>1.8746259498749245</v>
      </c>
      <c r="Q586" s="832">
        <v>58.928338278931754</v>
      </c>
    </row>
    <row r="587" spans="1:17" ht="14.45" customHeight="1" x14ac:dyDescent="0.2">
      <c r="A587" s="821" t="s">
        <v>588</v>
      </c>
      <c r="B587" s="822" t="s">
        <v>6328</v>
      </c>
      <c r="C587" s="822" t="s">
        <v>6335</v>
      </c>
      <c r="D587" s="822" t="s">
        <v>7005</v>
      </c>
      <c r="E587" s="822" t="s">
        <v>7006</v>
      </c>
      <c r="F587" s="831">
        <v>1.2</v>
      </c>
      <c r="G587" s="831">
        <v>3916.4799999999996</v>
      </c>
      <c r="H587" s="831"/>
      <c r="I587" s="831">
        <v>3263.7333333333331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x14ac:dyDescent="0.2">
      <c r="A588" s="821" t="s">
        <v>588</v>
      </c>
      <c r="B588" s="822" t="s">
        <v>6328</v>
      </c>
      <c r="C588" s="822" t="s">
        <v>6335</v>
      </c>
      <c r="D588" s="822" t="s">
        <v>7007</v>
      </c>
      <c r="E588" s="822" t="s">
        <v>7008</v>
      </c>
      <c r="F588" s="831"/>
      <c r="G588" s="831"/>
      <c r="H588" s="831"/>
      <c r="I588" s="831"/>
      <c r="J588" s="831">
        <v>1</v>
      </c>
      <c r="K588" s="831">
        <v>4314.91</v>
      </c>
      <c r="L588" s="831">
        <v>1</v>
      </c>
      <c r="M588" s="831">
        <v>4314.91</v>
      </c>
      <c r="N588" s="831"/>
      <c r="O588" s="831"/>
      <c r="P588" s="827"/>
      <c r="Q588" s="832"/>
    </row>
    <row r="589" spans="1:17" ht="14.45" customHeight="1" x14ac:dyDescent="0.2">
      <c r="A589" s="821" t="s">
        <v>588</v>
      </c>
      <c r="B589" s="822" t="s">
        <v>6328</v>
      </c>
      <c r="C589" s="822" t="s">
        <v>6335</v>
      </c>
      <c r="D589" s="822" t="s">
        <v>7009</v>
      </c>
      <c r="E589" s="822" t="s">
        <v>7008</v>
      </c>
      <c r="F589" s="831"/>
      <c r="G589" s="831"/>
      <c r="H589" s="831"/>
      <c r="I589" s="831"/>
      <c r="J589" s="831">
        <v>12</v>
      </c>
      <c r="K589" s="831">
        <v>103557.95999999999</v>
      </c>
      <c r="L589" s="831">
        <v>1</v>
      </c>
      <c r="M589" s="831">
        <v>8629.83</v>
      </c>
      <c r="N589" s="831"/>
      <c r="O589" s="831"/>
      <c r="P589" s="827"/>
      <c r="Q589" s="832"/>
    </row>
    <row r="590" spans="1:17" ht="14.45" customHeight="1" x14ac:dyDescent="0.2">
      <c r="A590" s="821" t="s">
        <v>588</v>
      </c>
      <c r="B590" s="822" t="s">
        <v>6328</v>
      </c>
      <c r="C590" s="822" t="s">
        <v>6335</v>
      </c>
      <c r="D590" s="822" t="s">
        <v>7010</v>
      </c>
      <c r="E590" s="822" t="s">
        <v>1410</v>
      </c>
      <c r="F590" s="831"/>
      <c r="G590" s="831"/>
      <c r="H590" s="831"/>
      <c r="I590" s="831"/>
      <c r="J590" s="831"/>
      <c r="K590" s="831"/>
      <c r="L590" s="831"/>
      <c r="M590" s="831"/>
      <c r="N590" s="831">
        <v>0.6</v>
      </c>
      <c r="O590" s="831">
        <v>736.63</v>
      </c>
      <c r="P590" s="827"/>
      <c r="Q590" s="832">
        <v>1227.7166666666667</v>
      </c>
    </row>
    <row r="591" spans="1:17" ht="14.45" customHeight="1" x14ac:dyDescent="0.2">
      <c r="A591" s="821" t="s">
        <v>588</v>
      </c>
      <c r="B591" s="822" t="s">
        <v>6328</v>
      </c>
      <c r="C591" s="822" t="s">
        <v>6335</v>
      </c>
      <c r="D591" s="822" t="s">
        <v>7011</v>
      </c>
      <c r="E591" s="822" t="s">
        <v>7012</v>
      </c>
      <c r="F591" s="831">
        <v>4</v>
      </c>
      <c r="G591" s="831">
        <v>876.8</v>
      </c>
      <c r="H591" s="831">
        <v>1.1428571428571428</v>
      </c>
      <c r="I591" s="831">
        <v>219.2</v>
      </c>
      <c r="J591" s="831">
        <v>3.5</v>
      </c>
      <c r="K591" s="831">
        <v>767.2</v>
      </c>
      <c r="L591" s="831">
        <v>1</v>
      </c>
      <c r="M591" s="831">
        <v>219.20000000000002</v>
      </c>
      <c r="N591" s="831"/>
      <c r="O591" s="831"/>
      <c r="P591" s="827"/>
      <c r="Q591" s="832"/>
    </row>
    <row r="592" spans="1:17" ht="14.45" customHeight="1" x14ac:dyDescent="0.2">
      <c r="A592" s="821" t="s">
        <v>588</v>
      </c>
      <c r="B592" s="822" t="s">
        <v>6328</v>
      </c>
      <c r="C592" s="822" t="s">
        <v>6335</v>
      </c>
      <c r="D592" s="822" t="s">
        <v>7013</v>
      </c>
      <c r="E592" s="822" t="s">
        <v>7014</v>
      </c>
      <c r="F592" s="831">
        <v>3</v>
      </c>
      <c r="G592" s="831">
        <v>32558.760000000002</v>
      </c>
      <c r="H592" s="831">
        <v>1.5264017552413456</v>
      </c>
      <c r="I592" s="831">
        <v>10852.92</v>
      </c>
      <c r="J592" s="831">
        <v>2</v>
      </c>
      <c r="K592" s="831">
        <v>21330.400000000001</v>
      </c>
      <c r="L592" s="831">
        <v>1</v>
      </c>
      <c r="M592" s="831">
        <v>10665.2</v>
      </c>
      <c r="N592" s="831">
        <v>2</v>
      </c>
      <c r="O592" s="831">
        <v>21093.200000000001</v>
      </c>
      <c r="P592" s="827">
        <v>0.98887972096163224</v>
      </c>
      <c r="Q592" s="832">
        <v>10546.6</v>
      </c>
    </row>
    <row r="593" spans="1:17" ht="14.45" customHeight="1" x14ac:dyDescent="0.2">
      <c r="A593" s="821" t="s">
        <v>588</v>
      </c>
      <c r="B593" s="822" t="s">
        <v>6328</v>
      </c>
      <c r="C593" s="822" t="s">
        <v>6335</v>
      </c>
      <c r="D593" s="822" t="s">
        <v>7015</v>
      </c>
      <c r="E593" s="822" t="s">
        <v>7016</v>
      </c>
      <c r="F593" s="831">
        <v>5.7</v>
      </c>
      <c r="G593" s="831">
        <v>1989.1299999999999</v>
      </c>
      <c r="H593" s="831">
        <v>1.6779818293783688</v>
      </c>
      <c r="I593" s="831">
        <v>348.97017543859647</v>
      </c>
      <c r="J593" s="831">
        <v>3.6999999999999997</v>
      </c>
      <c r="K593" s="831">
        <v>1185.43</v>
      </c>
      <c r="L593" s="831">
        <v>1</v>
      </c>
      <c r="M593" s="831">
        <v>320.38648648648655</v>
      </c>
      <c r="N593" s="831"/>
      <c r="O593" s="831"/>
      <c r="P593" s="827"/>
      <c r="Q593" s="832"/>
    </row>
    <row r="594" spans="1:17" ht="14.45" customHeight="1" x14ac:dyDescent="0.2">
      <c r="A594" s="821" t="s">
        <v>588</v>
      </c>
      <c r="B594" s="822" t="s">
        <v>6328</v>
      </c>
      <c r="C594" s="822" t="s">
        <v>6335</v>
      </c>
      <c r="D594" s="822" t="s">
        <v>7017</v>
      </c>
      <c r="E594" s="822"/>
      <c r="F594" s="831">
        <v>9</v>
      </c>
      <c r="G594" s="831">
        <v>591.75</v>
      </c>
      <c r="H594" s="831"/>
      <c r="I594" s="831">
        <v>65.75</v>
      </c>
      <c r="J594" s="831">
        <v>0</v>
      </c>
      <c r="K594" s="831">
        <v>0</v>
      </c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588</v>
      </c>
      <c r="B595" s="822" t="s">
        <v>6328</v>
      </c>
      <c r="C595" s="822" t="s">
        <v>6335</v>
      </c>
      <c r="D595" s="822" t="s">
        <v>7018</v>
      </c>
      <c r="E595" s="822" t="s">
        <v>7019</v>
      </c>
      <c r="F595" s="831">
        <v>128.80000000000001</v>
      </c>
      <c r="G595" s="831">
        <v>9122.0399999999991</v>
      </c>
      <c r="H595" s="831">
        <v>3.1450213241302274</v>
      </c>
      <c r="I595" s="831">
        <v>70.823291925465824</v>
      </c>
      <c r="J595" s="831">
        <v>49.2</v>
      </c>
      <c r="K595" s="831">
        <v>2900.4699999999993</v>
      </c>
      <c r="L595" s="831">
        <v>1</v>
      </c>
      <c r="M595" s="831">
        <v>58.95264227642275</v>
      </c>
      <c r="N595" s="831">
        <v>20.799999999999997</v>
      </c>
      <c r="O595" s="831">
        <v>1223.71</v>
      </c>
      <c r="P595" s="827">
        <v>0.4219005885253081</v>
      </c>
      <c r="Q595" s="832">
        <v>58.83221153846155</v>
      </c>
    </row>
    <row r="596" spans="1:17" ht="14.45" customHeight="1" x14ac:dyDescent="0.2">
      <c r="A596" s="821" t="s">
        <v>588</v>
      </c>
      <c r="B596" s="822" t="s">
        <v>6328</v>
      </c>
      <c r="C596" s="822" t="s">
        <v>6335</v>
      </c>
      <c r="D596" s="822" t="s">
        <v>7020</v>
      </c>
      <c r="E596" s="822" t="s">
        <v>7021</v>
      </c>
      <c r="F596" s="831">
        <v>606.79999999999995</v>
      </c>
      <c r="G596" s="831">
        <v>26778.059999999998</v>
      </c>
      <c r="H596" s="831">
        <v>101.13324269204622</v>
      </c>
      <c r="I596" s="831">
        <v>44.129960448253129</v>
      </c>
      <c r="J596" s="831">
        <v>6</v>
      </c>
      <c r="K596" s="831">
        <v>264.77999999999997</v>
      </c>
      <c r="L596" s="831">
        <v>1</v>
      </c>
      <c r="M596" s="831">
        <v>44.129999999999995</v>
      </c>
      <c r="N596" s="831"/>
      <c r="O596" s="831"/>
      <c r="P596" s="827"/>
      <c r="Q596" s="832"/>
    </row>
    <row r="597" spans="1:17" ht="14.45" customHeight="1" x14ac:dyDescent="0.2">
      <c r="A597" s="821" t="s">
        <v>588</v>
      </c>
      <c r="B597" s="822" t="s">
        <v>6328</v>
      </c>
      <c r="C597" s="822" t="s">
        <v>6335</v>
      </c>
      <c r="D597" s="822" t="s">
        <v>7022</v>
      </c>
      <c r="E597" s="822" t="s">
        <v>7023</v>
      </c>
      <c r="F597" s="831">
        <v>1.8499999999999999</v>
      </c>
      <c r="G597" s="831">
        <v>1242.42</v>
      </c>
      <c r="H597" s="831">
        <v>0.10151037555946646</v>
      </c>
      <c r="I597" s="831">
        <v>671.57837837837849</v>
      </c>
      <c r="J597" s="831">
        <v>17.920000000000012</v>
      </c>
      <c r="K597" s="831">
        <v>12239.339999999998</v>
      </c>
      <c r="L597" s="831">
        <v>1</v>
      </c>
      <c r="M597" s="831">
        <v>682.99888392857088</v>
      </c>
      <c r="N597" s="831">
        <v>10.820000000000006</v>
      </c>
      <c r="O597" s="831">
        <v>7805.3099999999977</v>
      </c>
      <c r="P597" s="827">
        <v>0.63772311252077307</v>
      </c>
      <c r="Q597" s="832">
        <v>721.37800369685704</v>
      </c>
    </row>
    <row r="598" spans="1:17" ht="14.45" customHeight="1" x14ac:dyDescent="0.2">
      <c r="A598" s="821" t="s">
        <v>588</v>
      </c>
      <c r="B598" s="822" t="s">
        <v>6328</v>
      </c>
      <c r="C598" s="822" t="s">
        <v>6335</v>
      </c>
      <c r="D598" s="822" t="s">
        <v>7024</v>
      </c>
      <c r="E598" s="822" t="s">
        <v>7025</v>
      </c>
      <c r="F598" s="831">
        <v>3.7</v>
      </c>
      <c r="G598" s="831">
        <v>3013.6099999999997</v>
      </c>
      <c r="H598" s="831">
        <v>1.7477903308124159</v>
      </c>
      <c r="I598" s="831">
        <v>814.48918918918901</v>
      </c>
      <c r="J598" s="831">
        <v>4.6000000000000005</v>
      </c>
      <c r="K598" s="831">
        <v>1724.2399999999998</v>
      </c>
      <c r="L598" s="831">
        <v>1</v>
      </c>
      <c r="M598" s="831">
        <v>374.83478260869555</v>
      </c>
      <c r="N598" s="831"/>
      <c r="O598" s="831"/>
      <c r="P598" s="827"/>
      <c r="Q598" s="832"/>
    </row>
    <row r="599" spans="1:17" ht="14.45" customHeight="1" x14ac:dyDescent="0.2">
      <c r="A599" s="821" t="s">
        <v>588</v>
      </c>
      <c r="B599" s="822" t="s">
        <v>6328</v>
      </c>
      <c r="C599" s="822" t="s">
        <v>6335</v>
      </c>
      <c r="D599" s="822" t="s">
        <v>7026</v>
      </c>
      <c r="E599" s="822" t="s">
        <v>7027</v>
      </c>
      <c r="F599" s="831"/>
      <c r="G599" s="831"/>
      <c r="H599" s="831"/>
      <c r="I599" s="831"/>
      <c r="J599" s="831">
        <v>0.2</v>
      </c>
      <c r="K599" s="831">
        <v>326.37</v>
      </c>
      <c r="L599" s="831">
        <v>1</v>
      </c>
      <c r="M599" s="831">
        <v>1631.85</v>
      </c>
      <c r="N599" s="831">
        <v>0.08</v>
      </c>
      <c r="O599" s="831">
        <v>130.55000000000001</v>
      </c>
      <c r="P599" s="827">
        <v>0.40000612801421703</v>
      </c>
      <c r="Q599" s="832">
        <v>1631.875</v>
      </c>
    </row>
    <row r="600" spans="1:17" ht="14.45" customHeight="1" x14ac:dyDescent="0.2">
      <c r="A600" s="821" t="s">
        <v>588</v>
      </c>
      <c r="B600" s="822" t="s">
        <v>6328</v>
      </c>
      <c r="C600" s="822" t="s">
        <v>6335</v>
      </c>
      <c r="D600" s="822" t="s">
        <v>7028</v>
      </c>
      <c r="E600" s="822" t="s">
        <v>7029</v>
      </c>
      <c r="F600" s="831">
        <v>16.7</v>
      </c>
      <c r="G600" s="831">
        <v>7599.03</v>
      </c>
      <c r="H600" s="831"/>
      <c r="I600" s="831">
        <v>455.03173652694613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588</v>
      </c>
      <c r="B601" s="822" t="s">
        <v>6328</v>
      </c>
      <c r="C601" s="822" t="s">
        <v>6335</v>
      </c>
      <c r="D601" s="822" t="s">
        <v>7030</v>
      </c>
      <c r="E601" s="822"/>
      <c r="F601" s="831">
        <v>813.2</v>
      </c>
      <c r="G601" s="831">
        <v>75212.86</v>
      </c>
      <c r="H601" s="831"/>
      <c r="I601" s="831">
        <v>92.489990162321689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588</v>
      </c>
      <c r="B602" s="822" t="s">
        <v>6328</v>
      </c>
      <c r="C602" s="822" t="s">
        <v>6335</v>
      </c>
      <c r="D602" s="822" t="s">
        <v>7031</v>
      </c>
      <c r="E602" s="822" t="s">
        <v>7032</v>
      </c>
      <c r="F602" s="831">
        <v>237</v>
      </c>
      <c r="G602" s="831">
        <v>305104.32</v>
      </c>
      <c r="H602" s="831">
        <v>2.2788461538461537</v>
      </c>
      <c r="I602" s="831">
        <v>1287.3600000000001</v>
      </c>
      <c r="J602" s="831">
        <v>104</v>
      </c>
      <c r="K602" s="831">
        <v>133885.44</v>
      </c>
      <c r="L602" s="831">
        <v>1</v>
      </c>
      <c r="M602" s="831">
        <v>1287.3600000000001</v>
      </c>
      <c r="N602" s="831">
        <v>11</v>
      </c>
      <c r="O602" s="831">
        <v>14160.960000000001</v>
      </c>
      <c r="P602" s="827">
        <v>0.10576923076923077</v>
      </c>
      <c r="Q602" s="832">
        <v>1287.3600000000001</v>
      </c>
    </row>
    <row r="603" spans="1:17" ht="14.45" customHeight="1" x14ac:dyDescent="0.2">
      <c r="A603" s="821" t="s">
        <v>588</v>
      </c>
      <c r="B603" s="822" t="s">
        <v>6328</v>
      </c>
      <c r="C603" s="822" t="s">
        <v>6335</v>
      </c>
      <c r="D603" s="822" t="s">
        <v>7033</v>
      </c>
      <c r="E603" s="822" t="s">
        <v>7034</v>
      </c>
      <c r="F603" s="831">
        <v>3.1</v>
      </c>
      <c r="G603" s="831">
        <v>5058.76</v>
      </c>
      <c r="H603" s="831">
        <v>0.26723902942040345</v>
      </c>
      <c r="I603" s="831">
        <v>1631.8580645161292</v>
      </c>
      <c r="J603" s="831">
        <v>11.6</v>
      </c>
      <c r="K603" s="831">
        <v>18929.72</v>
      </c>
      <c r="L603" s="831">
        <v>1</v>
      </c>
      <c r="M603" s="831">
        <v>1631.8724137931035</v>
      </c>
      <c r="N603" s="831"/>
      <c r="O603" s="831"/>
      <c r="P603" s="827"/>
      <c r="Q603" s="832"/>
    </row>
    <row r="604" spans="1:17" ht="14.45" customHeight="1" x14ac:dyDescent="0.2">
      <c r="A604" s="821" t="s">
        <v>588</v>
      </c>
      <c r="B604" s="822" t="s">
        <v>6328</v>
      </c>
      <c r="C604" s="822" t="s">
        <v>6335</v>
      </c>
      <c r="D604" s="822" t="s">
        <v>7035</v>
      </c>
      <c r="E604" s="822"/>
      <c r="F604" s="831">
        <v>9.3999999999999986</v>
      </c>
      <c r="G604" s="831">
        <v>5721.75</v>
      </c>
      <c r="H604" s="831">
        <v>0.53263733092540699</v>
      </c>
      <c r="I604" s="831">
        <v>608.69680851063833</v>
      </c>
      <c r="J604" s="831">
        <v>14.200000000000003</v>
      </c>
      <c r="K604" s="831">
        <v>10742.300000000001</v>
      </c>
      <c r="L604" s="831">
        <v>1</v>
      </c>
      <c r="M604" s="831">
        <v>756.49999999999989</v>
      </c>
      <c r="N604" s="831"/>
      <c r="O604" s="831"/>
      <c r="P604" s="827"/>
      <c r="Q604" s="832"/>
    </row>
    <row r="605" spans="1:17" ht="14.45" customHeight="1" x14ac:dyDescent="0.2">
      <c r="A605" s="821" t="s">
        <v>588</v>
      </c>
      <c r="B605" s="822" t="s">
        <v>6328</v>
      </c>
      <c r="C605" s="822" t="s">
        <v>6335</v>
      </c>
      <c r="D605" s="822" t="s">
        <v>7036</v>
      </c>
      <c r="E605" s="822" t="s">
        <v>7037</v>
      </c>
      <c r="F605" s="831">
        <v>44.2</v>
      </c>
      <c r="G605" s="831">
        <v>4844.32</v>
      </c>
      <c r="H605" s="831">
        <v>22.1</v>
      </c>
      <c r="I605" s="831">
        <v>109.59999999999998</v>
      </c>
      <c r="J605" s="831">
        <v>2</v>
      </c>
      <c r="K605" s="831">
        <v>219.2</v>
      </c>
      <c r="L605" s="831">
        <v>1</v>
      </c>
      <c r="M605" s="831">
        <v>109.6</v>
      </c>
      <c r="N605" s="831">
        <v>18.399999999999999</v>
      </c>
      <c r="O605" s="831">
        <v>2016.6399999999999</v>
      </c>
      <c r="P605" s="827">
        <v>9.1999999999999993</v>
      </c>
      <c r="Q605" s="832">
        <v>109.60000000000001</v>
      </c>
    </row>
    <row r="606" spans="1:17" ht="14.45" customHeight="1" x14ac:dyDescent="0.2">
      <c r="A606" s="821" t="s">
        <v>588</v>
      </c>
      <c r="B606" s="822" t="s">
        <v>6328</v>
      </c>
      <c r="C606" s="822" t="s">
        <v>6335</v>
      </c>
      <c r="D606" s="822" t="s">
        <v>7038</v>
      </c>
      <c r="E606" s="822" t="s">
        <v>7037</v>
      </c>
      <c r="F606" s="831">
        <v>54</v>
      </c>
      <c r="G606" s="831">
        <v>11836.8</v>
      </c>
      <c r="H606" s="831">
        <v>18</v>
      </c>
      <c r="I606" s="831">
        <v>219.2</v>
      </c>
      <c r="J606" s="831">
        <v>3</v>
      </c>
      <c r="K606" s="831">
        <v>657.59999999999991</v>
      </c>
      <c r="L606" s="831">
        <v>1</v>
      </c>
      <c r="M606" s="831">
        <v>219.19999999999996</v>
      </c>
      <c r="N606" s="831"/>
      <c r="O606" s="831"/>
      <c r="P606" s="827"/>
      <c r="Q606" s="832"/>
    </row>
    <row r="607" spans="1:17" ht="14.45" customHeight="1" x14ac:dyDescent="0.2">
      <c r="A607" s="821" t="s">
        <v>588</v>
      </c>
      <c r="B607" s="822" t="s">
        <v>6328</v>
      </c>
      <c r="C607" s="822" t="s">
        <v>6335</v>
      </c>
      <c r="D607" s="822" t="s">
        <v>7039</v>
      </c>
      <c r="E607" s="822" t="s">
        <v>7040</v>
      </c>
      <c r="F607" s="831"/>
      <c r="G607" s="831"/>
      <c r="H607" s="831"/>
      <c r="I607" s="831"/>
      <c r="J607" s="831">
        <v>0.2</v>
      </c>
      <c r="K607" s="831">
        <v>66.97</v>
      </c>
      <c r="L607" s="831">
        <v>1</v>
      </c>
      <c r="M607" s="831">
        <v>334.84999999999997</v>
      </c>
      <c r="N607" s="831"/>
      <c r="O607" s="831"/>
      <c r="P607" s="827"/>
      <c r="Q607" s="832"/>
    </row>
    <row r="608" spans="1:17" ht="14.45" customHeight="1" x14ac:dyDescent="0.2">
      <c r="A608" s="821" t="s">
        <v>588</v>
      </c>
      <c r="B608" s="822" t="s">
        <v>6328</v>
      </c>
      <c r="C608" s="822" t="s">
        <v>6335</v>
      </c>
      <c r="D608" s="822" t="s">
        <v>7041</v>
      </c>
      <c r="E608" s="822" t="s">
        <v>7040</v>
      </c>
      <c r="F608" s="831">
        <v>24.85</v>
      </c>
      <c r="G608" s="831">
        <v>13937.490000000002</v>
      </c>
      <c r="H608" s="831">
        <v>0.71952738052094101</v>
      </c>
      <c r="I608" s="831">
        <v>560.86478873239435</v>
      </c>
      <c r="J608" s="831">
        <v>43.050000000000011</v>
      </c>
      <c r="K608" s="831">
        <v>19370.339999999997</v>
      </c>
      <c r="L608" s="831">
        <v>1</v>
      </c>
      <c r="M608" s="831">
        <v>449.9498257839719</v>
      </c>
      <c r="N608" s="831">
        <v>26.500000000000007</v>
      </c>
      <c r="O608" s="831">
        <v>17845.570000000003</v>
      </c>
      <c r="P608" s="827">
        <v>0.92128326090300983</v>
      </c>
      <c r="Q608" s="832">
        <v>673.4177358490565</v>
      </c>
    </row>
    <row r="609" spans="1:17" ht="14.45" customHeight="1" x14ac:dyDescent="0.2">
      <c r="A609" s="821" t="s">
        <v>588</v>
      </c>
      <c r="B609" s="822" t="s">
        <v>6328</v>
      </c>
      <c r="C609" s="822" t="s">
        <v>6335</v>
      </c>
      <c r="D609" s="822" t="s">
        <v>7042</v>
      </c>
      <c r="E609" s="822" t="s">
        <v>7043</v>
      </c>
      <c r="F609" s="831"/>
      <c r="G609" s="831"/>
      <c r="H609" s="831"/>
      <c r="I609" s="831"/>
      <c r="J609" s="831">
        <v>4</v>
      </c>
      <c r="K609" s="831">
        <v>3275.12</v>
      </c>
      <c r="L609" s="831">
        <v>1</v>
      </c>
      <c r="M609" s="831">
        <v>818.78</v>
      </c>
      <c r="N609" s="831"/>
      <c r="O609" s="831"/>
      <c r="P609" s="827"/>
      <c r="Q609" s="832"/>
    </row>
    <row r="610" spans="1:17" ht="14.45" customHeight="1" x14ac:dyDescent="0.2">
      <c r="A610" s="821" t="s">
        <v>588</v>
      </c>
      <c r="B610" s="822" t="s">
        <v>6328</v>
      </c>
      <c r="C610" s="822" t="s">
        <v>6335</v>
      </c>
      <c r="D610" s="822" t="s">
        <v>7044</v>
      </c>
      <c r="E610" s="822" t="s">
        <v>2615</v>
      </c>
      <c r="F610" s="831">
        <v>148.5</v>
      </c>
      <c r="G610" s="831">
        <v>42900.22</v>
      </c>
      <c r="H610" s="831">
        <v>1.7640756270557629</v>
      </c>
      <c r="I610" s="831">
        <v>288.89037037037036</v>
      </c>
      <c r="J610" s="831">
        <v>121.00000000000004</v>
      </c>
      <c r="K610" s="831">
        <v>24318.810000000023</v>
      </c>
      <c r="L610" s="831">
        <v>1</v>
      </c>
      <c r="M610" s="831">
        <v>200.98190082644641</v>
      </c>
      <c r="N610" s="831">
        <v>123.20000000000006</v>
      </c>
      <c r="O610" s="831">
        <v>39417.350000000006</v>
      </c>
      <c r="P610" s="827">
        <v>1.6208585041784516</v>
      </c>
      <c r="Q610" s="832">
        <v>319.94602272727263</v>
      </c>
    </row>
    <row r="611" spans="1:17" ht="14.45" customHeight="1" x14ac:dyDescent="0.2">
      <c r="A611" s="821" t="s">
        <v>588</v>
      </c>
      <c r="B611" s="822" t="s">
        <v>6328</v>
      </c>
      <c r="C611" s="822" t="s">
        <v>6335</v>
      </c>
      <c r="D611" s="822" t="s">
        <v>7045</v>
      </c>
      <c r="E611" s="822" t="s">
        <v>2597</v>
      </c>
      <c r="F611" s="831">
        <v>135</v>
      </c>
      <c r="G611" s="831">
        <v>19113.839999999997</v>
      </c>
      <c r="H611" s="831">
        <v>1.1292170975557452</v>
      </c>
      <c r="I611" s="831">
        <v>141.58399999999997</v>
      </c>
      <c r="J611" s="831">
        <v>319.55</v>
      </c>
      <c r="K611" s="831">
        <v>16926.629999999994</v>
      </c>
      <c r="L611" s="831">
        <v>1</v>
      </c>
      <c r="M611" s="831">
        <v>52.97020810514784</v>
      </c>
      <c r="N611" s="831">
        <v>102</v>
      </c>
      <c r="O611" s="831">
        <v>5394.1200000000008</v>
      </c>
      <c r="P611" s="827">
        <v>0.31867654695589154</v>
      </c>
      <c r="Q611" s="832">
        <v>52.883529411764712</v>
      </c>
    </row>
    <row r="612" spans="1:17" ht="14.45" customHeight="1" x14ac:dyDescent="0.2">
      <c r="A612" s="821" t="s">
        <v>588</v>
      </c>
      <c r="B612" s="822" t="s">
        <v>6328</v>
      </c>
      <c r="C612" s="822" t="s">
        <v>6335</v>
      </c>
      <c r="D612" s="822" t="s">
        <v>7046</v>
      </c>
      <c r="E612" s="822" t="s">
        <v>7047</v>
      </c>
      <c r="F612" s="831">
        <v>1.25</v>
      </c>
      <c r="G612" s="831">
        <v>32096.26</v>
      </c>
      <c r="H612" s="831">
        <v>0.62527049509271049</v>
      </c>
      <c r="I612" s="831">
        <v>25677.007999999998</v>
      </c>
      <c r="J612" s="831">
        <v>2</v>
      </c>
      <c r="K612" s="831">
        <v>51331.8</v>
      </c>
      <c r="L612" s="831">
        <v>1</v>
      </c>
      <c r="M612" s="831">
        <v>25665.9</v>
      </c>
      <c r="N612" s="831"/>
      <c r="O612" s="831"/>
      <c r="P612" s="827"/>
      <c r="Q612" s="832"/>
    </row>
    <row r="613" spans="1:17" ht="14.45" customHeight="1" x14ac:dyDescent="0.2">
      <c r="A613" s="821" t="s">
        <v>588</v>
      </c>
      <c r="B613" s="822" t="s">
        <v>6328</v>
      </c>
      <c r="C613" s="822" t="s">
        <v>6335</v>
      </c>
      <c r="D613" s="822" t="s">
        <v>7048</v>
      </c>
      <c r="E613" s="822" t="s">
        <v>2642</v>
      </c>
      <c r="F613" s="831"/>
      <c r="G613" s="831"/>
      <c r="H613" s="831"/>
      <c r="I613" s="831"/>
      <c r="J613" s="831"/>
      <c r="K613" s="831"/>
      <c r="L613" s="831"/>
      <c r="M613" s="831"/>
      <c r="N613" s="831">
        <v>0.2</v>
      </c>
      <c r="O613" s="831">
        <v>106.72</v>
      </c>
      <c r="P613" s="827"/>
      <c r="Q613" s="832">
        <v>533.59999999999991</v>
      </c>
    </row>
    <row r="614" spans="1:17" ht="14.45" customHeight="1" x14ac:dyDescent="0.2">
      <c r="A614" s="821" t="s">
        <v>588</v>
      </c>
      <c r="B614" s="822" t="s">
        <v>6328</v>
      </c>
      <c r="C614" s="822" t="s">
        <v>6335</v>
      </c>
      <c r="D614" s="822" t="s">
        <v>7049</v>
      </c>
      <c r="E614" s="822" t="s">
        <v>7050</v>
      </c>
      <c r="F614" s="831">
        <v>126.1</v>
      </c>
      <c r="G614" s="831">
        <v>720257.96</v>
      </c>
      <c r="H614" s="831">
        <v>2.7906915724176944</v>
      </c>
      <c r="I614" s="831">
        <v>5711.7998413957175</v>
      </c>
      <c r="J614" s="831">
        <v>71.099999999999994</v>
      </c>
      <c r="K614" s="831">
        <v>258093</v>
      </c>
      <c r="L614" s="831">
        <v>1</v>
      </c>
      <c r="M614" s="831">
        <v>3630.0000000000005</v>
      </c>
      <c r="N614" s="831">
        <v>83</v>
      </c>
      <c r="O614" s="831">
        <v>301290</v>
      </c>
      <c r="P614" s="827">
        <v>1.1673699015471168</v>
      </c>
      <c r="Q614" s="832">
        <v>3630</v>
      </c>
    </row>
    <row r="615" spans="1:17" ht="14.45" customHeight="1" x14ac:dyDescent="0.2">
      <c r="A615" s="821" t="s">
        <v>588</v>
      </c>
      <c r="B615" s="822" t="s">
        <v>6328</v>
      </c>
      <c r="C615" s="822" t="s">
        <v>6335</v>
      </c>
      <c r="D615" s="822" t="s">
        <v>7051</v>
      </c>
      <c r="E615" s="822" t="s">
        <v>1717</v>
      </c>
      <c r="F615" s="831">
        <v>51</v>
      </c>
      <c r="G615" s="831">
        <v>142731.59999999998</v>
      </c>
      <c r="H615" s="831">
        <v>1.1538366396462976</v>
      </c>
      <c r="I615" s="831">
        <v>2798.6588235294112</v>
      </c>
      <c r="J615" s="831">
        <v>43</v>
      </c>
      <c r="K615" s="831">
        <v>123701.73999999999</v>
      </c>
      <c r="L615" s="831">
        <v>1</v>
      </c>
      <c r="M615" s="831">
        <v>2876.7846511627904</v>
      </c>
      <c r="N615" s="831">
        <v>3</v>
      </c>
      <c r="O615" s="831">
        <v>9518.34</v>
      </c>
      <c r="P615" s="827">
        <v>7.6945886129006755E-2</v>
      </c>
      <c r="Q615" s="832">
        <v>3172.78</v>
      </c>
    </row>
    <row r="616" spans="1:17" ht="14.45" customHeight="1" x14ac:dyDescent="0.2">
      <c r="A616" s="821" t="s">
        <v>588</v>
      </c>
      <c r="B616" s="822" t="s">
        <v>6328</v>
      </c>
      <c r="C616" s="822" t="s">
        <v>6335</v>
      </c>
      <c r="D616" s="822" t="s">
        <v>7052</v>
      </c>
      <c r="E616" s="822" t="s">
        <v>2615</v>
      </c>
      <c r="F616" s="831">
        <v>5.2</v>
      </c>
      <c r="G616" s="831">
        <v>1532.9599999999998</v>
      </c>
      <c r="H616" s="831">
        <v>0.14217954972518654</v>
      </c>
      <c r="I616" s="831">
        <v>294.79999999999995</v>
      </c>
      <c r="J616" s="831">
        <v>22.399999999999991</v>
      </c>
      <c r="K616" s="831">
        <v>10781.86</v>
      </c>
      <c r="L616" s="831">
        <v>1</v>
      </c>
      <c r="M616" s="831">
        <v>481.33303571428593</v>
      </c>
      <c r="N616" s="831">
        <v>29.099999999999998</v>
      </c>
      <c r="O616" s="831">
        <v>18972.170000000009</v>
      </c>
      <c r="P616" s="827">
        <v>1.7596379474413513</v>
      </c>
      <c r="Q616" s="832">
        <v>651.96460481099689</v>
      </c>
    </row>
    <row r="617" spans="1:17" ht="14.45" customHeight="1" x14ac:dyDescent="0.2">
      <c r="A617" s="821" t="s">
        <v>588</v>
      </c>
      <c r="B617" s="822" t="s">
        <v>6328</v>
      </c>
      <c r="C617" s="822" t="s">
        <v>6335</v>
      </c>
      <c r="D617" s="822" t="s">
        <v>7053</v>
      </c>
      <c r="E617" s="822" t="s">
        <v>7054</v>
      </c>
      <c r="F617" s="831">
        <v>0</v>
      </c>
      <c r="G617" s="831">
        <v>0</v>
      </c>
      <c r="H617" s="831"/>
      <c r="I617" s="831"/>
      <c r="J617" s="831"/>
      <c r="K617" s="831"/>
      <c r="L617" s="831"/>
      <c r="M617" s="831"/>
      <c r="N617" s="831"/>
      <c r="O617" s="831"/>
      <c r="P617" s="827"/>
      <c r="Q617" s="832"/>
    </row>
    <row r="618" spans="1:17" ht="14.45" customHeight="1" x14ac:dyDescent="0.2">
      <c r="A618" s="821" t="s">
        <v>588</v>
      </c>
      <c r="B618" s="822" t="s">
        <v>6328</v>
      </c>
      <c r="C618" s="822" t="s">
        <v>6335</v>
      </c>
      <c r="D618" s="822" t="s">
        <v>7055</v>
      </c>
      <c r="E618" s="822" t="s">
        <v>1717</v>
      </c>
      <c r="F618" s="831">
        <v>12</v>
      </c>
      <c r="G618" s="831">
        <v>76146.84</v>
      </c>
      <c r="H618" s="831">
        <v>0.75</v>
      </c>
      <c r="I618" s="831">
        <v>6345.57</v>
      </c>
      <c r="J618" s="831">
        <v>16</v>
      </c>
      <c r="K618" s="831">
        <v>101529.12</v>
      </c>
      <c r="L618" s="831">
        <v>1</v>
      </c>
      <c r="M618" s="831">
        <v>6345.57</v>
      </c>
      <c r="N618" s="831"/>
      <c r="O618" s="831"/>
      <c r="P618" s="827"/>
      <c r="Q618" s="832"/>
    </row>
    <row r="619" spans="1:17" ht="14.45" customHeight="1" x14ac:dyDescent="0.2">
      <c r="A619" s="821" t="s">
        <v>588</v>
      </c>
      <c r="B619" s="822" t="s">
        <v>6328</v>
      </c>
      <c r="C619" s="822" t="s">
        <v>6335</v>
      </c>
      <c r="D619" s="822" t="s">
        <v>7056</v>
      </c>
      <c r="E619" s="822" t="s">
        <v>7057</v>
      </c>
      <c r="F619" s="831"/>
      <c r="G619" s="831"/>
      <c r="H619" s="831"/>
      <c r="I619" s="831"/>
      <c r="J619" s="831">
        <v>53</v>
      </c>
      <c r="K619" s="831">
        <v>22131.94</v>
      </c>
      <c r="L619" s="831">
        <v>1</v>
      </c>
      <c r="M619" s="831">
        <v>417.58377358490566</v>
      </c>
      <c r="N619" s="831">
        <v>180.90000000000009</v>
      </c>
      <c r="O619" s="831">
        <v>82484.290000000008</v>
      </c>
      <c r="P619" s="827">
        <v>3.7269344666576907</v>
      </c>
      <c r="Q619" s="832">
        <v>455.96622443338845</v>
      </c>
    </row>
    <row r="620" spans="1:17" ht="14.45" customHeight="1" x14ac:dyDescent="0.2">
      <c r="A620" s="821" t="s">
        <v>588</v>
      </c>
      <c r="B620" s="822" t="s">
        <v>6328</v>
      </c>
      <c r="C620" s="822" t="s">
        <v>6335</v>
      </c>
      <c r="D620" s="822" t="s">
        <v>7058</v>
      </c>
      <c r="E620" s="822" t="s">
        <v>2557</v>
      </c>
      <c r="F620" s="831">
        <v>382</v>
      </c>
      <c r="G620" s="831">
        <v>18970.16</v>
      </c>
      <c r="H620" s="831">
        <v>1.2471220124711149</v>
      </c>
      <c r="I620" s="831">
        <v>49.660104712041885</v>
      </c>
      <c r="J620" s="831">
        <v>496</v>
      </c>
      <c r="K620" s="831">
        <v>15211.15</v>
      </c>
      <c r="L620" s="831">
        <v>1</v>
      </c>
      <c r="M620" s="831">
        <v>30.667641129032258</v>
      </c>
      <c r="N620" s="831">
        <v>873</v>
      </c>
      <c r="O620" s="831">
        <v>25727.30999999999</v>
      </c>
      <c r="P620" s="827">
        <v>1.6913454932730261</v>
      </c>
      <c r="Q620" s="832">
        <v>29.469999999999988</v>
      </c>
    </row>
    <row r="621" spans="1:17" ht="14.45" customHeight="1" x14ac:dyDescent="0.2">
      <c r="A621" s="821" t="s">
        <v>588</v>
      </c>
      <c r="B621" s="822" t="s">
        <v>6328</v>
      </c>
      <c r="C621" s="822" t="s">
        <v>6335</v>
      </c>
      <c r="D621" s="822" t="s">
        <v>7059</v>
      </c>
      <c r="E621" s="822" t="s">
        <v>7060</v>
      </c>
      <c r="F621" s="831">
        <v>0.7</v>
      </c>
      <c r="G621" s="831">
        <v>531.74</v>
      </c>
      <c r="H621" s="831">
        <v>0.74802352080578449</v>
      </c>
      <c r="I621" s="831">
        <v>759.62857142857149</v>
      </c>
      <c r="J621" s="831">
        <v>0.9</v>
      </c>
      <c r="K621" s="831">
        <v>710.86</v>
      </c>
      <c r="L621" s="831">
        <v>1</v>
      </c>
      <c r="M621" s="831">
        <v>789.84444444444443</v>
      </c>
      <c r="N621" s="831"/>
      <c r="O621" s="831"/>
      <c r="P621" s="827"/>
      <c r="Q621" s="832"/>
    </row>
    <row r="622" spans="1:17" ht="14.45" customHeight="1" x14ac:dyDescent="0.2">
      <c r="A622" s="821" t="s">
        <v>588</v>
      </c>
      <c r="B622" s="822" t="s">
        <v>6328</v>
      </c>
      <c r="C622" s="822" t="s">
        <v>6335</v>
      </c>
      <c r="D622" s="822" t="s">
        <v>7061</v>
      </c>
      <c r="E622" s="822"/>
      <c r="F622" s="831"/>
      <c r="G622" s="831"/>
      <c r="H622" s="831"/>
      <c r="I622" s="831"/>
      <c r="J622" s="831">
        <v>0.51999999999999991</v>
      </c>
      <c r="K622" s="831">
        <v>5190.6899999999996</v>
      </c>
      <c r="L622" s="831">
        <v>1</v>
      </c>
      <c r="M622" s="831">
        <v>9982.0961538461543</v>
      </c>
      <c r="N622" s="831"/>
      <c r="O622" s="831"/>
      <c r="P622" s="827"/>
      <c r="Q622" s="832"/>
    </row>
    <row r="623" spans="1:17" ht="14.45" customHeight="1" x14ac:dyDescent="0.2">
      <c r="A623" s="821" t="s">
        <v>588</v>
      </c>
      <c r="B623" s="822" t="s">
        <v>6328</v>
      </c>
      <c r="C623" s="822" t="s">
        <v>6335</v>
      </c>
      <c r="D623" s="822" t="s">
        <v>7062</v>
      </c>
      <c r="E623" s="822" t="s">
        <v>2541</v>
      </c>
      <c r="F623" s="831"/>
      <c r="G623" s="831"/>
      <c r="H623" s="831"/>
      <c r="I623" s="831"/>
      <c r="J623" s="831"/>
      <c r="K623" s="831"/>
      <c r="L623" s="831"/>
      <c r="M623" s="831"/>
      <c r="N623" s="831">
        <v>1.5</v>
      </c>
      <c r="O623" s="831">
        <v>637.86</v>
      </c>
      <c r="P623" s="827"/>
      <c r="Q623" s="832">
        <v>425.24</v>
      </c>
    </row>
    <row r="624" spans="1:17" ht="14.45" customHeight="1" x14ac:dyDescent="0.2">
      <c r="A624" s="821" t="s">
        <v>588</v>
      </c>
      <c r="B624" s="822" t="s">
        <v>6328</v>
      </c>
      <c r="C624" s="822" t="s">
        <v>6335</v>
      </c>
      <c r="D624" s="822" t="s">
        <v>7063</v>
      </c>
      <c r="E624" s="822" t="s">
        <v>2547</v>
      </c>
      <c r="F624" s="831">
        <v>173.54999999999998</v>
      </c>
      <c r="G624" s="831">
        <v>254298.51</v>
      </c>
      <c r="H624" s="831">
        <v>3.9354768369599635</v>
      </c>
      <c r="I624" s="831">
        <v>1465.275194468453</v>
      </c>
      <c r="J624" s="831">
        <v>140.60000000000008</v>
      </c>
      <c r="K624" s="831">
        <v>64616.949999999975</v>
      </c>
      <c r="L624" s="831">
        <v>1</v>
      </c>
      <c r="M624" s="831">
        <v>459.58001422475064</v>
      </c>
      <c r="N624" s="831">
        <v>159.00999999999996</v>
      </c>
      <c r="O624" s="831">
        <v>176143.59000000005</v>
      </c>
      <c r="P624" s="827">
        <v>2.725965710235474</v>
      </c>
      <c r="Q624" s="832">
        <v>1107.7516508395704</v>
      </c>
    </row>
    <row r="625" spans="1:17" ht="14.45" customHeight="1" x14ac:dyDescent="0.2">
      <c r="A625" s="821" t="s">
        <v>588</v>
      </c>
      <c r="B625" s="822" t="s">
        <v>6328</v>
      </c>
      <c r="C625" s="822" t="s">
        <v>6335</v>
      </c>
      <c r="D625" s="822" t="s">
        <v>7064</v>
      </c>
      <c r="E625" s="822" t="s">
        <v>2625</v>
      </c>
      <c r="F625" s="831">
        <v>29</v>
      </c>
      <c r="G625" s="831">
        <v>223524.4</v>
      </c>
      <c r="H625" s="831">
        <v>16.595717510097412</v>
      </c>
      <c r="I625" s="831">
        <v>7707.7379310344822</v>
      </c>
      <c r="J625" s="831">
        <v>12</v>
      </c>
      <c r="K625" s="831">
        <v>13468.8</v>
      </c>
      <c r="L625" s="831">
        <v>1</v>
      </c>
      <c r="M625" s="831">
        <v>1122.3999999999999</v>
      </c>
      <c r="N625" s="831">
        <v>24</v>
      </c>
      <c r="O625" s="831">
        <v>26503.080000000005</v>
      </c>
      <c r="P625" s="827">
        <v>1.9677387740555956</v>
      </c>
      <c r="Q625" s="832">
        <v>1104.2950000000003</v>
      </c>
    </row>
    <row r="626" spans="1:17" ht="14.45" customHeight="1" x14ac:dyDescent="0.2">
      <c r="A626" s="821" t="s">
        <v>588</v>
      </c>
      <c r="B626" s="822" t="s">
        <v>6328</v>
      </c>
      <c r="C626" s="822" t="s">
        <v>6335</v>
      </c>
      <c r="D626" s="822" t="s">
        <v>7065</v>
      </c>
      <c r="E626" s="822" t="s">
        <v>2568</v>
      </c>
      <c r="F626" s="831">
        <v>6.2</v>
      </c>
      <c r="G626" s="831">
        <v>20235.22</v>
      </c>
      <c r="H626" s="831">
        <v>0.35965284590993768</v>
      </c>
      <c r="I626" s="831">
        <v>3263.7451612903228</v>
      </c>
      <c r="J626" s="831">
        <v>47.699999999999996</v>
      </c>
      <c r="K626" s="831">
        <v>56263.19999999999</v>
      </c>
      <c r="L626" s="831">
        <v>1</v>
      </c>
      <c r="M626" s="831">
        <v>1179.5220125786163</v>
      </c>
      <c r="N626" s="831"/>
      <c r="O626" s="831"/>
      <c r="P626" s="827"/>
      <c r="Q626" s="832"/>
    </row>
    <row r="627" spans="1:17" ht="14.45" customHeight="1" x14ac:dyDescent="0.2">
      <c r="A627" s="821" t="s">
        <v>588</v>
      </c>
      <c r="B627" s="822" t="s">
        <v>6328</v>
      </c>
      <c r="C627" s="822" t="s">
        <v>6335</v>
      </c>
      <c r="D627" s="822" t="s">
        <v>7066</v>
      </c>
      <c r="E627" s="822" t="s">
        <v>7067</v>
      </c>
      <c r="F627" s="831">
        <v>3</v>
      </c>
      <c r="G627" s="831">
        <v>34262.61</v>
      </c>
      <c r="H627" s="831">
        <v>0.27457451004685046</v>
      </c>
      <c r="I627" s="831">
        <v>11420.87</v>
      </c>
      <c r="J627" s="831">
        <v>11</v>
      </c>
      <c r="K627" s="831">
        <v>124784.37999999999</v>
      </c>
      <c r="L627" s="831">
        <v>1</v>
      </c>
      <c r="M627" s="831">
        <v>11344.034545454544</v>
      </c>
      <c r="N627" s="831"/>
      <c r="O627" s="831"/>
      <c r="P627" s="827"/>
      <c r="Q627" s="832"/>
    </row>
    <row r="628" spans="1:17" ht="14.45" customHeight="1" x14ac:dyDescent="0.2">
      <c r="A628" s="821" t="s">
        <v>588</v>
      </c>
      <c r="B628" s="822" t="s">
        <v>6328</v>
      </c>
      <c r="C628" s="822" t="s">
        <v>6335</v>
      </c>
      <c r="D628" s="822" t="s">
        <v>7068</v>
      </c>
      <c r="E628" s="822" t="s">
        <v>7069</v>
      </c>
      <c r="F628" s="831">
        <v>0.8</v>
      </c>
      <c r="G628" s="831">
        <v>156.72</v>
      </c>
      <c r="H628" s="831"/>
      <c r="I628" s="831">
        <v>195.89999999999998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588</v>
      </c>
      <c r="B629" s="822" t="s">
        <v>6328</v>
      </c>
      <c r="C629" s="822" t="s">
        <v>6335</v>
      </c>
      <c r="D629" s="822" t="s">
        <v>7070</v>
      </c>
      <c r="E629" s="822" t="s">
        <v>7071</v>
      </c>
      <c r="F629" s="831">
        <v>4</v>
      </c>
      <c r="G629" s="831">
        <v>12691.12</v>
      </c>
      <c r="H629" s="831"/>
      <c r="I629" s="831">
        <v>3172.78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588</v>
      </c>
      <c r="B630" s="822" t="s">
        <v>6328</v>
      </c>
      <c r="C630" s="822" t="s">
        <v>6335</v>
      </c>
      <c r="D630" s="822" t="s">
        <v>7070</v>
      </c>
      <c r="E630" s="822"/>
      <c r="F630" s="831">
        <v>2</v>
      </c>
      <c r="G630" s="831">
        <v>6345.56</v>
      </c>
      <c r="H630" s="831"/>
      <c r="I630" s="831">
        <v>3172.78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588</v>
      </c>
      <c r="B631" s="822" t="s">
        <v>6328</v>
      </c>
      <c r="C631" s="822" t="s">
        <v>6335</v>
      </c>
      <c r="D631" s="822" t="s">
        <v>7072</v>
      </c>
      <c r="E631" s="822" t="s">
        <v>2578</v>
      </c>
      <c r="F631" s="831"/>
      <c r="G631" s="831"/>
      <c r="H631" s="831"/>
      <c r="I631" s="831"/>
      <c r="J631" s="831">
        <v>9</v>
      </c>
      <c r="K631" s="831">
        <v>1386</v>
      </c>
      <c r="L631" s="831">
        <v>1</v>
      </c>
      <c r="M631" s="831">
        <v>154</v>
      </c>
      <c r="N631" s="831">
        <v>19.300000000000004</v>
      </c>
      <c r="O631" s="831">
        <v>2908.5099999999998</v>
      </c>
      <c r="P631" s="827">
        <v>2.0984920634920634</v>
      </c>
      <c r="Q631" s="832">
        <v>150.69999999999996</v>
      </c>
    </row>
    <row r="632" spans="1:17" ht="14.45" customHeight="1" x14ac:dyDescent="0.2">
      <c r="A632" s="821" t="s">
        <v>588</v>
      </c>
      <c r="B632" s="822" t="s">
        <v>6328</v>
      </c>
      <c r="C632" s="822" t="s">
        <v>6335</v>
      </c>
      <c r="D632" s="822" t="s">
        <v>7073</v>
      </c>
      <c r="E632" s="822" t="s">
        <v>2578</v>
      </c>
      <c r="F632" s="831">
        <v>1.4</v>
      </c>
      <c r="G632" s="831">
        <v>1121.1199999999999</v>
      </c>
      <c r="H632" s="831">
        <v>0.4080776902581425</v>
      </c>
      <c r="I632" s="831">
        <v>800.8</v>
      </c>
      <c r="J632" s="831">
        <v>10.450000000000001</v>
      </c>
      <c r="K632" s="831">
        <v>2747.3199999999997</v>
      </c>
      <c r="L632" s="831">
        <v>1</v>
      </c>
      <c r="M632" s="831">
        <v>262.90143540669851</v>
      </c>
      <c r="N632" s="831">
        <v>5</v>
      </c>
      <c r="O632" s="831">
        <v>1320</v>
      </c>
      <c r="P632" s="827">
        <v>0.48046823813753042</v>
      </c>
      <c r="Q632" s="832">
        <v>264</v>
      </c>
    </row>
    <row r="633" spans="1:17" ht="14.45" customHeight="1" x14ac:dyDescent="0.2">
      <c r="A633" s="821" t="s">
        <v>588</v>
      </c>
      <c r="B633" s="822" t="s">
        <v>6328</v>
      </c>
      <c r="C633" s="822" t="s">
        <v>6335</v>
      </c>
      <c r="D633" s="822" t="s">
        <v>7074</v>
      </c>
      <c r="E633" s="822" t="s">
        <v>2562</v>
      </c>
      <c r="F633" s="831">
        <v>0.3</v>
      </c>
      <c r="G633" s="831">
        <v>43.76</v>
      </c>
      <c r="H633" s="831"/>
      <c r="I633" s="831">
        <v>145.86666666666667</v>
      </c>
      <c r="J633" s="831"/>
      <c r="K633" s="831"/>
      <c r="L633" s="831"/>
      <c r="M633" s="831"/>
      <c r="N633" s="831">
        <v>5.6000000000000005</v>
      </c>
      <c r="O633" s="831">
        <v>784.18</v>
      </c>
      <c r="P633" s="827"/>
      <c r="Q633" s="832">
        <v>140.03214285714284</v>
      </c>
    </row>
    <row r="634" spans="1:17" ht="14.45" customHeight="1" x14ac:dyDescent="0.2">
      <c r="A634" s="821" t="s">
        <v>588</v>
      </c>
      <c r="B634" s="822" t="s">
        <v>6328</v>
      </c>
      <c r="C634" s="822" t="s">
        <v>6335</v>
      </c>
      <c r="D634" s="822" t="s">
        <v>7075</v>
      </c>
      <c r="E634" s="822" t="s">
        <v>2597</v>
      </c>
      <c r="F634" s="831">
        <v>13</v>
      </c>
      <c r="G634" s="831">
        <v>434.07</v>
      </c>
      <c r="H634" s="831">
        <v>0.18840579710144925</v>
      </c>
      <c r="I634" s="831">
        <v>33.39</v>
      </c>
      <c r="J634" s="831">
        <v>69</v>
      </c>
      <c r="K634" s="831">
        <v>2303.9100000000003</v>
      </c>
      <c r="L634" s="831">
        <v>1</v>
      </c>
      <c r="M634" s="831">
        <v>33.390000000000008</v>
      </c>
      <c r="N634" s="831">
        <v>50.4</v>
      </c>
      <c r="O634" s="831">
        <v>1682.64</v>
      </c>
      <c r="P634" s="827">
        <v>0.73034102894644315</v>
      </c>
      <c r="Q634" s="832">
        <v>33.385714285714286</v>
      </c>
    </row>
    <row r="635" spans="1:17" ht="14.45" customHeight="1" x14ac:dyDescent="0.2">
      <c r="A635" s="821" t="s">
        <v>588</v>
      </c>
      <c r="B635" s="822" t="s">
        <v>6328</v>
      </c>
      <c r="C635" s="822" t="s">
        <v>6335</v>
      </c>
      <c r="D635" s="822" t="s">
        <v>7076</v>
      </c>
      <c r="E635" s="822" t="s">
        <v>7077</v>
      </c>
      <c r="F635" s="831">
        <v>12.399999999999999</v>
      </c>
      <c r="G635" s="831">
        <v>2087.66</v>
      </c>
      <c r="H635" s="831">
        <v>2.9929751118247512</v>
      </c>
      <c r="I635" s="831">
        <v>168.35967741935485</v>
      </c>
      <c r="J635" s="831">
        <v>5.1999999999999993</v>
      </c>
      <c r="K635" s="831">
        <v>697.51999999999975</v>
      </c>
      <c r="L635" s="831">
        <v>1</v>
      </c>
      <c r="M635" s="831">
        <v>134.13846153846151</v>
      </c>
      <c r="N635" s="831">
        <v>11.8</v>
      </c>
      <c r="O635" s="831">
        <v>1529.8500000000004</v>
      </c>
      <c r="P635" s="827">
        <v>2.1932704438582418</v>
      </c>
      <c r="Q635" s="832">
        <v>129.64830508474577</v>
      </c>
    </row>
    <row r="636" spans="1:17" ht="14.45" customHeight="1" x14ac:dyDescent="0.2">
      <c r="A636" s="821" t="s">
        <v>588</v>
      </c>
      <c r="B636" s="822" t="s">
        <v>6328</v>
      </c>
      <c r="C636" s="822" t="s">
        <v>6335</v>
      </c>
      <c r="D636" s="822" t="s">
        <v>7078</v>
      </c>
      <c r="E636" s="822" t="s">
        <v>1863</v>
      </c>
      <c r="F636" s="831">
        <v>1</v>
      </c>
      <c r="G636" s="831">
        <v>7132.1</v>
      </c>
      <c r="H636" s="831"/>
      <c r="I636" s="831">
        <v>7132.1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588</v>
      </c>
      <c r="B637" s="822" t="s">
        <v>6328</v>
      </c>
      <c r="C637" s="822" t="s">
        <v>6335</v>
      </c>
      <c r="D637" s="822" t="s">
        <v>7079</v>
      </c>
      <c r="E637" s="822" t="s">
        <v>1836</v>
      </c>
      <c r="F637" s="831">
        <v>2.6</v>
      </c>
      <c r="G637" s="831">
        <v>420.18</v>
      </c>
      <c r="H637" s="831"/>
      <c r="I637" s="831">
        <v>161.6076923076923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588</v>
      </c>
      <c r="B638" s="822" t="s">
        <v>6328</v>
      </c>
      <c r="C638" s="822" t="s">
        <v>6335</v>
      </c>
      <c r="D638" s="822" t="s">
        <v>7080</v>
      </c>
      <c r="E638" s="822" t="s">
        <v>2584</v>
      </c>
      <c r="F638" s="831">
        <v>29.5</v>
      </c>
      <c r="G638" s="831">
        <v>19329.04</v>
      </c>
      <c r="H638" s="831">
        <v>0.89158144791162164</v>
      </c>
      <c r="I638" s="831">
        <v>655.22169491525426</v>
      </c>
      <c r="J638" s="831">
        <v>31.650000000000002</v>
      </c>
      <c r="K638" s="831">
        <v>21679.5</v>
      </c>
      <c r="L638" s="831">
        <v>1</v>
      </c>
      <c r="M638" s="831">
        <v>684.97630331753555</v>
      </c>
      <c r="N638" s="831">
        <v>33.529999999999994</v>
      </c>
      <c r="O638" s="831">
        <v>25347.770000000004</v>
      </c>
      <c r="P638" s="827">
        <v>1.169204548075371</v>
      </c>
      <c r="Q638" s="832">
        <v>755.97286012526126</v>
      </c>
    </row>
    <row r="639" spans="1:17" ht="14.45" customHeight="1" x14ac:dyDescent="0.2">
      <c r="A639" s="821" t="s">
        <v>588</v>
      </c>
      <c r="B639" s="822" t="s">
        <v>6328</v>
      </c>
      <c r="C639" s="822" t="s">
        <v>6335</v>
      </c>
      <c r="D639" s="822" t="s">
        <v>7081</v>
      </c>
      <c r="E639" s="822" t="s">
        <v>7082</v>
      </c>
      <c r="F639" s="831">
        <v>6</v>
      </c>
      <c r="G639" s="831">
        <v>4279.26</v>
      </c>
      <c r="H639" s="831">
        <v>0.66788404901368614</v>
      </c>
      <c r="I639" s="831">
        <v>713.21</v>
      </c>
      <c r="J639" s="831">
        <v>9</v>
      </c>
      <c r="K639" s="831">
        <v>6407.1900000000005</v>
      </c>
      <c r="L639" s="831">
        <v>1</v>
      </c>
      <c r="M639" s="831">
        <v>711.91000000000008</v>
      </c>
      <c r="N639" s="831"/>
      <c r="O639" s="831"/>
      <c r="P639" s="827"/>
      <c r="Q639" s="832"/>
    </row>
    <row r="640" spans="1:17" ht="14.45" customHeight="1" x14ac:dyDescent="0.2">
      <c r="A640" s="821" t="s">
        <v>588</v>
      </c>
      <c r="B640" s="822" t="s">
        <v>6328</v>
      </c>
      <c r="C640" s="822" t="s">
        <v>6335</v>
      </c>
      <c r="D640" s="822" t="s">
        <v>7083</v>
      </c>
      <c r="E640" s="822" t="s">
        <v>7084</v>
      </c>
      <c r="F640" s="831">
        <v>304.40000000000003</v>
      </c>
      <c r="G640" s="831">
        <v>688602.41</v>
      </c>
      <c r="H640" s="831">
        <v>2.9624304389479685</v>
      </c>
      <c r="I640" s="831">
        <v>2262.1629763469118</v>
      </c>
      <c r="J640" s="831">
        <v>189.89999999999998</v>
      </c>
      <c r="K640" s="831">
        <v>232445.09</v>
      </c>
      <c r="L640" s="831">
        <v>1</v>
      </c>
      <c r="M640" s="831">
        <v>1224.0394418114799</v>
      </c>
      <c r="N640" s="831">
        <v>21.300000000000011</v>
      </c>
      <c r="O640" s="831">
        <v>48738.710000000014</v>
      </c>
      <c r="P640" s="827">
        <v>0.20967838038652489</v>
      </c>
      <c r="Q640" s="832">
        <v>2288.20234741784</v>
      </c>
    </row>
    <row r="641" spans="1:17" ht="14.45" customHeight="1" x14ac:dyDescent="0.2">
      <c r="A641" s="821" t="s">
        <v>588</v>
      </c>
      <c r="B641" s="822" t="s">
        <v>6328</v>
      </c>
      <c r="C641" s="822" t="s">
        <v>6335</v>
      </c>
      <c r="D641" s="822" t="s">
        <v>7085</v>
      </c>
      <c r="E641" s="822" t="s">
        <v>7086</v>
      </c>
      <c r="F641" s="831">
        <v>0.8</v>
      </c>
      <c r="G641" s="831">
        <v>233.17</v>
      </c>
      <c r="H641" s="831"/>
      <c r="I641" s="831">
        <v>291.46249999999998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588</v>
      </c>
      <c r="B642" s="822" t="s">
        <v>6328</v>
      </c>
      <c r="C642" s="822" t="s">
        <v>6335</v>
      </c>
      <c r="D642" s="822" t="s">
        <v>7087</v>
      </c>
      <c r="E642" s="822" t="s">
        <v>3489</v>
      </c>
      <c r="F642" s="831"/>
      <c r="G642" s="831"/>
      <c r="H642" s="831"/>
      <c r="I642" s="831"/>
      <c r="J642" s="831"/>
      <c r="K642" s="831"/>
      <c r="L642" s="831"/>
      <c r="M642" s="831"/>
      <c r="N642" s="831">
        <v>2.5</v>
      </c>
      <c r="O642" s="831">
        <v>1842.53</v>
      </c>
      <c r="P642" s="827"/>
      <c r="Q642" s="832">
        <v>737.01199999999994</v>
      </c>
    </row>
    <row r="643" spans="1:17" ht="14.45" customHeight="1" x14ac:dyDescent="0.2">
      <c r="A643" s="821" t="s">
        <v>588</v>
      </c>
      <c r="B643" s="822" t="s">
        <v>6328</v>
      </c>
      <c r="C643" s="822" t="s">
        <v>6335</v>
      </c>
      <c r="D643" s="822" t="s">
        <v>7088</v>
      </c>
      <c r="E643" s="822" t="s">
        <v>2621</v>
      </c>
      <c r="F643" s="831">
        <v>121</v>
      </c>
      <c r="G643" s="831">
        <v>282377.7</v>
      </c>
      <c r="H643" s="831"/>
      <c r="I643" s="831">
        <v>2333.7000000000003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588</v>
      </c>
      <c r="B644" s="822" t="s">
        <v>6328</v>
      </c>
      <c r="C644" s="822" t="s">
        <v>6335</v>
      </c>
      <c r="D644" s="822" t="s">
        <v>7089</v>
      </c>
      <c r="E644" s="822" t="s">
        <v>7090</v>
      </c>
      <c r="F644" s="831">
        <v>101</v>
      </c>
      <c r="G644" s="831">
        <v>73876.97</v>
      </c>
      <c r="H644" s="831">
        <v>3.7192303877814146</v>
      </c>
      <c r="I644" s="831">
        <v>731.45514851485154</v>
      </c>
      <c r="J644" s="831">
        <v>38</v>
      </c>
      <c r="K644" s="831">
        <v>19863.509999999998</v>
      </c>
      <c r="L644" s="831">
        <v>1</v>
      </c>
      <c r="M644" s="831">
        <v>522.72394736842102</v>
      </c>
      <c r="N644" s="831"/>
      <c r="O644" s="831"/>
      <c r="P644" s="827"/>
      <c r="Q644" s="832"/>
    </row>
    <row r="645" spans="1:17" ht="14.45" customHeight="1" x14ac:dyDescent="0.2">
      <c r="A645" s="821" t="s">
        <v>588</v>
      </c>
      <c r="B645" s="822" t="s">
        <v>6328</v>
      </c>
      <c r="C645" s="822" t="s">
        <v>6335</v>
      </c>
      <c r="D645" s="822" t="s">
        <v>7091</v>
      </c>
      <c r="E645" s="822" t="s">
        <v>1803</v>
      </c>
      <c r="F645" s="831"/>
      <c r="G645" s="831"/>
      <c r="H645" s="831"/>
      <c r="I645" s="831"/>
      <c r="J645" s="831">
        <v>83</v>
      </c>
      <c r="K645" s="831">
        <v>7676.67</v>
      </c>
      <c r="L645" s="831">
        <v>1</v>
      </c>
      <c r="M645" s="831">
        <v>92.49</v>
      </c>
      <c r="N645" s="831">
        <v>317.70000000000005</v>
      </c>
      <c r="O645" s="831">
        <v>29384.000000000004</v>
      </c>
      <c r="P645" s="827">
        <v>3.8277013340419743</v>
      </c>
      <c r="Q645" s="832">
        <v>92.489770223481273</v>
      </c>
    </row>
    <row r="646" spans="1:17" ht="14.45" customHeight="1" x14ac:dyDescent="0.2">
      <c r="A646" s="821" t="s">
        <v>588</v>
      </c>
      <c r="B646" s="822" t="s">
        <v>6328</v>
      </c>
      <c r="C646" s="822" t="s">
        <v>6335</v>
      </c>
      <c r="D646" s="822" t="s">
        <v>7092</v>
      </c>
      <c r="E646" s="822" t="s">
        <v>1731</v>
      </c>
      <c r="F646" s="831">
        <v>33</v>
      </c>
      <c r="G646" s="831">
        <v>327492</v>
      </c>
      <c r="H646" s="831">
        <v>1.3025886788238217</v>
      </c>
      <c r="I646" s="831">
        <v>9924</v>
      </c>
      <c r="J646" s="831">
        <v>26</v>
      </c>
      <c r="K646" s="831">
        <v>251416.28</v>
      </c>
      <c r="L646" s="831">
        <v>1</v>
      </c>
      <c r="M646" s="831">
        <v>9669.8569230769226</v>
      </c>
      <c r="N646" s="831"/>
      <c r="O646" s="831"/>
      <c r="P646" s="827"/>
      <c r="Q646" s="832"/>
    </row>
    <row r="647" spans="1:17" ht="14.45" customHeight="1" x14ac:dyDescent="0.2">
      <c r="A647" s="821" t="s">
        <v>588</v>
      </c>
      <c r="B647" s="822" t="s">
        <v>6328</v>
      </c>
      <c r="C647" s="822" t="s">
        <v>6335</v>
      </c>
      <c r="D647" s="822" t="s">
        <v>7093</v>
      </c>
      <c r="E647" s="822" t="s">
        <v>1861</v>
      </c>
      <c r="F647" s="831"/>
      <c r="G647" s="831"/>
      <c r="H647" s="831"/>
      <c r="I647" s="831"/>
      <c r="J647" s="831">
        <v>1</v>
      </c>
      <c r="K647" s="831">
        <v>22125.68</v>
      </c>
      <c r="L647" s="831">
        <v>1</v>
      </c>
      <c r="M647" s="831">
        <v>22125.68</v>
      </c>
      <c r="N647" s="831">
        <v>9</v>
      </c>
      <c r="O647" s="831">
        <v>194492.7</v>
      </c>
      <c r="P647" s="827">
        <v>8.7903603414674709</v>
      </c>
      <c r="Q647" s="832">
        <v>21610.300000000003</v>
      </c>
    </row>
    <row r="648" spans="1:17" ht="14.45" customHeight="1" x14ac:dyDescent="0.2">
      <c r="A648" s="821" t="s">
        <v>588</v>
      </c>
      <c r="B648" s="822" t="s">
        <v>6328</v>
      </c>
      <c r="C648" s="822" t="s">
        <v>6335</v>
      </c>
      <c r="D648" s="822" t="s">
        <v>7094</v>
      </c>
      <c r="E648" s="822" t="s">
        <v>7095</v>
      </c>
      <c r="F648" s="831"/>
      <c r="G648" s="831"/>
      <c r="H648" s="831"/>
      <c r="I648" s="831"/>
      <c r="J648" s="831">
        <v>155.1</v>
      </c>
      <c r="K648" s="831">
        <v>82281.170000000027</v>
      </c>
      <c r="L648" s="831">
        <v>1</v>
      </c>
      <c r="M648" s="831">
        <v>530.50399742101888</v>
      </c>
      <c r="N648" s="831">
        <v>15</v>
      </c>
      <c r="O648" s="831">
        <v>33971.800000000003</v>
      </c>
      <c r="P648" s="827">
        <v>0.41287453739415703</v>
      </c>
      <c r="Q648" s="832">
        <v>2264.7866666666669</v>
      </c>
    </row>
    <row r="649" spans="1:17" ht="14.45" customHeight="1" x14ac:dyDescent="0.2">
      <c r="A649" s="821" t="s">
        <v>588</v>
      </c>
      <c r="B649" s="822" t="s">
        <v>6328</v>
      </c>
      <c r="C649" s="822" t="s">
        <v>6335</v>
      </c>
      <c r="D649" s="822" t="s">
        <v>7096</v>
      </c>
      <c r="E649" s="822" t="s">
        <v>7097</v>
      </c>
      <c r="F649" s="831">
        <v>4</v>
      </c>
      <c r="G649" s="831">
        <v>842.28</v>
      </c>
      <c r="H649" s="831"/>
      <c r="I649" s="831">
        <v>210.57</v>
      </c>
      <c r="J649" s="831"/>
      <c r="K649" s="831"/>
      <c r="L649" s="831"/>
      <c r="M649" s="831"/>
      <c r="N649" s="831">
        <v>8</v>
      </c>
      <c r="O649" s="831">
        <v>1145.5999999999999</v>
      </c>
      <c r="P649" s="827"/>
      <c r="Q649" s="832">
        <v>143.19999999999999</v>
      </c>
    </row>
    <row r="650" spans="1:17" ht="14.45" customHeight="1" x14ac:dyDescent="0.2">
      <c r="A650" s="821" t="s">
        <v>588</v>
      </c>
      <c r="B650" s="822" t="s">
        <v>6328</v>
      </c>
      <c r="C650" s="822" t="s">
        <v>6335</v>
      </c>
      <c r="D650" s="822" t="s">
        <v>7098</v>
      </c>
      <c r="E650" s="822" t="s">
        <v>1734</v>
      </c>
      <c r="F650" s="831">
        <v>28</v>
      </c>
      <c r="G650" s="831">
        <v>62580</v>
      </c>
      <c r="H650" s="831">
        <v>3.5</v>
      </c>
      <c r="I650" s="831">
        <v>2235</v>
      </c>
      <c r="J650" s="831">
        <v>8</v>
      </c>
      <c r="K650" s="831">
        <v>17880</v>
      </c>
      <c r="L650" s="831">
        <v>1</v>
      </c>
      <c r="M650" s="831">
        <v>2235</v>
      </c>
      <c r="N650" s="831">
        <v>4</v>
      </c>
      <c r="O650" s="831">
        <v>8940</v>
      </c>
      <c r="P650" s="827">
        <v>0.5</v>
      </c>
      <c r="Q650" s="832">
        <v>2235</v>
      </c>
    </row>
    <row r="651" spans="1:17" ht="14.45" customHeight="1" x14ac:dyDescent="0.2">
      <c r="A651" s="821" t="s">
        <v>588</v>
      </c>
      <c r="B651" s="822" t="s">
        <v>6328</v>
      </c>
      <c r="C651" s="822" t="s">
        <v>6335</v>
      </c>
      <c r="D651" s="822" t="s">
        <v>7099</v>
      </c>
      <c r="E651" s="822"/>
      <c r="F651" s="831"/>
      <c r="G651" s="831"/>
      <c r="H651" s="831"/>
      <c r="I651" s="831"/>
      <c r="J651" s="831">
        <v>2.4</v>
      </c>
      <c r="K651" s="831">
        <v>69517.2</v>
      </c>
      <c r="L651" s="831">
        <v>1</v>
      </c>
      <c r="M651" s="831">
        <v>28965.5</v>
      </c>
      <c r="N651" s="831"/>
      <c r="O651" s="831"/>
      <c r="P651" s="827"/>
      <c r="Q651" s="832"/>
    </row>
    <row r="652" spans="1:17" ht="14.45" customHeight="1" x14ac:dyDescent="0.2">
      <c r="A652" s="821" t="s">
        <v>588</v>
      </c>
      <c r="B652" s="822" t="s">
        <v>6328</v>
      </c>
      <c r="C652" s="822" t="s">
        <v>6335</v>
      </c>
      <c r="D652" s="822" t="s">
        <v>7100</v>
      </c>
      <c r="E652" s="822" t="s">
        <v>7067</v>
      </c>
      <c r="F652" s="831"/>
      <c r="G652" s="831"/>
      <c r="H652" s="831"/>
      <c r="I652" s="831"/>
      <c r="J652" s="831">
        <v>4</v>
      </c>
      <c r="K652" s="831">
        <v>99559.4</v>
      </c>
      <c r="L652" s="831">
        <v>1</v>
      </c>
      <c r="M652" s="831">
        <v>24889.85</v>
      </c>
      <c r="N652" s="831"/>
      <c r="O652" s="831"/>
      <c r="P652" s="827"/>
      <c r="Q652" s="832"/>
    </row>
    <row r="653" spans="1:17" ht="14.45" customHeight="1" x14ac:dyDescent="0.2">
      <c r="A653" s="821" t="s">
        <v>588</v>
      </c>
      <c r="B653" s="822" t="s">
        <v>6328</v>
      </c>
      <c r="C653" s="822" t="s">
        <v>6335</v>
      </c>
      <c r="D653" s="822" t="s">
        <v>7101</v>
      </c>
      <c r="E653" s="822" t="s">
        <v>7043</v>
      </c>
      <c r="F653" s="831"/>
      <c r="G653" s="831"/>
      <c r="H653" s="831"/>
      <c r="I653" s="831"/>
      <c r="J653" s="831">
        <v>8</v>
      </c>
      <c r="K653" s="831">
        <v>2114.88</v>
      </c>
      <c r="L653" s="831">
        <v>1</v>
      </c>
      <c r="M653" s="831">
        <v>264.36</v>
      </c>
      <c r="N653" s="831">
        <v>10</v>
      </c>
      <c r="O653" s="831">
        <v>2841.9</v>
      </c>
      <c r="P653" s="827">
        <v>1.3437641852019973</v>
      </c>
      <c r="Q653" s="832">
        <v>284.19</v>
      </c>
    </row>
    <row r="654" spans="1:17" ht="14.45" customHeight="1" x14ac:dyDescent="0.2">
      <c r="A654" s="821" t="s">
        <v>588</v>
      </c>
      <c r="B654" s="822" t="s">
        <v>6328</v>
      </c>
      <c r="C654" s="822" t="s">
        <v>6335</v>
      </c>
      <c r="D654" s="822" t="s">
        <v>7102</v>
      </c>
      <c r="E654" s="822" t="s">
        <v>1804</v>
      </c>
      <c r="F654" s="831"/>
      <c r="G654" s="831"/>
      <c r="H654" s="831"/>
      <c r="I654" s="831"/>
      <c r="J654" s="831"/>
      <c r="K654" s="831"/>
      <c r="L654" s="831"/>
      <c r="M654" s="831"/>
      <c r="N654" s="831">
        <v>3.8</v>
      </c>
      <c r="O654" s="831">
        <v>25723.15</v>
      </c>
      <c r="P654" s="827"/>
      <c r="Q654" s="832">
        <v>6769.2500000000009</v>
      </c>
    </row>
    <row r="655" spans="1:17" ht="14.45" customHeight="1" x14ac:dyDescent="0.2">
      <c r="A655" s="821" t="s">
        <v>588</v>
      </c>
      <c r="B655" s="822" t="s">
        <v>6328</v>
      </c>
      <c r="C655" s="822" t="s">
        <v>6335</v>
      </c>
      <c r="D655" s="822" t="s">
        <v>7103</v>
      </c>
      <c r="E655" s="822" t="s">
        <v>1717</v>
      </c>
      <c r="F655" s="831"/>
      <c r="G655" s="831"/>
      <c r="H655" s="831"/>
      <c r="I655" s="831"/>
      <c r="J655" s="831">
        <v>12</v>
      </c>
      <c r="K655" s="831">
        <v>76146.84</v>
      </c>
      <c r="L655" s="831">
        <v>1</v>
      </c>
      <c r="M655" s="831">
        <v>6345.57</v>
      </c>
      <c r="N655" s="831">
        <v>30</v>
      </c>
      <c r="O655" s="831">
        <v>190367.10000000003</v>
      </c>
      <c r="P655" s="827">
        <v>2.5000000000000004</v>
      </c>
      <c r="Q655" s="832">
        <v>6345.5700000000015</v>
      </c>
    </row>
    <row r="656" spans="1:17" ht="14.45" customHeight="1" x14ac:dyDescent="0.2">
      <c r="A656" s="821" t="s">
        <v>588</v>
      </c>
      <c r="B656" s="822" t="s">
        <v>6328</v>
      </c>
      <c r="C656" s="822" t="s">
        <v>6335</v>
      </c>
      <c r="D656" s="822" t="s">
        <v>7104</v>
      </c>
      <c r="E656" s="822" t="s">
        <v>7105</v>
      </c>
      <c r="F656" s="831"/>
      <c r="G656" s="831"/>
      <c r="H656" s="831"/>
      <c r="I656" s="831"/>
      <c r="J656" s="831">
        <v>3.3</v>
      </c>
      <c r="K656" s="831">
        <v>70328.610000000015</v>
      </c>
      <c r="L656" s="831">
        <v>1</v>
      </c>
      <c r="M656" s="831">
        <v>21311.700000000004</v>
      </c>
      <c r="N656" s="831">
        <v>0.4</v>
      </c>
      <c r="O656" s="831">
        <v>8269.2000000000007</v>
      </c>
      <c r="P656" s="827">
        <v>0.11757946019408032</v>
      </c>
      <c r="Q656" s="832">
        <v>20673</v>
      </c>
    </row>
    <row r="657" spans="1:17" ht="14.45" customHeight="1" x14ac:dyDescent="0.2">
      <c r="A657" s="821" t="s">
        <v>588</v>
      </c>
      <c r="B657" s="822" t="s">
        <v>6328</v>
      </c>
      <c r="C657" s="822" t="s">
        <v>6335</v>
      </c>
      <c r="D657" s="822" t="s">
        <v>7106</v>
      </c>
      <c r="E657" s="822" t="s">
        <v>1737</v>
      </c>
      <c r="F657" s="831"/>
      <c r="G657" s="831"/>
      <c r="H657" s="831"/>
      <c r="I657" s="831"/>
      <c r="J657" s="831">
        <v>305</v>
      </c>
      <c r="K657" s="831">
        <v>392644.79999999958</v>
      </c>
      <c r="L657" s="831">
        <v>1</v>
      </c>
      <c r="M657" s="831">
        <v>1287.3599999999985</v>
      </c>
      <c r="N657" s="831">
        <v>453</v>
      </c>
      <c r="O657" s="831">
        <v>583174.07999999949</v>
      </c>
      <c r="P657" s="827">
        <v>1.4852459016393444</v>
      </c>
      <c r="Q657" s="832">
        <v>1287.359999999999</v>
      </c>
    </row>
    <row r="658" spans="1:17" ht="14.45" customHeight="1" x14ac:dyDescent="0.2">
      <c r="A658" s="821" t="s">
        <v>588</v>
      </c>
      <c r="B658" s="822" t="s">
        <v>6328</v>
      </c>
      <c r="C658" s="822" t="s">
        <v>6335</v>
      </c>
      <c r="D658" s="822" t="s">
        <v>7107</v>
      </c>
      <c r="E658" s="822" t="s">
        <v>1726</v>
      </c>
      <c r="F658" s="831"/>
      <c r="G658" s="831"/>
      <c r="H658" s="831"/>
      <c r="I658" s="831"/>
      <c r="J658" s="831"/>
      <c r="K658" s="831"/>
      <c r="L658" s="831"/>
      <c r="M658" s="831"/>
      <c r="N658" s="831">
        <v>28</v>
      </c>
      <c r="O658" s="831">
        <v>36046.080000000009</v>
      </c>
      <c r="P658" s="827"/>
      <c r="Q658" s="832">
        <v>1287.3600000000004</v>
      </c>
    </row>
    <row r="659" spans="1:17" ht="14.45" customHeight="1" x14ac:dyDescent="0.2">
      <c r="A659" s="821" t="s">
        <v>588</v>
      </c>
      <c r="B659" s="822" t="s">
        <v>6328</v>
      </c>
      <c r="C659" s="822" t="s">
        <v>6335</v>
      </c>
      <c r="D659" s="822" t="s">
        <v>7108</v>
      </c>
      <c r="E659" s="822" t="s">
        <v>730</v>
      </c>
      <c r="F659" s="831"/>
      <c r="G659" s="831"/>
      <c r="H659" s="831"/>
      <c r="I659" s="831"/>
      <c r="J659" s="831"/>
      <c r="K659" s="831"/>
      <c r="L659" s="831"/>
      <c r="M659" s="831"/>
      <c r="N659" s="831">
        <v>211.42000000000002</v>
      </c>
      <c r="O659" s="831">
        <v>56656.35</v>
      </c>
      <c r="P659" s="827"/>
      <c r="Q659" s="832">
        <v>267.98008703055524</v>
      </c>
    </row>
    <row r="660" spans="1:17" ht="14.45" customHeight="1" x14ac:dyDescent="0.2">
      <c r="A660" s="821" t="s">
        <v>588</v>
      </c>
      <c r="B660" s="822" t="s">
        <v>6328</v>
      </c>
      <c r="C660" s="822" t="s">
        <v>6335</v>
      </c>
      <c r="D660" s="822" t="s">
        <v>7109</v>
      </c>
      <c r="E660" s="822" t="s">
        <v>1731</v>
      </c>
      <c r="F660" s="831"/>
      <c r="G660" s="831"/>
      <c r="H660" s="831"/>
      <c r="I660" s="831"/>
      <c r="J660" s="831">
        <v>6</v>
      </c>
      <c r="K660" s="831">
        <v>58896.36</v>
      </c>
      <c r="L660" s="831">
        <v>1</v>
      </c>
      <c r="M660" s="831">
        <v>9816.06</v>
      </c>
      <c r="N660" s="831">
        <v>34</v>
      </c>
      <c r="O660" s="831">
        <v>327053.76</v>
      </c>
      <c r="P660" s="827">
        <v>5.5530385918586482</v>
      </c>
      <c r="Q660" s="832">
        <v>9619.2282352941183</v>
      </c>
    </row>
    <row r="661" spans="1:17" ht="14.45" customHeight="1" x14ac:dyDescent="0.2">
      <c r="A661" s="821" t="s">
        <v>588</v>
      </c>
      <c r="B661" s="822" t="s">
        <v>6328</v>
      </c>
      <c r="C661" s="822" t="s">
        <v>6335</v>
      </c>
      <c r="D661" s="822" t="s">
        <v>7110</v>
      </c>
      <c r="E661" s="822" t="s">
        <v>7111</v>
      </c>
      <c r="F661" s="831"/>
      <c r="G661" s="831"/>
      <c r="H661" s="831"/>
      <c r="I661" s="831"/>
      <c r="J661" s="831">
        <v>18.05</v>
      </c>
      <c r="K661" s="831">
        <v>11958.699999999997</v>
      </c>
      <c r="L661" s="831">
        <v>1</v>
      </c>
      <c r="M661" s="831">
        <v>662.53185595567845</v>
      </c>
      <c r="N661" s="831">
        <v>40.1</v>
      </c>
      <c r="O661" s="831">
        <v>26663.300000000007</v>
      </c>
      <c r="P661" s="827">
        <v>2.2296152591836917</v>
      </c>
      <c r="Q661" s="832">
        <v>664.920199501247</v>
      </c>
    </row>
    <row r="662" spans="1:17" ht="14.45" customHeight="1" x14ac:dyDescent="0.2">
      <c r="A662" s="821" t="s">
        <v>588</v>
      </c>
      <c r="B662" s="822" t="s">
        <v>6328</v>
      </c>
      <c r="C662" s="822" t="s">
        <v>6335</v>
      </c>
      <c r="D662" s="822" t="s">
        <v>7112</v>
      </c>
      <c r="E662" s="822" t="s">
        <v>1731</v>
      </c>
      <c r="F662" s="831"/>
      <c r="G662" s="831"/>
      <c r="H662" s="831"/>
      <c r="I662" s="831"/>
      <c r="J662" s="831">
        <v>69</v>
      </c>
      <c r="K662" s="831">
        <v>337180.01</v>
      </c>
      <c r="L662" s="831">
        <v>1</v>
      </c>
      <c r="M662" s="831">
        <v>4886.666811594203</v>
      </c>
      <c r="N662" s="831">
        <v>92</v>
      </c>
      <c r="O662" s="831">
        <v>440708.96000000008</v>
      </c>
      <c r="P662" s="827">
        <v>1.3070435581278974</v>
      </c>
      <c r="Q662" s="832">
        <v>4790.3147826086961</v>
      </c>
    </row>
    <row r="663" spans="1:17" ht="14.45" customHeight="1" x14ac:dyDescent="0.2">
      <c r="A663" s="821" t="s">
        <v>588</v>
      </c>
      <c r="B663" s="822" t="s">
        <v>6328</v>
      </c>
      <c r="C663" s="822" t="s">
        <v>6335</v>
      </c>
      <c r="D663" s="822" t="s">
        <v>7113</v>
      </c>
      <c r="E663" s="822" t="s">
        <v>1803</v>
      </c>
      <c r="F663" s="831"/>
      <c r="G663" s="831"/>
      <c r="H663" s="831"/>
      <c r="I663" s="831"/>
      <c r="J663" s="831"/>
      <c r="K663" s="831"/>
      <c r="L663" s="831"/>
      <c r="M663" s="831"/>
      <c r="N663" s="831">
        <v>377</v>
      </c>
      <c r="O663" s="831">
        <v>34868.720000000001</v>
      </c>
      <c r="P663" s="827"/>
      <c r="Q663" s="832">
        <v>92.489973474801062</v>
      </c>
    </row>
    <row r="664" spans="1:17" ht="14.45" customHeight="1" x14ac:dyDescent="0.2">
      <c r="A664" s="821" t="s">
        <v>588</v>
      </c>
      <c r="B664" s="822" t="s">
        <v>6328</v>
      </c>
      <c r="C664" s="822" t="s">
        <v>6335</v>
      </c>
      <c r="D664" s="822" t="s">
        <v>7114</v>
      </c>
      <c r="E664" s="822" t="s">
        <v>923</v>
      </c>
      <c r="F664" s="831"/>
      <c r="G664" s="831"/>
      <c r="H664" s="831"/>
      <c r="I664" s="831"/>
      <c r="J664" s="831"/>
      <c r="K664" s="831"/>
      <c r="L664" s="831"/>
      <c r="M664" s="831"/>
      <c r="N664" s="831">
        <v>3</v>
      </c>
      <c r="O664" s="831">
        <v>1640.25</v>
      </c>
      <c r="P664" s="827"/>
      <c r="Q664" s="832">
        <v>546.75</v>
      </c>
    </row>
    <row r="665" spans="1:17" ht="14.45" customHeight="1" x14ac:dyDescent="0.2">
      <c r="A665" s="821" t="s">
        <v>588</v>
      </c>
      <c r="B665" s="822" t="s">
        <v>6328</v>
      </c>
      <c r="C665" s="822" t="s">
        <v>6335</v>
      </c>
      <c r="D665" s="822" t="s">
        <v>7115</v>
      </c>
      <c r="E665" s="822" t="s">
        <v>1816</v>
      </c>
      <c r="F665" s="831"/>
      <c r="G665" s="831"/>
      <c r="H665" s="831"/>
      <c r="I665" s="831"/>
      <c r="J665" s="831"/>
      <c r="K665" s="831"/>
      <c r="L665" s="831"/>
      <c r="M665" s="831"/>
      <c r="N665" s="831">
        <v>27.1</v>
      </c>
      <c r="O665" s="831">
        <v>14181.979999999996</v>
      </c>
      <c r="P665" s="827"/>
      <c r="Q665" s="832">
        <v>523.3202952029518</v>
      </c>
    </row>
    <row r="666" spans="1:17" ht="14.45" customHeight="1" x14ac:dyDescent="0.2">
      <c r="A666" s="821" t="s">
        <v>588</v>
      </c>
      <c r="B666" s="822" t="s">
        <v>6328</v>
      </c>
      <c r="C666" s="822" t="s">
        <v>6335</v>
      </c>
      <c r="D666" s="822" t="s">
        <v>7116</v>
      </c>
      <c r="E666" s="822" t="s">
        <v>1812</v>
      </c>
      <c r="F666" s="831"/>
      <c r="G666" s="831"/>
      <c r="H666" s="831"/>
      <c r="I666" s="831"/>
      <c r="J666" s="831">
        <v>0.7</v>
      </c>
      <c r="K666" s="831">
        <v>579.94000000000005</v>
      </c>
      <c r="L666" s="831">
        <v>1</v>
      </c>
      <c r="M666" s="831">
        <v>828.48571428571438</v>
      </c>
      <c r="N666" s="831">
        <v>240.85000000000005</v>
      </c>
      <c r="O666" s="831">
        <v>186675.54999999987</v>
      </c>
      <c r="P666" s="827">
        <v>321.8876952788217</v>
      </c>
      <c r="Q666" s="832">
        <v>775.06975295827203</v>
      </c>
    </row>
    <row r="667" spans="1:17" ht="14.45" customHeight="1" x14ac:dyDescent="0.2">
      <c r="A667" s="821" t="s">
        <v>588</v>
      </c>
      <c r="B667" s="822" t="s">
        <v>6328</v>
      </c>
      <c r="C667" s="822" t="s">
        <v>6335</v>
      </c>
      <c r="D667" s="822" t="s">
        <v>7117</v>
      </c>
      <c r="E667" s="822" t="s">
        <v>1717</v>
      </c>
      <c r="F667" s="831"/>
      <c r="G667" s="831"/>
      <c r="H667" s="831"/>
      <c r="I667" s="831"/>
      <c r="J667" s="831"/>
      <c r="K667" s="831"/>
      <c r="L667" s="831"/>
      <c r="M667" s="831"/>
      <c r="N667" s="831">
        <v>73</v>
      </c>
      <c r="O667" s="831">
        <v>231612.93999999994</v>
      </c>
      <c r="P667" s="827"/>
      <c r="Q667" s="832">
        <v>3172.7799999999993</v>
      </c>
    </row>
    <row r="668" spans="1:17" ht="14.45" customHeight="1" x14ac:dyDescent="0.2">
      <c r="A668" s="821" t="s">
        <v>588</v>
      </c>
      <c r="B668" s="822" t="s">
        <v>6328</v>
      </c>
      <c r="C668" s="822" t="s">
        <v>6335</v>
      </c>
      <c r="D668" s="822" t="s">
        <v>7118</v>
      </c>
      <c r="E668" s="822" t="s">
        <v>1816</v>
      </c>
      <c r="F668" s="831"/>
      <c r="G668" s="831"/>
      <c r="H668" s="831"/>
      <c r="I668" s="831"/>
      <c r="J668" s="831"/>
      <c r="K668" s="831"/>
      <c r="L668" s="831"/>
      <c r="M668" s="831"/>
      <c r="N668" s="831">
        <v>27.100000000000005</v>
      </c>
      <c r="O668" s="831">
        <v>5175.9699999999993</v>
      </c>
      <c r="P668" s="827"/>
      <c r="Q668" s="832">
        <v>190.99520295202947</v>
      </c>
    </row>
    <row r="669" spans="1:17" ht="14.45" customHeight="1" x14ac:dyDescent="0.2">
      <c r="A669" s="821" t="s">
        <v>588</v>
      </c>
      <c r="B669" s="822" t="s">
        <v>6328</v>
      </c>
      <c r="C669" s="822" t="s">
        <v>6335</v>
      </c>
      <c r="D669" s="822" t="s">
        <v>7119</v>
      </c>
      <c r="E669" s="822" t="s">
        <v>2593</v>
      </c>
      <c r="F669" s="831"/>
      <c r="G669" s="831"/>
      <c r="H669" s="831"/>
      <c r="I669" s="831"/>
      <c r="J669" s="831"/>
      <c r="K669" s="831"/>
      <c r="L669" s="831"/>
      <c r="M669" s="831"/>
      <c r="N669" s="831">
        <v>9</v>
      </c>
      <c r="O669" s="831">
        <v>4150.08</v>
      </c>
      <c r="P669" s="827"/>
      <c r="Q669" s="832">
        <v>461.12</v>
      </c>
    </row>
    <row r="670" spans="1:17" ht="14.45" customHeight="1" x14ac:dyDescent="0.2">
      <c r="A670" s="821" t="s">
        <v>588</v>
      </c>
      <c r="B670" s="822" t="s">
        <v>6328</v>
      </c>
      <c r="C670" s="822" t="s">
        <v>6335</v>
      </c>
      <c r="D670" s="822" t="s">
        <v>7120</v>
      </c>
      <c r="E670" s="822" t="s">
        <v>1720</v>
      </c>
      <c r="F670" s="831">
        <v>2</v>
      </c>
      <c r="G670" s="831">
        <v>5710.44</v>
      </c>
      <c r="H670" s="831"/>
      <c r="I670" s="831">
        <v>2855.22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588</v>
      </c>
      <c r="B671" s="822" t="s">
        <v>6328</v>
      </c>
      <c r="C671" s="822" t="s">
        <v>6335</v>
      </c>
      <c r="D671" s="822" t="s">
        <v>7121</v>
      </c>
      <c r="E671" s="822" t="s">
        <v>7097</v>
      </c>
      <c r="F671" s="831">
        <v>60.2</v>
      </c>
      <c r="G671" s="831">
        <v>25353.83</v>
      </c>
      <c r="H671" s="831"/>
      <c r="I671" s="831">
        <v>421.15996677740867</v>
      </c>
      <c r="J671" s="831"/>
      <c r="K671" s="831"/>
      <c r="L671" s="831"/>
      <c r="M671" s="831"/>
      <c r="N671" s="831"/>
      <c r="O671" s="831"/>
      <c r="P671" s="827"/>
      <c r="Q671" s="832"/>
    </row>
    <row r="672" spans="1:17" ht="14.45" customHeight="1" x14ac:dyDescent="0.2">
      <c r="A672" s="821" t="s">
        <v>588</v>
      </c>
      <c r="B672" s="822" t="s">
        <v>6328</v>
      </c>
      <c r="C672" s="822" t="s">
        <v>6335</v>
      </c>
      <c r="D672" s="822" t="s">
        <v>7122</v>
      </c>
      <c r="E672" s="822" t="s">
        <v>1846</v>
      </c>
      <c r="F672" s="831"/>
      <c r="G672" s="831"/>
      <c r="H672" s="831"/>
      <c r="I672" s="831"/>
      <c r="J672" s="831"/>
      <c r="K672" s="831"/>
      <c r="L672" s="831"/>
      <c r="M672" s="831"/>
      <c r="N672" s="831">
        <v>2743.6</v>
      </c>
      <c r="O672" s="831">
        <v>53049.76999999999</v>
      </c>
      <c r="P672" s="827"/>
      <c r="Q672" s="832">
        <v>19.335825193176845</v>
      </c>
    </row>
    <row r="673" spans="1:17" ht="14.45" customHeight="1" x14ac:dyDescent="0.2">
      <c r="A673" s="821" t="s">
        <v>588</v>
      </c>
      <c r="B673" s="822" t="s">
        <v>6328</v>
      </c>
      <c r="C673" s="822" t="s">
        <v>6335</v>
      </c>
      <c r="D673" s="822" t="s">
        <v>7123</v>
      </c>
      <c r="E673" s="822" t="s">
        <v>1576</v>
      </c>
      <c r="F673" s="831"/>
      <c r="G673" s="831"/>
      <c r="H673" s="831"/>
      <c r="I673" s="831"/>
      <c r="J673" s="831"/>
      <c r="K673" s="831"/>
      <c r="L673" s="831"/>
      <c r="M673" s="831"/>
      <c r="N673" s="831">
        <v>56</v>
      </c>
      <c r="O673" s="831">
        <v>576968.84</v>
      </c>
      <c r="P673" s="827"/>
      <c r="Q673" s="832">
        <v>10303.014999999999</v>
      </c>
    </row>
    <row r="674" spans="1:17" ht="14.45" customHeight="1" x14ac:dyDescent="0.2">
      <c r="A674" s="821" t="s">
        <v>588</v>
      </c>
      <c r="B674" s="822" t="s">
        <v>6328</v>
      </c>
      <c r="C674" s="822" t="s">
        <v>7124</v>
      </c>
      <c r="D674" s="822" t="s">
        <v>7125</v>
      </c>
      <c r="E674" s="822" t="s">
        <v>7126</v>
      </c>
      <c r="F674" s="831">
        <v>1</v>
      </c>
      <c r="G674" s="831">
        <v>1406.61</v>
      </c>
      <c r="H674" s="831">
        <v>0.98965046576421911</v>
      </c>
      <c r="I674" s="831">
        <v>1406.61</v>
      </c>
      <c r="J674" s="831">
        <v>1</v>
      </c>
      <c r="K674" s="831">
        <v>1421.32</v>
      </c>
      <c r="L674" s="831">
        <v>1</v>
      </c>
      <c r="M674" s="831">
        <v>1421.32</v>
      </c>
      <c r="N674" s="831"/>
      <c r="O674" s="831"/>
      <c r="P674" s="827"/>
      <c r="Q674" s="832"/>
    </row>
    <row r="675" spans="1:17" ht="14.45" customHeight="1" x14ac:dyDescent="0.2">
      <c r="A675" s="821" t="s">
        <v>588</v>
      </c>
      <c r="B675" s="822" t="s">
        <v>6328</v>
      </c>
      <c r="C675" s="822" t="s">
        <v>7124</v>
      </c>
      <c r="D675" s="822" t="s">
        <v>7127</v>
      </c>
      <c r="E675" s="822" t="s">
        <v>7128</v>
      </c>
      <c r="F675" s="831">
        <v>398</v>
      </c>
      <c r="G675" s="831">
        <v>862425.65999999992</v>
      </c>
      <c r="H675" s="831">
        <v>1.6005273491623941</v>
      </c>
      <c r="I675" s="831">
        <v>2166.89864321608</v>
      </c>
      <c r="J675" s="831">
        <v>247</v>
      </c>
      <c r="K675" s="831">
        <v>538838.44000000006</v>
      </c>
      <c r="L675" s="831">
        <v>1</v>
      </c>
      <c r="M675" s="831">
        <v>2181.5321457489881</v>
      </c>
      <c r="N675" s="831">
        <v>159</v>
      </c>
      <c r="O675" s="831">
        <v>351954.07000000007</v>
      </c>
      <c r="P675" s="827">
        <v>0.6531717930146187</v>
      </c>
      <c r="Q675" s="832">
        <v>2213.5476100628935</v>
      </c>
    </row>
    <row r="676" spans="1:17" ht="14.45" customHeight="1" x14ac:dyDescent="0.2">
      <c r="A676" s="821" t="s">
        <v>588</v>
      </c>
      <c r="B676" s="822" t="s">
        <v>6328</v>
      </c>
      <c r="C676" s="822" t="s">
        <v>7124</v>
      </c>
      <c r="D676" s="822" t="s">
        <v>7129</v>
      </c>
      <c r="E676" s="822" t="s">
        <v>7130</v>
      </c>
      <c r="F676" s="831">
        <v>374</v>
      </c>
      <c r="G676" s="831">
        <v>990421.35000000009</v>
      </c>
      <c r="H676" s="831">
        <v>0.66697487325999671</v>
      </c>
      <c r="I676" s="831">
        <v>2648.185427807487</v>
      </c>
      <c r="J676" s="831">
        <v>557</v>
      </c>
      <c r="K676" s="831">
        <v>1484945.5200000003</v>
      </c>
      <c r="L676" s="831">
        <v>1</v>
      </c>
      <c r="M676" s="831">
        <v>2665.9704129263919</v>
      </c>
      <c r="N676" s="831">
        <v>400</v>
      </c>
      <c r="O676" s="831">
        <v>1081220.0099999995</v>
      </c>
      <c r="P676" s="827">
        <v>0.72812099530762542</v>
      </c>
      <c r="Q676" s="832">
        <v>2703.0500249999986</v>
      </c>
    </row>
    <row r="677" spans="1:17" ht="14.45" customHeight="1" x14ac:dyDescent="0.2">
      <c r="A677" s="821" t="s">
        <v>588</v>
      </c>
      <c r="B677" s="822" t="s">
        <v>6328</v>
      </c>
      <c r="C677" s="822" t="s">
        <v>7124</v>
      </c>
      <c r="D677" s="822" t="s">
        <v>7131</v>
      </c>
      <c r="E677" s="822" t="s">
        <v>7130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1700.09</v>
      </c>
      <c r="P677" s="827"/>
      <c r="Q677" s="832">
        <v>1700.09</v>
      </c>
    </row>
    <row r="678" spans="1:17" ht="14.45" customHeight="1" x14ac:dyDescent="0.2">
      <c r="A678" s="821" t="s">
        <v>588</v>
      </c>
      <c r="B678" s="822" t="s">
        <v>6328</v>
      </c>
      <c r="C678" s="822" t="s">
        <v>7124</v>
      </c>
      <c r="D678" s="822" t="s">
        <v>7132</v>
      </c>
      <c r="E678" s="822" t="s">
        <v>7133</v>
      </c>
      <c r="F678" s="831">
        <v>2</v>
      </c>
      <c r="G678" s="831">
        <v>4319.1400000000003</v>
      </c>
      <c r="H678" s="831">
        <v>1.9832583340986316</v>
      </c>
      <c r="I678" s="831">
        <v>2159.5700000000002</v>
      </c>
      <c r="J678" s="831">
        <v>1</v>
      </c>
      <c r="K678" s="831">
        <v>2177.8000000000002</v>
      </c>
      <c r="L678" s="831">
        <v>1</v>
      </c>
      <c r="M678" s="831">
        <v>2177.8000000000002</v>
      </c>
      <c r="N678" s="831">
        <v>9</v>
      </c>
      <c r="O678" s="831">
        <v>19893.07</v>
      </c>
      <c r="P678" s="827">
        <v>9.1344797502066299</v>
      </c>
      <c r="Q678" s="832">
        <v>2210.3411111111109</v>
      </c>
    </row>
    <row r="679" spans="1:17" ht="14.45" customHeight="1" x14ac:dyDescent="0.2">
      <c r="A679" s="821" t="s">
        <v>588</v>
      </c>
      <c r="B679" s="822" t="s">
        <v>6328</v>
      </c>
      <c r="C679" s="822" t="s">
        <v>7124</v>
      </c>
      <c r="D679" s="822" t="s">
        <v>7134</v>
      </c>
      <c r="E679" s="822" t="s">
        <v>7135</v>
      </c>
      <c r="F679" s="831">
        <v>55</v>
      </c>
      <c r="G679" s="831">
        <v>490470.36</v>
      </c>
      <c r="H679" s="831">
        <v>0.65846780626832646</v>
      </c>
      <c r="I679" s="831">
        <v>8917.6429090909096</v>
      </c>
      <c r="J679" s="831">
        <v>83</v>
      </c>
      <c r="K679" s="831">
        <v>744866.12</v>
      </c>
      <c r="L679" s="831">
        <v>1</v>
      </c>
      <c r="M679" s="831">
        <v>8974.2906024096392</v>
      </c>
      <c r="N679" s="831">
        <v>48</v>
      </c>
      <c r="O679" s="831">
        <v>436252.44000000006</v>
      </c>
      <c r="P679" s="827">
        <v>0.58567899423321879</v>
      </c>
      <c r="Q679" s="832">
        <v>9088.5925000000007</v>
      </c>
    </row>
    <row r="680" spans="1:17" ht="14.45" customHeight="1" x14ac:dyDescent="0.2">
      <c r="A680" s="821" t="s">
        <v>588</v>
      </c>
      <c r="B680" s="822" t="s">
        <v>6328</v>
      </c>
      <c r="C680" s="822" t="s">
        <v>7124</v>
      </c>
      <c r="D680" s="822" t="s">
        <v>7136</v>
      </c>
      <c r="E680" s="822" t="s">
        <v>7137</v>
      </c>
      <c r="F680" s="831">
        <v>73</v>
      </c>
      <c r="G680" s="831">
        <v>753313.45</v>
      </c>
      <c r="H680" s="831">
        <v>1.0255528826642781</v>
      </c>
      <c r="I680" s="831">
        <v>10319.362328767123</v>
      </c>
      <c r="J680" s="831">
        <v>71</v>
      </c>
      <c r="K680" s="831">
        <v>734543.74</v>
      </c>
      <c r="L680" s="831">
        <v>1</v>
      </c>
      <c r="M680" s="831">
        <v>10345.68647887324</v>
      </c>
      <c r="N680" s="831">
        <v>54</v>
      </c>
      <c r="O680" s="831">
        <v>561762.44999999995</v>
      </c>
      <c r="P680" s="827">
        <v>0.76477739773536146</v>
      </c>
      <c r="Q680" s="832">
        <v>10403.008333333333</v>
      </c>
    </row>
    <row r="681" spans="1:17" ht="14.45" customHeight="1" x14ac:dyDescent="0.2">
      <c r="A681" s="821" t="s">
        <v>588</v>
      </c>
      <c r="B681" s="822" t="s">
        <v>6328</v>
      </c>
      <c r="C681" s="822" t="s">
        <v>7124</v>
      </c>
      <c r="D681" s="822" t="s">
        <v>7138</v>
      </c>
      <c r="E681" s="822" t="s">
        <v>7139</v>
      </c>
      <c r="F681" s="831">
        <v>372</v>
      </c>
      <c r="G681" s="831">
        <v>452502.52</v>
      </c>
      <c r="H681" s="831">
        <v>0.85193707855589895</v>
      </c>
      <c r="I681" s="831">
        <v>1216.4046236559141</v>
      </c>
      <c r="J681" s="831">
        <v>433</v>
      </c>
      <c r="K681" s="831">
        <v>531145.4700000002</v>
      </c>
      <c r="L681" s="831">
        <v>1</v>
      </c>
      <c r="M681" s="831">
        <v>1226.66390300231</v>
      </c>
      <c r="N681" s="831">
        <v>241</v>
      </c>
      <c r="O681" s="831">
        <v>300208.56999999989</v>
      </c>
      <c r="P681" s="827">
        <v>0.56520969669570897</v>
      </c>
      <c r="Q681" s="832">
        <v>1245.6787136929456</v>
      </c>
    </row>
    <row r="682" spans="1:17" ht="14.45" customHeight="1" x14ac:dyDescent="0.2">
      <c r="A682" s="821" t="s">
        <v>588</v>
      </c>
      <c r="B682" s="822" t="s">
        <v>6328</v>
      </c>
      <c r="C682" s="822" t="s">
        <v>7124</v>
      </c>
      <c r="D682" s="822" t="s">
        <v>7140</v>
      </c>
      <c r="E682" s="822" t="s">
        <v>7141</v>
      </c>
      <c r="F682" s="831">
        <v>87</v>
      </c>
      <c r="G682" s="831">
        <v>21433.319999999996</v>
      </c>
      <c r="H682" s="831">
        <v>0.79395369925854808</v>
      </c>
      <c r="I682" s="831">
        <v>246.35999999999996</v>
      </c>
      <c r="J682" s="831">
        <v>108</v>
      </c>
      <c r="K682" s="831">
        <v>26995.679999999993</v>
      </c>
      <c r="L682" s="831">
        <v>1</v>
      </c>
      <c r="M682" s="831">
        <v>249.95999999999992</v>
      </c>
      <c r="N682" s="831">
        <v>98</v>
      </c>
      <c r="O682" s="831">
        <v>24773</v>
      </c>
      <c r="P682" s="827">
        <v>0.91766534497371455</v>
      </c>
      <c r="Q682" s="832">
        <v>252.78571428571428</v>
      </c>
    </row>
    <row r="683" spans="1:17" ht="14.45" customHeight="1" x14ac:dyDescent="0.2">
      <c r="A683" s="821" t="s">
        <v>588</v>
      </c>
      <c r="B683" s="822" t="s">
        <v>6328</v>
      </c>
      <c r="C683" s="822" t="s">
        <v>7124</v>
      </c>
      <c r="D683" s="822" t="s">
        <v>7142</v>
      </c>
      <c r="E683" s="822" t="s">
        <v>7143</v>
      </c>
      <c r="F683" s="831">
        <v>5</v>
      </c>
      <c r="G683" s="831">
        <v>13247.849999999999</v>
      </c>
      <c r="H683" s="831"/>
      <c r="I683" s="831">
        <v>2649.5699999999997</v>
      </c>
      <c r="J683" s="831"/>
      <c r="K683" s="831"/>
      <c r="L683" s="831"/>
      <c r="M683" s="831"/>
      <c r="N683" s="831"/>
      <c r="O683" s="831"/>
      <c r="P683" s="827"/>
      <c r="Q683" s="832"/>
    </row>
    <row r="684" spans="1:17" ht="14.45" customHeight="1" x14ac:dyDescent="0.2">
      <c r="A684" s="821" t="s">
        <v>588</v>
      </c>
      <c r="B684" s="822" t="s">
        <v>6328</v>
      </c>
      <c r="C684" s="822" t="s">
        <v>7124</v>
      </c>
      <c r="D684" s="822" t="s">
        <v>7144</v>
      </c>
      <c r="E684" s="822" t="s">
        <v>7145</v>
      </c>
      <c r="F684" s="831">
        <v>5</v>
      </c>
      <c r="G684" s="831">
        <v>75506.3</v>
      </c>
      <c r="H684" s="831"/>
      <c r="I684" s="831">
        <v>15101.26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588</v>
      </c>
      <c r="B685" s="822" t="s">
        <v>6328</v>
      </c>
      <c r="C685" s="822" t="s">
        <v>7124</v>
      </c>
      <c r="D685" s="822" t="s">
        <v>7146</v>
      </c>
      <c r="E685" s="822" t="s">
        <v>7147</v>
      </c>
      <c r="F685" s="831"/>
      <c r="G685" s="831"/>
      <c r="H685" s="831"/>
      <c r="I685" s="831"/>
      <c r="J685" s="831"/>
      <c r="K685" s="831"/>
      <c r="L685" s="831"/>
      <c r="M685" s="831"/>
      <c r="N685" s="831">
        <v>9</v>
      </c>
      <c r="O685" s="831">
        <v>22530.6</v>
      </c>
      <c r="P685" s="827"/>
      <c r="Q685" s="832">
        <v>2503.3999999999996</v>
      </c>
    </row>
    <row r="686" spans="1:17" ht="14.45" customHeight="1" x14ac:dyDescent="0.2">
      <c r="A686" s="821" t="s">
        <v>588</v>
      </c>
      <c r="B686" s="822" t="s">
        <v>6328</v>
      </c>
      <c r="C686" s="822" t="s">
        <v>7124</v>
      </c>
      <c r="D686" s="822" t="s">
        <v>7148</v>
      </c>
      <c r="E686" s="822" t="s">
        <v>7149</v>
      </c>
      <c r="F686" s="831"/>
      <c r="G686" s="831"/>
      <c r="H686" s="831"/>
      <c r="I686" s="831"/>
      <c r="J686" s="831">
        <v>1</v>
      </c>
      <c r="K686" s="831">
        <v>12067.05</v>
      </c>
      <c r="L686" s="831">
        <v>1</v>
      </c>
      <c r="M686" s="831">
        <v>12067.05</v>
      </c>
      <c r="N686" s="831"/>
      <c r="O686" s="831"/>
      <c r="P686" s="827"/>
      <c r="Q686" s="832"/>
    </row>
    <row r="687" spans="1:17" ht="14.45" customHeight="1" x14ac:dyDescent="0.2">
      <c r="A687" s="821" t="s">
        <v>588</v>
      </c>
      <c r="B687" s="822" t="s">
        <v>6328</v>
      </c>
      <c r="C687" s="822" t="s">
        <v>6359</v>
      </c>
      <c r="D687" s="822" t="s">
        <v>7150</v>
      </c>
      <c r="E687" s="822" t="s">
        <v>7151</v>
      </c>
      <c r="F687" s="831">
        <v>30</v>
      </c>
      <c r="G687" s="831">
        <v>9899.4000000000015</v>
      </c>
      <c r="H687" s="831">
        <v>30.000000000000004</v>
      </c>
      <c r="I687" s="831">
        <v>329.98000000000008</v>
      </c>
      <c r="J687" s="831">
        <v>1</v>
      </c>
      <c r="K687" s="831">
        <v>329.98</v>
      </c>
      <c r="L687" s="831">
        <v>1</v>
      </c>
      <c r="M687" s="831">
        <v>329.98</v>
      </c>
      <c r="N687" s="831">
        <v>37</v>
      </c>
      <c r="O687" s="831">
        <v>10422.530000000001</v>
      </c>
      <c r="P687" s="827">
        <v>31.585338505363961</v>
      </c>
      <c r="Q687" s="832">
        <v>281.69</v>
      </c>
    </row>
    <row r="688" spans="1:17" ht="14.45" customHeight="1" x14ac:dyDescent="0.2">
      <c r="A688" s="821" t="s">
        <v>588</v>
      </c>
      <c r="B688" s="822" t="s">
        <v>6328</v>
      </c>
      <c r="C688" s="822" t="s">
        <v>6359</v>
      </c>
      <c r="D688" s="822" t="s">
        <v>7150</v>
      </c>
      <c r="E688" s="822" t="s">
        <v>7152</v>
      </c>
      <c r="F688" s="831"/>
      <c r="G688" s="831"/>
      <c r="H688" s="831"/>
      <c r="I688" s="831"/>
      <c r="J688" s="831">
        <v>9</v>
      </c>
      <c r="K688" s="831">
        <v>2873.2400000000002</v>
      </c>
      <c r="L688" s="831">
        <v>1</v>
      </c>
      <c r="M688" s="831">
        <v>319.24888888888893</v>
      </c>
      <c r="N688" s="831"/>
      <c r="O688" s="831"/>
      <c r="P688" s="827"/>
      <c r="Q688" s="832"/>
    </row>
    <row r="689" spans="1:17" ht="14.45" customHeight="1" x14ac:dyDescent="0.2">
      <c r="A689" s="821" t="s">
        <v>588</v>
      </c>
      <c r="B689" s="822" t="s">
        <v>6328</v>
      </c>
      <c r="C689" s="822" t="s">
        <v>6359</v>
      </c>
      <c r="D689" s="822" t="s">
        <v>7153</v>
      </c>
      <c r="E689" s="822" t="s">
        <v>7151</v>
      </c>
      <c r="F689" s="831">
        <v>6</v>
      </c>
      <c r="G689" s="831">
        <v>2600.46</v>
      </c>
      <c r="H689" s="831">
        <v>2</v>
      </c>
      <c r="I689" s="831">
        <v>433.41</v>
      </c>
      <c r="J689" s="831">
        <v>3</v>
      </c>
      <c r="K689" s="831">
        <v>1300.23</v>
      </c>
      <c r="L689" s="831">
        <v>1</v>
      </c>
      <c r="M689" s="831">
        <v>433.41</v>
      </c>
      <c r="N689" s="831">
        <v>3</v>
      </c>
      <c r="O689" s="831">
        <v>1111.17</v>
      </c>
      <c r="P689" s="827">
        <v>0.85459495627696647</v>
      </c>
      <c r="Q689" s="832">
        <v>370.39000000000004</v>
      </c>
    </row>
    <row r="690" spans="1:17" ht="14.45" customHeight="1" x14ac:dyDescent="0.2">
      <c r="A690" s="821" t="s">
        <v>588</v>
      </c>
      <c r="B690" s="822" t="s">
        <v>6328</v>
      </c>
      <c r="C690" s="822" t="s">
        <v>6359</v>
      </c>
      <c r="D690" s="822" t="s">
        <v>7153</v>
      </c>
      <c r="E690" s="822" t="s">
        <v>7152</v>
      </c>
      <c r="F690" s="831"/>
      <c r="G690" s="831"/>
      <c r="H690" s="831"/>
      <c r="I690" s="831"/>
      <c r="J690" s="831">
        <v>5</v>
      </c>
      <c r="K690" s="831">
        <v>2104.0300000000002</v>
      </c>
      <c r="L690" s="831">
        <v>1</v>
      </c>
      <c r="M690" s="831">
        <v>420.80600000000004</v>
      </c>
      <c r="N690" s="831"/>
      <c r="O690" s="831"/>
      <c r="P690" s="827"/>
      <c r="Q690" s="832"/>
    </row>
    <row r="691" spans="1:17" ht="14.45" customHeight="1" x14ac:dyDescent="0.2">
      <c r="A691" s="821" t="s">
        <v>588</v>
      </c>
      <c r="B691" s="822" t="s">
        <v>6328</v>
      </c>
      <c r="C691" s="822" t="s">
        <v>6359</v>
      </c>
      <c r="D691" s="822" t="s">
        <v>7154</v>
      </c>
      <c r="E691" s="822" t="s">
        <v>7155</v>
      </c>
      <c r="F691" s="831">
        <v>2</v>
      </c>
      <c r="G691" s="831">
        <v>2870.72</v>
      </c>
      <c r="H691" s="831"/>
      <c r="I691" s="831">
        <v>1435.36</v>
      </c>
      <c r="J691" s="831"/>
      <c r="K691" s="831"/>
      <c r="L691" s="831"/>
      <c r="M691" s="831"/>
      <c r="N691" s="831"/>
      <c r="O691" s="831"/>
      <c r="P691" s="827"/>
      <c r="Q691" s="832"/>
    </row>
    <row r="692" spans="1:17" ht="14.45" customHeight="1" x14ac:dyDescent="0.2">
      <c r="A692" s="821" t="s">
        <v>588</v>
      </c>
      <c r="B692" s="822" t="s">
        <v>6328</v>
      </c>
      <c r="C692" s="822" t="s">
        <v>6359</v>
      </c>
      <c r="D692" s="822" t="s">
        <v>7156</v>
      </c>
      <c r="E692" s="822" t="s">
        <v>7157</v>
      </c>
      <c r="F692" s="831"/>
      <c r="G692" s="831"/>
      <c r="H692" s="831"/>
      <c r="I692" s="831"/>
      <c r="J692" s="831"/>
      <c r="K692" s="831"/>
      <c r="L692" s="831"/>
      <c r="M692" s="831"/>
      <c r="N692" s="831">
        <v>0.1</v>
      </c>
      <c r="O692" s="831">
        <v>107.18</v>
      </c>
      <c r="P692" s="827"/>
      <c r="Q692" s="832">
        <v>1071.8</v>
      </c>
    </row>
    <row r="693" spans="1:17" ht="14.45" customHeight="1" x14ac:dyDescent="0.2">
      <c r="A693" s="821" t="s">
        <v>588</v>
      </c>
      <c r="B693" s="822" t="s">
        <v>6328</v>
      </c>
      <c r="C693" s="822" t="s">
        <v>6359</v>
      </c>
      <c r="D693" s="822" t="s">
        <v>7158</v>
      </c>
      <c r="E693" s="822" t="s">
        <v>7159</v>
      </c>
      <c r="F693" s="831"/>
      <c r="G693" s="831"/>
      <c r="H693" s="831"/>
      <c r="I693" s="831"/>
      <c r="J693" s="831"/>
      <c r="K693" s="831"/>
      <c r="L693" s="831"/>
      <c r="M693" s="831"/>
      <c r="N693" s="831">
        <v>5</v>
      </c>
      <c r="O693" s="831">
        <v>371.85</v>
      </c>
      <c r="P693" s="827"/>
      <c r="Q693" s="832">
        <v>74.37</v>
      </c>
    </row>
    <row r="694" spans="1:17" ht="14.45" customHeight="1" x14ac:dyDescent="0.2">
      <c r="A694" s="821" t="s">
        <v>588</v>
      </c>
      <c r="B694" s="822" t="s">
        <v>6328</v>
      </c>
      <c r="C694" s="822" t="s">
        <v>6359</v>
      </c>
      <c r="D694" s="822" t="s">
        <v>7160</v>
      </c>
      <c r="E694" s="822" t="s">
        <v>7161</v>
      </c>
      <c r="F694" s="831">
        <v>0.4</v>
      </c>
      <c r="G694" s="831">
        <v>45.84</v>
      </c>
      <c r="H694" s="831"/>
      <c r="I694" s="831">
        <v>114.60000000000001</v>
      </c>
      <c r="J694" s="831"/>
      <c r="K694" s="831"/>
      <c r="L694" s="831"/>
      <c r="M694" s="831"/>
      <c r="N694" s="831">
        <v>0.4</v>
      </c>
      <c r="O694" s="831">
        <v>45.84</v>
      </c>
      <c r="P694" s="827"/>
      <c r="Q694" s="832">
        <v>114.60000000000001</v>
      </c>
    </row>
    <row r="695" spans="1:17" ht="14.45" customHeight="1" x14ac:dyDescent="0.2">
      <c r="A695" s="821" t="s">
        <v>588</v>
      </c>
      <c r="B695" s="822" t="s">
        <v>6328</v>
      </c>
      <c r="C695" s="822" t="s">
        <v>6359</v>
      </c>
      <c r="D695" s="822" t="s">
        <v>7162</v>
      </c>
      <c r="E695" s="822" t="s">
        <v>7161</v>
      </c>
      <c r="F695" s="831">
        <v>0.5</v>
      </c>
      <c r="G695" s="831">
        <v>68.949999999999989</v>
      </c>
      <c r="H695" s="831"/>
      <c r="I695" s="831">
        <v>137.89999999999998</v>
      </c>
      <c r="J695" s="831"/>
      <c r="K695" s="831"/>
      <c r="L695" s="831"/>
      <c r="M695" s="831"/>
      <c r="N695" s="831">
        <v>1</v>
      </c>
      <c r="O695" s="831">
        <v>137.94</v>
      </c>
      <c r="P695" s="827"/>
      <c r="Q695" s="832">
        <v>137.94</v>
      </c>
    </row>
    <row r="696" spans="1:17" ht="14.45" customHeight="1" x14ac:dyDescent="0.2">
      <c r="A696" s="821" t="s">
        <v>588</v>
      </c>
      <c r="B696" s="822" t="s">
        <v>6328</v>
      </c>
      <c r="C696" s="822" t="s">
        <v>6359</v>
      </c>
      <c r="D696" s="822" t="s">
        <v>7163</v>
      </c>
      <c r="E696" s="822" t="s">
        <v>7161</v>
      </c>
      <c r="F696" s="831">
        <v>7.3999999999999995</v>
      </c>
      <c r="G696" s="831">
        <v>4658.93</v>
      </c>
      <c r="H696" s="831">
        <v>2.3125027920205294</v>
      </c>
      <c r="I696" s="831">
        <v>629.58513513513526</v>
      </c>
      <c r="J696" s="831">
        <v>3.2</v>
      </c>
      <c r="K696" s="831">
        <v>2014.67</v>
      </c>
      <c r="L696" s="831">
        <v>1</v>
      </c>
      <c r="M696" s="831">
        <v>629.58437500000002</v>
      </c>
      <c r="N696" s="831">
        <v>2.6999999999999997</v>
      </c>
      <c r="O696" s="831">
        <v>1699.87</v>
      </c>
      <c r="P696" s="827">
        <v>0.84374612219370904</v>
      </c>
      <c r="Q696" s="832">
        <v>629.58148148148155</v>
      </c>
    </row>
    <row r="697" spans="1:17" ht="14.45" customHeight="1" x14ac:dyDescent="0.2">
      <c r="A697" s="821" t="s">
        <v>588</v>
      </c>
      <c r="B697" s="822" t="s">
        <v>6328</v>
      </c>
      <c r="C697" s="822" t="s">
        <v>6359</v>
      </c>
      <c r="D697" s="822" t="s">
        <v>7164</v>
      </c>
      <c r="E697" s="822" t="s">
        <v>7165</v>
      </c>
      <c r="F697" s="831"/>
      <c r="G697" s="831"/>
      <c r="H697" s="831"/>
      <c r="I697" s="831"/>
      <c r="J697" s="831">
        <v>2</v>
      </c>
      <c r="K697" s="831">
        <v>2339.6999999999998</v>
      </c>
      <c r="L697" s="831">
        <v>1</v>
      </c>
      <c r="M697" s="831">
        <v>1169.8499999999999</v>
      </c>
      <c r="N697" s="831"/>
      <c r="O697" s="831"/>
      <c r="P697" s="827"/>
      <c r="Q697" s="832"/>
    </row>
    <row r="698" spans="1:17" ht="14.45" customHeight="1" x14ac:dyDescent="0.2">
      <c r="A698" s="821" t="s">
        <v>588</v>
      </c>
      <c r="B698" s="822" t="s">
        <v>6328</v>
      </c>
      <c r="C698" s="822" t="s">
        <v>6359</v>
      </c>
      <c r="D698" s="822" t="s">
        <v>7166</v>
      </c>
      <c r="E698" s="822" t="s">
        <v>7167</v>
      </c>
      <c r="F698" s="831"/>
      <c r="G698" s="831"/>
      <c r="H698" s="831"/>
      <c r="I698" s="831"/>
      <c r="J698" s="831">
        <v>12</v>
      </c>
      <c r="K698" s="831">
        <v>12411.48</v>
      </c>
      <c r="L698" s="831">
        <v>1</v>
      </c>
      <c r="M698" s="831">
        <v>1034.29</v>
      </c>
      <c r="N698" s="831">
        <v>2</v>
      </c>
      <c r="O698" s="831">
        <v>1768.1</v>
      </c>
      <c r="P698" s="827">
        <v>0.1424568222323204</v>
      </c>
      <c r="Q698" s="832">
        <v>884.05</v>
      </c>
    </row>
    <row r="699" spans="1:17" ht="14.45" customHeight="1" x14ac:dyDescent="0.2">
      <c r="A699" s="821" t="s">
        <v>588</v>
      </c>
      <c r="B699" s="822" t="s">
        <v>6328</v>
      </c>
      <c r="C699" s="822" t="s">
        <v>6359</v>
      </c>
      <c r="D699" s="822" t="s">
        <v>7166</v>
      </c>
      <c r="E699" s="822" t="s">
        <v>7168</v>
      </c>
      <c r="F699" s="831">
        <v>2</v>
      </c>
      <c r="G699" s="831">
        <v>2068.58</v>
      </c>
      <c r="H699" s="831"/>
      <c r="I699" s="831">
        <v>1034.29</v>
      </c>
      <c r="J699" s="831"/>
      <c r="K699" s="831"/>
      <c r="L699" s="831"/>
      <c r="M699" s="831"/>
      <c r="N699" s="831"/>
      <c r="O699" s="831"/>
      <c r="P699" s="827"/>
      <c r="Q699" s="832"/>
    </row>
    <row r="700" spans="1:17" ht="14.45" customHeight="1" x14ac:dyDescent="0.2">
      <c r="A700" s="821" t="s">
        <v>588</v>
      </c>
      <c r="B700" s="822" t="s">
        <v>6328</v>
      </c>
      <c r="C700" s="822" t="s">
        <v>6359</v>
      </c>
      <c r="D700" s="822" t="s">
        <v>7169</v>
      </c>
      <c r="E700" s="822" t="s">
        <v>7167</v>
      </c>
      <c r="F700" s="831"/>
      <c r="G700" s="831"/>
      <c r="H700" s="831"/>
      <c r="I700" s="831"/>
      <c r="J700" s="831"/>
      <c r="K700" s="831"/>
      <c r="L700" s="831"/>
      <c r="M700" s="831"/>
      <c r="N700" s="831">
        <v>1</v>
      </c>
      <c r="O700" s="831">
        <v>939.62</v>
      </c>
      <c r="P700" s="827"/>
      <c r="Q700" s="832">
        <v>939.62</v>
      </c>
    </row>
    <row r="701" spans="1:17" ht="14.45" customHeight="1" x14ac:dyDescent="0.2">
      <c r="A701" s="821" t="s">
        <v>588</v>
      </c>
      <c r="B701" s="822" t="s">
        <v>6328</v>
      </c>
      <c r="C701" s="822" t="s">
        <v>6359</v>
      </c>
      <c r="D701" s="822" t="s">
        <v>7169</v>
      </c>
      <c r="E701" s="822" t="s">
        <v>7168</v>
      </c>
      <c r="F701" s="831">
        <v>4</v>
      </c>
      <c r="G701" s="831">
        <v>4398.32</v>
      </c>
      <c r="H701" s="831">
        <v>1.1702141245583415</v>
      </c>
      <c r="I701" s="831">
        <v>1099.58</v>
      </c>
      <c r="J701" s="831">
        <v>4</v>
      </c>
      <c r="K701" s="831">
        <v>3758.56</v>
      </c>
      <c r="L701" s="831">
        <v>1</v>
      </c>
      <c r="M701" s="831">
        <v>939.64</v>
      </c>
      <c r="N701" s="831"/>
      <c r="O701" s="831"/>
      <c r="P701" s="827"/>
      <c r="Q701" s="832"/>
    </row>
    <row r="702" spans="1:17" ht="14.45" customHeight="1" x14ac:dyDescent="0.2">
      <c r="A702" s="821" t="s">
        <v>588</v>
      </c>
      <c r="B702" s="822" t="s">
        <v>6328</v>
      </c>
      <c r="C702" s="822" t="s">
        <v>6359</v>
      </c>
      <c r="D702" s="822" t="s">
        <v>7170</v>
      </c>
      <c r="E702" s="822" t="s">
        <v>7167</v>
      </c>
      <c r="F702" s="831"/>
      <c r="G702" s="831"/>
      <c r="H702" s="831"/>
      <c r="I702" s="831"/>
      <c r="J702" s="831"/>
      <c r="K702" s="831"/>
      <c r="L702" s="831"/>
      <c r="M702" s="831"/>
      <c r="N702" s="831">
        <v>1</v>
      </c>
      <c r="O702" s="831">
        <v>1008.82</v>
      </c>
      <c r="P702" s="827"/>
      <c r="Q702" s="832">
        <v>1008.82</v>
      </c>
    </row>
    <row r="703" spans="1:17" ht="14.45" customHeight="1" x14ac:dyDescent="0.2">
      <c r="A703" s="821" t="s">
        <v>588</v>
      </c>
      <c r="B703" s="822" t="s">
        <v>6328</v>
      </c>
      <c r="C703" s="822" t="s">
        <v>6359</v>
      </c>
      <c r="D703" s="822" t="s">
        <v>7170</v>
      </c>
      <c r="E703" s="822" t="s">
        <v>7168</v>
      </c>
      <c r="F703" s="831">
        <v>1</v>
      </c>
      <c r="G703" s="831">
        <v>1180.42</v>
      </c>
      <c r="H703" s="831">
        <v>1.1701113192771684</v>
      </c>
      <c r="I703" s="831">
        <v>1180.42</v>
      </c>
      <c r="J703" s="831">
        <v>1</v>
      </c>
      <c r="K703" s="831">
        <v>1008.81</v>
      </c>
      <c r="L703" s="831">
        <v>1</v>
      </c>
      <c r="M703" s="831">
        <v>1008.81</v>
      </c>
      <c r="N703" s="831"/>
      <c r="O703" s="831"/>
      <c r="P703" s="827"/>
      <c r="Q703" s="832"/>
    </row>
    <row r="704" spans="1:17" ht="14.45" customHeight="1" x14ac:dyDescent="0.2">
      <c r="A704" s="821" t="s">
        <v>588</v>
      </c>
      <c r="B704" s="822" t="s">
        <v>6328</v>
      </c>
      <c r="C704" s="822" t="s">
        <v>6359</v>
      </c>
      <c r="D704" s="822" t="s">
        <v>7171</v>
      </c>
      <c r="E704" s="822" t="s">
        <v>7167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1066.33</v>
      </c>
      <c r="P704" s="827"/>
      <c r="Q704" s="832">
        <v>1066.33</v>
      </c>
    </row>
    <row r="705" spans="1:17" ht="14.45" customHeight="1" x14ac:dyDescent="0.2">
      <c r="A705" s="821" t="s">
        <v>588</v>
      </c>
      <c r="B705" s="822" t="s">
        <v>6328</v>
      </c>
      <c r="C705" s="822" t="s">
        <v>6359</v>
      </c>
      <c r="D705" s="822" t="s">
        <v>7171</v>
      </c>
      <c r="E705" s="822" t="s">
        <v>7168</v>
      </c>
      <c r="F705" s="831">
        <v>1</v>
      </c>
      <c r="G705" s="831">
        <v>1247.78</v>
      </c>
      <c r="H705" s="831">
        <v>0.29254077068074613</v>
      </c>
      <c r="I705" s="831">
        <v>1247.78</v>
      </c>
      <c r="J705" s="831">
        <v>4</v>
      </c>
      <c r="K705" s="831">
        <v>4265.32</v>
      </c>
      <c r="L705" s="831">
        <v>1</v>
      </c>
      <c r="M705" s="831">
        <v>1066.33</v>
      </c>
      <c r="N705" s="831"/>
      <c r="O705" s="831"/>
      <c r="P705" s="827"/>
      <c r="Q705" s="832"/>
    </row>
    <row r="706" spans="1:17" ht="14.45" customHeight="1" x14ac:dyDescent="0.2">
      <c r="A706" s="821" t="s">
        <v>588</v>
      </c>
      <c r="B706" s="822" t="s">
        <v>6328</v>
      </c>
      <c r="C706" s="822" t="s">
        <v>6359</v>
      </c>
      <c r="D706" s="822" t="s">
        <v>7172</v>
      </c>
      <c r="E706" s="822" t="s">
        <v>7173</v>
      </c>
      <c r="F706" s="831">
        <v>2</v>
      </c>
      <c r="G706" s="831">
        <v>1374</v>
      </c>
      <c r="H706" s="831">
        <v>0.5</v>
      </c>
      <c r="I706" s="831">
        <v>687</v>
      </c>
      <c r="J706" s="831">
        <v>4</v>
      </c>
      <c r="K706" s="831">
        <v>2748</v>
      </c>
      <c r="L706" s="831">
        <v>1</v>
      </c>
      <c r="M706" s="831">
        <v>687</v>
      </c>
      <c r="N706" s="831">
        <v>4</v>
      </c>
      <c r="O706" s="831">
        <v>2748</v>
      </c>
      <c r="P706" s="827">
        <v>1</v>
      </c>
      <c r="Q706" s="832">
        <v>687</v>
      </c>
    </row>
    <row r="707" spans="1:17" ht="14.45" customHeight="1" x14ac:dyDescent="0.2">
      <c r="A707" s="821" t="s">
        <v>588</v>
      </c>
      <c r="B707" s="822" t="s">
        <v>6328</v>
      </c>
      <c r="C707" s="822" t="s">
        <v>6359</v>
      </c>
      <c r="D707" s="822" t="s">
        <v>7174</v>
      </c>
      <c r="E707" s="822" t="s">
        <v>7159</v>
      </c>
      <c r="F707" s="831">
        <v>9</v>
      </c>
      <c r="G707" s="831">
        <v>621.17999999999995</v>
      </c>
      <c r="H707" s="831"/>
      <c r="I707" s="831">
        <v>69.02</v>
      </c>
      <c r="J707" s="831"/>
      <c r="K707" s="831"/>
      <c r="L707" s="831"/>
      <c r="M707" s="831"/>
      <c r="N707" s="831">
        <v>15</v>
      </c>
      <c r="O707" s="831">
        <v>884.55000000000018</v>
      </c>
      <c r="P707" s="827"/>
      <c r="Q707" s="832">
        <v>58.970000000000013</v>
      </c>
    </row>
    <row r="708" spans="1:17" ht="14.45" customHeight="1" x14ac:dyDescent="0.2">
      <c r="A708" s="821" t="s">
        <v>588</v>
      </c>
      <c r="B708" s="822" t="s">
        <v>6328</v>
      </c>
      <c r="C708" s="822" t="s">
        <v>6359</v>
      </c>
      <c r="D708" s="822" t="s">
        <v>7175</v>
      </c>
      <c r="E708" s="822" t="s">
        <v>7159</v>
      </c>
      <c r="F708" s="831">
        <v>11</v>
      </c>
      <c r="G708" s="831">
        <v>934.78</v>
      </c>
      <c r="H708" s="831">
        <v>5.5</v>
      </c>
      <c r="I708" s="831">
        <v>84.98</v>
      </c>
      <c r="J708" s="831">
        <v>2</v>
      </c>
      <c r="K708" s="831">
        <v>169.96</v>
      </c>
      <c r="L708" s="831">
        <v>1</v>
      </c>
      <c r="M708" s="831">
        <v>84.98</v>
      </c>
      <c r="N708" s="831">
        <v>2</v>
      </c>
      <c r="O708" s="831">
        <v>145.22</v>
      </c>
      <c r="P708" s="827">
        <v>0.85443633796187335</v>
      </c>
      <c r="Q708" s="832">
        <v>72.61</v>
      </c>
    </row>
    <row r="709" spans="1:17" ht="14.45" customHeight="1" x14ac:dyDescent="0.2">
      <c r="A709" s="821" t="s">
        <v>588</v>
      </c>
      <c r="B709" s="822" t="s">
        <v>6328</v>
      </c>
      <c r="C709" s="822" t="s">
        <v>6359</v>
      </c>
      <c r="D709" s="822" t="s">
        <v>7176</v>
      </c>
      <c r="E709" s="822" t="s">
        <v>7177</v>
      </c>
      <c r="F709" s="831">
        <v>4</v>
      </c>
      <c r="G709" s="831">
        <v>960</v>
      </c>
      <c r="H709" s="831"/>
      <c r="I709" s="831">
        <v>240</v>
      </c>
      <c r="J709" s="831"/>
      <c r="K709" s="831"/>
      <c r="L709" s="831"/>
      <c r="M709" s="831"/>
      <c r="N709" s="831">
        <v>6</v>
      </c>
      <c r="O709" s="831">
        <v>1440</v>
      </c>
      <c r="P709" s="827"/>
      <c r="Q709" s="832">
        <v>240</v>
      </c>
    </row>
    <row r="710" spans="1:17" ht="14.45" customHeight="1" x14ac:dyDescent="0.2">
      <c r="A710" s="821" t="s">
        <v>588</v>
      </c>
      <c r="B710" s="822" t="s">
        <v>6328</v>
      </c>
      <c r="C710" s="822" t="s">
        <v>6359</v>
      </c>
      <c r="D710" s="822" t="s">
        <v>7178</v>
      </c>
      <c r="E710" s="822" t="s">
        <v>7177</v>
      </c>
      <c r="F710" s="831">
        <v>0.23</v>
      </c>
      <c r="G710" s="831">
        <v>279.68</v>
      </c>
      <c r="H710" s="831"/>
      <c r="I710" s="831">
        <v>1216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588</v>
      </c>
      <c r="B711" s="822" t="s">
        <v>6328</v>
      </c>
      <c r="C711" s="822" t="s">
        <v>6359</v>
      </c>
      <c r="D711" s="822" t="s">
        <v>7179</v>
      </c>
      <c r="E711" s="822" t="s">
        <v>7180</v>
      </c>
      <c r="F711" s="831"/>
      <c r="G711" s="831"/>
      <c r="H711" s="831"/>
      <c r="I711" s="831"/>
      <c r="J711" s="831"/>
      <c r="K711" s="831"/>
      <c r="L711" s="831"/>
      <c r="M711" s="831"/>
      <c r="N711" s="831">
        <v>1</v>
      </c>
      <c r="O711" s="831">
        <v>2943.96</v>
      </c>
      <c r="P711" s="827"/>
      <c r="Q711" s="832">
        <v>2943.96</v>
      </c>
    </row>
    <row r="712" spans="1:17" ht="14.45" customHeight="1" x14ac:dyDescent="0.2">
      <c r="A712" s="821" t="s">
        <v>588</v>
      </c>
      <c r="B712" s="822" t="s">
        <v>6328</v>
      </c>
      <c r="C712" s="822" t="s">
        <v>6359</v>
      </c>
      <c r="D712" s="822" t="s">
        <v>7181</v>
      </c>
      <c r="E712" s="822" t="s">
        <v>7182</v>
      </c>
      <c r="F712" s="831"/>
      <c r="G712" s="831"/>
      <c r="H712" s="831"/>
      <c r="I712" s="831"/>
      <c r="J712" s="831">
        <v>1</v>
      </c>
      <c r="K712" s="831">
        <v>4919.78</v>
      </c>
      <c r="L712" s="831">
        <v>1</v>
      </c>
      <c r="M712" s="831">
        <v>4919.78</v>
      </c>
      <c r="N712" s="831"/>
      <c r="O712" s="831"/>
      <c r="P712" s="827"/>
      <c r="Q712" s="832"/>
    </row>
    <row r="713" spans="1:17" ht="14.45" customHeight="1" x14ac:dyDescent="0.2">
      <c r="A713" s="821" t="s">
        <v>588</v>
      </c>
      <c r="B713" s="822" t="s">
        <v>6328</v>
      </c>
      <c r="C713" s="822" t="s">
        <v>6359</v>
      </c>
      <c r="D713" s="822" t="s">
        <v>7183</v>
      </c>
      <c r="E713" s="822" t="s">
        <v>7184</v>
      </c>
      <c r="F713" s="831">
        <v>1</v>
      </c>
      <c r="G713" s="831">
        <v>6307.7</v>
      </c>
      <c r="H713" s="831">
        <v>1</v>
      </c>
      <c r="I713" s="831">
        <v>6307.7</v>
      </c>
      <c r="J713" s="831">
        <v>1</v>
      </c>
      <c r="K713" s="831">
        <v>6307.7</v>
      </c>
      <c r="L713" s="831">
        <v>1</v>
      </c>
      <c r="M713" s="831">
        <v>6307.7</v>
      </c>
      <c r="N713" s="831">
        <v>1</v>
      </c>
      <c r="O713" s="831">
        <v>4730.8999999999996</v>
      </c>
      <c r="P713" s="827">
        <v>0.75001981704900356</v>
      </c>
      <c r="Q713" s="832">
        <v>4730.8999999999996</v>
      </c>
    </row>
    <row r="714" spans="1:17" ht="14.45" customHeight="1" x14ac:dyDescent="0.2">
      <c r="A714" s="821" t="s">
        <v>588</v>
      </c>
      <c r="B714" s="822" t="s">
        <v>6328</v>
      </c>
      <c r="C714" s="822" t="s">
        <v>6359</v>
      </c>
      <c r="D714" s="822" t="s">
        <v>7185</v>
      </c>
      <c r="E714" s="822" t="s">
        <v>7186</v>
      </c>
      <c r="F714" s="831"/>
      <c r="G714" s="831"/>
      <c r="H714" s="831"/>
      <c r="I714" s="831"/>
      <c r="J714" s="831"/>
      <c r="K714" s="831"/>
      <c r="L714" s="831"/>
      <c r="M714" s="831"/>
      <c r="N714" s="831">
        <v>1</v>
      </c>
      <c r="O714" s="831">
        <v>195.91</v>
      </c>
      <c r="P714" s="827"/>
      <c r="Q714" s="832">
        <v>195.91</v>
      </c>
    </row>
    <row r="715" spans="1:17" ht="14.45" customHeight="1" x14ac:dyDescent="0.2">
      <c r="A715" s="821" t="s">
        <v>588</v>
      </c>
      <c r="B715" s="822" t="s">
        <v>6328</v>
      </c>
      <c r="C715" s="822" t="s">
        <v>6359</v>
      </c>
      <c r="D715" s="822" t="s">
        <v>7187</v>
      </c>
      <c r="E715" s="822" t="s">
        <v>7188</v>
      </c>
      <c r="F715" s="831"/>
      <c r="G715" s="831"/>
      <c r="H715" s="831"/>
      <c r="I715" s="831"/>
      <c r="J715" s="831">
        <v>1</v>
      </c>
      <c r="K715" s="831">
        <v>265.31</v>
      </c>
      <c r="L715" s="831">
        <v>1</v>
      </c>
      <c r="M715" s="831">
        <v>265.31</v>
      </c>
      <c r="N715" s="831">
        <v>1</v>
      </c>
      <c r="O715" s="831">
        <v>226.12</v>
      </c>
      <c r="P715" s="827">
        <v>0.85228600505069541</v>
      </c>
      <c r="Q715" s="832">
        <v>226.12</v>
      </c>
    </row>
    <row r="716" spans="1:17" ht="14.45" customHeight="1" x14ac:dyDescent="0.2">
      <c r="A716" s="821" t="s">
        <v>588</v>
      </c>
      <c r="B716" s="822" t="s">
        <v>6328</v>
      </c>
      <c r="C716" s="822" t="s">
        <v>6359</v>
      </c>
      <c r="D716" s="822" t="s">
        <v>7189</v>
      </c>
      <c r="E716" s="822" t="s">
        <v>7159</v>
      </c>
      <c r="F716" s="831"/>
      <c r="G716" s="831"/>
      <c r="H716" s="831"/>
      <c r="I716" s="831"/>
      <c r="J716" s="831">
        <v>10</v>
      </c>
      <c r="K716" s="831">
        <v>963.8</v>
      </c>
      <c r="L716" s="831">
        <v>1</v>
      </c>
      <c r="M716" s="831">
        <v>96.38</v>
      </c>
      <c r="N716" s="831">
        <v>1</v>
      </c>
      <c r="O716" s="831">
        <v>82.36</v>
      </c>
      <c r="P716" s="827">
        <v>8.5453413571280348E-2</v>
      </c>
      <c r="Q716" s="832">
        <v>82.36</v>
      </c>
    </row>
    <row r="717" spans="1:17" ht="14.45" customHeight="1" x14ac:dyDescent="0.2">
      <c r="A717" s="821" t="s">
        <v>588</v>
      </c>
      <c r="B717" s="822" t="s">
        <v>6328</v>
      </c>
      <c r="C717" s="822" t="s">
        <v>6359</v>
      </c>
      <c r="D717" s="822" t="s">
        <v>7190</v>
      </c>
      <c r="E717" s="822" t="s">
        <v>7159</v>
      </c>
      <c r="F717" s="831">
        <v>1</v>
      </c>
      <c r="G717" s="831">
        <v>121.25</v>
      </c>
      <c r="H717" s="831"/>
      <c r="I717" s="831">
        <v>121.25</v>
      </c>
      <c r="J717" s="831"/>
      <c r="K717" s="831"/>
      <c r="L717" s="831"/>
      <c r="M717" s="831"/>
      <c r="N717" s="831"/>
      <c r="O717" s="831"/>
      <c r="P717" s="827"/>
      <c r="Q717" s="832"/>
    </row>
    <row r="718" spans="1:17" ht="14.45" customHeight="1" x14ac:dyDescent="0.2">
      <c r="A718" s="821" t="s">
        <v>588</v>
      </c>
      <c r="B718" s="822" t="s">
        <v>6328</v>
      </c>
      <c r="C718" s="822" t="s">
        <v>6359</v>
      </c>
      <c r="D718" s="822" t="s">
        <v>7191</v>
      </c>
      <c r="E718" s="822" t="s">
        <v>7159</v>
      </c>
      <c r="F718" s="831">
        <v>3</v>
      </c>
      <c r="G718" s="831">
        <v>342</v>
      </c>
      <c r="H718" s="831"/>
      <c r="I718" s="831">
        <v>114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588</v>
      </c>
      <c r="B719" s="822" t="s">
        <v>6328</v>
      </c>
      <c r="C719" s="822" t="s">
        <v>6359</v>
      </c>
      <c r="D719" s="822" t="s">
        <v>7192</v>
      </c>
      <c r="E719" s="822" t="s">
        <v>7159</v>
      </c>
      <c r="F719" s="831">
        <v>1</v>
      </c>
      <c r="G719" s="831">
        <v>90.16</v>
      </c>
      <c r="H719" s="831"/>
      <c r="I719" s="831">
        <v>90.16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588</v>
      </c>
      <c r="B720" s="822" t="s">
        <v>6328</v>
      </c>
      <c r="C720" s="822" t="s">
        <v>6359</v>
      </c>
      <c r="D720" s="822" t="s">
        <v>7193</v>
      </c>
      <c r="E720" s="822" t="s">
        <v>7194</v>
      </c>
      <c r="F720" s="831"/>
      <c r="G720" s="831"/>
      <c r="H720" s="831"/>
      <c r="I720" s="831"/>
      <c r="J720" s="831"/>
      <c r="K720" s="831"/>
      <c r="L720" s="831"/>
      <c r="M720" s="831"/>
      <c r="N720" s="831">
        <v>1</v>
      </c>
      <c r="O720" s="831">
        <v>4990</v>
      </c>
      <c r="P720" s="827"/>
      <c r="Q720" s="832">
        <v>4990</v>
      </c>
    </row>
    <row r="721" spans="1:17" ht="14.45" customHeight="1" x14ac:dyDescent="0.2">
      <c r="A721" s="821" t="s">
        <v>588</v>
      </c>
      <c r="B721" s="822" t="s">
        <v>6328</v>
      </c>
      <c r="C721" s="822" t="s">
        <v>6359</v>
      </c>
      <c r="D721" s="822" t="s">
        <v>7195</v>
      </c>
      <c r="E721" s="822" t="s">
        <v>7196</v>
      </c>
      <c r="F721" s="831"/>
      <c r="G721" s="831"/>
      <c r="H721" s="831"/>
      <c r="I721" s="831"/>
      <c r="J721" s="831">
        <v>3</v>
      </c>
      <c r="K721" s="831">
        <v>4458.45</v>
      </c>
      <c r="L721" s="831">
        <v>1</v>
      </c>
      <c r="M721" s="831">
        <v>1486.1499999999999</v>
      </c>
      <c r="N721" s="831">
        <v>4</v>
      </c>
      <c r="O721" s="831">
        <v>5080.16</v>
      </c>
      <c r="P721" s="827">
        <v>1.139445322926129</v>
      </c>
      <c r="Q721" s="832">
        <v>1270.04</v>
      </c>
    </row>
    <row r="722" spans="1:17" ht="14.45" customHeight="1" x14ac:dyDescent="0.2">
      <c r="A722" s="821" t="s">
        <v>588</v>
      </c>
      <c r="B722" s="822" t="s">
        <v>6328</v>
      </c>
      <c r="C722" s="822" t="s">
        <v>6359</v>
      </c>
      <c r="D722" s="822" t="s">
        <v>7195</v>
      </c>
      <c r="E722" s="822" t="s">
        <v>7197</v>
      </c>
      <c r="F722" s="831"/>
      <c r="G722" s="831"/>
      <c r="H722" s="831"/>
      <c r="I722" s="831"/>
      <c r="J722" s="831">
        <v>1</v>
      </c>
      <c r="K722" s="831">
        <v>1486.15</v>
      </c>
      <c r="L722" s="831">
        <v>1</v>
      </c>
      <c r="M722" s="831">
        <v>1486.15</v>
      </c>
      <c r="N722" s="831"/>
      <c r="O722" s="831"/>
      <c r="P722" s="827"/>
      <c r="Q722" s="832"/>
    </row>
    <row r="723" spans="1:17" ht="14.45" customHeight="1" x14ac:dyDescent="0.2">
      <c r="A723" s="821" t="s">
        <v>588</v>
      </c>
      <c r="B723" s="822" t="s">
        <v>6328</v>
      </c>
      <c r="C723" s="822" t="s">
        <v>6359</v>
      </c>
      <c r="D723" s="822" t="s">
        <v>7198</v>
      </c>
      <c r="E723" s="822" t="s">
        <v>7199</v>
      </c>
      <c r="F723" s="831"/>
      <c r="G723" s="831"/>
      <c r="H723" s="831"/>
      <c r="I723" s="831"/>
      <c r="J723" s="831">
        <v>1</v>
      </c>
      <c r="K723" s="831">
        <v>2834.45</v>
      </c>
      <c r="L723" s="831">
        <v>1</v>
      </c>
      <c r="M723" s="831">
        <v>2834.45</v>
      </c>
      <c r="N723" s="831"/>
      <c r="O723" s="831"/>
      <c r="P723" s="827"/>
      <c r="Q723" s="832"/>
    </row>
    <row r="724" spans="1:17" ht="14.45" customHeight="1" x14ac:dyDescent="0.2">
      <c r="A724" s="821" t="s">
        <v>588</v>
      </c>
      <c r="B724" s="822" t="s">
        <v>6328</v>
      </c>
      <c r="C724" s="822" t="s">
        <v>6359</v>
      </c>
      <c r="D724" s="822" t="s">
        <v>7200</v>
      </c>
      <c r="E724" s="822" t="s">
        <v>7201</v>
      </c>
      <c r="F724" s="831">
        <v>6</v>
      </c>
      <c r="G724" s="831">
        <v>7486.68</v>
      </c>
      <c r="H724" s="831"/>
      <c r="I724" s="831">
        <v>1247.78</v>
      </c>
      <c r="J724" s="831"/>
      <c r="K724" s="831"/>
      <c r="L724" s="831"/>
      <c r="M724" s="831"/>
      <c r="N724" s="831">
        <v>6</v>
      </c>
      <c r="O724" s="831">
        <v>6397.98</v>
      </c>
      <c r="P724" s="827"/>
      <c r="Q724" s="832">
        <v>1066.33</v>
      </c>
    </row>
    <row r="725" spans="1:17" ht="14.45" customHeight="1" x14ac:dyDescent="0.2">
      <c r="A725" s="821" t="s">
        <v>588</v>
      </c>
      <c r="B725" s="822" t="s">
        <v>6328</v>
      </c>
      <c r="C725" s="822" t="s">
        <v>6359</v>
      </c>
      <c r="D725" s="822" t="s">
        <v>7202</v>
      </c>
      <c r="E725" s="822" t="s">
        <v>7201</v>
      </c>
      <c r="F725" s="831">
        <v>7</v>
      </c>
      <c r="G725" s="831">
        <v>9953.23</v>
      </c>
      <c r="H725" s="831">
        <v>1.7499999999999998</v>
      </c>
      <c r="I725" s="831">
        <v>1421.8899999999999</v>
      </c>
      <c r="J725" s="831">
        <v>4</v>
      </c>
      <c r="K725" s="831">
        <v>5687.56</v>
      </c>
      <c r="L725" s="831">
        <v>1</v>
      </c>
      <c r="M725" s="831">
        <v>1421.89</v>
      </c>
      <c r="N725" s="831">
        <v>12</v>
      </c>
      <c r="O725" s="831">
        <v>14585.52</v>
      </c>
      <c r="P725" s="827">
        <v>2.5644599793232952</v>
      </c>
      <c r="Q725" s="832">
        <v>1215.46</v>
      </c>
    </row>
    <row r="726" spans="1:17" ht="14.45" customHeight="1" x14ac:dyDescent="0.2">
      <c r="A726" s="821" t="s">
        <v>588</v>
      </c>
      <c r="B726" s="822" t="s">
        <v>6328</v>
      </c>
      <c r="C726" s="822" t="s">
        <v>6359</v>
      </c>
      <c r="D726" s="822" t="s">
        <v>7203</v>
      </c>
      <c r="E726" s="822" t="s">
        <v>7201</v>
      </c>
      <c r="F726" s="831">
        <v>8</v>
      </c>
      <c r="G726" s="831">
        <v>13248.88</v>
      </c>
      <c r="H726" s="831">
        <v>8</v>
      </c>
      <c r="I726" s="831">
        <v>1656.11</v>
      </c>
      <c r="J726" s="831">
        <v>1</v>
      </c>
      <c r="K726" s="831">
        <v>1656.11</v>
      </c>
      <c r="L726" s="831">
        <v>1</v>
      </c>
      <c r="M726" s="831">
        <v>1656.11</v>
      </c>
      <c r="N726" s="831">
        <v>11</v>
      </c>
      <c r="O726" s="831">
        <v>15567.86</v>
      </c>
      <c r="P726" s="827">
        <v>9.4002572292903253</v>
      </c>
      <c r="Q726" s="832">
        <v>1415.26</v>
      </c>
    </row>
    <row r="727" spans="1:17" ht="14.45" customHeight="1" x14ac:dyDescent="0.2">
      <c r="A727" s="821" t="s">
        <v>588</v>
      </c>
      <c r="B727" s="822" t="s">
        <v>6328</v>
      </c>
      <c r="C727" s="822" t="s">
        <v>6359</v>
      </c>
      <c r="D727" s="822" t="s">
        <v>7204</v>
      </c>
      <c r="E727" s="822" t="s">
        <v>7201</v>
      </c>
      <c r="F727" s="831"/>
      <c r="G727" s="831"/>
      <c r="H727" s="831"/>
      <c r="I727" s="831"/>
      <c r="J727" s="831">
        <v>3</v>
      </c>
      <c r="K727" s="831">
        <v>5338.32</v>
      </c>
      <c r="L727" s="831">
        <v>1</v>
      </c>
      <c r="M727" s="831">
        <v>1779.4399999999998</v>
      </c>
      <c r="N727" s="831">
        <v>6</v>
      </c>
      <c r="O727" s="831">
        <v>9123.18</v>
      </c>
      <c r="P727" s="827">
        <v>1.708998336555321</v>
      </c>
      <c r="Q727" s="832">
        <v>1520.53</v>
      </c>
    </row>
    <row r="728" spans="1:17" ht="14.45" customHeight="1" x14ac:dyDescent="0.2">
      <c r="A728" s="821" t="s">
        <v>588</v>
      </c>
      <c r="B728" s="822" t="s">
        <v>6328</v>
      </c>
      <c r="C728" s="822" t="s">
        <v>6359</v>
      </c>
      <c r="D728" s="822" t="s">
        <v>7205</v>
      </c>
      <c r="E728" s="822" t="s">
        <v>7206</v>
      </c>
      <c r="F728" s="831">
        <v>2</v>
      </c>
      <c r="G728" s="831">
        <v>2839.64</v>
      </c>
      <c r="H728" s="831">
        <v>2</v>
      </c>
      <c r="I728" s="831">
        <v>1419.82</v>
      </c>
      <c r="J728" s="831">
        <v>1</v>
      </c>
      <c r="K728" s="831">
        <v>1419.82</v>
      </c>
      <c r="L728" s="831">
        <v>1</v>
      </c>
      <c r="M728" s="831">
        <v>1419.82</v>
      </c>
      <c r="N728" s="831"/>
      <c r="O728" s="831"/>
      <c r="P728" s="827"/>
      <c r="Q728" s="832"/>
    </row>
    <row r="729" spans="1:17" ht="14.45" customHeight="1" x14ac:dyDescent="0.2">
      <c r="A729" s="821" t="s">
        <v>588</v>
      </c>
      <c r="B729" s="822" t="s">
        <v>6328</v>
      </c>
      <c r="C729" s="822" t="s">
        <v>6359</v>
      </c>
      <c r="D729" s="822" t="s">
        <v>7205</v>
      </c>
      <c r="E729" s="822" t="s">
        <v>7207</v>
      </c>
      <c r="F729" s="831"/>
      <c r="G729" s="831"/>
      <c r="H729" s="831"/>
      <c r="I729" s="831"/>
      <c r="J729" s="831">
        <v>3</v>
      </c>
      <c r="K729" s="831">
        <v>3640.5</v>
      </c>
      <c r="L729" s="831">
        <v>1</v>
      </c>
      <c r="M729" s="831">
        <v>1213.5</v>
      </c>
      <c r="N729" s="831"/>
      <c r="O729" s="831"/>
      <c r="P729" s="827"/>
      <c r="Q729" s="832"/>
    </row>
    <row r="730" spans="1:17" ht="14.45" customHeight="1" x14ac:dyDescent="0.2">
      <c r="A730" s="821" t="s">
        <v>588</v>
      </c>
      <c r="B730" s="822" t="s">
        <v>6328</v>
      </c>
      <c r="C730" s="822" t="s">
        <v>6359</v>
      </c>
      <c r="D730" s="822" t="s">
        <v>7208</v>
      </c>
      <c r="E730" s="822" t="s">
        <v>7206</v>
      </c>
      <c r="F730" s="831">
        <v>3</v>
      </c>
      <c r="G730" s="831">
        <v>4641.87</v>
      </c>
      <c r="H730" s="831">
        <v>1</v>
      </c>
      <c r="I730" s="831">
        <v>1547.29</v>
      </c>
      <c r="J730" s="831">
        <v>3</v>
      </c>
      <c r="K730" s="831">
        <v>4641.87</v>
      </c>
      <c r="L730" s="831">
        <v>1</v>
      </c>
      <c r="M730" s="831">
        <v>1547.29</v>
      </c>
      <c r="N730" s="831"/>
      <c r="O730" s="831"/>
      <c r="P730" s="827"/>
      <c r="Q730" s="832"/>
    </row>
    <row r="731" spans="1:17" ht="14.45" customHeight="1" x14ac:dyDescent="0.2">
      <c r="A731" s="821" t="s">
        <v>588</v>
      </c>
      <c r="B731" s="822" t="s">
        <v>6328</v>
      </c>
      <c r="C731" s="822" t="s">
        <v>6359</v>
      </c>
      <c r="D731" s="822" t="s">
        <v>7208</v>
      </c>
      <c r="E731" s="822" t="s">
        <v>7207</v>
      </c>
      <c r="F731" s="831"/>
      <c r="G731" s="831"/>
      <c r="H731" s="831"/>
      <c r="I731" s="831"/>
      <c r="J731" s="831">
        <v>2</v>
      </c>
      <c r="K731" s="831">
        <v>2645.34</v>
      </c>
      <c r="L731" s="831">
        <v>1</v>
      </c>
      <c r="M731" s="831">
        <v>1322.67</v>
      </c>
      <c r="N731" s="831"/>
      <c r="O731" s="831"/>
      <c r="P731" s="827"/>
      <c r="Q731" s="832"/>
    </row>
    <row r="732" spans="1:17" ht="14.45" customHeight="1" x14ac:dyDescent="0.2">
      <c r="A732" s="821" t="s">
        <v>588</v>
      </c>
      <c r="B732" s="822" t="s">
        <v>6328</v>
      </c>
      <c r="C732" s="822" t="s">
        <v>6359</v>
      </c>
      <c r="D732" s="822" t="s">
        <v>7209</v>
      </c>
      <c r="E732" s="822" t="s">
        <v>7206</v>
      </c>
      <c r="F732" s="831">
        <v>1</v>
      </c>
      <c r="G732" s="831">
        <v>1644.71</v>
      </c>
      <c r="H732" s="831"/>
      <c r="I732" s="831">
        <v>1644.71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588</v>
      </c>
      <c r="B733" s="822" t="s">
        <v>6328</v>
      </c>
      <c r="C733" s="822" t="s">
        <v>6359</v>
      </c>
      <c r="D733" s="822" t="s">
        <v>7210</v>
      </c>
      <c r="E733" s="822" t="s">
        <v>7211</v>
      </c>
      <c r="F733" s="831">
        <v>15</v>
      </c>
      <c r="G733" s="831">
        <v>11839.349999999999</v>
      </c>
      <c r="H733" s="831">
        <v>1.6666666666666665</v>
      </c>
      <c r="I733" s="831">
        <v>789.28999999999985</v>
      </c>
      <c r="J733" s="831">
        <v>9</v>
      </c>
      <c r="K733" s="831">
        <v>7103.61</v>
      </c>
      <c r="L733" s="831">
        <v>1</v>
      </c>
      <c r="M733" s="831">
        <v>789.29</v>
      </c>
      <c r="N733" s="831">
        <v>14</v>
      </c>
      <c r="O733" s="831">
        <v>11050.06</v>
      </c>
      <c r="P733" s="827">
        <v>1.5555555555555556</v>
      </c>
      <c r="Q733" s="832">
        <v>789.29</v>
      </c>
    </row>
    <row r="734" spans="1:17" ht="14.45" customHeight="1" x14ac:dyDescent="0.2">
      <c r="A734" s="821" t="s">
        <v>588</v>
      </c>
      <c r="B734" s="822" t="s">
        <v>6328</v>
      </c>
      <c r="C734" s="822" t="s">
        <v>6359</v>
      </c>
      <c r="D734" s="822" t="s">
        <v>7212</v>
      </c>
      <c r="E734" s="822" t="s">
        <v>7213</v>
      </c>
      <c r="F734" s="831"/>
      <c r="G734" s="831"/>
      <c r="H734" s="831"/>
      <c r="I734" s="831"/>
      <c r="J734" s="831"/>
      <c r="K734" s="831"/>
      <c r="L734" s="831"/>
      <c r="M734" s="831"/>
      <c r="N734" s="831">
        <v>1</v>
      </c>
      <c r="O734" s="831">
        <v>1713.5</v>
      </c>
      <c r="P734" s="827"/>
      <c r="Q734" s="832">
        <v>1713.5</v>
      </c>
    </row>
    <row r="735" spans="1:17" ht="14.45" customHeight="1" x14ac:dyDescent="0.2">
      <c r="A735" s="821" t="s">
        <v>588</v>
      </c>
      <c r="B735" s="822" t="s">
        <v>6328</v>
      </c>
      <c r="C735" s="822" t="s">
        <v>6359</v>
      </c>
      <c r="D735" s="822" t="s">
        <v>7214</v>
      </c>
      <c r="E735" s="822" t="s">
        <v>7206</v>
      </c>
      <c r="F735" s="831"/>
      <c r="G735" s="831"/>
      <c r="H735" s="831"/>
      <c r="I735" s="831"/>
      <c r="J735" s="831">
        <v>3</v>
      </c>
      <c r="K735" s="831">
        <v>3824.19</v>
      </c>
      <c r="L735" s="831">
        <v>1</v>
      </c>
      <c r="M735" s="831">
        <v>1274.73</v>
      </c>
      <c r="N735" s="831"/>
      <c r="O735" s="831"/>
      <c r="P735" s="827"/>
      <c r="Q735" s="832"/>
    </row>
    <row r="736" spans="1:17" ht="14.45" customHeight="1" x14ac:dyDescent="0.2">
      <c r="A736" s="821" t="s">
        <v>588</v>
      </c>
      <c r="B736" s="822" t="s">
        <v>6328</v>
      </c>
      <c r="C736" s="822" t="s">
        <v>6359</v>
      </c>
      <c r="D736" s="822" t="s">
        <v>7214</v>
      </c>
      <c r="E736" s="822" t="s">
        <v>7207</v>
      </c>
      <c r="F736" s="831"/>
      <c r="G736" s="831"/>
      <c r="H736" s="831"/>
      <c r="I736" s="831"/>
      <c r="J736" s="831">
        <v>1</v>
      </c>
      <c r="K736" s="831">
        <v>1089.72</v>
      </c>
      <c r="L736" s="831">
        <v>1</v>
      </c>
      <c r="M736" s="831">
        <v>1089.72</v>
      </c>
      <c r="N736" s="831"/>
      <c r="O736" s="831"/>
      <c r="P736" s="827"/>
      <c r="Q736" s="832"/>
    </row>
    <row r="737" spans="1:17" ht="14.45" customHeight="1" x14ac:dyDescent="0.2">
      <c r="A737" s="821" t="s">
        <v>588</v>
      </c>
      <c r="B737" s="822" t="s">
        <v>6328</v>
      </c>
      <c r="C737" s="822" t="s">
        <v>6359</v>
      </c>
      <c r="D737" s="822" t="s">
        <v>7215</v>
      </c>
      <c r="E737" s="822" t="s">
        <v>7216</v>
      </c>
      <c r="F737" s="831"/>
      <c r="G737" s="831"/>
      <c r="H737" s="831"/>
      <c r="I737" s="831"/>
      <c r="J737" s="831">
        <v>1</v>
      </c>
      <c r="K737" s="831">
        <v>12640.53</v>
      </c>
      <c r="L737" s="831">
        <v>1</v>
      </c>
      <c r="M737" s="831">
        <v>12640.53</v>
      </c>
      <c r="N737" s="831"/>
      <c r="O737" s="831"/>
      <c r="P737" s="827"/>
      <c r="Q737" s="832"/>
    </row>
    <row r="738" spans="1:17" ht="14.45" customHeight="1" x14ac:dyDescent="0.2">
      <c r="A738" s="821" t="s">
        <v>588</v>
      </c>
      <c r="B738" s="822" t="s">
        <v>6328</v>
      </c>
      <c r="C738" s="822" t="s">
        <v>6359</v>
      </c>
      <c r="D738" s="822" t="s">
        <v>7215</v>
      </c>
      <c r="E738" s="822" t="s">
        <v>7217</v>
      </c>
      <c r="F738" s="831"/>
      <c r="G738" s="831"/>
      <c r="H738" s="831"/>
      <c r="I738" s="831"/>
      <c r="J738" s="831">
        <v>1</v>
      </c>
      <c r="K738" s="831">
        <v>10807.5</v>
      </c>
      <c r="L738" s="831">
        <v>1</v>
      </c>
      <c r="M738" s="831">
        <v>10807.5</v>
      </c>
      <c r="N738" s="831"/>
      <c r="O738" s="831"/>
      <c r="P738" s="827"/>
      <c r="Q738" s="832"/>
    </row>
    <row r="739" spans="1:17" ht="14.45" customHeight="1" x14ac:dyDescent="0.2">
      <c r="A739" s="821" t="s">
        <v>588</v>
      </c>
      <c r="B739" s="822" t="s">
        <v>6328</v>
      </c>
      <c r="C739" s="822" t="s">
        <v>6359</v>
      </c>
      <c r="D739" s="822" t="s">
        <v>7218</v>
      </c>
      <c r="E739" s="822" t="s">
        <v>7219</v>
      </c>
      <c r="F739" s="831"/>
      <c r="G739" s="831"/>
      <c r="H739" s="831"/>
      <c r="I739" s="831"/>
      <c r="J739" s="831"/>
      <c r="K739" s="831"/>
      <c r="L739" s="831"/>
      <c r="M739" s="831"/>
      <c r="N739" s="831">
        <v>2</v>
      </c>
      <c r="O739" s="831">
        <v>21291.4</v>
      </c>
      <c r="P739" s="827"/>
      <c r="Q739" s="832">
        <v>10645.7</v>
      </c>
    </row>
    <row r="740" spans="1:17" ht="14.45" customHeight="1" x14ac:dyDescent="0.2">
      <c r="A740" s="821" t="s">
        <v>588</v>
      </c>
      <c r="B740" s="822" t="s">
        <v>6328</v>
      </c>
      <c r="C740" s="822" t="s">
        <v>6359</v>
      </c>
      <c r="D740" s="822" t="s">
        <v>7220</v>
      </c>
      <c r="E740" s="822" t="s">
        <v>7219</v>
      </c>
      <c r="F740" s="831"/>
      <c r="G740" s="831"/>
      <c r="H740" s="831"/>
      <c r="I740" s="831"/>
      <c r="J740" s="831">
        <v>1</v>
      </c>
      <c r="K740" s="831">
        <v>13282.04</v>
      </c>
      <c r="L740" s="831">
        <v>1</v>
      </c>
      <c r="M740" s="831">
        <v>13282.04</v>
      </c>
      <c r="N740" s="831"/>
      <c r="O740" s="831"/>
      <c r="P740" s="827"/>
      <c r="Q740" s="832"/>
    </row>
    <row r="741" spans="1:17" ht="14.45" customHeight="1" x14ac:dyDescent="0.2">
      <c r="A741" s="821" t="s">
        <v>588</v>
      </c>
      <c r="B741" s="822" t="s">
        <v>6328</v>
      </c>
      <c r="C741" s="822" t="s">
        <v>6359</v>
      </c>
      <c r="D741" s="822" t="s">
        <v>7221</v>
      </c>
      <c r="E741" s="822" t="s">
        <v>7222</v>
      </c>
      <c r="F741" s="831"/>
      <c r="G741" s="831"/>
      <c r="H741" s="831"/>
      <c r="I741" s="831"/>
      <c r="J741" s="831">
        <v>1</v>
      </c>
      <c r="K741" s="831">
        <v>1095.23</v>
      </c>
      <c r="L741" s="831">
        <v>1</v>
      </c>
      <c r="M741" s="831">
        <v>1095.23</v>
      </c>
      <c r="N741" s="831"/>
      <c r="O741" s="831"/>
      <c r="P741" s="827"/>
      <c r="Q741" s="832"/>
    </row>
    <row r="742" spans="1:17" ht="14.45" customHeight="1" x14ac:dyDescent="0.2">
      <c r="A742" s="821" t="s">
        <v>588</v>
      </c>
      <c r="B742" s="822" t="s">
        <v>6328</v>
      </c>
      <c r="C742" s="822" t="s">
        <v>6359</v>
      </c>
      <c r="D742" s="822" t="s">
        <v>7221</v>
      </c>
      <c r="E742" s="822" t="s">
        <v>7223</v>
      </c>
      <c r="F742" s="831">
        <v>1</v>
      </c>
      <c r="G742" s="831">
        <v>1095.23</v>
      </c>
      <c r="H742" s="831"/>
      <c r="I742" s="831">
        <v>1095.23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588</v>
      </c>
      <c r="B743" s="822" t="s">
        <v>6328</v>
      </c>
      <c r="C743" s="822" t="s">
        <v>6359</v>
      </c>
      <c r="D743" s="822" t="s">
        <v>7224</v>
      </c>
      <c r="E743" s="822" t="s">
        <v>7225</v>
      </c>
      <c r="F743" s="831">
        <v>6</v>
      </c>
      <c r="G743" s="831">
        <v>5416.02</v>
      </c>
      <c r="H743" s="831">
        <v>2</v>
      </c>
      <c r="I743" s="831">
        <v>902.67000000000007</v>
      </c>
      <c r="J743" s="831">
        <v>3</v>
      </c>
      <c r="K743" s="831">
        <v>2708.01</v>
      </c>
      <c r="L743" s="831">
        <v>1</v>
      </c>
      <c r="M743" s="831">
        <v>902.67000000000007</v>
      </c>
      <c r="N743" s="831"/>
      <c r="O743" s="831"/>
      <c r="P743" s="827"/>
      <c r="Q743" s="832"/>
    </row>
    <row r="744" spans="1:17" ht="14.45" customHeight="1" x14ac:dyDescent="0.2">
      <c r="A744" s="821" t="s">
        <v>588</v>
      </c>
      <c r="B744" s="822" t="s">
        <v>6328</v>
      </c>
      <c r="C744" s="822" t="s">
        <v>6359</v>
      </c>
      <c r="D744" s="822" t="s">
        <v>7224</v>
      </c>
      <c r="E744" s="822" t="s">
        <v>7226</v>
      </c>
      <c r="F744" s="831">
        <v>3</v>
      </c>
      <c r="G744" s="831">
        <v>2708.01</v>
      </c>
      <c r="H744" s="831"/>
      <c r="I744" s="831">
        <v>902.67000000000007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588</v>
      </c>
      <c r="B745" s="822" t="s">
        <v>6328</v>
      </c>
      <c r="C745" s="822" t="s">
        <v>6359</v>
      </c>
      <c r="D745" s="822" t="s">
        <v>7227</v>
      </c>
      <c r="E745" s="822" t="s">
        <v>7225</v>
      </c>
      <c r="F745" s="831">
        <v>10</v>
      </c>
      <c r="G745" s="831">
        <v>10294.200000000001</v>
      </c>
      <c r="H745" s="831">
        <v>1.4285714285714286</v>
      </c>
      <c r="I745" s="831">
        <v>1029.42</v>
      </c>
      <c r="J745" s="831">
        <v>7</v>
      </c>
      <c r="K745" s="831">
        <v>7205.9400000000005</v>
      </c>
      <c r="L745" s="831">
        <v>1</v>
      </c>
      <c r="M745" s="831">
        <v>1029.42</v>
      </c>
      <c r="N745" s="831">
        <v>3</v>
      </c>
      <c r="O745" s="831">
        <v>2640.45</v>
      </c>
      <c r="P745" s="827">
        <v>0.36642686450345124</v>
      </c>
      <c r="Q745" s="832">
        <v>880.15</v>
      </c>
    </row>
    <row r="746" spans="1:17" ht="14.45" customHeight="1" x14ac:dyDescent="0.2">
      <c r="A746" s="821" t="s">
        <v>588</v>
      </c>
      <c r="B746" s="822" t="s">
        <v>6328</v>
      </c>
      <c r="C746" s="822" t="s">
        <v>6359</v>
      </c>
      <c r="D746" s="822" t="s">
        <v>7227</v>
      </c>
      <c r="E746" s="822" t="s">
        <v>7226</v>
      </c>
      <c r="F746" s="831">
        <v>3</v>
      </c>
      <c r="G746" s="831">
        <v>3088.26</v>
      </c>
      <c r="H746" s="831">
        <v>0.42075877347153989</v>
      </c>
      <c r="I746" s="831">
        <v>1029.42</v>
      </c>
      <c r="J746" s="831">
        <v>8</v>
      </c>
      <c r="K746" s="831">
        <v>7339.74</v>
      </c>
      <c r="L746" s="831">
        <v>1</v>
      </c>
      <c r="M746" s="831">
        <v>917.46749999999997</v>
      </c>
      <c r="N746" s="831"/>
      <c r="O746" s="831"/>
      <c r="P746" s="827"/>
      <c r="Q746" s="832"/>
    </row>
    <row r="747" spans="1:17" ht="14.45" customHeight="1" x14ac:dyDescent="0.2">
      <c r="A747" s="821" t="s">
        <v>588</v>
      </c>
      <c r="B747" s="822" t="s">
        <v>6328</v>
      </c>
      <c r="C747" s="822" t="s">
        <v>6359</v>
      </c>
      <c r="D747" s="822" t="s">
        <v>7228</v>
      </c>
      <c r="E747" s="822" t="s">
        <v>7229</v>
      </c>
      <c r="F747" s="831">
        <v>2</v>
      </c>
      <c r="G747" s="831">
        <v>19008.98</v>
      </c>
      <c r="H747" s="831">
        <v>2</v>
      </c>
      <c r="I747" s="831">
        <v>9504.49</v>
      </c>
      <c r="J747" s="831">
        <v>1</v>
      </c>
      <c r="K747" s="831">
        <v>9504.49</v>
      </c>
      <c r="L747" s="831">
        <v>1</v>
      </c>
      <c r="M747" s="831">
        <v>9504.49</v>
      </c>
      <c r="N747" s="831"/>
      <c r="O747" s="831"/>
      <c r="P747" s="827"/>
      <c r="Q747" s="832"/>
    </row>
    <row r="748" spans="1:17" ht="14.45" customHeight="1" x14ac:dyDescent="0.2">
      <c r="A748" s="821" t="s">
        <v>588</v>
      </c>
      <c r="B748" s="822" t="s">
        <v>6328</v>
      </c>
      <c r="C748" s="822" t="s">
        <v>6359</v>
      </c>
      <c r="D748" s="822" t="s">
        <v>7230</v>
      </c>
      <c r="E748" s="822" t="s">
        <v>7231</v>
      </c>
      <c r="F748" s="831"/>
      <c r="G748" s="831"/>
      <c r="H748" s="831"/>
      <c r="I748" s="831"/>
      <c r="J748" s="831"/>
      <c r="K748" s="831"/>
      <c r="L748" s="831"/>
      <c r="M748" s="831"/>
      <c r="N748" s="831">
        <v>1</v>
      </c>
      <c r="O748" s="831">
        <v>28950</v>
      </c>
      <c r="P748" s="827"/>
      <c r="Q748" s="832">
        <v>28950</v>
      </c>
    </row>
    <row r="749" spans="1:17" ht="14.45" customHeight="1" x14ac:dyDescent="0.2">
      <c r="A749" s="821" t="s">
        <v>588</v>
      </c>
      <c r="B749" s="822" t="s">
        <v>6328</v>
      </c>
      <c r="C749" s="822" t="s">
        <v>6359</v>
      </c>
      <c r="D749" s="822" t="s">
        <v>7232</v>
      </c>
      <c r="E749" s="822" t="s">
        <v>7233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60099</v>
      </c>
      <c r="P749" s="827"/>
      <c r="Q749" s="832">
        <v>60099</v>
      </c>
    </row>
    <row r="750" spans="1:17" ht="14.45" customHeight="1" x14ac:dyDescent="0.2">
      <c r="A750" s="821" t="s">
        <v>588</v>
      </c>
      <c r="B750" s="822" t="s">
        <v>6328</v>
      </c>
      <c r="C750" s="822" t="s">
        <v>6359</v>
      </c>
      <c r="D750" s="822" t="s">
        <v>7234</v>
      </c>
      <c r="E750" s="822" t="s">
        <v>7235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907.5</v>
      </c>
      <c r="P750" s="827"/>
      <c r="Q750" s="832">
        <v>907.5</v>
      </c>
    </row>
    <row r="751" spans="1:17" ht="14.45" customHeight="1" x14ac:dyDescent="0.2">
      <c r="A751" s="821" t="s">
        <v>588</v>
      </c>
      <c r="B751" s="822" t="s">
        <v>6328</v>
      </c>
      <c r="C751" s="822" t="s">
        <v>6359</v>
      </c>
      <c r="D751" s="822" t="s">
        <v>7236</v>
      </c>
      <c r="E751" s="822" t="s">
        <v>7237</v>
      </c>
      <c r="F751" s="831">
        <v>1</v>
      </c>
      <c r="G751" s="831">
        <v>595</v>
      </c>
      <c r="H751" s="831">
        <v>0.25</v>
      </c>
      <c r="I751" s="831">
        <v>595</v>
      </c>
      <c r="J751" s="831">
        <v>4</v>
      </c>
      <c r="K751" s="831">
        <v>2380</v>
      </c>
      <c r="L751" s="831">
        <v>1</v>
      </c>
      <c r="M751" s="831">
        <v>595</v>
      </c>
      <c r="N751" s="831">
        <v>2</v>
      </c>
      <c r="O751" s="831">
        <v>1190</v>
      </c>
      <c r="P751" s="827">
        <v>0.5</v>
      </c>
      <c r="Q751" s="832">
        <v>595</v>
      </c>
    </row>
    <row r="752" spans="1:17" ht="14.45" customHeight="1" x14ac:dyDescent="0.2">
      <c r="A752" s="821" t="s">
        <v>588</v>
      </c>
      <c r="B752" s="822" t="s">
        <v>6328</v>
      </c>
      <c r="C752" s="822" t="s">
        <v>6359</v>
      </c>
      <c r="D752" s="822" t="s">
        <v>7238</v>
      </c>
      <c r="E752" s="822" t="s">
        <v>7239</v>
      </c>
      <c r="F752" s="831">
        <v>1</v>
      </c>
      <c r="G752" s="831">
        <v>11201.4</v>
      </c>
      <c r="H752" s="831">
        <v>1</v>
      </c>
      <c r="I752" s="831">
        <v>11201.4</v>
      </c>
      <c r="J752" s="831">
        <v>1</v>
      </c>
      <c r="K752" s="831">
        <v>11201.4</v>
      </c>
      <c r="L752" s="831">
        <v>1</v>
      </c>
      <c r="M752" s="831">
        <v>11201.4</v>
      </c>
      <c r="N752" s="831">
        <v>1</v>
      </c>
      <c r="O752" s="831">
        <v>11201.4</v>
      </c>
      <c r="P752" s="827">
        <v>1</v>
      </c>
      <c r="Q752" s="832">
        <v>11201.4</v>
      </c>
    </row>
    <row r="753" spans="1:17" ht="14.45" customHeight="1" x14ac:dyDescent="0.2">
      <c r="A753" s="821" t="s">
        <v>588</v>
      </c>
      <c r="B753" s="822" t="s">
        <v>6328</v>
      </c>
      <c r="C753" s="822" t="s">
        <v>6359</v>
      </c>
      <c r="D753" s="822" t="s">
        <v>7240</v>
      </c>
      <c r="E753" s="822" t="s">
        <v>7241</v>
      </c>
      <c r="F753" s="831">
        <v>1</v>
      </c>
      <c r="G753" s="831">
        <v>17722.7</v>
      </c>
      <c r="H753" s="831">
        <v>0.99998871516512533</v>
      </c>
      <c r="I753" s="831">
        <v>17722.7</v>
      </c>
      <c r="J753" s="831">
        <v>1</v>
      </c>
      <c r="K753" s="831">
        <v>17722.900000000001</v>
      </c>
      <c r="L753" s="831">
        <v>1</v>
      </c>
      <c r="M753" s="831">
        <v>17722.900000000001</v>
      </c>
      <c r="N753" s="831"/>
      <c r="O753" s="831"/>
      <c r="P753" s="827"/>
      <c r="Q753" s="832"/>
    </row>
    <row r="754" spans="1:17" ht="14.45" customHeight="1" x14ac:dyDescent="0.2">
      <c r="A754" s="821" t="s">
        <v>588</v>
      </c>
      <c r="B754" s="822" t="s">
        <v>6328</v>
      </c>
      <c r="C754" s="822" t="s">
        <v>6359</v>
      </c>
      <c r="D754" s="822" t="s">
        <v>7242</v>
      </c>
      <c r="E754" s="822" t="s">
        <v>7243</v>
      </c>
      <c r="F754" s="831"/>
      <c r="G754" s="831"/>
      <c r="H754" s="831"/>
      <c r="I754" s="831"/>
      <c r="J754" s="831">
        <v>1</v>
      </c>
      <c r="K754" s="831">
        <v>935.84</v>
      </c>
      <c r="L754" s="831">
        <v>1</v>
      </c>
      <c r="M754" s="831">
        <v>935.84</v>
      </c>
      <c r="N754" s="831"/>
      <c r="O754" s="831"/>
      <c r="P754" s="827"/>
      <c r="Q754" s="832"/>
    </row>
    <row r="755" spans="1:17" ht="14.45" customHeight="1" x14ac:dyDescent="0.2">
      <c r="A755" s="821" t="s">
        <v>588</v>
      </c>
      <c r="B755" s="822" t="s">
        <v>6328</v>
      </c>
      <c r="C755" s="822" t="s">
        <v>6359</v>
      </c>
      <c r="D755" s="822" t="s">
        <v>7244</v>
      </c>
      <c r="E755" s="822" t="s">
        <v>7245</v>
      </c>
      <c r="F755" s="831">
        <v>6</v>
      </c>
      <c r="G755" s="831">
        <v>1343.1</v>
      </c>
      <c r="H755" s="831">
        <v>0.60000000000000009</v>
      </c>
      <c r="I755" s="831">
        <v>223.85</v>
      </c>
      <c r="J755" s="831">
        <v>10</v>
      </c>
      <c r="K755" s="831">
        <v>2238.4999999999995</v>
      </c>
      <c r="L755" s="831">
        <v>1</v>
      </c>
      <c r="M755" s="831">
        <v>223.84999999999997</v>
      </c>
      <c r="N755" s="831">
        <v>8</v>
      </c>
      <c r="O755" s="831">
        <v>1790.8</v>
      </c>
      <c r="P755" s="827">
        <v>0.80000000000000016</v>
      </c>
      <c r="Q755" s="832">
        <v>223.85</v>
      </c>
    </row>
    <row r="756" spans="1:17" ht="14.45" customHeight="1" x14ac:dyDescent="0.2">
      <c r="A756" s="821" t="s">
        <v>588</v>
      </c>
      <c r="B756" s="822" t="s">
        <v>6328</v>
      </c>
      <c r="C756" s="822" t="s">
        <v>6359</v>
      </c>
      <c r="D756" s="822" t="s">
        <v>7246</v>
      </c>
      <c r="E756" s="822" t="s">
        <v>7247</v>
      </c>
      <c r="F756" s="831">
        <v>2</v>
      </c>
      <c r="G756" s="831">
        <v>817.48</v>
      </c>
      <c r="H756" s="831"/>
      <c r="I756" s="831">
        <v>408.74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588</v>
      </c>
      <c r="B757" s="822" t="s">
        <v>6328</v>
      </c>
      <c r="C757" s="822" t="s">
        <v>6359</v>
      </c>
      <c r="D757" s="822" t="s">
        <v>7248</v>
      </c>
      <c r="E757" s="822" t="s">
        <v>7249</v>
      </c>
      <c r="F757" s="831">
        <v>2</v>
      </c>
      <c r="G757" s="831">
        <v>4340.0600000000004</v>
      </c>
      <c r="H757" s="831"/>
      <c r="I757" s="831">
        <v>2170.0300000000002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588</v>
      </c>
      <c r="B758" s="822" t="s">
        <v>6328</v>
      </c>
      <c r="C758" s="822" t="s">
        <v>6359</v>
      </c>
      <c r="D758" s="822" t="s">
        <v>7250</v>
      </c>
      <c r="E758" s="822" t="s">
        <v>7251</v>
      </c>
      <c r="F758" s="831">
        <v>2</v>
      </c>
      <c r="G758" s="831">
        <v>19438.599999999999</v>
      </c>
      <c r="H758" s="831">
        <v>1.3333763190675572</v>
      </c>
      <c r="I758" s="831">
        <v>9719.2999999999993</v>
      </c>
      <c r="J758" s="831">
        <v>2</v>
      </c>
      <c r="K758" s="831">
        <v>14578.48</v>
      </c>
      <c r="L758" s="831">
        <v>1</v>
      </c>
      <c r="M758" s="831">
        <v>7289.24</v>
      </c>
      <c r="N758" s="831"/>
      <c r="O758" s="831"/>
      <c r="P758" s="827"/>
      <c r="Q758" s="832"/>
    </row>
    <row r="759" spans="1:17" ht="14.45" customHeight="1" x14ac:dyDescent="0.2">
      <c r="A759" s="821" t="s">
        <v>588</v>
      </c>
      <c r="B759" s="822" t="s">
        <v>6328</v>
      </c>
      <c r="C759" s="822" t="s">
        <v>6359</v>
      </c>
      <c r="D759" s="822" t="s">
        <v>7252</v>
      </c>
      <c r="E759" s="822" t="s">
        <v>7253</v>
      </c>
      <c r="F759" s="831">
        <v>1</v>
      </c>
      <c r="G759" s="831">
        <v>6397.2</v>
      </c>
      <c r="H759" s="831"/>
      <c r="I759" s="831">
        <v>6397.2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588</v>
      </c>
      <c r="B760" s="822" t="s">
        <v>6328</v>
      </c>
      <c r="C760" s="822" t="s">
        <v>6359</v>
      </c>
      <c r="D760" s="822" t="s">
        <v>7254</v>
      </c>
      <c r="E760" s="822" t="s">
        <v>7255</v>
      </c>
      <c r="F760" s="831">
        <v>9</v>
      </c>
      <c r="G760" s="831">
        <v>620631.81999999995</v>
      </c>
      <c r="H760" s="831">
        <v>3.0969698058430226</v>
      </c>
      <c r="I760" s="831">
        <v>68959.091111111105</v>
      </c>
      <c r="J760" s="831">
        <v>3</v>
      </c>
      <c r="K760" s="831">
        <v>200399.69999999998</v>
      </c>
      <c r="L760" s="831">
        <v>1</v>
      </c>
      <c r="M760" s="831">
        <v>66799.899999999994</v>
      </c>
      <c r="N760" s="831">
        <v>8</v>
      </c>
      <c r="O760" s="831">
        <v>541686.47000000009</v>
      </c>
      <c r="P760" s="827">
        <v>2.7030303438578009</v>
      </c>
      <c r="Q760" s="832">
        <v>67710.808750000011</v>
      </c>
    </row>
    <row r="761" spans="1:17" ht="14.45" customHeight="1" x14ac:dyDescent="0.2">
      <c r="A761" s="821" t="s">
        <v>588</v>
      </c>
      <c r="B761" s="822" t="s">
        <v>6328</v>
      </c>
      <c r="C761" s="822" t="s">
        <v>6359</v>
      </c>
      <c r="D761" s="822" t="s">
        <v>7256</v>
      </c>
      <c r="E761" s="822" t="s">
        <v>7257</v>
      </c>
      <c r="F761" s="831">
        <v>1</v>
      </c>
      <c r="G761" s="831">
        <v>2156.67</v>
      </c>
      <c r="H761" s="831"/>
      <c r="I761" s="831">
        <v>2156.67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588</v>
      </c>
      <c r="B762" s="822" t="s">
        <v>6328</v>
      </c>
      <c r="C762" s="822" t="s">
        <v>6359</v>
      </c>
      <c r="D762" s="822" t="s">
        <v>7258</v>
      </c>
      <c r="E762" s="822" t="s">
        <v>7257</v>
      </c>
      <c r="F762" s="831"/>
      <c r="G762" s="831"/>
      <c r="H762" s="831"/>
      <c r="I762" s="831"/>
      <c r="J762" s="831"/>
      <c r="K762" s="831"/>
      <c r="L762" s="831"/>
      <c r="M762" s="831"/>
      <c r="N762" s="831">
        <v>1</v>
      </c>
      <c r="O762" s="831">
        <v>5708.29</v>
      </c>
      <c r="P762" s="827"/>
      <c r="Q762" s="832">
        <v>5708.29</v>
      </c>
    </row>
    <row r="763" spans="1:17" ht="14.45" customHeight="1" x14ac:dyDescent="0.2">
      <c r="A763" s="821" t="s">
        <v>588</v>
      </c>
      <c r="B763" s="822" t="s">
        <v>6328</v>
      </c>
      <c r="C763" s="822" t="s">
        <v>6359</v>
      </c>
      <c r="D763" s="822" t="s">
        <v>7259</v>
      </c>
      <c r="E763" s="822" t="s">
        <v>7260</v>
      </c>
      <c r="F763" s="831">
        <v>1</v>
      </c>
      <c r="G763" s="831">
        <v>3938.18</v>
      </c>
      <c r="H763" s="831"/>
      <c r="I763" s="831">
        <v>3938.18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588</v>
      </c>
      <c r="B764" s="822" t="s">
        <v>6328</v>
      </c>
      <c r="C764" s="822" t="s">
        <v>6359</v>
      </c>
      <c r="D764" s="822" t="s">
        <v>7261</v>
      </c>
      <c r="E764" s="822" t="s">
        <v>7262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960.74</v>
      </c>
      <c r="P764" s="827"/>
      <c r="Q764" s="832">
        <v>960.74</v>
      </c>
    </row>
    <row r="765" spans="1:17" ht="14.45" customHeight="1" x14ac:dyDescent="0.2">
      <c r="A765" s="821" t="s">
        <v>588</v>
      </c>
      <c r="B765" s="822" t="s">
        <v>6328</v>
      </c>
      <c r="C765" s="822" t="s">
        <v>6359</v>
      </c>
      <c r="D765" s="822" t="s">
        <v>7263</v>
      </c>
      <c r="E765" s="822" t="s">
        <v>7264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1796</v>
      </c>
      <c r="P765" s="827"/>
      <c r="Q765" s="832">
        <v>1796</v>
      </c>
    </row>
    <row r="766" spans="1:17" ht="14.45" customHeight="1" x14ac:dyDescent="0.2">
      <c r="A766" s="821" t="s">
        <v>588</v>
      </c>
      <c r="B766" s="822" t="s">
        <v>6328</v>
      </c>
      <c r="C766" s="822" t="s">
        <v>6359</v>
      </c>
      <c r="D766" s="822" t="s">
        <v>7265</v>
      </c>
      <c r="E766" s="822" t="s">
        <v>7266</v>
      </c>
      <c r="F766" s="831"/>
      <c r="G766" s="831"/>
      <c r="H766" s="831"/>
      <c r="I766" s="831"/>
      <c r="J766" s="831">
        <v>1</v>
      </c>
      <c r="K766" s="831">
        <v>1796</v>
      </c>
      <c r="L766" s="831">
        <v>1</v>
      </c>
      <c r="M766" s="831">
        <v>1796</v>
      </c>
      <c r="N766" s="831"/>
      <c r="O766" s="831"/>
      <c r="P766" s="827"/>
      <c r="Q766" s="832"/>
    </row>
    <row r="767" spans="1:17" ht="14.45" customHeight="1" x14ac:dyDescent="0.2">
      <c r="A767" s="821" t="s">
        <v>588</v>
      </c>
      <c r="B767" s="822" t="s">
        <v>6328</v>
      </c>
      <c r="C767" s="822" t="s">
        <v>6359</v>
      </c>
      <c r="D767" s="822" t="s">
        <v>7267</v>
      </c>
      <c r="E767" s="822" t="s">
        <v>7268</v>
      </c>
      <c r="F767" s="831">
        <v>1</v>
      </c>
      <c r="G767" s="831">
        <v>1657.27</v>
      </c>
      <c r="H767" s="831">
        <v>1</v>
      </c>
      <c r="I767" s="831">
        <v>1657.27</v>
      </c>
      <c r="J767" s="831">
        <v>1</v>
      </c>
      <c r="K767" s="831">
        <v>1657.27</v>
      </c>
      <c r="L767" s="831">
        <v>1</v>
      </c>
      <c r="M767" s="831">
        <v>1657.27</v>
      </c>
      <c r="N767" s="831">
        <v>4</v>
      </c>
      <c r="O767" s="831">
        <v>3842.96</v>
      </c>
      <c r="P767" s="827">
        <v>2.3188496744646319</v>
      </c>
      <c r="Q767" s="832">
        <v>960.74</v>
      </c>
    </row>
    <row r="768" spans="1:17" ht="14.45" customHeight="1" x14ac:dyDescent="0.2">
      <c r="A768" s="821" t="s">
        <v>588</v>
      </c>
      <c r="B768" s="822" t="s">
        <v>6328</v>
      </c>
      <c r="C768" s="822" t="s">
        <v>6359</v>
      </c>
      <c r="D768" s="822" t="s">
        <v>7269</v>
      </c>
      <c r="E768" s="822" t="s">
        <v>7270</v>
      </c>
      <c r="F768" s="831">
        <v>3</v>
      </c>
      <c r="G768" s="831">
        <v>5388</v>
      </c>
      <c r="H768" s="831">
        <v>5.6081770302058827</v>
      </c>
      <c r="I768" s="831">
        <v>1796</v>
      </c>
      <c r="J768" s="831">
        <v>1</v>
      </c>
      <c r="K768" s="831">
        <v>960.74</v>
      </c>
      <c r="L768" s="831">
        <v>1</v>
      </c>
      <c r="M768" s="831">
        <v>960.74</v>
      </c>
      <c r="N768" s="831">
        <v>1</v>
      </c>
      <c r="O768" s="831">
        <v>960.74</v>
      </c>
      <c r="P768" s="827">
        <v>1</v>
      </c>
      <c r="Q768" s="832">
        <v>960.74</v>
      </c>
    </row>
    <row r="769" spans="1:17" ht="14.45" customHeight="1" x14ac:dyDescent="0.2">
      <c r="A769" s="821" t="s">
        <v>588</v>
      </c>
      <c r="B769" s="822" t="s">
        <v>6328</v>
      </c>
      <c r="C769" s="822" t="s">
        <v>6359</v>
      </c>
      <c r="D769" s="822" t="s">
        <v>7271</v>
      </c>
      <c r="E769" s="822" t="s">
        <v>7272</v>
      </c>
      <c r="F769" s="831"/>
      <c r="G769" s="831"/>
      <c r="H769" s="831"/>
      <c r="I769" s="831"/>
      <c r="J769" s="831">
        <v>1</v>
      </c>
      <c r="K769" s="831">
        <v>3360</v>
      </c>
      <c r="L769" s="831">
        <v>1</v>
      </c>
      <c r="M769" s="831">
        <v>3360</v>
      </c>
      <c r="N769" s="831"/>
      <c r="O769" s="831"/>
      <c r="P769" s="827"/>
      <c r="Q769" s="832"/>
    </row>
    <row r="770" spans="1:17" ht="14.45" customHeight="1" x14ac:dyDescent="0.2">
      <c r="A770" s="821" t="s">
        <v>588</v>
      </c>
      <c r="B770" s="822" t="s">
        <v>6328</v>
      </c>
      <c r="C770" s="822" t="s">
        <v>6359</v>
      </c>
      <c r="D770" s="822" t="s">
        <v>7273</v>
      </c>
      <c r="E770" s="822" t="s">
        <v>7272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3360</v>
      </c>
      <c r="P770" s="827"/>
      <c r="Q770" s="832">
        <v>3360</v>
      </c>
    </row>
    <row r="771" spans="1:17" ht="14.45" customHeight="1" x14ac:dyDescent="0.2">
      <c r="A771" s="821" t="s">
        <v>588</v>
      </c>
      <c r="B771" s="822" t="s">
        <v>6328</v>
      </c>
      <c r="C771" s="822" t="s">
        <v>6359</v>
      </c>
      <c r="D771" s="822" t="s">
        <v>7274</v>
      </c>
      <c r="E771" s="822" t="s">
        <v>7272</v>
      </c>
      <c r="F771" s="831"/>
      <c r="G771" s="831"/>
      <c r="H771" s="831"/>
      <c r="I771" s="831"/>
      <c r="J771" s="831"/>
      <c r="K771" s="831"/>
      <c r="L771" s="831"/>
      <c r="M771" s="831"/>
      <c r="N771" s="831">
        <v>2</v>
      </c>
      <c r="O771" s="831">
        <v>4365.68</v>
      </c>
      <c r="P771" s="827"/>
      <c r="Q771" s="832">
        <v>2182.84</v>
      </c>
    </row>
    <row r="772" spans="1:17" ht="14.45" customHeight="1" x14ac:dyDescent="0.2">
      <c r="A772" s="821" t="s">
        <v>588</v>
      </c>
      <c r="B772" s="822" t="s">
        <v>6328</v>
      </c>
      <c r="C772" s="822" t="s">
        <v>6359</v>
      </c>
      <c r="D772" s="822" t="s">
        <v>7275</v>
      </c>
      <c r="E772" s="822" t="s">
        <v>7276</v>
      </c>
      <c r="F772" s="831">
        <v>1</v>
      </c>
      <c r="G772" s="831">
        <v>2016</v>
      </c>
      <c r="H772" s="831"/>
      <c r="I772" s="831">
        <v>2016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588</v>
      </c>
      <c r="B773" s="822" t="s">
        <v>6328</v>
      </c>
      <c r="C773" s="822" t="s">
        <v>6359</v>
      </c>
      <c r="D773" s="822" t="s">
        <v>7277</v>
      </c>
      <c r="E773" s="822" t="s">
        <v>7278</v>
      </c>
      <c r="F773" s="831">
        <v>1</v>
      </c>
      <c r="G773" s="831">
        <v>1396.5</v>
      </c>
      <c r="H773" s="831"/>
      <c r="I773" s="831">
        <v>1396.5</v>
      </c>
      <c r="J773" s="831"/>
      <c r="K773" s="831"/>
      <c r="L773" s="831"/>
      <c r="M773" s="831"/>
      <c r="N773" s="831"/>
      <c r="O773" s="831"/>
      <c r="P773" s="827"/>
      <c r="Q773" s="832"/>
    </row>
    <row r="774" spans="1:17" ht="14.45" customHeight="1" x14ac:dyDescent="0.2">
      <c r="A774" s="821" t="s">
        <v>588</v>
      </c>
      <c r="B774" s="822" t="s">
        <v>6328</v>
      </c>
      <c r="C774" s="822" t="s">
        <v>6359</v>
      </c>
      <c r="D774" s="822" t="s">
        <v>7279</v>
      </c>
      <c r="E774" s="822" t="s">
        <v>7280</v>
      </c>
      <c r="F774" s="831"/>
      <c r="G774" s="831"/>
      <c r="H774" s="831"/>
      <c r="I774" s="831"/>
      <c r="J774" s="831">
        <v>1</v>
      </c>
      <c r="K774" s="831">
        <v>7482.85</v>
      </c>
      <c r="L774" s="831">
        <v>1</v>
      </c>
      <c r="M774" s="831">
        <v>7482.85</v>
      </c>
      <c r="N774" s="831"/>
      <c r="O774" s="831"/>
      <c r="P774" s="827"/>
      <c r="Q774" s="832"/>
    </row>
    <row r="775" spans="1:17" ht="14.45" customHeight="1" x14ac:dyDescent="0.2">
      <c r="A775" s="821" t="s">
        <v>588</v>
      </c>
      <c r="B775" s="822" t="s">
        <v>6328</v>
      </c>
      <c r="C775" s="822" t="s">
        <v>6359</v>
      </c>
      <c r="D775" s="822" t="s">
        <v>7281</v>
      </c>
      <c r="E775" s="822" t="s">
        <v>7282</v>
      </c>
      <c r="F775" s="831"/>
      <c r="G775" s="831"/>
      <c r="H775" s="831"/>
      <c r="I775" s="831"/>
      <c r="J775" s="831">
        <v>1</v>
      </c>
      <c r="K775" s="831">
        <v>5672</v>
      </c>
      <c r="L775" s="831">
        <v>1</v>
      </c>
      <c r="M775" s="831">
        <v>5672</v>
      </c>
      <c r="N775" s="831"/>
      <c r="O775" s="831"/>
      <c r="P775" s="827"/>
      <c r="Q775" s="832"/>
    </row>
    <row r="776" spans="1:17" ht="14.45" customHeight="1" x14ac:dyDescent="0.2">
      <c r="A776" s="821" t="s">
        <v>588</v>
      </c>
      <c r="B776" s="822" t="s">
        <v>6328</v>
      </c>
      <c r="C776" s="822" t="s">
        <v>6359</v>
      </c>
      <c r="D776" s="822" t="s">
        <v>7283</v>
      </c>
      <c r="E776" s="822" t="s">
        <v>7284</v>
      </c>
      <c r="F776" s="831">
        <v>1</v>
      </c>
      <c r="G776" s="831">
        <v>5860.64</v>
      </c>
      <c r="H776" s="831"/>
      <c r="I776" s="831">
        <v>5860.64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588</v>
      </c>
      <c r="B777" s="822" t="s">
        <v>6328</v>
      </c>
      <c r="C777" s="822" t="s">
        <v>6359</v>
      </c>
      <c r="D777" s="822" t="s">
        <v>7285</v>
      </c>
      <c r="E777" s="822" t="s">
        <v>7286</v>
      </c>
      <c r="F777" s="831"/>
      <c r="G777" s="831"/>
      <c r="H777" s="831"/>
      <c r="I777" s="831"/>
      <c r="J777" s="831">
        <v>3</v>
      </c>
      <c r="K777" s="831">
        <v>1455.06</v>
      </c>
      <c r="L777" s="831">
        <v>1</v>
      </c>
      <c r="M777" s="831">
        <v>485.02</v>
      </c>
      <c r="N777" s="831"/>
      <c r="O777" s="831"/>
      <c r="P777" s="827"/>
      <c r="Q777" s="832"/>
    </row>
    <row r="778" spans="1:17" ht="14.45" customHeight="1" x14ac:dyDescent="0.2">
      <c r="A778" s="821" t="s">
        <v>588</v>
      </c>
      <c r="B778" s="822" t="s">
        <v>6328</v>
      </c>
      <c r="C778" s="822" t="s">
        <v>6359</v>
      </c>
      <c r="D778" s="822" t="s">
        <v>7287</v>
      </c>
      <c r="E778" s="822" t="s">
        <v>7286</v>
      </c>
      <c r="F778" s="831">
        <v>2</v>
      </c>
      <c r="G778" s="831">
        <v>723.38</v>
      </c>
      <c r="H778" s="831">
        <v>0.24226612500795405</v>
      </c>
      <c r="I778" s="831">
        <v>361.69</v>
      </c>
      <c r="J778" s="831">
        <v>9</v>
      </c>
      <c r="K778" s="831">
        <v>2985.8900000000003</v>
      </c>
      <c r="L778" s="831">
        <v>1</v>
      </c>
      <c r="M778" s="831">
        <v>331.76555555555558</v>
      </c>
      <c r="N778" s="831"/>
      <c r="O778" s="831"/>
      <c r="P778" s="827"/>
      <c r="Q778" s="832"/>
    </row>
    <row r="779" spans="1:17" ht="14.45" customHeight="1" x14ac:dyDescent="0.2">
      <c r="A779" s="821" t="s">
        <v>588</v>
      </c>
      <c r="B779" s="822" t="s">
        <v>6328</v>
      </c>
      <c r="C779" s="822" t="s">
        <v>6359</v>
      </c>
      <c r="D779" s="822" t="s">
        <v>7288</v>
      </c>
      <c r="E779" s="822" t="s">
        <v>7289</v>
      </c>
      <c r="F779" s="831">
        <v>1</v>
      </c>
      <c r="G779" s="831">
        <v>4676</v>
      </c>
      <c r="H779" s="831">
        <v>0.53126523155370076</v>
      </c>
      <c r="I779" s="831">
        <v>4676</v>
      </c>
      <c r="J779" s="831">
        <v>2</v>
      </c>
      <c r="K779" s="831">
        <v>8801.630000000001</v>
      </c>
      <c r="L779" s="831">
        <v>1</v>
      </c>
      <c r="M779" s="831">
        <v>4400.8150000000005</v>
      </c>
      <c r="N779" s="831"/>
      <c r="O779" s="831"/>
      <c r="P779" s="827"/>
      <c r="Q779" s="832"/>
    </row>
    <row r="780" spans="1:17" ht="14.45" customHeight="1" x14ac:dyDescent="0.2">
      <c r="A780" s="821" t="s">
        <v>588</v>
      </c>
      <c r="B780" s="822" t="s">
        <v>6328</v>
      </c>
      <c r="C780" s="822" t="s">
        <v>6359</v>
      </c>
      <c r="D780" s="822" t="s">
        <v>7290</v>
      </c>
      <c r="E780" s="822" t="s">
        <v>7289</v>
      </c>
      <c r="F780" s="831"/>
      <c r="G780" s="831"/>
      <c r="H780" s="831"/>
      <c r="I780" s="831"/>
      <c r="J780" s="831"/>
      <c r="K780" s="831"/>
      <c r="L780" s="831"/>
      <c r="M780" s="831"/>
      <c r="N780" s="831">
        <v>2</v>
      </c>
      <c r="O780" s="831">
        <v>134.78</v>
      </c>
      <c r="P780" s="827"/>
      <c r="Q780" s="832">
        <v>67.39</v>
      </c>
    </row>
    <row r="781" spans="1:17" ht="14.45" customHeight="1" x14ac:dyDescent="0.2">
      <c r="A781" s="821" t="s">
        <v>588</v>
      </c>
      <c r="B781" s="822" t="s">
        <v>6328</v>
      </c>
      <c r="C781" s="822" t="s">
        <v>6359</v>
      </c>
      <c r="D781" s="822" t="s">
        <v>7291</v>
      </c>
      <c r="E781" s="822" t="s">
        <v>7289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5648.19</v>
      </c>
      <c r="P781" s="827"/>
      <c r="Q781" s="832">
        <v>5648.19</v>
      </c>
    </row>
    <row r="782" spans="1:17" ht="14.45" customHeight="1" x14ac:dyDescent="0.2">
      <c r="A782" s="821" t="s">
        <v>588</v>
      </c>
      <c r="B782" s="822" t="s">
        <v>6328</v>
      </c>
      <c r="C782" s="822" t="s">
        <v>6359</v>
      </c>
      <c r="D782" s="822" t="s">
        <v>7292</v>
      </c>
      <c r="E782" s="822" t="s">
        <v>7289</v>
      </c>
      <c r="F782" s="831"/>
      <c r="G782" s="831"/>
      <c r="H782" s="831"/>
      <c r="I782" s="831"/>
      <c r="J782" s="831">
        <v>8</v>
      </c>
      <c r="K782" s="831">
        <v>4427.2800000000007</v>
      </c>
      <c r="L782" s="831">
        <v>1</v>
      </c>
      <c r="M782" s="831">
        <v>553.41000000000008</v>
      </c>
      <c r="N782" s="831">
        <v>18</v>
      </c>
      <c r="O782" s="831">
        <v>5137.1400000000003</v>
      </c>
      <c r="P782" s="827">
        <v>1.1603377242912125</v>
      </c>
      <c r="Q782" s="832">
        <v>285.3966666666667</v>
      </c>
    </row>
    <row r="783" spans="1:17" ht="14.45" customHeight="1" x14ac:dyDescent="0.2">
      <c r="A783" s="821" t="s">
        <v>588</v>
      </c>
      <c r="B783" s="822" t="s">
        <v>6328</v>
      </c>
      <c r="C783" s="822" t="s">
        <v>6359</v>
      </c>
      <c r="D783" s="822" t="s">
        <v>7293</v>
      </c>
      <c r="E783" s="822" t="s">
        <v>7294</v>
      </c>
      <c r="F783" s="831"/>
      <c r="G783" s="831"/>
      <c r="H783" s="831"/>
      <c r="I783" s="831"/>
      <c r="J783" s="831"/>
      <c r="K783" s="831"/>
      <c r="L783" s="831"/>
      <c r="M783" s="831"/>
      <c r="N783" s="831">
        <v>1</v>
      </c>
      <c r="O783" s="831">
        <v>6593.35</v>
      </c>
      <c r="P783" s="827"/>
      <c r="Q783" s="832">
        <v>6593.35</v>
      </c>
    </row>
    <row r="784" spans="1:17" ht="14.45" customHeight="1" x14ac:dyDescent="0.2">
      <c r="A784" s="821" t="s">
        <v>588</v>
      </c>
      <c r="B784" s="822" t="s">
        <v>6328</v>
      </c>
      <c r="C784" s="822" t="s">
        <v>6359</v>
      </c>
      <c r="D784" s="822" t="s">
        <v>7295</v>
      </c>
      <c r="E784" s="822" t="s">
        <v>7296</v>
      </c>
      <c r="F784" s="831"/>
      <c r="G784" s="831"/>
      <c r="H784" s="831"/>
      <c r="I784" s="831"/>
      <c r="J784" s="831"/>
      <c r="K784" s="831"/>
      <c r="L784" s="831"/>
      <c r="M784" s="831"/>
      <c r="N784" s="831">
        <v>2</v>
      </c>
      <c r="O784" s="831">
        <v>2143.1999999999998</v>
      </c>
      <c r="P784" s="827"/>
      <c r="Q784" s="832">
        <v>1071.5999999999999</v>
      </c>
    </row>
    <row r="785" spans="1:17" ht="14.45" customHeight="1" x14ac:dyDescent="0.2">
      <c r="A785" s="821" t="s">
        <v>588</v>
      </c>
      <c r="B785" s="822" t="s">
        <v>6328</v>
      </c>
      <c r="C785" s="822" t="s">
        <v>6359</v>
      </c>
      <c r="D785" s="822" t="s">
        <v>7297</v>
      </c>
      <c r="E785" s="822" t="s">
        <v>7298</v>
      </c>
      <c r="F785" s="831"/>
      <c r="G785" s="831"/>
      <c r="H785" s="831"/>
      <c r="I785" s="831"/>
      <c r="J785" s="831">
        <v>5</v>
      </c>
      <c r="K785" s="831">
        <v>2637.58</v>
      </c>
      <c r="L785" s="831">
        <v>1</v>
      </c>
      <c r="M785" s="831">
        <v>527.51599999999996</v>
      </c>
      <c r="N785" s="831">
        <v>6</v>
      </c>
      <c r="O785" s="831">
        <v>2904.2400000000002</v>
      </c>
      <c r="P785" s="827">
        <v>1.101100250987648</v>
      </c>
      <c r="Q785" s="832">
        <v>484.04</v>
      </c>
    </row>
    <row r="786" spans="1:17" ht="14.45" customHeight="1" x14ac:dyDescent="0.2">
      <c r="A786" s="821" t="s">
        <v>588</v>
      </c>
      <c r="B786" s="822" t="s">
        <v>6328</v>
      </c>
      <c r="C786" s="822" t="s">
        <v>6359</v>
      </c>
      <c r="D786" s="822" t="s">
        <v>7299</v>
      </c>
      <c r="E786" s="822" t="s">
        <v>7300</v>
      </c>
      <c r="F786" s="831">
        <v>3.3000000000000003</v>
      </c>
      <c r="G786" s="831">
        <v>831.67000000000007</v>
      </c>
      <c r="H786" s="831">
        <v>1.9412039306304416</v>
      </c>
      <c r="I786" s="831">
        <v>252.02121212121213</v>
      </c>
      <c r="J786" s="831">
        <v>1.7</v>
      </c>
      <c r="K786" s="831">
        <v>428.43</v>
      </c>
      <c r="L786" s="831">
        <v>1</v>
      </c>
      <c r="M786" s="831">
        <v>252.01764705882354</v>
      </c>
      <c r="N786" s="831">
        <v>0.3</v>
      </c>
      <c r="O786" s="831">
        <v>75.599999999999994</v>
      </c>
      <c r="P786" s="827">
        <v>0.17645823121630136</v>
      </c>
      <c r="Q786" s="832">
        <v>252</v>
      </c>
    </row>
    <row r="787" spans="1:17" ht="14.45" customHeight="1" x14ac:dyDescent="0.2">
      <c r="A787" s="821" t="s">
        <v>588</v>
      </c>
      <c r="B787" s="822" t="s">
        <v>6328</v>
      </c>
      <c r="C787" s="822" t="s">
        <v>6359</v>
      </c>
      <c r="D787" s="822" t="s">
        <v>6998</v>
      </c>
      <c r="E787" s="822" t="s">
        <v>7301</v>
      </c>
      <c r="F787" s="831">
        <v>0.2</v>
      </c>
      <c r="G787" s="831">
        <v>958.12</v>
      </c>
      <c r="H787" s="831"/>
      <c r="I787" s="831">
        <v>4790.5999999999995</v>
      </c>
      <c r="J787" s="831"/>
      <c r="K787" s="831"/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588</v>
      </c>
      <c r="B788" s="822" t="s">
        <v>6328</v>
      </c>
      <c r="C788" s="822" t="s">
        <v>6359</v>
      </c>
      <c r="D788" s="822" t="s">
        <v>7302</v>
      </c>
      <c r="E788" s="822" t="s">
        <v>7303</v>
      </c>
      <c r="F788" s="831"/>
      <c r="G788" s="831"/>
      <c r="H788" s="831"/>
      <c r="I788" s="831"/>
      <c r="J788" s="831">
        <v>2</v>
      </c>
      <c r="K788" s="831">
        <v>1123.42</v>
      </c>
      <c r="L788" s="831">
        <v>1</v>
      </c>
      <c r="M788" s="831">
        <v>561.71</v>
      </c>
      <c r="N788" s="831"/>
      <c r="O788" s="831"/>
      <c r="P788" s="827"/>
      <c r="Q788" s="832"/>
    </row>
    <row r="789" spans="1:17" ht="14.45" customHeight="1" x14ac:dyDescent="0.2">
      <c r="A789" s="821" t="s">
        <v>588</v>
      </c>
      <c r="B789" s="822" t="s">
        <v>6328</v>
      </c>
      <c r="C789" s="822" t="s">
        <v>6359</v>
      </c>
      <c r="D789" s="822" t="s">
        <v>7304</v>
      </c>
      <c r="E789" s="822" t="s">
        <v>7300</v>
      </c>
      <c r="F789" s="831">
        <v>8</v>
      </c>
      <c r="G789" s="831">
        <v>4377.6000000000004</v>
      </c>
      <c r="H789" s="831"/>
      <c r="I789" s="831">
        <v>547.20000000000005</v>
      </c>
      <c r="J789" s="831"/>
      <c r="K789" s="831"/>
      <c r="L789" s="831"/>
      <c r="M789" s="831"/>
      <c r="N789" s="831">
        <v>4</v>
      </c>
      <c r="O789" s="831">
        <v>1871.44</v>
      </c>
      <c r="P789" s="827"/>
      <c r="Q789" s="832">
        <v>467.86</v>
      </c>
    </row>
    <row r="790" spans="1:17" ht="14.45" customHeight="1" x14ac:dyDescent="0.2">
      <c r="A790" s="821" t="s">
        <v>588</v>
      </c>
      <c r="B790" s="822" t="s">
        <v>6328</v>
      </c>
      <c r="C790" s="822" t="s">
        <v>6359</v>
      </c>
      <c r="D790" s="822" t="s">
        <v>7305</v>
      </c>
      <c r="E790" s="822" t="s">
        <v>7300</v>
      </c>
      <c r="F790" s="831">
        <v>52</v>
      </c>
      <c r="G790" s="831">
        <v>93452.44</v>
      </c>
      <c r="H790" s="831">
        <v>1.9278394198107818</v>
      </c>
      <c r="I790" s="831">
        <v>1797.1623076923076</v>
      </c>
      <c r="J790" s="831">
        <v>30</v>
      </c>
      <c r="K790" s="831">
        <v>48475.22</v>
      </c>
      <c r="L790" s="831">
        <v>1</v>
      </c>
      <c r="M790" s="831">
        <v>1615.8406666666667</v>
      </c>
      <c r="N790" s="831">
        <v>15</v>
      </c>
      <c r="O790" s="831">
        <v>23699.85</v>
      </c>
      <c r="P790" s="827">
        <v>0.48890649696896676</v>
      </c>
      <c r="Q790" s="832">
        <v>1579.99</v>
      </c>
    </row>
    <row r="791" spans="1:17" ht="14.45" customHeight="1" x14ac:dyDescent="0.2">
      <c r="A791" s="821" t="s">
        <v>588</v>
      </c>
      <c r="B791" s="822" t="s">
        <v>6328</v>
      </c>
      <c r="C791" s="822" t="s">
        <v>6359</v>
      </c>
      <c r="D791" s="822" t="s">
        <v>7306</v>
      </c>
      <c r="E791" s="822" t="s">
        <v>7307</v>
      </c>
      <c r="F791" s="831"/>
      <c r="G791" s="831"/>
      <c r="H791" s="831"/>
      <c r="I791" s="831"/>
      <c r="J791" s="831"/>
      <c r="K791" s="831"/>
      <c r="L791" s="831"/>
      <c r="M791" s="831"/>
      <c r="N791" s="831">
        <v>1</v>
      </c>
      <c r="O791" s="831">
        <v>506</v>
      </c>
      <c r="P791" s="827"/>
      <c r="Q791" s="832">
        <v>506</v>
      </c>
    </row>
    <row r="792" spans="1:17" ht="14.45" customHeight="1" x14ac:dyDescent="0.2">
      <c r="A792" s="821" t="s">
        <v>588</v>
      </c>
      <c r="B792" s="822" t="s">
        <v>6328</v>
      </c>
      <c r="C792" s="822" t="s">
        <v>6359</v>
      </c>
      <c r="D792" s="822" t="s">
        <v>7308</v>
      </c>
      <c r="E792" s="822" t="s">
        <v>7309</v>
      </c>
      <c r="F792" s="831"/>
      <c r="G792" s="831"/>
      <c r="H792" s="831"/>
      <c r="I792" s="831"/>
      <c r="J792" s="831">
        <v>8</v>
      </c>
      <c r="K792" s="831">
        <v>4048</v>
      </c>
      <c r="L792" s="831">
        <v>1</v>
      </c>
      <c r="M792" s="831">
        <v>506</v>
      </c>
      <c r="N792" s="831">
        <v>2</v>
      </c>
      <c r="O792" s="831">
        <v>1012</v>
      </c>
      <c r="P792" s="827">
        <v>0.25</v>
      </c>
      <c r="Q792" s="832">
        <v>506</v>
      </c>
    </row>
    <row r="793" spans="1:17" ht="14.45" customHeight="1" x14ac:dyDescent="0.2">
      <c r="A793" s="821" t="s">
        <v>588</v>
      </c>
      <c r="B793" s="822" t="s">
        <v>6328</v>
      </c>
      <c r="C793" s="822" t="s">
        <v>6359</v>
      </c>
      <c r="D793" s="822" t="s">
        <v>7310</v>
      </c>
      <c r="E793" s="822" t="s">
        <v>7311</v>
      </c>
      <c r="F793" s="831"/>
      <c r="G793" s="831"/>
      <c r="H793" s="831"/>
      <c r="I793" s="831"/>
      <c r="J793" s="831"/>
      <c r="K793" s="831"/>
      <c r="L793" s="831"/>
      <c r="M793" s="831"/>
      <c r="N793" s="831">
        <v>2</v>
      </c>
      <c r="O793" s="831">
        <v>8905.6</v>
      </c>
      <c r="P793" s="827"/>
      <c r="Q793" s="832">
        <v>4452.8</v>
      </c>
    </row>
    <row r="794" spans="1:17" ht="14.45" customHeight="1" x14ac:dyDescent="0.2">
      <c r="A794" s="821" t="s">
        <v>588</v>
      </c>
      <c r="B794" s="822" t="s">
        <v>6328</v>
      </c>
      <c r="C794" s="822" t="s">
        <v>6359</v>
      </c>
      <c r="D794" s="822" t="s">
        <v>7312</v>
      </c>
      <c r="E794" s="822" t="s">
        <v>7313</v>
      </c>
      <c r="F794" s="831"/>
      <c r="G794" s="831"/>
      <c r="H794" s="831"/>
      <c r="I794" s="831"/>
      <c r="J794" s="831"/>
      <c r="K794" s="831"/>
      <c r="L794" s="831"/>
      <c r="M794" s="831"/>
      <c r="N794" s="831">
        <v>4</v>
      </c>
      <c r="O794" s="831">
        <v>4624.32</v>
      </c>
      <c r="P794" s="827"/>
      <c r="Q794" s="832">
        <v>1156.08</v>
      </c>
    </row>
    <row r="795" spans="1:17" ht="14.45" customHeight="1" x14ac:dyDescent="0.2">
      <c r="A795" s="821" t="s">
        <v>588</v>
      </c>
      <c r="B795" s="822" t="s">
        <v>6328</v>
      </c>
      <c r="C795" s="822" t="s">
        <v>6359</v>
      </c>
      <c r="D795" s="822" t="s">
        <v>7314</v>
      </c>
      <c r="E795" s="822" t="s">
        <v>7315</v>
      </c>
      <c r="F795" s="831">
        <v>0.1</v>
      </c>
      <c r="G795" s="831">
        <v>2089.3000000000002</v>
      </c>
      <c r="H795" s="831"/>
      <c r="I795" s="831">
        <v>20893</v>
      </c>
      <c r="J795" s="831"/>
      <c r="K795" s="831"/>
      <c r="L795" s="831"/>
      <c r="M795" s="831"/>
      <c r="N795" s="831"/>
      <c r="O795" s="831"/>
      <c r="P795" s="827"/>
      <c r="Q795" s="832"/>
    </row>
    <row r="796" spans="1:17" ht="14.45" customHeight="1" x14ac:dyDescent="0.2">
      <c r="A796" s="821" t="s">
        <v>588</v>
      </c>
      <c r="B796" s="822" t="s">
        <v>6328</v>
      </c>
      <c r="C796" s="822" t="s">
        <v>6359</v>
      </c>
      <c r="D796" s="822" t="s">
        <v>7316</v>
      </c>
      <c r="E796" s="822" t="s">
        <v>7317</v>
      </c>
      <c r="F796" s="831">
        <v>2</v>
      </c>
      <c r="G796" s="831">
        <v>18225.5</v>
      </c>
      <c r="H796" s="831"/>
      <c r="I796" s="831">
        <v>9112.75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588</v>
      </c>
      <c r="B797" s="822" t="s">
        <v>6328</v>
      </c>
      <c r="C797" s="822" t="s">
        <v>6359</v>
      </c>
      <c r="D797" s="822" t="s">
        <v>7318</v>
      </c>
      <c r="E797" s="822" t="s">
        <v>7319</v>
      </c>
      <c r="F797" s="831">
        <v>6</v>
      </c>
      <c r="G797" s="831">
        <v>6897</v>
      </c>
      <c r="H797" s="831"/>
      <c r="I797" s="831">
        <v>1149.5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588</v>
      </c>
      <c r="B798" s="822" t="s">
        <v>6328</v>
      </c>
      <c r="C798" s="822" t="s">
        <v>6359</v>
      </c>
      <c r="D798" s="822" t="s">
        <v>7320</v>
      </c>
      <c r="E798" s="822" t="s">
        <v>7319</v>
      </c>
      <c r="F798" s="831">
        <v>1</v>
      </c>
      <c r="G798" s="831">
        <v>1901.73</v>
      </c>
      <c r="H798" s="831"/>
      <c r="I798" s="831">
        <v>1901.73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588</v>
      </c>
      <c r="B799" s="822" t="s">
        <v>6328</v>
      </c>
      <c r="C799" s="822" t="s">
        <v>6359</v>
      </c>
      <c r="D799" s="822" t="s">
        <v>7321</v>
      </c>
      <c r="E799" s="822" t="s">
        <v>7322</v>
      </c>
      <c r="F799" s="831">
        <v>7</v>
      </c>
      <c r="G799" s="831">
        <v>11298</v>
      </c>
      <c r="H799" s="831">
        <v>3.5</v>
      </c>
      <c r="I799" s="831">
        <v>1614</v>
      </c>
      <c r="J799" s="831">
        <v>2</v>
      </c>
      <c r="K799" s="831">
        <v>3228</v>
      </c>
      <c r="L799" s="831">
        <v>1</v>
      </c>
      <c r="M799" s="831">
        <v>1614</v>
      </c>
      <c r="N799" s="831"/>
      <c r="O799" s="831"/>
      <c r="P799" s="827"/>
      <c r="Q799" s="832"/>
    </row>
    <row r="800" spans="1:17" ht="14.45" customHeight="1" x14ac:dyDescent="0.2">
      <c r="A800" s="821" t="s">
        <v>588</v>
      </c>
      <c r="B800" s="822" t="s">
        <v>6328</v>
      </c>
      <c r="C800" s="822" t="s">
        <v>6359</v>
      </c>
      <c r="D800" s="822" t="s">
        <v>7323</v>
      </c>
      <c r="E800" s="822" t="s">
        <v>7324</v>
      </c>
      <c r="F800" s="831">
        <v>14</v>
      </c>
      <c r="G800" s="831">
        <v>1352.3999999999999</v>
      </c>
      <c r="H800" s="831">
        <v>1.2727272727272727</v>
      </c>
      <c r="I800" s="831">
        <v>96.6</v>
      </c>
      <c r="J800" s="831">
        <v>11</v>
      </c>
      <c r="K800" s="831">
        <v>1062.5999999999999</v>
      </c>
      <c r="L800" s="831">
        <v>1</v>
      </c>
      <c r="M800" s="831">
        <v>96.6</v>
      </c>
      <c r="N800" s="831">
        <v>4</v>
      </c>
      <c r="O800" s="831">
        <v>386.4</v>
      </c>
      <c r="P800" s="827">
        <v>0.36363636363636365</v>
      </c>
      <c r="Q800" s="832">
        <v>96.6</v>
      </c>
    </row>
    <row r="801" spans="1:17" ht="14.45" customHeight="1" x14ac:dyDescent="0.2">
      <c r="A801" s="821" t="s">
        <v>588</v>
      </c>
      <c r="B801" s="822" t="s">
        <v>6328</v>
      </c>
      <c r="C801" s="822" t="s">
        <v>6359</v>
      </c>
      <c r="D801" s="822" t="s">
        <v>7325</v>
      </c>
      <c r="E801" s="822" t="s">
        <v>7326</v>
      </c>
      <c r="F801" s="831">
        <v>2</v>
      </c>
      <c r="G801" s="831">
        <v>11617.64</v>
      </c>
      <c r="H801" s="831"/>
      <c r="I801" s="831">
        <v>5808.82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588</v>
      </c>
      <c r="B802" s="822" t="s">
        <v>6328</v>
      </c>
      <c r="C802" s="822" t="s">
        <v>6359</v>
      </c>
      <c r="D802" s="822" t="s">
        <v>7327</v>
      </c>
      <c r="E802" s="822" t="s">
        <v>7328</v>
      </c>
      <c r="F802" s="831">
        <v>1</v>
      </c>
      <c r="G802" s="831">
        <v>8224.58</v>
      </c>
      <c r="H802" s="831"/>
      <c r="I802" s="831">
        <v>8224.58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588</v>
      </c>
      <c r="B803" s="822" t="s">
        <v>6328</v>
      </c>
      <c r="C803" s="822" t="s">
        <v>6359</v>
      </c>
      <c r="D803" s="822" t="s">
        <v>7329</v>
      </c>
      <c r="E803" s="822" t="s">
        <v>7330</v>
      </c>
      <c r="F803" s="831">
        <v>6</v>
      </c>
      <c r="G803" s="831">
        <v>16782.900000000001</v>
      </c>
      <c r="H803" s="831"/>
      <c r="I803" s="831">
        <v>2797.15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588</v>
      </c>
      <c r="B804" s="822" t="s">
        <v>6328</v>
      </c>
      <c r="C804" s="822" t="s">
        <v>6359</v>
      </c>
      <c r="D804" s="822" t="s">
        <v>7329</v>
      </c>
      <c r="E804" s="822" t="s">
        <v>7331</v>
      </c>
      <c r="F804" s="831"/>
      <c r="G804" s="831"/>
      <c r="H804" s="831"/>
      <c r="I804" s="831"/>
      <c r="J804" s="831">
        <v>2</v>
      </c>
      <c r="K804" s="831">
        <v>5594.3</v>
      </c>
      <c r="L804" s="831">
        <v>1</v>
      </c>
      <c r="M804" s="831">
        <v>2797.15</v>
      </c>
      <c r="N804" s="831"/>
      <c r="O804" s="831"/>
      <c r="P804" s="827"/>
      <c r="Q804" s="832"/>
    </row>
    <row r="805" spans="1:17" ht="14.45" customHeight="1" x14ac:dyDescent="0.2">
      <c r="A805" s="821" t="s">
        <v>588</v>
      </c>
      <c r="B805" s="822" t="s">
        <v>6328</v>
      </c>
      <c r="C805" s="822" t="s">
        <v>6359</v>
      </c>
      <c r="D805" s="822" t="s">
        <v>7332</v>
      </c>
      <c r="E805" s="822" t="s">
        <v>7333</v>
      </c>
      <c r="F805" s="831">
        <v>1</v>
      </c>
      <c r="G805" s="831">
        <v>3278.02</v>
      </c>
      <c r="H805" s="831">
        <v>1</v>
      </c>
      <c r="I805" s="831">
        <v>3278.02</v>
      </c>
      <c r="J805" s="831">
        <v>1</v>
      </c>
      <c r="K805" s="831">
        <v>3278.02</v>
      </c>
      <c r="L805" s="831">
        <v>1</v>
      </c>
      <c r="M805" s="831">
        <v>3278.02</v>
      </c>
      <c r="N805" s="831">
        <v>2</v>
      </c>
      <c r="O805" s="831">
        <v>5604.52</v>
      </c>
      <c r="P805" s="827">
        <v>1.7097272133788082</v>
      </c>
      <c r="Q805" s="832">
        <v>2802.26</v>
      </c>
    </row>
    <row r="806" spans="1:17" ht="14.45" customHeight="1" x14ac:dyDescent="0.2">
      <c r="A806" s="821" t="s">
        <v>588</v>
      </c>
      <c r="B806" s="822" t="s">
        <v>6328</v>
      </c>
      <c r="C806" s="822" t="s">
        <v>6359</v>
      </c>
      <c r="D806" s="822" t="s">
        <v>7334</v>
      </c>
      <c r="E806" s="822" t="s">
        <v>7335</v>
      </c>
      <c r="F806" s="831">
        <v>2</v>
      </c>
      <c r="G806" s="831">
        <v>13937.02</v>
      </c>
      <c r="H806" s="831"/>
      <c r="I806" s="831">
        <v>6968.51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588</v>
      </c>
      <c r="B807" s="822" t="s">
        <v>6328</v>
      </c>
      <c r="C807" s="822" t="s">
        <v>6359</v>
      </c>
      <c r="D807" s="822" t="s">
        <v>7336</v>
      </c>
      <c r="E807" s="822" t="s">
        <v>7337</v>
      </c>
      <c r="F807" s="831"/>
      <c r="G807" s="831"/>
      <c r="H807" s="831"/>
      <c r="I807" s="831"/>
      <c r="J807" s="831">
        <v>1</v>
      </c>
      <c r="K807" s="831">
        <v>9733.35</v>
      </c>
      <c r="L807" s="831">
        <v>1</v>
      </c>
      <c r="M807" s="831">
        <v>9733.35</v>
      </c>
      <c r="N807" s="831"/>
      <c r="O807" s="831"/>
      <c r="P807" s="827"/>
      <c r="Q807" s="832"/>
    </row>
    <row r="808" spans="1:17" ht="14.45" customHeight="1" x14ac:dyDescent="0.2">
      <c r="A808" s="821" t="s">
        <v>588</v>
      </c>
      <c r="B808" s="822" t="s">
        <v>6328</v>
      </c>
      <c r="C808" s="822" t="s">
        <v>6359</v>
      </c>
      <c r="D808" s="822" t="s">
        <v>7338</v>
      </c>
      <c r="E808" s="822" t="s">
        <v>7337</v>
      </c>
      <c r="F808" s="831">
        <v>1</v>
      </c>
      <c r="G808" s="831">
        <v>10320.11</v>
      </c>
      <c r="H808" s="831"/>
      <c r="I808" s="831">
        <v>10320.11</v>
      </c>
      <c r="J808" s="831"/>
      <c r="K808" s="831"/>
      <c r="L808" s="831"/>
      <c r="M808" s="831"/>
      <c r="N808" s="831"/>
      <c r="O808" s="831"/>
      <c r="P808" s="827"/>
      <c r="Q808" s="832"/>
    </row>
    <row r="809" spans="1:17" ht="14.45" customHeight="1" x14ac:dyDescent="0.2">
      <c r="A809" s="821" t="s">
        <v>588</v>
      </c>
      <c r="B809" s="822" t="s">
        <v>6328</v>
      </c>
      <c r="C809" s="822" t="s">
        <v>6359</v>
      </c>
      <c r="D809" s="822" t="s">
        <v>7339</v>
      </c>
      <c r="E809" s="822" t="s">
        <v>7340</v>
      </c>
      <c r="F809" s="831"/>
      <c r="G809" s="831"/>
      <c r="H809" s="831"/>
      <c r="I809" s="831"/>
      <c r="J809" s="831">
        <v>1</v>
      </c>
      <c r="K809" s="831">
        <v>8323.94</v>
      </c>
      <c r="L809" s="831">
        <v>1</v>
      </c>
      <c r="M809" s="831">
        <v>8323.94</v>
      </c>
      <c r="N809" s="831"/>
      <c r="O809" s="831"/>
      <c r="P809" s="827"/>
      <c r="Q809" s="832"/>
    </row>
    <row r="810" spans="1:17" ht="14.45" customHeight="1" x14ac:dyDescent="0.2">
      <c r="A810" s="821" t="s">
        <v>588</v>
      </c>
      <c r="B810" s="822" t="s">
        <v>6328</v>
      </c>
      <c r="C810" s="822" t="s">
        <v>6359</v>
      </c>
      <c r="D810" s="822" t="s">
        <v>7341</v>
      </c>
      <c r="E810" s="822" t="s">
        <v>7342</v>
      </c>
      <c r="F810" s="831">
        <v>1</v>
      </c>
      <c r="G810" s="831">
        <v>10257.93</v>
      </c>
      <c r="H810" s="831"/>
      <c r="I810" s="831">
        <v>10257.93</v>
      </c>
      <c r="J810" s="831"/>
      <c r="K810" s="831"/>
      <c r="L810" s="831"/>
      <c r="M810" s="831"/>
      <c r="N810" s="831"/>
      <c r="O810" s="831"/>
      <c r="P810" s="827"/>
      <c r="Q810" s="832"/>
    </row>
    <row r="811" spans="1:17" ht="14.45" customHeight="1" x14ac:dyDescent="0.2">
      <c r="A811" s="821" t="s">
        <v>588</v>
      </c>
      <c r="B811" s="822" t="s">
        <v>6328</v>
      </c>
      <c r="C811" s="822" t="s">
        <v>6359</v>
      </c>
      <c r="D811" s="822" t="s">
        <v>7343</v>
      </c>
      <c r="E811" s="822" t="s">
        <v>7344</v>
      </c>
      <c r="F811" s="831"/>
      <c r="G811" s="831"/>
      <c r="H811" s="831"/>
      <c r="I811" s="831"/>
      <c r="J811" s="831"/>
      <c r="K811" s="831"/>
      <c r="L811" s="831"/>
      <c r="M811" s="831"/>
      <c r="N811" s="831">
        <v>6</v>
      </c>
      <c r="O811" s="831">
        <v>3663</v>
      </c>
      <c r="P811" s="827"/>
      <c r="Q811" s="832">
        <v>610.5</v>
      </c>
    </row>
    <row r="812" spans="1:17" ht="14.45" customHeight="1" x14ac:dyDescent="0.2">
      <c r="A812" s="821" t="s">
        <v>588</v>
      </c>
      <c r="B812" s="822" t="s">
        <v>6328</v>
      </c>
      <c r="C812" s="822" t="s">
        <v>6359</v>
      </c>
      <c r="D812" s="822" t="s">
        <v>7345</v>
      </c>
      <c r="E812" s="822" t="s">
        <v>7346</v>
      </c>
      <c r="F812" s="831"/>
      <c r="G812" s="831"/>
      <c r="H812" s="831"/>
      <c r="I812" s="831"/>
      <c r="J812" s="831"/>
      <c r="K812" s="831"/>
      <c r="L812" s="831"/>
      <c r="M812" s="831"/>
      <c r="N812" s="831">
        <v>1</v>
      </c>
      <c r="O812" s="831">
        <v>4142.4799999999996</v>
      </c>
      <c r="P812" s="827"/>
      <c r="Q812" s="832">
        <v>4142.4799999999996</v>
      </c>
    </row>
    <row r="813" spans="1:17" ht="14.45" customHeight="1" x14ac:dyDescent="0.2">
      <c r="A813" s="821" t="s">
        <v>588</v>
      </c>
      <c r="B813" s="822" t="s">
        <v>6328</v>
      </c>
      <c r="C813" s="822" t="s">
        <v>6359</v>
      </c>
      <c r="D813" s="822" t="s">
        <v>7347</v>
      </c>
      <c r="E813" s="822" t="s">
        <v>7348</v>
      </c>
      <c r="F813" s="831"/>
      <c r="G813" s="831"/>
      <c r="H813" s="831"/>
      <c r="I813" s="831"/>
      <c r="J813" s="831">
        <v>1</v>
      </c>
      <c r="K813" s="831">
        <v>10249.799999999999</v>
      </c>
      <c r="L813" s="831">
        <v>1</v>
      </c>
      <c r="M813" s="831">
        <v>10249.799999999999</v>
      </c>
      <c r="N813" s="831"/>
      <c r="O813" s="831"/>
      <c r="P813" s="827"/>
      <c r="Q813" s="832"/>
    </row>
    <row r="814" spans="1:17" ht="14.45" customHeight="1" x14ac:dyDescent="0.2">
      <c r="A814" s="821" t="s">
        <v>588</v>
      </c>
      <c r="B814" s="822" t="s">
        <v>6328</v>
      </c>
      <c r="C814" s="822" t="s">
        <v>6359</v>
      </c>
      <c r="D814" s="822" t="s">
        <v>7349</v>
      </c>
      <c r="E814" s="822" t="s">
        <v>7350</v>
      </c>
      <c r="F814" s="831"/>
      <c r="G814" s="831"/>
      <c r="H814" s="831"/>
      <c r="I814" s="831"/>
      <c r="J814" s="831"/>
      <c r="K814" s="831"/>
      <c r="L814" s="831"/>
      <c r="M814" s="831"/>
      <c r="N814" s="831">
        <v>1</v>
      </c>
      <c r="O814" s="831">
        <v>15980.73</v>
      </c>
      <c r="P814" s="827"/>
      <c r="Q814" s="832">
        <v>15980.73</v>
      </c>
    </row>
    <row r="815" spans="1:17" ht="14.45" customHeight="1" x14ac:dyDescent="0.2">
      <c r="A815" s="821" t="s">
        <v>588</v>
      </c>
      <c r="B815" s="822" t="s">
        <v>6328</v>
      </c>
      <c r="C815" s="822" t="s">
        <v>6359</v>
      </c>
      <c r="D815" s="822" t="s">
        <v>7351</v>
      </c>
      <c r="E815" s="822" t="s">
        <v>7350</v>
      </c>
      <c r="F815" s="831"/>
      <c r="G815" s="831"/>
      <c r="H815" s="831"/>
      <c r="I815" s="831"/>
      <c r="J815" s="831"/>
      <c r="K815" s="831"/>
      <c r="L815" s="831"/>
      <c r="M815" s="831"/>
      <c r="N815" s="831">
        <v>4</v>
      </c>
      <c r="O815" s="831">
        <v>3283.2</v>
      </c>
      <c r="P815" s="827"/>
      <c r="Q815" s="832">
        <v>820.8</v>
      </c>
    </row>
    <row r="816" spans="1:17" ht="14.45" customHeight="1" x14ac:dyDescent="0.2">
      <c r="A816" s="821" t="s">
        <v>588</v>
      </c>
      <c r="B816" s="822" t="s">
        <v>6328</v>
      </c>
      <c r="C816" s="822" t="s">
        <v>6359</v>
      </c>
      <c r="D816" s="822" t="s">
        <v>7352</v>
      </c>
      <c r="E816" s="822" t="s">
        <v>7350</v>
      </c>
      <c r="F816" s="831"/>
      <c r="G816" s="831"/>
      <c r="H816" s="831"/>
      <c r="I816" s="831"/>
      <c r="J816" s="831"/>
      <c r="K816" s="831"/>
      <c r="L816" s="831"/>
      <c r="M816" s="831"/>
      <c r="N816" s="831">
        <v>2</v>
      </c>
      <c r="O816" s="831">
        <v>13630.26</v>
      </c>
      <c r="P816" s="827"/>
      <c r="Q816" s="832">
        <v>6815.13</v>
      </c>
    </row>
    <row r="817" spans="1:17" ht="14.45" customHeight="1" x14ac:dyDescent="0.2">
      <c r="A817" s="821" t="s">
        <v>588</v>
      </c>
      <c r="B817" s="822" t="s">
        <v>6328</v>
      </c>
      <c r="C817" s="822" t="s">
        <v>6359</v>
      </c>
      <c r="D817" s="822" t="s">
        <v>7353</v>
      </c>
      <c r="E817" s="822" t="s">
        <v>7354</v>
      </c>
      <c r="F817" s="831">
        <v>1</v>
      </c>
      <c r="G817" s="831">
        <v>4142.3500000000004</v>
      </c>
      <c r="H817" s="831"/>
      <c r="I817" s="831">
        <v>4142.3500000000004</v>
      </c>
      <c r="J817" s="831"/>
      <c r="K817" s="831"/>
      <c r="L817" s="831"/>
      <c r="M817" s="831"/>
      <c r="N817" s="831"/>
      <c r="O817" s="831"/>
      <c r="P817" s="827"/>
      <c r="Q817" s="832"/>
    </row>
    <row r="818" spans="1:17" ht="14.45" customHeight="1" x14ac:dyDescent="0.2">
      <c r="A818" s="821" t="s">
        <v>588</v>
      </c>
      <c r="B818" s="822" t="s">
        <v>6328</v>
      </c>
      <c r="C818" s="822" t="s">
        <v>6359</v>
      </c>
      <c r="D818" s="822" t="s">
        <v>7355</v>
      </c>
      <c r="E818" s="822" t="s">
        <v>7356</v>
      </c>
      <c r="F818" s="831"/>
      <c r="G818" s="831"/>
      <c r="H818" s="831"/>
      <c r="I818" s="831"/>
      <c r="J818" s="831">
        <v>1</v>
      </c>
      <c r="K818" s="831">
        <v>11571</v>
      </c>
      <c r="L818" s="831">
        <v>1</v>
      </c>
      <c r="M818" s="831">
        <v>11571</v>
      </c>
      <c r="N818" s="831"/>
      <c r="O818" s="831"/>
      <c r="P818" s="827"/>
      <c r="Q818" s="832"/>
    </row>
    <row r="819" spans="1:17" ht="14.45" customHeight="1" x14ac:dyDescent="0.2">
      <c r="A819" s="821" t="s">
        <v>588</v>
      </c>
      <c r="B819" s="822" t="s">
        <v>6328</v>
      </c>
      <c r="C819" s="822" t="s">
        <v>6359</v>
      </c>
      <c r="D819" s="822" t="s">
        <v>7357</v>
      </c>
      <c r="E819" s="822" t="s">
        <v>7206</v>
      </c>
      <c r="F819" s="831"/>
      <c r="G819" s="831"/>
      <c r="H819" s="831"/>
      <c r="I819" s="831"/>
      <c r="J819" s="831">
        <v>4</v>
      </c>
      <c r="K819" s="831">
        <v>5438.84</v>
      </c>
      <c r="L819" s="831">
        <v>1</v>
      </c>
      <c r="M819" s="831">
        <v>1359.71</v>
      </c>
      <c r="N819" s="831"/>
      <c r="O819" s="831"/>
      <c r="P819" s="827"/>
      <c r="Q819" s="832"/>
    </row>
    <row r="820" spans="1:17" ht="14.45" customHeight="1" x14ac:dyDescent="0.2">
      <c r="A820" s="821" t="s">
        <v>588</v>
      </c>
      <c r="B820" s="822" t="s">
        <v>6328</v>
      </c>
      <c r="C820" s="822" t="s">
        <v>6359</v>
      </c>
      <c r="D820" s="822" t="s">
        <v>7357</v>
      </c>
      <c r="E820" s="822" t="s">
        <v>7207</v>
      </c>
      <c r="F820" s="831"/>
      <c r="G820" s="831"/>
      <c r="H820" s="831"/>
      <c r="I820" s="831"/>
      <c r="J820" s="831">
        <v>2</v>
      </c>
      <c r="K820" s="831">
        <v>2323.6799999999998</v>
      </c>
      <c r="L820" s="831">
        <v>1</v>
      </c>
      <c r="M820" s="831">
        <v>1161.8399999999999</v>
      </c>
      <c r="N820" s="831"/>
      <c r="O820" s="831"/>
      <c r="P820" s="827"/>
      <c r="Q820" s="832"/>
    </row>
    <row r="821" spans="1:17" ht="14.45" customHeight="1" x14ac:dyDescent="0.2">
      <c r="A821" s="821" t="s">
        <v>588</v>
      </c>
      <c r="B821" s="822" t="s">
        <v>6328</v>
      </c>
      <c r="C821" s="822" t="s">
        <v>6359</v>
      </c>
      <c r="D821" s="822" t="s">
        <v>7358</v>
      </c>
      <c r="E821" s="822" t="s">
        <v>7359</v>
      </c>
      <c r="F821" s="831">
        <v>4</v>
      </c>
      <c r="G821" s="831">
        <v>874.68</v>
      </c>
      <c r="H821" s="831"/>
      <c r="I821" s="831">
        <v>218.67</v>
      </c>
      <c r="J821" s="831"/>
      <c r="K821" s="831"/>
      <c r="L821" s="831"/>
      <c r="M821" s="831"/>
      <c r="N821" s="831">
        <v>4</v>
      </c>
      <c r="O821" s="831">
        <v>744.72</v>
      </c>
      <c r="P821" s="827"/>
      <c r="Q821" s="832">
        <v>186.18</v>
      </c>
    </row>
    <row r="822" spans="1:17" ht="14.45" customHeight="1" x14ac:dyDescent="0.2">
      <c r="A822" s="821" t="s">
        <v>588</v>
      </c>
      <c r="B822" s="822" t="s">
        <v>6328</v>
      </c>
      <c r="C822" s="822" t="s">
        <v>6359</v>
      </c>
      <c r="D822" s="822" t="s">
        <v>7360</v>
      </c>
      <c r="E822" s="822" t="s">
        <v>7361</v>
      </c>
      <c r="F822" s="831">
        <v>2</v>
      </c>
      <c r="G822" s="831">
        <v>3566.96</v>
      </c>
      <c r="H822" s="831">
        <v>1</v>
      </c>
      <c r="I822" s="831">
        <v>1783.48</v>
      </c>
      <c r="J822" s="831">
        <v>2</v>
      </c>
      <c r="K822" s="831">
        <v>3566.96</v>
      </c>
      <c r="L822" s="831">
        <v>1</v>
      </c>
      <c r="M822" s="831">
        <v>1783.48</v>
      </c>
      <c r="N822" s="831"/>
      <c r="O822" s="831"/>
      <c r="P822" s="827"/>
      <c r="Q822" s="832"/>
    </row>
    <row r="823" spans="1:17" ht="14.45" customHeight="1" x14ac:dyDescent="0.2">
      <c r="A823" s="821" t="s">
        <v>588</v>
      </c>
      <c r="B823" s="822" t="s">
        <v>6328</v>
      </c>
      <c r="C823" s="822" t="s">
        <v>6359</v>
      </c>
      <c r="D823" s="822" t="s">
        <v>7362</v>
      </c>
      <c r="E823" s="822" t="s">
        <v>7363</v>
      </c>
      <c r="F823" s="831">
        <v>2</v>
      </c>
      <c r="G823" s="831">
        <v>478.8</v>
      </c>
      <c r="H823" s="831"/>
      <c r="I823" s="831">
        <v>239.4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588</v>
      </c>
      <c r="B824" s="822" t="s">
        <v>6328</v>
      </c>
      <c r="C824" s="822" t="s">
        <v>6359</v>
      </c>
      <c r="D824" s="822" t="s">
        <v>7364</v>
      </c>
      <c r="E824" s="822" t="s">
        <v>7222</v>
      </c>
      <c r="F824" s="831">
        <v>4</v>
      </c>
      <c r="G824" s="831">
        <v>5546.6</v>
      </c>
      <c r="H824" s="831">
        <v>2</v>
      </c>
      <c r="I824" s="831">
        <v>1386.65</v>
      </c>
      <c r="J824" s="831">
        <v>2</v>
      </c>
      <c r="K824" s="831">
        <v>2773.3</v>
      </c>
      <c r="L824" s="831">
        <v>1</v>
      </c>
      <c r="M824" s="831">
        <v>1386.65</v>
      </c>
      <c r="N824" s="831">
        <v>1</v>
      </c>
      <c r="O824" s="831">
        <v>1185.23</v>
      </c>
      <c r="P824" s="827">
        <v>0.42737172321782713</v>
      </c>
      <c r="Q824" s="832">
        <v>1185.23</v>
      </c>
    </row>
    <row r="825" spans="1:17" ht="14.45" customHeight="1" x14ac:dyDescent="0.2">
      <c r="A825" s="821" t="s">
        <v>588</v>
      </c>
      <c r="B825" s="822" t="s">
        <v>6328</v>
      </c>
      <c r="C825" s="822" t="s">
        <v>6359</v>
      </c>
      <c r="D825" s="822" t="s">
        <v>7364</v>
      </c>
      <c r="E825" s="822" t="s">
        <v>7223</v>
      </c>
      <c r="F825" s="831">
        <v>1</v>
      </c>
      <c r="G825" s="831">
        <v>1386.65</v>
      </c>
      <c r="H825" s="831">
        <v>0.36907160518800258</v>
      </c>
      <c r="I825" s="831">
        <v>1386.65</v>
      </c>
      <c r="J825" s="831">
        <v>3</v>
      </c>
      <c r="K825" s="831">
        <v>3757.13</v>
      </c>
      <c r="L825" s="831">
        <v>1</v>
      </c>
      <c r="M825" s="831">
        <v>1252.3766666666668</v>
      </c>
      <c r="N825" s="831"/>
      <c r="O825" s="831"/>
      <c r="P825" s="827"/>
      <c r="Q825" s="832"/>
    </row>
    <row r="826" spans="1:17" ht="14.45" customHeight="1" x14ac:dyDescent="0.2">
      <c r="A826" s="821" t="s">
        <v>588</v>
      </c>
      <c r="B826" s="822" t="s">
        <v>6328</v>
      </c>
      <c r="C826" s="822" t="s">
        <v>6359</v>
      </c>
      <c r="D826" s="822" t="s">
        <v>7365</v>
      </c>
      <c r="E826" s="822" t="s">
        <v>7366</v>
      </c>
      <c r="F826" s="831">
        <v>6</v>
      </c>
      <c r="G826" s="831">
        <v>54838.14</v>
      </c>
      <c r="H826" s="831">
        <v>3</v>
      </c>
      <c r="I826" s="831">
        <v>9139.69</v>
      </c>
      <c r="J826" s="831">
        <v>2</v>
      </c>
      <c r="K826" s="831">
        <v>18279.38</v>
      </c>
      <c r="L826" s="831">
        <v>1</v>
      </c>
      <c r="M826" s="831">
        <v>9139.69</v>
      </c>
      <c r="N826" s="831">
        <v>1</v>
      </c>
      <c r="O826" s="831">
        <v>7814.16</v>
      </c>
      <c r="P826" s="827">
        <v>0.42748495846139201</v>
      </c>
      <c r="Q826" s="832">
        <v>7814.16</v>
      </c>
    </row>
    <row r="827" spans="1:17" ht="14.45" customHeight="1" x14ac:dyDescent="0.2">
      <c r="A827" s="821" t="s">
        <v>588</v>
      </c>
      <c r="B827" s="822" t="s">
        <v>6328</v>
      </c>
      <c r="C827" s="822" t="s">
        <v>6359</v>
      </c>
      <c r="D827" s="822" t="s">
        <v>7365</v>
      </c>
      <c r="E827" s="822" t="s">
        <v>7367</v>
      </c>
      <c r="F827" s="831">
        <v>1</v>
      </c>
      <c r="G827" s="831">
        <v>9139.69</v>
      </c>
      <c r="H827" s="831">
        <v>0.36901158469204054</v>
      </c>
      <c r="I827" s="831">
        <v>9139.69</v>
      </c>
      <c r="J827" s="831">
        <v>3</v>
      </c>
      <c r="K827" s="831">
        <v>24768.03</v>
      </c>
      <c r="L827" s="831">
        <v>1</v>
      </c>
      <c r="M827" s="831">
        <v>8256.01</v>
      </c>
      <c r="N827" s="831"/>
      <c r="O827" s="831"/>
      <c r="P827" s="827"/>
      <c r="Q827" s="832"/>
    </row>
    <row r="828" spans="1:17" ht="14.45" customHeight="1" x14ac:dyDescent="0.2">
      <c r="A828" s="821" t="s">
        <v>588</v>
      </c>
      <c r="B828" s="822" t="s">
        <v>6328</v>
      </c>
      <c r="C828" s="822" t="s">
        <v>6359</v>
      </c>
      <c r="D828" s="822" t="s">
        <v>7368</v>
      </c>
      <c r="E828" s="822" t="s">
        <v>7369</v>
      </c>
      <c r="F828" s="831">
        <v>4</v>
      </c>
      <c r="G828" s="831">
        <v>8518.92</v>
      </c>
      <c r="H828" s="831"/>
      <c r="I828" s="831">
        <v>2129.73</v>
      </c>
      <c r="J828" s="831"/>
      <c r="K828" s="831"/>
      <c r="L828" s="831"/>
      <c r="M828" s="831"/>
      <c r="N828" s="831">
        <v>5</v>
      </c>
      <c r="O828" s="831">
        <v>9103.7000000000007</v>
      </c>
      <c r="P828" s="827"/>
      <c r="Q828" s="832">
        <v>1820.7400000000002</v>
      </c>
    </row>
    <row r="829" spans="1:17" ht="14.45" customHeight="1" x14ac:dyDescent="0.2">
      <c r="A829" s="821" t="s">
        <v>588</v>
      </c>
      <c r="B829" s="822" t="s">
        <v>6328</v>
      </c>
      <c r="C829" s="822" t="s">
        <v>6359</v>
      </c>
      <c r="D829" s="822" t="s">
        <v>7370</v>
      </c>
      <c r="E829" s="822" t="s">
        <v>7371</v>
      </c>
      <c r="F829" s="831">
        <v>1</v>
      </c>
      <c r="G829" s="831">
        <v>3960</v>
      </c>
      <c r="H829" s="831"/>
      <c r="I829" s="831">
        <v>3960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588</v>
      </c>
      <c r="B830" s="822" t="s">
        <v>6328</v>
      </c>
      <c r="C830" s="822" t="s">
        <v>6359</v>
      </c>
      <c r="D830" s="822" t="s">
        <v>7372</v>
      </c>
      <c r="E830" s="822" t="s">
        <v>7373</v>
      </c>
      <c r="F830" s="831">
        <v>26</v>
      </c>
      <c r="G830" s="831">
        <v>14307.8</v>
      </c>
      <c r="H830" s="831"/>
      <c r="I830" s="831">
        <v>550.29999999999995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588</v>
      </c>
      <c r="B831" s="822" t="s">
        <v>6328</v>
      </c>
      <c r="C831" s="822" t="s">
        <v>6359</v>
      </c>
      <c r="D831" s="822" t="s">
        <v>7374</v>
      </c>
      <c r="E831" s="822" t="s">
        <v>7375</v>
      </c>
      <c r="F831" s="831">
        <v>4</v>
      </c>
      <c r="G831" s="831">
        <v>6788.48</v>
      </c>
      <c r="H831" s="831"/>
      <c r="I831" s="831">
        <v>1697.12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588</v>
      </c>
      <c r="B832" s="822" t="s">
        <v>6328</v>
      </c>
      <c r="C832" s="822" t="s">
        <v>6359</v>
      </c>
      <c r="D832" s="822" t="s">
        <v>7376</v>
      </c>
      <c r="E832" s="822" t="s">
        <v>7377</v>
      </c>
      <c r="F832" s="831">
        <v>1</v>
      </c>
      <c r="G832" s="831">
        <v>4487.38</v>
      </c>
      <c r="H832" s="831"/>
      <c r="I832" s="831">
        <v>4487.38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588</v>
      </c>
      <c r="B833" s="822" t="s">
        <v>6328</v>
      </c>
      <c r="C833" s="822" t="s">
        <v>6359</v>
      </c>
      <c r="D833" s="822" t="s">
        <v>7378</v>
      </c>
      <c r="E833" s="822" t="s">
        <v>7237</v>
      </c>
      <c r="F833" s="831">
        <v>1</v>
      </c>
      <c r="G833" s="831">
        <v>17329.2</v>
      </c>
      <c r="H833" s="831">
        <v>0.25</v>
      </c>
      <c r="I833" s="831">
        <v>17329.2</v>
      </c>
      <c r="J833" s="831">
        <v>4</v>
      </c>
      <c r="K833" s="831">
        <v>69316.800000000003</v>
      </c>
      <c r="L833" s="831">
        <v>1</v>
      </c>
      <c r="M833" s="831">
        <v>17329.2</v>
      </c>
      <c r="N833" s="831">
        <v>0</v>
      </c>
      <c r="O833" s="831">
        <v>0</v>
      </c>
      <c r="P833" s="827">
        <v>0</v>
      </c>
      <c r="Q833" s="832"/>
    </row>
    <row r="834" spans="1:17" ht="14.45" customHeight="1" x14ac:dyDescent="0.2">
      <c r="A834" s="821" t="s">
        <v>588</v>
      </c>
      <c r="B834" s="822" t="s">
        <v>6328</v>
      </c>
      <c r="C834" s="822" t="s">
        <v>6359</v>
      </c>
      <c r="D834" s="822" t="s">
        <v>7379</v>
      </c>
      <c r="E834" s="822" t="s">
        <v>7380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312.98</v>
      </c>
      <c r="P834" s="827"/>
      <c r="Q834" s="832">
        <v>312.98</v>
      </c>
    </row>
    <row r="835" spans="1:17" ht="14.45" customHeight="1" x14ac:dyDescent="0.2">
      <c r="A835" s="821" t="s">
        <v>588</v>
      </c>
      <c r="B835" s="822" t="s">
        <v>6328</v>
      </c>
      <c r="C835" s="822" t="s">
        <v>6359</v>
      </c>
      <c r="D835" s="822" t="s">
        <v>7381</v>
      </c>
      <c r="E835" s="822" t="s">
        <v>7382</v>
      </c>
      <c r="F835" s="831">
        <v>12</v>
      </c>
      <c r="G835" s="831">
        <v>6756</v>
      </c>
      <c r="H835" s="831">
        <v>0.75</v>
      </c>
      <c r="I835" s="831">
        <v>563</v>
      </c>
      <c r="J835" s="831">
        <v>16</v>
      </c>
      <c r="K835" s="831">
        <v>9008</v>
      </c>
      <c r="L835" s="831">
        <v>1</v>
      </c>
      <c r="M835" s="831">
        <v>563</v>
      </c>
      <c r="N835" s="831">
        <v>10</v>
      </c>
      <c r="O835" s="831">
        <v>5630</v>
      </c>
      <c r="P835" s="827">
        <v>0.625</v>
      </c>
      <c r="Q835" s="832">
        <v>563</v>
      </c>
    </row>
    <row r="836" spans="1:17" ht="14.45" customHeight="1" x14ac:dyDescent="0.2">
      <c r="A836" s="821" t="s">
        <v>588</v>
      </c>
      <c r="B836" s="822" t="s">
        <v>6328</v>
      </c>
      <c r="C836" s="822" t="s">
        <v>6359</v>
      </c>
      <c r="D836" s="822" t="s">
        <v>7383</v>
      </c>
      <c r="E836" s="822" t="s">
        <v>7384</v>
      </c>
      <c r="F836" s="831"/>
      <c r="G836" s="831"/>
      <c r="H836" s="831"/>
      <c r="I836" s="831"/>
      <c r="J836" s="831">
        <v>9</v>
      </c>
      <c r="K836" s="831">
        <v>3171.0800000000004</v>
      </c>
      <c r="L836" s="831">
        <v>1</v>
      </c>
      <c r="M836" s="831">
        <v>352.34222222222229</v>
      </c>
      <c r="N836" s="831">
        <v>8</v>
      </c>
      <c r="O836" s="831">
        <v>2818.24</v>
      </c>
      <c r="P836" s="827">
        <v>0.88873191467891044</v>
      </c>
      <c r="Q836" s="832">
        <v>352.28</v>
      </c>
    </row>
    <row r="837" spans="1:17" ht="14.45" customHeight="1" x14ac:dyDescent="0.2">
      <c r="A837" s="821" t="s">
        <v>588</v>
      </c>
      <c r="B837" s="822" t="s">
        <v>6328</v>
      </c>
      <c r="C837" s="822" t="s">
        <v>6359</v>
      </c>
      <c r="D837" s="822" t="s">
        <v>7385</v>
      </c>
      <c r="E837" s="822" t="s">
        <v>7386</v>
      </c>
      <c r="F837" s="831"/>
      <c r="G837" s="831"/>
      <c r="H837" s="831"/>
      <c r="I837" s="831"/>
      <c r="J837" s="831"/>
      <c r="K837" s="831"/>
      <c r="L837" s="831"/>
      <c r="M837" s="831"/>
      <c r="N837" s="831">
        <v>1</v>
      </c>
      <c r="O837" s="831">
        <v>597.49</v>
      </c>
      <c r="P837" s="827"/>
      <c r="Q837" s="832">
        <v>597.49</v>
      </c>
    </row>
    <row r="838" spans="1:17" ht="14.45" customHeight="1" x14ac:dyDescent="0.2">
      <c r="A838" s="821" t="s">
        <v>588</v>
      </c>
      <c r="B838" s="822" t="s">
        <v>6328</v>
      </c>
      <c r="C838" s="822" t="s">
        <v>6359</v>
      </c>
      <c r="D838" s="822" t="s">
        <v>7387</v>
      </c>
      <c r="E838" s="822" t="s">
        <v>7388</v>
      </c>
      <c r="F838" s="831">
        <v>4</v>
      </c>
      <c r="G838" s="831">
        <v>6795.28</v>
      </c>
      <c r="H838" s="831"/>
      <c r="I838" s="831">
        <v>1698.82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588</v>
      </c>
      <c r="B839" s="822" t="s">
        <v>6328</v>
      </c>
      <c r="C839" s="822" t="s">
        <v>6359</v>
      </c>
      <c r="D839" s="822" t="s">
        <v>7389</v>
      </c>
      <c r="E839" s="822" t="s">
        <v>7165</v>
      </c>
      <c r="F839" s="831">
        <v>4</v>
      </c>
      <c r="G839" s="831">
        <v>3751.64</v>
      </c>
      <c r="H839" s="831"/>
      <c r="I839" s="831">
        <v>937.91</v>
      </c>
      <c r="J839" s="831"/>
      <c r="K839" s="831"/>
      <c r="L839" s="831"/>
      <c r="M839" s="831"/>
      <c r="N839" s="831">
        <v>3</v>
      </c>
      <c r="O839" s="831">
        <v>2403.63</v>
      </c>
      <c r="P839" s="827"/>
      <c r="Q839" s="832">
        <v>801.21</v>
      </c>
    </row>
    <row r="840" spans="1:17" ht="14.45" customHeight="1" x14ac:dyDescent="0.2">
      <c r="A840" s="821" t="s">
        <v>588</v>
      </c>
      <c r="B840" s="822" t="s">
        <v>6328</v>
      </c>
      <c r="C840" s="822" t="s">
        <v>6359</v>
      </c>
      <c r="D840" s="822" t="s">
        <v>7390</v>
      </c>
      <c r="E840" s="822" t="s">
        <v>7391</v>
      </c>
      <c r="F840" s="831"/>
      <c r="G840" s="831"/>
      <c r="H840" s="831"/>
      <c r="I840" s="831"/>
      <c r="J840" s="831"/>
      <c r="K840" s="831"/>
      <c r="L840" s="831"/>
      <c r="M840" s="831"/>
      <c r="N840" s="831">
        <v>2</v>
      </c>
      <c r="O840" s="831">
        <v>932.94</v>
      </c>
      <c r="P840" s="827"/>
      <c r="Q840" s="832">
        <v>466.47</v>
      </c>
    </row>
    <row r="841" spans="1:17" ht="14.45" customHeight="1" x14ac:dyDescent="0.2">
      <c r="A841" s="821" t="s">
        <v>588</v>
      </c>
      <c r="B841" s="822" t="s">
        <v>6328</v>
      </c>
      <c r="C841" s="822" t="s">
        <v>6359</v>
      </c>
      <c r="D841" s="822" t="s">
        <v>7392</v>
      </c>
      <c r="E841" s="822" t="s">
        <v>7393</v>
      </c>
      <c r="F841" s="831">
        <v>1</v>
      </c>
      <c r="G841" s="831">
        <v>1212.55</v>
      </c>
      <c r="H841" s="831"/>
      <c r="I841" s="831">
        <v>1212.55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588</v>
      </c>
      <c r="B842" s="822" t="s">
        <v>6328</v>
      </c>
      <c r="C842" s="822" t="s">
        <v>6359</v>
      </c>
      <c r="D842" s="822" t="s">
        <v>7394</v>
      </c>
      <c r="E842" s="822" t="s">
        <v>7395</v>
      </c>
      <c r="F842" s="831">
        <v>18</v>
      </c>
      <c r="G842" s="831">
        <v>25743.24</v>
      </c>
      <c r="H842" s="831">
        <v>1.5944114674171557</v>
      </c>
      <c r="I842" s="831">
        <v>1430.18</v>
      </c>
      <c r="J842" s="831">
        <v>14</v>
      </c>
      <c r="K842" s="831">
        <v>16145.92</v>
      </c>
      <c r="L842" s="831">
        <v>1</v>
      </c>
      <c r="M842" s="831">
        <v>1153.28</v>
      </c>
      <c r="N842" s="831">
        <v>3</v>
      </c>
      <c r="O842" s="831">
        <v>2998.34</v>
      </c>
      <c r="P842" s="827">
        <v>0.18570264190581895</v>
      </c>
      <c r="Q842" s="832">
        <v>999.44666666666672</v>
      </c>
    </row>
    <row r="843" spans="1:17" ht="14.45" customHeight="1" x14ac:dyDescent="0.2">
      <c r="A843" s="821" t="s">
        <v>588</v>
      </c>
      <c r="B843" s="822" t="s">
        <v>6328</v>
      </c>
      <c r="C843" s="822" t="s">
        <v>6359</v>
      </c>
      <c r="D843" s="822" t="s">
        <v>7396</v>
      </c>
      <c r="E843" s="822" t="s">
        <v>7397</v>
      </c>
      <c r="F843" s="831">
        <v>13</v>
      </c>
      <c r="G843" s="831">
        <v>17676.230000000003</v>
      </c>
      <c r="H843" s="831"/>
      <c r="I843" s="831">
        <v>1359.7100000000003</v>
      </c>
      <c r="J843" s="831"/>
      <c r="K843" s="831"/>
      <c r="L843" s="831"/>
      <c r="M843" s="831"/>
      <c r="N843" s="831">
        <v>1</v>
      </c>
      <c r="O843" s="831">
        <v>1088.81</v>
      </c>
      <c r="P843" s="827"/>
      <c r="Q843" s="832">
        <v>1088.81</v>
      </c>
    </row>
    <row r="844" spans="1:17" ht="14.45" customHeight="1" x14ac:dyDescent="0.2">
      <c r="A844" s="821" t="s">
        <v>588</v>
      </c>
      <c r="B844" s="822" t="s">
        <v>6328</v>
      </c>
      <c r="C844" s="822" t="s">
        <v>6359</v>
      </c>
      <c r="D844" s="822" t="s">
        <v>7398</v>
      </c>
      <c r="E844" s="822" t="s">
        <v>7399</v>
      </c>
      <c r="F844" s="831">
        <v>18</v>
      </c>
      <c r="G844" s="831">
        <v>127625.04000000001</v>
      </c>
      <c r="H844" s="831">
        <v>3</v>
      </c>
      <c r="I844" s="831">
        <v>7090.2800000000007</v>
      </c>
      <c r="J844" s="831">
        <v>6</v>
      </c>
      <c r="K844" s="831">
        <v>42541.68</v>
      </c>
      <c r="L844" s="831">
        <v>1</v>
      </c>
      <c r="M844" s="831">
        <v>7090.28</v>
      </c>
      <c r="N844" s="831">
        <v>16</v>
      </c>
      <c r="O844" s="831">
        <v>113444.48</v>
      </c>
      <c r="P844" s="827">
        <v>2.6666666666666665</v>
      </c>
      <c r="Q844" s="832">
        <v>7090.28</v>
      </c>
    </row>
    <row r="845" spans="1:17" ht="14.45" customHeight="1" x14ac:dyDescent="0.2">
      <c r="A845" s="821" t="s">
        <v>588</v>
      </c>
      <c r="B845" s="822" t="s">
        <v>6328</v>
      </c>
      <c r="C845" s="822" t="s">
        <v>6359</v>
      </c>
      <c r="D845" s="822" t="s">
        <v>7400</v>
      </c>
      <c r="E845" s="822" t="s">
        <v>7401</v>
      </c>
      <c r="F845" s="831">
        <v>1</v>
      </c>
      <c r="G845" s="831">
        <v>8181.99</v>
      </c>
      <c r="H845" s="831"/>
      <c r="I845" s="831">
        <v>8181.99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588</v>
      </c>
      <c r="B846" s="822" t="s">
        <v>6328</v>
      </c>
      <c r="C846" s="822" t="s">
        <v>6359</v>
      </c>
      <c r="D846" s="822" t="s">
        <v>7402</v>
      </c>
      <c r="E846" s="822" t="s">
        <v>7403</v>
      </c>
      <c r="F846" s="831">
        <v>3</v>
      </c>
      <c r="G846" s="831">
        <v>3227.25</v>
      </c>
      <c r="H846" s="831"/>
      <c r="I846" s="831">
        <v>1075.75</v>
      </c>
      <c r="J846" s="831"/>
      <c r="K846" s="831"/>
      <c r="L846" s="831"/>
      <c r="M846" s="831"/>
      <c r="N846" s="831">
        <v>2</v>
      </c>
      <c r="O846" s="831">
        <v>1657.82</v>
      </c>
      <c r="P846" s="827"/>
      <c r="Q846" s="832">
        <v>828.91</v>
      </c>
    </row>
    <row r="847" spans="1:17" ht="14.45" customHeight="1" x14ac:dyDescent="0.2">
      <c r="A847" s="821" t="s">
        <v>588</v>
      </c>
      <c r="B847" s="822" t="s">
        <v>6328</v>
      </c>
      <c r="C847" s="822" t="s">
        <v>6359</v>
      </c>
      <c r="D847" s="822" t="s">
        <v>7404</v>
      </c>
      <c r="E847" s="822" t="s">
        <v>7405</v>
      </c>
      <c r="F847" s="831"/>
      <c r="G847" s="831"/>
      <c r="H847" s="831"/>
      <c r="I847" s="831"/>
      <c r="J847" s="831"/>
      <c r="K847" s="831"/>
      <c r="L847" s="831"/>
      <c r="M847" s="831"/>
      <c r="N847" s="831">
        <v>3</v>
      </c>
      <c r="O847" s="831">
        <v>1805.1799999999998</v>
      </c>
      <c r="P847" s="827"/>
      <c r="Q847" s="832">
        <v>601.72666666666657</v>
      </c>
    </row>
    <row r="848" spans="1:17" ht="14.45" customHeight="1" x14ac:dyDescent="0.2">
      <c r="A848" s="821" t="s">
        <v>588</v>
      </c>
      <c r="B848" s="822" t="s">
        <v>6328</v>
      </c>
      <c r="C848" s="822" t="s">
        <v>6359</v>
      </c>
      <c r="D848" s="822" t="s">
        <v>7406</v>
      </c>
      <c r="E848" s="822" t="s">
        <v>7407</v>
      </c>
      <c r="F848" s="831">
        <v>14</v>
      </c>
      <c r="G848" s="831">
        <v>22634.219999999998</v>
      </c>
      <c r="H848" s="831">
        <v>1.1796286973135746</v>
      </c>
      <c r="I848" s="831">
        <v>1616.7299999999998</v>
      </c>
      <c r="J848" s="831">
        <v>13</v>
      </c>
      <c r="K848" s="831">
        <v>19187.580000000002</v>
      </c>
      <c r="L848" s="831">
        <v>1</v>
      </c>
      <c r="M848" s="831">
        <v>1475.9676923076925</v>
      </c>
      <c r="N848" s="831">
        <v>15</v>
      </c>
      <c r="O848" s="831">
        <v>19672.360000000004</v>
      </c>
      <c r="P848" s="827">
        <v>1.0252653018254518</v>
      </c>
      <c r="Q848" s="832">
        <v>1311.490666666667</v>
      </c>
    </row>
    <row r="849" spans="1:17" ht="14.45" customHeight="1" x14ac:dyDescent="0.2">
      <c r="A849" s="821" t="s">
        <v>588</v>
      </c>
      <c r="B849" s="822" t="s">
        <v>6328</v>
      </c>
      <c r="C849" s="822" t="s">
        <v>6359</v>
      </c>
      <c r="D849" s="822" t="s">
        <v>7408</v>
      </c>
      <c r="E849" s="822"/>
      <c r="F849" s="831">
        <v>9</v>
      </c>
      <c r="G849" s="831">
        <v>800.09999999999991</v>
      </c>
      <c r="H849" s="831">
        <v>2.2499999999999996</v>
      </c>
      <c r="I849" s="831">
        <v>88.899999999999991</v>
      </c>
      <c r="J849" s="831">
        <v>4</v>
      </c>
      <c r="K849" s="831">
        <v>355.6</v>
      </c>
      <c r="L849" s="831">
        <v>1</v>
      </c>
      <c r="M849" s="831">
        <v>88.9</v>
      </c>
      <c r="N849" s="831"/>
      <c r="O849" s="831"/>
      <c r="P849" s="827"/>
      <c r="Q849" s="832"/>
    </row>
    <row r="850" spans="1:17" ht="14.45" customHeight="1" x14ac:dyDescent="0.2">
      <c r="A850" s="821" t="s">
        <v>588</v>
      </c>
      <c r="B850" s="822" t="s">
        <v>6328</v>
      </c>
      <c r="C850" s="822" t="s">
        <v>6359</v>
      </c>
      <c r="D850" s="822" t="s">
        <v>7409</v>
      </c>
      <c r="E850" s="822" t="s">
        <v>7410</v>
      </c>
      <c r="F850" s="831">
        <v>1</v>
      </c>
      <c r="G850" s="831">
        <v>9592.15</v>
      </c>
      <c r="H850" s="831"/>
      <c r="I850" s="831">
        <v>9592.15</v>
      </c>
      <c r="J850" s="831"/>
      <c r="K850" s="831"/>
      <c r="L850" s="831"/>
      <c r="M850" s="831"/>
      <c r="N850" s="831">
        <v>1</v>
      </c>
      <c r="O850" s="831">
        <v>9592.15</v>
      </c>
      <c r="P850" s="827"/>
      <c r="Q850" s="832">
        <v>9592.15</v>
      </c>
    </row>
    <row r="851" spans="1:17" ht="14.45" customHeight="1" x14ac:dyDescent="0.2">
      <c r="A851" s="821" t="s">
        <v>588</v>
      </c>
      <c r="B851" s="822" t="s">
        <v>6328</v>
      </c>
      <c r="C851" s="822" t="s">
        <v>6359</v>
      </c>
      <c r="D851" s="822" t="s">
        <v>7411</v>
      </c>
      <c r="E851" s="822" t="s">
        <v>7412</v>
      </c>
      <c r="F851" s="831">
        <v>1</v>
      </c>
      <c r="G851" s="831">
        <v>12650</v>
      </c>
      <c r="H851" s="831">
        <v>0.25439714914309386</v>
      </c>
      <c r="I851" s="831">
        <v>12650</v>
      </c>
      <c r="J851" s="831">
        <v>4</v>
      </c>
      <c r="K851" s="831">
        <v>49725.4</v>
      </c>
      <c r="L851" s="831">
        <v>1</v>
      </c>
      <c r="M851" s="831">
        <v>12431.35</v>
      </c>
      <c r="N851" s="831">
        <v>2</v>
      </c>
      <c r="O851" s="831">
        <v>24840</v>
      </c>
      <c r="P851" s="827">
        <v>0.49954349286280247</v>
      </c>
      <c r="Q851" s="832">
        <v>12420</v>
      </c>
    </row>
    <row r="852" spans="1:17" ht="14.45" customHeight="1" x14ac:dyDescent="0.2">
      <c r="A852" s="821" t="s">
        <v>588</v>
      </c>
      <c r="B852" s="822" t="s">
        <v>6328</v>
      </c>
      <c r="C852" s="822" t="s">
        <v>6359</v>
      </c>
      <c r="D852" s="822" t="s">
        <v>7413</v>
      </c>
      <c r="E852" s="822" t="s">
        <v>7414</v>
      </c>
      <c r="F852" s="831"/>
      <c r="G852" s="831"/>
      <c r="H852" s="831"/>
      <c r="I852" s="831"/>
      <c r="J852" s="831">
        <v>4</v>
      </c>
      <c r="K852" s="831">
        <v>10260</v>
      </c>
      <c r="L852" s="831">
        <v>1</v>
      </c>
      <c r="M852" s="831">
        <v>2565</v>
      </c>
      <c r="N852" s="831"/>
      <c r="O852" s="831"/>
      <c r="P852" s="827"/>
      <c r="Q852" s="832"/>
    </row>
    <row r="853" spans="1:17" ht="14.45" customHeight="1" x14ac:dyDescent="0.2">
      <c r="A853" s="821" t="s">
        <v>588</v>
      </c>
      <c r="B853" s="822" t="s">
        <v>6328</v>
      </c>
      <c r="C853" s="822" t="s">
        <v>6359</v>
      </c>
      <c r="D853" s="822" t="s">
        <v>7415</v>
      </c>
      <c r="E853" s="822" t="s">
        <v>7414</v>
      </c>
      <c r="F853" s="831"/>
      <c r="G853" s="831"/>
      <c r="H853" s="831"/>
      <c r="I853" s="831"/>
      <c r="J853" s="831">
        <v>4</v>
      </c>
      <c r="K853" s="831">
        <v>46460</v>
      </c>
      <c r="L853" s="831">
        <v>1</v>
      </c>
      <c r="M853" s="831">
        <v>11615</v>
      </c>
      <c r="N853" s="831"/>
      <c r="O853" s="831"/>
      <c r="P853" s="827"/>
      <c r="Q853" s="832"/>
    </row>
    <row r="854" spans="1:17" ht="14.45" customHeight="1" x14ac:dyDescent="0.2">
      <c r="A854" s="821" t="s">
        <v>588</v>
      </c>
      <c r="B854" s="822" t="s">
        <v>6328</v>
      </c>
      <c r="C854" s="822" t="s">
        <v>6359</v>
      </c>
      <c r="D854" s="822" t="s">
        <v>7416</v>
      </c>
      <c r="E854" s="822" t="s">
        <v>7414</v>
      </c>
      <c r="F854" s="831"/>
      <c r="G854" s="831"/>
      <c r="H854" s="831"/>
      <c r="I854" s="831"/>
      <c r="J854" s="831">
        <v>2</v>
      </c>
      <c r="K854" s="831">
        <v>4991</v>
      </c>
      <c r="L854" s="831">
        <v>1</v>
      </c>
      <c r="M854" s="831">
        <v>2495.5</v>
      </c>
      <c r="N854" s="831"/>
      <c r="O854" s="831"/>
      <c r="P854" s="827"/>
      <c r="Q854" s="832"/>
    </row>
    <row r="855" spans="1:17" ht="14.45" customHeight="1" x14ac:dyDescent="0.2">
      <c r="A855" s="821" t="s">
        <v>588</v>
      </c>
      <c r="B855" s="822" t="s">
        <v>6328</v>
      </c>
      <c r="C855" s="822" t="s">
        <v>6359</v>
      </c>
      <c r="D855" s="822" t="s">
        <v>7417</v>
      </c>
      <c r="E855" s="822" t="s">
        <v>7237</v>
      </c>
      <c r="F855" s="831"/>
      <c r="G855" s="831"/>
      <c r="H855" s="831"/>
      <c r="I855" s="831"/>
      <c r="J855" s="831"/>
      <c r="K855" s="831"/>
      <c r="L855" s="831"/>
      <c r="M855" s="831"/>
      <c r="N855" s="831">
        <v>2</v>
      </c>
      <c r="O855" s="831">
        <v>32066</v>
      </c>
      <c r="P855" s="827"/>
      <c r="Q855" s="832">
        <v>16033</v>
      </c>
    </row>
    <row r="856" spans="1:17" ht="14.45" customHeight="1" x14ac:dyDescent="0.2">
      <c r="A856" s="821" t="s">
        <v>588</v>
      </c>
      <c r="B856" s="822" t="s">
        <v>6328</v>
      </c>
      <c r="C856" s="822" t="s">
        <v>6359</v>
      </c>
      <c r="D856" s="822" t="s">
        <v>7418</v>
      </c>
      <c r="E856" s="822" t="s">
        <v>7419</v>
      </c>
      <c r="F856" s="831">
        <v>2.8</v>
      </c>
      <c r="G856" s="831">
        <v>187.6</v>
      </c>
      <c r="H856" s="831">
        <v>2.8</v>
      </c>
      <c r="I856" s="831">
        <v>67</v>
      </c>
      <c r="J856" s="831">
        <v>1</v>
      </c>
      <c r="K856" s="831">
        <v>67</v>
      </c>
      <c r="L856" s="831">
        <v>1</v>
      </c>
      <c r="M856" s="831">
        <v>67</v>
      </c>
      <c r="N856" s="831">
        <v>1.1000000000000001</v>
      </c>
      <c r="O856" s="831">
        <v>73.7</v>
      </c>
      <c r="P856" s="827">
        <v>1.1000000000000001</v>
      </c>
      <c r="Q856" s="832">
        <v>67</v>
      </c>
    </row>
    <row r="857" spans="1:17" ht="14.45" customHeight="1" x14ac:dyDescent="0.2">
      <c r="A857" s="821" t="s">
        <v>588</v>
      </c>
      <c r="B857" s="822" t="s">
        <v>6328</v>
      </c>
      <c r="C857" s="822" t="s">
        <v>6359</v>
      </c>
      <c r="D857" s="822" t="s">
        <v>7420</v>
      </c>
      <c r="E857" s="822" t="s">
        <v>7421</v>
      </c>
      <c r="F857" s="831">
        <v>1</v>
      </c>
      <c r="G857" s="831">
        <v>19716.669999999998</v>
      </c>
      <c r="H857" s="831"/>
      <c r="I857" s="831">
        <v>19716.669999999998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588</v>
      </c>
      <c r="B858" s="822" t="s">
        <v>6328</v>
      </c>
      <c r="C858" s="822" t="s">
        <v>6359</v>
      </c>
      <c r="D858" s="822" t="s">
        <v>7422</v>
      </c>
      <c r="E858" s="822" t="s">
        <v>7423</v>
      </c>
      <c r="F858" s="831"/>
      <c r="G858" s="831"/>
      <c r="H858" s="831"/>
      <c r="I858" s="831"/>
      <c r="J858" s="831"/>
      <c r="K858" s="831"/>
      <c r="L858" s="831"/>
      <c r="M858" s="831"/>
      <c r="N858" s="831">
        <v>3</v>
      </c>
      <c r="O858" s="831">
        <v>14733.580000000002</v>
      </c>
      <c r="P858" s="827"/>
      <c r="Q858" s="832">
        <v>4911.1933333333336</v>
      </c>
    </row>
    <row r="859" spans="1:17" ht="14.45" customHeight="1" x14ac:dyDescent="0.2">
      <c r="A859" s="821" t="s">
        <v>588</v>
      </c>
      <c r="B859" s="822" t="s">
        <v>6328</v>
      </c>
      <c r="C859" s="822" t="s">
        <v>6359</v>
      </c>
      <c r="D859" s="822" t="s">
        <v>7424</v>
      </c>
      <c r="E859" s="822" t="s">
        <v>7425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1800</v>
      </c>
      <c r="P859" s="827"/>
      <c r="Q859" s="832">
        <v>1800</v>
      </c>
    </row>
    <row r="860" spans="1:17" ht="14.45" customHeight="1" x14ac:dyDescent="0.2">
      <c r="A860" s="821" t="s">
        <v>588</v>
      </c>
      <c r="B860" s="822" t="s">
        <v>6328</v>
      </c>
      <c r="C860" s="822" t="s">
        <v>6359</v>
      </c>
      <c r="D860" s="822" t="s">
        <v>7426</v>
      </c>
      <c r="E860" s="822" t="s">
        <v>7427</v>
      </c>
      <c r="F860" s="831">
        <v>1</v>
      </c>
      <c r="G860" s="831">
        <v>5298.34</v>
      </c>
      <c r="H860" s="831"/>
      <c r="I860" s="831">
        <v>5298.34</v>
      </c>
      <c r="J860" s="831"/>
      <c r="K860" s="831"/>
      <c r="L860" s="831"/>
      <c r="M860" s="831"/>
      <c r="N860" s="831">
        <v>1</v>
      </c>
      <c r="O860" s="831">
        <v>5298.34</v>
      </c>
      <c r="P860" s="827"/>
      <c r="Q860" s="832">
        <v>5298.34</v>
      </c>
    </row>
    <row r="861" spans="1:17" ht="14.45" customHeight="1" x14ac:dyDescent="0.2">
      <c r="A861" s="821" t="s">
        <v>588</v>
      </c>
      <c r="B861" s="822" t="s">
        <v>6328</v>
      </c>
      <c r="C861" s="822" t="s">
        <v>6359</v>
      </c>
      <c r="D861" s="822" t="s">
        <v>7428</v>
      </c>
      <c r="E861" s="822" t="s">
        <v>7429</v>
      </c>
      <c r="F861" s="831">
        <v>4</v>
      </c>
      <c r="G861" s="831">
        <v>10662.64</v>
      </c>
      <c r="H861" s="831"/>
      <c r="I861" s="831">
        <v>2665.66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588</v>
      </c>
      <c r="B862" s="822" t="s">
        <v>6328</v>
      </c>
      <c r="C862" s="822" t="s">
        <v>6359</v>
      </c>
      <c r="D862" s="822" t="s">
        <v>7430</v>
      </c>
      <c r="E862" s="822" t="s">
        <v>7431</v>
      </c>
      <c r="F862" s="831">
        <v>1</v>
      </c>
      <c r="G862" s="831">
        <v>5899.74</v>
      </c>
      <c r="H862" s="831"/>
      <c r="I862" s="831">
        <v>5899.74</v>
      </c>
      <c r="J862" s="831"/>
      <c r="K862" s="831"/>
      <c r="L862" s="831"/>
      <c r="M862" s="831"/>
      <c r="N862" s="831">
        <v>2</v>
      </c>
      <c r="O862" s="831">
        <v>8980</v>
      </c>
      <c r="P862" s="827"/>
      <c r="Q862" s="832">
        <v>4490</v>
      </c>
    </row>
    <row r="863" spans="1:17" ht="14.45" customHeight="1" x14ac:dyDescent="0.2">
      <c r="A863" s="821" t="s">
        <v>588</v>
      </c>
      <c r="B863" s="822" t="s">
        <v>6328</v>
      </c>
      <c r="C863" s="822" t="s">
        <v>6359</v>
      </c>
      <c r="D863" s="822" t="s">
        <v>7432</v>
      </c>
      <c r="E863" s="822" t="s">
        <v>7433</v>
      </c>
      <c r="F863" s="831"/>
      <c r="G863" s="831"/>
      <c r="H863" s="831"/>
      <c r="I863" s="831"/>
      <c r="J863" s="831"/>
      <c r="K863" s="831"/>
      <c r="L863" s="831"/>
      <c r="M863" s="831"/>
      <c r="N863" s="831">
        <v>1</v>
      </c>
      <c r="O863" s="831">
        <v>8403.4500000000007</v>
      </c>
      <c r="P863" s="827"/>
      <c r="Q863" s="832">
        <v>8403.4500000000007</v>
      </c>
    </row>
    <row r="864" spans="1:17" ht="14.45" customHeight="1" x14ac:dyDescent="0.2">
      <c r="A864" s="821" t="s">
        <v>588</v>
      </c>
      <c r="B864" s="822" t="s">
        <v>6328</v>
      </c>
      <c r="C864" s="822" t="s">
        <v>6359</v>
      </c>
      <c r="D864" s="822" t="s">
        <v>7434</v>
      </c>
      <c r="E864" s="822" t="s">
        <v>7435</v>
      </c>
      <c r="F864" s="831"/>
      <c r="G864" s="831"/>
      <c r="H864" s="831"/>
      <c r="I864" s="831"/>
      <c r="J864" s="831">
        <v>6</v>
      </c>
      <c r="K864" s="831">
        <v>924</v>
      </c>
      <c r="L864" s="831">
        <v>1</v>
      </c>
      <c r="M864" s="831">
        <v>154</v>
      </c>
      <c r="N864" s="831"/>
      <c r="O864" s="831"/>
      <c r="P864" s="827"/>
      <c r="Q864" s="832"/>
    </row>
    <row r="865" spans="1:17" ht="14.45" customHeight="1" x14ac:dyDescent="0.2">
      <c r="A865" s="821" t="s">
        <v>588</v>
      </c>
      <c r="B865" s="822" t="s">
        <v>6328</v>
      </c>
      <c r="C865" s="822" t="s">
        <v>6359</v>
      </c>
      <c r="D865" s="822" t="s">
        <v>7436</v>
      </c>
      <c r="E865" s="822" t="s">
        <v>7437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50600</v>
      </c>
      <c r="P865" s="827"/>
      <c r="Q865" s="832">
        <v>50600</v>
      </c>
    </row>
    <row r="866" spans="1:17" ht="14.45" customHeight="1" x14ac:dyDescent="0.2">
      <c r="A866" s="821" t="s">
        <v>588</v>
      </c>
      <c r="B866" s="822" t="s">
        <v>6328</v>
      </c>
      <c r="C866" s="822" t="s">
        <v>6359</v>
      </c>
      <c r="D866" s="822" t="s">
        <v>7438</v>
      </c>
      <c r="E866" s="822" t="s">
        <v>7439</v>
      </c>
      <c r="F866" s="831"/>
      <c r="G866" s="831"/>
      <c r="H866" s="831"/>
      <c r="I866" s="831"/>
      <c r="J866" s="831">
        <v>2</v>
      </c>
      <c r="K866" s="831">
        <v>34904</v>
      </c>
      <c r="L866" s="831">
        <v>1</v>
      </c>
      <c r="M866" s="831">
        <v>17452</v>
      </c>
      <c r="N866" s="831"/>
      <c r="O866" s="831"/>
      <c r="P866" s="827"/>
      <c r="Q866" s="832"/>
    </row>
    <row r="867" spans="1:17" ht="14.45" customHeight="1" x14ac:dyDescent="0.2">
      <c r="A867" s="821" t="s">
        <v>588</v>
      </c>
      <c r="B867" s="822" t="s">
        <v>6328</v>
      </c>
      <c r="C867" s="822" t="s">
        <v>6359</v>
      </c>
      <c r="D867" s="822" t="s">
        <v>7440</v>
      </c>
      <c r="E867" s="822" t="s">
        <v>7441</v>
      </c>
      <c r="F867" s="831">
        <v>1</v>
      </c>
      <c r="G867" s="831">
        <v>5902.87</v>
      </c>
      <c r="H867" s="831">
        <v>1</v>
      </c>
      <c r="I867" s="831">
        <v>5902.87</v>
      </c>
      <c r="J867" s="831">
        <v>1</v>
      </c>
      <c r="K867" s="831">
        <v>5902.87</v>
      </c>
      <c r="L867" s="831">
        <v>1</v>
      </c>
      <c r="M867" s="831">
        <v>5902.87</v>
      </c>
      <c r="N867" s="831"/>
      <c r="O867" s="831"/>
      <c r="P867" s="827"/>
      <c r="Q867" s="832"/>
    </row>
    <row r="868" spans="1:17" ht="14.45" customHeight="1" x14ac:dyDescent="0.2">
      <c r="A868" s="821" t="s">
        <v>588</v>
      </c>
      <c r="B868" s="822" t="s">
        <v>6328</v>
      </c>
      <c r="C868" s="822" t="s">
        <v>6359</v>
      </c>
      <c r="D868" s="822" t="s">
        <v>7442</v>
      </c>
      <c r="E868" s="822" t="s">
        <v>7443</v>
      </c>
      <c r="F868" s="831"/>
      <c r="G868" s="831"/>
      <c r="H868" s="831"/>
      <c r="I868" s="831"/>
      <c r="J868" s="831"/>
      <c r="K868" s="831"/>
      <c r="L868" s="831"/>
      <c r="M868" s="831"/>
      <c r="N868" s="831">
        <v>1</v>
      </c>
      <c r="O868" s="831">
        <v>458.78</v>
      </c>
      <c r="P868" s="827"/>
      <c r="Q868" s="832">
        <v>458.78</v>
      </c>
    </row>
    <row r="869" spans="1:17" ht="14.45" customHeight="1" x14ac:dyDescent="0.2">
      <c r="A869" s="821" t="s">
        <v>588</v>
      </c>
      <c r="B869" s="822" t="s">
        <v>6328</v>
      </c>
      <c r="C869" s="822" t="s">
        <v>6359</v>
      </c>
      <c r="D869" s="822" t="s">
        <v>7444</v>
      </c>
      <c r="E869" s="822" t="s">
        <v>7219</v>
      </c>
      <c r="F869" s="831">
        <v>2</v>
      </c>
      <c r="G869" s="831">
        <v>28386</v>
      </c>
      <c r="H869" s="831"/>
      <c r="I869" s="831">
        <v>14193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588</v>
      </c>
      <c r="B870" s="822" t="s">
        <v>6328</v>
      </c>
      <c r="C870" s="822" t="s">
        <v>6359</v>
      </c>
      <c r="D870" s="822" t="s">
        <v>7445</v>
      </c>
      <c r="E870" s="822" t="s">
        <v>7446</v>
      </c>
      <c r="F870" s="831">
        <v>3</v>
      </c>
      <c r="G870" s="831">
        <v>4028.85</v>
      </c>
      <c r="H870" s="831"/>
      <c r="I870" s="831">
        <v>1342.95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588</v>
      </c>
      <c r="B871" s="822" t="s">
        <v>6328</v>
      </c>
      <c r="C871" s="822" t="s">
        <v>6359</v>
      </c>
      <c r="D871" s="822" t="s">
        <v>7447</v>
      </c>
      <c r="E871" s="822" t="s">
        <v>7448</v>
      </c>
      <c r="F871" s="831">
        <v>4</v>
      </c>
      <c r="G871" s="831">
        <v>8901</v>
      </c>
      <c r="H871" s="831">
        <v>2.3035714285714284</v>
      </c>
      <c r="I871" s="831">
        <v>2225.25</v>
      </c>
      <c r="J871" s="831">
        <v>7</v>
      </c>
      <c r="K871" s="831">
        <v>3864</v>
      </c>
      <c r="L871" s="831">
        <v>1</v>
      </c>
      <c r="M871" s="831">
        <v>552</v>
      </c>
      <c r="N871" s="831">
        <v>2</v>
      </c>
      <c r="O871" s="831">
        <v>1104</v>
      </c>
      <c r="P871" s="827">
        <v>0.2857142857142857</v>
      </c>
      <c r="Q871" s="832">
        <v>552</v>
      </c>
    </row>
    <row r="872" spans="1:17" ht="14.45" customHeight="1" x14ac:dyDescent="0.2">
      <c r="A872" s="821" t="s">
        <v>588</v>
      </c>
      <c r="B872" s="822" t="s">
        <v>6328</v>
      </c>
      <c r="C872" s="822" t="s">
        <v>6359</v>
      </c>
      <c r="D872" s="822" t="s">
        <v>7449</v>
      </c>
      <c r="E872" s="822" t="s">
        <v>7450</v>
      </c>
      <c r="F872" s="831">
        <v>12</v>
      </c>
      <c r="G872" s="831">
        <v>24842</v>
      </c>
      <c r="H872" s="831">
        <v>1.8152721958348557</v>
      </c>
      <c r="I872" s="831">
        <v>2070.1666666666665</v>
      </c>
      <c r="J872" s="831">
        <v>17</v>
      </c>
      <c r="K872" s="831">
        <v>13685</v>
      </c>
      <c r="L872" s="831">
        <v>1</v>
      </c>
      <c r="M872" s="831">
        <v>805</v>
      </c>
      <c r="N872" s="831">
        <v>4</v>
      </c>
      <c r="O872" s="831">
        <v>3220</v>
      </c>
      <c r="P872" s="827">
        <v>0.23529411764705882</v>
      </c>
      <c r="Q872" s="832">
        <v>805</v>
      </c>
    </row>
    <row r="873" spans="1:17" ht="14.45" customHeight="1" x14ac:dyDescent="0.2">
      <c r="A873" s="821" t="s">
        <v>588</v>
      </c>
      <c r="B873" s="822" t="s">
        <v>6328</v>
      </c>
      <c r="C873" s="822" t="s">
        <v>6359</v>
      </c>
      <c r="D873" s="822" t="s">
        <v>7451</v>
      </c>
      <c r="E873" s="822" t="s">
        <v>7450</v>
      </c>
      <c r="F873" s="831">
        <v>13</v>
      </c>
      <c r="G873" s="831">
        <v>104905.04</v>
      </c>
      <c r="H873" s="831">
        <v>1.1897733403544355</v>
      </c>
      <c r="I873" s="831">
        <v>8069.6184615384609</v>
      </c>
      <c r="J873" s="831">
        <v>17</v>
      </c>
      <c r="K873" s="831">
        <v>88172.290000000008</v>
      </c>
      <c r="L873" s="831">
        <v>1</v>
      </c>
      <c r="M873" s="831">
        <v>5186.6052941176476</v>
      </c>
      <c r="N873" s="831">
        <v>4</v>
      </c>
      <c r="O873" s="831">
        <v>20746</v>
      </c>
      <c r="P873" s="827">
        <v>0.23528934090290723</v>
      </c>
      <c r="Q873" s="832">
        <v>5186.5</v>
      </c>
    </row>
    <row r="874" spans="1:17" ht="14.45" customHeight="1" x14ac:dyDescent="0.2">
      <c r="A874" s="821" t="s">
        <v>588</v>
      </c>
      <c r="B874" s="822" t="s">
        <v>6328</v>
      </c>
      <c r="C874" s="822" t="s">
        <v>6359</v>
      </c>
      <c r="D874" s="822" t="s">
        <v>7452</v>
      </c>
      <c r="E874" s="822" t="s">
        <v>7380</v>
      </c>
      <c r="F874" s="831">
        <v>37</v>
      </c>
      <c r="G874" s="831">
        <v>10550.55</v>
      </c>
      <c r="H874" s="831">
        <v>3.083333333333333</v>
      </c>
      <c r="I874" s="831">
        <v>285.14999999999998</v>
      </c>
      <c r="J874" s="831">
        <v>12</v>
      </c>
      <c r="K874" s="831">
        <v>3421.8</v>
      </c>
      <c r="L874" s="831">
        <v>1</v>
      </c>
      <c r="M874" s="831">
        <v>285.15000000000003</v>
      </c>
      <c r="N874" s="831">
        <v>31</v>
      </c>
      <c r="O874" s="831">
        <v>7002.2800000000007</v>
      </c>
      <c r="P874" s="827">
        <v>2.0463732538430066</v>
      </c>
      <c r="Q874" s="832">
        <v>225.88000000000002</v>
      </c>
    </row>
    <row r="875" spans="1:17" ht="14.45" customHeight="1" x14ac:dyDescent="0.2">
      <c r="A875" s="821" t="s">
        <v>588</v>
      </c>
      <c r="B875" s="822" t="s">
        <v>6328</v>
      </c>
      <c r="C875" s="822" t="s">
        <v>6359</v>
      </c>
      <c r="D875" s="822" t="s">
        <v>7453</v>
      </c>
      <c r="E875" s="822" t="s">
        <v>7450</v>
      </c>
      <c r="F875" s="831">
        <v>2</v>
      </c>
      <c r="G875" s="831">
        <v>11040</v>
      </c>
      <c r="H875" s="831">
        <v>0.33333333333333331</v>
      </c>
      <c r="I875" s="831">
        <v>5520</v>
      </c>
      <c r="J875" s="831">
        <v>6</v>
      </c>
      <c r="K875" s="831">
        <v>33120</v>
      </c>
      <c r="L875" s="831">
        <v>1</v>
      </c>
      <c r="M875" s="831">
        <v>5520</v>
      </c>
      <c r="N875" s="831"/>
      <c r="O875" s="831"/>
      <c r="P875" s="827"/>
      <c r="Q875" s="832"/>
    </row>
    <row r="876" spans="1:17" ht="14.45" customHeight="1" x14ac:dyDescent="0.2">
      <c r="A876" s="821" t="s">
        <v>588</v>
      </c>
      <c r="B876" s="822" t="s">
        <v>6328</v>
      </c>
      <c r="C876" s="822" t="s">
        <v>6359</v>
      </c>
      <c r="D876" s="822" t="s">
        <v>7454</v>
      </c>
      <c r="E876" s="822" t="s">
        <v>7450</v>
      </c>
      <c r="F876" s="831">
        <v>1</v>
      </c>
      <c r="G876" s="831">
        <v>1920.5</v>
      </c>
      <c r="H876" s="831">
        <v>1.0001874863291218</v>
      </c>
      <c r="I876" s="831">
        <v>1920.5</v>
      </c>
      <c r="J876" s="831">
        <v>1</v>
      </c>
      <c r="K876" s="831">
        <v>1920.14</v>
      </c>
      <c r="L876" s="831">
        <v>1</v>
      </c>
      <c r="M876" s="831">
        <v>1920.14</v>
      </c>
      <c r="N876" s="831"/>
      <c r="O876" s="831"/>
      <c r="P876" s="827"/>
      <c r="Q876" s="832"/>
    </row>
    <row r="877" spans="1:17" ht="14.45" customHeight="1" x14ac:dyDescent="0.2">
      <c r="A877" s="821" t="s">
        <v>588</v>
      </c>
      <c r="B877" s="822" t="s">
        <v>6328</v>
      </c>
      <c r="C877" s="822" t="s">
        <v>6359</v>
      </c>
      <c r="D877" s="822" t="s">
        <v>7455</v>
      </c>
      <c r="E877" s="822" t="s">
        <v>7380</v>
      </c>
      <c r="F877" s="831"/>
      <c r="G877" s="831"/>
      <c r="H877" s="831"/>
      <c r="I877" s="831"/>
      <c r="J877" s="831">
        <v>2</v>
      </c>
      <c r="K877" s="831">
        <v>1382.08</v>
      </c>
      <c r="L877" s="831">
        <v>1</v>
      </c>
      <c r="M877" s="831">
        <v>691.04</v>
      </c>
      <c r="N877" s="831">
        <v>1</v>
      </c>
      <c r="O877" s="831">
        <v>486.64</v>
      </c>
      <c r="P877" s="827">
        <v>0.35210696920583467</v>
      </c>
      <c r="Q877" s="832">
        <v>486.64</v>
      </c>
    </row>
    <row r="878" spans="1:17" ht="14.45" customHeight="1" x14ac:dyDescent="0.2">
      <c r="A878" s="821" t="s">
        <v>588</v>
      </c>
      <c r="B878" s="822" t="s">
        <v>6328</v>
      </c>
      <c r="C878" s="822" t="s">
        <v>6359</v>
      </c>
      <c r="D878" s="822" t="s">
        <v>7456</v>
      </c>
      <c r="E878" s="822" t="s">
        <v>7380</v>
      </c>
      <c r="F878" s="831">
        <v>1</v>
      </c>
      <c r="G878" s="831">
        <v>325.49</v>
      </c>
      <c r="H878" s="831"/>
      <c r="I878" s="831">
        <v>325.49</v>
      </c>
      <c r="J878" s="831"/>
      <c r="K878" s="831"/>
      <c r="L878" s="831"/>
      <c r="M878" s="831"/>
      <c r="N878" s="831">
        <v>2</v>
      </c>
      <c r="O878" s="831">
        <v>381.8</v>
      </c>
      <c r="P878" s="827"/>
      <c r="Q878" s="832">
        <v>190.9</v>
      </c>
    </row>
    <row r="879" spans="1:17" ht="14.45" customHeight="1" x14ac:dyDescent="0.2">
      <c r="A879" s="821" t="s">
        <v>588</v>
      </c>
      <c r="B879" s="822" t="s">
        <v>6328</v>
      </c>
      <c r="C879" s="822" t="s">
        <v>6359</v>
      </c>
      <c r="D879" s="822" t="s">
        <v>7457</v>
      </c>
      <c r="E879" s="822" t="s">
        <v>7458</v>
      </c>
      <c r="F879" s="831"/>
      <c r="G879" s="831"/>
      <c r="H879" s="831"/>
      <c r="I879" s="831"/>
      <c r="J879" s="831">
        <v>3</v>
      </c>
      <c r="K879" s="831">
        <v>20080.169999999998</v>
      </c>
      <c r="L879" s="831">
        <v>1</v>
      </c>
      <c r="M879" s="831">
        <v>6693.3899999999994</v>
      </c>
      <c r="N879" s="831"/>
      <c r="O879" s="831"/>
      <c r="P879" s="827"/>
      <c r="Q879" s="832"/>
    </row>
    <row r="880" spans="1:17" ht="14.45" customHeight="1" x14ac:dyDescent="0.2">
      <c r="A880" s="821" t="s">
        <v>588</v>
      </c>
      <c r="B880" s="822" t="s">
        <v>6328</v>
      </c>
      <c r="C880" s="822" t="s">
        <v>6359</v>
      </c>
      <c r="D880" s="822" t="s">
        <v>7459</v>
      </c>
      <c r="E880" s="822" t="s">
        <v>7460</v>
      </c>
      <c r="F880" s="831"/>
      <c r="G880" s="831"/>
      <c r="H880" s="831"/>
      <c r="I880" s="831"/>
      <c r="J880" s="831">
        <v>13</v>
      </c>
      <c r="K880" s="831">
        <v>12430.6</v>
      </c>
      <c r="L880" s="831">
        <v>1</v>
      </c>
      <c r="M880" s="831">
        <v>956.2</v>
      </c>
      <c r="N880" s="831"/>
      <c r="O880" s="831"/>
      <c r="P880" s="827"/>
      <c r="Q880" s="832"/>
    </row>
    <row r="881" spans="1:17" ht="14.45" customHeight="1" x14ac:dyDescent="0.2">
      <c r="A881" s="821" t="s">
        <v>588</v>
      </c>
      <c r="B881" s="822" t="s">
        <v>6328</v>
      </c>
      <c r="C881" s="822" t="s">
        <v>6359</v>
      </c>
      <c r="D881" s="822" t="s">
        <v>7461</v>
      </c>
      <c r="E881" s="822" t="s">
        <v>7462</v>
      </c>
      <c r="F881" s="831"/>
      <c r="G881" s="831"/>
      <c r="H881" s="831"/>
      <c r="I881" s="831"/>
      <c r="J881" s="831">
        <v>2</v>
      </c>
      <c r="K881" s="831">
        <v>1349.92</v>
      </c>
      <c r="L881" s="831">
        <v>1</v>
      </c>
      <c r="M881" s="831">
        <v>674.96</v>
      </c>
      <c r="N881" s="831"/>
      <c r="O881" s="831"/>
      <c r="P881" s="827"/>
      <c r="Q881" s="832"/>
    </row>
    <row r="882" spans="1:17" ht="14.45" customHeight="1" x14ac:dyDescent="0.2">
      <c r="A882" s="821" t="s">
        <v>588</v>
      </c>
      <c r="B882" s="822" t="s">
        <v>6328</v>
      </c>
      <c r="C882" s="822" t="s">
        <v>6359</v>
      </c>
      <c r="D882" s="822" t="s">
        <v>7463</v>
      </c>
      <c r="E882" s="822" t="s">
        <v>7464</v>
      </c>
      <c r="F882" s="831"/>
      <c r="G882" s="831"/>
      <c r="H882" s="831"/>
      <c r="I882" s="831"/>
      <c r="J882" s="831">
        <v>5</v>
      </c>
      <c r="K882" s="831">
        <v>5162.7</v>
      </c>
      <c r="L882" s="831">
        <v>1</v>
      </c>
      <c r="M882" s="831">
        <v>1032.54</v>
      </c>
      <c r="N882" s="831"/>
      <c r="O882" s="831"/>
      <c r="P882" s="827"/>
      <c r="Q882" s="832"/>
    </row>
    <row r="883" spans="1:17" ht="14.45" customHeight="1" x14ac:dyDescent="0.2">
      <c r="A883" s="821" t="s">
        <v>588</v>
      </c>
      <c r="B883" s="822" t="s">
        <v>6328</v>
      </c>
      <c r="C883" s="822" t="s">
        <v>6359</v>
      </c>
      <c r="D883" s="822" t="s">
        <v>7465</v>
      </c>
      <c r="E883" s="822" t="s">
        <v>7466</v>
      </c>
      <c r="F883" s="831"/>
      <c r="G883" s="831"/>
      <c r="H883" s="831"/>
      <c r="I883" s="831"/>
      <c r="J883" s="831">
        <v>2</v>
      </c>
      <c r="K883" s="831">
        <v>452.2</v>
      </c>
      <c r="L883" s="831">
        <v>1</v>
      </c>
      <c r="M883" s="831">
        <v>226.1</v>
      </c>
      <c r="N883" s="831"/>
      <c r="O883" s="831"/>
      <c r="P883" s="827"/>
      <c r="Q883" s="832"/>
    </row>
    <row r="884" spans="1:17" ht="14.45" customHeight="1" x14ac:dyDescent="0.2">
      <c r="A884" s="821" t="s">
        <v>588</v>
      </c>
      <c r="B884" s="822" t="s">
        <v>6328</v>
      </c>
      <c r="C884" s="822" t="s">
        <v>6359</v>
      </c>
      <c r="D884" s="822" t="s">
        <v>7467</v>
      </c>
      <c r="E884" s="822" t="s">
        <v>7380</v>
      </c>
      <c r="F884" s="831"/>
      <c r="G884" s="831"/>
      <c r="H884" s="831"/>
      <c r="I884" s="831"/>
      <c r="J884" s="831"/>
      <c r="K884" s="831"/>
      <c r="L884" s="831"/>
      <c r="M884" s="831"/>
      <c r="N884" s="831">
        <v>2</v>
      </c>
      <c r="O884" s="831">
        <v>1983.46</v>
      </c>
      <c r="P884" s="827"/>
      <c r="Q884" s="832">
        <v>991.73</v>
      </c>
    </row>
    <row r="885" spans="1:17" ht="14.45" customHeight="1" x14ac:dyDescent="0.2">
      <c r="A885" s="821" t="s">
        <v>588</v>
      </c>
      <c r="B885" s="822" t="s">
        <v>6328</v>
      </c>
      <c r="C885" s="822" t="s">
        <v>6359</v>
      </c>
      <c r="D885" s="822" t="s">
        <v>7468</v>
      </c>
      <c r="E885" s="822" t="s">
        <v>7380</v>
      </c>
      <c r="F885" s="831">
        <v>1</v>
      </c>
      <c r="G885" s="831">
        <v>712.86</v>
      </c>
      <c r="H885" s="831"/>
      <c r="I885" s="831">
        <v>712.86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588</v>
      </c>
      <c r="B886" s="822" t="s">
        <v>6328</v>
      </c>
      <c r="C886" s="822" t="s">
        <v>6359</v>
      </c>
      <c r="D886" s="822" t="s">
        <v>7469</v>
      </c>
      <c r="E886" s="822" t="s">
        <v>7470</v>
      </c>
      <c r="F886" s="831"/>
      <c r="G886" s="831"/>
      <c r="H886" s="831"/>
      <c r="I886" s="831"/>
      <c r="J886" s="831">
        <v>1</v>
      </c>
      <c r="K886" s="831">
        <v>744.51</v>
      </c>
      <c r="L886" s="831">
        <v>1</v>
      </c>
      <c r="M886" s="831">
        <v>744.51</v>
      </c>
      <c r="N886" s="831"/>
      <c r="O886" s="831"/>
      <c r="P886" s="827"/>
      <c r="Q886" s="832"/>
    </row>
    <row r="887" spans="1:17" ht="14.45" customHeight="1" x14ac:dyDescent="0.2">
      <c r="A887" s="821" t="s">
        <v>588</v>
      </c>
      <c r="B887" s="822" t="s">
        <v>6328</v>
      </c>
      <c r="C887" s="822" t="s">
        <v>6359</v>
      </c>
      <c r="D887" s="822" t="s">
        <v>7471</v>
      </c>
      <c r="E887" s="822" t="s">
        <v>7472</v>
      </c>
      <c r="F887" s="831"/>
      <c r="G887" s="831"/>
      <c r="H887" s="831"/>
      <c r="I887" s="831"/>
      <c r="J887" s="831">
        <v>2</v>
      </c>
      <c r="K887" s="831">
        <v>31050</v>
      </c>
      <c r="L887" s="831">
        <v>1</v>
      </c>
      <c r="M887" s="831">
        <v>15525</v>
      </c>
      <c r="N887" s="831"/>
      <c r="O887" s="831"/>
      <c r="P887" s="827"/>
      <c r="Q887" s="832"/>
    </row>
    <row r="888" spans="1:17" ht="14.45" customHeight="1" x14ac:dyDescent="0.2">
      <c r="A888" s="821" t="s">
        <v>588</v>
      </c>
      <c r="B888" s="822" t="s">
        <v>6328</v>
      </c>
      <c r="C888" s="822" t="s">
        <v>6359</v>
      </c>
      <c r="D888" s="822" t="s">
        <v>7473</v>
      </c>
      <c r="E888" s="822" t="s">
        <v>7207</v>
      </c>
      <c r="F888" s="831"/>
      <c r="G888" s="831"/>
      <c r="H888" s="831"/>
      <c r="I888" s="831"/>
      <c r="J888" s="831">
        <v>1</v>
      </c>
      <c r="K888" s="831">
        <v>1637.49</v>
      </c>
      <c r="L888" s="831">
        <v>1</v>
      </c>
      <c r="M888" s="831">
        <v>1637.49</v>
      </c>
      <c r="N888" s="831"/>
      <c r="O888" s="831"/>
      <c r="P888" s="827"/>
      <c r="Q888" s="832"/>
    </row>
    <row r="889" spans="1:17" ht="14.45" customHeight="1" x14ac:dyDescent="0.2">
      <c r="A889" s="821" t="s">
        <v>588</v>
      </c>
      <c r="B889" s="822" t="s">
        <v>6328</v>
      </c>
      <c r="C889" s="822" t="s">
        <v>6359</v>
      </c>
      <c r="D889" s="822" t="s">
        <v>7474</v>
      </c>
      <c r="E889" s="822" t="s">
        <v>7380</v>
      </c>
      <c r="F889" s="831">
        <v>2</v>
      </c>
      <c r="G889" s="831">
        <v>950.48</v>
      </c>
      <c r="H889" s="831"/>
      <c r="I889" s="831">
        <v>475.24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588</v>
      </c>
      <c r="B890" s="822" t="s">
        <v>6328</v>
      </c>
      <c r="C890" s="822" t="s">
        <v>6359</v>
      </c>
      <c r="D890" s="822" t="s">
        <v>7475</v>
      </c>
      <c r="E890" s="822" t="s">
        <v>7380</v>
      </c>
      <c r="F890" s="831">
        <v>3</v>
      </c>
      <c r="G890" s="831">
        <v>1425.72</v>
      </c>
      <c r="H890" s="831"/>
      <c r="I890" s="831">
        <v>475.24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588</v>
      </c>
      <c r="B891" s="822" t="s">
        <v>6328</v>
      </c>
      <c r="C891" s="822" t="s">
        <v>6359</v>
      </c>
      <c r="D891" s="822" t="s">
        <v>7476</v>
      </c>
      <c r="E891" s="822" t="s">
        <v>7380</v>
      </c>
      <c r="F891" s="831">
        <v>1</v>
      </c>
      <c r="G891" s="831">
        <v>674.9</v>
      </c>
      <c r="H891" s="831"/>
      <c r="I891" s="831">
        <v>674.9</v>
      </c>
      <c r="J891" s="831"/>
      <c r="K891" s="831"/>
      <c r="L891" s="831"/>
      <c r="M891" s="831"/>
      <c r="N891" s="831"/>
      <c r="O891" s="831"/>
      <c r="P891" s="827"/>
      <c r="Q891" s="832"/>
    </row>
    <row r="892" spans="1:17" ht="14.45" customHeight="1" x14ac:dyDescent="0.2">
      <c r="A892" s="821" t="s">
        <v>588</v>
      </c>
      <c r="B892" s="822" t="s">
        <v>6328</v>
      </c>
      <c r="C892" s="822" t="s">
        <v>6359</v>
      </c>
      <c r="D892" s="822" t="s">
        <v>7477</v>
      </c>
      <c r="E892" s="822" t="s">
        <v>7478</v>
      </c>
      <c r="F892" s="831">
        <v>12</v>
      </c>
      <c r="G892" s="831">
        <v>7038</v>
      </c>
      <c r="H892" s="831"/>
      <c r="I892" s="831">
        <v>586.5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588</v>
      </c>
      <c r="B893" s="822" t="s">
        <v>6328</v>
      </c>
      <c r="C893" s="822" t="s">
        <v>6359</v>
      </c>
      <c r="D893" s="822" t="s">
        <v>7479</v>
      </c>
      <c r="E893" s="822" t="s">
        <v>7480</v>
      </c>
      <c r="F893" s="831">
        <v>12</v>
      </c>
      <c r="G893" s="831">
        <v>113160</v>
      </c>
      <c r="H893" s="831">
        <v>4</v>
      </c>
      <c r="I893" s="831">
        <v>9430</v>
      </c>
      <c r="J893" s="831">
        <v>3</v>
      </c>
      <c r="K893" s="831">
        <v>28290</v>
      </c>
      <c r="L893" s="831">
        <v>1</v>
      </c>
      <c r="M893" s="831">
        <v>9430</v>
      </c>
      <c r="N893" s="831">
        <v>4</v>
      </c>
      <c r="O893" s="831">
        <v>37720</v>
      </c>
      <c r="P893" s="827">
        <v>1.3333333333333333</v>
      </c>
      <c r="Q893" s="832">
        <v>9430</v>
      </c>
    </row>
    <row r="894" spans="1:17" ht="14.45" customHeight="1" x14ac:dyDescent="0.2">
      <c r="A894" s="821" t="s">
        <v>588</v>
      </c>
      <c r="B894" s="822" t="s">
        <v>6328</v>
      </c>
      <c r="C894" s="822" t="s">
        <v>6359</v>
      </c>
      <c r="D894" s="822" t="s">
        <v>7481</v>
      </c>
      <c r="E894" s="822" t="s">
        <v>7482</v>
      </c>
      <c r="F894" s="831">
        <v>1</v>
      </c>
      <c r="G894" s="831">
        <v>490</v>
      </c>
      <c r="H894" s="831"/>
      <c r="I894" s="831">
        <v>490</v>
      </c>
      <c r="J894" s="831"/>
      <c r="K894" s="831"/>
      <c r="L894" s="831"/>
      <c r="M894" s="831"/>
      <c r="N894" s="831"/>
      <c r="O894" s="831"/>
      <c r="P894" s="827"/>
      <c r="Q894" s="832"/>
    </row>
    <row r="895" spans="1:17" ht="14.45" customHeight="1" x14ac:dyDescent="0.2">
      <c r="A895" s="821" t="s">
        <v>588</v>
      </c>
      <c r="B895" s="822" t="s">
        <v>6328</v>
      </c>
      <c r="C895" s="822" t="s">
        <v>6359</v>
      </c>
      <c r="D895" s="822" t="s">
        <v>7483</v>
      </c>
      <c r="E895" s="822" t="s">
        <v>7484</v>
      </c>
      <c r="F895" s="831"/>
      <c r="G895" s="831"/>
      <c r="H895" s="831"/>
      <c r="I895" s="831"/>
      <c r="J895" s="831"/>
      <c r="K895" s="831"/>
      <c r="L895" s="831"/>
      <c r="M895" s="831"/>
      <c r="N895" s="831">
        <v>7</v>
      </c>
      <c r="O895" s="831">
        <v>16426.13</v>
      </c>
      <c r="P895" s="827"/>
      <c r="Q895" s="832">
        <v>2346.59</v>
      </c>
    </row>
    <row r="896" spans="1:17" ht="14.45" customHeight="1" x14ac:dyDescent="0.2">
      <c r="A896" s="821" t="s">
        <v>588</v>
      </c>
      <c r="B896" s="822" t="s">
        <v>6328</v>
      </c>
      <c r="C896" s="822" t="s">
        <v>6359</v>
      </c>
      <c r="D896" s="822" t="s">
        <v>7485</v>
      </c>
      <c r="E896" s="822" t="s">
        <v>7484</v>
      </c>
      <c r="F896" s="831"/>
      <c r="G896" s="831"/>
      <c r="H896" s="831"/>
      <c r="I896" s="831"/>
      <c r="J896" s="831"/>
      <c r="K896" s="831"/>
      <c r="L896" s="831"/>
      <c r="M896" s="831"/>
      <c r="N896" s="831">
        <v>6</v>
      </c>
      <c r="O896" s="831">
        <v>6392.28</v>
      </c>
      <c r="P896" s="827"/>
      <c r="Q896" s="832">
        <v>1065.3799999999999</v>
      </c>
    </row>
    <row r="897" spans="1:17" ht="14.45" customHeight="1" x14ac:dyDescent="0.2">
      <c r="A897" s="821" t="s">
        <v>588</v>
      </c>
      <c r="B897" s="822" t="s">
        <v>6328</v>
      </c>
      <c r="C897" s="822" t="s">
        <v>6359</v>
      </c>
      <c r="D897" s="822" t="s">
        <v>7486</v>
      </c>
      <c r="E897" s="822" t="s">
        <v>7272</v>
      </c>
      <c r="F897" s="831"/>
      <c r="G897" s="831"/>
      <c r="H897" s="831"/>
      <c r="I897" s="831"/>
      <c r="J897" s="831"/>
      <c r="K897" s="831"/>
      <c r="L897" s="831"/>
      <c r="M897" s="831"/>
      <c r="N897" s="831">
        <v>1</v>
      </c>
      <c r="O897" s="831">
        <v>3360</v>
      </c>
      <c r="P897" s="827"/>
      <c r="Q897" s="832">
        <v>3360</v>
      </c>
    </row>
    <row r="898" spans="1:17" ht="14.45" customHeight="1" x14ac:dyDescent="0.2">
      <c r="A898" s="821" t="s">
        <v>588</v>
      </c>
      <c r="B898" s="822" t="s">
        <v>6328</v>
      </c>
      <c r="C898" s="822" t="s">
        <v>6359</v>
      </c>
      <c r="D898" s="822" t="s">
        <v>7487</v>
      </c>
      <c r="E898" s="822" t="s">
        <v>7488</v>
      </c>
      <c r="F898" s="831"/>
      <c r="G898" s="831"/>
      <c r="H898" s="831"/>
      <c r="I898" s="831"/>
      <c r="J898" s="831"/>
      <c r="K898" s="831"/>
      <c r="L898" s="831"/>
      <c r="M898" s="831"/>
      <c r="N898" s="831">
        <v>2</v>
      </c>
      <c r="O898" s="831">
        <v>21448.11</v>
      </c>
      <c r="P898" s="827"/>
      <c r="Q898" s="832">
        <v>10724.055</v>
      </c>
    </row>
    <row r="899" spans="1:17" ht="14.45" customHeight="1" x14ac:dyDescent="0.2">
      <c r="A899" s="821" t="s">
        <v>588</v>
      </c>
      <c r="B899" s="822" t="s">
        <v>6328</v>
      </c>
      <c r="C899" s="822" t="s">
        <v>6359</v>
      </c>
      <c r="D899" s="822" t="s">
        <v>7489</v>
      </c>
      <c r="E899" s="822" t="s">
        <v>7490</v>
      </c>
      <c r="F899" s="831"/>
      <c r="G899" s="831"/>
      <c r="H899" s="831"/>
      <c r="I899" s="831"/>
      <c r="J899" s="831">
        <v>4</v>
      </c>
      <c r="K899" s="831">
        <v>8837.56</v>
      </c>
      <c r="L899" s="831">
        <v>1</v>
      </c>
      <c r="M899" s="831">
        <v>2209.39</v>
      </c>
      <c r="N899" s="831"/>
      <c r="O899" s="831"/>
      <c r="P899" s="827"/>
      <c r="Q899" s="832"/>
    </row>
    <row r="900" spans="1:17" ht="14.45" customHeight="1" x14ac:dyDescent="0.2">
      <c r="A900" s="821" t="s">
        <v>588</v>
      </c>
      <c r="B900" s="822" t="s">
        <v>6328</v>
      </c>
      <c r="C900" s="822" t="s">
        <v>6359</v>
      </c>
      <c r="D900" s="822" t="s">
        <v>7491</v>
      </c>
      <c r="E900" s="822" t="s">
        <v>7490</v>
      </c>
      <c r="F900" s="831"/>
      <c r="G900" s="831"/>
      <c r="H900" s="831"/>
      <c r="I900" s="831"/>
      <c r="J900" s="831">
        <v>1</v>
      </c>
      <c r="K900" s="831">
        <v>16000</v>
      </c>
      <c r="L900" s="831">
        <v>1</v>
      </c>
      <c r="M900" s="831">
        <v>16000</v>
      </c>
      <c r="N900" s="831"/>
      <c r="O900" s="831"/>
      <c r="P900" s="827"/>
      <c r="Q900" s="832"/>
    </row>
    <row r="901" spans="1:17" ht="14.45" customHeight="1" x14ac:dyDescent="0.2">
      <c r="A901" s="821" t="s">
        <v>588</v>
      </c>
      <c r="B901" s="822" t="s">
        <v>6328</v>
      </c>
      <c r="C901" s="822" t="s">
        <v>6359</v>
      </c>
      <c r="D901" s="822" t="s">
        <v>7492</v>
      </c>
      <c r="E901" s="822" t="s">
        <v>7493</v>
      </c>
      <c r="F901" s="831"/>
      <c r="G901" s="831"/>
      <c r="H901" s="831"/>
      <c r="I901" s="831"/>
      <c r="J901" s="831">
        <v>1</v>
      </c>
      <c r="K901" s="831">
        <v>2316.27</v>
      </c>
      <c r="L901" s="831">
        <v>1</v>
      </c>
      <c r="M901" s="831">
        <v>2316.27</v>
      </c>
      <c r="N901" s="831"/>
      <c r="O901" s="831"/>
      <c r="P901" s="827"/>
      <c r="Q901" s="832"/>
    </row>
    <row r="902" spans="1:17" ht="14.45" customHeight="1" x14ac:dyDescent="0.2">
      <c r="A902" s="821" t="s">
        <v>588</v>
      </c>
      <c r="B902" s="822" t="s">
        <v>6328</v>
      </c>
      <c r="C902" s="822" t="s">
        <v>6359</v>
      </c>
      <c r="D902" s="822" t="s">
        <v>7494</v>
      </c>
      <c r="E902" s="822" t="s">
        <v>7410</v>
      </c>
      <c r="F902" s="831"/>
      <c r="G902" s="831"/>
      <c r="H902" s="831"/>
      <c r="I902" s="831"/>
      <c r="J902" s="831">
        <v>1</v>
      </c>
      <c r="K902" s="831">
        <v>13317</v>
      </c>
      <c r="L902" s="831">
        <v>1</v>
      </c>
      <c r="M902" s="831">
        <v>13317</v>
      </c>
      <c r="N902" s="831"/>
      <c r="O902" s="831"/>
      <c r="P902" s="827"/>
      <c r="Q902" s="832"/>
    </row>
    <row r="903" spans="1:17" ht="14.45" customHeight="1" x14ac:dyDescent="0.2">
      <c r="A903" s="821" t="s">
        <v>588</v>
      </c>
      <c r="B903" s="822" t="s">
        <v>6328</v>
      </c>
      <c r="C903" s="822" t="s">
        <v>6359</v>
      </c>
      <c r="D903" s="822" t="s">
        <v>7495</v>
      </c>
      <c r="E903" s="822" t="s">
        <v>7496</v>
      </c>
      <c r="F903" s="831"/>
      <c r="G903" s="831"/>
      <c r="H903" s="831"/>
      <c r="I903" s="831"/>
      <c r="J903" s="831">
        <v>1</v>
      </c>
      <c r="K903" s="831">
        <v>5875</v>
      </c>
      <c r="L903" s="831">
        <v>1</v>
      </c>
      <c r="M903" s="831">
        <v>5875</v>
      </c>
      <c r="N903" s="831"/>
      <c r="O903" s="831"/>
      <c r="P903" s="827"/>
      <c r="Q903" s="832"/>
    </row>
    <row r="904" spans="1:17" ht="14.45" customHeight="1" x14ac:dyDescent="0.2">
      <c r="A904" s="821" t="s">
        <v>588</v>
      </c>
      <c r="B904" s="822" t="s">
        <v>6328</v>
      </c>
      <c r="C904" s="822" t="s">
        <v>6359</v>
      </c>
      <c r="D904" s="822" t="s">
        <v>7497</v>
      </c>
      <c r="E904" s="822" t="s">
        <v>7448</v>
      </c>
      <c r="F904" s="831"/>
      <c r="G904" s="831"/>
      <c r="H904" s="831"/>
      <c r="I904" s="831"/>
      <c r="J904" s="831">
        <v>2</v>
      </c>
      <c r="K904" s="831">
        <v>23102</v>
      </c>
      <c r="L904" s="831">
        <v>1</v>
      </c>
      <c r="M904" s="831">
        <v>11551</v>
      </c>
      <c r="N904" s="831"/>
      <c r="O904" s="831"/>
      <c r="P904" s="827"/>
      <c r="Q904" s="832"/>
    </row>
    <row r="905" spans="1:17" ht="14.45" customHeight="1" x14ac:dyDescent="0.2">
      <c r="A905" s="821" t="s">
        <v>588</v>
      </c>
      <c r="B905" s="822" t="s">
        <v>6328</v>
      </c>
      <c r="C905" s="822" t="s">
        <v>6359</v>
      </c>
      <c r="D905" s="822" t="s">
        <v>7498</v>
      </c>
      <c r="E905" s="822" t="s">
        <v>7448</v>
      </c>
      <c r="F905" s="831"/>
      <c r="G905" s="831"/>
      <c r="H905" s="831"/>
      <c r="I905" s="831"/>
      <c r="J905" s="831">
        <v>1</v>
      </c>
      <c r="K905" s="831">
        <v>6569</v>
      </c>
      <c r="L905" s="831">
        <v>1</v>
      </c>
      <c r="M905" s="831">
        <v>6569</v>
      </c>
      <c r="N905" s="831"/>
      <c r="O905" s="831"/>
      <c r="P905" s="827"/>
      <c r="Q905" s="832"/>
    </row>
    <row r="906" spans="1:17" ht="14.45" customHeight="1" x14ac:dyDescent="0.2">
      <c r="A906" s="821" t="s">
        <v>588</v>
      </c>
      <c r="B906" s="822" t="s">
        <v>6328</v>
      </c>
      <c r="C906" s="822" t="s">
        <v>6359</v>
      </c>
      <c r="D906" s="822" t="s">
        <v>7499</v>
      </c>
      <c r="E906" s="822" t="s">
        <v>7500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1428</v>
      </c>
      <c r="P906" s="827"/>
      <c r="Q906" s="832">
        <v>1428</v>
      </c>
    </row>
    <row r="907" spans="1:17" ht="14.45" customHeight="1" x14ac:dyDescent="0.2">
      <c r="A907" s="821" t="s">
        <v>588</v>
      </c>
      <c r="B907" s="822" t="s">
        <v>6328</v>
      </c>
      <c r="C907" s="822" t="s">
        <v>6359</v>
      </c>
      <c r="D907" s="822" t="s">
        <v>7501</v>
      </c>
      <c r="E907" s="822" t="s">
        <v>7502</v>
      </c>
      <c r="F907" s="831"/>
      <c r="G907" s="831"/>
      <c r="H907" s="831"/>
      <c r="I907" s="831"/>
      <c r="J907" s="831"/>
      <c r="K907" s="831"/>
      <c r="L907" s="831"/>
      <c r="M907" s="831"/>
      <c r="N907" s="831">
        <v>0.56000000000000005</v>
      </c>
      <c r="O907" s="831">
        <v>1444.8</v>
      </c>
      <c r="P907" s="827"/>
      <c r="Q907" s="832">
        <v>2579.9999999999995</v>
      </c>
    </row>
    <row r="908" spans="1:17" ht="14.45" customHeight="1" x14ac:dyDescent="0.2">
      <c r="A908" s="821" t="s">
        <v>588</v>
      </c>
      <c r="B908" s="822" t="s">
        <v>6328</v>
      </c>
      <c r="C908" s="822" t="s">
        <v>6359</v>
      </c>
      <c r="D908" s="822" t="s">
        <v>7503</v>
      </c>
      <c r="E908" s="822" t="s">
        <v>7502</v>
      </c>
      <c r="F908" s="831"/>
      <c r="G908" s="831"/>
      <c r="H908" s="831"/>
      <c r="I908" s="831"/>
      <c r="J908" s="831"/>
      <c r="K908" s="831"/>
      <c r="L908" s="831"/>
      <c r="M908" s="831"/>
      <c r="N908" s="831">
        <v>4</v>
      </c>
      <c r="O908" s="831">
        <v>2600</v>
      </c>
      <c r="P908" s="827"/>
      <c r="Q908" s="832">
        <v>650</v>
      </c>
    </row>
    <row r="909" spans="1:17" ht="14.45" customHeight="1" x14ac:dyDescent="0.2">
      <c r="A909" s="821" t="s">
        <v>588</v>
      </c>
      <c r="B909" s="822" t="s">
        <v>6328</v>
      </c>
      <c r="C909" s="822" t="s">
        <v>6359</v>
      </c>
      <c r="D909" s="822" t="s">
        <v>7504</v>
      </c>
      <c r="E909" s="822" t="s">
        <v>7505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6837.93</v>
      </c>
      <c r="P909" s="827"/>
      <c r="Q909" s="832">
        <v>6837.93</v>
      </c>
    </row>
    <row r="910" spans="1:17" ht="14.45" customHeight="1" x14ac:dyDescent="0.2">
      <c r="A910" s="821" t="s">
        <v>588</v>
      </c>
      <c r="B910" s="822" t="s">
        <v>6328</v>
      </c>
      <c r="C910" s="822" t="s">
        <v>6359</v>
      </c>
      <c r="D910" s="822" t="s">
        <v>7506</v>
      </c>
      <c r="E910" s="822" t="s">
        <v>7507</v>
      </c>
      <c r="F910" s="831"/>
      <c r="G910" s="831"/>
      <c r="H910" s="831"/>
      <c r="I910" s="831"/>
      <c r="J910" s="831"/>
      <c r="K910" s="831"/>
      <c r="L910" s="831"/>
      <c r="M910" s="831"/>
      <c r="N910" s="831">
        <v>6</v>
      </c>
      <c r="O910" s="831">
        <v>640.8599999999999</v>
      </c>
      <c r="P910" s="827"/>
      <c r="Q910" s="832">
        <v>106.80999999999999</v>
      </c>
    </row>
    <row r="911" spans="1:17" ht="14.45" customHeight="1" x14ac:dyDescent="0.2">
      <c r="A911" s="821" t="s">
        <v>588</v>
      </c>
      <c r="B911" s="822" t="s">
        <v>6328</v>
      </c>
      <c r="C911" s="822" t="s">
        <v>6359</v>
      </c>
      <c r="D911" s="822" t="s">
        <v>7508</v>
      </c>
      <c r="E911" s="822" t="s">
        <v>7509</v>
      </c>
      <c r="F911" s="831"/>
      <c r="G911" s="831"/>
      <c r="H911" s="831"/>
      <c r="I911" s="831"/>
      <c r="J911" s="831">
        <v>3</v>
      </c>
      <c r="K911" s="831">
        <v>15771</v>
      </c>
      <c r="L911" s="831">
        <v>1</v>
      </c>
      <c r="M911" s="831">
        <v>5257</v>
      </c>
      <c r="N911" s="831"/>
      <c r="O911" s="831"/>
      <c r="P911" s="827"/>
      <c r="Q911" s="832"/>
    </row>
    <row r="912" spans="1:17" ht="14.45" customHeight="1" x14ac:dyDescent="0.2">
      <c r="A912" s="821" t="s">
        <v>588</v>
      </c>
      <c r="B912" s="822" t="s">
        <v>6328</v>
      </c>
      <c r="C912" s="822" t="s">
        <v>6359</v>
      </c>
      <c r="D912" s="822" t="s">
        <v>7510</v>
      </c>
      <c r="E912" s="822" t="s">
        <v>7511</v>
      </c>
      <c r="F912" s="831"/>
      <c r="G912" s="831"/>
      <c r="H912" s="831"/>
      <c r="I912" s="831"/>
      <c r="J912" s="831">
        <v>1</v>
      </c>
      <c r="K912" s="831">
        <v>3125.04</v>
      </c>
      <c r="L912" s="831">
        <v>1</v>
      </c>
      <c r="M912" s="831">
        <v>3125.04</v>
      </c>
      <c r="N912" s="831"/>
      <c r="O912" s="831"/>
      <c r="P912" s="827"/>
      <c r="Q912" s="832"/>
    </row>
    <row r="913" spans="1:17" ht="14.45" customHeight="1" x14ac:dyDescent="0.2">
      <c r="A913" s="821" t="s">
        <v>588</v>
      </c>
      <c r="B913" s="822" t="s">
        <v>6328</v>
      </c>
      <c r="C913" s="822" t="s">
        <v>6359</v>
      </c>
      <c r="D913" s="822" t="s">
        <v>7512</v>
      </c>
      <c r="E913" s="822" t="s">
        <v>7380</v>
      </c>
      <c r="F913" s="831"/>
      <c r="G913" s="831"/>
      <c r="H913" s="831"/>
      <c r="I913" s="831"/>
      <c r="J913" s="831"/>
      <c r="K913" s="831"/>
      <c r="L913" s="831"/>
      <c r="M913" s="831"/>
      <c r="N913" s="831">
        <v>0.56000000000000005</v>
      </c>
      <c r="O913" s="831">
        <v>755.81</v>
      </c>
      <c r="P913" s="827"/>
      <c r="Q913" s="832">
        <v>1349.660714285714</v>
      </c>
    </row>
    <row r="914" spans="1:17" ht="14.45" customHeight="1" x14ac:dyDescent="0.2">
      <c r="A914" s="821" t="s">
        <v>588</v>
      </c>
      <c r="B914" s="822" t="s">
        <v>6328</v>
      </c>
      <c r="C914" s="822" t="s">
        <v>6359</v>
      </c>
      <c r="D914" s="822" t="s">
        <v>7513</v>
      </c>
      <c r="E914" s="822" t="s">
        <v>7300</v>
      </c>
      <c r="F914" s="831"/>
      <c r="G914" s="831"/>
      <c r="H914" s="831"/>
      <c r="I914" s="831"/>
      <c r="J914" s="831"/>
      <c r="K914" s="831"/>
      <c r="L914" s="831"/>
      <c r="M914" s="831"/>
      <c r="N914" s="831">
        <v>1</v>
      </c>
      <c r="O914" s="831">
        <v>516.11</v>
      </c>
      <c r="P914" s="827"/>
      <c r="Q914" s="832">
        <v>516.11</v>
      </c>
    </row>
    <row r="915" spans="1:17" ht="14.45" customHeight="1" x14ac:dyDescent="0.2">
      <c r="A915" s="821" t="s">
        <v>588</v>
      </c>
      <c r="B915" s="822" t="s">
        <v>6328</v>
      </c>
      <c r="C915" s="822" t="s">
        <v>6359</v>
      </c>
      <c r="D915" s="822" t="s">
        <v>7514</v>
      </c>
      <c r="E915" s="822" t="s">
        <v>7515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5234.67</v>
      </c>
      <c r="P915" s="827"/>
      <c r="Q915" s="832">
        <v>5234.67</v>
      </c>
    </row>
    <row r="916" spans="1:17" ht="14.45" customHeight="1" x14ac:dyDescent="0.2">
      <c r="A916" s="821" t="s">
        <v>588</v>
      </c>
      <c r="B916" s="822" t="s">
        <v>6328</v>
      </c>
      <c r="C916" s="822" t="s">
        <v>6359</v>
      </c>
      <c r="D916" s="822" t="s">
        <v>7516</v>
      </c>
      <c r="E916" s="822" t="s">
        <v>7517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43150</v>
      </c>
      <c r="P916" s="827"/>
      <c r="Q916" s="832">
        <v>43150</v>
      </c>
    </row>
    <row r="917" spans="1:17" ht="14.45" customHeight="1" x14ac:dyDescent="0.2">
      <c r="A917" s="821" t="s">
        <v>588</v>
      </c>
      <c r="B917" s="822" t="s">
        <v>6328</v>
      </c>
      <c r="C917" s="822" t="s">
        <v>6359</v>
      </c>
      <c r="D917" s="822" t="s">
        <v>7518</v>
      </c>
      <c r="E917" s="822" t="s">
        <v>7519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450.82</v>
      </c>
      <c r="P917" s="827"/>
      <c r="Q917" s="832">
        <v>450.82</v>
      </c>
    </row>
    <row r="918" spans="1:17" ht="14.45" customHeight="1" x14ac:dyDescent="0.2">
      <c r="A918" s="821" t="s">
        <v>588</v>
      </c>
      <c r="B918" s="822" t="s">
        <v>6328</v>
      </c>
      <c r="C918" s="822" t="s">
        <v>6359</v>
      </c>
      <c r="D918" s="822" t="s">
        <v>7520</v>
      </c>
      <c r="E918" s="822" t="s">
        <v>7521</v>
      </c>
      <c r="F918" s="831">
        <v>1</v>
      </c>
      <c r="G918" s="831">
        <v>595.39</v>
      </c>
      <c r="H918" s="831"/>
      <c r="I918" s="831">
        <v>595.39</v>
      </c>
      <c r="J918" s="831"/>
      <c r="K918" s="831"/>
      <c r="L918" s="831"/>
      <c r="M918" s="831"/>
      <c r="N918" s="831"/>
      <c r="O918" s="831"/>
      <c r="P918" s="827"/>
      <c r="Q918" s="832"/>
    </row>
    <row r="919" spans="1:17" ht="14.45" customHeight="1" x14ac:dyDescent="0.2">
      <c r="A919" s="821" t="s">
        <v>588</v>
      </c>
      <c r="B919" s="822" t="s">
        <v>6328</v>
      </c>
      <c r="C919" s="822" t="s">
        <v>6359</v>
      </c>
      <c r="D919" s="822" t="s">
        <v>7522</v>
      </c>
      <c r="E919" s="822" t="s">
        <v>7523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12468</v>
      </c>
      <c r="P919" s="827"/>
      <c r="Q919" s="832">
        <v>12468</v>
      </c>
    </row>
    <row r="920" spans="1:17" ht="14.45" customHeight="1" x14ac:dyDescent="0.2">
      <c r="A920" s="821" t="s">
        <v>588</v>
      </c>
      <c r="B920" s="822" t="s">
        <v>6328</v>
      </c>
      <c r="C920" s="822" t="s">
        <v>6329</v>
      </c>
      <c r="D920" s="822" t="s">
        <v>7524</v>
      </c>
      <c r="E920" s="822" t="s">
        <v>7525</v>
      </c>
      <c r="F920" s="831">
        <v>350</v>
      </c>
      <c r="G920" s="831">
        <v>11188100</v>
      </c>
      <c r="H920" s="831">
        <v>1.0604500408138815</v>
      </c>
      <c r="I920" s="831">
        <v>31966</v>
      </c>
      <c r="J920" s="831">
        <v>330</v>
      </c>
      <c r="K920" s="831">
        <v>10550332</v>
      </c>
      <c r="L920" s="831">
        <v>1</v>
      </c>
      <c r="M920" s="831">
        <v>31970.70303030303</v>
      </c>
      <c r="N920" s="831">
        <v>355</v>
      </c>
      <c r="O920" s="831">
        <v>11351432</v>
      </c>
      <c r="P920" s="827">
        <v>1.0759312597935307</v>
      </c>
      <c r="Q920" s="832">
        <v>31975.864788732393</v>
      </c>
    </row>
    <row r="921" spans="1:17" ht="14.45" customHeight="1" x14ac:dyDescent="0.2">
      <c r="A921" s="821" t="s">
        <v>588</v>
      </c>
      <c r="B921" s="822" t="s">
        <v>6328</v>
      </c>
      <c r="C921" s="822" t="s">
        <v>6329</v>
      </c>
      <c r="D921" s="822" t="s">
        <v>7526</v>
      </c>
      <c r="E921" s="822" t="s">
        <v>7527</v>
      </c>
      <c r="F921" s="831">
        <v>191</v>
      </c>
      <c r="G921" s="831">
        <v>2272327</v>
      </c>
      <c r="H921" s="831">
        <v>0.40022068853766984</v>
      </c>
      <c r="I921" s="831">
        <v>11897</v>
      </c>
      <c r="J921" s="831">
        <v>477</v>
      </c>
      <c r="K921" s="831">
        <v>5677685</v>
      </c>
      <c r="L921" s="831">
        <v>1</v>
      </c>
      <c r="M921" s="831">
        <v>11902.9035639413</v>
      </c>
      <c r="N921" s="831">
        <v>633</v>
      </c>
      <c r="O921" s="831">
        <v>7537069</v>
      </c>
      <c r="P921" s="827">
        <v>1.3274898131897068</v>
      </c>
      <c r="Q921" s="832">
        <v>11906.90205371248</v>
      </c>
    </row>
    <row r="922" spans="1:17" ht="14.45" customHeight="1" x14ac:dyDescent="0.2">
      <c r="A922" s="821" t="s">
        <v>588</v>
      </c>
      <c r="B922" s="822" t="s">
        <v>6328</v>
      </c>
      <c r="C922" s="822" t="s">
        <v>6329</v>
      </c>
      <c r="D922" s="822" t="s">
        <v>6936</v>
      </c>
      <c r="E922" s="822" t="s">
        <v>6937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764</v>
      </c>
      <c r="P922" s="827"/>
      <c r="Q922" s="832">
        <v>764</v>
      </c>
    </row>
    <row r="923" spans="1:17" ht="14.45" customHeight="1" x14ac:dyDescent="0.2">
      <c r="A923" s="821" t="s">
        <v>588</v>
      </c>
      <c r="B923" s="822" t="s">
        <v>6328</v>
      </c>
      <c r="C923" s="822" t="s">
        <v>6329</v>
      </c>
      <c r="D923" s="822" t="s">
        <v>7528</v>
      </c>
      <c r="E923" s="822" t="s">
        <v>7529</v>
      </c>
      <c r="F923" s="831"/>
      <c r="G923" s="831"/>
      <c r="H923" s="831"/>
      <c r="I923" s="831"/>
      <c r="J923" s="831">
        <v>1</v>
      </c>
      <c r="K923" s="831">
        <v>367</v>
      </c>
      <c r="L923" s="831">
        <v>1</v>
      </c>
      <c r="M923" s="831">
        <v>367</v>
      </c>
      <c r="N923" s="831"/>
      <c r="O923" s="831"/>
      <c r="P923" s="827"/>
      <c r="Q923" s="832"/>
    </row>
    <row r="924" spans="1:17" ht="14.45" customHeight="1" x14ac:dyDescent="0.2">
      <c r="A924" s="821" t="s">
        <v>588</v>
      </c>
      <c r="B924" s="822" t="s">
        <v>6328</v>
      </c>
      <c r="C924" s="822" t="s">
        <v>6329</v>
      </c>
      <c r="D924" s="822" t="s">
        <v>7530</v>
      </c>
      <c r="E924" s="822" t="s">
        <v>7531</v>
      </c>
      <c r="F924" s="831"/>
      <c r="G924" s="831"/>
      <c r="H924" s="831"/>
      <c r="I924" s="831"/>
      <c r="J924" s="831">
        <v>1</v>
      </c>
      <c r="K924" s="831">
        <v>375</v>
      </c>
      <c r="L924" s="831">
        <v>1</v>
      </c>
      <c r="M924" s="831">
        <v>375</v>
      </c>
      <c r="N924" s="831"/>
      <c r="O924" s="831"/>
      <c r="P924" s="827"/>
      <c r="Q924" s="832"/>
    </row>
    <row r="925" spans="1:17" ht="14.45" customHeight="1" x14ac:dyDescent="0.2">
      <c r="A925" s="821" t="s">
        <v>588</v>
      </c>
      <c r="B925" s="822" t="s">
        <v>6328</v>
      </c>
      <c r="C925" s="822" t="s">
        <v>6329</v>
      </c>
      <c r="D925" s="822" t="s">
        <v>7532</v>
      </c>
      <c r="E925" s="822" t="s">
        <v>7533</v>
      </c>
      <c r="F925" s="831">
        <v>1</v>
      </c>
      <c r="G925" s="831">
        <v>982</v>
      </c>
      <c r="H925" s="831"/>
      <c r="I925" s="831">
        <v>982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588</v>
      </c>
      <c r="B926" s="822" t="s">
        <v>6328</v>
      </c>
      <c r="C926" s="822" t="s">
        <v>6329</v>
      </c>
      <c r="D926" s="822" t="s">
        <v>6938</v>
      </c>
      <c r="E926" s="822" t="s">
        <v>6939</v>
      </c>
      <c r="F926" s="831">
        <v>1</v>
      </c>
      <c r="G926" s="831">
        <v>381</v>
      </c>
      <c r="H926" s="831"/>
      <c r="I926" s="831">
        <v>381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588</v>
      </c>
      <c r="B927" s="822" t="s">
        <v>6328</v>
      </c>
      <c r="C927" s="822" t="s">
        <v>6329</v>
      </c>
      <c r="D927" s="822" t="s">
        <v>6520</v>
      </c>
      <c r="E927" s="822" t="s">
        <v>6521</v>
      </c>
      <c r="F927" s="831">
        <v>6</v>
      </c>
      <c r="G927" s="831">
        <v>4782</v>
      </c>
      <c r="H927" s="831">
        <v>5.9775</v>
      </c>
      <c r="I927" s="831">
        <v>797</v>
      </c>
      <c r="J927" s="831">
        <v>1</v>
      </c>
      <c r="K927" s="831">
        <v>800</v>
      </c>
      <c r="L927" s="831">
        <v>1</v>
      </c>
      <c r="M927" s="831">
        <v>800</v>
      </c>
      <c r="N927" s="831">
        <v>1</v>
      </c>
      <c r="O927" s="831">
        <v>803</v>
      </c>
      <c r="P927" s="827">
        <v>1.0037499999999999</v>
      </c>
      <c r="Q927" s="832">
        <v>803</v>
      </c>
    </row>
    <row r="928" spans="1:17" ht="14.45" customHeight="1" x14ac:dyDescent="0.2">
      <c r="A928" s="821" t="s">
        <v>588</v>
      </c>
      <c r="B928" s="822" t="s">
        <v>6328</v>
      </c>
      <c r="C928" s="822" t="s">
        <v>6329</v>
      </c>
      <c r="D928" s="822" t="s">
        <v>6547</v>
      </c>
      <c r="E928" s="822" t="s">
        <v>6548</v>
      </c>
      <c r="F928" s="831"/>
      <c r="G928" s="831"/>
      <c r="H928" s="831"/>
      <c r="I928" s="831"/>
      <c r="J928" s="831">
        <v>1</v>
      </c>
      <c r="K928" s="831">
        <v>6207</v>
      </c>
      <c r="L928" s="831">
        <v>1</v>
      </c>
      <c r="M928" s="831">
        <v>6207</v>
      </c>
      <c r="N928" s="831"/>
      <c r="O928" s="831"/>
      <c r="P928" s="827"/>
      <c r="Q928" s="832"/>
    </row>
    <row r="929" spans="1:17" ht="14.45" customHeight="1" x14ac:dyDescent="0.2">
      <c r="A929" s="821" t="s">
        <v>588</v>
      </c>
      <c r="B929" s="822" t="s">
        <v>6328</v>
      </c>
      <c r="C929" s="822" t="s">
        <v>6329</v>
      </c>
      <c r="D929" s="822" t="s">
        <v>6926</v>
      </c>
      <c r="E929" s="822" t="s">
        <v>6794</v>
      </c>
      <c r="F929" s="831"/>
      <c r="G929" s="831"/>
      <c r="H929" s="831"/>
      <c r="I929" s="831"/>
      <c r="J929" s="831"/>
      <c r="K929" s="831"/>
      <c r="L929" s="831"/>
      <c r="M929" s="831"/>
      <c r="N929" s="831">
        <v>1</v>
      </c>
      <c r="O929" s="831">
        <v>547</v>
      </c>
      <c r="P929" s="827"/>
      <c r="Q929" s="832">
        <v>547</v>
      </c>
    </row>
    <row r="930" spans="1:17" ht="14.45" customHeight="1" x14ac:dyDescent="0.2">
      <c r="A930" s="821" t="s">
        <v>588</v>
      </c>
      <c r="B930" s="822" t="s">
        <v>6328</v>
      </c>
      <c r="C930" s="822" t="s">
        <v>6329</v>
      </c>
      <c r="D930" s="822" t="s">
        <v>6927</v>
      </c>
      <c r="E930" s="822" t="s">
        <v>6928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4515</v>
      </c>
      <c r="P930" s="827"/>
      <c r="Q930" s="832">
        <v>4515</v>
      </c>
    </row>
    <row r="931" spans="1:17" ht="14.45" customHeight="1" x14ac:dyDescent="0.2">
      <c r="A931" s="821" t="s">
        <v>588</v>
      </c>
      <c r="B931" s="822" t="s">
        <v>6328</v>
      </c>
      <c r="C931" s="822" t="s">
        <v>6329</v>
      </c>
      <c r="D931" s="822" t="s">
        <v>7534</v>
      </c>
      <c r="E931" s="822" t="s">
        <v>7535</v>
      </c>
      <c r="F931" s="831">
        <v>1</v>
      </c>
      <c r="G931" s="831">
        <v>680</v>
      </c>
      <c r="H931" s="831"/>
      <c r="I931" s="831">
        <v>680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588</v>
      </c>
      <c r="B932" s="822" t="s">
        <v>6328</v>
      </c>
      <c r="C932" s="822" t="s">
        <v>6329</v>
      </c>
      <c r="D932" s="822" t="s">
        <v>6929</v>
      </c>
      <c r="E932" s="822" t="s">
        <v>6930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1693</v>
      </c>
      <c r="P932" s="827"/>
      <c r="Q932" s="832">
        <v>1693</v>
      </c>
    </row>
    <row r="933" spans="1:17" ht="14.45" customHeight="1" x14ac:dyDescent="0.2">
      <c r="A933" s="821" t="s">
        <v>588</v>
      </c>
      <c r="B933" s="822" t="s">
        <v>6328</v>
      </c>
      <c r="C933" s="822" t="s">
        <v>6329</v>
      </c>
      <c r="D933" s="822" t="s">
        <v>7536</v>
      </c>
      <c r="E933" s="822" t="s">
        <v>7537</v>
      </c>
      <c r="F933" s="831"/>
      <c r="G933" s="831"/>
      <c r="H933" s="831"/>
      <c r="I933" s="831"/>
      <c r="J933" s="831">
        <v>1</v>
      </c>
      <c r="K933" s="831">
        <v>241</v>
      </c>
      <c r="L933" s="831">
        <v>1</v>
      </c>
      <c r="M933" s="831">
        <v>241</v>
      </c>
      <c r="N933" s="831"/>
      <c r="O933" s="831"/>
      <c r="P933" s="827"/>
      <c r="Q933" s="832"/>
    </row>
    <row r="934" spans="1:17" ht="14.45" customHeight="1" x14ac:dyDescent="0.2">
      <c r="A934" s="821" t="s">
        <v>588</v>
      </c>
      <c r="B934" s="822" t="s">
        <v>6328</v>
      </c>
      <c r="C934" s="822" t="s">
        <v>6329</v>
      </c>
      <c r="D934" s="822" t="s">
        <v>6942</v>
      </c>
      <c r="E934" s="822" t="s">
        <v>6943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729</v>
      </c>
      <c r="P934" s="827"/>
      <c r="Q934" s="832">
        <v>729</v>
      </c>
    </row>
    <row r="935" spans="1:17" ht="14.45" customHeight="1" x14ac:dyDescent="0.2">
      <c r="A935" s="821" t="s">
        <v>588</v>
      </c>
      <c r="B935" s="822" t="s">
        <v>6328</v>
      </c>
      <c r="C935" s="822" t="s">
        <v>6329</v>
      </c>
      <c r="D935" s="822" t="s">
        <v>6579</v>
      </c>
      <c r="E935" s="822" t="s">
        <v>6580</v>
      </c>
      <c r="F935" s="831">
        <v>31</v>
      </c>
      <c r="G935" s="831">
        <v>26007</v>
      </c>
      <c r="H935" s="831">
        <v>1.0978976697061804</v>
      </c>
      <c r="I935" s="831">
        <v>838.93548387096769</v>
      </c>
      <c r="J935" s="831">
        <v>28</v>
      </c>
      <c r="K935" s="831">
        <v>23688</v>
      </c>
      <c r="L935" s="831">
        <v>1</v>
      </c>
      <c r="M935" s="831">
        <v>846</v>
      </c>
      <c r="N935" s="831">
        <v>17</v>
      </c>
      <c r="O935" s="831">
        <v>14484</v>
      </c>
      <c r="P935" s="827">
        <v>0.61144883485309021</v>
      </c>
      <c r="Q935" s="832">
        <v>852</v>
      </c>
    </row>
    <row r="936" spans="1:17" ht="14.45" customHeight="1" x14ac:dyDescent="0.2">
      <c r="A936" s="821" t="s">
        <v>588</v>
      </c>
      <c r="B936" s="822" t="s">
        <v>6328</v>
      </c>
      <c r="C936" s="822" t="s">
        <v>6329</v>
      </c>
      <c r="D936" s="822" t="s">
        <v>6944</v>
      </c>
      <c r="E936" s="822" t="s">
        <v>6945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2536</v>
      </c>
      <c r="P936" s="827"/>
      <c r="Q936" s="832">
        <v>2536</v>
      </c>
    </row>
    <row r="937" spans="1:17" ht="14.45" customHeight="1" x14ac:dyDescent="0.2">
      <c r="A937" s="821" t="s">
        <v>588</v>
      </c>
      <c r="B937" s="822" t="s">
        <v>6328</v>
      </c>
      <c r="C937" s="822" t="s">
        <v>6329</v>
      </c>
      <c r="D937" s="822" t="s">
        <v>7538</v>
      </c>
      <c r="E937" s="822" t="s">
        <v>7539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227</v>
      </c>
      <c r="P937" s="827"/>
      <c r="Q937" s="832">
        <v>227</v>
      </c>
    </row>
    <row r="938" spans="1:17" ht="14.45" customHeight="1" x14ac:dyDescent="0.2">
      <c r="A938" s="821" t="s">
        <v>588</v>
      </c>
      <c r="B938" s="822" t="s">
        <v>6328</v>
      </c>
      <c r="C938" s="822" t="s">
        <v>6329</v>
      </c>
      <c r="D938" s="822" t="s">
        <v>7540</v>
      </c>
      <c r="E938" s="822" t="s">
        <v>7541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4075</v>
      </c>
      <c r="P938" s="827"/>
      <c r="Q938" s="832">
        <v>4075</v>
      </c>
    </row>
    <row r="939" spans="1:17" ht="14.45" customHeight="1" x14ac:dyDescent="0.2">
      <c r="A939" s="821" t="s">
        <v>588</v>
      </c>
      <c r="B939" s="822" t="s">
        <v>6328</v>
      </c>
      <c r="C939" s="822" t="s">
        <v>6329</v>
      </c>
      <c r="D939" s="822" t="s">
        <v>6423</v>
      </c>
      <c r="E939" s="822" t="s">
        <v>6424</v>
      </c>
      <c r="F939" s="831">
        <v>412</v>
      </c>
      <c r="G939" s="831">
        <v>103824</v>
      </c>
      <c r="H939" s="831">
        <v>0.95505473277527364</v>
      </c>
      <c r="I939" s="831">
        <v>252</v>
      </c>
      <c r="J939" s="831">
        <v>428</v>
      </c>
      <c r="K939" s="831">
        <v>108710</v>
      </c>
      <c r="L939" s="831">
        <v>1</v>
      </c>
      <c r="M939" s="831">
        <v>253.99532710280374</v>
      </c>
      <c r="N939" s="831">
        <v>525</v>
      </c>
      <c r="O939" s="831">
        <v>133874</v>
      </c>
      <c r="P939" s="827">
        <v>1.231478244871677</v>
      </c>
      <c r="Q939" s="832">
        <v>254.99809523809523</v>
      </c>
    </row>
    <row r="940" spans="1:17" ht="14.45" customHeight="1" x14ac:dyDescent="0.2">
      <c r="A940" s="821" t="s">
        <v>588</v>
      </c>
      <c r="B940" s="822" t="s">
        <v>6328</v>
      </c>
      <c r="C940" s="822" t="s">
        <v>6329</v>
      </c>
      <c r="D940" s="822" t="s">
        <v>6425</v>
      </c>
      <c r="E940" s="822" t="s">
        <v>6426</v>
      </c>
      <c r="F940" s="831">
        <v>3</v>
      </c>
      <c r="G940" s="831">
        <v>381</v>
      </c>
      <c r="H940" s="831"/>
      <c r="I940" s="831">
        <v>127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588</v>
      </c>
      <c r="B941" s="822" t="s">
        <v>6328</v>
      </c>
      <c r="C941" s="822" t="s">
        <v>6329</v>
      </c>
      <c r="D941" s="822" t="s">
        <v>7542</v>
      </c>
      <c r="E941" s="822" t="s">
        <v>7543</v>
      </c>
      <c r="F941" s="831">
        <v>299</v>
      </c>
      <c r="G941" s="831">
        <v>2786680</v>
      </c>
      <c r="H941" s="831">
        <v>1.9166666666666667</v>
      </c>
      <c r="I941" s="831">
        <v>9320</v>
      </c>
      <c r="J941" s="831">
        <v>156</v>
      </c>
      <c r="K941" s="831">
        <v>1453920</v>
      </c>
      <c r="L941" s="831">
        <v>1</v>
      </c>
      <c r="M941" s="831">
        <v>9320</v>
      </c>
      <c r="N941" s="831">
        <v>147</v>
      </c>
      <c r="O941" s="831">
        <v>1370040</v>
      </c>
      <c r="P941" s="827">
        <v>0.94230769230769229</v>
      </c>
      <c r="Q941" s="832">
        <v>9320</v>
      </c>
    </row>
    <row r="942" spans="1:17" ht="14.45" customHeight="1" x14ac:dyDescent="0.2">
      <c r="A942" s="821" t="s">
        <v>588</v>
      </c>
      <c r="B942" s="822" t="s">
        <v>6328</v>
      </c>
      <c r="C942" s="822" t="s">
        <v>6329</v>
      </c>
      <c r="D942" s="822" t="s">
        <v>7544</v>
      </c>
      <c r="E942" s="822" t="s">
        <v>7545</v>
      </c>
      <c r="F942" s="831">
        <v>0</v>
      </c>
      <c r="G942" s="831">
        <v>0</v>
      </c>
      <c r="H942" s="831"/>
      <c r="I942" s="831"/>
      <c r="J942" s="831">
        <v>0</v>
      </c>
      <c r="K942" s="831">
        <v>0</v>
      </c>
      <c r="L942" s="831"/>
      <c r="M942" s="831"/>
      <c r="N942" s="831">
        <v>0</v>
      </c>
      <c r="O942" s="831">
        <v>0</v>
      </c>
      <c r="P942" s="827"/>
      <c r="Q942" s="832"/>
    </row>
    <row r="943" spans="1:17" ht="14.45" customHeight="1" x14ac:dyDescent="0.2">
      <c r="A943" s="821" t="s">
        <v>588</v>
      </c>
      <c r="B943" s="822" t="s">
        <v>6328</v>
      </c>
      <c r="C943" s="822" t="s">
        <v>6329</v>
      </c>
      <c r="D943" s="822" t="s">
        <v>7546</v>
      </c>
      <c r="E943" s="822" t="s">
        <v>7547</v>
      </c>
      <c r="F943" s="831">
        <v>414</v>
      </c>
      <c r="G943" s="831">
        <v>0</v>
      </c>
      <c r="H943" s="831"/>
      <c r="I943" s="831">
        <v>0</v>
      </c>
      <c r="J943" s="831">
        <v>176</v>
      </c>
      <c r="K943" s="831">
        <v>0</v>
      </c>
      <c r="L943" s="831"/>
      <c r="M943" s="831">
        <v>0</v>
      </c>
      <c r="N943" s="831">
        <v>185</v>
      </c>
      <c r="O943" s="831">
        <v>0</v>
      </c>
      <c r="P943" s="827"/>
      <c r="Q943" s="832">
        <v>0</v>
      </c>
    </row>
    <row r="944" spans="1:17" ht="14.45" customHeight="1" x14ac:dyDescent="0.2">
      <c r="A944" s="821" t="s">
        <v>588</v>
      </c>
      <c r="B944" s="822" t="s">
        <v>6328</v>
      </c>
      <c r="C944" s="822" t="s">
        <v>6329</v>
      </c>
      <c r="D944" s="822" t="s">
        <v>7548</v>
      </c>
      <c r="E944" s="822" t="s">
        <v>7549</v>
      </c>
      <c r="F944" s="831">
        <v>74</v>
      </c>
      <c r="G944" s="831">
        <v>0</v>
      </c>
      <c r="H944" s="831"/>
      <c r="I944" s="831">
        <v>0</v>
      </c>
      <c r="J944" s="831">
        <v>93</v>
      </c>
      <c r="K944" s="831">
        <v>0</v>
      </c>
      <c r="L944" s="831"/>
      <c r="M944" s="831">
        <v>0</v>
      </c>
      <c r="N944" s="831">
        <v>116</v>
      </c>
      <c r="O944" s="831">
        <v>0</v>
      </c>
      <c r="P944" s="827"/>
      <c r="Q944" s="832">
        <v>0</v>
      </c>
    </row>
    <row r="945" spans="1:17" ht="14.45" customHeight="1" x14ac:dyDescent="0.2">
      <c r="A945" s="821" t="s">
        <v>588</v>
      </c>
      <c r="B945" s="822" t="s">
        <v>6328</v>
      </c>
      <c r="C945" s="822" t="s">
        <v>6329</v>
      </c>
      <c r="D945" s="822" t="s">
        <v>7550</v>
      </c>
      <c r="E945" s="822" t="s">
        <v>6331</v>
      </c>
      <c r="F945" s="831">
        <v>122</v>
      </c>
      <c r="G945" s="831">
        <v>0</v>
      </c>
      <c r="H945" s="831"/>
      <c r="I945" s="831">
        <v>0</v>
      </c>
      <c r="J945" s="831">
        <v>142</v>
      </c>
      <c r="K945" s="831">
        <v>0</v>
      </c>
      <c r="L945" s="831"/>
      <c r="M945" s="831">
        <v>0</v>
      </c>
      <c r="N945" s="831">
        <v>132</v>
      </c>
      <c r="O945" s="831">
        <v>0</v>
      </c>
      <c r="P945" s="827"/>
      <c r="Q945" s="832">
        <v>0</v>
      </c>
    </row>
    <row r="946" spans="1:17" ht="14.45" customHeight="1" x14ac:dyDescent="0.2">
      <c r="A946" s="821" t="s">
        <v>588</v>
      </c>
      <c r="B946" s="822" t="s">
        <v>6328</v>
      </c>
      <c r="C946" s="822" t="s">
        <v>6329</v>
      </c>
      <c r="D946" s="822" t="s">
        <v>7551</v>
      </c>
      <c r="E946" s="822" t="s">
        <v>7552</v>
      </c>
      <c r="F946" s="831">
        <v>1</v>
      </c>
      <c r="G946" s="831">
        <v>0</v>
      </c>
      <c r="H946" s="831"/>
      <c r="I946" s="831">
        <v>0</v>
      </c>
      <c r="J946" s="831">
        <v>13</v>
      </c>
      <c r="K946" s="831">
        <v>0</v>
      </c>
      <c r="L946" s="831"/>
      <c r="M946" s="831">
        <v>0</v>
      </c>
      <c r="N946" s="831">
        <v>10</v>
      </c>
      <c r="O946" s="831">
        <v>0</v>
      </c>
      <c r="P946" s="827"/>
      <c r="Q946" s="832">
        <v>0</v>
      </c>
    </row>
    <row r="947" spans="1:17" ht="14.45" customHeight="1" x14ac:dyDescent="0.2">
      <c r="A947" s="821" t="s">
        <v>588</v>
      </c>
      <c r="B947" s="822" t="s">
        <v>6328</v>
      </c>
      <c r="C947" s="822" t="s">
        <v>6329</v>
      </c>
      <c r="D947" s="822" t="s">
        <v>7553</v>
      </c>
      <c r="E947" s="822" t="s">
        <v>6331</v>
      </c>
      <c r="F947" s="831">
        <v>2</v>
      </c>
      <c r="G947" s="831">
        <v>0</v>
      </c>
      <c r="H947" s="831"/>
      <c r="I947" s="831">
        <v>0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588</v>
      </c>
      <c r="B948" s="822" t="s">
        <v>6328</v>
      </c>
      <c r="C948" s="822" t="s">
        <v>6329</v>
      </c>
      <c r="D948" s="822" t="s">
        <v>6591</v>
      </c>
      <c r="E948" s="822" t="s">
        <v>6592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0</v>
      </c>
      <c r="P948" s="827"/>
      <c r="Q948" s="832">
        <v>0</v>
      </c>
    </row>
    <row r="949" spans="1:17" ht="14.45" customHeight="1" x14ac:dyDescent="0.2">
      <c r="A949" s="821" t="s">
        <v>588</v>
      </c>
      <c r="B949" s="822" t="s">
        <v>6328</v>
      </c>
      <c r="C949" s="822" t="s">
        <v>6329</v>
      </c>
      <c r="D949" s="822" t="s">
        <v>6448</v>
      </c>
      <c r="E949" s="822" t="s">
        <v>6449</v>
      </c>
      <c r="F949" s="831">
        <v>19</v>
      </c>
      <c r="G949" s="831">
        <v>1634</v>
      </c>
      <c r="H949" s="831"/>
      <c r="I949" s="831">
        <v>86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588</v>
      </c>
      <c r="B950" s="822" t="s">
        <v>6328</v>
      </c>
      <c r="C950" s="822" t="s">
        <v>6329</v>
      </c>
      <c r="D950" s="822" t="s">
        <v>6625</v>
      </c>
      <c r="E950" s="822" t="s">
        <v>6626</v>
      </c>
      <c r="F950" s="831"/>
      <c r="G950" s="831"/>
      <c r="H950" s="831"/>
      <c r="I950" s="831"/>
      <c r="J950" s="831"/>
      <c r="K950" s="831"/>
      <c r="L950" s="831"/>
      <c r="M950" s="831"/>
      <c r="N950" s="831">
        <v>1</v>
      </c>
      <c r="O950" s="831">
        <v>0</v>
      </c>
      <c r="P950" s="827"/>
      <c r="Q950" s="832">
        <v>0</v>
      </c>
    </row>
    <row r="951" spans="1:17" ht="14.45" customHeight="1" x14ac:dyDescent="0.2">
      <c r="A951" s="821" t="s">
        <v>588</v>
      </c>
      <c r="B951" s="822" t="s">
        <v>6328</v>
      </c>
      <c r="C951" s="822" t="s">
        <v>6329</v>
      </c>
      <c r="D951" s="822" t="s">
        <v>7554</v>
      </c>
      <c r="E951" s="822" t="s">
        <v>7555</v>
      </c>
      <c r="F951" s="831">
        <v>2</v>
      </c>
      <c r="G951" s="831">
        <v>522</v>
      </c>
      <c r="H951" s="831"/>
      <c r="I951" s="831">
        <v>261</v>
      </c>
      <c r="J951" s="831"/>
      <c r="K951" s="831"/>
      <c r="L951" s="831"/>
      <c r="M951" s="831"/>
      <c r="N951" s="831"/>
      <c r="O951" s="831"/>
      <c r="P951" s="827"/>
      <c r="Q951" s="832"/>
    </row>
    <row r="952" spans="1:17" ht="14.45" customHeight="1" x14ac:dyDescent="0.2">
      <c r="A952" s="821" t="s">
        <v>588</v>
      </c>
      <c r="B952" s="822" t="s">
        <v>6328</v>
      </c>
      <c r="C952" s="822" t="s">
        <v>6329</v>
      </c>
      <c r="D952" s="822" t="s">
        <v>6462</v>
      </c>
      <c r="E952" s="822" t="s">
        <v>6463</v>
      </c>
      <c r="F952" s="831">
        <v>22</v>
      </c>
      <c r="G952" s="831">
        <v>11968</v>
      </c>
      <c r="H952" s="831"/>
      <c r="I952" s="831">
        <v>544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588</v>
      </c>
      <c r="B953" s="822" t="s">
        <v>6328</v>
      </c>
      <c r="C953" s="822" t="s">
        <v>6329</v>
      </c>
      <c r="D953" s="822" t="s">
        <v>6452</v>
      </c>
      <c r="E953" s="822" t="s">
        <v>6447</v>
      </c>
      <c r="F953" s="831">
        <v>1</v>
      </c>
      <c r="G953" s="831">
        <v>179</v>
      </c>
      <c r="H953" s="831"/>
      <c r="I953" s="831">
        <v>179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588</v>
      </c>
      <c r="B954" s="822" t="s">
        <v>6328</v>
      </c>
      <c r="C954" s="822" t="s">
        <v>6329</v>
      </c>
      <c r="D954" s="822" t="s">
        <v>6330</v>
      </c>
      <c r="E954" s="822" t="s">
        <v>6331</v>
      </c>
      <c r="F954" s="831">
        <v>115</v>
      </c>
      <c r="G954" s="831">
        <v>0</v>
      </c>
      <c r="H954" s="831"/>
      <c r="I954" s="831">
        <v>0</v>
      </c>
      <c r="J954" s="831">
        <v>106</v>
      </c>
      <c r="K954" s="831">
        <v>0</v>
      </c>
      <c r="L954" s="831"/>
      <c r="M954" s="831">
        <v>0</v>
      </c>
      <c r="N954" s="831">
        <v>115</v>
      </c>
      <c r="O954" s="831">
        <v>0</v>
      </c>
      <c r="P954" s="827"/>
      <c r="Q954" s="832">
        <v>0</v>
      </c>
    </row>
    <row r="955" spans="1:17" ht="14.45" customHeight="1" x14ac:dyDescent="0.2">
      <c r="A955" s="821" t="s">
        <v>588</v>
      </c>
      <c r="B955" s="822" t="s">
        <v>6328</v>
      </c>
      <c r="C955" s="822" t="s">
        <v>6329</v>
      </c>
      <c r="D955" s="822" t="s">
        <v>7556</v>
      </c>
      <c r="E955" s="822" t="s">
        <v>7557</v>
      </c>
      <c r="F955" s="831"/>
      <c r="G955" s="831"/>
      <c r="H955" s="831"/>
      <c r="I955" s="831"/>
      <c r="J955" s="831"/>
      <c r="K955" s="831"/>
      <c r="L955" s="831"/>
      <c r="M955" s="831"/>
      <c r="N955" s="831">
        <v>1</v>
      </c>
      <c r="O955" s="831">
        <v>233</v>
      </c>
      <c r="P955" s="827"/>
      <c r="Q955" s="832">
        <v>233</v>
      </c>
    </row>
    <row r="956" spans="1:17" ht="14.45" customHeight="1" x14ac:dyDescent="0.2">
      <c r="A956" s="821" t="s">
        <v>588</v>
      </c>
      <c r="B956" s="822" t="s">
        <v>6328</v>
      </c>
      <c r="C956" s="822" t="s">
        <v>6329</v>
      </c>
      <c r="D956" s="822" t="s">
        <v>7558</v>
      </c>
      <c r="E956" s="822" t="s">
        <v>7559</v>
      </c>
      <c r="F956" s="831">
        <v>2</v>
      </c>
      <c r="G956" s="831">
        <v>10952</v>
      </c>
      <c r="H956" s="831">
        <v>0.22197000405350628</v>
      </c>
      <c r="I956" s="831">
        <v>5476</v>
      </c>
      <c r="J956" s="831">
        <v>9</v>
      </c>
      <c r="K956" s="831">
        <v>49340</v>
      </c>
      <c r="L956" s="831">
        <v>1</v>
      </c>
      <c r="M956" s="831">
        <v>5482.2222222222226</v>
      </c>
      <c r="N956" s="831">
        <v>25</v>
      </c>
      <c r="O956" s="831">
        <v>137150</v>
      </c>
      <c r="P956" s="827">
        <v>2.7796919335224968</v>
      </c>
      <c r="Q956" s="832">
        <v>5486</v>
      </c>
    </row>
    <row r="957" spans="1:17" ht="14.45" customHeight="1" x14ac:dyDescent="0.2">
      <c r="A957" s="821" t="s">
        <v>588</v>
      </c>
      <c r="B957" s="822" t="s">
        <v>6328</v>
      </c>
      <c r="C957" s="822" t="s">
        <v>6329</v>
      </c>
      <c r="D957" s="822" t="s">
        <v>7560</v>
      </c>
      <c r="E957" s="822" t="s">
        <v>7561</v>
      </c>
      <c r="F957" s="831">
        <v>821</v>
      </c>
      <c r="G957" s="831">
        <v>19676086</v>
      </c>
      <c r="H957" s="831">
        <v>1.2251192176007941</v>
      </c>
      <c r="I957" s="831">
        <v>23966</v>
      </c>
      <c r="J957" s="831">
        <v>670</v>
      </c>
      <c r="K957" s="831">
        <v>16060548</v>
      </c>
      <c r="L957" s="831">
        <v>1</v>
      </c>
      <c r="M957" s="831">
        <v>23970.967164179103</v>
      </c>
      <c r="N957" s="831">
        <v>685</v>
      </c>
      <c r="O957" s="831">
        <v>16423454</v>
      </c>
      <c r="P957" s="827">
        <v>1.0225961156493539</v>
      </c>
      <c r="Q957" s="832">
        <v>23975.845255474451</v>
      </c>
    </row>
    <row r="958" spans="1:17" ht="14.45" customHeight="1" x14ac:dyDescent="0.2">
      <c r="A958" s="821" t="s">
        <v>588</v>
      </c>
      <c r="B958" s="822" t="s">
        <v>6328</v>
      </c>
      <c r="C958" s="822" t="s">
        <v>6329</v>
      </c>
      <c r="D958" s="822" t="s">
        <v>7562</v>
      </c>
      <c r="E958" s="822" t="s">
        <v>7563</v>
      </c>
      <c r="F958" s="831">
        <v>10</v>
      </c>
      <c r="G958" s="831">
        <v>66760</v>
      </c>
      <c r="H958" s="831">
        <v>0.76831008608387419</v>
      </c>
      <c r="I958" s="831">
        <v>6676</v>
      </c>
      <c r="J958" s="831">
        <v>13</v>
      </c>
      <c r="K958" s="831">
        <v>86892</v>
      </c>
      <c r="L958" s="831">
        <v>1</v>
      </c>
      <c r="M958" s="831">
        <v>6684</v>
      </c>
      <c r="N958" s="831">
        <v>73</v>
      </c>
      <c r="O958" s="831">
        <v>488074</v>
      </c>
      <c r="P958" s="827">
        <v>5.6170188279703543</v>
      </c>
      <c r="Q958" s="832">
        <v>6685.9452054794519</v>
      </c>
    </row>
    <row r="959" spans="1:17" ht="14.45" customHeight="1" x14ac:dyDescent="0.2">
      <c r="A959" s="821" t="s">
        <v>588</v>
      </c>
      <c r="B959" s="822" t="s">
        <v>6328</v>
      </c>
      <c r="C959" s="822" t="s">
        <v>6329</v>
      </c>
      <c r="D959" s="822" t="s">
        <v>7564</v>
      </c>
      <c r="E959" s="822" t="s">
        <v>7565</v>
      </c>
      <c r="F959" s="831">
        <v>2</v>
      </c>
      <c r="G959" s="831">
        <v>1186</v>
      </c>
      <c r="H959" s="831"/>
      <c r="I959" s="831">
        <v>593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588</v>
      </c>
      <c r="B960" s="822" t="s">
        <v>6328</v>
      </c>
      <c r="C960" s="822" t="s">
        <v>6329</v>
      </c>
      <c r="D960" s="822" t="s">
        <v>7566</v>
      </c>
      <c r="E960" s="822" t="s">
        <v>6331</v>
      </c>
      <c r="F960" s="831">
        <v>54</v>
      </c>
      <c r="G960" s="831">
        <v>0</v>
      </c>
      <c r="H960" s="831"/>
      <c r="I960" s="831">
        <v>0</v>
      </c>
      <c r="J960" s="831">
        <v>52</v>
      </c>
      <c r="K960" s="831">
        <v>0</v>
      </c>
      <c r="L960" s="831"/>
      <c r="M960" s="831">
        <v>0</v>
      </c>
      <c r="N960" s="831">
        <v>73</v>
      </c>
      <c r="O960" s="831">
        <v>0</v>
      </c>
      <c r="P960" s="827"/>
      <c r="Q960" s="832">
        <v>0</v>
      </c>
    </row>
    <row r="961" spans="1:17" ht="14.45" customHeight="1" x14ac:dyDescent="0.2">
      <c r="A961" s="821" t="s">
        <v>588</v>
      </c>
      <c r="B961" s="822" t="s">
        <v>6328</v>
      </c>
      <c r="C961" s="822" t="s">
        <v>6329</v>
      </c>
      <c r="D961" s="822" t="s">
        <v>7567</v>
      </c>
      <c r="E961" s="822" t="s">
        <v>7568</v>
      </c>
      <c r="F961" s="831">
        <v>2</v>
      </c>
      <c r="G961" s="831">
        <v>1536</v>
      </c>
      <c r="H961" s="831"/>
      <c r="I961" s="831">
        <v>768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588</v>
      </c>
      <c r="B962" s="822" t="s">
        <v>6328</v>
      </c>
      <c r="C962" s="822" t="s">
        <v>6329</v>
      </c>
      <c r="D962" s="822" t="s">
        <v>7569</v>
      </c>
      <c r="E962" s="822" t="s">
        <v>7570</v>
      </c>
      <c r="F962" s="831">
        <v>985</v>
      </c>
      <c r="G962" s="831">
        <v>27546510</v>
      </c>
      <c r="H962" s="831">
        <v>1.0163393467168671</v>
      </c>
      <c r="I962" s="831">
        <v>27966</v>
      </c>
      <c r="J962" s="831">
        <v>969</v>
      </c>
      <c r="K962" s="831">
        <v>27103654</v>
      </c>
      <c r="L962" s="831">
        <v>1</v>
      </c>
      <c r="M962" s="831">
        <v>27970.747162022704</v>
      </c>
      <c r="N962" s="831">
        <v>858</v>
      </c>
      <c r="O962" s="831">
        <v>24003288</v>
      </c>
      <c r="P962" s="827">
        <v>0.88561077410448052</v>
      </c>
      <c r="Q962" s="832">
        <v>27975.860139860139</v>
      </c>
    </row>
    <row r="963" spans="1:17" ht="14.45" customHeight="1" x14ac:dyDescent="0.2">
      <c r="A963" s="821" t="s">
        <v>588</v>
      </c>
      <c r="B963" s="822" t="s">
        <v>6328</v>
      </c>
      <c r="C963" s="822" t="s">
        <v>6329</v>
      </c>
      <c r="D963" s="822" t="s">
        <v>6500</v>
      </c>
      <c r="E963" s="822" t="s">
        <v>6460</v>
      </c>
      <c r="F963" s="831">
        <v>7</v>
      </c>
      <c r="G963" s="831">
        <v>6160</v>
      </c>
      <c r="H963" s="831"/>
      <c r="I963" s="831">
        <v>880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588</v>
      </c>
      <c r="B964" s="822" t="s">
        <v>6328</v>
      </c>
      <c r="C964" s="822" t="s">
        <v>6329</v>
      </c>
      <c r="D964" s="822" t="s">
        <v>7571</v>
      </c>
      <c r="E964" s="822" t="s">
        <v>7572</v>
      </c>
      <c r="F964" s="831"/>
      <c r="G964" s="831"/>
      <c r="H964" s="831"/>
      <c r="I964" s="831"/>
      <c r="J964" s="831"/>
      <c r="K964" s="831"/>
      <c r="L964" s="831"/>
      <c r="M964" s="831"/>
      <c r="N964" s="831">
        <v>1</v>
      </c>
      <c r="O964" s="831">
        <v>120</v>
      </c>
      <c r="P964" s="827"/>
      <c r="Q964" s="832">
        <v>120</v>
      </c>
    </row>
    <row r="965" spans="1:17" ht="14.45" customHeight="1" x14ac:dyDescent="0.2">
      <c r="A965" s="821" t="s">
        <v>588</v>
      </c>
      <c r="B965" s="822" t="s">
        <v>6328</v>
      </c>
      <c r="C965" s="822" t="s">
        <v>6329</v>
      </c>
      <c r="D965" s="822" t="s">
        <v>6653</v>
      </c>
      <c r="E965" s="822" t="s">
        <v>6654</v>
      </c>
      <c r="F965" s="831"/>
      <c r="G965" s="831"/>
      <c r="H965" s="831"/>
      <c r="I965" s="831"/>
      <c r="J965" s="831"/>
      <c r="K965" s="831"/>
      <c r="L965" s="831"/>
      <c r="M965" s="831"/>
      <c r="N965" s="831">
        <v>1</v>
      </c>
      <c r="O965" s="831">
        <v>0</v>
      </c>
      <c r="P965" s="827"/>
      <c r="Q965" s="832">
        <v>0</v>
      </c>
    </row>
    <row r="966" spans="1:17" ht="14.45" customHeight="1" x14ac:dyDescent="0.2">
      <c r="A966" s="821" t="s">
        <v>588</v>
      </c>
      <c r="B966" s="822" t="s">
        <v>6328</v>
      </c>
      <c r="C966" s="822" t="s">
        <v>6329</v>
      </c>
      <c r="D966" s="822" t="s">
        <v>6655</v>
      </c>
      <c r="E966" s="822" t="s">
        <v>6656</v>
      </c>
      <c r="F966" s="831">
        <v>2</v>
      </c>
      <c r="G966" s="831">
        <v>782</v>
      </c>
      <c r="H966" s="831"/>
      <c r="I966" s="831">
        <v>391</v>
      </c>
      <c r="J966" s="831"/>
      <c r="K966" s="831"/>
      <c r="L966" s="831"/>
      <c r="M966" s="831"/>
      <c r="N966" s="831">
        <v>1</v>
      </c>
      <c r="O966" s="831">
        <v>396</v>
      </c>
      <c r="P966" s="827"/>
      <c r="Q966" s="832">
        <v>396</v>
      </c>
    </row>
    <row r="967" spans="1:17" ht="14.45" customHeight="1" x14ac:dyDescent="0.2">
      <c r="A967" s="821" t="s">
        <v>588</v>
      </c>
      <c r="B967" s="822" t="s">
        <v>6328</v>
      </c>
      <c r="C967" s="822" t="s">
        <v>6329</v>
      </c>
      <c r="D967" s="822" t="s">
        <v>7573</v>
      </c>
      <c r="E967" s="822" t="s">
        <v>7574</v>
      </c>
      <c r="F967" s="831"/>
      <c r="G967" s="831"/>
      <c r="H967" s="831"/>
      <c r="I967" s="831"/>
      <c r="J967" s="831"/>
      <c r="K967" s="831"/>
      <c r="L967" s="831"/>
      <c r="M967" s="831"/>
      <c r="N967" s="831">
        <v>1</v>
      </c>
      <c r="O967" s="831">
        <v>45</v>
      </c>
      <c r="P967" s="827"/>
      <c r="Q967" s="832">
        <v>45</v>
      </c>
    </row>
    <row r="968" spans="1:17" ht="14.45" customHeight="1" x14ac:dyDescent="0.2">
      <c r="A968" s="821" t="s">
        <v>588</v>
      </c>
      <c r="B968" s="822" t="s">
        <v>6328</v>
      </c>
      <c r="C968" s="822" t="s">
        <v>6329</v>
      </c>
      <c r="D968" s="822" t="s">
        <v>7575</v>
      </c>
      <c r="E968" s="822" t="s">
        <v>7576</v>
      </c>
      <c r="F968" s="831">
        <v>157</v>
      </c>
      <c r="G968" s="831">
        <v>181178</v>
      </c>
      <c r="H968" s="831">
        <v>1.9787682528587498</v>
      </c>
      <c r="I968" s="831">
        <v>1154</v>
      </c>
      <c r="J968" s="831">
        <v>79</v>
      </c>
      <c r="K968" s="831">
        <v>91561</v>
      </c>
      <c r="L968" s="831">
        <v>1</v>
      </c>
      <c r="M968" s="831">
        <v>1159</v>
      </c>
      <c r="N968" s="831">
        <v>87</v>
      </c>
      <c r="O968" s="831">
        <v>101268</v>
      </c>
      <c r="P968" s="827">
        <v>1.1060167538580836</v>
      </c>
      <c r="Q968" s="832">
        <v>1164</v>
      </c>
    </row>
    <row r="969" spans="1:17" ht="14.45" customHeight="1" x14ac:dyDescent="0.2">
      <c r="A969" s="821" t="s">
        <v>588</v>
      </c>
      <c r="B969" s="822" t="s">
        <v>6328</v>
      </c>
      <c r="C969" s="822" t="s">
        <v>6329</v>
      </c>
      <c r="D969" s="822" t="s">
        <v>6528</v>
      </c>
      <c r="E969" s="822" t="s">
        <v>6460</v>
      </c>
      <c r="F969" s="831">
        <v>9</v>
      </c>
      <c r="G969" s="831">
        <v>8667</v>
      </c>
      <c r="H969" s="831"/>
      <c r="I969" s="831">
        <v>963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588</v>
      </c>
      <c r="B970" s="822" t="s">
        <v>6328</v>
      </c>
      <c r="C970" s="822" t="s">
        <v>6329</v>
      </c>
      <c r="D970" s="822" t="s">
        <v>6931</v>
      </c>
      <c r="E970" s="822" t="s">
        <v>6932</v>
      </c>
      <c r="F970" s="831"/>
      <c r="G970" s="831"/>
      <c r="H970" s="831"/>
      <c r="I970" s="831"/>
      <c r="J970" s="831"/>
      <c r="K970" s="831"/>
      <c r="L970" s="831"/>
      <c r="M970" s="831"/>
      <c r="N970" s="831">
        <v>1</v>
      </c>
      <c r="O970" s="831">
        <v>1697</v>
      </c>
      <c r="P970" s="827"/>
      <c r="Q970" s="832">
        <v>1697</v>
      </c>
    </row>
    <row r="971" spans="1:17" ht="14.45" customHeight="1" x14ac:dyDescent="0.2">
      <c r="A971" s="821" t="s">
        <v>588</v>
      </c>
      <c r="B971" s="822" t="s">
        <v>6328</v>
      </c>
      <c r="C971" s="822" t="s">
        <v>6329</v>
      </c>
      <c r="D971" s="822" t="s">
        <v>6667</v>
      </c>
      <c r="E971" s="822" t="s">
        <v>6668</v>
      </c>
      <c r="F971" s="831"/>
      <c r="G971" s="831"/>
      <c r="H971" s="831"/>
      <c r="I971" s="831"/>
      <c r="J971" s="831"/>
      <c r="K971" s="831"/>
      <c r="L971" s="831"/>
      <c r="M971" s="831"/>
      <c r="N971" s="831">
        <v>1</v>
      </c>
      <c r="O971" s="831">
        <v>0</v>
      </c>
      <c r="P971" s="827"/>
      <c r="Q971" s="832">
        <v>0</v>
      </c>
    </row>
    <row r="972" spans="1:17" ht="14.45" customHeight="1" x14ac:dyDescent="0.2">
      <c r="A972" s="821" t="s">
        <v>588</v>
      </c>
      <c r="B972" s="822" t="s">
        <v>6328</v>
      </c>
      <c r="C972" s="822" t="s">
        <v>6329</v>
      </c>
      <c r="D972" s="822" t="s">
        <v>6821</v>
      </c>
      <c r="E972" s="822" t="s">
        <v>6822</v>
      </c>
      <c r="F972" s="831"/>
      <c r="G972" s="831"/>
      <c r="H972" s="831"/>
      <c r="I972" s="831"/>
      <c r="J972" s="831"/>
      <c r="K972" s="831"/>
      <c r="L972" s="831"/>
      <c r="M972" s="831"/>
      <c r="N972" s="831">
        <v>1</v>
      </c>
      <c r="O972" s="831">
        <v>1269</v>
      </c>
      <c r="P972" s="827"/>
      <c r="Q972" s="832">
        <v>1269</v>
      </c>
    </row>
    <row r="973" spans="1:17" ht="14.45" customHeight="1" x14ac:dyDescent="0.2">
      <c r="A973" s="821" t="s">
        <v>588</v>
      </c>
      <c r="B973" s="822" t="s">
        <v>6328</v>
      </c>
      <c r="C973" s="822" t="s">
        <v>6329</v>
      </c>
      <c r="D973" s="822" t="s">
        <v>7577</v>
      </c>
      <c r="E973" s="822" t="s">
        <v>7578</v>
      </c>
      <c r="F973" s="831">
        <v>1</v>
      </c>
      <c r="G973" s="831">
        <v>487</v>
      </c>
      <c r="H973" s="831"/>
      <c r="I973" s="831">
        <v>487</v>
      </c>
      <c r="J973" s="831"/>
      <c r="K973" s="831"/>
      <c r="L973" s="831"/>
      <c r="M973" s="831"/>
      <c r="N973" s="831"/>
      <c r="O973" s="831"/>
      <c r="P973" s="827"/>
      <c r="Q973" s="832"/>
    </row>
    <row r="974" spans="1:17" ht="14.45" customHeight="1" x14ac:dyDescent="0.2">
      <c r="A974" s="821" t="s">
        <v>588</v>
      </c>
      <c r="B974" s="822" t="s">
        <v>6328</v>
      </c>
      <c r="C974" s="822" t="s">
        <v>6329</v>
      </c>
      <c r="D974" s="822" t="s">
        <v>7579</v>
      </c>
      <c r="E974" s="822" t="s">
        <v>7580</v>
      </c>
      <c r="F974" s="831"/>
      <c r="G974" s="831"/>
      <c r="H974" s="831"/>
      <c r="I974" s="831"/>
      <c r="J974" s="831">
        <v>1</v>
      </c>
      <c r="K974" s="831">
        <v>336</v>
      </c>
      <c r="L974" s="831">
        <v>1</v>
      </c>
      <c r="M974" s="831">
        <v>336</v>
      </c>
      <c r="N974" s="831"/>
      <c r="O974" s="831"/>
      <c r="P974" s="827"/>
      <c r="Q974" s="832"/>
    </row>
    <row r="975" spans="1:17" ht="14.45" customHeight="1" x14ac:dyDescent="0.2">
      <c r="A975" s="821" t="s">
        <v>588</v>
      </c>
      <c r="B975" s="822" t="s">
        <v>6328</v>
      </c>
      <c r="C975" s="822" t="s">
        <v>6329</v>
      </c>
      <c r="D975" s="822" t="s">
        <v>6933</v>
      </c>
      <c r="E975" s="822" t="s">
        <v>6934</v>
      </c>
      <c r="F975" s="831"/>
      <c r="G975" s="831"/>
      <c r="H975" s="831"/>
      <c r="I975" s="831"/>
      <c r="J975" s="831"/>
      <c r="K975" s="831"/>
      <c r="L975" s="831"/>
      <c r="M975" s="831"/>
      <c r="N975" s="831">
        <v>1</v>
      </c>
      <c r="O975" s="831">
        <v>1860</v>
      </c>
      <c r="P975" s="827"/>
      <c r="Q975" s="832">
        <v>1860</v>
      </c>
    </row>
    <row r="976" spans="1:17" ht="14.45" customHeight="1" x14ac:dyDescent="0.2">
      <c r="A976" s="821" t="s">
        <v>588</v>
      </c>
      <c r="B976" s="822" t="s">
        <v>6328</v>
      </c>
      <c r="C976" s="822" t="s">
        <v>6329</v>
      </c>
      <c r="D976" s="822" t="s">
        <v>7581</v>
      </c>
      <c r="E976" s="822" t="s">
        <v>7582</v>
      </c>
      <c r="F976" s="831">
        <v>26</v>
      </c>
      <c r="G976" s="831">
        <v>0</v>
      </c>
      <c r="H976" s="831"/>
      <c r="I976" s="831">
        <v>0</v>
      </c>
      <c r="J976" s="831">
        <v>30</v>
      </c>
      <c r="K976" s="831">
        <v>0</v>
      </c>
      <c r="L976" s="831"/>
      <c r="M976" s="831">
        <v>0</v>
      </c>
      <c r="N976" s="831">
        <v>24</v>
      </c>
      <c r="O976" s="831">
        <v>0</v>
      </c>
      <c r="P976" s="827"/>
      <c r="Q976" s="832">
        <v>0</v>
      </c>
    </row>
    <row r="977" spans="1:17" ht="14.45" customHeight="1" x14ac:dyDescent="0.2">
      <c r="A977" s="821" t="s">
        <v>588</v>
      </c>
      <c r="B977" s="822" t="s">
        <v>6328</v>
      </c>
      <c r="C977" s="822" t="s">
        <v>6329</v>
      </c>
      <c r="D977" s="822" t="s">
        <v>7583</v>
      </c>
      <c r="E977" s="822" t="s">
        <v>7584</v>
      </c>
      <c r="F977" s="831">
        <v>1</v>
      </c>
      <c r="G977" s="831">
        <v>1752</v>
      </c>
      <c r="H977" s="831"/>
      <c r="I977" s="831">
        <v>1752</v>
      </c>
      <c r="J977" s="831"/>
      <c r="K977" s="831"/>
      <c r="L977" s="831"/>
      <c r="M977" s="831"/>
      <c r="N977" s="831"/>
      <c r="O977" s="831"/>
      <c r="P977" s="827"/>
      <c r="Q977" s="832"/>
    </row>
    <row r="978" spans="1:17" ht="14.45" customHeight="1" x14ac:dyDescent="0.2">
      <c r="A978" s="821" t="s">
        <v>588</v>
      </c>
      <c r="B978" s="822" t="s">
        <v>6328</v>
      </c>
      <c r="C978" s="822" t="s">
        <v>6329</v>
      </c>
      <c r="D978" s="822" t="s">
        <v>7585</v>
      </c>
      <c r="E978" s="822" t="s">
        <v>7586</v>
      </c>
      <c r="F978" s="831">
        <v>347</v>
      </c>
      <c r="G978" s="831">
        <v>129772</v>
      </c>
      <c r="H978" s="831">
        <v>0.8872935127447763</v>
      </c>
      <c r="I978" s="831">
        <v>373.98270893371756</v>
      </c>
      <c r="J978" s="831">
        <v>389</v>
      </c>
      <c r="K978" s="831">
        <v>146256</v>
      </c>
      <c r="L978" s="831">
        <v>1</v>
      </c>
      <c r="M978" s="831">
        <v>375.97943444730078</v>
      </c>
      <c r="N978" s="831">
        <v>455</v>
      </c>
      <c r="O978" s="831">
        <v>172433</v>
      </c>
      <c r="P978" s="827">
        <v>1.1789806913904386</v>
      </c>
      <c r="Q978" s="832">
        <v>378.97362637362636</v>
      </c>
    </row>
    <row r="979" spans="1:17" ht="14.45" customHeight="1" x14ac:dyDescent="0.2">
      <c r="A979" s="821" t="s">
        <v>588</v>
      </c>
      <c r="B979" s="822" t="s">
        <v>6328</v>
      </c>
      <c r="C979" s="822" t="s">
        <v>6329</v>
      </c>
      <c r="D979" s="822" t="s">
        <v>6946</v>
      </c>
      <c r="E979" s="822" t="s">
        <v>6947</v>
      </c>
      <c r="F979" s="831">
        <v>1</v>
      </c>
      <c r="G979" s="831">
        <v>2571</v>
      </c>
      <c r="H979" s="831">
        <v>0.49518489984591679</v>
      </c>
      <c r="I979" s="831">
        <v>2571</v>
      </c>
      <c r="J979" s="831">
        <v>2</v>
      </c>
      <c r="K979" s="831">
        <v>5192</v>
      </c>
      <c r="L979" s="831">
        <v>1</v>
      </c>
      <c r="M979" s="831">
        <v>2596</v>
      </c>
      <c r="N979" s="831">
        <v>1</v>
      </c>
      <c r="O979" s="831">
        <v>2617</v>
      </c>
      <c r="P979" s="827">
        <v>0.50404468412942993</v>
      </c>
      <c r="Q979" s="832">
        <v>2617</v>
      </c>
    </row>
    <row r="980" spans="1:17" ht="14.45" customHeight="1" x14ac:dyDescent="0.2">
      <c r="A980" s="821" t="s">
        <v>588</v>
      </c>
      <c r="B980" s="822" t="s">
        <v>6328</v>
      </c>
      <c r="C980" s="822" t="s">
        <v>6329</v>
      </c>
      <c r="D980" s="822" t="s">
        <v>6831</v>
      </c>
      <c r="E980" s="822" t="s">
        <v>6832</v>
      </c>
      <c r="F980" s="831"/>
      <c r="G980" s="831"/>
      <c r="H980" s="831"/>
      <c r="I980" s="831"/>
      <c r="J980" s="831"/>
      <c r="K980" s="831"/>
      <c r="L980" s="831"/>
      <c r="M980" s="831"/>
      <c r="N980" s="831">
        <v>1</v>
      </c>
      <c r="O980" s="831">
        <v>340</v>
      </c>
      <c r="P980" s="827"/>
      <c r="Q980" s="832">
        <v>340</v>
      </c>
    </row>
    <row r="981" spans="1:17" ht="14.45" customHeight="1" x14ac:dyDescent="0.2">
      <c r="A981" s="821" t="s">
        <v>588</v>
      </c>
      <c r="B981" s="822" t="s">
        <v>6328</v>
      </c>
      <c r="C981" s="822" t="s">
        <v>6329</v>
      </c>
      <c r="D981" s="822" t="s">
        <v>6503</v>
      </c>
      <c r="E981" s="822" t="s">
        <v>6504</v>
      </c>
      <c r="F981" s="831">
        <v>11</v>
      </c>
      <c r="G981" s="831">
        <v>6875</v>
      </c>
      <c r="H981" s="831">
        <v>0.73099415204678364</v>
      </c>
      <c r="I981" s="831">
        <v>625</v>
      </c>
      <c r="J981" s="831">
        <v>15</v>
      </c>
      <c r="K981" s="831">
        <v>9405</v>
      </c>
      <c r="L981" s="831">
        <v>1</v>
      </c>
      <c r="M981" s="831">
        <v>627</v>
      </c>
      <c r="N981" s="831">
        <v>10</v>
      </c>
      <c r="O981" s="831">
        <v>6300</v>
      </c>
      <c r="P981" s="827">
        <v>0.66985645933014359</v>
      </c>
      <c r="Q981" s="832">
        <v>630</v>
      </c>
    </row>
    <row r="982" spans="1:17" ht="14.45" customHeight="1" x14ac:dyDescent="0.2">
      <c r="A982" s="821" t="s">
        <v>588</v>
      </c>
      <c r="B982" s="822" t="s">
        <v>6328</v>
      </c>
      <c r="C982" s="822" t="s">
        <v>6329</v>
      </c>
      <c r="D982" s="822" t="s">
        <v>6505</v>
      </c>
      <c r="E982" s="822" t="s">
        <v>6504</v>
      </c>
      <c r="F982" s="831">
        <v>2</v>
      </c>
      <c r="G982" s="831">
        <v>1078</v>
      </c>
      <c r="H982" s="831">
        <v>1.9926062846580406</v>
      </c>
      <c r="I982" s="831">
        <v>539</v>
      </c>
      <c r="J982" s="831">
        <v>1</v>
      </c>
      <c r="K982" s="831">
        <v>541</v>
      </c>
      <c r="L982" s="831">
        <v>1</v>
      </c>
      <c r="M982" s="831">
        <v>541</v>
      </c>
      <c r="N982" s="831">
        <v>1</v>
      </c>
      <c r="O982" s="831">
        <v>544</v>
      </c>
      <c r="P982" s="827">
        <v>1.0055452865064696</v>
      </c>
      <c r="Q982" s="832">
        <v>544</v>
      </c>
    </row>
    <row r="983" spans="1:17" ht="14.45" customHeight="1" x14ac:dyDescent="0.2">
      <c r="A983" s="821" t="s">
        <v>588</v>
      </c>
      <c r="B983" s="822" t="s">
        <v>6328</v>
      </c>
      <c r="C983" s="822" t="s">
        <v>6329</v>
      </c>
      <c r="D983" s="822" t="s">
        <v>7587</v>
      </c>
      <c r="E983" s="822" t="s">
        <v>7588</v>
      </c>
      <c r="F983" s="831"/>
      <c r="G983" s="831"/>
      <c r="H983" s="831"/>
      <c r="I983" s="831"/>
      <c r="J983" s="831"/>
      <c r="K983" s="831"/>
      <c r="L983" s="831"/>
      <c r="M983" s="831"/>
      <c r="N983" s="831">
        <v>1</v>
      </c>
      <c r="O983" s="831">
        <v>1433</v>
      </c>
      <c r="P983" s="827"/>
      <c r="Q983" s="832">
        <v>1433</v>
      </c>
    </row>
    <row r="984" spans="1:17" ht="14.45" customHeight="1" x14ac:dyDescent="0.2">
      <c r="A984" s="821" t="s">
        <v>588</v>
      </c>
      <c r="B984" s="822" t="s">
        <v>6328</v>
      </c>
      <c r="C984" s="822" t="s">
        <v>6329</v>
      </c>
      <c r="D984" s="822" t="s">
        <v>6860</v>
      </c>
      <c r="E984" s="822" t="s">
        <v>6861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0</v>
      </c>
      <c r="P984" s="827"/>
      <c r="Q984" s="832">
        <v>0</v>
      </c>
    </row>
    <row r="985" spans="1:17" ht="14.45" customHeight="1" x14ac:dyDescent="0.2">
      <c r="A985" s="821" t="s">
        <v>588</v>
      </c>
      <c r="B985" s="822" t="s">
        <v>6328</v>
      </c>
      <c r="C985" s="822" t="s">
        <v>6329</v>
      </c>
      <c r="D985" s="822" t="s">
        <v>7589</v>
      </c>
      <c r="E985" s="822" t="s">
        <v>7590</v>
      </c>
      <c r="F985" s="831"/>
      <c r="G985" s="831"/>
      <c r="H985" s="831"/>
      <c r="I985" s="831"/>
      <c r="J985" s="831"/>
      <c r="K985" s="831"/>
      <c r="L985" s="831"/>
      <c r="M985" s="831"/>
      <c r="N985" s="831">
        <v>1</v>
      </c>
      <c r="O985" s="831">
        <v>1585</v>
      </c>
      <c r="P985" s="827"/>
      <c r="Q985" s="832">
        <v>1585</v>
      </c>
    </row>
    <row r="986" spans="1:17" ht="14.45" customHeight="1" x14ac:dyDescent="0.2">
      <c r="A986" s="821" t="s">
        <v>588</v>
      </c>
      <c r="B986" s="822" t="s">
        <v>6328</v>
      </c>
      <c r="C986" s="822" t="s">
        <v>6329</v>
      </c>
      <c r="D986" s="822" t="s">
        <v>7591</v>
      </c>
      <c r="E986" s="822" t="s">
        <v>7592</v>
      </c>
      <c r="F986" s="831"/>
      <c r="G986" s="831"/>
      <c r="H986" s="831"/>
      <c r="I986" s="831"/>
      <c r="J986" s="831">
        <v>1</v>
      </c>
      <c r="K986" s="831">
        <v>1952</v>
      </c>
      <c r="L986" s="831">
        <v>1</v>
      </c>
      <c r="M986" s="831">
        <v>1952</v>
      </c>
      <c r="N986" s="831"/>
      <c r="O986" s="831"/>
      <c r="P986" s="827"/>
      <c r="Q986" s="832"/>
    </row>
    <row r="987" spans="1:17" ht="14.45" customHeight="1" x14ac:dyDescent="0.2">
      <c r="A987" s="821" t="s">
        <v>588</v>
      </c>
      <c r="B987" s="822" t="s">
        <v>6328</v>
      </c>
      <c r="C987" s="822" t="s">
        <v>6329</v>
      </c>
      <c r="D987" s="822" t="s">
        <v>7593</v>
      </c>
      <c r="E987" s="822" t="s">
        <v>6331</v>
      </c>
      <c r="F987" s="831">
        <v>9</v>
      </c>
      <c r="G987" s="831">
        <v>0</v>
      </c>
      <c r="H987" s="831"/>
      <c r="I987" s="831">
        <v>0</v>
      </c>
      <c r="J987" s="831">
        <v>10</v>
      </c>
      <c r="K987" s="831">
        <v>0</v>
      </c>
      <c r="L987" s="831"/>
      <c r="M987" s="831">
        <v>0</v>
      </c>
      <c r="N987" s="831">
        <v>4</v>
      </c>
      <c r="O987" s="831">
        <v>0</v>
      </c>
      <c r="P987" s="827"/>
      <c r="Q987" s="832">
        <v>0</v>
      </c>
    </row>
    <row r="988" spans="1:17" ht="14.45" customHeight="1" x14ac:dyDescent="0.2">
      <c r="A988" s="821" t="s">
        <v>588</v>
      </c>
      <c r="B988" s="822" t="s">
        <v>6328</v>
      </c>
      <c r="C988" s="822" t="s">
        <v>6329</v>
      </c>
      <c r="D988" s="822" t="s">
        <v>6332</v>
      </c>
      <c r="E988" s="822" t="s">
        <v>6333</v>
      </c>
      <c r="F988" s="831">
        <v>8</v>
      </c>
      <c r="G988" s="831">
        <v>0</v>
      </c>
      <c r="H988" s="831"/>
      <c r="I988" s="831">
        <v>0</v>
      </c>
      <c r="J988" s="831">
        <v>8</v>
      </c>
      <c r="K988" s="831">
        <v>0</v>
      </c>
      <c r="L988" s="831"/>
      <c r="M988" s="831">
        <v>0</v>
      </c>
      <c r="N988" s="831">
        <v>1</v>
      </c>
      <c r="O988" s="831">
        <v>0</v>
      </c>
      <c r="P988" s="827"/>
      <c r="Q988" s="832">
        <v>0</v>
      </c>
    </row>
    <row r="989" spans="1:17" ht="14.45" customHeight="1" x14ac:dyDescent="0.2">
      <c r="A989" s="821" t="s">
        <v>588</v>
      </c>
      <c r="B989" s="822" t="s">
        <v>6328</v>
      </c>
      <c r="C989" s="822" t="s">
        <v>6329</v>
      </c>
      <c r="D989" s="822" t="s">
        <v>6868</v>
      </c>
      <c r="E989" s="822" t="s">
        <v>6869</v>
      </c>
      <c r="F989" s="831"/>
      <c r="G989" s="831"/>
      <c r="H989" s="831"/>
      <c r="I989" s="831"/>
      <c r="J989" s="831"/>
      <c r="K989" s="831"/>
      <c r="L989" s="831"/>
      <c r="M989" s="831"/>
      <c r="N989" s="831">
        <v>1</v>
      </c>
      <c r="O989" s="831">
        <v>7676</v>
      </c>
      <c r="P989" s="827"/>
      <c r="Q989" s="832">
        <v>7676</v>
      </c>
    </row>
    <row r="990" spans="1:17" ht="14.45" customHeight="1" x14ac:dyDescent="0.2">
      <c r="A990" s="821" t="s">
        <v>588</v>
      </c>
      <c r="B990" s="822" t="s">
        <v>6328</v>
      </c>
      <c r="C990" s="822" t="s">
        <v>6329</v>
      </c>
      <c r="D990" s="822" t="s">
        <v>7594</v>
      </c>
      <c r="E990" s="822" t="s">
        <v>7595</v>
      </c>
      <c r="F990" s="831"/>
      <c r="G990" s="831"/>
      <c r="H990" s="831"/>
      <c r="I990" s="831"/>
      <c r="J990" s="831">
        <v>3</v>
      </c>
      <c r="K990" s="831">
        <v>28176</v>
      </c>
      <c r="L990" s="831">
        <v>1</v>
      </c>
      <c r="M990" s="831">
        <v>9392</v>
      </c>
      <c r="N990" s="831">
        <v>1</v>
      </c>
      <c r="O990" s="831">
        <v>9507</v>
      </c>
      <c r="P990" s="827">
        <v>0.33741482112436116</v>
      </c>
      <c r="Q990" s="832">
        <v>9507</v>
      </c>
    </row>
    <row r="991" spans="1:17" ht="14.45" customHeight="1" x14ac:dyDescent="0.2">
      <c r="A991" s="821" t="s">
        <v>588</v>
      </c>
      <c r="B991" s="822" t="s">
        <v>6328</v>
      </c>
      <c r="C991" s="822" t="s">
        <v>6329</v>
      </c>
      <c r="D991" s="822" t="s">
        <v>7596</v>
      </c>
      <c r="E991" s="822" t="s">
        <v>7597</v>
      </c>
      <c r="F991" s="831"/>
      <c r="G991" s="831"/>
      <c r="H991" s="831"/>
      <c r="I991" s="831"/>
      <c r="J991" s="831"/>
      <c r="K991" s="831"/>
      <c r="L991" s="831"/>
      <c r="M991" s="831"/>
      <c r="N991" s="831">
        <v>82</v>
      </c>
      <c r="O991" s="831">
        <v>0</v>
      </c>
      <c r="P991" s="827"/>
      <c r="Q991" s="832">
        <v>0</v>
      </c>
    </row>
    <row r="992" spans="1:17" ht="14.45" customHeight="1" x14ac:dyDescent="0.2">
      <c r="A992" s="821" t="s">
        <v>588</v>
      </c>
      <c r="B992" s="822" t="s">
        <v>6328</v>
      </c>
      <c r="C992" s="822" t="s">
        <v>6329</v>
      </c>
      <c r="D992" s="822" t="s">
        <v>7598</v>
      </c>
      <c r="E992" s="822" t="s">
        <v>7599</v>
      </c>
      <c r="F992" s="831"/>
      <c r="G992" s="831"/>
      <c r="H992" s="831"/>
      <c r="I992" s="831"/>
      <c r="J992" s="831"/>
      <c r="K992" s="831"/>
      <c r="L992" s="831"/>
      <c r="M992" s="831"/>
      <c r="N992" s="831">
        <v>40</v>
      </c>
      <c r="O992" s="831">
        <v>0</v>
      </c>
      <c r="P992" s="827"/>
      <c r="Q992" s="832">
        <v>0</v>
      </c>
    </row>
    <row r="993" spans="1:17" ht="14.45" customHeight="1" x14ac:dyDescent="0.2">
      <c r="A993" s="821" t="s">
        <v>588</v>
      </c>
      <c r="B993" s="822" t="s">
        <v>6328</v>
      </c>
      <c r="C993" s="822" t="s">
        <v>6329</v>
      </c>
      <c r="D993" s="822" t="s">
        <v>7600</v>
      </c>
      <c r="E993" s="822" t="s">
        <v>7601</v>
      </c>
      <c r="F993" s="831">
        <v>1</v>
      </c>
      <c r="G993" s="831">
        <v>396</v>
      </c>
      <c r="H993" s="831"/>
      <c r="I993" s="831">
        <v>396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588</v>
      </c>
      <c r="B994" s="822" t="s">
        <v>7602</v>
      </c>
      <c r="C994" s="822" t="s">
        <v>6335</v>
      </c>
      <c r="D994" s="822" t="s">
        <v>6998</v>
      </c>
      <c r="E994" s="822" t="s">
        <v>6999</v>
      </c>
      <c r="F994" s="831"/>
      <c r="G994" s="831"/>
      <c r="H994" s="831"/>
      <c r="I994" s="831"/>
      <c r="J994" s="831">
        <v>4.2</v>
      </c>
      <c r="K994" s="831">
        <v>777.99</v>
      </c>
      <c r="L994" s="831">
        <v>1</v>
      </c>
      <c r="M994" s="831">
        <v>185.23571428571427</v>
      </c>
      <c r="N994" s="831"/>
      <c r="O994" s="831"/>
      <c r="P994" s="827"/>
      <c r="Q994" s="832"/>
    </row>
    <row r="995" spans="1:17" ht="14.45" customHeight="1" x14ac:dyDescent="0.2">
      <c r="A995" s="821" t="s">
        <v>588</v>
      </c>
      <c r="B995" s="822" t="s">
        <v>7602</v>
      </c>
      <c r="C995" s="822" t="s">
        <v>6335</v>
      </c>
      <c r="D995" s="822" t="s">
        <v>7022</v>
      </c>
      <c r="E995" s="822" t="s">
        <v>7023</v>
      </c>
      <c r="F995" s="831"/>
      <c r="G995" s="831"/>
      <c r="H995" s="831"/>
      <c r="I995" s="831"/>
      <c r="J995" s="831">
        <v>0.5</v>
      </c>
      <c r="K995" s="831">
        <v>342.8</v>
      </c>
      <c r="L995" s="831">
        <v>1</v>
      </c>
      <c r="M995" s="831">
        <v>685.6</v>
      </c>
      <c r="N995" s="831"/>
      <c r="O995" s="831"/>
      <c r="P995" s="827"/>
      <c r="Q995" s="832"/>
    </row>
    <row r="996" spans="1:17" ht="14.45" customHeight="1" x14ac:dyDescent="0.2">
      <c r="A996" s="821" t="s">
        <v>588</v>
      </c>
      <c r="B996" s="822" t="s">
        <v>7602</v>
      </c>
      <c r="C996" s="822" t="s">
        <v>6335</v>
      </c>
      <c r="D996" s="822" t="s">
        <v>7044</v>
      </c>
      <c r="E996" s="822" t="s">
        <v>2615</v>
      </c>
      <c r="F996" s="831"/>
      <c r="G996" s="831"/>
      <c r="H996" s="831"/>
      <c r="I996" s="831"/>
      <c r="J996" s="831">
        <v>2.6</v>
      </c>
      <c r="K996" s="831">
        <v>386.1</v>
      </c>
      <c r="L996" s="831">
        <v>1</v>
      </c>
      <c r="M996" s="831">
        <v>148.5</v>
      </c>
      <c r="N996" s="831"/>
      <c r="O996" s="831"/>
      <c r="P996" s="827"/>
      <c r="Q996" s="832"/>
    </row>
    <row r="997" spans="1:17" ht="14.45" customHeight="1" x14ac:dyDescent="0.2">
      <c r="A997" s="821" t="s">
        <v>588</v>
      </c>
      <c r="B997" s="822" t="s">
        <v>7602</v>
      </c>
      <c r="C997" s="822" t="s">
        <v>6335</v>
      </c>
      <c r="D997" s="822" t="s">
        <v>7049</v>
      </c>
      <c r="E997" s="822" t="s">
        <v>7050</v>
      </c>
      <c r="F997" s="831"/>
      <c r="G997" s="831"/>
      <c r="H997" s="831"/>
      <c r="I997" s="831"/>
      <c r="J997" s="831">
        <v>14</v>
      </c>
      <c r="K997" s="831">
        <v>50820</v>
      </c>
      <c r="L997" s="831">
        <v>1</v>
      </c>
      <c r="M997" s="831">
        <v>3630</v>
      </c>
      <c r="N997" s="831">
        <v>26</v>
      </c>
      <c r="O997" s="831">
        <v>94380</v>
      </c>
      <c r="P997" s="827">
        <v>1.8571428571428572</v>
      </c>
      <c r="Q997" s="832">
        <v>3630</v>
      </c>
    </row>
    <row r="998" spans="1:17" ht="14.45" customHeight="1" x14ac:dyDescent="0.2">
      <c r="A998" s="821" t="s">
        <v>588</v>
      </c>
      <c r="B998" s="822" t="s">
        <v>7602</v>
      </c>
      <c r="C998" s="822" t="s">
        <v>6335</v>
      </c>
      <c r="D998" s="822" t="s">
        <v>7080</v>
      </c>
      <c r="E998" s="822" t="s">
        <v>2584</v>
      </c>
      <c r="F998" s="831"/>
      <c r="G998" s="831"/>
      <c r="H998" s="831"/>
      <c r="I998" s="831"/>
      <c r="J998" s="831">
        <v>4.05</v>
      </c>
      <c r="K998" s="831">
        <v>3199.06</v>
      </c>
      <c r="L998" s="831">
        <v>1</v>
      </c>
      <c r="M998" s="831">
        <v>789.89135802469139</v>
      </c>
      <c r="N998" s="831"/>
      <c r="O998" s="831"/>
      <c r="P998" s="827"/>
      <c r="Q998" s="832"/>
    </row>
    <row r="999" spans="1:17" ht="14.45" customHeight="1" x14ac:dyDescent="0.2">
      <c r="A999" s="821" t="s">
        <v>588</v>
      </c>
      <c r="B999" s="822" t="s">
        <v>7602</v>
      </c>
      <c r="C999" s="822" t="s">
        <v>6335</v>
      </c>
      <c r="D999" s="822" t="s">
        <v>7083</v>
      </c>
      <c r="E999" s="822" t="s">
        <v>7084</v>
      </c>
      <c r="F999" s="831"/>
      <c r="G999" s="831"/>
      <c r="H999" s="831"/>
      <c r="I999" s="831"/>
      <c r="J999" s="831">
        <v>12.7</v>
      </c>
      <c r="K999" s="831">
        <v>16347.66</v>
      </c>
      <c r="L999" s="831">
        <v>1</v>
      </c>
      <c r="M999" s="831">
        <v>1287.2173228346458</v>
      </c>
      <c r="N999" s="831"/>
      <c r="O999" s="831"/>
      <c r="P999" s="827"/>
      <c r="Q999" s="832"/>
    </row>
    <row r="1000" spans="1:17" ht="14.45" customHeight="1" x14ac:dyDescent="0.2">
      <c r="A1000" s="821" t="s">
        <v>588</v>
      </c>
      <c r="B1000" s="822" t="s">
        <v>7602</v>
      </c>
      <c r="C1000" s="822" t="s">
        <v>6335</v>
      </c>
      <c r="D1000" s="822" t="s">
        <v>7110</v>
      </c>
      <c r="E1000" s="822" t="s">
        <v>7111</v>
      </c>
      <c r="F1000" s="831"/>
      <c r="G1000" s="831"/>
      <c r="H1000" s="831"/>
      <c r="I1000" s="831"/>
      <c r="J1000" s="831">
        <v>8.9</v>
      </c>
      <c r="K1000" s="831">
        <v>5403.65</v>
      </c>
      <c r="L1000" s="831">
        <v>1</v>
      </c>
      <c r="M1000" s="831">
        <v>607.15168539325839</v>
      </c>
      <c r="N1000" s="831"/>
      <c r="O1000" s="831"/>
      <c r="P1000" s="827"/>
      <c r="Q1000" s="832"/>
    </row>
    <row r="1001" spans="1:17" ht="14.45" customHeight="1" x14ac:dyDescent="0.2">
      <c r="A1001" s="821" t="s">
        <v>588</v>
      </c>
      <c r="B1001" s="822" t="s">
        <v>7602</v>
      </c>
      <c r="C1001" s="822" t="s">
        <v>6335</v>
      </c>
      <c r="D1001" s="822" t="s">
        <v>7112</v>
      </c>
      <c r="E1001" s="822" t="s">
        <v>1731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3</v>
      </c>
      <c r="O1001" s="831">
        <v>13914.54</v>
      </c>
      <c r="P1001" s="827"/>
      <c r="Q1001" s="832">
        <v>4638.18</v>
      </c>
    </row>
    <row r="1002" spans="1:17" ht="14.45" customHeight="1" x14ac:dyDescent="0.2">
      <c r="A1002" s="821" t="s">
        <v>588</v>
      </c>
      <c r="B1002" s="822" t="s">
        <v>7602</v>
      </c>
      <c r="C1002" s="822" t="s">
        <v>6335</v>
      </c>
      <c r="D1002" s="822" t="s">
        <v>7116</v>
      </c>
      <c r="E1002" s="822" t="s">
        <v>1812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40.4</v>
      </c>
      <c r="O1002" s="831">
        <v>33339.25</v>
      </c>
      <c r="P1002" s="827"/>
      <c r="Q1002" s="832">
        <v>825.22896039603961</v>
      </c>
    </row>
    <row r="1003" spans="1:17" ht="14.45" customHeight="1" x14ac:dyDescent="0.2">
      <c r="A1003" s="821" t="s">
        <v>588</v>
      </c>
      <c r="B1003" s="822" t="s">
        <v>7602</v>
      </c>
      <c r="C1003" s="822" t="s">
        <v>7124</v>
      </c>
      <c r="D1003" s="822" t="s">
        <v>7127</v>
      </c>
      <c r="E1003" s="822" t="s">
        <v>7128</v>
      </c>
      <c r="F1003" s="831"/>
      <c r="G1003" s="831"/>
      <c r="H1003" s="831"/>
      <c r="I1003" s="831"/>
      <c r="J1003" s="831">
        <v>3</v>
      </c>
      <c r="K1003" s="831">
        <v>6553.4400000000005</v>
      </c>
      <c r="L1003" s="831">
        <v>1</v>
      </c>
      <c r="M1003" s="831">
        <v>2184.48</v>
      </c>
      <c r="N1003" s="831"/>
      <c r="O1003" s="831"/>
      <c r="P1003" s="827"/>
      <c r="Q1003" s="832"/>
    </row>
    <row r="1004" spans="1:17" ht="14.45" customHeight="1" x14ac:dyDescent="0.2">
      <c r="A1004" s="821" t="s">
        <v>588</v>
      </c>
      <c r="B1004" s="822" t="s">
        <v>7602</v>
      </c>
      <c r="C1004" s="822" t="s">
        <v>7124</v>
      </c>
      <c r="D1004" s="822" t="s">
        <v>7129</v>
      </c>
      <c r="E1004" s="822" t="s">
        <v>7130</v>
      </c>
      <c r="F1004" s="831"/>
      <c r="G1004" s="831"/>
      <c r="H1004" s="831"/>
      <c r="I1004" s="831"/>
      <c r="J1004" s="831">
        <v>2</v>
      </c>
      <c r="K1004" s="831">
        <v>5340.68</v>
      </c>
      <c r="L1004" s="831">
        <v>1</v>
      </c>
      <c r="M1004" s="831">
        <v>2670.34</v>
      </c>
      <c r="N1004" s="831"/>
      <c r="O1004" s="831"/>
      <c r="P1004" s="827"/>
      <c r="Q1004" s="832"/>
    </row>
    <row r="1005" spans="1:17" ht="14.45" customHeight="1" x14ac:dyDescent="0.2">
      <c r="A1005" s="821" t="s">
        <v>588</v>
      </c>
      <c r="B1005" s="822" t="s">
        <v>7602</v>
      </c>
      <c r="C1005" s="822" t="s">
        <v>6359</v>
      </c>
      <c r="D1005" s="822" t="s">
        <v>7603</v>
      </c>
      <c r="E1005" s="822" t="s">
        <v>7604</v>
      </c>
      <c r="F1005" s="831"/>
      <c r="G1005" s="831"/>
      <c r="H1005" s="831"/>
      <c r="I1005" s="831"/>
      <c r="J1005" s="831">
        <v>10</v>
      </c>
      <c r="K1005" s="831">
        <v>6934.71</v>
      </c>
      <c r="L1005" s="831">
        <v>1</v>
      </c>
      <c r="M1005" s="831">
        <v>693.471</v>
      </c>
      <c r="N1005" s="831">
        <v>0</v>
      </c>
      <c r="O1005" s="831">
        <v>0</v>
      </c>
      <c r="P1005" s="827">
        <v>0</v>
      </c>
      <c r="Q1005" s="832"/>
    </row>
    <row r="1006" spans="1:17" ht="14.45" customHeight="1" x14ac:dyDescent="0.2">
      <c r="A1006" s="821" t="s">
        <v>588</v>
      </c>
      <c r="B1006" s="822" t="s">
        <v>7602</v>
      </c>
      <c r="C1006" s="822" t="s">
        <v>6359</v>
      </c>
      <c r="D1006" s="822" t="s">
        <v>7404</v>
      </c>
      <c r="E1006" s="822" t="s">
        <v>7405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0</v>
      </c>
      <c r="O1006" s="831">
        <v>0</v>
      </c>
      <c r="P1006" s="827"/>
      <c r="Q1006" s="832"/>
    </row>
    <row r="1007" spans="1:17" ht="14.45" customHeight="1" x14ac:dyDescent="0.2">
      <c r="A1007" s="821" t="s">
        <v>588</v>
      </c>
      <c r="B1007" s="822" t="s">
        <v>7602</v>
      </c>
      <c r="C1007" s="822" t="s">
        <v>6359</v>
      </c>
      <c r="D1007" s="822" t="s">
        <v>7605</v>
      </c>
      <c r="E1007" s="822" t="s">
        <v>7298</v>
      </c>
      <c r="F1007" s="831"/>
      <c r="G1007" s="831"/>
      <c r="H1007" s="831"/>
      <c r="I1007" s="831"/>
      <c r="J1007" s="831">
        <v>1</v>
      </c>
      <c r="K1007" s="831">
        <v>713</v>
      </c>
      <c r="L1007" s="831">
        <v>1</v>
      </c>
      <c r="M1007" s="831">
        <v>713</v>
      </c>
      <c r="N1007" s="831"/>
      <c r="O1007" s="831"/>
      <c r="P1007" s="827"/>
      <c r="Q1007" s="832"/>
    </row>
    <row r="1008" spans="1:17" ht="14.45" customHeight="1" x14ac:dyDescent="0.2">
      <c r="A1008" s="821" t="s">
        <v>588</v>
      </c>
      <c r="B1008" s="822" t="s">
        <v>7602</v>
      </c>
      <c r="C1008" s="822" t="s">
        <v>6329</v>
      </c>
      <c r="D1008" s="822" t="s">
        <v>6423</v>
      </c>
      <c r="E1008" s="822" t="s">
        <v>6424</v>
      </c>
      <c r="F1008" s="831"/>
      <c r="G1008" s="831"/>
      <c r="H1008" s="831"/>
      <c r="I1008" s="831"/>
      <c r="J1008" s="831">
        <v>24</v>
      </c>
      <c r="K1008" s="831">
        <v>6096</v>
      </c>
      <c r="L1008" s="831">
        <v>1</v>
      </c>
      <c r="M1008" s="831">
        <v>254</v>
      </c>
      <c r="N1008" s="831">
        <v>16</v>
      </c>
      <c r="O1008" s="831">
        <v>4080</v>
      </c>
      <c r="P1008" s="827">
        <v>0.6692913385826772</v>
      </c>
      <c r="Q1008" s="832">
        <v>255</v>
      </c>
    </row>
    <row r="1009" spans="1:17" ht="14.45" customHeight="1" x14ac:dyDescent="0.2">
      <c r="A1009" s="821" t="s">
        <v>588</v>
      </c>
      <c r="B1009" s="822" t="s">
        <v>7602</v>
      </c>
      <c r="C1009" s="822" t="s">
        <v>6329</v>
      </c>
      <c r="D1009" s="822" t="s">
        <v>7544</v>
      </c>
      <c r="E1009" s="822" t="s">
        <v>7545</v>
      </c>
      <c r="F1009" s="831"/>
      <c r="G1009" s="831"/>
      <c r="H1009" s="831"/>
      <c r="I1009" s="831"/>
      <c r="J1009" s="831">
        <v>0</v>
      </c>
      <c r="K1009" s="831">
        <v>0</v>
      </c>
      <c r="L1009" s="831"/>
      <c r="M1009" s="831"/>
      <c r="N1009" s="831">
        <v>0</v>
      </c>
      <c r="O1009" s="831">
        <v>0</v>
      </c>
      <c r="P1009" s="827"/>
      <c r="Q1009" s="832"/>
    </row>
    <row r="1010" spans="1:17" ht="14.45" customHeight="1" x14ac:dyDescent="0.2">
      <c r="A1010" s="821" t="s">
        <v>588</v>
      </c>
      <c r="B1010" s="822" t="s">
        <v>7602</v>
      </c>
      <c r="C1010" s="822" t="s">
        <v>6329</v>
      </c>
      <c r="D1010" s="822" t="s">
        <v>7546</v>
      </c>
      <c r="E1010" s="822" t="s">
        <v>7547</v>
      </c>
      <c r="F1010" s="831"/>
      <c r="G1010" s="831"/>
      <c r="H1010" s="831"/>
      <c r="I1010" s="831"/>
      <c r="J1010" s="831">
        <v>647</v>
      </c>
      <c r="K1010" s="831">
        <v>0</v>
      </c>
      <c r="L1010" s="831"/>
      <c r="M1010" s="831">
        <v>0</v>
      </c>
      <c r="N1010" s="831">
        <v>1719</v>
      </c>
      <c r="O1010" s="831">
        <v>0</v>
      </c>
      <c r="P1010" s="827"/>
      <c r="Q1010" s="832">
        <v>0</v>
      </c>
    </row>
    <row r="1011" spans="1:17" ht="14.45" customHeight="1" x14ac:dyDescent="0.2">
      <c r="A1011" s="821" t="s">
        <v>588</v>
      </c>
      <c r="B1011" s="822" t="s">
        <v>7602</v>
      </c>
      <c r="C1011" s="822" t="s">
        <v>6329</v>
      </c>
      <c r="D1011" s="822" t="s">
        <v>7585</v>
      </c>
      <c r="E1011" s="822" t="s">
        <v>7586</v>
      </c>
      <c r="F1011" s="831"/>
      <c r="G1011" s="831"/>
      <c r="H1011" s="831"/>
      <c r="I1011" s="831"/>
      <c r="J1011" s="831">
        <v>4</v>
      </c>
      <c r="K1011" s="831">
        <v>1504</v>
      </c>
      <c r="L1011" s="831">
        <v>1</v>
      </c>
      <c r="M1011" s="831">
        <v>376</v>
      </c>
      <c r="N1011" s="831">
        <v>3</v>
      </c>
      <c r="O1011" s="831">
        <v>1137</v>
      </c>
      <c r="P1011" s="827">
        <v>0.75598404255319152</v>
      </c>
      <c r="Q1011" s="832">
        <v>379</v>
      </c>
    </row>
    <row r="1012" spans="1:17" ht="14.45" customHeight="1" x14ac:dyDescent="0.2">
      <c r="A1012" s="821" t="s">
        <v>588</v>
      </c>
      <c r="B1012" s="822" t="s">
        <v>7602</v>
      </c>
      <c r="C1012" s="822" t="s">
        <v>6329</v>
      </c>
      <c r="D1012" s="822" t="s">
        <v>7606</v>
      </c>
      <c r="E1012" s="822" t="s">
        <v>7607</v>
      </c>
      <c r="F1012" s="831"/>
      <c r="G1012" s="831"/>
      <c r="H1012" s="831"/>
      <c r="I1012" s="831"/>
      <c r="J1012" s="831">
        <v>896</v>
      </c>
      <c r="K1012" s="831">
        <v>2140544</v>
      </c>
      <c r="L1012" s="831">
        <v>1</v>
      </c>
      <c r="M1012" s="831">
        <v>2389</v>
      </c>
      <c r="N1012" s="831">
        <v>801</v>
      </c>
      <c r="O1012" s="831">
        <v>1928241</v>
      </c>
      <c r="P1012" s="827">
        <v>0.90081820322310591</v>
      </c>
      <c r="Q1012" s="832">
        <v>2407.2921348314608</v>
      </c>
    </row>
    <row r="1013" spans="1:17" ht="14.45" customHeight="1" x14ac:dyDescent="0.2">
      <c r="A1013" s="821" t="s">
        <v>588</v>
      </c>
      <c r="B1013" s="822" t="s">
        <v>7608</v>
      </c>
      <c r="C1013" s="822" t="s">
        <v>6335</v>
      </c>
      <c r="D1013" s="822" t="s">
        <v>6965</v>
      </c>
      <c r="E1013" s="822" t="s">
        <v>1863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5.2</v>
      </c>
      <c r="O1013" s="831">
        <v>5901.35</v>
      </c>
      <c r="P1013" s="827"/>
      <c r="Q1013" s="832">
        <v>1134.875</v>
      </c>
    </row>
    <row r="1014" spans="1:17" ht="14.45" customHeight="1" x14ac:dyDescent="0.2">
      <c r="A1014" s="821" t="s">
        <v>588</v>
      </c>
      <c r="B1014" s="822" t="s">
        <v>7608</v>
      </c>
      <c r="C1014" s="822" t="s">
        <v>6335</v>
      </c>
      <c r="D1014" s="822" t="s">
        <v>6971</v>
      </c>
      <c r="E1014" s="822" t="s">
        <v>6972</v>
      </c>
      <c r="F1014" s="831"/>
      <c r="G1014" s="831"/>
      <c r="H1014" s="831"/>
      <c r="I1014" s="831"/>
      <c r="J1014" s="831">
        <v>5</v>
      </c>
      <c r="K1014" s="831">
        <v>1848</v>
      </c>
      <c r="L1014" s="831">
        <v>1</v>
      </c>
      <c r="M1014" s="831">
        <v>369.6</v>
      </c>
      <c r="N1014" s="831"/>
      <c r="O1014" s="831"/>
      <c r="P1014" s="827"/>
      <c r="Q1014" s="832"/>
    </row>
    <row r="1015" spans="1:17" ht="14.45" customHeight="1" x14ac:dyDescent="0.2">
      <c r="A1015" s="821" t="s">
        <v>588</v>
      </c>
      <c r="B1015" s="822" t="s">
        <v>7608</v>
      </c>
      <c r="C1015" s="822" t="s">
        <v>6335</v>
      </c>
      <c r="D1015" s="822" t="s">
        <v>6974</v>
      </c>
      <c r="E1015" s="822" t="s">
        <v>6975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3</v>
      </c>
      <c r="O1015" s="831">
        <v>175.2</v>
      </c>
      <c r="P1015" s="827"/>
      <c r="Q1015" s="832">
        <v>58.4</v>
      </c>
    </row>
    <row r="1016" spans="1:17" ht="14.45" customHeight="1" x14ac:dyDescent="0.2">
      <c r="A1016" s="821" t="s">
        <v>588</v>
      </c>
      <c r="B1016" s="822" t="s">
        <v>7608</v>
      </c>
      <c r="C1016" s="822" t="s">
        <v>6335</v>
      </c>
      <c r="D1016" s="822" t="s">
        <v>6983</v>
      </c>
      <c r="E1016" s="822" t="s">
        <v>2533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33.700000000000003</v>
      </c>
      <c r="O1016" s="831">
        <v>82940.740000000005</v>
      </c>
      <c r="P1016" s="827"/>
      <c r="Q1016" s="832">
        <v>2461.1495548961425</v>
      </c>
    </row>
    <row r="1017" spans="1:17" ht="14.45" customHeight="1" x14ac:dyDescent="0.2">
      <c r="A1017" s="821" t="s">
        <v>588</v>
      </c>
      <c r="B1017" s="822" t="s">
        <v>7608</v>
      </c>
      <c r="C1017" s="822" t="s">
        <v>6335</v>
      </c>
      <c r="D1017" s="822" t="s">
        <v>6998</v>
      </c>
      <c r="E1017" s="822" t="s">
        <v>6999</v>
      </c>
      <c r="F1017" s="831"/>
      <c r="G1017" s="831"/>
      <c r="H1017" s="831"/>
      <c r="I1017" s="831"/>
      <c r="J1017" s="831">
        <v>13.000000000000002</v>
      </c>
      <c r="K1017" s="831">
        <v>2380.8999999999996</v>
      </c>
      <c r="L1017" s="831">
        <v>1</v>
      </c>
      <c r="M1017" s="831">
        <v>183.14615384615379</v>
      </c>
      <c r="N1017" s="831">
        <v>13.799999999999999</v>
      </c>
      <c r="O1017" s="831">
        <v>2812.02</v>
      </c>
      <c r="P1017" s="827">
        <v>1.1810743836364401</v>
      </c>
      <c r="Q1017" s="832">
        <v>203.76956521739132</v>
      </c>
    </row>
    <row r="1018" spans="1:17" ht="14.45" customHeight="1" x14ac:dyDescent="0.2">
      <c r="A1018" s="821" t="s">
        <v>588</v>
      </c>
      <c r="B1018" s="822" t="s">
        <v>7608</v>
      </c>
      <c r="C1018" s="822" t="s">
        <v>6335</v>
      </c>
      <c r="D1018" s="822" t="s">
        <v>7002</v>
      </c>
      <c r="E1018" s="822" t="s">
        <v>7003</v>
      </c>
      <c r="F1018" s="831"/>
      <c r="G1018" s="831"/>
      <c r="H1018" s="831"/>
      <c r="I1018" s="831"/>
      <c r="J1018" s="831">
        <v>3</v>
      </c>
      <c r="K1018" s="831">
        <v>197.25</v>
      </c>
      <c r="L1018" s="831">
        <v>1</v>
      </c>
      <c r="M1018" s="831">
        <v>65.75</v>
      </c>
      <c r="N1018" s="831">
        <v>157.20000000000002</v>
      </c>
      <c r="O1018" s="831">
        <v>4632.68</v>
      </c>
      <c r="P1018" s="827">
        <v>23.486337135614704</v>
      </c>
      <c r="Q1018" s="832">
        <v>29.469974554707377</v>
      </c>
    </row>
    <row r="1019" spans="1:17" ht="14.45" customHeight="1" x14ac:dyDescent="0.2">
      <c r="A1019" s="821" t="s">
        <v>588</v>
      </c>
      <c r="B1019" s="822" t="s">
        <v>7608</v>
      </c>
      <c r="C1019" s="822" t="s">
        <v>6335</v>
      </c>
      <c r="D1019" s="822" t="s">
        <v>7004</v>
      </c>
      <c r="E1019" s="822" t="s">
        <v>7003</v>
      </c>
      <c r="F1019" s="831"/>
      <c r="G1019" s="831"/>
      <c r="H1019" s="831"/>
      <c r="I1019" s="831"/>
      <c r="J1019" s="831">
        <v>89.2</v>
      </c>
      <c r="K1019" s="831">
        <v>11728.01</v>
      </c>
      <c r="L1019" s="831">
        <v>1</v>
      </c>
      <c r="M1019" s="831">
        <v>131.47993273542602</v>
      </c>
      <c r="N1019" s="831">
        <v>168.4</v>
      </c>
      <c r="O1019" s="831">
        <v>9923.77</v>
      </c>
      <c r="P1019" s="827">
        <v>0.84615974918166004</v>
      </c>
      <c r="Q1019" s="832">
        <v>58.929750593824231</v>
      </c>
    </row>
    <row r="1020" spans="1:17" ht="14.45" customHeight="1" x14ac:dyDescent="0.2">
      <c r="A1020" s="821" t="s">
        <v>588</v>
      </c>
      <c r="B1020" s="822" t="s">
        <v>7608</v>
      </c>
      <c r="C1020" s="822" t="s">
        <v>6335</v>
      </c>
      <c r="D1020" s="822" t="s">
        <v>7018</v>
      </c>
      <c r="E1020" s="822" t="s">
        <v>7019</v>
      </c>
      <c r="F1020" s="831"/>
      <c r="G1020" s="831"/>
      <c r="H1020" s="831"/>
      <c r="I1020" s="831"/>
      <c r="J1020" s="831">
        <v>8.1999999999999993</v>
      </c>
      <c r="K1020" s="831">
        <v>485.14</v>
      </c>
      <c r="L1020" s="831">
        <v>1</v>
      </c>
      <c r="M1020" s="831">
        <v>59.163414634146342</v>
      </c>
      <c r="N1020" s="831">
        <v>3.9000000000000004</v>
      </c>
      <c r="O1020" s="831">
        <v>229.68</v>
      </c>
      <c r="P1020" s="827">
        <v>0.4734303500020613</v>
      </c>
      <c r="Q1020" s="832">
        <v>58.892307692307689</v>
      </c>
    </row>
    <row r="1021" spans="1:17" ht="14.45" customHeight="1" x14ac:dyDescent="0.2">
      <c r="A1021" s="821" t="s">
        <v>588</v>
      </c>
      <c r="B1021" s="822" t="s">
        <v>7608</v>
      </c>
      <c r="C1021" s="822" t="s">
        <v>6335</v>
      </c>
      <c r="D1021" s="822" t="s">
        <v>7022</v>
      </c>
      <c r="E1021" s="822" t="s">
        <v>7023</v>
      </c>
      <c r="F1021" s="831"/>
      <c r="G1021" s="831"/>
      <c r="H1021" s="831"/>
      <c r="I1021" s="831"/>
      <c r="J1021" s="831">
        <v>0.70000000000000007</v>
      </c>
      <c r="K1021" s="831">
        <v>483.2</v>
      </c>
      <c r="L1021" s="831">
        <v>1</v>
      </c>
      <c r="M1021" s="831">
        <v>690.28571428571422</v>
      </c>
      <c r="N1021" s="831">
        <v>2.2000000000000002</v>
      </c>
      <c r="O1021" s="831">
        <v>1586.08</v>
      </c>
      <c r="P1021" s="827">
        <v>3.282450331125828</v>
      </c>
      <c r="Q1021" s="832">
        <v>720.94545454545448</v>
      </c>
    </row>
    <row r="1022" spans="1:17" ht="14.45" customHeight="1" x14ac:dyDescent="0.2">
      <c r="A1022" s="821" t="s">
        <v>588</v>
      </c>
      <c r="B1022" s="822" t="s">
        <v>7608</v>
      </c>
      <c r="C1022" s="822" t="s">
        <v>6335</v>
      </c>
      <c r="D1022" s="822" t="s">
        <v>7026</v>
      </c>
      <c r="E1022" s="822" t="s">
        <v>7027</v>
      </c>
      <c r="F1022" s="831"/>
      <c r="G1022" s="831"/>
      <c r="H1022" s="831"/>
      <c r="I1022" s="831"/>
      <c r="J1022" s="831"/>
      <c r="K1022" s="831"/>
      <c r="L1022" s="831"/>
      <c r="M1022" s="831"/>
      <c r="N1022" s="831">
        <v>2.2000000000000002</v>
      </c>
      <c r="O1022" s="831">
        <v>3590.1</v>
      </c>
      <c r="P1022" s="827"/>
      <c r="Q1022" s="832">
        <v>1631.8636363636363</v>
      </c>
    </row>
    <row r="1023" spans="1:17" ht="14.45" customHeight="1" x14ac:dyDescent="0.2">
      <c r="A1023" s="821" t="s">
        <v>588</v>
      </c>
      <c r="B1023" s="822" t="s">
        <v>7608</v>
      </c>
      <c r="C1023" s="822" t="s">
        <v>6335</v>
      </c>
      <c r="D1023" s="822" t="s">
        <v>7033</v>
      </c>
      <c r="E1023" s="822" t="s">
        <v>7034</v>
      </c>
      <c r="F1023" s="831"/>
      <c r="G1023" s="831"/>
      <c r="H1023" s="831"/>
      <c r="I1023" s="831"/>
      <c r="J1023" s="831">
        <v>0.4</v>
      </c>
      <c r="K1023" s="831">
        <v>652.74</v>
      </c>
      <c r="L1023" s="831">
        <v>1</v>
      </c>
      <c r="M1023" s="831">
        <v>1631.85</v>
      </c>
      <c r="N1023" s="831"/>
      <c r="O1023" s="831"/>
      <c r="P1023" s="827"/>
      <c r="Q1023" s="832"/>
    </row>
    <row r="1024" spans="1:17" ht="14.45" customHeight="1" x14ac:dyDescent="0.2">
      <c r="A1024" s="821" t="s">
        <v>588</v>
      </c>
      <c r="B1024" s="822" t="s">
        <v>7608</v>
      </c>
      <c r="C1024" s="822" t="s">
        <v>6335</v>
      </c>
      <c r="D1024" s="822" t="s">
        <v>7041</v>
      </c>
      <c r="E1024" s="822" t="s">
        <v>7040</v>
      </c>
      <c r="F1024" s="831"/>
      <c r="G1024" s="831"/>
      <c r="H1024" s="831"/>
      <c r="I1024" s="831"/>
      <c r="J1024" s="831">
        <v>0.4</v>
      </c>
      <c r="K1024" s="831">
        <v>218.06</v>
      </c>
      <c r="L1024" s="831">
        <v>1</v>
      </c>
      <c r="M1024" s="831">
        <v>545.15</v>
      </c>
      <c r="N1024" s="831">
        <v>11.799999999999999</v>
      </c>
      <c r="O1024" s="831">
        <v>7948.49</v>
      </c>
      <c r="P1024" s="827">
        <v>36.450930936439512</v>
      </c>
      <c r="Q1024" s="832">
        <v>673.6008474576272</v>
      </c>
    </row>
    <row r="1025" spans="1:17" ht="14.45" customHeight="1" x14ac:dyDescent="0.2">
      <c r="A1025" s="821" t="s">
        <v>588</v>
      </c>
      <c r="B1025" s="822" t="s">
        <v>7608</v>
      </c>
      <c r="C1025" s="822" t="s">
        <v>6335</v>
      </c>
      <c r="D1025" s="822" t="s">
        <v>7044</v>
      </c>
      <c r="E1025" s="822" t="s">
        <v>2615</v>
      </c>
      <c r="F1025" s="831"/>
      <c r="G1025" s="831"/>
      <c r="H1025" s="831"/>
      <c r="I1025" s="831"/>
      <c r="J1025" s="831">
        <v>39.9</v>
      </c>
      <c r="K1025" s="831">
        <v>7853.1099999999988</v>
      </c>
      <c r="L1025" s="831">
        <v>1</v>
      </c>
      <c r="M1025" s="831">
        <v>196.81979949874685</v>
      </c>
      <c r="N1025" s="831">
        <v>53.6</v>
      </c>
      <c r="O1025" s="831">
        <v>17103.8</v>
      </c>
      <c r="P1025" s="827">
        <v>2.1779651628463119</v>
      </c>
      <c r="Q1025" s="832">
        <v>319.10074626865668</v>
      </c>
    </row>
    <row r="1026" spans="1:17" ht="14.45" customHeight="1" x14ac:dyDescent="0.2">
      <c r="A1026" s="821" t="s">
        <v>588</v>
      </c>
      <c r="B1026" s="822" t="s">
        <v>7608</v>
      </c>
      <c r="C1026" s="822" t="s">
        <v>6335</v>
      </c>
      <c r="D1026" s="822" t="s">
        <v>7045</v>
      </c>
      <c r="E1026" s="822" t="s">
        <v>2597</v>
      </c>
      <c r="F1026" s="831"/>
      <c r="G1026" s="831"/>
      <c r="H1026" s="831"/>
      <c r="I1026" s="831"/>
      <c r="J1026" s="831">
        <v>44.5</v>
      </c>
      <c r="K1026" s="831">
        <v>2363.29</v>
      </c>
      <c r="L1026" s="831">
        <v>1</v>
      </c>
      <c r="M1026" s="831">
        <v>53.1076404494382</v>
      </c>
      <c r="N1026" s="831">
        <v>95</v>
      </c>
      <c r="O1026" s="831">
        <v>5036.3500000000004</v>
      </c>
      <c r="P1026" s="827">
        <v>2.1310757460997172</v>
      </c>
      <c r="Q1026" s="832">
        <v>53.014210526315793</v>
      </c>
    </row>
    <row r="1027" spans="1:17" ht="14.45" customHeight="1" x14ac:dyDescent="0.2">
      <c r="A1027" s="821" t="s">
        <v>588</v>
      </c>
      <c r="B1027" s="822" t="s">
        <v>7608</v>
      </c>
      <c r="C1027" s="822" t="s">
        <v>6335</v>
      </c>
      <c r="D1027" s="822" t="s">
        <v>7049</v>
      </c>
      <c r="E1027" s="822" t="s">
        <v>7050</v>
      </c>
      <c r="F1027" s="831"/>
      <c r="G1027" s="831"/>
      <c r="H1027" s="831"/>
      <c r="I1027" s="831"/>
      <c r="J1027" s="831"/>
      <c r="K1027" s="831"/>
      <c r="L1027" s="831"/>
      <c r="M1027" s="831"/>
      <c r="N1027" s="831">
        <v>18</v>
      </c>
      <c r="O1027" s="831">
        <v>65340</v>
      </c>
      <c r="P1027" s="827"/>
      <c r="Q1027" s="832">
        <v>3630</v>
      </c>
    </row>
    <row r="1028" spans="1:17" ht="14.45" customHeight="1" x14ac:dyDescent="0.2">
      <c r="A1028" s="821" t="s">
        <v>588</v>
      </c>
      <c r="B1028" s="822" t="s">
        <v>7608</v>
      </c>
      <c r="C1028" s="822" t="s">
        <v>6335</v>
      </c>
      <c r="D1028" s="822" t="s">
        <v>7052</v>
      </c>
      <c r="E1028" s="822" t="s">
        <v>2615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2.4</v>
      </c>
      <c r="O1028" s="831">
        <v>1579.98</v>
      </c>
      <c r="P1028" s="827"/>
      <c r="Q1028" s="832">
        <v>658.32500000000005</v>
      </c>
    </row>
    <row r="1029" spans="1:17" ht="14.45" customHeight="1" x14ac:dyDescent="0.2">
      <c r="A1029" s="821" t="s">
        <v>588</v>
      </c>
      <c r="B1029" s="822" t="s">
        <v>7608</v>
      </c>
      <c r="C1029" s="822" t="s">
        <v>6335</v>
      </c>
      <c r="D1029" s="822" t="s">
        <v>7056</v>
      </c>
      <c r="E1029" s="822" t="s">
        <v>7057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147.1</v>
      </c>
      <c r="O1029" s="831">
        <v>65928.639999999999</v>
      </c>
      <c r="P1029" s="827"/>
      <c r="Q1029" s="832">
        <v>448.18925900747792</v>
      </c>
    </row>
    <row r="1030" spans="1:17" ht="14.45" customHeight="1" x14ac:dyDescent="0.2">
      <c r="A1030" s="821" t="s">
        <v>588</v>
      </c>
      <c r="B1030" s="822" t="s">
        <v>7608</v>
      </c>
      <c r="C1030" s="822" t="s">
        <v>6335</v>
      </c>
      <c r="D1030" s="822" t="s">
        <v>7058</v>
      </c>
      <c r="E1030" s="822" t="s">
        <v>2557</v>
      </c>
      <c r="F1030" s="831"/>
      <c r="G1030" s="831"/>
      <c r="H1030" s="831"/>
      <c r="I1030" s="831"/>
      <c r="J1030" s="831">
        <v>17</v>
      </c>
      <c r="K1030" s="831">
        <v>568.1</v>
      </c>
      <c r="L1030" s="831">
        <v>1</v>
      </c>
      <c r="M1030" s="831">
        <v>33.417647058823533</v>
      </c>
      <c r="N1030" s="831"/>
      <c r="O1030" s="831"/>
      <c r="P1030" s="827"/>
      <c r="Q1030" s="832"/>
    </row>
    <row r="1031" spans="1:17" ht="14.45" customHeight="1" x14ac:dyDescent="0.2">
      <c r="A1031" s="821" t="s">
        <v>588</v>
      </c>
      <c r="B1031" s="822" t="s">
        <v>7608</v>
      </c>
      <c r="C1031" s="822" t="s">
        <v>6335</v>
      </c>
      <c r="D1031" s="822" t="s">
        <v>7063</v>
      </c>
      <c r="E1031" s="822" t="s">
        <v>2547</v>
      </c>
      <c r="F1031" s="831"/>
      <c r="G1031" s="831"/>
      <c r="H1031" s="831"/>
      <c r="I1031" s="831"/>
      <c r="J1031" s="831">
        <v>2.4</v>
      </c>
      <c r="K1031" s="831">
        <v>1102.43</v>
      </c>
      <c r="L1031" s="831">
        <v>1</v>
      </c>
      <c r="M1031" s="831">
        <v>459.34583333333336</v>
      </c>
      <c r="N1031" s="831">
        <v>36.599999999999994</v>
      </c>
      <c r="O1031" s="831">
        <v>52970.67</v>
      </c>
      <c r="P1031" s="827">
        <v>48.049009914461685</v>
      </c>
      <c r="Q1031" s="832">
        <v>1447.2860655737707</v>
      </c>
    </row>
    <row r="1032" spans="1:17" ht="14.45" customHeight="1" x14ac:dyDescent="0.2">
      <c r="A1032" s="821" t="s">
        <v>588</v>
      </c>
      <c r="B1032" s="822" t="s">
        <v>7608</v>
      </c>
      <c r="C1032" s="822" t="s">
        <v>6335</v>
      </c>
      <c r="D1032" s="822" t="s">
        <v>7073</v>
      </c>
      <c r="E1032" s="822" t="s">
        <v>2578</v>
      </c>
      <c r="F1032" s="831"/>
      <c r="G1032" s="831"/>
      <c r="H1032" s="831"/>
      <c r="I1032" s="831"/>
      <c r="J1032" s="831">
        <v>2.5499999999999998</v>
      </c>
      <c r="K1032" s="831">
        <v>670.42</v>
      </c>
      <c r="L1032" s="831">
        <v>1</v>
      </c>
      <c r="M1032" s="831">
        <v>262.90980392156865</v>
      </c>
      <c r="N1032" s="831"/>
      <c r="O1032" s="831"/>
      <c r="P1032" s="827"/>
      <c r="Q1032" s="832"/>
    </row>
    <row r="1033" spans="1:17" ht="14.45" customHeight="1" x14ac:dyDescent="0.2">
      <c r="A1033" s="821" t="s">
        <v>588</v>
      </c>
      <c r="B1033" s="822" t="s">
        <v>7608</v>
      </c>
      <c r="C1033" s="822" t="s">
        <v>6335</v>
      </c>
      <c r="D1033" s="822" t="s">
        <v>7075</v>
      </c>
      <c r="E1033" s="822" t="s">
        <v>2597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26</v>
      </c>
      <c r="O1033" s="831">
        <v>867.96</v>
      </c>
      <c r="P1033" s="827"/>
      <c r="Q1033" s="832">
        <v>33.383076923076928</v>
      </c>
    </row>
    <row r="1034" spans="1:17" ht="14.45" customHeight="1" x14ac:dyDescent="0.2">
      <c r="A1034" s="821" t="s">
        <v>588</v>
      </c>
      <c r="B1034" s="822" t="s">
        <v>7608</v>
      </c>
      <c r="C1034" s="822" t="s">
        <v>6335</v>
      </c>
      <c r="D1034" s="822" t="s">
        <v>7080</v>
      </c>
      <c r="E1034" s="822" t="s">
        <v>2584</v>
      </c>
      <c r="F1034" s="831"/>
      <c r="G1034" s="831"/>
      <c r="H1034" s="831"/>
      <c r="I1034" s="831"/>
      <c r="J1034" s="831">
        <v>7.8</v>
      </c>
      <c r="K1034" s="831">
        <v>5752.9100000000008</v>
      </c>
      <c r="L1034" s="831">
        <v>1</v>
      </c>
      <c r="M1034" s="831">
        <v>737.55256410256425</v>
      </c>
      <c r="N1034" s="831">
        <v>33.299999999999997</v>
      </c>
      <c r="O1034" s="831">
        <v>20441.400000000001</v>
      </c>
      <c r="P1034" s="827">
        <v>3.5532278446907735</v>
      </c>
      <c r="Q1034" s="832">
        <v>613.85585585585591</v>
      </c>
    </row>
    <row r="1035" spans="1:17" ht="14.45" customHeight="1" x14ac:dyDescent="0.2">
      <c r="A1035" s="821" t="s">
        <v>588</v>
      </c>
      <c r="B1035" s="822" t="s">
        <v>7608</v>
      </c>
      <c r="C1035" s="822" t="s">
        <v>6335</v>
      </c>
      <c r="D1035" s="822" t="s">
        <v>7083</v>
      </c>
      <c r="E1035" s="822" t="s">
        <v>7084</v>
      </c>
      <c r="F1035" s="831"/>
      <c r="G1035" s="831"/>
      <c r="H1035" s="831"/>
      <c r="I1035" s="831"/>
      <c r="J1035" s="831">
        <v>43.7</v>
      </c>
      <c r="K1035" s="831">
        <v>58198.799999999996</v>
      </c>
      <c r="L1035" s="831">
        <v>1</v>
      </c>
      <c r="M1035" s="831">
        <v>1331.7803203661326</v>
      </c>
      <c r="N1035" s="831">
        <v>3.6</v>
      </c>
      <c r="O1035" s="831">
        <v>6918.6</v>
      </c>
      <c r="P1035" s="827">
        <v>0.11887873976783028</v>
      </c>
      <c r="Q1035" s="832">
        <v>1921.8333333333335</v>
      </c>
    </row>
    <row r="1036" spans="1:17" ht="14.45" customHeight="1" x14ac:dyDescent="0.2">
      <c r="A1036" s="821" t="s">
        <v>588</v>
      </c>
      <c r="B1036" s="822" t="s">
        <v>7608</v>
      </c>
      <c r="C1036" s="822" t="s">
        <v>6335</v>
      </c>
      <c r="D1036" s="822" t="s">
        <v>7091</v>
      </c>
      <c r="E1036" s="822" t="s">
        <v>1803</v>
      </c>
      <c r="F1036" s="831"/>
      <c r="G1036" s="831"/>
      <c r="H1036" s="831"/>
      <c r="I1036" s="831"/>
      <c r="J1036" s="831"/>
      <c r="K1036" s="831"/>
      <c r="L1036" s="831"/>
      <c r="M1036" s="831"/>
      <c r="N1036" s="831">
        <v>2</v>
      </c>
      <c r="O1036" s="831">
        <v>184.98</v>
      </c>
      <c r="P1036" s="827"/>
      <c r="Q1036" s="832">
        <v>92.49</v>
      </c>
    </row>
    <row r="1037" spans="1:17" ht="14.45" customHeight="1" x14ac:dyDescent="0.2">
      <c r="A1037" s="821" t="s">
        <v>588</v>
      </c>
      <c r="B1037" s="822" t="s">
        <v>7608</v>
      </c>
      <c r="C1037" s="822" t="s">
        <v>6335</v>
      </c>
      <c r="D1037" s="822" t="s">
        <v>7096</v>
      </c>
      <c r="E1037" s="822" t="s">
        <v>7097</v>
      </c>
      <c r="F1037" s="831"/>
      <c r="G1037" s="831"/>
      <c r="H1037" s="831"/>
      <c r="I1037" s="831"/>
      <c r="J1037" s="831"/>
      <c r="K1037" s="831"/>
      <c r="L1037" s="831"/>
      <c r="M1037" s="831"/>
      <c r="N1037" s="831">
        <v>52</v>
      </c>
      <c r="O1037" s="831">
        <v>7446.4</v>
      </c>
      <c r="P1037" s="827"/>
      <c r="Q1037" s="832">
        <v>143.19999999999999</v>
      </c>
    </row>
    <row r="1038" spans="1:17" ht="14.45" customHeight="1" x14ac:dyDescent="0.2">
      <c r="A1038" s="821" t="s">
        <v>588</v>
      </c>
      <c r="B1038" s="822" t="s">
        <v>7608</v>
      </c>
      <c r="C1038" s="822" t="s">
        <v>6335</v>
      </c>
      <c r="D1038" s="822" t="s">
        <v>7102</v>
      </c>
      <c r="E1038" s="822" t="s">
        <v>1804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1.8</v>
      </c>
      <c r="O1038" s="831">
        <v>12184.65</v>
      </c>
      <c r="P1038" s="827"/>
      <c r="Q1038" s="832">
        <v>6769.25</v>
      </c>
    </row>
    <row r="1039" spans="1:17" ht="14.45" customHeight="1" x14ac:dyDescent="0.2">
      <c r="A1039" s="821" t="s">
        <v>588</v>
      </c>
      <c r="B1039" s="822" t="s">
        <v>7608</v>
      </c>
      <c r="C1039" s="822" t="s">
        <v>6335</v>
      </c>
      <c r="D1039" s="822" t="s">
        <v>7106</v>
      </c>
      <c r="E1039" s="822" t="s">
        <v>1737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19</v>
      </c>
      <c r="O1039" s="831">
        <v>24459.84</v>
      </c>
      <c r="P1039" s="827"/>
      <c r="Q1039" s="832">
        <v>1287.3599999999999</v>
      </c>
    </row>
    <row r="1040" spans="1:17" ht="14.45" customHeight="1" x14ac:dyDescent="0.2">
      <c r="A1040" s="821" t="s">
        <v>588</v>
      </c>
      <c r="B1040" s="822" t="s">
        <v>7608</v>
      </c>
      <c r="C1040" s="822" t="s">
        <v>6335</v>
      </c>
      <c r="D1040" s="822" t="s">
        <v>7110</v>
      </c>
      <c r="E1040" s="822" t="s">
        <v>7111</v>
      </c>
      <c r="F1040" s="831"/>
      <c r="G1040" s="831"/>
      <c r="H1040" s="831"/>
      <c r="I1040" s="831"/>
      <c r="J1040" s="831">
        <v>10.950000000000001</v>
      </c>
      <c r="K1040" s="831">
        <v>7248.53</v>
      </c>
      <c r="L1040" s="831">
        <v>1</v>
      </c>
      <c r="M1040" s="831">
        <v>661.96621004566202</v>
      </c>
      <c r="N1040" s="831">
        <v>19.399999999999999</v>
      </c>
      <c r="O1040" s="831">
        <v>12964.69</v>
      </c>
      <c r="P1040" s="827">
        <v>1.7885957566568671</v>
      </c>
      <c r="Q1040" s="832">
        <v>668.28298969072171</v>
      </c>
    </row>
    <row r="1041" spans="1:17" ht="14.45" customHeight="1" x14ac:dyDescent="0.2">
      <c r="A1041" s="821" t="s">
        <v>588</v>
      </c>
      <c r="B1041" s="822" t="s">
        <v>7608</v>
      </c>
      <c r="C1041" s="822" t="s">
        <v>6335</v>
      </c>
      <c r="D1041" s="822" t="s">
        <v>7112</v>
      </c>
      <c r="E1041" s="822" t="s">
        <v>1731</v>
      </c>
      <c r="F1041" s="831"/>
      <c r="G1041" s="831"/>
      <c r="H1041" s="831"/>
      <c r="I1041" s="831"/>
      <c r="J1041" s="831">
        <v>2</v>
      </c>
      <c r="K1041" s="831">
        <v>9976.18</v>
      </c>
      <c r="L1041" s="831">
        <v>1</v>
      </c>
      <c r="M1041" s="831">
        <v>4988.09</v>
      </c>
      <c r="N1041" s="831"/>
      <c r="O1041" s="831"/>
      <c r="P1041" s="827"/>
      <c r="Q1041" s="832"/>
    </row>
    <row r="1042" spans="1:17" ht="14.45" customHeight="1" x14ac:dyDescent="0.2">
      <c r="A1042" s="821" t="s">
        <v>588</v>
      </c>
      <c r="B1042" s="822" t="s">
        <v>7608</v>
      </c>
      <c r="C1042" s="822" t="s">
        <v>6335</v>
      </c>
      <c r="D1042" s="822" t="s">
        <v>7115</v>
      </c>
      <c r="E1042" s="822" t="s">
        <v>1816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8.4499999999999993</v>
      </c>
      <c r="O1042" s="831">
        <v>3608.15</v>
      </c>
      <c r="P1042" s="827"/>
      <c r="Q1042" s="832">
        <v>427.00000000000006</v>
      </c>
    </row>
    <row r="1043" spans="1:17" ht="14.45" customHeight="1" x14ac:dyDescent="0.2">
      <c r="A1043" s="821" t="s">
        <v>588</v>
      </c>
      <c r="B1043" s="822" t="s">
        <v>7608</v>
      </c>
      <c r="C1043" s="822" t="s">
        <v>6335</v>
      </c>
      <c r="D1043" s="822" t="s">
        <v>7116</v>
      </c>
      <c r="E1043" s="822" t="s">
        <v>1812</v>
      </c>
      <c r="F1043" s="831"/>
      <c r="G1043" s="831"/>
      <c r="H1043" s="831"/>
      <c r="I1043" s="831"/>
      <c r="J1043" s="831">
        <v>1.8</v>
      </c>
      <c r="K1043" s="831">
        <v>1501.5</v>
      </c>
      <c r="L1043" s="831">
        <v>1</v>
      </c>
      <c r="M1043" s="831">
        <v>834.16666666666663</v>
      </c>
      <c r="N1043" s="831">
        <v>128.30000000000001</v>
      </c>
      <c r="O1043" s="831">
        <v>111741.23000000001</v>
      </c>
      <c r="P1043" s="827">
        <v>74.419733599733604</v>
      </c>
      <c r="Q1043" s="832">
        <v>870.93710054559631</v>
      </c>
    </row>
    <row r="1044" spans="1:17" ht="14.45" customHeight="1" x14ac:dyDescent="0.2">
      <c r="A1044" s="821" t="s">
        <v>588</v>
      </c>
      <c r="B1044" s="822" t="s">
        <v>7608</v>
      </c>
      <c r="C1044" s="822" t="s">
        <v>6335</v>
      </c>
      <c r="D1044" s="822" t="s">
        <v>7118</v>
      </c>
      <c r="E1044" s="822" t="s">
        <v>1816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1.5</v>
      </c>
      <c r="O1044" s="831">
        <v>434.36</v>
      </c>
      <c r="P1044" s="827"/>
      <c r="Q1044" s="832">
        <v>289.57333333333332</v>
      </c>
    </row>
    <row r="1045" spans="1:17" ht="14.45" customHeight="1" x14ac:dyDescent="0.2">
      <c r="A1045" s="821" t="s">
        <v>588</v>
      </c>
      <c r="B1045" s="822" t="s">
        <v>7608</v>
      </c>
      <c r="C1045" s="822" t="s">
        <v>7124</v>
      </c>
      <c r="D1045" s="822" t="s">
        <v>7127</v>
      </c>
      <c r="E1045" s="822" t="s">
        <v>7128</v>
      </c>
      <c r="F1045" s="831"/>
      <c r="G1045" s="831"/>
      <c r="H1045" s="831"/>
      <c r="I1045" s="831"/>
      <c r="J1045" s="831">
        <v>2</v>
      </c>
      <c r="K1045" s="831">
        <v>4368.96</v>
      </c>
      <c r="L1045" s="831">
        <v>1</v>
      </c>
      <c r="M1045" s="831">
        <v>2184.48</v>
      </c>
      <c r="N1045" s="831">
        <v>23</v>
      </c>
      <c r="O1045" s="831">
        <v>51007.79</v>
      </c>
      <c r="P1045" s="827">
        <v>11.675041657511169</v>
      </c>
      <c r="Q1045" s="832">
        <v>2217.73</v>
      </c>
    </row>
    <row r="1046" spans="1:17" ht="14.45" customHeight="1" x14ac:dyDescent="0.2">
      <c r="A1046" s="821" t="s">
        <v>588</v>
      </c>
      <c r="B1046" s="822" t="s">
        <v>7608</v>
      </c>
      <c r="C1046" s="822" t="s">
        <v>7124</v>
      </c>
      <c r="D1046" s="822" t="s">
        <v>7129</v>
      </c>
      <c r="E1046" s="822" t="s">
        <v>7130</v>
      </c>
      <c r="F1046" s="831"/>
      <c r="G1046" s="831"/>
      <c r="H1046" s="831"/>
      <c r="I1046" s="831"/>
      <c r="J1046" s="831">
        <v>10</v>
      </c>
      <c r="K1046" s="831">
        <v>26687.120000000003</v>
      </c>
      <c r="L1046" s="831">
        <v>1</v>
      </c>
      <c r="M1046" s="831">
        <v>2668.7120000000004</v>
      </c>
      <c r="N1046" s="831">
        <v>35</v>
      </c>
      <c r="O1046" s="831">
        <v>94249.19</v>
      </c>
      <c r="P1046" s="827">
        <v>3.5316358602951534</v>
      </c>
      <c r="Q1046" s="832">
        <v>2692.8340000000003</v>
      </c>
    </row>
    <row r="1047" spans="1:17" ht="14.45" customHeight="1" x14ac:dyDescent="0.2">
      <c r="A1047" s="821" t="s">
        <v>588</v>
      </c>
      <c r="B1047" s="822" t="s">
        <v>7608</v>
      </c>
      <c r="C1047" s="822" t="s">
        <v>7124</v>
      </c>
      <c r="D1047" s="822" t="s">
        <v>7132</v>
      </c>
      <c r="E1047" s="822" t="s">
        <v>7133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2</v>
      </c>
      <c r="O1047" s="831">
        <v>4435.46</v>
      </c>
      <c r="P1047" s="827"/>
      <c r="Q1047" s="832">
        <v>2217.73</v>
      </c>
    </row>
    <row r="1048" spans="1:17" ht="14.45" customHeight="1" x14ac:dyDescent="0.2">
      <c r="A1048" s="821" t="s">
        <v>588</v>
      </c>
      <c r="B1048" s="822" t="s">
        <v>7608</v>
      </c>
      <c r="C1048" s="822" t="s">
        <v>7124</v>
      </c>
      <c r="D1048" s="822" t="s">
        <v>7138</v>
      </c>
      <c r="E1048" s="822" t="s">
        <v>7139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5</v>
      </c>
      <c r="O1048" s="831">
        <v>6219.83</v>
      </c>
      <c r="P1048" s="827"/>
      <c r="Q1048" s="832">
        <v>1243.9659999999999</v>
      </c>
    </row>
    <row r="1049" spans="1:17" ht="14.45" customHeight="1" x14ac:dyDescent="0.2">
      <c r="A1049" s="821" t="s">
        <v>588</v>
      </c>
      <c r="B1049" s="822" t="s">
        <v>7608</v>
      </c>
      <c r="C1049" s="822" t="s">
        <v>6359</v>
      </c>
      <c r="D1049" s="822" t="s">
        <v>7603</v>
      </c>
      <c r="E1049" s="822" t="s">
        <v>7604</v>
      </c>
      <c r="F1049" s="831"/>
      <c r="G1049" s="831"/>
      <c r="H1049" s="831"/>
      <c r="I1049" s="831"/>
      <c r="J1049" s="831">
        <v>6</v>
      </c>
      <c r="K1049" s="831">
        <v>3167.82</v>
      </c>
      <c r="L1049" s="831">
        <v>1</v>
      </c>
      <c r="M1049" s="831">
        <v>527.97</v>
      </c>
      <c r="N1049" s="831">
        <v>5</v>
      </c>
      <c r="O1049" s="831">
        <v>2639.8500000000004</v>
      </c>
      <c r="P1049" s="827">
        <v>0.83333333333333337</v>
      </c>
      <c r="Q1049" s="832">
        <v>527.97</v>
      </c>
    </row>
    <row r="1050" spans="1:17" ht="14.45" customHeight="1" x14ac:dyDescent="0.2">
      <c r="A1050" s="821" t="s">
        <v>588</v>
      </c>
      <c r="B1050" s="822" t="s">
        <v>7608</v>
      </c>
      <c r="C1050" s="822" t="s">
        <v>6359</v>
      </c>
      <c r="D1050" s="822" t="s">
        <v>7297</v>
      </c>
      <c r="E1050" s="822" t="s">
        <v>7298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1</v>
      </c>
      <c r="O1050" s="831">
        <v>484.04</v>
      </c>
      <c r="P1050" s="827"/>
      <c r="Q1050" s="832">
        <v>484.04</v>
      </c>
    </row>
    <row r="1051" spans="1:17" ht="14.45" customHeight="1" x14ac:dyDescent="0.2">
      <c r="A1051" s="821" t="s">
        <v>588</v>
      </c>
      <c r="B1051" s="822" t="s">
        <v>7608</v>
      </c>
      <c r="C1051" s="822" t="s">
        <v>6359</v>
      </c>
      <c r="D1051" s="822" t="s">
        <v>7381</v>
      </c>
      <c r="E1051" s="822" t="s">
        <v>7382</v>
      </c>
      <c r="F1051" s="831"/>
      <c r="G1051" s="831"/>
      <c r="H1051" s="831"/>
      <c r="I1051" s="831"/>
      <c r="J1051" s="831">
        <v>1</v>
      </c>
      <c r="K1051" s="831">
        <v>563</v>
      </c>
      <c r="L1051" s="831">
        <v>1</v>
      </c>
      <c r="M1051" s="831">
        <v>563</v>
      </c>
      <c r="N1051" s="831">
        <v>0</v>
      </c>
      <c r="O1051" s="831">
        <v>0</v>
      </c>
      <c r="P1051" s="827">
        <v>0</v>
      </c>
      <c r="Q1051" s="832"/>
    </row>
    <row r="1052" spans="1:17" ht="14.45" customHeight="1" x14ac:dyDescent="0.2">
      <c r="A1052" s="821" t="s">
        <v>588</v>
      </c>
      <c r="B1052" s="822" t="s">
        <v>7608</v>
      </c>
      <c r="C1052" s="822" t="s">
        <v>6359</v>
      </c>
      <c r="D1052" s="822" t="s">
        <v>7404</v>
      </c>
      <c r="E1052" s="822" t="s">
        <v>7405</v>
      </c>
      <c r="F1052" s="831"/>
      <c r="G1052" s="831"/>
      <c r="H1052" s="831"/>
      <c r="I1052" s="831"/>
      <c r="J1052" s="831">
        <v>4</v>
      </c>
      <c r="K1052" s="831">
        <v>2245.5299999999997</v>
      </c>
      <c r="L1052" s="831">
        <v>1</v>
      </c>
      <c r="M1052" s="831">
        <v>561.38249999999994</v>
      </c>
      <c r="N1052" s="831">
        <v>2</v>
      </c>
      <c r="O1052" s="831">
        <v>1231.94</v>
      </c>
      <c r="P1052" s="827">
        <v>0.54861881159459025</v>
      </c>
      <c r="Q1052" s="832">
        <v>615.97</v>
      </c>
    </row>
    <row r="1053" spans="1:17" ht="14.45" customHeight="1" x14ac:dyDescent="0.2">
      <c r="A1053" s="821" t="s">
        <v>588</v>
      </c>
      <c r="B1053" s="822" t="s">
        <v>7608</v>
      </c>
      <c r="C1053" s="822" t="s">
        <v>6359</v>
      </c>
      <c r="D1053" s="822" t="s">
        <v>7605</v>
      </c>
      <c r="E1053" s="822" t="s">
        <v>7298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0</v>
      </c>
      <c r="O1053" s="831">
        <v>0</v>
      </c>
      <c r="P1053" s="827"/>
      <c r="Q1053" s="832"/>
    </row>
    <row r="1054" spans="1:17" ht="14.45" customHeight="1" x14ac:dyDescent="0.2">
      <c r="A1054" s="821" t="s">
        <v>588</v>
      </c>
      <c r="B1054" s="822" t="s">
        <v>7608</v>
      </c>
      <c r="C1054" s="822" t="s">
        <v>6329</v>
      </c>
      <c r="D1054" s="822" t="s">
        <v>6423</v>
      </c>
      <c r="E1054" s="822" t="s">
        <v>6424</v>
      </c>
      <c r="F1054" s="831"/>
      <c r="G1054" s="831"/>
      <c r="H1054" s="831"/>
      <c r="I1054" s="831"/>
      <c r="J1054" s="831">
        <v>27</v>
      </c>
      <c r="K1054" s="831">
        <v>6858</v>
      </c>
      <c r="L1054" s="831">
        <v>1</v>
      </c>
      <c r="M1054" s="831">
        <v>254</v>
      </c>
      <c r="N1054" s="831">
        <v>44</v>
      </c>
      <c r="O1054" s="831">
        <v>11220</v>
      </c>
      <c r="P1054" s="827">
        <v>1.6360454943132108</v>
      </c>
      <c r="Q1054" s="832">
        <v>255</v>
      </c>
    </row>
    <row r="1055" spans="1:17" ht="14.45" customHeight="1" x14ac:dyDescent="0.2">
      <c r="A1055" s="821" t="s">
        <v>588</v>
      </c>
      <c r="B1055" s="822" t="s">
        <v>7608</v>
      </c>
      <c r="C1055" s="822" t="s">
        <v>6329</v>
      </c>
      <c r="D1055" s="822" t="s">
        <v>7544</v>
      </c>
      <c r="E1055" s="822" t="s">
        <v>7545</v>
      </c>
      <c r="F1055" s="831"/>
      <c r="G1055" s="831"/>
      <c r="H1055" s="831"/>
      <c r="I1055" s="831"/>
      <c r="J1055" s="831">
        <v>0</v>
      </c>
      <c r="K1055" s="831">
        <v>0</v>
      </c>
      <c r="L1055" s="831"/>
      <c r="M1055" s="831"/>
      <c r="N1055" s="831">
        <v>0</v>
      </c>
      <c r="O1055" s="831">
        <v>0</v>
      </c>
      <c r="P1055" s="827"/>
      <c r="Q1055" s="832"/>
    </row>
    <row r="1056" spans="1:17" ht="14.45" customHeight="1" x14ac:dyDescent="0.2">
      <c r="A1056" s="821" t="s">
        <v>588</v>
      </c>
      <c r="B1056" s="822" t="s">
        <v>7608</v>
      </c>
      <c r="C1056" s="822" t="s">
        <v>6329</v>
      </c>
      <c r="D1056" s="822" t="s">
        <v>7546</v>
      </c>
      <c r="E1056" s="822" t="s">
        <v>7547</v>
      </c>
      <c r="F1056" s="831"/>
      <c r="G1056" s="831"/>
      <c r="H1056" s="831"/>
      <c r="I1056" s="831"/>
      <c r="J1056" s="831">
        <v>342</v>
      </c>
      <c r="K1056" s="831">
        <v>0</v>
      </c>
      <c r="L1056" s="831"/>
      <c r="M1056" s="831">
        <v>0</v>
      </c>
      <c r="N1056" s="831">
        <v>3940</v>
      </c>
      <c r="O1056" s="831">
        <v>0</v>
      </c>
      <c r="P1056" s="827"/>
      <c r="Q1056" s="832">
        <v>0</v>
      </c>
    </row>
    <row r="1057" spans="1:17" ht="14.45" customHeight="1" x14ac:dyDescent="0.2">
      <c r="A1057" s="821" t="s">
        <v>588</v>
      </c>
      <c r="B1057" s="822" t="s">
        <v>7608</v>
      </c>
      <c r="C1057" s="822" t="s">
        <v>6329</v>
      </c>
      <c r="D1057" s="822" t="s">
        <v>7609</v>
      </c>
      <c r="E1057" s="822" t="s">
        <v>7610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</v>
      </c>
      <c r="O1057" s="831">
        <v>156</v>
      </c>
      <c r="P1057" s="827"/>
      <c r="Q1057" s="832">
        <v>156</v>
      </c>
    </row>
    <row r="1058" spans="1:17" ht="14.45" customHeight="1" x14ac:dyDescent="0.2">
      <c r="A1058" s="821" t="s">
        <v>588</v>
      </c>
      <c r="B1058" s="822" t="s">
        <v>7608</v>
      </c>
      <c r="C1058" s="822" t="s">
        <v>6329</v>
      </c>
      <c r="D1058" s="822" t="s">
        <v>6677</v>
      </c>
      <c r="E1058" s="822" t="s">
        <v>6678</v>
      </c>
      <c r="F1058" s="831"/>
      <c r="G1058" s="831"/>
      <c r="H1058" s="831"/>
      <c r="I1058" s="831"/>
      <c r="J1058" s="831"/>
      <c r="K1058" s="831"/>
      <c r="L1058" s="831"/>
      <c r="M1058" s="831"/>
      <c r="N1058" s="831">
        <v>0</v>
      </c>
      <c r="O1058" s="831">
        <v>0</v>
      </c>
      <c r="P1058" s="827"/>
      <c r="Q1058" s="832"/>
    </row>
    <row r="1059" spans="1:17" ht="14.45" customHeight="1" x14ac:dyDescent="0.2">
      <c r="A1059" s="821" t="s">
        <v>588</v>
      </c>
      <c r="B1059" s="822" t="s">
        <v>7608</v>
      </c>
      <c r="C1059" s="822" t="s">
        <v>6329</v>
      </c>
      <c r="D1059" s="822" t="s">
        <v>7585</v>
      </c>
      <c r="E1059" s="822" t="s">
        <v>7586</v>
      </c>
      <c r="F1059" s="831"/>
      <c r="G1059" s="831"/>
      <c r="H1059" s="831"/>
      <c r="I1059" s="831"/>
      <c r="J1059" s="831">
        <v>9</v>
      </c>
      <c r="K1059" s="831">
        <v>3384</v>
      </c>
      <c r="L1059" s="831">
        <v>1</v>
      </c>
      <c r="M1059" s="831">
        <v>376</v>
      </c>
      <c r="N1059" s="831">
        <v>19</v>
      </c>
      <c r="O1059" s="831">
        <v>7198</v>
      </c>
      <c r="P1059" s="827">
        <v>2.1270685579196216</v>
      </c>
      <c r="Q1059" s="832">
        <v>378.84210526315792</v>
      </c>
    </row>
    <row r="1060" spans="1:17" ht="14.45" customHeight="1" x14ac:dyDescent="0.2">
      <c r="A1060" s="821" t="s">
        <v>588</v>
      </c>
      <c r="B1060" s="822" t="s">
        <v>7608</v>
      </c>
      <c r="C1060" s="822" t="s">
        <v>6329</v>
      </c>
      <c r="D1060" s="822" t="s">
        <v>6721</v>
      </c>
      <c r="E1060" s="822" t="s">
        <v>6722</v>
      </c>
      <c r="F1060" s="831"/>
      <c r="G1060" s="831"/>
      <c r="H1060" s="831"/>
      <c r="I1060" s="831"/>
      <c r="J1060" s="831">
        <v>1</v>
      </c>
      <c r="K1060" s="831">
        <v>1981</v>
      </c>
      <c r="L1060" s="831">
        <v>1</v>
      </c>
      <c r="M1060" s="831">
        <v>1981</v>
      </c>
      <c r="N1060" s="831"/>
      <c r="O1060" s="831"/>
      <c r="P1060" s="827"/>
      <c r="Q1060" s="832"/>
    </row>
    <row r="1061" spans="1:17" ht="14.45" customHeight="1" x14ac:dyDescent="0.2">
      <c r="A1061" s="821" t="s">
        <v>588</v>
      </c>
      <c r="B1061" s="822" t="s">
        <v>7608</v>
      </c>
      <c r="C1061" s="822" t="s">
        <v>6329</v>
      </c>
      <c r="D1061" s="822" t="s">
        <v>6740</v>
      </c>
      <c r="E1061" s="822" t="s">
        <v>6741</v>
      </c>
      <c r="F1061" s="831"/>
      <c r="G1061" s="831"/>
      <c r="H1061" s="831"/>
      <c r="I1061" s="831"/>
      <c r="J1061" s="831"/>
      <c r="K1061" s="831"/>
      <c r="L1061" s="831"/>
      <c r="M1061" s="831"/>
      <c r="N1061" s="831">
        <v>0</v>
      </c>
      <c r="O1061" s="831">
        <v>0</v>
      </c>
      <c r="P1061" s="827"/>
      <c r="Q1061" s="832"/>
    </row>
    <row r="1062" spans="1:17" ht="14.45" customHeight="1" x14ac:dyDescent="0.2">
      <c r="A1062" s="821" t="s">
        <v>588</v>
      </c>
      <c r="B1062" s="822" t="s">
        <v>7608</v>
      </c>
      <c r="C1062" s="822" t="s">
        <v>6329</v>
      </c>
      <c r="D1062" s="822" t="s">
        <v>7606</v>
      </c>
      <c r="E1062" s="822" t="s">
        <v>7607</v>
      </c>
      <c r="F1062" s="831"/>
      <c r="G1062" s="831"/>
      <c r="H1062" s="831"/>
      <c r="I1062" s="831"/>
      <c r="J1062" s="831">
        <v>34</v>
      </c>
      <c r="K1062" s="831">
        <v>81226</v>
      </c>
      <c r="L1062" s="831">
        <v>1</v>
      </c>
      <c r="M1062" s="831">
        <v>2389</v>
      </c>
      <c r="N1062" s="831">
        <v>46</v>
      </c>
      <c r="O1062" s="831">
        <v>110078</v>
      </c>
      <c r="P1062" s="827">
        <v>1.3552064609853987</v>
      </c>
      <c r="Q1062" s="832">
        <v>2393</v>
      </c>
    </row>
    <row r="1063" spans="1:17" ht="14.45" customHeight="1" x14ac:dyDescent="0.2">
      <c r="A1063" s="821" t="s">
        <v>588</v>
      </c>
      <c r="B1063" s="822" t="s">
        <v>7608</v>
      </c>
      <c r="C1063" s="822" t="s">
        <v>6329</v>
      </c>
      <c r="D1063" s="822" t="s">
        <v>7611</v>
      </c>
      <c r="E1063" s="822" t="s">
        <v>7612</v>
      </c>
      <c r="F1063" s="831"/>
      <c r="G1063" s="831"/>
      <c r="H1063" s="831"/>
      <c r="I1063" s="831"/>
      <c r="J1063" s="831">
        <v>721</v>
      </c>
      <c r="K1063" s="831">
        <v>6886992</v>
      </c>
      <c r="L1063" s="831">
        <v>1</v>
      </c>
      <c r="M1063" s="831">
        <v>9552</v>
      </c>
      <c r="N1063" s="831">
        <v>1439</v>
      </c>
      <c r="O1063" s="831">
        <v>13896722</v>
      </c>
      <c r="P1063" s="827">
        <v>2.0178217137467271</v>
      </c>
      <c r="Q1063" s="832">
        <v>9657.2077831827664</v>
      </c>
    </row>
    <row r="1064" spans="1:17" ht="14.45" customHeight="1" x14ac:dyDescent="0.2">
      <c r="A1064" s="821" t="s">
        <v>588</v>
      </c>
      <c r="B1064" s="822" t="s">
        <v>7608</v>
      </c>
      <c r="C1064" s="822" t="s">
        <v>6329</v>
      </c>
      <c r="D1064" s="822" t="s">
        <v>7613</v>
      </c>
      <c r="E1064" s="822" t="s">
        <v>7614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803</v>
      </c>
      <c r="O1064" s="831">
        <v>5159874</v>
      </c>
      <c r="P1064" s="827"/>
      <c r="Q1064" s="832">
        <v>6425.7459526774592</v>
      </c>
    </row>
    <row r="1065" spans="1:17" ht="14.45" customHeight="1" x14ac:dyDescent="0.2">
      <c r="A1065" s="821" t="s">
        <v>7615</v>
      </c>
      <c r="B1065" s="822" t="s">
        <v>6415</v>
      </c>
      <c r="C1065" s="822" t="s">
        <v>6359</v>
      </c>
      <c r="D1065" s="822" t="s">
        <v>6432</v>
      </c>
      <c r="E1065" s="822" t="s">
        <v>6433</v>
      </c>
      <c r="F1065" s="831">
        <v>234</v>
      </c>
      <c r="G1065" s="831">
        <v>211711.5</v>
      </c>
      <c r="H1065" s="831">
        <v>117</v>
      </c>
      <c r="I1065" s="831">
        <v>904.75</v>
      </c>
      <c r="J1065" s="831">
        <v>2</v>
      </c>
      <c r="K1065" s="831">
        <v>1809.5</v>
      </c>
      <c r="L1065" s="831">
        <v>1</v>
      </c>
      <c r="M1065" s="831">
        <v>904.75</v>
      </c>
      <c r="N1065" s="831">
        <v>1</v>
      </c>
      <c r="O1065" s="831">
        <v>904.75</v>
      </c>
      <c r="P1065" s="827">
        <v>0.5</v>
      </c>
      <c r="Q1065" s="832">
        <v>904.75</v>
      </c>
    </row>
    <row r="1066" spans="1:17" ht="14.45" customHeight="1" x14ac:dyDescent="0.2">
      <c r="A1066" s="821" t="s">
        <v>7615</v>
      </c>
      <c r="B1066" s="822" t="s">
        <v>6415</v>
      </c>
      <c r="C1066" s="822" t="s">
        <v>6359</v>
      </c>
      <c r="D1066" s="822" t="s">
        <v>6362</v>
      </c>
      <c r="E1066" s="822" t="s">
        <v>6363</v>
      </c>
      <c r="F1066" s="831">
        <v>1</v>
      </c>
      <c r="G1066" s="831">
        <v>242.64</v>
      </c>
      <c r="H1066" s="831"/>
      <c r="I1066" s="831">
        <v>242.64</v>
      </c>
      <c r="J1066" s="831"/>
      <c r="K1066" s="831"/>
      <c r="L1066" s="831"/>
      <c r="M1066" s="831"/>
      <c r="N1066" s="831"/>
      <c r="O1066" s="831"/>
      <c r="P1066" s="827"/>
      <c r="Q1066" s="832"/>
    </row>
    <row r="1067" spans="1:17" ht="14.45" customHeight="1" x14ac:dyDescent="0.2">
      <c r="A1067" s="821" t="s">
        <v>7615</v>
      </c>
      <c r="B1067" s="822" t="s">
        <v>6415</v>
      </c>
      <c r="C1067" s="822" t="s">
        <v>6329</v>
      </c>
      <c r="D1067" s="822" t="s">
        <v>6494</v>
      </c>
      <c r="E1067" s="822" t="s">
        <v>6495</v>
      </c>
      <c r="F1067" s="831">
        <v>7</v>
      </c>
      <c r="G1067" s="831">
        <v>1372</v>
      </c>
      <c r="H1067" s="831">
        <v>1.1490787269681741</v>
      </c>
      <c r="I1067" s="831">
        <v>196</v>
      </c>
      <c r="J1067" s="831">
        <v>6</v>
      </c>
      <c r="K1067" s="831">
        <v>1194</v>
      </c>
      <c r="L1067" s="831">
        <v>1</v>
      </c>
      <c r="M1067" s="831">
        <v>199</v>
      </c>
      <c r="N1067" s="831">
        <v>5</v>
      </c>
      <c r="O1067" s="831">
        <v>1005</v>
      </c>
      <c r="P1067" s="827">
        <v>0.84170854271356788</v>
      </c>
      <c r="Q1067" s="832">
        <v>201</v>
      </c>
    </row>
    <row r="1068" spans="1:17" ht="14.45" customHeight="1" x14ac:dyDescent="0.2">
      <c r="A1068" s="821" t="s">
        <v>7615</v>
      </c>
      <c r="B1068" s="822" t="s">
        <v>6415</v>
      </c>
      <c r="C1068" s="822" t="s">
        <v>6329</v>
      </c>
      <c r="D1068" s="822" t="s">
        <v>6376</v>
      </c>
      <c r="E1068" s="822" t="s">
        <v>6377</v>
      </c>
      <c r="F1068" s="831">
        <v>1</v>
      </c>
      <c r="G1068" s="831">
        <v>37</v>
      </c>
      <c r="H1068" s="831">
        <v>0.48684210526315791</v>
      </c>
      <c r="I1068" s="831">
        <v>37</v>
      </c>
      <c r="J1068" s="831">
        <v>2</v>
      </c>
      <c r="K1068" s="831">
        <v>76</v>
      </c>
      <c r="L1068" s="831">
        <v>1</v>
      </c>
      <c r="M1068" s="831">
        <v>38</v>
      </c>
      <c r="N1068" s="831">
        <v>1</v>
      </c>
      <c r="O1068" s="831">
        <v>38</v>
      </c>
      <c r="P1068" s="827">
        <v>0.5</v>
      </c>
      <c r="Q1068" s="832">
        <v>38</v>
      </c>
    </row>
    <row r="1069" spans="1:17" ht="14.45" customHeight="1" x14ac:dyDescent="0.2">
      <c r="A1069" s="821" t="s">
        <v>7615</v>
      </c>
      <c r="B1069" s="822" t="s">
        <v>6415</v>
      </c>
      <c r="C1069" s="822" t="s">
        <v>6329</v>
      </c>
      <c r="D1069" s="822" t="s">
        <v>6423</v>
      </c>
      <c r="E1069" s="822" t="s">
        <v>6424</v>
      </c>
      <c r="F1069" s="831">
        <v>3215</v>
      </c>
      <c r="G1069" s="831">
        <v>810180</v>
      </c>
      <c r="H1069" s="831">
        <v>1.0246338064150591</v>
      </c>
      <c r="I1069" s="831">
        <v>252</v>
      </c>
      <c r="J1069" s="831">
        <v>3113</v>
      </c>
      <c r="K1069" s="831">
        <v>790702</v>
      </c>
      <c r="L1069" s="831">
        <v>1</v>
      </c>
      <c r="M1069" s="831">
        <v>254</v>
      </c>
      <c r="N1069" s="831">
        <v>2648</v>
      </c>
      <c r="O1069" s="831">
        <v>675240</v>
      </c>
      <c r="P1069" s="827">
        <v>0.85397532825261602</v>
      </c>
      <c r="Q1069" s="832">
        <v>255</v>
      </c>
    </row>
    <row r="1070" spans="1:17" ht="14.45" customHeight="1" x14ac:dyDescent="0.2">
      <c r="A1070" s="821" t="s">
        <v>7615</v>
      </c>
      <c r="B1070" s="822" t="s">
        <v>6415</v>
      </c>
      <c r="C1070" s="822" t="s">
        <v>6329</v>
      </c>
      <c r="D1070" s="822" t="s">
        <v>6425</v>
      </c>
      <c r="E1070" s="822" t="s">
        <v>6426</v>
      </c>
      <c r="F1070" s="831">
        <v>2300</v>
      </c>
      <c r="G1070" s="831">
        <v>291464</v>
      </c>
      <c r="H1070" s="831">
        <v>1.0875441228050537</v>
      </c>
      <c r="I1070" s="831">
        <v>126.72347826086957</v>
      </c>
      <c r="J1070" s="831">
        <v>2127</v>
      </c>
      <c r="K1070" s="831">
        <v>268002</v>
      </c>
      <c r="L1070" s="831">
        <v>1</v>
      </c>
      <c r="M1070" s="831">
        <v>126</v>
      </c>
      <c r="N1070" s="831">
        <v>1978</v>
      </c>
      <c r="O1070" s="831">
        <v>251206</v>
      </c>
      <c r="P1070" s="827">
        <v>0.93732882590428435</v>
      </c>
      <c r="Q1070" s="832">
        <v>127</v>
      </c>
    </row>
    <row r="1071" spans="1:17" ht="14.45" customHeight="1" x14ac:dyDescent="0.2">
      <c r="A1071" s="821" t="s">
        <v>7615</v>
      </c>
      <c r="B1071" s="822" t="s">
        <v>6415</v>
      </c>
      <c r="C1071" s="822" t="s">
        <v>6329</v>
      </c>
      <c r="D1071" s="822" t="s">
        <v>6434</v>
      </c>
      <c r="E1071" s="822" t="s">
        <v>6435</v>
      </c>
      <c r="F1071" s="831">
        <v>4</v>
      </c>
      <c r="G1071" s="831">
        <v>1328</v>
      </c>
      <c r="H1071" s="831">
        <v>0.66267465069860276</v>
      </c>
      <c r="I1071" s="831">
        <v>332</v>
      </c>
      <c r="J1071" s="831">
        <v>6</v>
      </c>
      <c r="K1071" s="831">
        <v>2004</v>
      </c>
      <c r="L1071" s="831">
        <v>1</v>
      </c>
      <c r="M1071" s="831">
        <v>334</v>
      </c>
      <c r="N1071" s="831"/>
      <c r="O1071" s="831"/>
      <c r="P1071" s="827"/>
      <c r="Q1071" s="832"/>
    </row>
    <row r="1072" spans="1:17" ht="14.45" customHeight="1" x14ac:dyDescent="0.2">
      <c r="A1072" s="821" t="s">
        <v>7615</v>
      </c>
      <c r="B1072" s="822" t="s">
        <v>6415</v>
      </c>
      <c r="C1072" s="822" t="s">
        <v>6329</v>
      </c>
      <c r="D1072" s="822" t="s">
        <v>6436</v>
      </c>
      <c r="E1072" s="822" t="s">
        <v>6437</v>
      </c>
      <c r="F1072" s="831">
        <v>109</v>
      </c>
      <c r="G1072" s="831">
        <v>54064</v>
      </c>
      <c r="H1072" s="831">
        <v>2.0877355576150758</v>
      </c>
      <c r="I1072" s="831">
        <v>496</v>
      </c>
      <c r="J1072" s="831">
        <v>52</v>
      </c>
      <c r="K1072" s="831">
        <v>25896</v>
      </c>
      <c r="L1072" s="831">
        <v>1</v>
      </c>
      <c r="M1072" s="831">
        <v>498</v>
      </c>
      <c r="N1072" s="831">
        <v>22</v>
      </c>
      <c r="O1072" s="831">
        <v>10978</v>
      </c>
      <c r="P1072" s="827">
        <v>0.42392647513129439</v>
      </c>
      <c r="Q1072" s="832">
        <v>499</v>
      </c>
    </row>
    <row r="1073" spans="1:17" ht="14.45" customHeight="1" x14ac:dyDescent="0.2">
      <c r="A1073" s="821" t="s">
        <v>7615</v>
      </c>
      <c r="B1073" s="822" t="s">
        <v>6415</v>
      </c>
      <c r="C1073" s="822" t="s">
        <v>6329</v>
      </c>
      <c r="D1073" s="822" t="s">
        <v>6438</v>
      </c>
      <c r="E1073" s="822" t="s">
        <v>6439</v>
      </c>
      <c r="F1073" s="831">
        <v>28</v>
      </c>
      <c r="G1073" s="831">
        <v>19292</v>
      </c>
      <c r="H1073" s="831">
        <v>0.30020384980470877</v>
      </c>
      <c r="I1073" s="831">
        <v>689</v>
      </c>
      <c r="J1073" s="831">
        <v>93</v>
      </c>
      <c r="K1073" s="831">
        <v>64263</v>
      </c>
      <c r="L1073" s="831">
        <v>1</v>
      </c>
      <c r="M1073" s="831">
        <v>691</v>
      </c>
      <c r="N1073" s="831">
        <v>21</v>
      </c>
      <c r="O1073" s="831">
        <v>14532</v>
      </c>
      <c r="P1073" s="827">
        <v>0.22613323374258903</v>
      </c>
      <c r="Q1073" s="832">
        <v>692</v>
      </c>
    </row>
    <row r="1074" spans="1:17" ht="14.45" customHeight="1" x14ac:dyDescent="0.2">
      <c r="A1074" s="821" t="s">
        <v>7615</v>
      </c>
      <c r="B1074" s="822" t="s">
        <v>6415</v>
      </c>
      <c r="C1074" s="822" t="s">
        <v>6329</v>
      </c>
      <c r="D1074" s="822" t="s">
        <v>6522</v>
      </c>
      <c r="E1074" s="822" t="s">
        <v>6445</v>
      </c>
      <c r="F1074" s="831">
        <v>560</v>
      </c>
      <c r="G1074" s="831">
        <v>426160</v>
      </c>
      <c r="H1074" s="831">
        <v>0.98333117973898432</v>
      </c>
      <c r="I1074" s="831">
        <v>761</v>
      </c>
      <c r="J1074" s="831">
        <v>568</v>
      </c>
      <c r="K1074" s="831">
        <v>433384</v>
      </c>
      <c r="L1074" s="831">
        <v>1</v>
      </c>
      <c r="M1074" s="831">
        <v>763</v>
      </c>
      <c r="N1074" s="831">
        <v>537</v>
      </c>
      <c r="O1074" s="831">
        <v>410268</v>
      </c>
      <c r="P1074" s="827">
        <v>0.94666162110276342</v>
      </c>
      <c r="Q1074" s="832">
        <v>764</v>
      </c>
    </row>
    <row r="1075" spans="1:17" ht="14.45" customHeight="1" x14ac:dyDescent="0.2">
      <c r="A1075" s="821" t="s">
        <v>7615</v>
      </c>
      <c r="B1075" s="822" t="s">
        <v>6415</v>
      </c>
      <c r="C1075" s="822" t="s">
        <v>6329</v>
      </c>
      <c r="D1075" s="822" t="s">
        <v>6440</v>
      </c>
      <c r="E1075" s="822" t="s">
        <v>6437</v>
      </c>
      <c r="F1075" s="831">
        <v>245</v>
      </c>
      <c r="G1075" s="831">
        <v>139405</v>
      </c>
      <c r="H1075" s="831">
        <v>1.0486625142925918</v>
      </c>
      <c r="I1075" s="831">
        <v>569</v>
      </c>
      <c r="J1075" s="831">
        <v>232</v>
      </c>
      <c r="K1075" s="831">
        <v>132936</v>
      </c>
      <c r="L1075" s="831">
        <v>1</v>
      </c>
      <c r="M1075" s="831">
        <v>573</v>
      </c>
      <c r="N1075" s="831">
        <v>231</v>
      </c>
      <c r="O1075" s="831">
        <v>133056</v>
      </c>
      <c r="P1075" s="827">
        <v>1.0009026900162483</v>
      </c>
      <c r="Q1075" s="832">
        <v>576</v>
      </c>
    </row>
    <row r="1076" spans="1:17" ht="14.45" customHeight="1" x14ac:dyDescent="0.2">
      <c r="A1076" s="821" t="s">
        <v>7615</v>
      </c>
      <c r="B1076" s="822" t="s">
        <v>6415</v>
      </c>
      <c r="C1076" s="822" t="s">
        <v>6329</v>
      </c>
      <c r="D1076" s="822" t="s">
        <v>6441</v>
      </c>
      <c r="E1076" s="822" t="s">
        <v>6439</v>
      </c>
      <c r="F1076" s="831">
        <v>205</v>
      </c>
      <c r="G1076" s="831">
        <v>156210</v>
      </c>
      <c r="H1076" s="831">
        <v>0.84268390048119457</v>
      </c>
      <c r="I1076" s="831">
        <v>762</v>
      </c>
      <c r="J1076" s="831">
        <v>242</v>
      </c>
      <c r="K1076" s="831">
        <v>185372</v>
      </c>
      <c r="L1076" s="831">
        <v>1</v>
      </c>
      <c r="M1076" s="831">
        <v>766</v>
      </c>
      <c r="N1076" s="831">
        <v>244</v>
      </c>
      <c r="O1076" s="831">
        <v>187636</v>
      </c>
      <c r="P1076" s="827">
        <v>1.0122132792438987</v>
      </c>
      <c r="Q1076" s="832">
        <v>769</v>
      </c>
    </row>
    <row r="1077" spans="1:17" ht="14.45" customHeight="1" x14ac:dyDescent="0.2">
      <c r="A1077" s="821" t="s">
        <v>7615</v>
      </c>
      <c r="B1077" s="822" t="s">
        <v>6415</v>
      </c>
      <c r="C1077" s="822" t="s">
        <v>6329</v>
      </c>
      <c r="D1077" s="822" t="s">
        <v>6459</v>
      </c>
      <c r="E1077" s="822" t="s">
        <v>6460</v>
      </c>
      <c r="F1077" s="831">
        <v>2549</v>
      </c>
      <c r="G1077" s="831">
        <v>2087631</v>
      </c>
      <c r="H1077" s="831">
        <v>1.1415891892956003</v>
      </c>
      <c r="I1077" s="831">
        <v>819</v>
      </c>
      <c r="J1077" s="831">
        <v>2222</v>
      </c>
      <c r="K1077" s="831">
        <v>1828706</v>
      </c>
      <c r="L1077" s="831">
        <v>1</v>
      </c>
      <c r="M1077" s="831">
        <v>823</v>
      </c>
      <c r="N1077" s="831">
        <v>1783</v>
      </c>
      <c r="O1077" s="831">
        <v>1472758</v>
      </c>
      <c r="P1077" s="827">
        <v>0.80535526213617714</v>
      </c>
      <c r="Q1077" s="832">
        <v>826</v>
      </c>
    </row>
    <row r="1078" spans="1:17" ht="14.45" customHeight="1" x14ac:dyDescent="0.2">
      <c r="A1078" s="821" t="s">
        <v>7615</v>
      </c>
      <c r="B1078" s="822" t="s">
        <v>6415</v>
      </c>
      <c r="C1078" s="822" t="s">
        <v>6329</v>
      </c>
      <c r="D1078" s="822" t="s">
        <v>6427</v>
      </c>
      <c r="E1078" s="822" t="s">
        <v>6399</v>
      </c>
      <c r="F1078" s="831">
        <v>7</v>
      </c>
      <c r="G1078" s="831">
        <v>3248</v>
      </c>
      <c r="H1078" s="831">
        <v>6.9401709401709404</v>
      </c>
      <c r="I1078" s="831">
        <v>464</v>
      </c>
      <c r="J1078" s="831">
        <v>1</v>
      </c>
      <c r="K1078" s="831">
        <v>468</v>
      </c>
      <c r="L1078" s="831">
        <v>1</v>
      </c>
      <c r="M1078" s="831">
        <v>468</v>
      </c>
      <c r="N1078" s="831">
        <v>1</v>
      </c>
      <c r="O1078" s="831">
        <v>473</v>
      </c>
      <c r="P1078" s="827">
        <v>1.0106837606837606</v>
      </c>
      <c r="Q1078" s="832">
        <v>473</v>
      </c>
    </row>
    <row r="1079" spans="1:17" ht="14.45" customHeight="1" x14ac:dyDescent="0.2">
      <c r="A1079" s="821" t="s">
        <v>7615</v>
      </c>
      <c r="B1079" s="822" t="s">
        <v>6415</v>
      </c>
      <c r="C1079" s="822" t="s">
        <v>6329</v>
      </c>
      <c r="D1079" s="822" t="s">
        <v>6442</v>
      </c>
      <c r="E1079" s="822" t="s">
        <v>6401</v>
      </c>
      <c r="F1079" s="831">
        <v>1</v>
      </c>
      <c r="G1079" s="831">
        <v>447</v>
      </c>
      <c r="H1079" s="831"/>
      <c r="I1079" s="831">
        <v>447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7615</v>
      </c>
      <c r="B1080" s="822" t="s">
        <v>6415</v>
      </c>
      <c r="C1080" s="822" t="s">
        <v>6329</v>
      </c>
      <c r="D1080" s="822" t="s">
        <v>6443</v>
      </c>
      <c r="E1080" s="822" t="s">
        <v>6397</v>
      </c>
      <c r="F1080" s="831">
        <v>268</v>
      </c>
      <c r="G1080" s="831">
        <v>195640</v>
      </c>
      <c r="H1080" s="831">
        <v>0.98220247508597536</v>
      </c>
      <c r="I1080" s="831">
        <v>730</v>
      </c>
      <c r="J1080" s="831">
        <v>271</v>
      </c>
      <c r="K1080" s="831">
        <v>199185</v>
      </c>
      <c r="L1080" s="831">
        <v>1</v>
      </c>
      <c r="M1080" s="831">
        <v>735</v>
      </c>
      <c r="N1080" s="831">
        <v>294</v>
      </c>
      <c r="O1080" s="831">
        <v>217560</v>
      </c>
      <c r="P1080" s="827">
        <v>1.0922509225092252</v>
      </c>
      <c r="Q1080" s="832">
        <v>740</v>
      </c>
    </row>
    <row r="1081" spans="1:17" ht="14.45" customHeight="1" x14ac:dyDescent="0.2">
      <c r="A1081" s="821" t="s">
        <v>7615</v>
      </c>
      <c r="B1081" s="822" t="s">
        <v>6415</v>
      </c>
      <c r="C1081" s="822" t="s">
        <v>6329</v>
      </c>
      <c r="D1081" s="822" t="s">
        <v>6444</v>
      </c>
      <c r="E1081" s="822" t="s">
        <v>6445</v>
      </c>
      <c r="F1081" s="831"/>
      <c r="G1081" s="831"/>
      <c r="H1081" s="831"/>
      <c r="I1081" s="831"/>
      <c r="J1081" s="831">
        <v>4</v>
      </c>
      <c r="K1081" s="831">
        <v>3352</v>
      </c>
      <c r="L1081" s="831">
        <v>1</v>
      </c>
      <c r="M1081" s="831">
        <v>838</v>
      </c>
      <c r="N1081" s="831">
        <v>7</v>
      </c>
      <c r="O1081" s="831">
        <v>5887</v>
      </c>
      <c r="P1081" s="827">
        <v>1.7562649164677804</v>
      </c>
      <c r="Q1081" s="832">
        <v>841</v>
      </c>
    </row>
    <row r="1082" spans="1:17" ht="14.45" customHeight="1" x14ac:dyDescent="0.2">
      <c r="A1082" s="821" t="s">
        <v>7615</v>
      </c>
      <c r="B1082" s="822" t="s">
        <v>6415</v>
      </c>
      <c r="C1082" s="822" t="s">
        <v>6329</v>
      </c>
      <c r="D1082" s="822" t="s">
        <v>6446</v>
      </c>
      <c r="E1082" s="822" t="s">
        <v>6447</v>
      </c>
      <c r="F1082" s="831">
        <v>1018</v>
      </c>
      <c r="G1082" s="831">
        <v>218870</v>
      </c>
      <c r="H1082" s="831">
        <v>1.0292015423680994</v>
      </c>
      <c r="I1082" s="831">
        <v>215</v>
      </c>
      <c r="J1082" s="831">
        <v>980</v>
      </c>
      <c r="K1082" s="831">
        <v>212660</v>
      </c>
      <c r="L1082" s="831">
        <v>1</v>
      </c>
      <c r="M1082" s="831">
        <v>217</v>
      </c>
      <c r="N1082" s="831">
        <v>842</v>
      </c>
      <c r="O1082" s="831">
        <v>184398</v>
      </c>
      <c r="P1082" s="827">
        <v>0.86710241700366786</v>
      </c>
      <c r="Q1082" s="832">
        <v>219</v>
      </c>
    </row>
    <row r="1083" spans="1:17" ht="14.45" customHeight="1" x14ac:dyDescent="0.2">
      <c r="A1083" s="821" t="s">
        <v>7615</v>
      </c>
      <c r="B1083" s="822" t="s">
        <v>6415</v>
      </c>
      <c r="C1083" s="822" t="s">
        <v>6329</v>
      </c>
      <c r="D1083" s="822" t="s">
        <v>6382</v>
      </c>
      <c r="E1083" s="822" t="s">
        <v>6383</v>
      </c>
      <c r="F1083" s="831"/>
      <c r="G1083" s="831"/>
      <c r="H1083" s="831"/>
      <c r="I1083" s="831"/>
      <c r="J1083" s="831">
        <v>2</v>
      </c>
      <c r="K1083" s="831">
        <v>716</v>
      </c>
      <c r="L1083" s="831">
        <v>1</v>
      </c>
      <c r="M1083" s="831">
        <v>358</v>
      </c>
      <c r="N1083" s="831"/>
      <c r="O1083" s="831"/>
      <c r="P1083" s="827"/>
      <c r="Q1083" s="832"/>
    </row>
    <row r="1084" spans="1:17" ht="14.45" customHeight="1" x14ac:dyDescent="0.2">
      <c r="A1084" s="821" t="s">
        <v>7615</v>
      </c>
      <c r="B1084" s="822" t="s">
        <v>6415</v>
      </c>
      <c r="C1084" s="822" t="s">
        <v>6329</v>
      </c>
      <c r="D1084" s="822" t="s">
        <v>6448</v>
      </c>
      <c r="E1084" s="822" t="s">
        <v>6449</v>
      </c>
      <c r="F1084" s="831">
        <v>5070</v>
      </c>
      <c r="G1084" s="831">
        <v>436020</v>
      </c>
      <c r="H1084" s="831">
        <v>0.96004121822761623</v>
      </c>
      <c r="I1084" s="831">
        <v>86</v>
      </c>
      <c r="J1084" s="831">
        <v>5161</v>
      </c>
      <c r="K1084" s="831">
        <v>454168</v>
      </c>
      <c r="L1084" s="831">
        <v>1</v>
      </c>
      <c r="M1084" s="831">
        <v>88</v>
      </c>
      <c r="N1084" s="831">
        <v>4677</v>
      </c>
      <c r="O1084" s="831">
        <v>416253</v>
      </c>
      <c r="P1084" s="827">
        <v>0.91651767627838154</v>
      </c>
      <c r="Q1084" s="832">
        <v>89</v>
      </c>
    </row>
    <row r="1085" spans="1:17" ht="14.45" customHeight="1" x14ac:dyDescent="0.2">
      <c r="A1085" s="821" t="s">
        <v>7615</v>
      </c>
      <c r="B1085" s="822" t="s">
        <v>6415</v>
      </c>
      <c r="C1085" s="822" t="s">
        <v>6329</v>
      </c>
      <c r="D1085" s="822" t="s">
        <v>6428</v>
      </c>
      <c r="E1085" s="822" t="s">
        <v>6429</v>
      </c>
      <c r="F1085" s="831">
        <v>12</v>
      </c>
      <c r="G1085" s="831">
        <v>8640</v>
      </c>
      <c r="H1085" s="831">
        <v>0.91924672837535903</v>
      </c>
      <c r="I1085" s="831">
        <v>720</v>
      </c>
      <c r="J1085" s="831">
        <v>13</v>
      </c>
      <c r="K1085" s="831">
        <v>9399</v>
      </c>
      <c r="L1085" s="831">
        <v>1</v>
      </c>
      <c r="M1085" s="831">
        <v>723</v>
      </c>
      <c r="N1085" s="831">
        <v>7</v>
      </c>
      <c r="O1085" s="831">
        <v>5075</v>
      </c>
      <c r="P1085" s="827">
        <v>0.53995105862325776</v>
      </c>
      <c r="Q1085" s="832">
        <v>725</v>
      </c>
    </row>
    <row r="1086" spans="1:17" ht="14.45" customHeight="1" x14ac:dyDescent="0.2">
      <c r="A1086" s="821" t="s">
        <v>7615</v>
      </c>
      <c r="B1086" s="822" t="s">
        <v>6415</v>
      </c>
      <c r="C1086" s="822" t="s">
        <v>6329</v>
      </c>
      <c r="D1086" s="822" t="s">
        <v>6496</v>
      </c>
      <c r="E1086" s="822" t="s">
        <v>6460</v>
      </c>
      <c r="F1086" s="831">
        <v>2247</v>
      </c>
      <c r="G1086" s="831">
        <v>2140607</v>
      </c>
      <c r="H1086" s="831">
        <v>0.84623154236124942</v>
      </c>
      <c r="I1086" s="831">
        <v>952.65109034267914</v>
      </c>
      <c r="J1086" s="831">
        <v>2646</v>
      </c>
      <c r="K1086" s="831">
        <v>2529576</v>
      </c>
      <c r="L1086" s="831">
        <v>1</v>
      </c>
      <c r="M1086" s="831">
        <v>956</v>
      </c>
      <c r="N1086" s="831">
        <v>2569</v>
      </c>
      <c r="O1086" s="831">
        <v>2463671</v>
      </c>
      <c r="P1086" s="827">
        <v>0.97394622656128937</v>
      </c>
      <c r="Q1086" s="832">
        <v>959</v>
      </c>
    </row>
    <row r="1087" spans="1:17" ht="14.45" customHeight="1" x14ac:dyDescent="0.2">
      <c r="A1087" s="821" t="s">
        <v>7615</v>
      </c>
      <c r="B1087" s="822" t="s">
        <v>6415</v>
      </c>
      <c r="C1087" s="822" t="s">
        <v>6329</v>
      </c>
      <c r="D1087" s="822" t="s">
        <v>6386</v>
      </c>
      <c r="E1087" s="822" t="s">
        <v>6387</v>
      </c>
      <c r="F1087" s="831">
        <v>2</v>
      </c>
      <c r="G1087" s="831">
        <v>242</v>
      </c>
      <c r="H1087" s="831">
        <v>0.39672131147540984</v>
      </c>
      <c r="I1087" s="831">
        <v>121</v>
      </c>
      <c r="J1087" s="831">
        <v>5</v>
      </c>
      <c r="K1087" s="831">
        <v>610</v>
      </c>
      <c r="L1087" s="831">
        <v>1</v>
      </c>
      <c r="M1087" s="831">
        <v>122</v>
      </c>
      <c r="N1087" s="831"/>
      <c r="O1087" s="831"/>
      <c r="P1087" s="827"/>
      <c r="Q1087" s="832"/>
    </row>
    <row r="1088" spans="1:17" ht="14.45" customHeight="1" x14ac:dyDescent="0.2">
      <c r="A1088" s="821" t="s">
        <v>7615</v>
      </c>
      <c r="B1088" s="822" t="s">
        <v>6415</v>
      </c>
      <c r="C1088" s="822" t="s">
        <v>6329</v>
      </c>
      <c r="D1088" s="822" t="s">
        <v>6461</v>
      </c>
      <c r="E1088" s="822" t="s">
        <v>6460</v>
      </c>
      <c r="F1088" s="831">
        <v>85</v>
      </c>
      <c r="G1088" s="831">
        <v>63410</v>
      </c>
      <c r="H1088" s="831">
        <v>2.7346041055718473</v>
      </c>
      <c r="I1088" s="831">
        <v>746</v>
      </c>
      <c r="J1088" s="831">
        <v>31</v>
      </c>
      <c r="K1088" s="831">
        <v>23188</v>
      </c>
      <c r="L1088" s="831">
        <v>1</v>
      </c>
      <c r="M1088" s="831">
        <v>748</v>
      </c>
      <c r="N1088" s="831">
        <v>17</v>
      </c>
      <c r="O1088" s="831">
        <v>12733</v>
      </c>
      <c r="P1088" s="827">
        <v>0.54912023460410553</v>
      </c>
      <c r="Q1088" s="832">
        <v>749</v>
      </c>
    </row>
    <row r="1089" spans="1:17" ht="14.45" customHeight="1" x14ac:dyDescent="0.2">
      <c r="A1089" s="821" t="s">
        <v>7615</v>
      </c>
      <c r="B1089" s="822" t="s">
        <v>6415</v>
      </c>
      <c r="C1089" s="822" t="s">
        <v>6329</v>
      </c>
      <c r="D1089" s="822" t="s">
        <v>6523</v>
      </c>
      <c r="E1089" s="822" t="s">
        <v>6524</v>
      </c>
      <c r="F1089" s="831"/>
      <c r="G1089" s="831"/>
      <c r="H1089" s="831"/>
      <c r="I1089" s="831"/>
      <c r="J1089" s="831">
        <v>1</v>
      </c>
      <c r="K1089" s="831">
        <v>59</v>
      </c>
      <c r="L1089" s="831">
        <v>1</v>
      </c>
      <c r="M1089" s="831">
        <v>59</v>
      </c>
      <c r="N1089" s="831"/>
      <c r="O1089" s="831"/>
      <c r="P1089" s="827"/>
      <c r="Q1089" s="832"/>
    </row>
    <row r="1090" spans="1:17" ht="14.45" customHeight="1" x14ac:dyDescent="0.2">
      <c r="A1090" s="821" t="s">
        <v>7615</v>
      </c>
      <c r="B1090" s="822" t="s">
        <v>6415</v>
      </c>
      <c r="C1090" s="822" t="s">
        <v>6329</v>
      </c>
      <c r="D1090" s="822" t="s">
        <v>6462</v>
      </c>
      <c r="E1090" s="822" t="s">
        <v>6463</v>
      </c>
      <c r="F1090" s="831">
        <v>10</v>
      </c>
      <c r="G1090" s="831">
        <v>5440</v>
      </c>
      <c r="H1090" s="831">
        <v>0.58608058608058611</v>
      </c>
      <c r="I1090" s="831">
        <v>544</v>
      </c>
      <c r="J1090" s="831">
        <v>17</v>
      </c>
      <c r="K1090" s="831">
        <v>9282</v>
      </c>
      <c r="L1090" s="831">
        <v>1</v>
      </c>
      <c r="M1090" s="831">
        <v>546</v>
      </c>
      <c r="N1090" s="831">
        <v>6</v>
      </c>
      <c r="O1090" s="831">
        <v>3282</v>
      </c>
      <c r="P1090" s="827">
        <v>0.35358758888170655</v>
      </c>
      <c r="Q1090" s="832">
        <v>547</v>
      </c>
    </row>
    <row r="1091" spans="1:17" ht="14.45" customHeight="1" x14ac:dyDescent="0.2">
      <c r="A1091" s="821" t="s">
        <v>7615</v>
      </c>
      <c r="B1091" s="822" t="s">
        <v>6415</v>
      </c>
      <c r="C1091" s="822" t="s">
        <v>6329</v>
      </c>
      <c r="D1091" s="822" t="s">
        <v>6450</v>
      </c>
      <c r="E1091" s="822" t="s">
        <v>6451</v>
      </c>
      <c r="F1091" s="831">
        <v>166</v>
      </c>
      <c r="G1091" s="831">
        <v>51128</v>
      </c>
      <c r="H1091" s="831">
        <v>1.0308064516129032</v>
      </c>
      <c r="I1091" s="831">
        <v>308</v>
      </c>
      <c r="J1091" s="831">
        <v>160</v>
      </c>
      <c r="K1091" s="831">
        <v>49600</v>
      </c>
      <c r="L1091" s="831">
        <v>1</v>
      </c>
      <c r="M1091" s="831">
        <v>310</v>
      </c>
      <c r="N1091" s="831">
        <v>41</v>
      </c>
      <c r="O1091" s="831">
        <v>12751</v>
      </c>
      <c r="P1091" s="827">
        <v>0.25707661290322581</v>
      </c>
      <c r="Q1091" s="832">
        <v>311</v>
      </c>
    </row>
    <row r="1092" spans="1:17" ht="14.45" customHeight="1" x14ac:dyDescent="0.2">
      <c r="A1092" s="821" t="s">
        <v>7615</v>
      </c>
      <c r="B1092" s="822" t="s">
        <v>6415</v>
      </c>
      <c r="C1092" s="822" t="s">
        <v>6329</v>
      </c>
      <c r="D1092" s="822" t="s">
        <v>6452</v>
      </c>
      <c r="E1092" s="822" t="s">
        <v>6447</v>
      </c>
      <c r="F1092" s="831">
        <v>36</v>
      </c>
      <c r="G1092" s="831">
        <v>6444</v>
      </c>
      <c r="H1092" s="831">
        <v>2</v>
      </c>
      <c r="I1092" s="831">
        <v>179</v>
      </c>
      <c r="J1092" s="831">
        <v>18</v>
      </c>
      <c r="K1092" s="831">
        <v>3222</v>
      </c>
      <c r="L1092" s="831">
        <v>1</v>
      </c>
      <c r="M1092" s="831">
        <v>179</v>
      </c>
      <c r="N1092" s="831">
        <v>12</v>
      </c>
      <c r="O1092" s="831">
        <v>2160</v>
      </c>
      <c r="P1092" s="827">
        <v>0.67039106145251393</v>
      </c>
      <c r="Q1092" s="832">
        <v>180</v>
      </c>
    </row>
    <row r="1093" spans="1:17" ht="14.45" customHeight="1" x14ac:dyDescent="0.2">
      <c r="A1093" s="821" t="s">
        <v>7615</v>
      </c>
      <c r="B1093" s="822" t="s">
        <v>6415</v>
      </c>
      <c r="C1093" s="822" t="s">
        <v>6329</v>
      </c>
      <c r="D1093" s="822" t="s">
        <v>6453</v>
      </c>
      <c r="E1093" s="822" t="s">
        <v>6451</v>
      </c>
      <c r="F1093" s="831">
        <v>135</v>
      </c>
      <c r="G1093" s="831">
        <v>51435</v>
      </c>
      <c r="H1093" s="831">
        <v>0.79998444669103352</v>
      </c>
      <c r="I1093" s="831">
        <v>381</v>
      </c>
      <c r="J1093" s="831">
        <v>167</v>
      </c>
      <c r="K1093" s="831">
        <v>64295</v>
      </c>
      <c r="L1093" s="831">
        <v>1</v>
      </c>
      <c r="M1093" s="831">
        <v>385</v>
      </c>
      <c r="N1093" s="831">
        <v>235</v>
      </c>
      <c r="O1093" s="831">
        <v>91180</v>
      </c>
      <c r="P1093" s="827">
        <v>1.4181507115638852</v>
      </c>
      <c r="Q1093" s="832">
        <v>388</v>
      </c>
    </row>
    <row r="1094" spans="1:17" ht="14.45" customHeight="1" x14ac:dyDescent="0.2">
      <c r="A1094" s="821" t="s">
        <v>7615</v>
      </c>
      <c r="B1094" s="822" t="s">
        <v>6415</v>
      </c>
      <c r="C1094" s="822" t="s">
        <v>6329</v>
      </c>
      <c r="D1094" s="822" t="s">
        <v>6396</v>
      </c>
      <c r="E1094" s="822" t="s">
        <v>6397</v>
      </c>
      <c r="F1094" s="831">
        <v>565</v>
      </c>
      <c r="G1094" s="831">
        <v>350300</v>
      </c>
      <c r="H1094" s="831">
        <v>0.98804084165397421</v>
      </c>
      <c r="I1094" s="831">
        <v>620</v>
      </c>
      <c r="J1094" s="831">
        <v>570</v>
      </c>
      <c r="K1094" s="831">
        <v>354540</v>
      </c>
      <c r="L1094" s="831">
        <v>1</v>
      </c>
      <c r="M1094" s="831">
        <v>622</v>
      </c>
      <c r="N1094" s="831">
        <v>538</v>
      </c>
      <c r="O1094" s="831">
        <v>336250</v>
      </c>
      <c r="P1094" s="827">
        <v>0.94841202685169512</v>
      </c>
      <c r="Q1094" s="832">
        <v>625</v>
      </c>
    </row>
    <row r="1095" spans="1:17" ht="14.45" customHeight="1" x14ac:dyDescent="0.2">
      <c r="A1095" s="821" t="s">
        <v>7615</v>
      </c>
      <c r="B1095" s="822" t="s">
        <v>6415</v>
      </c>
      <c r="C1095" s="822" t="s">
        <v>6329</v>
      </c>
      <c r="D1095" s="822" t="s">
        <v>6454</v>
      </c>
      <c r="E1095" s="822" t="s">
        <v>6455</v>
      </c>
      <c r="F1095" s="831">
        <v>2</v>
      </c>
      <c r="G1095" s="831">
        <v>546</v>
      </c>
      <c r="H1095" s="831"/>
      <c r="I1095" s="831">
        <v>273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7615</v>
      </c>
      <c r="B1096" s="822" t="s">
        <v>6415</v>
      </c>
      <c r="C1096" s="822" t="s">
        <v>6329</v>
      </c>
      <c r="D1096" s="822" t="s">
        <v>6497</v>
      </c>
      <c r="E1096" s="822" t="s">
        <v>6498</v>
      </c>
      <c r="F1096" s="831">
        <v>9</v>
      </c>
      <c r="G1096" s="831">
        <v>900</v>
      </c>
      <c r="H1096" s="831">
        <v>1</v>
      </c>
      <c r="I1096" s="831">
        <v>100</v>
      </c>
      <c r="J1096" s="831">
        <v>9</v>
      </c>
      <c r="K1096" s="831">
        <v>900</v>
      </c>
      <c r="L1096" s="831">
        <v>1</v>
      </c>
      <c r="M1096" s="831">
        <v>100</v>
      </c>
      <c r="N1096" s="831">
        <v>18</v>
      </c>
      <c r="O1096" s="831">
        <v>1800</v>
      </c>
      <c r="P1096" s="827">
        <v>2</v>
      </c>
      <c r="Q1096" s="832">
        <v>100</v>
      </c>
    </row>
    <row r="1097" spans="1:17" ht="14.45" customHeight="1" x14ac:dyDescent="0.2">
      <c r="A1097" s="821" t="s">
        <v>7615</v>
      </c>
      <c r="B1097" s="822" t="s">
        <v>6415</v>
      </c>
      <c r="C1097" s="822" t="s">
        <v>6329</v>
      </c>
      <c r="D1097" s="822" t="s">
        <v>6499</v>
      </c>
      <c r="E1097" s="822" t="s">
        <v>6460</v>
      </c>
      <c r="F1097" s="831">
        <v>33</v>
      </c>
      <c r="G1097" s="831">
        <v>34188</v>
      </c>
      <c r="H1097" s="831">
        <v>1.4292642140468228</v>
      </c>
      <c r="I1097" s="831">
        <v>1036</v>
      </c>
      <c r="J1097" s="831">
        <v>23</v>
      </c>
      <c r="K1097" s="831">
        <v>23920</v>
      </c>
      <c r="L1097" s="831">
        <v>1</v>
      </c>
      <c r="M1097" s="831">
        <v>1040</v>
      </c>
      <c r="N1097" s="831">
        <v>44</v>
      </c>
      <c r="O1097" s="831">
        <v>45892</v>
      </c>
      <c r="P1097" s="827">
        <v>1.9185618729096989</v>
      </c>
      <c r="Q1097" s="832">
        <v>1043</v>
      </c>
    </row>
    <row r="1098" spans="1:17" ht="14.45" customHeight="1" x14ac:dyDescent="0.2">
      <c r="A1098" s="821" t="s">
        <v>7615</v>
      </c>
      <c r="B1098" s="822" t="s">
        <v>6415</v>
      </c>
      <c r="C1098" s="822" t="s">
        <v>6329</v>
      </c>
      <c r="D1098" s="822" t="s">
        <v>6500</v>
      </c>
      <c r="E1098" s="822" t="s">
        <v>6460</v>
      </c>
      <c r="F1098" s="831">
        <v>10</v>
      </c>
      <c r="G1098" s="831">
        <v>8792</v>
      </c>
      <c r="H1098" s="831">
        <v>0.62372304199772988</v>
      </c>
      <c r="I1098" s="831">
        <v>879.2</v>
      </c>
      <c r="J1098" s="831">
        <v>16</v>
      </c>
      <c r="K1098" s="831">
        <v>14096</v>
      </c>
      <c r="L1098" s="831">
        <v>1</v>
      </c>
      <c r="M1098" s="831">
        <v>881</v>
      </c>
      <c r="N1098" s="831">
        <v>6</v>
      </c>
      <c r="O1098" s="831">
        <v>5292</v>
      </c>
      <c r="P1098" s="827">
        <v>0.37542565266742339</v>
      </c>
      <c r="Q1098" s="832">
        <v>882</v>
      </c>
    </row>
    <row r="1099" spans="1:17" ht="14.45" customHeight="1" x14ac:dyDescent="0.2">
      <c r="A1099" s="821" t="s">
        <v>7615</v>
      </c>
      <c r="B1099" s="822" t="s">
        <v>6415</v>
      </c>
      <c r="C1099" s="822" t="s">
        <v>6329</v>
      </c>
      <c r="D1099" s="822" t="s">
        <v>6527</v>
      </c>
      <c r="E1099" s="822" t="s">
        <v>6502</v>
      </c>
      <c r="F1099" s="831">
        <v>3758</v>
      </c>
      <c r="G1099" s="831">
        <v>1999256</v>
      </c>
      <c r="H1099" s="831">
        <v>0.96145996241216203</v>
      </c>
      <c r="I1099" s="831">
        <v>532</v>
      </c>
      <c r="J1099" s="831">
        <v>3894</v>
      </c>
      <c r="K1099" s="831">
        <v>2079396</v>
      </c>
      <c r="L1099" s="831">
        <v>1</v>
      </c>
      <c r="M1099" s="831">
        <v>534</v>
      </c>
      <c r="N1099" s="831">
        <v>3671</v>
      </c>
      <c r="O1099" s="831">
        <v>1963985</v>
      </c>
      <c r="P1099" s="827">
        <v>0.94449782533004778</v>
      </c>
      <c r="Q1099" s="832">
        <v>535</v>
      </c>
    </row>
    <row r="1100" spans="1:17" ht="14.45" customHeight="1" x14ac:dyDescent="0.2">
      <c r="A1100" s="821" t="s">
        <v>7615</v>
      </c>
      <c r="B1100" s="822" t="s">
        <v>6415</v>
      </c>
      <c r="C1100" s="822" t="s">
        <v>6329</v>
      </c>
      <c r="D1100" s="822" t="s">
        <v>6501</v>
      </c>
      <c r="E1100" s="822" t="s">
        <v>6502</v>
      </c>
      <c r="F1100" s="831">
        <v>49</v>
      </c>
      <c r="G1100" s="831">
        <v>40412</v>
      </c>
      <c r="H1100" s="831">
        <v>0.95699535852988538</v>
      </c>
      <c r="I1100" s="831">
        <v>824.73469387755097</v>
      </c>
      <c r="J1100" s="831">
        <v>51</v>
      </c>
      <c r="K1100" s="831">
        <v>42228</v>
      </c>
      <c r="L1100" s="831">
        <v>1</v>
      </c>
      <c r="M1100" s="831">
        <v>828</v>
      </c>
      <c r="N1100" s="831">
        <v>125</v>
      </c>
      <c r="O1100" s="831">
        <v>103875</v>
      </c>
      <c r="P1100" s="827">
        <v>2.4598607558965617</v>
      </c>
      <c r="Q1100" s="832">
        <v>831</v>
      </c>
    </row>
    <row r="1101" spans="1:17" ht="14.45" customHeight="1" x14ac:dyDescent="0.2">
      <c r="A1101" s="821" t="s">
        <v>7615</v>
      </c>
      <c r="B1101" s="822" t="s">
        <v>6415</v>
      </c>
      <c r="C1101" s="822" t="s">
        <v>6329</v>
      </c>
      <c r="D1101" s="822" t="s">
        <v>6508</v>
      </c>
      <c r="E1101" s="822" t="s">
        <v>6502</v>
      </c>
      <c r="F1101" s="831">
        <v>827</v>
      </c>
      <c r="G1101" s="831">
        <v>500335</v>
      </c>
      <c r="H1101" s="831">
        <v>0.97457668386616725</v>
      </c>
      <c r="I1101" s="831">
        <v>605</v>
      </c>
      <c r="J1101" s="831">
        <v>843</v>
      </c>
      <c r="K1101" s="831">
        <v>513387</v>
      </c>
      <c r="L1101" s="831">
        <v>1</v>
      </c>
      <c r="M1101" s="831">
        <v>609</v>
      </c>
      <c r="N1101" s="831">
        <v>882</v>
      </c>
      <c r="O1101" s="831">
        <v>539784</v>
      </c>
      <c r="P1101" s="827">
        <v>1.0514173518223096</v>
      </c>
      <c r="Q1101" s="832">
        <v>612</v>
      </c>
    </row>
    <row r="1102" spans="1:17" ht="14.45" customHeight="1" x14ac:dyDescent="0.2">
      <c r="A1102" s="821" t="s">
        <v>7615</v>
      </c>
      <c r="B1102" s="822" t="s">
        <v>6415</v>
      </c>
      <c r="C1102" s="822" t="s">
        <v>6329</v>
      </c>
      <c r="D1102" s="822" t="s">
        <v>6456</v>
      </c>
      <c r="E1102" s="822" t="s">
        <v>6435</v>
      </c>
      <c r="F1102" s="831">
        <v>3</v>
      </c>
      <c r="G1102" s="831">
        <v>1215</v>
      </c>
      <c r="H1102" s="831">
        <v>0.49511002444987773</v>
      </c>
      <c r="I1102" s="831">
        <v>405</v>
      </c>
      <c r="J1102" s="831">
        <v>6</v>
      </c>
      <c r="K1102" s="831">
        <v>2454</v>
      </c>
      <c r="L1102" s="831">
        <v>1</v>
      </c>
      <c r="M1102" s="831">
        <v>409</v>
      </c>
      <c r="N1102" s="831">
        <v>5</v>
      </c>
      <c r="O1102" s="831">
        <v>2060</v>
      </c>
      <c r="P1102" s="827">
        <v>0.83944580277098613</v>
      </c>
      <c r="Q1102" s="832">
        <v>412</v>
      </c>
    </row>
    <row r="1103" spans="1:17" ht="14.45" customHeight="1" x14ac:dyDescent="0.2">
      <c r="A1103" s="821" t="s">
        <v>7615</v>
      </c>
      <c r="B1103" s="822" t="s">
        <v>6415</v>
      </c>
      <c r="C1103" s="822" t="s">
        <v>6329</v>
      </c>
      <c r="D1103" s="822" t="s">
        <v>6529</v>
      </c>
      <c r="E1103" s="822" t="s">
        <v>6502</v>
      </c>
      <c r="F1103" s="831"/>
      <c r="G1103" s="831"/>
      <c r="H1103" s="831"/>
      <c r="I1103" s="831"/>
      <c r="J1103" s="831">
        <v>2</v>
      </c>
      <c r="K1103" s="831">
        <v>1506</v>
      </c>
      <c r="L1103" s="831">
        <v>1</v>
      </c>
      <c r="M1103" s="831">
        <v>753</v>
      </c>
      <c r="N1103" s="831"/>
      <c r="O1103" s="831"/>
      <c r="P1103" s="827"/>
      <c r="Q1103" s="832"/>
    </row>
    <row r="1104" spans="1:17" ht="14.45" customHeight="1" x14ac:dyDescent="0.2">
      <c r="A1104" s="821" t="s">
        <v>7615</v>
      </c>
      <c r="B1104" s="822" t="s">
        <v>6415</v>
      </c>
      <c r="C1104" s="822" t="s">
        <v>6329</v>
      </c>
      <c r="D1104" s="822" t="s">
        <v>6535</v>
      </c>
      <c r="E1104" s="822" t="s">
        <v>6536</v>
      </c>
      <c r="F1104" s="831"/>
      <c r="G1104" s="831"/>
      <c r="H1104" s="831"/>
      <c r="I1104" s="831"/>
      <c r="J1104" s="831">
        <v>1</v>
      </c>
      <c r="K1104" s="831">
        <v>361</v>
      </c>
      <c r="L1104" s="831">
        <v>1</v>
      </c>
      <c r="M1104" s="831">
        <v>361</v>
      </c>
      <c r="N1104" s="831">
        <v>3</v>
      </c>
      <c r="O1104" s="831">
        <v>1092</v>
      </c>
      <c r="P1104" s="827">
        <v>3.0249307479224377</v>
      </c>
      <c r="Q1104" s="832">
        <v>364</v>
      </c>
    </row>
    <row r="1105" spans="1:17" ht="14.45" customHeight="1" x14ac:dyDescent="0.2">
      <c r="A1105" s="821" t="s">
        <v>7615</v>
      </c>
      <c r="B1105" s="822" t="s">
        <v>6334</v>
      </c>
      <c r="C1105" s="822" t="s">
        <v>6329</v>
      </c>
      <c r="D1105" s="822" t="s">
        <v>6382</v>
      </c>
      <c r="E1105" s="822" t="s">
        <v>6383</v>
      </c>
      <c r="F1105" s="831"/>
      <c r="G1105" s="831"/>
      <c r="H1105" s="831"/>
      <c r="I1105" s="831"/>
      <c r="J1105" s="831"/>
      <c r="K1105" s="831"/>
      <c r="L1105" s="831"/>
      <c r="M1105" s="831"/>
      <c r="N1105" s="831">
        <v>2</v>
      </c>
      <c r="O1105" s="831">
        <v>720</v>
      </c>
      <c r="P1105" s="827"/>
      <c r="Q1105" s="832">
        <v>360</v>
      </c>
    </row>
    <row r="1106" spans="1:17" ht="14.45" customHeight="1" x14ac:dyDescent="0.2">
      <c r="A1106" s="821" t="s">
        <v>7616</v>
      </c>
      <c r="B1106" s="822" t="s">
        <v>6415</v>
      </c>
      <c r="C1106" s="822" t="s">
        <v>6359</v>
      </c>
      <c r="D1106" s="822" t="s">
        <v>6432</v>
      </c>
      <c r="E1106" s="822" t="s">
        <v>6433</v>
      </c>
      <c r="F1106" s="831">
        <v>5</v>
      </c>
      <c r="G1106" s="831">
        <v>4523.75</v>
      </c>
      <c r="H1106" s="831"/>
      <c r="I1106" s="831">
        <v>904.75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7616</v>
      </c>
      <c r="B1107" s="822" t="s">
        <v>6415</v>
      </c>
      <c r="C1107" s="822" t="s">
        <v>6329</v>
      </c>
      <c r="D1107" s="822" t="s">
        <v>6494</v>
      </c>
      <c r="E1107" s="822" t="s">
        <v>6495</v>
      </c>
      <c r="F1107" s="831">
        <v>4</v>
      </c>
      <c r="G1107" s="831">
        <v>784</v>
      </c>
      <c r="H1107" s="831"/>
      <c r="I1107" s="831">
        <v>196</v>
      </c>
      <c r="J1107" s="831"/>
      <c r="K1107" s="831"/>
      <c r="L1107" s="831"/>
      <c r="M1107" s="831"/>
      <c r="N1107" s="831">
        <v>1</v>
      </c>
      <c r="O1107" s="831">
        <v>201</v>
      </c>
      <c r="P1107" s="827"/>
      <c r="Q1107" s="832">
        <v>201</v>
      </c>
    </row>
    <row r="1108" spans="1:17" ht="14.45" customHeight="1" x14ac:dyDescent="0.2">
      <c r="A1108" s="821" t="s">
        <v>7616</v>
      </c>
      <c r="B1108" s="822" t="s">
        <v>6415</v>
      </c>
      <c r="C1108" s="822" t="s">
        <v>6329</v>
      </c>
      <c r="D1108" s="822" t="s">
        <v>6423</v>
      </c>
      <c r="E1108" s="822" t="s">
        <v>6424</v>
      </c>
      <c r="F1108" s="831">
        <v>52</v>
      </c>
      <c r="G1108" s="831">
        <v>13104</v>
      </c>
      <c r="H1108" s="831">
        <v>1.1997802600256364</v>
      </c>
      <c r="I1108" s="831">
        <v>252</v>
      </c>
      <c r="J1108" s="831">
        <v>43</v>
      </c>
      <c r="K1108" s="831">
        <v>10922</v>
      </c>
      <c r="L1108" s="831">
        <v>1</v>
      </c>
      <c r="M1108" s="831">
        <v>254</v>
      </c>
      <c r="N1108" s="831">
        <v>38</v>
      </c>
      <c r="O1108" s="831">
        <v>9690</v>
      </c>
      <c r="P1108" s="827">
        <v>0.88720014649331624</v>
      </c>
      <c r="Q1108" s="832">
        <v>255</v>
      </c>
    </row>
    <row r="1109" spans="1:17" ht="14.45" customHeight="1" x14ac:dyDescent="0.2">
      <c r="A1109" s="821" t="s">
        <v>7616</v>
      </c>
      <c r="B1109" s="822" t="s">
        <v>6415</v>
      </c>
      <c r="C1109" s="822" t="s">
        <v>6329</v>
      </c>
      <c r="D1109" s="822" t="s">
        <v>6425</v>
      </c>
      <c r="E1109" s="822" t="s">
        <v>6426</v>
      </c>
      <c r="F1109" s="831">
        <v>10</v>
      </c>
      <c r="G1109" s="831">
        <v>1265</v>
      </c>
      <c r="H1109" s="831">
        <v>1.4342403628117915</v>
      </c>
      <c r="I1109" s="831">
        <v>126.5</v>
      </c>
      <c r="J1109" s="831">
        <v>7</v>
      </c>
      <c r="K1109" s="831">
        <v>882</v>
      </c>
      <c r="L1109" s="831">
        <v>1</v>
      </c>
      <c r="M1109" s="831">
        <v>126</v>
      </c>
      <c r="N1109" s="831">
        <v>12</v>
      </c>
      <c r="O1109" s="831">
        <v>1524</v>
      </c>
      <c r="P1109" s="827">
        <v>1.727891156462585</v>
      </c>
      <c r="Q1109" s="832">
        <v>127</v>
      </c>
    </row>
    <row r="1110" spans="1:17" ht="14.45" customHeight="1" x14ac:dyDescent="0.2">
      <c r="A1110" s="821" t="s">
        <v>7616</v>
      </c>
      <c r="B1110" s="822" t="s">
        <v>6415</v>
      </c>
      <c r="C1110" s="822" t="s">
        <v>6329</v>
      </c>
      <c r="D1110" s="822" t="s">
        <v>6434</v>
      </c>
      <c r="E1110" s="822" t="s">
        <v>6435</v>
      </c>
      <c r="F1110" s="831">
        <v>12</v>
      </c>
      <c r="G1110" s="831">
        <v>3984</v>
      </c>
      <c r="H1110" s="831">
        <v>1.3253493013972055</v>
      </c>
      <c r="I1110" s="831">
        <v>332</v>
      </c>
      <c r="J1110" s="831">
        <v>9</v>
      </c>
      <c r="K1110" s="831">
        <v>3006</v>
      </c>
      <c r="L1110" s="831">
        <v>1</v>
      </c>
      <c r="M1110" s="831">
        <v>334</v>
      </c>
      <c r="N1110" s="831">
        <v>2</v>
      </c>
      <c r="O1110" s="831">
        <v>670</v>
      </c>
      <c r="P1110" s="827">
        <v>0.22288755821689954</v>
      </c>
      <c r="Q1110" s="832">
        <v>335</v>
      </c>
    </row>
    <row r="1111" spans="1:17" ht="14.45" customHeight="1" x14ac:dyDescent="0.2">
      <c r="A1111" s="821" t="s">
        <v>7616</v>
      </c>
      <c r="B1111" s="822" t="s">
        <v>6415</v>
      </c>
      <c r="C1111" s="822" t="s">
        <v>6329</v>
      </c>
      <c r="D1111" s="822" t="s">
        <v>6436</v>
      </c>
      <c r="E1111" s="822" t="s">
        <v>6437</v>
      </c>
      <c r="F1111" s="831"/>
      <c r="G1111" s="831"/>
      <c r="H1111" s="831"/>
      <c r="I1111" s="831"/>
      <c r="J1111" s="831">
        <v>2</v>
      </c>
      <c r="K1111" s="831">
        <v>996</v>
      </c>
      <c r="L1111" s="831">
        <v>1</v>
      </c>
      <c r="M1111" s="831">
        <v>498</v>
      </c>
      <c r="N1111" s="831"/>
      <c r="O1111" s="831"/>
      <c r="P1111" s="827"/>
      <c r="Q1111" s="832"/>
    </row>
    <row r="1112" spans="1:17" ht="14.45" customHeight="1" x14ac:dyDescent="0.2">
      <c r="A1112" s="821" t="s">
        <v>7616</v>
      </c>
      <c r="B1112" s="822" t="s">
        <v>6415</v>
      </c>
      <c r="C1112" s="822" t="s">
        <v>6329</v>
      </c>
      <c r="D1112" s="822" t="s">
        <v>6440</v>
      </c>
      <c r="E1112" s="822" t="s">
        <v>6437</v>
      </c>
      <c r="F1112" s="831">
        <v>10</v>
      </c>
      <c r="G1112" s="831">
        <v>5690</v>
      </c>
      <c r="H1112" s="831">
        <v>3.3100639906922629</v>
      </c>
      <c r="I1112" s="831">
        <v>569</v>
      </c>
      <c r="J1112" s="831">
        <v>3</v>
      </c>
      <c r="K1112" s="831">
        <v>1719</v>
      </c>
      <c r="L1112" s="831">
        <v>1</v>
      </c>
      <c r="M1112" s="831">
        <v>573</v>
      </c>
      <c r="N1112" s="831">
        <v>5</v>
      </c>
      <c r="O1112" s="831">
        <v>2880</v>
      </c>
      <c r="P1112" s="827">
        <v>1.6753926701570681</v>
      </c>
      <c r="Q1112" s="832">
        <v>576</v>
      </c>
    </row>
    <row r="1113" spans="1:17" ht="14.45" customHeight="1" x14ac:dyDescent="0.2">
      <c r="A1113" s="821" t="s">
        <v>7616</v>
      </c>
      <c r="B1113" s="822" t="s">
        <v>6415</v>
      </c>
      <c r="C1113" s="822" t="s">
        <v>6329</v>
      </c>
      <c r="D1113" s="822" t="s">
        <v>6441</v>
      </c>
      <c r="E1113" s="822" t="s">
        <v>6439</v>
      </c>
      <c r="F1113" s="831"/>
      <c r="G1113" s="831"/>
      <c r="H1113" s="831"/>
      <c r="I1113" s="831"/>
      <c r="J1113" s="831"/>
      <c r="K1113" s="831"/>
      <c r="L1113" s="831"/>
      <c r="M1113" s="831"/>
      <c r="N1113" s="831">
        <v>3</v>
      </c>
      <c r="O1113" s="831">
        <v>2307</v>
      </c>
      <c r="P1113" s="827"/>
      <c r="Q1113" s="832">
        <v>769</v>
      </c>
    </row>
    <row r="1114" spans="1:17" ht="14.45" customHeight="1" x14ac:dyDescent="0.2">
      <c r="A1114" s="821" t="s">
        <v>7616</v>
      </c>
      <c r="B1114" s="822" t="s">
        <v>6415</v>
      </c>
      <c r="C1114" s="822" t="s">
        <v>6329</v>
      </c>
      <c r="D1114" s="822" t="s">
        <v>6459</v>
      </c>
      <c r="E1114" s="822" t="s">
        <v>6460</v>
      </c>
      <c r="F1114" s="831">
        <v>33</v>
      </c>
      <c r="G1114" s="831">
        <v>27027</v>
      </c>
      <c r="H1114" s="831">
        <v>1.7284005883481486</v>
      </c>
      <c r="I1114" s="831">
        <v>819</v>
      </c>
      <c r="J1114" s="831">
        <v>19</v>
      </c>
      <c r="K1114" s="831">
        <v>15637</v>
      </c>
      <c r="L1114" s="831">
        <v>1</v>
      </c>
      <c r="M1114" s="831">
        <v>823</v>
      </c>
      <c r="N1114" s="831">
        <v>33</v>
      </c>
      <c r="O1114" s="831">
        <v>27258</v>
      </c>
      <c r="P1114" s="827">
        <v>1.7431732429494149</v>
      </c>
      <c r="Q1114" s="832">
        <v>826</v>
      </c>
    </row>
    <row r="1115" spans="1:17" ht="14.45" customHeight="1" x14ac:dyDescent="0.2">
      <c r="A1115" s="821" t="s">
        <v>7616</v>
      </c>
      <c r="B1115" s="822" t="s">
        <v>6415</v>
      </c>
      <c r="C1115" s="822" t="s">
        <v>6329</v>
      </c>
      <c r="D1115" s="822" t="s">
        <v>6443</v>
      </c>
      <c r="E1115" s="822" t="s">
        <v>6397</v>
      </c>
      <c r="F1115" s="831">
        <v>3</v>
      </c>
      <c r="G1115" s="831">
        <v>2190</v>
      </c>
      <c r="H1115" s="831">
        <v>1.489795918367347</v>
      </c>
      <c r="I1115" s="831">
        <v>730</v>
      </c>
      <c r="J1115" s="831">
        <v>2</v>
      </c>
      <c r="K1115" s="831">
        <v>1470</v>
      </c>
      <c r="L1115" s="831">
        <v>1</v>
      </c>
      <c r="M1115" s="831">
        <v>735</v>
      </c>
      <c r="N1115" s="831">
        <v>4</v>
      </c>
      <c r="O1115" s="831">
        <v>2960</v>
      </c>
      <c r="P1115" s="827">
        <v>2.0136054421768708</v>
      </c>
      <c r="Q1115" s="832">
        <v>740</v>
      </c>
    </row>
    <row r="1116" spans="1:17" ht="14.45" customHeight="1" x14ac:dyDescent="0.2">
      <c r="A1116" s="821" t="s">
        <v>7616</v>
      </c>
      <c r="B1116" s="822" t="s">
        <v>6415</v>
      </c>
      <c r="C1116" s="822" t="s">
        <v>6329</v>
      </c>
      <c r="D1116" s="822" t="s">
        <v>6444</v>
      </c>
      <c r="E1116" s="822" t="s">
        <v>6445</v>
      </c>
      <c r="F1116" s="831">
        <v>2</v>
      </c>
      <c r="G1116" s="831">
        <v>1668</v>
      </c>
      <c r="H1116" s="831">
        <v>1.9904534606205251</v>
      </c>
      <c r="I1116" s="831">
        <v>834</v>
      </c>
      <c r="J1116" s="831">
        <v>1</v>
      </c>
      <c r="K1116" s="831">
        <v>838</v>
      </c>
      <c r="L1116" s="831">
        <v>1</v>
      </c>
      <c r="M1116" s="831">
        <v>838</v>
      </c>
      <c r="N1116" s="831">
        <v>3</v>
      </c>
      <c r="O1116" s="831">
        <v>2523</v>
      </c>
      <c r="P1116" s="827">
        <v>3.0107398568019095</v>
      </c>
      <c r="Q1116" s="832">
        <v>841</v>
      </c>
    </row>
    <row r="1117" spans="1:17" ht="14.45" customHeight="1" x14ac:dyDescent="0.2">
      <c r="A1117" s="821" t="s">
        <v>7616</v>
      </c>
      <c r="B1117" s="822" t="s">
        <v>6415</v>
      </c>
      <c r="C1117" s="822" t="s">
        <v>6329</v>
      </c>
      <c r="D1117" s="822" t="s">
        <v>6446</v>
      </c>
      <c r="E1117" s="822" t="s">
        <v>6447</v>
      </c>
      <c r="F1117" s="831">
        <v>10</v>
      </c>
      <c r="G1117" s="831">
        <v>2150</v>
      </c>
      <c r="H1117" s="831">
        <v>1.6513056835637481</v>
      </c>
      <c r="I1117" s="831">
        <v>215</v>
      </c>
      <c r="J1117" s="831">
        <v>6</v>
      </c>
      <c r="K1117" s="831">
        <v>1302</v>
      </c>
      <c r="L1117" s="831">
        <v>1</v>
      </c>
      <c r="M1117" s="831">
        <v>217</v>
      </c>
      <c r="N1117" s="831">
        <v>8</v>
      </c>
      <c r="O1117" s="831">
        <v>1752</v>
      </c>
      <c r="P1117" s="827">
        <v>1.3456221198156681</v>
      </c>
      <c r="Q1117" s="832">
        <v>219</v>
      </c>
    </row>
    <row r="1118" spans="1:17" ht="14.45" customHeight="1" x14ac:dyDescent="0.2">
      <c r="A1118" s="821" t="s">
        <v>7616</v>
      </c>
      <c r="B1118" s="822" t="s">
        <v>6415</v>
      </c>
      <c r="C1118" s="822" t="s">
        <v>6329</v>
      </c>
      <c r="D1118" s="822" t="s">
        <v>6448</v>
      </c>
      <c r="E1118" s="822" t="s">
        <v>6449</v>
      </c>
      <c r="F1118" s="831">
        <v>109</v>
      </c>
      <c r="G1118" s="831">
        <v>9374</v>
      </c>
      <c r="H1118" s="831">
        <v>2.1304545454545454</v>
      </c>
      <c r="I1118" s="831">
        <v>86</v>
      </c>
      <c r="J1118" s="831">
        <v>50</v>
      </c>
      <c r="K1118" s="831">
        <v>4400</v>
      </c>
      <c r="L1118" s="831">
        <v>1</v>
      </c>
      <c r="M1118" s="831">
        <v>88</v>
      </c>
      <c r="N1118" s="831">
        <v>48</v>
      </c>
      <c r="O1118" s="831">
        <v>4272</v>
      </c>
      <c r="P1118" s="827">
        <v>0.97090909090909094</v>
      </c>
      <c r="Q1118" s="832">
        <v>89</v>
      </c>
    </row>
    <row r="1119" spans="1:17" ht="14.45" customHeight="1" x14ac:dyDescent="0.2">
      <c r="A1119" s="821" t="s">
        <v>7616</v>
      </c>
      <c r="B1119" s="822" t="s">
        <v>6415</v>
      </c>
      <c r="C1119" s="822" t="s">
        <v>6329</v>
      </c>
      <c r="D1119" s="822" t="s">
        <v>6428</v>
      </c>
      <c r="E1119" s="822" t="s">
        <v>6429</v>
      </c>
      <c r="F1119" s="831"/>
      <c r="G1119" s="831"/>
      <c r="H1119" s="831"/>
      <c r="I1119" s="831"/>
      <c r="J1119" s="831">
        <v>1</v>
      </c>
      <c r="K1119" s="831">
        <v>723</v>
      </c>
      <c r="L1119" s="831">
        <v>1</v>
      </c>
      <c r="M1119" s="831">
        <v>723</v>
      </c>
      <c r="N1119" s="831"/>
      <c r="O1119" s="831"/>
      <c r="P1119" s="827"/>
      <c r="Q1119" s="832"/>
    </row>
    <row r="1120" spans="1:17" ht="14.45" customHeight="1" x14ac:dyDescent="0.2">
      <c r="A1120" s="821" t="s">
        <v>7616</v>
      </c>
      <c r="B1120" s="822" t="s">
        <v>6415</v>
      </c>
      <c r="C1120" s="822" t="s">
        <v>6329</v>
      </c>
      <c r="D1120" s="822" t="s">
        <v>6496</v>
      </c>
      <c r="E1120" s="822" t="s">
        <v>6460</v>
      </c>
      <c r="F1120" s="831">
        <v>66</v>
      </c>
      <c r="G1120" s="831">
        <v>62888</v>
      </c>
      <c r="H1120" s="831">
        <v>2.0557008368200838</v>
      </c>
      <c r="I1120" s="831">
        <v>952.84848484848487</v>
      </c>
      <c r="J1120" s="831">
        <v>32</v>
      </c>
      <c r="K1120" s="831">
        <v>30592</v>
      </c>
      <c r="L1120" s="831">
        <v>1</v>
      </c>
      <c r="M1120" s="831">
        <v>956</v>
      </c>
      <c r="N1120" s="831">
        <v>27</v>
      </c>
      <c r="O1120" s="831">
        <v>25893</v>
      </c>
      <c r="P1120" s="827">
        <v>0.8463977510460251</v>
      </c>
      <c r="Q1120" s="832">
        <v>959</v>
      </c>
    </row>
    <row r="1121" spans="1:17" ht="14.45" customHeight="1" x14ac:dyDescent="0.2">
      <c r="A1121" s="821" t="s">
        <v>7616</v>
      </c>
      <c r="B1121" s="822" t="s">
        <v>6415</v>
      </c>
      <c r="C1121" s="822" t="s">
        <v>6329</v>
      </c>
      <c r="D1121" s="822" t="s">
        <v>6386</v>
      </c>
      <c r="E1121" s="822" t="s">
        <v>6387</v>
      </c>
      <c r="F1121" s="831"/>
      <c r="G1121" s="831"/>
      <c r="H1121" s="831"/>
      <c r="I1121" s="831"/>
      <c r="J1121" s="831">
        <v>12</v>
      </c>
      <c r="K1121" s="831">
        <v>1464</v>
      </c>
      <c r="L1121" s="831">
        <v>1</v>
      </c>
      <c r="M1121" s="831">
        <v>122</v>
      </c>
      <c r="N1121" s="831"/>
      <c r="O1121" s="831"/>
      <c r="P1121" s="827"/>
      <c r="Q1121" s="832"/>
    </row>
    <row r="1122" spans="1:17" ht="14.45" customHeight="1" x14ac:dyDescent="0.2">
      <c r="A1122" s="821" t="s">
        <v>7616</v>
      </c>
      <c r="B1122" s="822" t="s">
        <v>6415</v>
      </c>
      <c r="C1122" s="822" t="s">
        <v>6329</v>
      </c>
      <c r="D1122" s="822" t="s">
        <v>6462</v>
      </c>
      <c r="E1122" s="822" t="s">
        <v>6463</v>
      </c>
      <c r="F1122" s="831">
        <v>27</v>
      </c>
      <c r="G1122" s="831">
        <v>14688</v>
      </c>
      <c r="H1122" s="831">
        <v>2.6901098901098903</v>
      </c>
      <c r="I1122" s="831">
        <v>544</v>
      </c>
      <c r="J1122" s="831">
        <v>10</v>
      </c>
      <c r="K1122" s="831">
        <v>5460</v>
      </c>
      <c r="L1122" s="831">
        <v>1</v>
      </c>
      <c r="M1122" s="831">
        <v>546</v>
      </c>
      <c r="N1122" s="831">
        <v>8</v>
      </c>
      <c r="O1122" s="831">
        <v>4376</v>
      </c>
      <c r="P1122" s="827">
        <v>0.8014652014652015</v>
      </c>
      <c r="Q1122" s="832">
        <v>547</v>
      </c>
    </row>
    <row r="1123" spans="1:17" ht="14.45" customHeight="1" x14ac:dyDescent="0.2">
      <c r="A1123" s="821" t="s">
        <v>7616</v>
      </c>
      <c r="B1123" s="822" t="s">
        <v>6415</v>
      </c>
      <c r="C1123" s="822" t="s">
        <v>6329</v>
      </c>
      <c r="D1123" s="822" t="s">
        <v>6453</v>
      </c>
      <c r="E1123" s="822" t="s">
        <v>6451</v>
      </c>
      <c r="F1123" s="831"/>
      <c r="G1123" s="831"/>
      <c r="H1123" s="831"/>
      <c r="I1123" s="831"/>
      <c r="J1123" s="831">
        <v>4</v>
      </c>
      <c r="K1123" s="831">
        <v>1540</v>
      </c>
      <c r="L1123" s="831">
        <v>1</v>
      </c>
      <c r="M1123" s="831">
        <v>385</v>
      </c>
      <c r="N1123" s="831"/>
      <c r="O1123" s="831"/>
      <c r="P1123" s="827"/>
      <c r="Q1123" s="832"/>
    </row>
    <row r="1124" spans="1:17" ht="14.45" customHeight="1" x14ac:dyDescent="0.2">
      <c r="A1124" s="821" t="s">
        <v>7616</v>
      </c>
      <c r="B1124" s="822" t="s">
        <v>6415</v>
      </c>
      <c r="C1124" s="822" t="s">
        <v>6329</v>
      </c>
      <c r="D1124" s="822" t="s">
        <v>6396</v>
      </c>
      <c r="E1124" s="822" t="s">
        <v>6397</v>
      </c>
      <c r="F1124" s="831">
        <v>1</v>
      </c>
      <c r="G1124" s="831">
        <v>620</v>
      </c>
      <c r="H1124" s="831"/>
      <c r="I1124" s="831">
        <v>620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7616</v>
      </c>
      <c r="B1125" s="822" t="s">
        <v>6415</v>
      </c>
      <c r="C1125" s="822" t="s">
        <v>6329</v>
      </c>
      <c r="D1125" s="822" t="s">
        <v>6454</v>
      </c>
      <c r="E1125" s="822" t="s">
        <v>6455</v>
      </c>
      <c r="F1125" s="831">
        <v>29</v>
      </c>
      <c r="G1125" s="831">
        <v>7917</v>
      </c>
      <c r="H1125" s="831">
        <v>1.5152153110047848</v>
      </c>
      <c r="I1125" s="831">
        <v>273</v>
      </c>
      <c r="J1125" s="831">
        <v>19</v>
      </c>
      <c r="K1125" s="831">
        <v>5225</v>
      </c>
      <c r="L1125" s="831">
        <v>1</v>
      </c>
      <c r="M1125" s="831">
        <v>275</v>
      </c>
      <c r="N1125" s="831">
        <v>24</v>
      </c>
      <c r="O1125" s="831">
        <v>6624</v>
      </c>
      <c r="P1125" s="827">
        <v>1.2677511961722487</v>
      </c>
      <c r="Q1125" s="832">
        <v>276</v>
      </c>
    </row>
    <row r="1126" spans="1:17" ht="14.45" customHeight="1" x14ac:dyDescent="0.2">
      <c r="A1126" s="821" t="s">
        <v>7616</v>
      </c>
      <c r="B1126" s="822" t="s">
        <v>6415</v>
      </c>
      <c r="C1126" s="822" t="s">
        <v>6329</v>
      </c>
      <c r="D1126" s="822" t="s">
        <v>6497</v>
      </c>
      <c r="E1126" s="822" t="s">
        <v>6498</v>
      </c>
      <c r="F1126" s="831">
        <v>2</v>
      </c>
      <c r="G1126" s="831">
        <v>200</v>
      </c>
      <c r="H1126" s="831">
        <v>2</v>
      </c>
      <c r="I1126" s="831">
        <v>100</v>
      </c>
      <c r="J1126" s="831">
        <v>1</v>
      </c>
      <c r="K1126" s="831">
        <v>100</v>
      </c>
      <c r="L1126" s="831">
        <v>1</v>
      </c>
      <c r="M1126" s="831">
        <v>100</v>
      </c>
      <c r="N1126" s="831">
        <v>2</v>
      </c>
      <c r="O1126" s="831">
        <v>200</v>
      </c>
      <c r="P1126" s="827">
        <v>2</v>
      </c>
      <c r="Q1126" s="832">
        <v>100</v>
      </c>
    </row>
    <row r="1127" spans="1:17" ht="14.45" customHeight="1" x14ac:dyDescent="0.2">
      <c r="A1127" s="821" t="s">
        <v>7616</v>
      </c>
      <c r="B1127" s="822" t="s">
        <v>6415</v>
      </c>
      <c r="C1127" s="822" t="s">
        <v>6329</v>
      </c>
      <c r="D1127" s="822" t="s">
        <v>6456</v>
      </c>
      <c r="E1127" s="822" t="s">
        <v>6435</v>
      </c>
      <c r="F1127" s="831">
        <v>27</v>
      </c>
      <c r="G1127" s="831">
        <v>10935</v>
      </c>
      <c r="H1127" s="831">
        <v>3.8194201886133428</v>
      </c>
      <c r="I1127" s="831">
        <v>405</v>
      </c>
      <c r="J1127" s="831">
        <v>7</v>
      </c>
      <c r="K1127" s="831">
        <v>2863</v>
      </c>
      <c r="L1127" s="831">
        <v>1</v>
      </c>
      <c r="M1127" s="831">
        <v>409</v>
      </c>
      <c r="N1127" s="831">
        <v>11</v>
      </c>
      <c r="O1127" s="831">
        <v>4532</v>
      </c>
      <c r="P1127" s="827">
        <v>1.5829549423681453</v>
      </c>
      <c r="Q1127" s="832">
        <v>412</v>
      </c>
    </row>
    <row r="1128" spans="1:17" ht="14.45" customHeight="1" x14ac:dyDescent="0.2">
      <c r="A1128" s="821" t="s">
        <v>7616</v>
      </c>
      <c r="B1128" s="822" t="s">
        <v>6415</v>
      </c>
      <c r="C1128" s="822" t="s">
        <v>6329</v>
      </c>
      <c r="D1128" s="822" t="s">
        <v>6535</v>
      </c>
      <c r="E1128" s="822" t="s">
        <v>6536</v>
      </c>
      <c r="F1128" s="831">
        <v>1</v>
      </c>
      <c r="G1128" s="831">
        <v>359</v>
      </c>
      <c r="H1128" s="831">
        <v>0.9944598337950139</v>
      </c>
      <c r="I1128" s="831">
        <v>359</v>
      </c>
      <c r="J1128" s="831">
        <v>1</v>
      </c>
      <c r="K1128" s="831">
        <v>361</v>
      </c>
      <c r="L1128" s="831">
        <v>1</v>
      </c>
      <c r="M1128" s="831">
        <v>361</v>
      </c>
      <c r="N1128" s="831">
        <v>2</v>
      </c>
      <c r="O1128" s="831">
        <v>728</v>
      </c>
      <c r="P1128" s="827">
        <v>2.0166204986149583</v>
      </c>
      <c r="Q1128" s="832">
        <v>364</v>
      </c>
    </row>
    <row r="1129" spans="1:17" ht="14.45" customHeight="1" x14ac:dyDescent="0.2">
      <c r="A1129" s="821" t="s">
        <v>7617</v>
      </c>
      <c r="B1129" s="822" t="s">
        <v>6415</v>
      </c>
      <c r="C1129" s="822" t="s">
        <v>6359</v>
      </c>
      <c r="D1129" s="822" t="s">
        <v>6510</v>
      </c>
      <c r="E1129" s="822" t="s">
        <v>6511</v>
      </c>
      <c r="F1129" s="831"/>
      <c r="G1129" s="831"/>
      <c r="H1129" s="831"/>
      <c r="I1129" s="831"/>
      <c r="J1129" s="831">
        <v>2</v>
      </c>
      <c r="K1129" s="831">
        <v>4620</v>
      </c>
      <c r="L1129" s="831">
        <v>1</v>
      </c>
      <c r="M1129" s="831">
        <v>2310</v>
      </c>
      <c r="N1129" s="831"/>
      <c r="O1129" s="831"/>
      <c r="P1129" s="827"/>
      <c r="Q1129" s="832"/>
    </row>
    <row r="1130" spans="1:17" ht="14.45" customHeight="1" x14ac:dyDescent="0.2">
      <c r="A1130" s="821" t="s">
        <v>7617</v>
      </c>
      <c r="B1130" s="822" t="s">
        <v>6415</v>
      </c>
      <c r="C1130" s="822" t="s">
        <v>6359</v>
      </c>
      <c r="D1130" s="822" t="s">
        <v>6510</v>
      </c>
      <c r="E1130" s="822" t="s">
        <v>6512</v>
      </c>
      <c r="F1130" s="831">
        <v>1</v>
      </c>
      <c r="G1130" s="831">
        <v>2310</v>
      </c>
      <c r="H1130" s="831"/>
      <c r="I1130" s="831">
        <v>2310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7617</v>
      </c>
      <c r="B1131" s="822" t="s">
        <v>6415</v>
      </c>
      <c r="C1131" s="822" t="s">
        <v>6359</v>
      </c>
      <c r="D1131" s="822" t="s">
        <v>6432</v>
      </c>
      <c r="E1131" s="822" t="s">
        <v>6433</v>
      </c>
      <c r="F1131" s="831">
        <v>66</v>
      </c>
      <c r="G1131" s="831">
        <v>59713.5</v>
      </c>
      <c r="H1131" s="831">
        <v>66</v>
      </c>
      <c r="I1131" s="831">
        <v>904.75</v>
      </c>
      <c r="J1131" s="831">
        <v>1</v>
      </c>
      <c r="K1131" s="831">
        <v>904.75</v>
      </c>
      <c r="L1131" s="831">
        <v>1</v>
      </c>
      <c r="M1131" s="831">
        <v>904.75</v>
      </c>
      <c r="N1131" s="831">
        <v>1</v>
      </c>
      <c r="O1131" s="831">
        <v>904.75</v>
      </c>
      <c r="P1131" s="827">
        <v>1</v>
      </c>
      <c r="Q1131" s="832">
        <v>904.75</v>
      </c>
    </row>
    <row r="1132" spans="1:17" ht="14.45" customHeight="1" x14ac:dyDescent="0.2">
      <c r="A1132" s="821" t="s">
        <v>7617</v>
      </c>
      <c r="B1132" s="822" t="s">
        <v>6415</v>
      </c>
      <c r="C1132" s="822" t="s">
        <v>6359</v>
      </c>
      <c r="D1132" s="822" t="s">
        <v>6362</v>
      </c>
      <c r="E1132" s="822" t="s">
        <v>6363</v>
      </c>
      <c r="F1132" s="831">
        <v>1</v>
      </c>
      <c r="G1132" s="831">
        <v>242.64</v>
      </c>
      <c r="H1132" s="831">
        <v>0.6723564619818222</v>
      </c>
      <c r="I1132" s="831">
        <v>242.64</v>
      </c>
      <c r="J1132" s="831">
        <v>2</v>
      </c>
      <c r="K1132" s="831">
        <v>360.88</v>
      </c>
      <c r="L1132" s="831">
        <v>1</v>
      </c>
      <c r="M1132" s="831">
        <v>180.44</v>
      </c>
      <c r="N1132" s="831"/>
      <c r="O1132" s="831"/>
      <c r="P1132" s="827"/>
      <c r="Q1132" s="832"/>
    </row>
    <row r="1133" spans="1:17" ht="14.45" customHeight="1" x14ac:dyDescent="0.2">
      <c r="A1133" s="821" t="s">
        <v>7617</v>
      </c>
      <c r="B1133" s="822" t="s">
        <v>6415</v>
      </c>
      <c r="C1133" s="822" t="s">
        <v>6329</v>
      </c>
      <c r="D1133" s="822" t="s">
        <v>6494</v>
      </c>
      <c r="E1133" s="822" t="s">
        <v>6495</v>
      </c>
      <c r="F1133" s="831"/>
      <c r="G1133" s="831"/>
      <c r="H1133" s="831"/>
      <c r="I1133" s="831"/>
      <c r="J1133" s="831">
        <v>3</v>
      </c>
      <c r="K1133" s="831">
        <v>597</v>
      </c>
      <c r="L1133" s="831">
        <v>1</v>
      </c>
      <c r="M1133" s="831">
        <v>199</v>
      </c>
      <c r="N1133" s="831">
        <v>4</v>
      </c>
      <c r="O1133" s="831">
        <v>804</v>
      </c>
      <c r="P1133" s="827">
        <v>1.3467336683417086</v>
      </c>
      <c r="Q1133" s="832">
        <v>201</v>
      </c>
    </row>
    <row r="1134" spans="1:17" ht="14.45" customHeight="1" x14ac:dyDescent="0.2">
      <c r="A1134" s="821" t="s">
        <v>7617</v>
      </c>
      <c r="B1134" s="822" t="s">
        <v>6415</v>
      </c>
      <c r="C1134" s="822" t="s">
        <v>6329</v>
      </c>
      <c r="D1134" s="822" t="s">
        <v>6376</v>
      </c>
      <c r="E1134" s="822" t="s">
        <v>6377</v>
      </c>
      <c r="F1134" s="831">
        <v>4</v>
      </c>
      <c r="G1134" s="831">
        <v>148</v>
      </c>
      <c r="H1134" s="831">
        <v>3.8947368421052633</v>
      </c>
      <c r="I1134" s="831">
        <v>37</v>
      </c>
      <c r="J1134" s="831">
        <v>1</v>
      </c>
      <c r="K1134" s="831">
        <v>38</v>
      </c>
      <c r="L1134" s="831">
        <v>1</v>
      </c>
      <c r="M1134" s="831">
        <v>38</v>
      </c>
      <c r="N1134" s="831">
        <v>1</v>
      </c>
      <c r="O1134" s="831">
        <v>38</v>
      </c>
      <c r="P1134" s="827">
        <v>1</v>
      </c>
      <c r="Q1134" s="832">
        <v>38</v>
      </c>
    </row>
    <row r="1135" spans="1:17" ht="14.45" customHeight="1" x14ac:dyDescent="0.2">
      <c r="A1135" s="821" t="s">
        <v>7617</v>
      </c>
      <c r="B1135" s="822" t="s">
        <v>6415</v>
      </c>
      <c r="C1135" s="822" t="s">
        <v>6329</v>
      </c>
      <c r="D1135" s="822" t="s">
        <v>6520</v>
      </c>
      <c r="E1135" s="822" t="s">
        <v>6521</v>
      </c>
      <c r="F1135" s="831"/>
      <c r="G1135" s="831"/>
      <c r="H1135" s="831"/>
      <c r="I1135" s="831"/>
      <c r="J1135" s="831">
        <v>1</v>
      </c>
      <c r="K1135" s="831">
        <v>800</v>
      </c>
      <c r="L1135" s="831">
        <v>1</v>
      </c>
      <c r="M1135" s="831">
        <v>800</v>
      </c>
      <c r="N1135" s="831"/>
      <c r="O1135" s="831"/>
      <c r="P1135" s="827"/>
      <c r="Q1135" s="832"/>
    </row>
    <row r="1136" spans="1:17" ht="14.45" customHeight="1" x14ac:dyDescent="0.2">
      <c r="A1136" s="821" t="s">
        <v>7617</v>
      </c>
      <c r="B1136" s="822" t="s">
        <v>6415</v>
      </c>
      <c r="C1136" s="822" t="s">
        <v>6329</v>
      </c>
      <c r="D1136" s="822" t="s">
        <v>6423</v>
      </c>
      <c r="E1136" s="822" t="s">
        <v>6424</v>
      </c>
      <c r="F1136" s="831">
        <v>3496</v>
      </c>
      <c r="G1136" s="831">
        <v>880992</v>
      </c>
      <c r="H1136" s="831">
        <v>0.94663549152425819</v>
      </c>
      <c r="I1136" s="831">
        <v>252</v>
      </c>
      <c r="J1136" s="831">
        <v>3664</v>
      </c>
      <c r="K1136" s="831">
        <v>930656</v>
      </c>
      <c r="L1136" s="831">
        <v>1</v>
      </c>
      <c r="M1136" s="831">
        <v>254</v>
      </c>
      <c r="N1136" s="831">
        <v>2861</v>
      </c>
      <c r="O1136" s="831">
        <v>729555</v>
      </c>
      <c r="P1136" s="827">
        <v>0.78391478698896266</v>
      </c>
      <c r="Q1136" s="832">
        <v>255</v>
      </c>
    </row>
    <row r="1137" spans="1:17" ht="14.45" customHeight="1" x14ac:dyDescent="0.2">
      <c r="A1137" s="821" t="s">
        <v>7617</v>
      </c>
      <c r="B1137" s="822" t="s">
        <v>6415</v>
      </c>
      <c r="C1137" s="822" t="s">
        <v>6329</v>
      </c>
      <c r="D1137" s="822" t="s">
        <v>6425</v>
      </c>
      <c r="E1137" s="822" t="s">
        <v>6426</v>
      </c>
      <c r="F1137" s="831">
        <v>5397</v>
      </c>
      <c r="G1137" s="831">
        <v>683608</v>
      </c>
      <c r="H1137" s="831">
        <v>0.88521134238216959</v>
      </c>
      <c r="I1137" s="831">
        <v>126.6644432091903</v>
      </c>
      <c r="J1137" s="831">
        <v>6129</v>
      </c>
      <c r="K1137" s="831">
        <v>772254</v>
      </c>
      <c r="L1137" s="831">
        <v>1</v>
      </c>
      <c r="M1137" s="831">
        <v>126</v>
      </c>
      <c r="N1137" s="831">
        <v>4059</v>
      </c>
      <c r="O1137" s="831">
        <v>515493</v>
      </c>
      <c r="P1137" s="827">
        <v>0.66751742302403094</v>
      </c>
      <c r="Q1137" s="832">
        <v>127</v>
      </c>
    </row>
    <row r="1138" spans="1:17" ht="14.45" customHeight="1" x14ac:dyDescent="0.2">
      <c r="A1138" s="821" t="s">
        <v>7617</v>
      </c>
      <c r="B1138" s="822" t="s">
        <v>6415</v>
      </c>
      <c r="C1138" s="822" t="s">
        <v>6329</v>
      </c>
      <c r="D1138" s="822" t="s">
        <v>6434</v>
      </c>
      <c r="E1138" s="822" t="s">
        <v>6435</v>
      </c>
      <c r="F1138" s="831">
        <v>40</v>
      </c>
      <c r="G1138" s="831">
        <v>13280</v>
      </c>
      <c r="H1138" s="831">
        <v>2.33885170834801</v>
      </c>
      <c r="I1138" s="831">
        <v>332</v>
      </c>
      <c r="J1138" s="831">
        <v>17</v>
      </c>
      <c r="K1138" s="831">
        <v>5678</v>
      </c>
      <c r="L1138" s="831">
        <v>1</v>
      </c>
      <c r="M1138" s="831">
        <v>334</v>
      </c>
      <c r="N1138" s="831">
        <v>28</v>
      </c>
      <c r="O1138" s="831">
        <v>9380</v>
      </c>
      <c r="P1138" s="827">
        <v>1.6519901373723143</v>
      </c>
      <c r="Q1138" s="832">
        <v>335</v>
      </c>
    </row>
    <row r="1139" spans="1:17" ht="14.45" customHeight="1" x14ac:dyDescent="0.2">
      <c r="A1139" s="821" t="s">
        <v>7617</v>
      </c>
      <c r="B1139" s="822" t="s">
        <v>6415</v>
      </c>
      <c r="C1139" s="822" t="s">
        <v>6329</v>
      </c>
      <c r="D1139" s="822" t="s">
        <v>6436</v>
      </c>
      <c r="E1139" s="822" t="s">
        <v>6437</v>
      </c>
      <c r="F1139" s="831">
        <v>228</v>
      </c>
      <c r="G1139" s="831">
        <v>113088</v>
      </c>
      <c r="H1139" s="831">
        <v>0.77239570527005985</v>
      </c>
      <c r="I1139" s="831">
        <v>496</v>
      </c>
      <c r="J1139" s="831">
        <v>294</v>
      </c>
      <c r="K1139" s="831">
        <v>146412</v>
      </c>
      <c r="L1139" s="831">
        <v>1</v>
      </c>
      <c r="M1139" s="831">
        <v>498</v>
      </c>
      <c r="N1139" s="831">
        <v>95</v>
      </c>
      <c r="O1139" s="831">
        <v>47405</v>
      </c>
      <c r="P1139" s="827">
        <v>0.32377810561975795</v>
      </c>
      <c r="Q1139" s="832">
        <v>499</v>
      </c>
    </row>
    <row r="1140" spans="1:17" ht="14.45" customHeight="1" x14ac:dyDescent="0.2">
      <c r="A1140" s="821" t="s">
        <v>7617</v>
      </c>
      <c r="B1140" s="822" t="s">
        <v>6415</v>
      </c>
      <c r="C1140" s="822" t="s">
        <v>6329</v>
      </c>
      <c r="D1140" s="822" t="s">
        <v>6438</v>
      </c>
      <c r="E1140" s="822" t="s">
        <v>6439</v>
      </c>
      <c r="F1140" s="831">
        <v>186</v>
      </c>
      <c r="G1140" s="831">
        <v>128154</v>
      </c>
      <c r="H1140" s="831">
        <v>1.6127099981123765</v>
      </c>
      <c r="I1140" s="831">
        <v>689</v>
      </c>
      <c r="J1140" s="831">
        <v>115</v>
      </c>
      <c r="K1140" s="831">
        <v>79465</v>
      </c>
      <c r="L1140" s="831">
        <v>1</v>
      </c>
      <c r="M1140" s="831">
        <v>691</v>
      </c>
      <c r="N1140" s="831">
        <v>29</v>
      </c>
      <c r="O1140" s="831">
        <v>20068</v>
      </c>
      <c r="P1140" s="827">
        <v>0.25253885358333855</v>
      </c>
      <c r="Q1140" s="832">
        <v>692</v>
      </c>
    </row>
    <row r="1141" spans="1:17" ht="14.45" customHeight="1" x14ac:dyDescent="0.2">
      <c r="A1141" s="821" t="s">
        <v>7617</v>
      </c>
      <c r="B1141" s="822" t="s">
        <v>6415</v>
      </c>
      <c r="C1141" s="822" t="s">
        <v>6329</v>
      </c>
      <c r="D1141" s="822" t="s">
        <v>6522</v>
      </c>
      <c r="E1141" s="822" t="s">
        <v>6445</v>
      </c>
      <c r="F1141" s="831"/>
      <c r="G1141" s="831"/>
      <c r="H1141" s="831"/>
      <c r="I1141" s="831"/>
      <c r="J1141" s="831">
        <v>1</v>
      </c>
      <c r="K1141" s="831">
        <v>763</v>
      </c>
      <c r="L1141" s="831">
        <v>1</v>
      </c>
      <c r="M1141" s="831">
        <v>763</v>
      </c>
      <c r="N1141" s="831"/>
      <c r="O1141" s="831"/>
      <c r="P1141" s="827"/>
      <c r="Q1141" s="832"/>
    </row>
    <row r="1142" spans="1:17" ht="14.45" customHeight="1" x14ac:dyDescent="0.2">
      <c r="A1142" s="821" t="s">
        <v>7617</v>
      </c>
      <c r="B1142" s="822" t="s">
        <v>6415</v>
      </c>
      <c r="C1142" s="822" t="s">
        <v>6329</v>
      </c>
      <c r="D1142" s="822" t="s">
        <v>6440</v>
      </c>
      <c r="E1142" s="822" t="s">
        <v>6437</v>
      </c>
      <c r="F1142" s="831">
        <v>808</v>
      </c>
      <c r="G1142" s="831">
        <v>459752</v>
      </c>
      <c r="H1142" s="831">
        <v>0.99920238025380392</v>
      </c>
      <c r="I1142" s="831">
        <v>569</v>
      </c>
      <c r="J1142" s="831">
        <v>803</v>
      </c>
      <c r="K1142" s="831">
        <v>460119</v>
      </c>
      <c r="L1142" s="831">
        <v>1</v>
      </c>
      <c r="M1142" s="831">
        <v>573</v>
      </c>
      <c r="N1142" s="831">
        <v>746</v>
      </c>
      <c r="O1142" s="831">
        <v>429696</v>
      </c>
      <c r="P1142" s="827">
        <v>0.93388014839639311</v>
      </c>
      <c r="Q1142" s="832">
        <v>576</v>
      </c>
    </row>
    <row r="1143" spans="1:17" ht="14.45" customHeight="1" x14ac:dyDescent="0.2">
      <c r="A1143" s="821" t="s">
        <v>7617</v>
      </c>
      <c r="B1143" s="822" t="s">
        <v>6415</v>
      </c>
      <c r="C1143" s="822" t="s">
        <v>6329</v>
      </c>
      <c r="D1143" s="822" t="s">
        <v>6441</v>
      </c>
      <c r="E1143" s="822" t="s">
        <v>6439</v>
      </c>
      <c r="F1143" s="831">
        <v>267</v>
      </c>
      <c r="G1143" s="831">
        <v>203454</v>
      </c>
      <c r="H1143" s="831">
        <v>0.68104036955211888</v>
      </c>
      <c r="I1143" s="831">
        <v>762</v>
      </c>
      <c r="J1143" s="831">
        <v>390</v>
      </c>
      <c r="K1143" s="831">
        <v>298740</v>
      </c>
      <c r="L1143" s="831">
        <v>1</v>
      </c>
      <c r="M1143" s="831">
        <v>766</v>
      </c>
      <c r="N1143" s="831">
        <v>348</v>
      </c>
      <c r="O1143" s="831">
        <v>267612</v>
      </c>
      <c r="P1143" s="827">
        <v>0.89580236995380602</v>
      </c>
      <c r="Q1143" s="832">
        <v>769</v>
      </c>
    </row>
    <row r="1144" spans="1:17" ht="14.45" customHeight="1" x14ac:dyDescent="0.2">
      <c r="A1144" s="821" t="s">
        <v>7617</v>
      </c>
      <c r="B1144" s="822" t="s">
        <v>6415</v>
      </c>
      <c r="C1144" s="822" t="s">
        <v>6329</v>
      </c>
      <c r="D1144" s="822" t="s">
        <v>6459</v>
      </c>
      <c r="E1144" s="822" t="s">
        <v>6460</v>
      </c>
      <c r="F1144" s="831">
        <v>3885</v>
      </c>
      <c r="G1144" s="831">
        <v>3181815</v>
      </c>
      <c r="H1144" s="831">
        <v>0.93974668485230473</v>
      </c>
      <c r="I1144" s="831">
        <v>819</v>
      </c>
      <c r="J1144" s="831">
        <v>4114</v>
      </c>
      <c r="K1144" s="831">
        <v>3385822</v>
      </c>
      <c r="L1144" s="831">
        <v>1</v>
      </c>
      <c r="M1144" s="831">
        <v>823</v>
      </c>
      <c r="N1144" s="831">
        <v>3543</v>
      </c>
      <c r="O1144" s="831">
        <v>2926518</v>
      </c>
      <c r="P1144" s="827">
        <v>0.86434490649537987</v>
      </c>
      <c r="Q1144" s="832">
        <v>826</v>
      </c>
    </row>
    <row r="1145" spans="1:17" ht="14.45" customHeight="1" x14ac:dyDescent="0.2">
      <c r="A1145" s="821" t="s">
        <v>7617</v>
      </c>
      <c r="B1145" s="822" t="s">
        <v>6415</v>
      </c>
      <c r="C1145" s="822" t="s">
        <v>6329</v>
      </c>
      <c r="D1145" s="822" t="s">
        <v>6427</v>
      </c>
      <c r="E1145" s="822" t="s">
        <v>6399</v>
      </c>
      <c r="F1145" s="831">
        <v>19</v>
      </c>
      <c r="G1145" s="831">
        <v>8814</v>
      </c>
      <c r="H1145" s="831">
        <v>2.3541666666666665</v>
      </c>
      <c r="I1145" s="831">
        <v>463.89473684210526</v>
      </c>
      <c r="J1145" s="831">
        <v>8</v>
      </c>
      <c r="K1145" s="831">
        <v>3744</v>
      </c>
      <c r="L1145" s="831">
        <v>1</v>
      </c>
      <c r="M1145" s="831">
        <v>468</v>
      </c>
      <c r="N1145" s="831">
        <v>2</v>
      </c>
      <c r="O1145" s="831">
        <v>946</v>
      </c>
      <c r="P1145" s="827">
        <v>0.25267094017094016</v>
      </c>
      <c r="Q1145" s="832">
        <v>473</v>
      </c>
    </row>
    <row r="1146" spans="1:17" ht="14.45" customHeight="1" x14ac:dyDescent="0.2">
      <c r="A1146" s="821" t="s">
        <v>7617</v>
      </c>
      <c r="B1146" s="822" t="s">
        <v>6415</v>
      </c>
      <c r="C1146" s="822" t="s">
        <v>6329</v>
      </c>
      <c r="D1146" s="822" t="s">
        <v>6442</v>
      </c>
      <c r="E1146" s="822" t="s">
        <v>6401</v>
      </c>
      <c r="F1146" s="831">
        <v>1</v>
      </c>
      <c r="G1146" s="831">
        <v>447</v>
      </c>
      <c r="H1146" s="831"/>
      <c r="I1146" s="831">
        <v>447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7617</v>
      </c>
      <c r="B1147" s="822" t="s">
        <v>6415</v>
      </c>
      <c r="C1147" s="822" t="s">
        <v>6329</v>
      </c>
      <c r="D1147" s="822" t="s">
        <v>6443</v>
      </c>
      <c r="E1147" s="822" t="s">
        <v>6397</v>
      </c>
      <c r="F1147" s="831">
        <v>351</v>
      </c>
      <c r="G1147" s="831">
        <v>256230</v>
      </c>
      <c r="H1147" s="831">
        <v>0.86077097505668931</v>
      </c>
      <c r="I1147" s="831">
        <v>730</v>
      </c>
      <c r="J1147" s="831">
        <v>405</v>
      </c>
      <c r="K1147" s="831">
        <v>297675</v>
      </c>
      <c r="L1147" s="831">
        <v>1</v>
      </c>
      <c r="M1147" s="831">
        <v>735</v>
      </c>
      <c r="N1147" s="831">
        <v>358</v>
      </c>
      <c r="O1147" s="831">
        <v>264920</v>
      </c>
      <c r="P1147" s="827">
        <v>0.88996388678928362</v>
      </c>
      <c r="Q1147" s="832">
        <v>740</v>
      </c>
    </row>
    <row r="1148" spans="1:17" ht="14.45" customHeight="1" x14ac:dyDescent="0.2">
      <c r="A1148" s="821" t="s">
        <v>7617</v>
      </c>
      <c r="B1148" s="822" t="s">
        <v>6415</v>
      </c>
      <c r="C1148" s="822" t="s">
        <v>6329</v>
      </c>
      <c r="D1148" s="822" t="s">
        <v>6444</v>
      </c>
      <c r="E1148" s="822" t="s">
        <v>6445</v>
      </c>
      <c r="F1148" s="831">
        <v>18</v>
      </c>
      <c r="G1148" s="831">
        <v>15012</v>
      </c>
      <c r="H1148" s="831">
        <v>1.1196300715990453</v>
      </c>
      <c r="I1148" s="831">
        <v>834</v>
      </c>
      <c r="J1148" s="831">
        <v>16</v>
      </c>
      <c r="K1148" s="831">
        <v>13408</v>
      </c>
      <c r="L1148" s="831">
        <v>1</v>
      </c>
      <c r="M1148" s="831">
        <v>838</v>
      </c>
      <c r="N1148" s="831">
        <v>13</v>
      </c>
      <c r="O1148" s="831">
        <v>10933</v>
      </c>
      <c r="P1148" s="827">
        <v>0.81540871121718372</v>
      </c>
      <c r="Q1148" s="832">
        <v>841</v>
      </c>
    </row>
    <row r="1149" spans="1:17" ht="14.45" customHeight="1" x14ac:dyDescent="0.2">
      <c r="A1149" s="821" t="s">
        <v>7617</v>
      </c>
      <c r="B1149" s="822" t="s">
        <v>6415</v>
      </c>
      <c r="C1149" s="822" t="s">
        <v>6329</v>
      </c>
      <c r="D1149" s="822" t="s">
        <v>6446</v>
      </c>
      <c r="E1149" s="822" t="s">
        <v>6447</v>
      </c>
      <c r="F1149" s="831">
        <v>1132</v>
      </c>
      <c r="G1149" s="831">
        <v>243380</v>
      </c>
      <c r="H1149" s="831">
        <v>0.91556475124612058</v>
      </c>
      <c r="I1149" s="831">
        <v>215</v>
      </c>
      <c r="J1149" s="831">
        <v>1225</v>
      </c>
      <c r="K1149" s="831">
        <v>265825</v>
      </c>
      <c r="L1149" s="831">
        <v>1</v>
      </c>
      <c r="M1149" s="831">
        <v>217</v>
      </c>
      <c r="N1149" s="831">
        <v>1032</v>
      </c>
      <c r="O1149" s="831">
        <v>226008</v>
      </c>
      <c r="P1149" s="827">
        <v>0.85021348631618543</v>
      </c>
      <c r="Q1149" s="832">
        <v>219</v>
      </c>
    </row>
    <row r="1150" spans="1:17" ht="14.45" customHeight="1" x14ac:dyDescent="0.2">
      <c r="A1150" s="821" t="s">
        <v>7617</v>
      </c>
      <c r="B1150" s="822" t="s">
        <v>6415</v>
      </c>
      <c r="C1150" s="822" t="s">
        <v>6329</v>
      </c>
      <c r="D1150" s="822" t="s">
        <v>6382</v>
      </c>
      <c r="E1150" s="822" t="s">
        <v>6383</v>
      </c>
      <c r="F1150" s="831">
        <v>2</v>
      </c>
      <c r="G1150" s="831">
        <v>710</v>
      </c>
      <c r="H1150" s="831"/>
      <c r="I1150" s="831">
        <v>355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7617</v>
      </c>
      <c r="B1151" s="822" t="s">
        <v>6415</v>
      </c>
      <c r="C1151" s="822" t="s">
        <v>6329</v>
      </c>
      <c r="D1151" s="822" t="s">
        <v>6448</v>
      </c>
      <c r="E1151" s="822" t="s">
        <v>6449</v>
      </c>
      <c r="F1151" s="831">
        <v>5647</v>
      </c>
      <c r="G1151" s="831">
        <v>485642</v>
      </c>
      <c r="H1151" s="831">
        <v>0.90722654790548918</v>
      </c>
      <c r="I1151" s="831">
        <v>86</v>
      </c>
      <c r="J1151" s="831">
        <v>6083</v>
      </c>
      <c r="K1151" s="831">
        <v>535304</v>
      </c>
      <c r="L1151" s="831">
        <v>1</v>
      </c>
      <c r="M1151" s="831">
        <v>88</v>
      </c>
      <c r="N1151" s="831">
        <v>4803</v>
      </c>
      <c r="O1151" s="831">
        <v>427467</v>
      </c>
      <c r="P1151" s="827">
        <v>0.79854998281350409</v>
      </c>
      <c r="Q1151" s="832">
        <v>89</v>
      </c>
    </row>
    <row r="1152" spans="1:17" ht="14.45" customHeight="1" x14ac:dyDescent="0.2">
      <c r="A1152" s="821" t="s">
        <v>7617</v>
      </c>
      <c r="B1152" s="822" t="s">
        <v>6415</v>
      </c>
      <c r="C1152" s="822" t="s">
        <v>6329</v>
      </c>
      <c r="D1152" s="822" t="s">
        <v>6428</v>
      </c>
      <c r="E1152" s="822" t="s">
        <v>6429</v>
      </c>
      <c r="F1152" s="831">
        <v>1</v>
      </c>
      <c r="G1152" s="831">
        <v>720</v>
      </c>
      <c r="H1152" s="831">
        <v>0.19917012448132779</v>
      </c>
      <c r="I1152" s="831">
        <v>720</v>
      </c>
      <c r="J1152" s="831">
        <v>5</v>
      </c>
      <c r="K1152" s="831">
        <v>3615</v>
      </c>
      <c r="L1152" s="831">
        <v>1</v>
      </c>
      <c r="M1152" s="831">
        <v>723</v>
      </c>
      <c r="N1152" s="831">
        <v>4</v>
      </c>
      <c r="O1152" s="831">
        <v>2900</v>
      </c>
      <c r="P1152" s="827">
        <v>0.8022130013831259</v>
      </c>
      <c r="Q1152" s="832">
        <v>725</v>
      </c>
    </row>
    <row r="1153" spans="1:17" ht="14.45" customHeight="1" x14ac:dyDescent="0.2">
      <c r="A1153" s="821" t="s">
        <v>7617</v>
      </c>
      <c r="B1153" s="822" t="s">
        <v>6415</v>
      </c>
      <c r="C1153" s="822" t="s">
        <v>6329</v>
      </c>
      <c r="D1153" s="822" t="s">
        <v>6496</v>
      </c>
      <c r="E1153" s="822" t="s">
        <v>6460</v>
      </c>
      <c r="F1153" s="831">
        <v>652</v>
      </c>
      <c r="G1153" s="831">
        <v>621147</v>
      </c>
      <c r="H1153" s="831">
        <v>0.6338881518522298</v>
      </c>
      <c r="I1153" s="831">
        <v>952.67944785276075</v>
      </c>
      <c r="J1153" s="831">
        <v>1025</v>
      </c>
      <c r="K1153" s="831">
        <v>979900</v>
      </c>
      <c r="L1153" s="831">
        <v>1</v>
      </c>
      <c r="M1153" s="831">
        <v>956</v>
      </c>
      <c r="N1153" s="831">
        <v>721</v>
      </c>
      <c r="O1153" s="831">
        <v>691439</v>
      </c>
      <c r="P1153" s="827">
        <v>0.70562200224512706</v>
      </c>
      <c r="Q1153" s="832">
        <v>959</v>
      </c>
    </row>
    <row r="1154" spans="1:17" ht="14.45" customHeight="1" x14ac:dyDescent="0.2">
      <c r="A1154" s="821" t="s">
        <v>7617</v>
      </c>
      <c r="B1154" s="822" t="s">
        <v>6415</v>
      </c>
      <c r="C1154" s="822" t="s">
        <v>6329</v>
      </c>
      <c r="D1154" s="822" t="s">
        <v>6386</v>
      </c>
      <c r="E1154" s="822" t="s">
        <v>6387</v>
      </c>
      <c r="F1154" s="831">
        <v>2</v>
      </c>
      <c r="G1154" s="831">
        <v>242</v>
      </c>
      <c r="H1154" s="831">
        <v>9.9180327868852461E-2</v>
      </c>
      <c r="I1154" s="831">
        <v>121</v>
      </c>
      <c r="J1154" s="831">
        <v>20</v>
      </c>
      <c r="K1154" s="831">
        <v>2440</v>
      </c>
      <c r="L1154" s="831">
        <v>1</v>
      </c>
      <c r="M1154" s="831">
        <v>122</v>
      </c>
      <c r="N1154" s="831"/>
      <c r="O1154" s="831"/>
      <c r="P1154" s="827"/>
      <c r="Q1154" s="832"/>
    </row>
    <row r="1155" spans="1:17" ht="14.45" customHeight="1" x14ac:dyDescent="0.2">
      <c r="A1155" s="821" t="s">
        <v>7617</v>
      </c>
      <c r="B1155" s="822" t="s">
        <v>6415</v>
      </c>
      <c r="C1155" s="822" t="s">
        <v>6329</v>
      </c>
      <c r="D1155" s="822" t="s">
        <v>6461</v>
      </c>
      <c r="E1155" s="822" t="s">
        <v>6460</v>
      </c>
      <c r="F1155" s="831">
        <v>679</v>
      </c>
      <c r="G1155" s="831">
        <v>506534</v>
      </c>
      <c r="H1155" s="831">
        <v>1.4626014945542325</v>
      </c>
      <c r="I1155" s="831">
        <v>746</v>
      </c>
      <c r="J1155" s="831">
        <v>463</v>
      </c>
      <c r="K1155" s="831">
        <v>346324</v>
      </c>
      <c r="L1155" s="831">
        <v>1</v>
      </c>
      <c r="M1155" s="831">
        <v>748</v>
      </c>
      <c r="N1155" s="831">
        <v>228</v>
      </c>
      <c r="O1155" s="831">
        <v>170772</v>
      </c>
      <c r="P1155" s="827">
        <v>0.49309894780610064</v>
      </c>
      <c r="Q1155" s="832">
        <v>749</v>
      </c>
    </row>
    <row r="1156" spans="1:17" ht="14.45" customHeight="1" x14ac:dyDescent="0.2">
      <c r="A1156" s="821" t="s">
        <v>7617</v>
      </c>
      <c r="B1156" s="822" t="s">
        <v>6415</v>
      </c>
      <c r="C1156" s="822" t="s">
        <v>6329</v>
      </c>
      <c r="D1156" s="822" t="s">
        <v>6523</v>
      </c>
      <c r="E1156" s="822" t="s">
        <v>6524</v>
      </c>
      <c r="F1156" s="831">
        <v>1</v>
      </c>
      <c r="G1156" s="831">
        <v>58</v>
      </c>
      <c r="H1156" s="831">
        <v>0.98305084745762716</v>
      </c>
      <c r="I1156" s="831">
        <v>58</v>
      </c>
      <c r="J1156" s="831">
        <v>1</v>
      </c>
      <c r="K1156" s="831">
        <v>59</v>
      </c>
      <c r="L1156" s="831">
        <v>1</v>
      </c>
      <c r="M1156" s="831">
        <v>59</v>
      </c>
      <c r="N1156" s="831"/>
      <c r="O1156" s="831"/>
      <c r="P1156" s="827"/>
      <c r="Q1156" s="832"/>
    </row>
    <row r="1157" spans="1:17" ht="14.45" customHeight="1" x14ac:dyDescent="0.2">
      <c r="A1157" s="821" t="s">
        <v>7617</v>
      </c>
      <c r="B1157" s="822" t="s">
        <v>6415</v>
      </c>
      <c r="C1157" s="822" t="s">
        <v>6329</v>
      </c>
      <c r="D1157" s="822" t="s">
        <v>6462</v>
      </c>
      <c r="E1157" s="822" t="s">
        <v>6463</v>
      </c>
      <c r="F1157" s="831">
        <v>80</v>
      </c>
      <c r="G1157" s="831">
        <v>43520</v>
      </c>
      <c r="H1157" s="831">
        <v>0.71808071808071805</v>
      </c>
      <c r="I1157" s="831">
        <v>544</v>
      </c>
      <c r="J1157" s="831">
        <v>111</v>
      </c>
      <c r="K1157" s="831">
        <v>60606</v>
      </c>
      <c r="L1157" s="831">
        <v>1</v>
      </c>
      <c r="M1157" s="831">
        <v>546</v>
      </c>
      <c r="N1157" s="831">
        <v>76</v>
      </c>
      <c r="O1157" s="831">
        <v>41572</v>
      </c>
      <c r="P1157" s="827">
        <v>0.6859386859386859</v>
      </c>
      <c r="Q1157" s="832">
        <v>547</v>
      </c>
    </row>
    <row r="1158" spans="1:17" ht="14.45" customHeight="1" x14ac:dyDescent="0.2">
      <c r="A1158" s="821" t="s">
        <v>7617</v>
      </c>
      <c r="B1158" s="822" t="s">
        <v>6415</v>
      </c>
      <c r="C1158" s="822" t="s">
        <v>6329</v>
      </c>
      <c r="D1158" s="822" t="s">
        <v>6450</v>
      </c>
      <c r="E1158" s="822" t="s">
        <v>6451</v>
      </c>
      <c r="F1158" s="831">
        <v>80</v>
      </c>
      <c r="G1158" s="831">
        <v>24640</v>
      </c>
      <c r="H1158" s="831">
        <v>3.1793548387096773</v>
      </c>
      <c r="I1158" s="831">
        <v>308</v>
      </c>
      <c r="J1158" s="831">
        <v>25</v>
      </c>
      <c r="K1158" s="831">
        <v>7750</v>
      </c>
      <c r="L1158" s="831">
        <v>1</v>
      </c>
      <c r="M1158" s="831">
        <v>310</v>
      </c>
      <c r="N1158" s="831">
        <v>26</v>
      </c>
      <c r="O1158" s="831">
        <v>8086</v>
      </c>
      <c r="P1158" s="827">
        <v>1.0433548387096774</v>
      </c>
      <c r="Q1158" s="832">
        <v>311</v>
      </c>
    </row>
    <row r="1159" spans="1:17" ht="14.45" customHeight="1" x14ac:dyDescent="0.2">
      <c r="A1159" s="821" t="s">
        <v>7617</v>
      </c>
      <c r="B1159" s="822" t="s">
        <v>6415</v>
      </c>
      <c r="C1159" s="822" t="s">
        <v>6329</v>
      </c>
      <c r="D1159" s="822" t="s">
        <v>6452</v>
      </c>
      <c r="E1159" s="822" t="s">
        <v>6447</v>
      </c>
      <c r="F1159" s="831">
        <v>265</v>
      </c>
      <c r="G1159" s="831">
        <v>47435</v>
      </c>
      <c r="H1159" s="831">
        <v>1.8928571428571428</v>
      </c>
      <c r="I1159" s="831">
        <v>179</v>
      </c>
      <c r="J1159" s="831">
        <v>140</v>
      </c>
      <c r="K1159" s="831">
        <v>25060</v>
      </c>
      <c r="L1159" s="831">
        <v>1</v>
      </c>
      <c r="M1159" s="831">
        <v>179</v>
      </c>
      <c r="N1159" s="831">
        <v>68</v>
      </c>
      <c r="O1159" s="831">
        <v>12240</v>
      </c>
      <c r="P1159" s="827">
        <v>0.48842777334397447</v>
      </c>
      <c r="Q1159" s="832">
        <v>180</v>
      </c>
    </row>
    <row r="1160" spans="1:17" ht="14.45" customHeight="1" x14ac:dyDescent="0.2">
      <c r="A1160" s="821" t="s">
        <v>7617</v>
      </c>
      <c r="B1160" s="822" t="s">
        <v>6415</v>
      </c>
      <c r="C1160" s="822" t="s">
        <v>6329</v>
      </c>
      <c r="D1160" s="822" t="s">
        <v>6453</v>
      </c>
      <c r="E1160" s="822" t="s">
        <v>6451</v>
      </c>
      <c r="F1160" s="831">
        <v>342</v>
      </c>
      <c r="G1160" s="831">
        <v>130302</v>
      </c>
      <c r="H1160" s="831">
        <v>0.90252467532467529</v>
      </c>
      <c r="I1160" s="831">
        <v>381</v>
      </c>
      <c r="J1160" s="831">
        <v>375</v>
      </c>
      <c r="K1160" s="831">
        <v>144375</v>
      </c>
      <c r="L1160" s="831">
        <v>1</v>
      </c>
      <c r="M1160" s="831">
        <v>385</v>
      </c>
      <c r="N1160" s="831">
        <v>274</v>
      </c>
      <c r="O1160" s="831">
        <v>106312</v>
      </c>
      <c r="P1160" s="827">
        <v>0.73636017316017321</v>
      </c>
      <c r="Q1160" s="832">
        <v>388</v>
      </c>
    </row>
    <row r="1161" spans="1:17" ht="14.45" customHeight="1" x14ac:dyDescent="0.2">
      <c r="A1161" s="821" t="s">
        <v>7617</v>
      </c>
      <c r="B1161" s="822" t="s">
        <v>6415</v>
      </c>
      <c r="C1161" s="822" t="s">
        <v>6329</v>
      </c>
      <c r="D1161" s="822" t="s">
        <v>6396</v>
      </c>
      <c r="E1161" s="822" t="s">
        <v>6397</v>
      </c>
      <c r="F1161" s="831">
        <v>112</v>
      </c>
      <c r="G1161" s="831">
        <v>69440</v>
      </c>
      <c r="H1161" s="831">
        <v>1.4885316184351554</v>
      </c>
      <c r="I1161" s="831">
        <v>620</v>
      </c>
      <c r="J1161" s="831">
        <v>75</v>
      </c>
      <c r="K1161" s="831">
        <v>46650</v>
      </c>
      <c r="L1161" s="831">
        <v>1</v>
      </c>
      <c r="M1161" s="831">
        <v>622</v>
      </c>
      <c r="N1161" s="831">
        <v>21</v>
      </c>
      <c r="O1161" s="831">
        <v>13125</v>
      </c>
      <c r="P1161" s="827">
        <v>0.28135048231511256</v>
      </c>
      <c r="Q1161" s="832">
        <v>625</v>
      </c>
    </row>
    <row r="1162" spans="1:17" ht="14.45" customHeight="1" x14ac:dyDescent="0.2">
      <c r="A1162" s="821" t="s">
        <v>7617</v>
      </c>
      <c r="B1162" s="822" t="s">
        <v>6415</v>
      </c>
      <c r="C1162" s="822" t="s">
        <v>6329</v>
      </c>
      <c r="D1162" s="822" t="s">
        <v>6454</v>
      </c>
      <c r="E1162" s="822" t="s">
        <v>6455</v>
      </c>
      <c r="F1162" s="831">
        <v>431</v>
      </c>
      <c r="G1162" s="831">
        <v>117663</v>
      </c>
      <c r="H1162" s="831">
        <v>1.0643419267299865</v>
      </c>
      <c r="I1162" s="831">
        <v>273</v>
      </c>
      <c r="J1162" s="831">
        <v>402</v>
      </c>
      <c r="K1162" s="831">
        <v>110550</v>
      </c>
      <c r="L1162" s="831">
        <v>1</v>
      </c>
      <c r="M1162" s="831">
        <v>275</v>
      </c>
      <c r="N1162" s="831">
        <v>375</v>
      </c>
      <c r="O1162" s="831">
        <v>103500</v>
      </c>
      <c r="P1162" s="827">
        <v>0.93622795115332424</v>
      </c>
      <c r="Q1162" s="832">
        <v>276</v>
      </c>
    </row>
    <row r="1163" spans="1:17" ht="14.45" customHeight="1" x14ac:dyDescent="0.2">
      <c r="A1163" s="821" t="s">
        <v>7617</v>
      </c>
      <c r="B1163" s="822" t="s">
        <v>6415</v>
      </c>
      <c r="C1163" s="822" t="s">
        <v>6329</v>
      </c>
      <c r="D1163" s="822" t="s">
        <v>6497</v>
      </c>
      <c r="E1163" s="822" t="s">
        <v>6498</v>
      </c>
      <c r="F1163" s="831">
        <v>17</v>
      </c>
      <c r="G1163" s="831">
        <v>1700</v>
      </c>
      <c r="H1163" s="831">
        <v>0.80952380952380953</v>
      </c>
      <c r="I1163" s="831">
        <v>100</v>
      </c>
      <c r="J1163" s="831">
        <v>21</v>
      </c>
      <c r="K1163" s="831">
        <v>2100</v>
      </c>
      <c r="L1163" s="831">
        <v>1</v>
      </c>
      <c r="M1163" s="831">
        <v>100</v>
      </c>
      <c r="N1163" s="831">
        <v>24</v>
      </c>
      <c r="O1163" s="831">
        <v>2400</v>
      </c>
      <c r="P1163" s="827">
        <v>1.1428571428571428</v>
      </c>
      <c r="Q1163" s="832">
        <v>100</v>
      </c>
    </row>
    <row r="1164" spans="1:17" ht="14.45" customHeight="1" x14ac:dyDescent="0.2">
      <c r="A1164" s="821" t="s">
        <v>7617</v>
      </c>
      <c r="B1164" s="822" t="s">
        <v>6415</v>
      </c>
      <c r="C1164" s="822" t="s">
        <v>6329</v>
      </c>
      <c r="D1164" s="822" t="s">
        <v>6499</v>
      </c>
      <c r="E1164" s="822" t="s">
        <v>6460</v>
      </c>
      <c r="F1164" s="831">
        <v>17</v>
      </c>
      <c r="G1164" s="831">
        <v>17612</v>
      </c>
      <c r="H1164" s="831">
        <v>0.99615384615384617</v>
      </c>
      <c r="I1164" s="831">
        <v>1036</v>
      </c>
      <c r="J1164" s="831">
        <v>17</v>
      </c>
      <c r="K1164" s="831">
        <v>17680</v>
      </c>
      <c r="L1164" s="831">
        <v>1</v>
      </c>
      <c r="M1164" s="831">
        <v>1040</v>
      </c>
      <c r="N1164" s="831">
        <v>3</v>
      </c>
      <c r="O1164" s="831">
        <v>3129</v>
      </c>
      <c r="P1164" s="827">
        <v>0.17697963800904978</v>
      </c>
      <c r="Q1164" s="832">
        <v>1043</v>
      </c>
    </row>
    <row r="1165" spans="1:17" ht="14.45" customHeight="1" x14ac:dyDescent="0.2">
      <c r="A1165" s="821" t="s">
        <v>7617</v>
      </c>
      <c r="B1165" s="822" t="s">
        <v>6415</v>
      </c>
      <c r="C1165" s="822" t="s">
        <v>6329</v>
      </c>
      <c r="D1165" s="822" t="s">
        <v>6398</v>
      </c>
      <c r="E1165" s="822" t="s">
        <v>6399</v>
      </c>
      <c r="F1165" s="831">
        <v>1</v>
      </c>
      <c r="G1165" s="831">
        <v>354</v>
      </c>
      <c r="H1165" s="831"/>
      <c r="I1165" s="831">
        <v>354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7617</v>
      </c>
      <c r="B1166" s="822" t="s">
        <v>6415</v>
      </c>
      <c r="C1166" s="822" t="s">
        <v>6329</v>
      </c>
      <c r="D1166" s="822" t="s">
        <v>6400</v>
      </c>
      <c r="E1166" s="822" t="s">
        <v>6401</v>
      </c>
      <c r="F1166" s="831">
        <v>1</v>
      </c>
      <c r="G1166" s="831">
        <v>374</v>
      </c>
      <c r="H1166" s="831"/>
      <c r="I1166" s="831">
        <v>374</v>
      </c>
      <c r="J1166" s="831"/>
      <c r="K1166" s="831"/>
      <c r="L1166" s="831"/>
      <c r="M1166" s="831"/>
      <c r="N1166" s="831"/>
      <c r="O1166" s="831"/>
      <c r="P1166" s="827"/>
      <c r="Q1166" s="832"/>
    </row>
    <row r="1167" spans="1:17" ht="14.45" customHeight="1" x14ac:dyDescent="0.2">
      <c r="A1167" s="821" t="s">
        <v>7617</v>
      </c>
      <c r="B1167" s="822" t="s">
        <v>6415</v>
      </c>
      <c r="C1167" s="822" t="s">
        <v>6329</v>
      </c>
      <c r="D1167" s="822" t="s">
        <v>6500</v>
      </c>
      <c r="E1167" s="822" t="s">
        <v>6460</v>
      </c>
      <c r="F1167" s="831">
        <v>5</v>
      </c>
      <c r="G1167" s="831">
        <v>4400</v>
      </c>
      <c r="H1167" s="831"/>
      <c r="I1167" s="831">
        <v>880</v>
      </c>
      <c r="J1167" s="831"/>
      <c r="K1167" s="831"/>
      <c r="L1167" s="831"/>
      <c r="M1167" s="831"/>
      <c r="N1167" s="831">
        <v>11</v>
      </c>
      <c r="O1167" s="831">
        <v>9702</v>
      </c>
      <c r="P1167" s="827"/>
      <c r="Q1167" s="832">
        <v>882</v>
      </c>
    </row>
    <row r="1168" spans="1:17" ht="14.45" customHeight="1" x14ac:dyDescent="0.2">
      <c r="A1168" s="821" t="s">
        <v>7617</v>
      </c>
      <c r="B1168" s="822" t="s">
        <v>6415</v>
      </c>
      <c r="C1168" s="822" t="s">
        <v>6329</v>
      </c>
      <c r="D1168" s="822" t="s">
        <v>6527</v>
      </c>
      <c r="E1168" s="822" t="s">
        <v>6502</v>
      </c>
      <c r="F1168" s="831">
        <v>3</v>
      </c>
      <c r="G1168" s="831">
        <v>1596</v>
      </c>
      <c r="H1168" s="831">
        <v>1.4943820224719102</v>
      </c>
      <c r="I1168" s="831">
        <v>532</v>
      </c>
      <c r="J1168" s="831">
        <v>2</v>
      </c>
      <c r="K1168" s="831">
        <v>1068</v>
      </c>
      <c r="L1168" s="831">
        <v>1</v>
      </c>
      <c r="M1168" s="831">
        <v>534</v>
      </c>
      <c r="N1168" s="831"/>
      <c r="O1168" s="831"/>
      <c r="P1168" s="827"/>
      <c r="Q1168" s="832"/>
    </row>
    <row r="1169" spans="1:17" ht="14.45" customHeight="1" x14ac:dyDescent="0.2">
      <c r="A1169" s="821" t="s">
        <v>7617</v>
      </c>
      <c r="B1169" s="822" t="s">
        <v>6415</v>
      </c>
      <c r="C1169" s="822" t="s">
        <v>6329</v>
      </c>
      <c r="D1169" s="822" t="s">
        <v>6501</v>
      </c>
      <c r="E1169" s="822" t="s">
        <v>6502</v>
      </c>
      <c r="F1169" s="831">
        <v>3</v>
      </c>
      <c r="G1169" s="831">
        <v>2474</v>
      </c>
      <c r="H1169" s="831">
        <v>2.9879227053140096</v>
      </c>
      <c r="I1169" s="831">
        <v>824.66666666666663</v>
      </c>
      <c r="J1169" s="831">
        <v>1</v>
      </c>
      <c r="K1169" s="831">
        <v>828</v>
      </c>
      <c r="L1169" s="831">
        <v>1</v>
      </c>
      <c r="M1169" s="831">
        <v>828</v>
      </c>
      <c r="N1169" s="831">
        <v>1</v>
      </c>
      <c r="O1169" s="831">
        <v>831</v>
      </c>
      <c r="P1169" s="827">
        <v>1.0036231884057971</v>
      </c>
      <c r="Q1169" s="832">
        <v>831</v>
      </c>
    </row>
    <row r="1170" spans="1:17" ht="14.45" customHeight="1" x14ac:dyDescent="0.2">
      <c r="A1170" s="821" t="s">
        <v>7617</v>
      </c>
      <c r="B1170" s="822" t="s">
        <v>6415</v>
      </c>
      <c r="C1170" s="822" t="s">
        <v>6329</v>
      </c>
      <c r="D1170" s="822" t="s">
        <v>6508</v>
      </c>
      <c r="E1170" s="822" t="s">
        <v>6502</v>
      </c>
      <c r="F1170" s="831">
        <v>18</v>
      </c>
      <c r="G1170" s="831">
        <v>10890</v>
      </c>
      <c r="H1170" s="831">
        <v>4.4704433497536948</v>
      </c>
      <c r="I1170" s="831">
        <v>605</v>
      </c>
      <c r="J1170" s="831">
        <v>4</v>
      </c>
      <c r="K1170" s="831">
        <v>2436</v>
      </c>
      <c r="L1170" s="831">
        <v>1</v>
      </c>
      <c r="M1170" s="831">
        <v>609</v>
      </c>
      <c r="N1170" s="831">
        <v>5</v>
      </c>
      <c r="O1170" s="831">
        <v>3060</v>
      </c>
      <c r="P1170" s="827">
        <v>1.2561576354679802</v>
      </c>
      <c r="Q1170" s="832">
        <v>612</v>
      </c>
    </row>
    <row r="1171" spans="1:17" ht="14.45" customHeight="1" x14ac:dyDescent="0.2">
      <c r="A1171" s="821" t="s">
        <v>7617</v>
      </c>
      <c r="B1171" s="822" t="s">
        <v>6415</v>
      </c>
      <c r="C1171" s="822" t="s">
        <v>6329</v>
      </c>
      <c r="D1171" s="822" t="s">
        <v>6528</v>
      </c>
      <c r="E1171" s="822" t="s">
        <v>6460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3</v>
      </c>
      <c r="O1171" s="831">
        <v>2898</v>
      </c>
      <c r="P1171" s="827"/>
      <c r="Q1171" s="832">
        <v>966</v>
      </c>
    </row>
    <row r="1172" spans="1:17" ht="14.45" customHeight="1" x14ac:dyDescent="0.2">
      <c r="A1172" s="821" t="s">
        <v>7617</v>
      </c>
      <c r="B1172" s="822" t="s">
        <v>6415</v>
      </c>
      <c r="C1172" s="822" t="s">
        <v>6329</v>
      </c>
      <c r="D1172" s="822" t="s">
        <v>6456</v>
      </c>
      <c r="E1172" s="822" t="s">
        <v>6435</v>
      </c>
      <c r="F1172" s="831">
        <v>72</v>
      </c>
      <c r="G1172" s="831">
        <v>29160</v>
      </c>
      <c r="H1172" s="831">
        <v>0.93810320422082105</v>
      </c>
      <c r="I1172" s="831">
        <v>405</v>
      </c>
      <c r="J1172" s="831">
        <v>76</v>
      </c>
      <c r="K1172" s="831">
        <v>31084</v>
      </c>
      <c r="L1172" s="831">
        <v>1</v>
      </c>
      <c r="M1172" s="831">
        <v>409</v>
      </c>
      <c r="N1172" s="831">
        <v>69</v>
      </c>
      <c r="O1172" s="831">
        <v>28428</v>
      </c>
      <c r="P1172" s="827">
        <v>0.91455411143996912</v>
      </c>
      <c r="Q1172" s="832">
        <v>412</v>
      </c>
    </row>
    <row r="1173" spans="1:17" ht="14.45" customHeight="1" x14ac:dyDescent="0.2">
      <c r="A1173" s="821" t="s">
        <v>7617</v>
      </c>
      <c r="B1173" s="822" t="s">
        <v>6415</v>
      </c>
      <c r="C1173" s="822" t="s">
        <v>6329</v>
      </c>
      <c r="D1173" s="822" t="s">
        <v>6529</v>
      </c>
      <c r="E1173" s="822" t="s">
        <v>6502</v>
      </c>
      <c r="F1173" s="831">
        <v>1</v>
      </c>
      <c r="G1173" s="831">
        <v>751</v>
      </c>
      <c r="H1173" s="831"/>
      <c r="I1173" s="831">
        <v>751</v>
      </c>
      <c r="J1173" s="831">
        <v>0</v>
      </c>
      <c r="K1173" s="831">
        <v>0</v>
      </c>
      <c r="L1173" s="831"/>
      <c r="M1173" s="831"/>
      <c r="N1173" s="831">
        <v>1</v>
      </c>
      <c r="O1173" s="831">
        <v>754</v>
      </c>
      <c r="P1173" s="827"/>
      <c r="Q1173" s="832">
        <v>754</v>
      </c>
    </row>
    <row r="1174" spans="1:17" ht="14.45" customHeight="1" x14ac:dyDescent="0.2">
      <c r="A1174" s="821" t="s">
        <v>7617</v>
      </c>
      <c r="B1174" s="822" t="s">
        <v>6415</v>
      </c>
      <c r="C1174" s="822" t="s">
        <v>6329</v>
      </c>
      <c r="D1174" s="822" t="s">
        <v>6505</v>
      </c>
      <c r="E1174" s="822" t="s">
        <v>6504</v>
      </c>
      <c r="F1174" s="831"/>
      <c r="G1174" s="831"/>
      <c r="H1174" s="831"/>
      <c r="I1174" s="831"/>
      <c r="J1174" s="831">
        <v>1</v>
      </c>
      <c r="K1174" s="831">
        <v>541</v>
      </c>
      <c r="L1174" s="831">
        <v>1</v>
      </c>
      <c r="M1174" s="831">
        <v>541</v>
      </c>
      <c r="N1174" s="831"/>
      <c r="O1174" s="831"/>
      <c r="P1174" s="827"/>
      <c r="Q1174" s="832"/>
    </row>
    <row r="1175" spans="1:17" ht="14.45" customHeight="1" x14ac:dyDescent="0.2">
      <c r="A1175" s="821" t="s">
        <v>7617</v>
      </c>
      <c r="B1175" s="822" t="s">
        <v>6415</v>
      </c>
      <c r="C1175" s="822" t="s">
        <v>6329</v>
      </c>
      <c r="D1175" s="822" t="s">
        <v>6533</v>
      </c>
      <c r="E1175" s="822" t="s">
        <v>6534</v>
      </c>
      <c r="F1175" s="831">
        <v>1</v>
      </c>
      <c r="G1175" s="831">
        <v>544</v>
      </c>
      <c r="H1175" s="831"/>
      <c r="I1175" s="831">
        <v>544</v>
      </c>
      <c r="J1175" s="831"/>
      <c r="K1175" s="831"/>
      <c r="L1175" s="831"/>
      <c r="M1175" s="831"/>
      <c r="N1175" s="831"/>
      <c r="O1175" s="831"/>
      <c r="P1175" s="827"/>
      <c r="Q1175" s="832"/>
    </row>
    <row r="1176" spans="1:17" ht="14.45" customHeight="1" x14ac:dyDescent="0.2">
      <c r="A1176" s="821" t="s">
        <v>7617</v>
      </c>
      <c r="B1176" s="822" t="s">
        <v>6415</v>
      </c>
      <c r="C1176" s="822" t="s">
        <v>6329</v>
      </c>
      <c r="D1176" s="822" t="s">
        <v>6535</v>
      </c>
      <c r="E1176" s="822" t="s">
        <v>6536</v>
      </c>
      <c r="F1176" s="831">
        <v>7</v>
      </c>
      <c r="G1176" s="831">
        <v>2513</v>
      </c>
      <c r="H1176" s="831">
        <v>0.63283807605137243</v>
      </c>
      <c r="I1176" s="831">
        <v>359</v>
      </c>
      <c r="J1176" s="831">
        <v>11</v>
      </c>
      <c r="K1176" s="831">
        <v>3971</v>
      </c>
      <c r="L1176" s="831">
        <v>1</v>
      </c>
      <c r="M1176" s="831">
        <v>361</v>
      </c>
      <c r="N1176" s="831">
        <v>5</v>
      </c>
      <c r="O1176" s="831">
        <v>1820</v>
      </c>
      <c r="P1176" s="827">
        <v>0.45832284059430872</v>
      </c>
      <c r="Q1176" s="832">
        <v>364</v>
      </c>
    </row>
    <row r="1177" spans="1:17" ht="14.45" customHeight="1" x14ac:dyDescent="0.2">
      <c r="A1177" s="821" t="s">
        <v>7617</v>
      </c>
      <c r="B1177" s="822" t="s">
        <v>6415</v>
      </c>
      <c r="C1177" s="822" t="s">
        <v>6329</v>
      </c>
      <c r="D1177" s="822" t="s">
        <v>7618</v>
      </c>
      <c r="E1177" s="822" t="s">
        <v>7619</v>
      </c>
      <c r="F1177" s="831">
        <v>0</v>
      </c>
      <c r="G1177" s="831">
        <v>0</v>
      </c>
      <c r="H1177" s="831"/>
      <c r="I1177" s="831"/>
      <c r="J1177" s="831"/>
      <c r="K1177" s="831"/>
      <c r="L1177" s="831"/>
      <c r="M1177" s="831"/>
      <c r="N1177" s="831"/>
      <c r="O1177" s="831"/>
      <c r="P1177" s="827"/>
      <c r="Q1177" s="832"/>
    </row>
    <row r="1178" spans="1:17" ht="14.45" customHeight="1" x14ac:dyDescent="0.2">
      <c r="A1178" s="821" t="s">
        <v>7617</v>
      </c>
      <c r="B1178" s="822" t="s">
        <v>6415</v>
      </c>
      <c r="C1178" s="822" t="s">
        <v>6329</v>
      </c>
      <c r="D1178" s="822" t="s">
        <v>7620</v>
      </c>
      <c r="E1178" s="822" t="s">
        <v>7621</v>
      </c>
      <c r="F1178" s="831"/>
      <c r="G1178" s="831"/>
      <c r="H1178" s="831"/>
      <c r="I1178" s="831"/>
      <c r="J1178" s="831"/>
      <c r="K1178" s="831"/>
      <c r="L1178" s="831"/>
      <c r="M1178" s="831"/>
      <c r="N1178" s="831">
        <v>1</v>
      </c>
      <c r="O1178" s="831">
        <v>2290</v>
      </c>
      <c r="P1178" s="827"/>
      <c r="Q1178" s="832">
        <v>2290</v>
      </c>
    </row>
    <row r="1179" spans="1:17" ht="14.45" customHeight="1" x14ac:dyDescent="0.2">
      <c r="A1179" s="821" t="s">
        <v>7617</v>
      </c>
      <c r="B1179" s="822" t="s">
        <v>6415</v>
      </c>
      <c r="C1179" s="822" t="s">
        <v>6329</v>
      </c>
      <c r="D1179" s="822" t="s">
        <v>7622</v>
      </c>
      <c r="E1179" s="822" t="s">
        <v>7623</v>
      </c>
      <c r="F1179" s="831"/>
      <c r="G1179" s="831"/>
      <c r="H1179" s="831"/>
      <c r="I1179" s="831"/>
      <c r="J1179" s="831"/>
      <c r="K1179" s="831"/>
      <c r="L1179" s="831"/>
      <c r="M1179" s="831"/>
      <c r="N1179" s="831">
        <v>1</v>
      </c>
      <c r="O1179" s="831">
        <v>1578.89</v>
      </c>
      <c r="P1179" s="827"/>
      <c r="Q1179" s="832">
        <v>1578.89</v>
      </c>
    </row>
    <row r="1180" spans="1:17" ht="14.45" customHeight="1" x14ac:dyDescent="0.2">
      <c r="A1180" s="821" t="s">
        <v>7624</v>
      </c>
      <c r="B1180" s="822" t="s">
        <v>6415</v>
      </c>
      <c r="C1180" s="822" t="s">
        <v>6359</v>
      </c>
      <c r="D1180" s="822" t="s">
        <v>6432</v>
      </c>
      <c r="E1180" s="822" t="s">
        <v>6433</v>
      </c>
      <c r="F1180" s="831">
        <v>382</v>
      </c>
      <c r="G1180" s="831">
        <v>345614.5</v>
      </c>
      <c r="H1180" s="831">
        <v>191</v>
      </c>
      <c r="I1180" s="831">
        <v>904.75</v>
      </c>
      <c r="J1180" s="831">
        <v>2</v>
      </c>
      <c r="K1180" s="831">
        <v>1809.5</v>
      </c>
      <c r="L1180" s="831">
        <v>1</v>
      </c>
      <c r="M1180" s="831">
        <v>904.75</v>
      </c>
      <c r="N1180" s="831">
        <v>1</v>
      </c>
      <c r="O1180" s="831">
        <v>904.75</v>
      </c>
      <c r="P1180" s="827">
        <v>0.5</v>
      </c>
      <c r="Q1180" s="832">
        <v>904.75</v>
      </c>
    </row>
    <row r="1181" spans="1:17" ht="14.45" customHeight="1" x14ac:dyDescent="0.2">
      <c r="A1181" s="821" t="s">
        <v>7624</v>
      </c>
      <c r="B1181" s="822" t="s">
        <v>6415</v>
      </c>
      <c r="C1181" s="822" t="s">
        <v>6359</v>
      </c>
      <c r="D1181" s="822" t="s">
        <v>6360</v>
      </c>
      <c r="E1181" s="822" t="s">
        <v>6361</v>
      </c>
      <c r="F1181" s="831"/>
      <c r="G1181" s="831"/>
      <c r="H1181" s="831"/>
      <c r="I1181" s="831"/>
      <c r="J1181" s="831">
        <v>2</v>
      </c>
      <c r="K1181" s="831">
        <v>423.08</v>
      </c>
      <c r="L1181" s="831">
        <v>1</v>
      </c>
      <c r="M1181" s="831">
        <v>211.54</v>
      </c>
      <c r="N1181" s="831"/>
      <c r="O1181" s="831"/>
      <c r="P1181" s="827"/>
      <c r="Q1181" s="832"/>
    </row>
    <row r="1182" spans="1:17" ht="14.45" customHeight="1" x14ac:dyDescent="0.2">
      <c r="A1182" s="821" t="s">
        <v>7624</v>
      </c>
      <c r="B1182" s="822" t="s">
        <v>6415</v>
      </c>
      <c r="C1182" s="822" t="s">
        <v>6359</v>
      </c>
      <c r="D1182" s="822" t="s">
        <v>6362</v>
      </c>
      <c r="E1182" s="822" t="s">
        <v>6363</v>
      </c>
      <c r="F1182" s="831">
        <v>230</v>
      </c>
      <c r="G1182" s="831">
        <v>55807.199999999975</v>
      </c>
      <c r="H1182" s="831">
        <v>1.1688536909647951</v>
      </c>
      <c r="I1182" s="831">
        <v>242.6399999999999</v>
      </c>
      <c r="J1182" s="831">
        <v>216</v>
      </c>
      <c r="K1182" s="831">
        <v>47745.240000000005</v>
      </c>
      <c r="L1182" s="831">
        <v>1</v>
      </c>
      <c r="M1182" s="831">
        <v>221.04277777777781</v>
      </c>
      <c r="N1182" s="831">
        <v>87</v>
      </c>
      <c r="O1182" s="831">
        <v>16444.680000000004</v>
      </c>
      <c r="P1182" s="827">
        <v>0.34442553854583202</v>
      </c>
      <c r="Q1182" s="832">
        <v>189.01931034482763</v>
      </c>
    </row>
    <row r="1183" spans="1:17" ht="14.45" customHeight="1" x14ac:dyDescent="0.2">
      <c r="A1183" s="821" t="s">
        <v>7624</v>
      </c>
      <c r="B1183" s="822" t="s">
        <v>6415</v>
      </c>
      <c r="C1183" s="822" t="s">
        <v>6359</v>
      </c>
      <c r="D1183" s="822" t="s">
        <v>6364</v>
      </c>
      <c r="E1183" s="822" t="s">
        <v>6365</v>
      </c>
      <c r="F1183" s="831">
        <v>2</v>
      </c>
      <c r="G1183" s="831">
        <v>485.28</v>
      </c>
      <c r="H1183" s="831">
        <v>1.1470171126028175</v>
      </c>
      <c r="I1183" s="831">
        <v>242.64</v>
      </c>
      <c r="J1183" s="831">
        <v>2</v>
      </c>
      <c r="K1183" s="831">
        <v>423.08</v>
      </c>
      <c r="L1183" s="831">
        <v>1</v>
      </c>
      <c r="M1183" s="831">
        <v>211.54</v>
      </c>
      <c r="N1183" s="831">
        <v>7</v>
      </c>
      <c r="O1183" s="831">
        <v>1263.08</v>
      </c>
      <c r="P1183" s="827">
        <v>2.985440105890139</v>
      </c>
      <c r="Q1183" s="832">
        <v>180.44</v>
      </c>
    </row>
    <row r="1184" spans="1:17" ht="14.45" customHeight="1" x14ac:dyDescent="0.2">
      <c r="A1184" s="821" t="s">
        <v>7624</v>
      </c>
      <c r="B1184" s="822" t="s">
        <v>6415</v>
      </c>
      <c r="C1184" s="822" t="s">
        <v>6329</v>
      </c>
      <c r="D1184" s="822" t="s">
        <v>6494</v>
      </c>
      <c r="E1184" s="822" t="s">
        <v>6495</v>
      </c>
      <c r="F1184" s="831">
        <v>16</v>
      </c>
      <c r="G1184" s="831">
        <v>3136</v>
      </c>
      <c r="H1184" s="831">
        <v>3.151758793969849</v>
      </c>
      <c r="I1184" s="831">
        <v>196</v>
      </c>
      <c r="J1184" s="831">
        <v>5</v>
      </c>
      <c r="K1184" s="831">
        <v>995</v>
      </c>
      <c r="L1184" s="831">
        <v>1</v>
      </c>
      <c r="M1184" s="831">
        <v>199</v>
      </c>
      <c r="N1184" s="831">
        <v>6</v>
      </c>
      <c r="O1184" s="831">
        <v>1206</v>
      </c>
      <c r="P1184" s="827">
        <v>1.2120603015075377</v>
      </c>
      <c r="Q1184" s="832">
        <v>201</v>
      </c>
    </row>
    <row r="1185" spans="1:17" ht="14.45" customHeight="1" x14ac:dyDescent="0.2">
      <c r="A1185" s="821" t="s">
        <v>7624</v>
      </c>
      <c r="B1185" s="822" t="s">
        <v>6415</v>
      </c>
      <c r="C1185" s="822" t="s">
        <v>6329</v>
      </c>
      <c r="D1185" s="822" t="s">
        <v>6376</v>
      </c>
      <c r="E1185" s="822" t="s">
        <v>6377</v>
      </c>
      <c r="F1185" s="831">
        <v>4</v>
      </c>
      <c r="G1185" s="831">
        <v>148</v>
      </c>
      <c r="H1185" s="831">
        <v>3.8947368421052633</v>
      </c>
      <c r="I1185" s="831">
        <v>37</v>
      </c>
      <c r="J1185" s="831">
        <v>1</v>
      </c>
      <c r="K1185" s="831">
        <v>38</v>
      </c>
      <c r="L1185" s="831">
        <v>1</v>
      </c>
      <c r="M1185" s="831">
        <v>38</v>
      </c>
      <c r="N1185" s="831">
        <v>1</v>
      </c>
      <c r="O1185" s="831">
        <v>38</v>
      </c>
      <c r="P1185" s="827">
        <v>1</v>
      </c>
      <c r="Q1185" s="832">
        <v>38</v>
      </c>
    </row>
    <row r="1186" spans="1:17" ht="14.45" customHeight="1" x14ac:dyDescent="0.2">
      <c r="A1186" s="821" t="s">
        <v>7624</v>
      </c>
      <c r="B1186" s="822" t="s">
        <v>6415</v>
      </c>
      <c r="C1186" s="822" t="s">
        <v>6329</v>
      </c>
      <c r="D1186" s="822" t="s">
        <v>6423</v>
      </c>
      <c r="E1186" s="822" t="s">
        <v>6424</v>
      </c>
      <c r="F1186" s="831">
        <v>3761</v>
      </c>
      <c r="G1186" s="831">
        <v>947772</v>
      </c>
      <c r="H1186" s="831">
        <v>0.99291799541555448</v>
      </c>
      <c r="I1186" s="831">
        <v>252</v>
      </c>
      <c r="J1186" s="831">
        <v>3758</v>
      </c>
      <c r="K1186" s="831">
        <v>954532</v>
      </c>
      <c r="L1186" s="831">
        <v>1</v>
      </c>
      <c r="M1186" s="831">
        <v>254</v>
      </c>
      <c r="N1186" s="831">
        <v>2735</v>
      </c>
      <c r="O1186" s="831">
        <v>697425</v>
      </c>
      <c r="P1186" s="827">
        <v>0.73064601291522968</v>
      </c>
      <c r="Q1186" s="832">
        <v>255</v>
      </c>
    </row>
    <row r="1187" spans="1:17" ht="14.45" customHeight="1" x14ac:dyDescent="0.2">
      <c r="A1187" s="821" t="s">
        <v>7624</v>
      </c>
      <c r="B1187" s="822" t="s">
        <v>6415</v>
      </c>
      <c r="C1187" s="822" t="s">
        <v>6329</v>
      </c>
      <c r="D1187" s="822" t="s">
        <v>6425</v>
      </c>
      <c r="E1187" s="822" t="s">
        <v>6426</v>
      </c>
      <c r="F1187" s="831">
        <v>1582</v>
      </c>
      <c r="G1187" s="831">
        <v>200419</v>
      </c>
      <c r="H1187" s="831">
        <v>1.0444037978509417</v>
      </c>
      <c r="I1187" s="831">
        <v>126.68710493046777</v>
      </c>
      <c r="J1187" s="831">
        <v>1523</v>
      </c>
      <c r="K1187" s="831">
        <v>191898</v>
      </c>
      <c r="L1187" s="831">
        <v>1</v>
      </c>
      <c r="M1187" s="831">
        <v>126</v>
      </c>
      <c r="N1187" s="831">
        <v>1153</v>
      </c>
      <c r="O1187" s="831">
        <v>146431</v>
      </c>
      <c r="P1187" s="827">
        <v>0.7630668375908034</v>
      </c>
      <c r="Q1187" s="832">
        <v>127</v>
      </c>
    </row>
    <row r="1188" spans="1:17" ht="14.45" customHeight="1" x14ac:dyDescent="0.2">
      <c r="A1188" s="821" t="s">
        <v>7624</v>
      </c>
      <c r="B1188" s="822" t="s">
        <v>6415</v>
      </c>
      <c r="C1188" s="822" t="s">
        <v>6329</v>
      </c>
      <c r="D1188" s="822" t="s">
        <v>6436</v>
      </c>
      <c r="E1188" s="822" t="s">
        <v>6437</v>
      </c>
      <c r="F1188" s="831">
        <v>4</v>
      </c>
      <c r="G1188" s="831">
        <v>1984</v>
      </c>
      <c r="H1188" s="831">
        <v>0.99598393574297184</v>
      </c>
      <c r="I1188" s="831">
        <v>496</v>
      </c>
      <c r="J1188" s="831">
        <v>4</v>
      </c>
      <c r="K1188" s="831">
        <v>1992</v>
      </c>
      <c r="L1188" s="831">
        <v>1</v>
      </c>
      <c r="M1188" s="831">
        <v>498</v>
      </c>
      <c r="N1188" s="831">
        <v>2</v>
      </c>
      <c r="O1188" s="831">
        <v>998</v>
      </c>
      <c r="P1188" s="827">
        <v>0.50100401606425704</v>
      </c>
      <c r="Q1188" s="832">
        <v>499</v>
      </c>
    </row>
    <row r="1189" spans="1:17" ht="14.45" customHeight="1" x14ac:dyDescent="0.2">
      <c r="A1189" s="821" t="s">
        <v>7624</v>
      </c>
      <c r="B1189" s="822" t="s">
        <v>6415</v>
      </c>
      <c r="C1189" s="822" t="s">
        <v>6329</v>
      </c>
      <c r="D1189" s="822" t="s">
        <v>6438</v>
      </c>
      <c r="E1189" s="822" t="s">
        <v>6439</v>
      </c>
      <c r="F1189" s="831">
        <v>58</v>
      </c>
      <c r="G1189" s="831">
        <v>39962</v>
      </c>
      <c r="H1189" s="831">
        <v>1.1802474969727399</v>
      </c>
      <c r="I1189" s="831">
        <v>689</v>
      </c>
      <c r="J1189" s="831">
        <v>49</v>
      </c>
      <c r="K1189" s="831">
        <v>33859</v>
      </c>
      <c r="L1189" s="831">
        <v>1</v>
      </c>
      <c r="M1189" s="831">
        <v>691</v>
      </c>
      <c r="N1189" s="831">
        <v>69</v>
      </c>
      <c r="O1189" s="831">
        <v>47748</v>
      </c>
      <c r="P1189" s="827">
        <v>1.4102011282081575</v>
      </c>
      <c r="Q1189" s="832">
        <v>692</v>
      </c>
    </row>
    <row r="1190" spans="1:17" ht="14.45" customHeight="1" x14ac:dyDescent="0.2">
      <c r="A1190" s="821" t="s">
        <v>7624</v>
      </c>
      <c r="B1190" s="822" t="s">
        <v>6415</v>
      </c>
      <c r="C1190" s="822" t="s">
        <v>6329</v>
      </c>
      <c r="D1190" s="822" t="s">
        <v>6522</v>
      </c>
      <c r="E1190" s="822" t="s">
        <v>6445</v>
      </c>
      <c r="F1190" s="831">
        <v>1</v>
      </c>
      <c r="G1190" s="831">
        <v>761</v>
      </c>
      <c r="H1190" s="831"/>
      <c r="I1190" s="831">
        <v>761</v>
      </c>
      <c r="J1190" s="831"/>
      <c r="K1190" s="831"/>
      <c r="L1190" s="831"/>
      <c r="M1190" s="831"/>
      <c r="N1190" s="831"/>
      <c r="O1190" s="831"/>
      <c r="P1190" s="827"/>
      <c r="Q1190" s="832"/>
    </row>
    <row r="1191" spans="1:17" ht="14.45" customHeight="1" x14ac:dyDescent="0.2">
      <c r="A1191" s="821" t="s">
        <v>7624</v>
      </c>
      <c r="B1191" s="822" t="s">
        <v>6415</v>
      </c>
      <c r="C1191" s="822" t="s">
        <v>6329</v>
      </c>
      <c r="D1191" s="822" t="s">
        <v>6440</v>
      </c>
      <c r="E1191" s="822" t="s">
        <v>6437</v>
      </c>
      <c r="F1191" s="831">
        <v>59</v>
      </c>
      <c r="G1191" s="831">
        <v>33571</v>
      </c>
      <c r="H1191" s="831">
        <v>1.4647033158813263</v>
      </c>
      <c r="I1191" s="831">
        <v>569</v>
      </c>
      <c r="J1191" s="831">
        <v>40</v>
      </c>
      <c r="K1191" s="831">
        <v>22920</v>
      </c>
      <c r="L1191" s="831">
        <v>1</v>
      </c>
      <c r="M1191" s="831">
        <v>573</v>
      </c>
      <c r="N1191" s="831">
        <v>49</v>
      </c>
      <c r="O1191" s="831">
        <v>28224</v>
      </c>
      <c r="P1191" s="827">
        <v>1.2314136125654451</v>
      </c>
      <c r="Q1191" s="832">
        <v>576</v>
      </c>
    </row>
    <row r="1192" spans="1:17" ht="14.45" customHeight="1" x14ac:dyDescent="0.2">
      <c r="A1192" s="821" t="s">
        <v>7624</v>
      </c>
      <c r="B1192" s="822" t="s">
        <v>6415</v>
      </c>
      <c r="C1192" s="822" t="s">
        <v>6329</v>
      </c>
      <c r="D1192" s="822" t="s">
        <v>6441</v>
      </c>
      <c r="E1192" s="822" t="s">
        <v>6439</v>
      </c>
      <c r="F1192" s="831">
        <v>1401</v>
      </c>
      <c r="G1192" s="831">
        <v>1067562</v>
      </c>
      <c r="H1192" s="831">
        <v>1.5332058009978544</v>
      </c>
      <c r="I1192" s="831">
        <v>762</v>
      </c>
      <c r="J1192" s="831">
        <v>909</v>
      </c>
      <c r="K1192" s="831">
        <v>696294</v>
      </c>
      <c r="L1192" s="831">
        <v>1</v>
      </c>
      <c r="M1192" s="831">
        <v>766</v>
      </c>
      <c r="N1192" s="831">
        <v>728</v>
      </c>
      <c r="O1192" s="831">
        <v>559832</v>
      </c>
      <c r="P1192" s="827">
        <v>0.80401669409760823</v>
      </c>
      <c r="Q1192" s="832">
        <v>769</v>
      </c>
    </row>
    <row r="1193" spans="1:17" ht="14.45" customHeight="1" x14ac:dyDescent="0.2">
      <c r="A1193" s="821" t="s">
        <v>7624</v>
      </c>
      <c r="B1193" s="822" t="s">
        <v>6415</v>
      </c>
      <c r="C1193" s="822" t="s">
        <v>6329</v>
      </c>
      <c r="D1193" s="822" t="s">
        <v>6459</v>
      </c>
      <c r="E1193" s="822" t="s">
        <v>6460</v>
      </c>
      <c r="F1193" s="831">
        <v>3880</v>
      </c>
      <c r="G1193" s="831">
        <v>3177720</v>
      </c>
      <c r="H1193" s="831">
        <v>1.0209260081488511</v>
      </c>
      <c r="I1193" s="831">
        <v>819</v>
      </c>
      <c r="J1193" s="831">
        <v>3782</v>
      </c>
      <c r="K1193" s="831">
        <v>3112586</v>
      </c>
      <c r="L1193" s="831">
        <v>1</v>
      </c>
      <c r="M1193" s="831">
        <v>823</v>
      </c>
      <c r="N1193" s="831">
        <v>2859</v>
      </c>
      <c r="O1193" s="831">
        <v>2361534</v>
      </c>
      <c r="P1193" s="827">
        <v>0.75870481972225023</v>
      </c>
      <c r="Q1193" s="832">
        <v>826</v>
      </c>
    </row>
    <row r="1194" spans="1:17" ht="14.45" customHeight="1" x14ac:dyDescent="0.2">
      <c r="A1194" s="821" t="s">
        <v>7624</v>
      </c>
      <c r="B1194" s="822" t="s">
        <v>6415</v>
      </c>
      <c r="C1194" s="822" t="s">
        <v>6329</v>
      </c>
      <c r="D1194" s="822" t="s">
        <v>6427</v>
      </c>
      <c r="E1194" s="822" t="s">
        <v>6399</v>
      </c>
      <c r="F1194" s="831">
        <v>2</v>
      </c>
      <c r="G1194" s="831">
        <v>927</v>
      </c>
      <c r="H1194" s="831">
        <v>1.9807692307692308</v>
      </c>
      <c r="I1194" s="831">
        <v>463.5</v>
      </c>
      <c r="J1194" s="831">
        <v>1</v>
      </c>
      <c r="K1194" s="831">
        <v>468</v>
      </c>
      <c r="L1194" s="831">
        <v>1</v>
      </c>
      <c r="M1194" s="831">
        <v>468</v>
      </c>
      <c r="N1194" s="831"/>
      <c r="O1194" s="831"/>
      <c r="P1194" s="827"/>
      <c r="Q1194" s="832"/>
    </row>
    <row r="1195" spans="1:17" ht="14.45" customHeight="1" x14ac:dyDescent="0.2">
      <c r="A1195" s="821" t="s">
        <v>7624</v>
      </c>
      <c r="B1195" s="822" t="s">
        <v>6415</v>
      </c>
      <c r="C1195" s="822" t="s">
        <v>6329</v>
      </c>
      <c r="D1195" s="822" t="s">
        <v>6442</v>
      </c>
      <c r="E1195" s="822" t="s">
        <v>6401</v>
      </c>
      <c r="F1195" s="831">
        <v>10</v>
      </c>
      <c r="G1195" s="831">
        <v>4470</v>
      </c>
      <c r="H1195" s="831"/>
      <c r="I1195" s="831">
        <v>447</v>
      </c>
      <c r="J1195" s="831"/>
      <c r="K1195" s="831"/>
      <c r="L1195" s="831"/>
      <c r="M1195" s="831"/>
      <c r="N1195" s="831">
        <v>6</v>
      </c>
      <c r="O1195" s="831">
        <v>2724</v>
      </c>
      <c r="P1195" s="827"/>
      <c r="Q1195" s="832">
        <v>454</v>
      </c>
    </row>
    <row r="1196" spans="1:17" ht="14.45" customHeight="1" x14ac:dyDescent="0.2">
      <c r="A1196" s="821" t="s">
        <v>7624</v>
      </c>
      <c r="B1196" s="822" t="s">
        <v>6415</v>
      </c>
      <c r="C1196" s="822" t="s">
        <v>6329</v>
      </c>
      <c r="D1196" s="822" t="s">
        <v>6443</v>
      </c>
      <c r="E1196" s="822" t="s">
        <v>6397</v>
      </c>
      <c r="F1196" s="831">
        <v>238</v>
      </c>
      <c r="G1196" s="831">
        <v>173740</v>
      </c>
      <c r="H1196" s="831">
        <v>0.74568123779480244</v>
      </c>
      <c r="I1196" s="831">
        <v>730</v>
      </c>
      <c r="J1196" s="831">
        <v>317</v>
      </c>
      <c r="K1196" s="831">
        <v>232995</v>
      </c>
      <c r="L1196" s="831">
        <v>1</v>
      </c>
      <c r="M1196" s="831">
        <v>735</v>
      </c>
      <c r="N1196" s="831">
        <v>224</v>
      </c>
      <c r="O1196" s="831">
        <v>165760</v>
      </c>
      <c r="P1196" s="827">
        <v>0.71143157578488814</v>
      </c>
      <c r="Q1196" s="832">
        <v>740</v>
      </c>
    </row>
    <row r="1197" spans="1:17" ht="14.45" customHeight="1" x14ac:dyDescent="0.2">
      <c r="A1197" s="821" t="s">
        <v>7624</v>
      </c>
      <c r="B1197" s="822" t="s">
        <v>6415</v>
      </c>
      <c r="C1197" s="822" t="s">
        <v>6329</v>
      </c>
      <c r="D1197" s="822" t="s">
        <v>6444</v>
      </c>
      <c r="E1197" s="822" t="s">
        <v>6445</v>
      </c>
      <c r="F1197" s="831">
        <v>2</v>
      </c>
      <c r="G1197" s="831">
        <v>1668</v>
      </c>
      <c r="H1197" s="831">
        <v>0.19904534606205251</v>
      </c>
      <c r="I1197" s="831">
        <v>834</v>
      </c>
      <c r="J1197" s="831">
        <v>10</v>
      </c>
      <c r="K1197" s="831">
        <v>8380</v>
      </c>
      <c r="L1197" s="831">
        <v>1</v>
      </c>
      <c r="M1197" s="831">
        <v>838</v>
      </c>
      <c r="N1197" s="831">
        <v>10</v>
      </c>
      <c r="O1197" s="831">
        <v>8410</v>
      </c>
      <c r="P1197" s="827">
        <v>1.003579952267303</v>
      </c>
      <c r="Q1197" s="832">
        <v>841</v>
      </c>
    </row>
    <row r="1198" spans="1:17" ht="14.45" customHeight="1" x14ac:dyDescent="0.2">
      <c r="A1198" s="821" t="s">
        <v>7624</v>
      </c>
      <c r="B1198" s="822" t="s">
        <v>6415</v>
      </c>
      <c r="C1198" s="822" t="s">
        <v>6329</v>
      </c>
      <c r="D1198" s="822" t="s">
        <v>6446</v>
      </c>
      <c r="E1198" s="822" t="s">
        <v>6447</v>
      </c>
      <c r="F1198" s="831">
        <v>1307</v>
      </c>
      <c r="G1198" s="831">
        <v>281005</v>
      </c>
      <c r="H1198" s="831">
        <v>0.94937970458261822</v>
      </c>
      <c r="I1198" s="831">
        <v>215</v>
      </c>
      <c r="J1198" s="831">
        <v>1364</v>
      </c>
      <c r="K1198" s="831">
        <v>295988</v>
      </c>
      <c r="L1198" s="831">
        <v>1</v>
      </c>
      <c r="M1198" s="831">
        <v>217</v>
      </c>
      <c r="N1198" s="831">
        <v>911</v>
      </c>
      <c r="O1198" s="831">
        <v>199509</v>
      </c>
      <c r="P1198" s="827">
        <v>0.67404421800883818</v>
      </c>
      <c r="Q1198" s="832">
        <v>219</v>
      </c>
    </row>
    <row r="1199" spans="1:17" ht="14.45" customHeight="1" x14ac:dyDescent="0.2">
      <c r="A1199" s="821" t="s">
        <v>7624</v>
      </c>
      <c r="B1199" s="822" t="s">
        <v>6415</v>
      </c>
      <c r="C1199" s="822" t="s">
        <v>6329</v>
      </c>
      <c r="D1199" s="822" t="s">
        <v>6382</v>
      </c>
      <c r="E1199" s="822" t="s">
        <v>6383</v>
      </c>
      <c r="F1199" s="831">
        <v>1</v>
      </c>
      <c r="G1199" s="831">
        <v>355</v>
      </c>
      <c r="H1199" s="831">
        <v>0.49581005586592181</v>
      </c>
      <c r="I1199" s="831">
        <v>355</v>
      </c>
      <c r="J1199" s="831">
        <v>2</v>
      </c>
      <c r="K1199" s="831">
        <v>716</v>
      </c>
      <c r="L1199" s="831">
        <v>1</v>
      </c>
      <c r="M1199" s="831">
        <v>358</v>
      </c>
      <c r="N1199" s="831"/>
      <c r="O1199" s="831"/>
      <c r="P1199" s="827"/>
      <c r="Q1199" s="832"/>
    </row>
    <row r="1200" spans="1:17" ht="14.45" customHeight="1" x14ac:dyDescent="0.2">
      <c r="A1200" s="821" t="s">
        <v>7624</v>
      </c>
      <c r="B1200" s="822" t="s">
        <v>6415</v>
      </c>
      <c r="C1200" s="822" t="s">
        <v>6329</v>
      </c>
      <c r="D1200" s="822" t="s">
        <v>6448</v>
      </c>
      <c r="E1200" s="822" t="s">
        <v>6449</v>
      </c>
      <c r="F1200" s="831">
        <v>8199</v>
      </c>
      <c r="G1200" s="831">
        <v>705114</v>
      </c>
      <c r="H1200" s="831">
        <v>1.0604366187015737</v>
      </c>
      <c r="I1200" s="831">
        <v>86</v>
      </c>
      <c r="J1200" s="831">
        <v>7556</v>
      </c>
      <c r="K1200" s="831">
        <v>664928</v>
      </c>
      <c r="L1200" s="831">
        <v>1</v>
      </c>
      <c r="M1200" s="831">
        <v>88</v>
      </c>
      <c r="N1200" s="831">
        <v>5541</v>
      </c>
      <c r="O1200" s="831">
        <v>493149</v>
      </c>
      <c r="P1200" s="827">
        <v>0.74165774339477353</v>
      </c>
      <c r="Q1200" s="832">
        <v>89</v>
      </c>
    </row>
    <row r="1201" spans="1:17" ht="14.45" customHeight="1" x14ac:dyDescent="0.2">
      <c r="A1201" s="821" t="s">
        <v>7624</v>
      </c>
      <c r="B1201" s="822" t="s">
        <v>6415</v>
      </c>
      <c r="C1201" s="822" t="s">
        <v>6329</v>
      </c>
      <c r="D1201" s="822" t="s">
        <v>6428</v>
      </c>
      <c r="E1201" s="822" t="s">
        <v>6429</v>
      </c>
      <c r="F1201" s="831">
        <v>19</v>
      </c>
      <c r="G1201" s="831">
        <v>13680</v>
      </c>
      <c r="H1201" s="831">
        <v>0.90100770598695912</v>
      </c>
      <c r="I1201" s="831">
        <v>720</v>
      </c>
      <c r="J1201" s="831">
        <v>21</v>
      </c>
      <c r="K1201" s="831">
        <v>15183</v>
      </c>
      <c r="L1201" s="831">
        <v>1</v>
      </c>
      <c r="M1201" s="831">
        <v>723</v>
      </c>
      <c r="N1201" s="831">
        <v>9</v>
      </c>
      <c r="O1201" s="831">
        <v>6525</v>
      </c>
      <c r="P1201" s="827">
        <v>0.4297569650266746</v>
      </c>
      <c r="Q1201" s="832">
        <v>725</v>
      </c>
    </row>
    <row r="1202" spans="1:17" ht="14.45" customHeight="1" x14ac:dyDescent="0.2">
      <c r="A1202" s="821" t="s">
        <v>7624</v>
      </c>
      <c r="B1202" s="822" t="s">
        <v>6415</v>
      </c>
      <c r="C1202" s="822" t="s">
        <v>6329</v>
      </c>
      <c r="D1202" s="822" t="s">
        <v>6496</v>
      </c>
      <c r="E1202" s="822" t="s">
        <v>6460</v>
      </c>
      <c r="F1202" s="831">
        <v>2416</v>
      </c>
      <c r="G1202" s="831">
        <v>2301751</v>
      </c>
      <c r="H1202" s="831">
        <v>1.0159026711155836</v>
      </c>
      <c r="I1202" s="831">
        <v>952.71150662251659</v>
      </c>
      <c r="J1202" s="831">
        <v>2370</v>
      </c>
      <c r="K1202" s="831">
        <v>2265720</v>
      </c>
      <c r="L1202" s="831">
        <v>1</v>
      </c>
      <c r="M1202" s="831">
        <v>956</v>
      </c>
      <c r="N1202" s="831">
        <v>1582</v>
      </c>
      <c r="O1202" s="831">
        <v>1517138</v>
      </c>
      <c r="P1202" s="827">
        <v>0.66960524689723355</v>
      </c>
      <c r="Q1202" s="832">
        <v>959</v>
      </c>
    </row>
    <row r="1203" spans="1:17" ht="14.45" customHeight="1" x14ac:dyDescent="0.2">
      <c r="A1203" s="821" t="s">
        <v>7624</v>
      </c>
      <c r="B1203" s="822" t="s">
        <v>6415</v>
      </c>
      <c r="C1203" s="822" t="s">
        <v>6329</v>
      </c>
      <c r="D1203" s="822" t="s">
        <v>6386</v>
      </c>
      <c r="E1203" s="822" t="s">
        <v>6387</v>
      </c>
      <c r="F1203" s="831">
        <v>8</v>
      </c>
      <c r="G1203" s="831">
        <v>968</v>
      </c>
      <c r="H1203" s="831"/>
      <c r="I1203" s="831">
        <v>121</v>
      </c>
      <c r="J1203" s="831"/>
      <c r="K1203" s="831"/>
      <c r="L1203" s="831"/>
      <c r="M1203" s="831"/>
      <c r="N1203" s="831"/>
      <c r="O1203" s="831"/>
      <c r="P1203" s="827"/>
      <c r="Q1203" s="832"/>
    </row>
    <row r="1204" spans="1:17" ht="14.45" customHeight="1" x14ac:dyDescent="0.2">
      <c r="A1204" s="821" t="s">
        <v>7624</v>
      </c>
      <c r="B1204" s="822" t="s">
        <v>6415</v>
      </c>
      <c r="C1204" s="822" t="s">
        <v>6329</v>
      </c>
      <c r="D1204" s="822" t="s">
        <v>6461</v>
      </c>
      <c r="E1204" s="822" t="s">
        <v>6460</v>
      </c>
      <c r="F1204" s="831">
        <v>436</v>
      </c>
      <c r="G1204" s="831">
        <v>325256</v>
      </c>
      <c r="H1204" s="831">
        <v>0.91544047283985364</v>
      </c>
      <c r="I1204" s="831">
        <v>746</v>
      </c>
      <c r="J1204" s="831">
        <v>475</v>
      </c>
      <c r="K1204" s="831">
        <v>355300</v>
      </c>
      <c r="L1204" s="831">
        <v>1</v>
      </c>
      <c r="M1204" s="831">
        <v>748</v>
      </c>
      <c r="N1204" s="831">
        <v>315</v>
      </c>
      <c r="O1204" s="831">
        <v>235935</v>
      </c>
      <c r="P1204" s="827">
        <v>0.66404446946242612</v>
      </c>
      <c r="Q1204" s="832">
        <v>749</v>
      </c>
    </row>
    <row r="1205" spans="1:17" ht="14.45" customHeight="1" x14ac:dyDescent="0.2">
      <c r="A1205" s="821" t="s">
        <v>7624</v>
      </c>
      <c r="B1205" s="822" t="s">
        <v>6415</v>
      </c>
      <c r="C1205" s="822" t="s">
        <v>6329</v>
      </c>
      <c r="D1205" s="822" t="s">
        <v>6523</v>
      </c>
      <c r="E1205" s="822" t="s">
        <v>6524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1</v>
      </c>
      <c r="O1205" s="831">
        <v>59</v>
      </c>
      <c r="P1205" s="827"/>
      <c r="Q1205" s="832">
        <v>59</v>
      </c>
    </row>
    <row r="1206" spans="1:17" ht="14.45" customHeight="1" x14ac:dyDescent="0.2">
      <c r="A1206" s="821" t="s">
        <v>7624</v>
      </c>
      <c r="B1206" s="822" t="s">
        <v>6415</v>
      </c>
      <c r="C1206" s="822" t="s">
        <v>6329</v>
      </c>
      <c r="D1206" s="822" t="s">
        <v>6462</v>
      </c>
      <c r="E1206" s="822" t="s">
        <v>6463</v>
      </c>
      <c r="F1206" s="831">
        <v>52</v>
      </c>
      <c r="G1206" s="831">
        <v>28288</v>
      </c>
      <c r="H1206" s="831">
        <v>1.5238095238095237</v>
      </c>
      <c r="I1206" s="831">
        <v>544</v>
      </c>
      <c r="J1206" s="831">
        <v>34</v>
      </c>
      <c r="K1206" s="831">
        <v>18564</v>
      </c>
      <c r="L1206" s="831">
        <v>1</v>
      </c>
      <c r="M1206" s="831">
        <v>546</v>
      </c>
      <c r="N1206" s="831">
        <v>11</v>
      </c>
      <c r="O1206" s="831">
        <v>6017</v>
      </c>
      <c r="P1206" s="827">
        <v>0.32412195647489767</v>
      </c>
      <c r="Q1206" s="832">
        <v>547</v>
      </c>
    </row>
    <row r="1207" spans="1:17" ht="14.45" customHeight="1" x14ac:dyDescent="0.2">
      <c r="A1207" s="821" t="s">
        <v>7624</v>
      </c>
      <c r="B1207" s="822" t="s">
        <v>6415</v>
      </c>
      <c r="C1207" s="822" t="s">
        <v>6329</v>
      </c>
      <c r="D1207" s="822" t="s">
        <v>6450</v>
      </c>
      <c r="E1207" s="822" t="s">
        <v>6451</v>
      </c>
      <c r="F1207" s="831">
        <v>1</v>
      </c>
      <c r="G1207" s="831">
        <v>308</v>
      </c>
      <c r="H1207" s="831">
        <v>2.7598566308243727E-2</v>
      </c>
      <c r="I1207" s="831">
        <v>308</v>
      </c>
      <c r="J1207" s="831">
        <v>36</v>
      </c>
      <c r="K1207" s="831">
        <v>11160</v>
      </c>
      <c r="L1207" s="831">
        <v>1</v>
      </c>
      <c r="M1207" s="831">
        <v>310</v>
      </c>
      <c r="N1207" s="831">
        <v>7</v>
      </c>
      <c r="O1207" s="831">
        <v>2177</v>
      </c>
      <c r="P1207" s="827">
        <v>0.19507168458781363</v>
      </c>
      <c r="Q1207" s="832">
        <v>311</v>
      </c>
    </row>
    <row r="1208" spans="1:17" ht="14.45" customHeight="1" x14ac:dyDescent="0.2">
      <c r="A1208" s="821" t="s">
        <v>7624</v>
      </c>
      <c r="B1208" s="822" t="s">
        <v>6415</v>
      </c>
      <c r="C1208" s="822" t="s">
        <v>6329</v>
      </c>
      <c r="D1208" s="822" t="s">
        <v>6452</v>
      </c>
      <c r="E1208" s="822" t="s">
        <v>6447</v>
      </c>
      <c r="F1208" s="831">
        <v>175</v>
      </c>
      <c r="G1208" s="831">
        <v>31325</v>
      </c>
      <c r="H1208" s="831">
        <v>1.0115606936416186</v>
      </c>
      <c r="I1208" s="831">
        <v>179</v>
      </c>
      <c r="J1208" s="831">
        <v>173</v>
      </c>
      <c r="K1208" s="831">
        <v>30967</v>
      </c>
      <c r="L1208" s="831">
        <v>1</v>
      </c>
      <c r="M1208" s="831">
        <v>179</v>
      </c>
      <c r="N1208" s="831">
        <v>124</v>
      </c>
      <c r="O1208" s="831">
        <v>22320</v>
      </c>
      <c r="P1208" s="827">
        <v>0.72076726838247163</v>
      </c>
      <c r="Q1208" s="832">
        <v>180</v>
      </c>
    </row>
    <row r="1209" spans="1:17" ht="14.45" customHeight="1" x14ac:dyDescent="0.2">
      <c r="A1209" s="821" t="s">
        <v>7624</v>
      </c>
      <c r="B1209" s="822" t="s">
        <v>6415</v>
      </c>
      <c r="C1209" s="822" t="s">
        <v>6329</v>
      </c>
      <c r="D1209" s="822" t="s">
        <v>6453</v>
      </c>
      <c r="E1209" s="822" t="s">
        <v>6451</v>
      </c>
      <c r="F1209" s="831">
        <v>30</v>
      </c>
      <c r="G1209" s="831">
        <v>11430</v>
      </c>
      <c r="H1209" s="831">
        <v>1.9792207792207792</v>
      </c>
      <c r="I1209" s="831">
        <v>381</v>
      </c>
      <c r="J1209" s="831">
        <v>15</v>
      </c>
      <c r="K1209" s="831">
        <v>5775</v>
      </c>
      <c r="L1209" s="831">
        <v>1</v>
      </c>
      <c r="M1209" s="831">
        <v>385</v>
      </c>
      <c r="N1209" s="831">
        <v>29</v>
      </c>
      <c r="O1209" s="831">
        <v>11252</v>
      </c>
      <c r="P1209" s="827">
        <v>1.9483982683982684</v>
      </c>
      <c r="Q1209" s="832">
        <v>388</v>
      </c>
    </row>
    <row r="1210" spans="1:17" ht="14.45" customHeight="1" x14ac:dyDescent="0.2">
      <c r="A1210" s="821" t="s">
        <v>7624</v>
      </c>
      <c r="B1210" s="822" t="s">
        <v>6415</v>
      </c>
      <c r="C1210" s="822" t="s">
        <v>6329</v>
      </c>
      <c r="D1210" s="822" t="s">
        <v>6396</v>
      </c>
      <c r="E1210" s="822" t="s">
        <v>6397</v>
      </c>
      <c r="F1210" s="831">
        <v>3</v>
      </c>
      <c r="G1210" s="831">
        <v>1860</v>
      </c>
      <c r="H1210" s="831">
        <v>0.29903536977491962</v>
      </c>
      <c r="I1210" s="831">
        <v>620</v>
      </c>
      <c r="J1210" s="831">
        <v>10</v>
      </c>
      <c r="K1210" s="831">
        <v>6220</v>
      </c>
      <c r="L1210" s="831">
        <v>1</v>
      </c>
      <c r="M1210" s="831">
        <v>622</v>
      </c>
      <c r="N1210" s="831">
        <v>4</v>
      </c>
      <c r="O1210" s="831">
        <v>2500</v>
      </c>
      <c r="P1210" s="827">
        <v>0.40192926045016075</v>
      </c>
      <c r="Q1210" s="832">
        <v>625</v>
      </c>
    </row>
    <row r="1211" spans="1:17" ht="14.45" customHeight="1" x14ac:dyDescent="0.2">
      <c r="A1211" s="821" t="s">
        <v>7624</v>
      </c>
      <c r="B1211" s="822" t="s">
        <v>6415</v>
      </c>
      <c r="C1211" s="822" t="s">
        <v>6329</v>
      </c>
      <c r="D1211" s="822" t="s">
        <v>6497</v>
      </c>
      <c r="E1211" s="822" t="s">
        <v>6498</v>
      </c>
      <c r="F1211" s="831">
        <v>4</v>
      </c>
      <c r="G1211" s="831">
        <v>400</v>
      </c>
      <c r="H1211" s="831">
        <v>1.3333333333333333</v>
      </c>
      <c r="I1211" s="831">
        <v>100</v>
      </c>
      <c r="J1211" s="831">
        <v>3</v>
      </c>
      <c r="K1211" s="831">
        <v>300</v>
      </c>
      <c r="L1211" s="831">
        <v>1</v>
      </c>
      <c r="M1211" s="831">
        <v>100</v>
      </c>
      <c r="N1211" s="831">
        <v>5</v>
      </c>
      <c r="O1211" s="831">
        <v>500</v>
      </c>
      <c r="P1211" s="827">
        <v>1.6666666666666667</v>
      </c>
      <c r="Q1211" s="832">
        <v>100</v>
      </c>
    </row>
    <row r="1212" spans="1:17" ht="14.45" customHeight="1" x14ac:dyDescent="0.2">
      <c r="A1212" s="821" t="s">
        <v>7624</v>
      </c>
      <c r="B1212" s="822" t="s">
        <v>6415</v>
      </c>
      <c r="C1212" s="822" t="s">
        <v>6329</v>
      </c>
      <c r="D1212" s="822" t="s">
        <v>6499</v>
      </c>
      <c r="E1212" s="822" t="s">
        <v>6460</v>
      </c>
      <c r="F1212" s="831"/>
      <c r="G1212" s="831"/>
      <c r="H1212" s="831"/>
      <c r="I1212" s="831"/>
      <c r="J1212" s="831">
        <v>10</v>
      </c>
      <c r="K1212" s="831">
        <v>10400</v>
      </c>
      <c r="L1212" s="831">
        <v>1</v>
      </c>
      <c r="M1212" s="831">
        <v>1040</v>
      </c>
      <c r="N1212" s="831"/>
      <c r="O1212" s="831"/>
      <c r="P1212" s="827"/>
      <c r="Q1212" s="832"/>
    </row>
    <row r="1213" spans="1:17" ht="14.45" customHeight="1" x14ac:dyDescent="0.2">
      <c r="A1213" s="821" t="s">
        <v>7624</v>
      </c>
      <c r="B1213" s="822" t="s">
        <v>6415</v>
      </c>
      <c r="C1213" s="822" t="s">
        <v>6329</v>
      </c>
      <c r="D1213" s="822" t="s">
        <v>6398</v>
      </c>
      <c r="E1213" s="822" t="s">
        <v>6399</v>
      </c>
      <c r="F1213" s="831">
        <v>1</v>
      </c>
      <c r="G1213" s="831">
        <v>353</v>
      </c>
      <c r="H1213" s="831"/>
      <c r="I1213" s="831">
        <v>353</v>
      </c>
      <c r="J1213" s="831"/>
      <c r="K1213" s="831"/>
      <c r="L1213" s="831"/>
      <c r="M1213" s="831"/>
      <c r="N1213" s="831">
        <v>2</v>
      </c>
      <c r="O1213" s="831">
        <v>716</v>
      </c>
      <c r="P1213" s="827"/>
      <c r="Q1213" s="832">
        <v>358</v>
      </c>
    </row>
    <row r="1214" spans="1:17" ht="14.45" customHeight="1" x14ac:dyDescent="0.2">
      <c r="A1214" s="821" t="s">
        <v>7624</v>
      </c>
      <c r="B1214" s="822" t="s">
        <v>6415</v>
      </c>
      <c r="C1214" s="822" t="s">
        <v>6329</v>
      </c>
      <c r="D1214" s="822" t="s">
        <v>6400</v>
      </c>
      <c r="E1214" s="822" t="s">
        <v>6401</v>
      </c>
      <c r="F1214" s="831">
        <v>1</v>
      </c>
      <c r="G1214" s="831">
        <v>374</v>
      </c>
      <c r="H1214" s="831">
        <v>0.99468085106382975</v>
      </c>
      <c r="I1214" s="831">
        <v>374</v>
      </c>
      <c r="J1214" s="831">
        <v>1</v>
      </c>
      <c r="K1214" s="831">
        <v>376</v>
      </c>
      <c r="L1214" s="831">
        <v>1</v>
      </c>
      <c r="M1214" s="831">
        <v>376</v>
      </c>
      <c r="N1214" s="831">
        <v>3</v>
      </c>
      <c r="O1214" s="831">
        <v>1131</v>
      </c>
      <c r="P1214" s="827">
        <v>3.0079787234042552</v>
      </c>
      <c r="Q1214" s="832">
        <v>377</v>
      </c>
    </row>
    <row r="1215" spans="1:17" ht="14.45" customHeight="1" x14ac:dyDescent="0.2">
      <c r="A1215" s="821" t="s">
        <v>7624</v>
      </c>
      <c r="B1215" s="822" t="s">
        <v>6415</v>
      </c>
      <c r="C1215" s="822" t="s">
        <v>6329</v>
      </c>
      <c r="D1215" s="822" t="s">
        <v>6500</v>
      </c>
      <c r="E1215" s="822" t="s">
        <v>6460</v>
      </c>
      <c r="F1215" s="831">
        <v>21</v>
      </c>
      <c r="G1215" s="831">
        <v>18475</v>
      </c>
      <c r="H1215" s="831">
        <v>0.58251355782570313</v>
      </c>
      <c r="I1215" s="831">
        <v>879.76190476190482</v>
      </c>
      <c r="J1215" s="831">
        <v>36</v>
      </c>
      <c r="K1215" s="831">
        <v>31716</v>
      </c>
      <c r="L1215" s="831">
        <v>1</v>
      </c>
      <c r="M1215" s="831">
        <v>881</v>
      </c>
      <c r="N1215" s="831">
        <v>12</v>
      </c>
      <c r="O1215" s="831">
        <v>10584</v>
      </c>
      <c r="P1215" s="827">
        <v>0.33371169125993189</v>
      </c>
      <c r="Q1215" s="832">
        <v>882</v>
      </c>
    </row>
    <row r="1216" spans="1:17" ht="14.45" customHeight="1" x14ac:dyDescent="0.2">
      <c r="A1216" s="821" t="s">
        <v>7624</v>
      </c>
      <c r="B1216" s="822" t="s">
        <v>6415</v>
      </c>
      <c r="C1216" s="822" t="s">
        <v>6329</v>
      </c>
      <c r="D1216" s="822" t="s">
        <v>6527</v>
      </c>
      <c r="E1216" s="822" t="s">
        <v>6502</v>
      </c>
      <c r="F1216" s="831">
        <v>17</v>
      </c>
      <c r="G1216" s="831">
        <v>9044</v>
      </c>
      <c r="H1216" s="831">
        <v>0.43426486123115338</v>
      </c>
      <c r="I1216" s="831">
        <v>532</v>
      </c>
      <c r="J1216" s="831">
        <v>39</v>
      </c>
      <c r="K1216" s="831">
        <v>20826</v>
      </c>
      <c r="L1216" s="831">
        <v>1</v>
      </c>
      <c r="M1216" s="831">
        <v>534</v>
      </c>
      <c r="N1216" s="831">
        <v>10</v>
      </c>
      <c r="O1216" s="831">
        <v>5350</v>
      </c>
      <c r="P1216" s="827">
        <v>0.25689042542975127</v>
      </c>
      <c r="Q1216" s="832">
        <v>535</v>
      </c>
    </row>
    <row r="1217" spans="1:17" ht="14.45" customHeight="1" x14ac:dyDescent="0.2">
      <c r="A1217" s="821" t="s">
        <v>7624</v>
      </c>
      <c r="B1217" s="822" t="s">
        <v>6415</v>
      </c>
      <c r="C1217" s="822" t="s">
        <v>6329</v>
      </c>
      <c r="D1217" s="822" t="s">
        <v>6501</v>
      </c>
      <c r="E1217" s="822" t="s">
        <v>6502</v>
      </c>
      <c r="F1217" s="831">
        <v>868</v>
      </c>
      <c r="G1217" s="831">
        <v>715839</v>
      </c>
      <c r="H1217" s="831">
        <v>0.75177378701953368</v>
      </c>
      <c r="I1217" s="831">
        <v>824.6993087557604</v>
      </c>
      <c r="J1217" s="831">
        <v>1150</v>
      </c>
      <c r="K1217" s="831">
        <v>952200</v>
      </c>
      <c r="L1217" s="831">
        <v>1</v>
      </c>
      <c r="M1217" s="831">
        <v>828</v>
      </c>
      <c r="N1217" s="831">
        <v>714</v>
      </c>
      <c r="O1217" s="831">
        <v>593334</v>
      </c>
      <c r="P1217" s="827">
        <v>0.62311909262759924</v>
      </c>
      <c r="Q1217" s="832">
        <v>831</v>
      </c>
    </row>
    <row r="1218" spans="1:17" ht="14.45" customHeight="1" x14ac:dyDescent="0.2">
      <c r="A1218" s="821" t="s">
        <v>7624</v>
      </c>
      <c r="B1218" s="822" t="s">
        <v>6415</v>
      </c>
      <c r="C1218" s="822" t="s">
        <v>6329</v>
      </c>
      <c r="D1218" s="822" t="s">
        <v>6508</v>
      </c>
      <c r="E1218" s="822" t="s">
        <v>6502</v>
      </c>
      <c r="F1218" s="831">
        <v>254</v>
      </c>
      <c r="G1218" s="831">
        <v>153670</v>
      </c>
      <c r="H1218" s="831">
        <v>0.62925608802296396</v>
      </c>
      <c r="I1218" s="831">
        <v>605</v>
      </c>
      <c r="J1218" s="831">
        <v>401</v>
      </c>
      <c r="K1218" s="831">
        <v>244209</v>
      </c>
      <c r="L1218" s="831">
        <v>1</v>
      </c>
      <c r="M1218" s="831">
        <v>609</v>
      </c>
      <c r="N1218" s="831">
        <v>403</v>
      </c>
      <c r="O1218" s="831">
        <v>246636</v>
      </c>
      <c r="P1218" s="827">
        <v>1.0099382086655282</v>
      </c>
      <c r="Q1218" s="832">
        <v>612</v>
      </c>
    </row>
    <row r="1219" spans="1:17" ht="14.45" customHeight="1" x14ac:dyDescent="0.2">
      <c r="A1219" s="821" t="s">
        <v>7624</v>
      </c>
      <c r="B1219" s="822" t="s">
        <v>6415</v>
      </c>
      <c r="C1219" s="822" t="s">
        <v>6329</v>
      </c>
      <c r="D1219" s="822" t="s">
        <v>6402</v>
      </c>
      <c r="E1219" s="822" t="s">
        <v>6403</v>
      </c>
      <c r="F1219" s="831">
        <v>1</v>
      </c>
      <c r="G1219" s="831">
        <v>178</v>
      </c>
      <c r="H1219" s="831"/>
      <c r="I1219" s="831">
        <v>178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7624</v>
      </c>
      <c r="B1220" s="822" t="s">
        <v>6415</v>
      </c>
      <c r="C1220" s="822" t="s">
        <v>6329</v>
      </c>
      <c r="D1220" s="822" t="s">
        <v>6456</v>
      </c>
      <c r="E1220" s="822" t="s">
        <v>6435</v>
      </c>
      <c r="F1220" s="831">
        <v>9</v>
      </c>
      <c r="G1220" s="831">
        <v>3645</v>
      </c>
      <c r="H1220" s="831"/>
      <c r="I1220" s="831">
        <v>405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7624</v>
      </c>
      <c r="B1221" s="822" t="s">
        <v>6415</v>
      </c>
      <c r="C1221" s="822" t="s">
        <v>6329</v>
      </c>
      <c r="D1221" s="822" t="s">
        <v>6529</v>
      </c>
      <c r="E1221" s="822" t="s">
        <v>6502</v>
      </c>
      <c r="F1221" s="831"/>
      <c r="G1221" s="831"/>
      <c r="H1221" s="831"/>
      <c r="I1221" s="831"/>
      <c r="J1221" s="831">
        <v>4</v>
      </c>
      <c r="K1221" s="831">
        <v>3012</v>
      </c>
      <c r="L1221" s="831">
        <v>1</v>
      </c>
      <c r="M1221" s="831">
        <v>753</v>
      </c>
      <c r="N1221" s="831"/>
      <c r="O1221" s="831"/>
      <c r="P1221" s="827"/>
      <c r="Q1221" s="832"/>
    </row>
    <row r="1222" spans="1:17" ht="14.45" customHeight="1" x14ac:dyDescent="0.2">
      <c r="A1222" s="821" t="s">
        <v>7624</v>
      </c>
      <c r="B1222" s="822" t="s">
        <v>6415</v>
      </c>
      <c r="C1222" s="822" t="s">
        <v>6329</v>
      </c>
      <c r="D1222" s="822" t="s">
        <v>6503</v>
      </c>
      <c r="E1222" s="822" t="s">
        <v>6504</v>
      </c>
      <c r="F1222" s="831">
        <v>1</v>
      </c>
      <c r="G1222" s="831">
        <v>625</v>
      </c>
      <c r="H1222" s="831"/>
      <c r="I1222" s="831">
        <v>625</v>
      </c>
      <c r="J1222" s="831"/>
      <c r="K1222" s="831"/>
      <c r="L1222" s="831"/>
      <c r="M1222" s="831"/>
      <c r="N1222" s="831"/>
      <c r="O1222" s="831"/>
      <c r="P1222" s="827"/>
      <c r="Q1222" s="832"/>
    </row>
    <row r="1223" spans="1:17" ht="14.45" customHeight="1" x14ac:dyDescent="0.2">
      <c r="A1223" s="821" t="s">
        <v>7624</v>
      </c>
      <c r="B1223" s="822" t="s">
        <v>6415</v>
      </c>
      <c r="C1223" s="822" t="s">
        <v>6329</v>
      </c>
      <c r="D1223" s="822" t="s">
        <v>6505</v>
      </c>
      <c r="E1223" s="822" t="s">
        <v>6504</v>
      </c>
      <c r="F1223" s="831">
        <v>1</v>
      </c>
      <c r="G1223" s="831">
        <v>539</v>
      </c>
      <c r="H1223" s="831"/>
      <c r="I1223" s="831">
        <v>539</v>
      </c>
      <c r="J1223" s="831"/>
      <c r="K1223" s="831"/>
      <c r="L1223" s="831"/>
      <c r="M1223" s="831"/>
      <c r="N1223" s="831"/>
      <c r="O1223" s="831"/>
      <c r="P1223" s="827"/>
      <c r="Q1223" s="832"/>
    </row>
    <row r="1224" spans="1:17" ht="14.45" customHeight="1" x14ac:dyDescent="0.2">
      <c r="A1224" s="821" t="s">
        <v>7624</v>
      </c>
      <c r="B1224" s="822" t="s">
        <v>6415</v>
      </c>
      <c r="C1224" s="822" t="s">
        <v>6329</v>
      </c>
      <c r="D1224" s="822" t="s">
        <v>6530</v>
      </c>
      <c r="E1224" s="822" t="s">
        <v>6531</v>
      </c>
      <c r="F1224" s="831">
        <v>1</v>
      </c>
      <c r="G1224" s="831">
        <v>1381</v>
      </c>
      <c r="H1224" s="831"/>
      <c r="I1224" s="831">
        <v>1381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7624</v>
      </c>
      <c r="B1225" s="822" t="s">
        <v>6415</v>
      </c>
      <c r="C1225" s="822" t="s">
        <v>6329</v>
      </c>
      <c r="D1225" s="822" t="s">
        <v>6532</v>
      </c>
      <c r="E1225" s="822" t="s">
        <v>6502</v>
      </c>
      <c r="F1225" s="831">
        <v>32</v>
      </c>
      <c r="G1225" s="831">
        <v>27978</v>
      </c>
      <c r="H1225" s="831">
        <v>1.6771370339287854</v>
      </c>
      <c r="I1225" s="831">
        <v>874.3125</v>
      </c>
      <c r="J1225" s="831">
        <v>19</v>
      </c>
      <c r="K1225" s="831">
        <v>16682</v>
      </c>
      <c r="L1225" s="831">
        <v>1</v>
      </c>
      <c r="M1225" s="831">
        <v>878</v>
      </c>
      <c r="N1225" s="831">
        <v>5</v>
      </c>
      <c r="O1225" s="831">
        <v>4405</v>
      </c>
      <c r="P1225" s="827">
        <v>0.26405706749790192</v>
      </c>
      <c r="Q1225" s="832">
        <v>881</v>
      </c>
    </row>
    <row r="1226" spans="1:17" ht="14.45" customHeight="1" x14ac:dyDescent="0.2">
      <c r="A1226" s="821" t="s">
        <v>7624</v>
      </c>
      <c r="B1226" s="822" t="s">
        <v>6415</v>
      </c>
      <c r="C1226" s="822" t="s">
        <v>6329</v>
      </c>
      <c r="D1226" s="822" t="s">
        <v>6535</v>
      </c>
      <c r="E1226" s="822" t="s">
        <v>6536</v>
      </c>
      <c r="F1226" s="831"/>
      <c r="G1226" s="831"/>
      <c r="H1226" s="831"/>
      <c r="I1226" s="831"/>
      <c r="J1226" s="831"/>
      <c r="K1226" s="831"/>
      <c r="L1226" s="831"/>
      <c r="M1226" s="831"/>
      <c r="N1226" s="831">
        <v>1</v>
      </c>
      <c r="O1226" s="831">
        <v>364</v>
      </c>
      <c r="P1226" s="827"/>
      <c r="Q1226" s="832">
        <v>364</v>
      </c>
    </row>
    <row r="1227" spans="1:17" ht="14.45" customHeight="1" x14ac:dyDescent="0.2">
      <c r="A1227" s="821" t="s">
        <v>7624</v>
      </c>
      <c r="B1227" s="822" t="s">
        <v>6334</v>
      </c>
      <c r="C1227" s="822" t="s">
        <v>6329</v>
      </c>
      <c r="D1227" s="822" t="s">
        <v>6402</v>
      </c>
      <c r="E1227" s="822" t="s">
        <v>6403</v>
      </c>
      <c r="F1227" s="831"/>
      <c r="G1227" s="831"/>
      <c r="H1227" s="831"/>
      <c r="I1227" s="831"/>
      <c r="J1227" s="831"/>
      <c r="K1227" s="831"/>
      <c r="L1227" s="831"/>
      <c r="M1227" s="831"/>
      <c r="N1227" s="831">
        <v>3</v>
      </c>
      <c r="O1227" s="831">
        <v>540</v>
      </c>
      <c r="P1227" s="827"/>
      <c r="Q1227" s="832">
        <v>180</v>
      </c>
    </row>
    <row r="1228" spans="1:17" ht="14.45" customHeight="1" x14ac:dyDescent="0.2">
      <c r="A1228" s="821" t="s">
        <v>7625</v>
      </c>
      <c r="B1228" s="822" t="s">
        <v>6415</v>
      </c>
      <c r="C1228" s="822" t="s">
        <v>6359</v>
      </c>
      <c r="D1228" s="822" t="s">
        <v>6432</v>
      </c>
      <c r="E1228" s="822" t="s">
        <v>6433</v>
      </c>
      <c r="F1228" s="831">
        <v>211</v>
      </c>
      <c r="G1228" s="831">
        <v>190902.25</v>
      </c>
      <c r="H1228" s="831">
        <v>211</v>
      </c>
      <c r="I1228" s="831">
        <v>904.75</v>
      </c>
      <c r="J1228" s="831">
        <v>1</v>
      </c>
      <c r="K1228" s="831">
        <v>904.75</v>
      </c>
      <c r="L1228" s="831">
        <v>1</v>
      </c>
      <c r="M1228" s="831">
        <v>904.75</v>
      </c>
      <c r="N1228" s="831"/>
      <c r="O1228" s="831"/>
      <c r="P1228" s="827"/>
      <c r="Q1228" s="832"/>
    </row>
    <row r="1229" spans="1:17" ht="14.45" customHeight="1" x14ac:dyDescent="0.2">
      <c r="A1229" s="821" t="s">
        <v>7625</v>
      </c>
      <c r="B1229" s="822" t="s">
        <v>6415</v>
      </c>
      <c r="C1229" s="822" t="s">
        <v>6359</v>
      </c>
      <c r="D1229" s="822" t="s">
        <v>6362</v>
      </c>
      <c r="E1229" s="822" t="s">
        <v>6363</v>
      </c>
      <c r="F1229" s="831">
        <v>1</v>
      </c>
      <c r="G1229" s="831">
        <v>242.64</v>
      </c>
      <c r="H1229" s="831">
        <v>1.3447129239636444</v>
      </c>
      <c r="I1229" s="831">
        <v>242.64</v>
      </c>
      <c r="J1229" s="831">
        <v>1</v>
      </c>
      <c r="K1229" s="831">
        <v>180.44</v>
      </c>
      <c r="L1229" s="831">
        <v>1</v>
      </c>
      <c r="M1229" s="831">
        <v>180.44</v>
      </c>
      <c r="N1229" s="831"/>
      <c r="O1229" s="831"/>
      <c r="P1229" s="827"/>
      <c r="Q1229" s="832"/>
    </row>
    <row r="1230" spans="1:17" ht="14.45" customHeight="1" x14ac:dyDescent="0.2">
      <c r="A1230" s="821" t="s">
        <v>7625</v>
      </c>
      <c r="B1230" s="822" t="s">
        <v>6415</v>
      </c>
      <c r="C1230" s="822" t="s">
        <v>6359</v>
      </c>
      <c r="D1230" s="822" t="s">
        <v>6364</v>
      </c>
      <c r="E1230" s="822" t="s">
        <v>6365</v>
      </c>
      <c r="F1230" s="831">
        <v>1</v>
      </c>
      <c r="G1230" s="831">
        <v>242.64</v>
      </c>
      <c r="H1230" s="831"/>
      <c r="I1230" s="831">
        <v>242.64</v>
      </c>
      <c r="J1230" s="831"/>
      <c r="K1230" s="831"/>
      <c r="L1230" s="831"/>
      <c r="M1230" s="831"/>
      <c r="N1230" s="831">
        <v>1</v>
      </c>
      <c r="O1230" s="831">
        <v>242.64</v>
      </c>
      <c r="P1230" s="827"/>
      <c r="Q1230" s="832">
        <v>242.64</v>
      </c>
    </row>
    <row r="1231" spans="1:17" ht="14.45" customHeight="1" x14ac:dyDescent="0.2">
      <c r="A1231" s="821" t="s">
        <v>7625</v>
      </c>
      <c r="B1231" s="822" t="s">
        <v>6415</v>
      </c>
      <c r="C1231" s="822" t="s">
        <v>6329</v>
      </c>
      <c r="D1231" s="822" t="s">
        <v>6494</v>
      </c>
      <c r="E1231" s="822" t="s">
        <v>6495</v>
      </c>
      <c r="F1231" s="831">
        <v>5</v>
      </c>
      <c r="G1231" s="831">
        <v>980</v>
      </c>
      <c r="H1231" s="831">
        <v>1.6415410385259632</v>
      </c>
      <c r="I1231" s="831">
        <v>196</v>
      </c>
      <c r="J1231" s="831">
        <v>3</v>
      </c>
      <c r="K1231" s="831">
        <v>597</v>
      </c>
      <c r="L1231" s="831">
        <v>1</v>
      </c>
      <c r="M1231" s="831">
        <v>199</v>
      </c>
      <c r="N1231" s="831">
        <v>2</v>
      </c>
      <c r="O1231" s="831">
        <v>402</v>
      </c>
      <c r="P1231" s="827">
        <v>0.6733668341708543</v>
      </c>
      <c r="Q1231" s="832">
        <v>201</v>
      </c>
    </row>
    <row r="1232" spans="1:17" ht="14.45" customHeight="1" x14ac:dyDescent="0.2">
      <c r="A1232" s="821" t="s">
        <v>7625</v>
      </c>
      <c r="B1232" s="822" t="s">
        <v>6415</v>
      </c>
      <c r="C1232" s="822" t="s">
        <v>6329</v>
      </c>
      <c r="D1232" s="822" t="s">
        <v>6376</v>
      </c>
      <c r="E1232" s="822" t="s">
        <v>6377</v>
      </c>
      <c r="F1232" s="831"/>
      <c r="G1232" s="831"/>
      <c r="H1232" s="831"/>
      <c r="I1232" s="831"/>
      <c r="J1232" s="831">
        <v>1</v>
      </c>
      <c r="K1232" s="831">
        <v>38</v>
      </c>
      <c r="L1232" s="831">
        <v>1</v>
      </c>
      <c r="M1232" s="831">
        <v>38</v>
      </c>
      <c r="N1232" s="831">
        <v>2</v>
      </c>
      <c r="O1232" s="831">
        <v>76</v>
      </c>
      <c r="P1232" s="827">
        <v>2</v>
      </c>
      <c r="Q1232" s="832">
        <v>38</v>
      </c>
    </row>
    <row r="1233" spans="1:17" ht="14.45" customHeight="1" x14ac:dyDescent="0.2">
      <c r="A1233" s="821" t="s">
        <v>7625</v>
      </c>
      <c r="B1233" s="822" t="s">
        <v>6415</v>
      </c>
      <c r="C1233" s="822" t="s">
        <v>6329</v>
      </c>
      <c r="D1233" s="822" t="s">
        <v>6423</v>
      </c>
      <c r="E1233" s="822" t="s">
        <v>6424</v>
      </c>
      <c r="F1233" s="831">
        <v>1888</v>
      </c>
      <c r="G1233" s="831">
        <v>475776</v>
      </c>
      <c r="H1233" s="831">
        <v>0.92637678450431082</v>
      </c>
      <c r="I1233" s="831">
        <v>252</v>
      </c>
      <c r="J1233" s="831">
        <v>2022</v>
      </c>
      <c r="K1233" s="831">
        <v>513588</v>
      </c>
      <c r="L1233" s="831">
        <v>1</v>
      </c>
      <c r="M1233" s="831">
        <v>254</v>
      </c>
      <c r="N1233" s="831">
        <v>1769</v>
      </c>
      <c r="O1233" s="831">
        <v>451095</v>
      </c>
      <c r="P1233" s="827">
        <v>0.87832075515783081</v>
      </c>
      <c r="Q1233" s="832">
        <v>255</v>
      </c>
    </row>
    <row r="1234" spans="1:17" ht="14.45" customHeight="1" x14ac:dyDescent="0.2">
      <c r="A1234" s="821" t="s">
        <v>7625</v>
      </c>
      <c r="B1234" s="822" t="s">
        <v>6415</v>
      </c>
      <c r="C1234" s="822" t="s">
        <v>6329</v>
      </c>
      <c r="D1234" s="822" t="s">
        <v>6425</v>
      </c>
      <c r="E1234" s="822" t="s">
        <v>6426</v>
      </c>
      <c r="F1234" s="831">
        <v>4352</v>
      </c>
      <c r="G1234" s="831">
        <v>551558</v>
      </c>
      <c r="H1234" s="831">
        <v>1.1229975486004218</v>
      </c>
      <c r="I1234" s="831">
        <v>126.73667279411765</v>
      </c>
      <c r="J1234" s="831">
        <v>3898</v>
      </c>
      <c r="K1234" s="831">
        <v>491148</v>
      </c>
      <c r="L1234" s="831">
        <v>1</v>
      </c>
      <c r="M1234" s="831">
        <v>126</v>
      </c>
      <c r="N1234" s="831">
        <v>3088</v>
      </c>
      <c r="O1234" s="831">
        <v>392176</v>
      </c>
      <c r="P1234" s="827">
        <v>0.79848843932989644</v>
      </c>
      <c r="Q1234" s="832">
        <v>127</v>
      </c>
    </row>
    <row r="1235" spans="1:17" ht="14.45" customHeight="1" x14ac:dyDescent="0.2">
      <c r="A1235" s="821" t="s">
        <v>7625</v>
      </c>
      <c r="B1235" s="822" t="s">
        <v>6415</v>
      </c>
      <c r="C1235" s="822" t="s">
        <v>6329</v>
      </c>
      <c r="D1235" s="822" t="s">
        <v>6434</v>
      </c>
      <c r="E1235" s="822" t="s">
        <v>6435</v>
      </c>
      <c r="F1235" s="831">
        <v>1</v>
      </c>
      <c r="G1235" s="831">
        <v>332</v>
      </c>
      <c r="H1235" s="831"/>
      <c r="I1235" s="831">
        <v>332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7625</v>
      </c>
      <c r="B1236" s="822" t="s">
        <v>6415</v>
      </c>
      <c r="C1236" s="822" t="s">
        <v>6329</v>
      </c>
      <c r="D1236" s="822" t="s">
        <v>6436</v>
      </c>
      <c r="E1236" s="822" t="s">
        <v>6437</v>
      </c>
      <c r="F1236" s="831">
        <v>7</v>
      </c>
      <c r="G1236" s="831">
        <v>3472</v>
      </c>
      <c r="H1236" s="831">
        <v>0.7746541722445337</v>
      </c>
      <c r="I1236" s="831">
        <v>496</v>
      </c>
      <c r="J1236" s="831">
        <v>9</v>
      </c>
      <c r="K1236" s="831">
        <v>4482</v>
      </c>
      <c r="L1236" s="831">
        <v>1</v>
      </c>
      <c r="M1236" s="831">
        <v>498</v>
      </c>
      <c r="N1236" s="831">
        <v>3</v>
      </c>
      <c r="O1236" s="831">
        <v>1497</v>
      </c>
      <c r="P1236" s="827">
        <v>0.33400267737617134</v>
      </c>
      <c r="Q1236" s="832">
        <v>499</v>
      </c>
    </row>
    <row r="1237" spans="1:17" ht="14.45" customHeight="1" x14ac:dyDescent="0.2">
      <c r="A1237" s="821" t="s">
        <v>7625</v>
      </c>
      <c r="B1237" s="822" t="s">
        <v>6415</v>
      </c>
      <c r="C1237" s="822" t="s">
        <v>6329</v>
      </c>
      <c r="D1237" s="822" t="s">
        <v>6438</v>
      </c>
      <c r="E1237" s="822" t="s">
        <v>6439</v>
      </c>
      <c r="F1237" s="831">
        <v>67</v>
      </c>
      <c r="G1237" s="831">
        <v>46163</v>
      </c>
      <c r="H1237" s="831">
        <v>0.73413272689683684</v>
      </c>
      <c r="I1237" s="831">
        <v>689</v>
      </c>
      <c r="J1237" s="831">
        <v>91</v>
      </c>
      <c r="K1237" s="831">
        <v>62881</v>
      </c>
      <c r="L1237" s="831">
        <v>1</v>
      </c>
      <c r="M1237" s="831">
        <v>691</v>
      </c>
      <c r="N1237" s="831">
        <v>35</v>
      </c>
      <c r="O1237" s="831">
        <v>24220</v>
      </c>
      <c r="P1237" s="827">
        <v>0.38517199153957477</v>
      </c>
      <c r="Q1237" s="832">
        <v>692</v>
      </c>
    </row>
    <row r="1238" spans="1:17" ht="14.45" customHeight="1" x14ac:dyDescent="0.2">
      <c r="A1238" s="821" t="s">
        <v>7625</v>
      </c>
      <c r="B1238" s="822" t="s">
        <v>6415</v>
      </c>
      <c r="C1238" s="822" t="s">
        <v>6329</v>
      </c>
      <c r="D1238" s="822" t="s">
        <v>6522</v>
      </c>
      <c r="E1238" s="822" t="s">
        <v>6445</v>
      </c>
      <c r="F1238" s="831">
        <v>1</v>
      </c>
      <c r="G1238" s="831">
        <v>761</v>
      </c>
      <c r="H1238" s="831"/>
      <c r="I1238" s="831">
        <v>761</v>
      </c>
      <c r="J1238" s="831"/>
      <c r="K1238" s="831"/>
      <c r="L1238" s="831"/>
      <c r="M1238" s="831"/>
      <c r="N1238" s="831"/>
      <c r="O1238" s="831"/>
      <c r="P1238" s="827"/>
      <c r="Q1238" s="832"/>
    </row>
    <row r="1239" spans="1:17" ht="14.45" customHeight="1" x14ac:dyDescent="0.2">
      <c r="A1239" s="821" t="s">
        <v>7625</v>
      </c>
      <c r="B1239" s="822" t="s">
        <v>6415</v>
      </c>
      <c r="C1239" s="822" t="s">
        <v>6329</v>
      </c>
      <c r="D1239" s="822" t="s">
        <v>6440</v>
      </c>
      <c r="E1239" s="822" t="s">
        <v>6437</v>
      </c>
      <c r="F1239" s="831">
        <v>25</v>
      </c>
      <c r="G1239" s="831">
        <v>14225</v>
      </c>
      <c r="H1239" s="831">
        <v>0.60549951049248707</v>
      </c>
      <c r="I1239" s="831">
        <v>569</v>
      </c>
      <c r="J1239" s="831">
        <v>41</v>
      </c>
      <c r="K1239" s="831">
        <v>23493</v>
      </c>
      <c r="L1239" s="831">
        <v>1</v>
      </c>
      <c r="M1239" s="831">
        <v>573</v>
      </c>
      <c r="N1239" s="831">
        <v>40</v>
      </c>
      <c r="O1239" s="831">
        <v>23040</v>
      </c>
      <c r="P1239" s="827">
        <v>0.98071766057974719</v>
      </c>
      <c r="Q1239" s="832">
        <v>576</v>
      </c>
    </row>
    <row r="1240" spans="1:17" ht="14.45" customHeight="1" x14ac:dyDescent="0.2">
      <c r="A1240" s="821" t="s">
        <v>7625</v>
      </c>
      <c r="B1240" s="822" t="s">
        <v>6415</v>
      </c>
      <c r="C1240" s="822" t="s">
        <v>6329</v>
      </c>
      <c r="D1240" s="822" t="s">
        <v>6441</v>
      </c>
      <c r="E1240" s="822" t="s">
        <v>6439</v>
      </c>
      <c r="F1240" s="831">
        <v>569</v>
      </c>
      <c r="G1240" s="831">
        <v>433578</v>
      </c>
      <c r="H1240" s="831">
        <v>1.2777172023174534</v>
      </c>
      <c r="I1240" s="831">
        <v>762</v>
      </c>
      <c r="J1240" s="831">
        <v>443</v>
      </c>
      <c r="K1240" s="831">
        <v>339338</v>
      </c>
      <c r="L1240" s="831">
        <v>1</v>
      </c>
      <c r="M1240" s="831">
        <v>766</v>
      </c>
      <c r="N1240" s="831">
        <v>258</v>
      </c>
      <c r="O1240" s="831">
        <v>198402</v>
      </c>
      <c r="P1240" s="827">
        <v>0.58467368818110554</v>
      </c>
      <c r="Q1240" s="832">
        <v>769</v>
      </c>
    </row>
    <row r="1241" spans="1:17" ht="14.45" customHeight="1" x14ac:dyDescent="0.2">
      <c r="A1241" s="821" t="s">
        <v>7625</v>
      </c>
      <c r="B1241" s="822" t="s">
        <v>6415</v>
      </c>
      <c r="C1241" s="822" t="s">
        <v>6329</v>
      </c>
      <c r="D1241" s="822" t="s">
        <v>6459</v>
      </c>
      <c r="E1241" s="822" t="s">
        <v>6460</v>
      </c>
      <c r="F1241" s="831">
        <v>2084</v>
      </c>
      <c r="G1241" s="831">
        <v>1706796</v>
      </c>
      <c r="H1241" s="831">
        <v>1.2293249572709901</v>
      </c>
      <c r="I1241" s="831">
        <v>819</v>
      </c>
      <c r="J1241" s="831">
        <v>1687</v>
      </c>
      <c r="K1241" s="831">
        <v>1388401</v>
      </c>
      <c r="L1241" s="831">
        <v>1</v>
      </c>
      <c r="M1241" s="831">
        <v>823</v>
      </c>
      <c r="N1241" s="831">
        <v>1479</v>
      </c>
      <c r="O1241" s="831">
        <v>1221654</v>
      </c>
      <c r="P1241" s="827">
        <v>0.87989997126190489</v>
      </c>
      <c r="Q1241" s="832">
        <v>826</v>
      </c>
    </row>
    <row r="1242" spans="1:17" ht="14.45" customHeight="1" x14ac:dyDescent="0.2">
      <c r="A1242" s="821" t="s">
        <v>7625</v>
      </c>
      <c r="B1242" s="822" t="s">
        <v>6415</v>
      </c>
      <c r="C1242" s="822" t="s">
        <v>6329</v>
      </c>
      <c r="D1242" s="822" t="s">
        <v>6427</v>
      </c>
      <c r="E1242" s="822" t="s">
        <v>6399</v>
      </c>
      <c r="F1242" s="831">
        <v>3</v>
      </c>
      <c r="G1242" s="831">
        <v>1391</v>
      </c>
      <c r="H1242" s="831">
        <v>2.9722222222222223</v>
      </c>
      <c r="I1242" s="831">
        <v>463.66666666666669</v>
      </c>
      <c r="J1242" s="831">
        <v>1</v>
      </c>
      <c r="K1242" s="831">
        <v>468</v>
      </c>
      <c r="L1242" s="831">
        <v>1</v>
      </c>
      <c r="M1242" s="831">
        <v>468</v>
      </c>
      <c r="N1242" s="831"/>
      <c r="O1242" s="831"/>
      <c r="P1242" s="827"/>
      <c r="Q1242" s="832"/>
    </row>
    <row r="1243" spans="1:17" ht="14.45" customHeight="1" x14ac:dyDescent="0.2">
      <c r="A1243" s="821" t="s">
        <v>7625</v>
      </c>
      <c r="B1243" s="822" t="s">
        <v>6415</v>
      </c>
      <c r="C1243" s="822" t="s">
        <v>6329</v>
      </c>
      <c r="D1243" s="822" t="s">
        <v>6442</v>
      </c>
      <c r="E1243" s="822" t="s">
        <v>6401</v>
      </c>
      <c r="F1243" s="831"/>
      <c r="G1243" s="831"/>
      <c r="H1243" s="831"/>
      <c r="I1243" s="831"/>
      <c r="J1243" s="831">
        <v>2</v>
      </c>
      <c r="K1243" s="831">
        <v>902</v>
      </c>
      <c r="L1243" s="831">
        <v>1</v>
      </c>
      <c r="M1243" s="831">
        <v>451</v>
      </c>
      <c r="N1243" s="831"/>
      <c r="O1243" s="831"/>
      <c r="P1243" s="827"/>
      <c r="Q1243" s="832"/>
    </row>
    <row r="1244" spans="1:17" ht="14.45" customHeight="1" x14ac:dyDescent="0.2">
      <c r="A1244" s="821" t="s">
        <v>7625</v>
      </c>
      <c r="B1244" s="822" t="s">
        <v>6415</v>
      </c>
      <c r="C1244" s="822" t="s">
        <v>6329</v>
      </c>
      <c r="D1244" s="822" t="s">
        <v>6443</v>
      </c>
      <c r="E1244" s="822" t="s">
        <v>6397</v>
      </c>
      <c r="F1244" s="831">
        <v>89</v>
      </c>
      <c r="G1244" s="831">
        <v>64970</v>
      </c>
      <c r="H1244" s="831">
        <v>0.60961764015951203</v>
      </c>
      <c r="I1244" s="831">
        <v>730</v>
      </c>
      <c r="J1244" s="831">
        <v>145</v>
      </c>
      <c r="K1244" s="831">
        <v>106575</v>
      </c>
      <c r="L1244" s="831">
        <v>1</v>
      </c>
      <c r="M1244" s="831">
        <v>735</v>
      </c>
      <c r="N1244" s="831">
        <v>148</v>
      </c>
      <c r="O1244" s="831">
        <v>109520</v>
      </c>
      <c r="P1244" s="827">
        <v>1.0276331222144031</v>
      </c>
      <c r="Q1244" s="832">
        <v>740</v>
      </c>
    </row>
    <row r="1245" spans="1:17" ht="14.45" customHeight="1" x14ac:dyDescent="0.2">
      <c r="A1245" s="821" t="s">
        <v>7625</v>
      </c>
      <c r="B1245" s="822" t="s">
        <v>6415</v>
      </c>
      <c r="C1245" s="822" t="s">
        <v>6329</v>
      </c>
      <c r="D1245" s="822" t="s">
        <v>6444</v>
      </c>
      <c r="E1245" s="822" t="s">
        <v>6445</v>
      </c>
      <c r="F1245" s="831"/>
      <c r="G1245" s="831"/>
      <c r="H1245" s="831"/>
      <c r="I1245" s="831"/>
      <c r="J1245" s="831">
        <v>7</v>
      </c>
      <c r="K1245" s="831">
        <v>5866</v>
      </c>
      <c r="L1245" s="831">
        <v>1</v>
      </c>
      <c r="M1245" s="831">
        <v>838</v>
      </c>
      <c r="N1245" s="831">
        <v>2</v>
      </c>
      <c r="O1245" s="831">
        <v>1682</v>
      </c>
      <c r="P1245" s="827">
        <v>0.28673712921922945</v>
      </c>
      <c r="Q1245" s="832">
        <v>841</v>
      </c>
    </row>
    <row r="1246" spans="1:17" ht="14.45" customHeight="1" x14ac:dyDescent="0.2">
      <c r="A1246" s="821" t="s">
        <v>7625</v>
      </c>
      <c r="B1246" s="822" t="s">
        <v>6415</v>
      </c>
      <c r="C1246" s="822" t="s">
        <v>6329</v>
      </c>
      <c r="D1246" s="822" t="s">
        <v>6446</v>
      </c>
      <c r="E1246" s="822" t="s">
        <v>6447</v>
      </c>
      <c r="F1246" s="831">
        <v>719</v>
      </c>
      <c r="G1246" s="831">
        <v>154585</v>
      </c>
      <c r="H1246" s="831">
        <v>1.0875927815105357</v>
      </c>
      <c r="I1246" s="831">
        <v>215</v>
      </c>
      <c r="J1246" s="831">
        <v>655</v>
      </c>
      <c r="K1246" s="831">
        <v>142135</v>
      </c>
      <c r="L1246" s="831">
        <v>1</v>
      </c>
      <c r="M1246" s="831">
        <v>217</v>
      </c>
      <c r="N1246" s="831">
        <v>643</v>
      </c>
      <c r="O1246" s="831">
        <v>140817</v>
      </c>
      <c r="P1246" s="827">
        <v>0.9907271256200092</v>
      </c>
      <c r="Q1246" s="832">
        <v>219</v>
      </c>
    </row>
    <row r="1247" spans="1:17" ht="14.45" customHeight="1" x14ac:dyDescent="0.2">
      <c r="A1247" s="821" t="s">
        <v>7625</v>
      </c>
      <c r="B1247" s="822" t="s">
        <v>6415</v>
      </c>
      <c r="C1247" s="822" t="s">
        <v>6329</v>
      </c>
      <c r="D1247" s="822" t="s">
        <v>6380</v>
      </c>
      <c r="E1247" s="822" t="s">
        <v>6381</v>
      </c>
      <c r="F1247" s="831">
        <v>1</v>
      </c>
      <c r="G1247" s="831">
        <v>702</v>
      </c>
      <c r="H1247" s="831"/>
      <c r="I1247" s="831">
        <v>702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7625</v>
      </c>
      <c r="B1248" s="822" t="s">
        <v>6415</v>
      </c>
      <c r="C1248" s="822" t="s">
        <v>6329</v>
      </c>
      <c r="D1248" s="822" t="s">
        <v>6382</v>
      </c>
      <c r="E1248" s="822" t="s">
        <v>6383</v>
      </c>
      <c r="F1248" s="831">
        <v>4</v>
      </c>
      <c r="G1248" s="831">
        <v>1420</v>
      </c>
      <c r="H1248" s="831">
        <v>3.9664804469273744</v>
      </c>
      <c r="I1248" s="831">
        <v>355</v>
      </c>
      <c r="J1248" s="831">
        <v>1</v>
      </c>
      <c r="K1248" s="831">
        <v>358</v>
      </c>
      <c r="L1248" s="831">
        <v>1</v>
      </c>
      <c r="M1248" s="831">
        <v>358</v>
      </c>
      <c r="N1248" s="831"/>
      <c r="O1248" s="831"/>
      <c r="P1248" s="827"/>
      <c r="Q1248" s="832"/>
    </row>
    <row r="1249" spans="1:17" ht="14.45" customHeight="1" x14ac:dyDescent="0.2">
      <c r="A1249" s="821" t="s">
        <v>7625</v>
      </c>
      <c r="B1249" s="822" t="s">
        <v>6415</v>
      </c>
      <c r="C1249" s="822" t="s">
        <v>6329</v>
      </c>
      <c r="D1249" s="822" t="s">
        <v>6448</v>
      </c>
      <c r="E1249" s="822" t="s">
        <v>6449</v>
      </c>
      <c r="F1249" s="831">
        <v>5328</v>
      </c>
      <c r="G1249" s="831">
        <v>458208</v>
      </c>
      <c r="H1249" s="831">
        <v>1.1050316406852909</v>
      </c>
      <c r="I1249" s="831">
        <v>86</v>
      </c>
      <c r="J1249" s="831">
        <v>4712</v>
      </c>
      <c r="K1249" s="831">
        <v>414656</v>
      </c>
      <c r="L1249" s="831">
        <v>1</v>
      </c>
      <c r="M1249" s="831">
        <v>88</v>
      </c>
      <c r="N1249" s="831">
        <v>4136</v>
      </c>
      <c r="O1249" s="831">
        <v>368104</v>
      </c>
      <c r="P1249" s="827">
        <v>0.88773344651952457</v>
      </c>
      <c r="Q1249" s="832">
        <v>89</v>
      </c>
    </row>
    <row r="1250" spans="1:17" ht="14.45" customHeight="1" x14ac:dyDescent="0.2">
      <c r="A1250" s="821" t="s">
        <v>7625</v>
      </c>
      <c r="B1250" s="822" t="s">
        <v>6415</v>
      </c>
      <c r="C1250" s="822" t="s">
        <v>6329</v>
      </c>
      <c r="D1250" s="822" t="s">
        <v>6428</v>
      </c>
      <c r="E1250" s="822" t="s">
        <v>6429</v>
      </c>
      <c r="F1250" s="831">
        <v>9</v>
      </c>
      <c r="G1250" s="831">
        <v>6480</v>
      </c>
      <c r="H1250" s="831">
        <v>0.99585062240663902</v>
      </c>
      <c r="I1250" s="831">
        <v>720</v>
      </c>
      <c r="J1250" s="831">
        <v>9</v>
      </c>
      <c r="K1250" s="831">
        <v>6507</v>
      </c>
      <c r="L1250" s="831">
        <v>1</v>
      </c>
      <c r="M1250" s="831">
        <v>723</v>
      </c>
      <c r="N1250" s="831">
        <v>7</v>
      </c>
      <c r="O1250" s="831">
        <v>5075</v>
      </c>
      <c r="P1250" s="827">
        <v>0.7799293069002613</v>
      </c>
      <c r="Q1250" s="832">
        <v>725</v>
      </c>
    </row>
    <row r="1251" spans="1:17" ht="14.45" customHeight="1" x14ac:dyDescent="0.2">
      <c r="A1251" s="821" t="s">
        <v>7625</v>
      </c>
      <c r="B1251" s="822" t="s">
        <v>6415</v>
      </c>
      <c r="C1251" s="822" t="s">
        <v>6329</v>
      </c>
      <c r="D1251" s="822" t="s">
        <v>6496</v>
      </c>
      <c r="E1251" s="822" t="s">
        <v>6460</v>
      </c>
      <c r="F1251" s="831">
        <v>2521</v>
      </c>
      <c r="G1251" s="831">
        <v>2401788</v>
      </c>
      <c r="H1251" s="831">
        <v>1.0343065228213479</v>
      </c>
      <c r="I1251" s="831">
        <v>952.71241570805239</v>
      </c>
      <c r="J1251" s="831">
        <v>2429</v>
      </c>
      <c r="K1251" s="831">
        <v>2322124</v>
      </c>
      <c r="L1251" s="831">
        <v>1</v>
      </c>
      <c r="M1251" s="831">
        <v>956</v>
      </c>
      <c r="N1251" s="831">
        <v>2310</v>
      </c>
      <c r="O1251" s="831">
        <v>2215290</v>
      </c>
      <c r="P1251" s="827">
        <v>0.95399298228690632</v>
      </c>
      <c r="Q1251" s="832">
        <v>959</v>
      </c>
    </row>
    <row r="1252" spans="1:17" ht="14.45" customHeight="1" x14ac:dyDescent="0.2">
      <c r="A1252" s="821" t="s">
        <v>7625</v>
      </c>
      <c r="B1252" s="822" t="s">
        <v>6415</v>
      </c>
      <c r="C1252" s="822" t="s">
        <v>6329</v>
      </c>
      <c r="D1252" s="822" t="s">
        <v>6386</v>
      </c>
      <c r="E1252" s="822" t="s">
        <v>6387</v>
      </c>
      <c r="F1252" s="831">
        <v>9</v>
      </c>
      <c r="G1252" s="831">
        <v>1089</v>
      </c>
      <c r="H1252" s="831">
        <v>1.275175644028103</v>
      </c>
      <c r="I1252" s="831">
        <v>121</v>
      </c>
      <c r="J1252" s="831">
        <v>7</v>
      </c>
      <c r="K1252" s="831">
        <v>854</v>
      </c>
      <c r="L1252" s="831">
        <v>1</v>
      </c>
      <c r="M1252" s="831">
        <v>122</v>
      </c>
      <c r="N1252" s="831"/>
      <c r="O1252" s="831"/>
      <c r="P1252" s="827"/>
      <c r="Q1252" s="832"/>
    </row>
    <row r="1253" spans="1:17" ht="14.45" customHeight="1" x14ac:dyDescent="0.2">
      <c r="A1253" s="821" t="s">
        <v>7625</v>
      </c>
      <c r="B1253" s="822" t="s">
        <v>6415</v>
      </c>
      <c r="C1253" s="822" t="s">
        <v>6329</v>
      </c>
      <c r="D1253" s="822" t="s">
        <v>6461</v>
      </c>
      <c r="E1253" s="822" t="s">
        <v>6460</v>
      </c>
      <c r="F1253" s="831">
        <v>61</v>
      </c>
      <c r="G1253" s="831">
        <v>45506</v>
      </c>
      <c r="H1253" s="831">
        <v>1.2167379679144386</v>
      </c>
      <c r="I1253" s="831">
        <v>746</v>
      </c>
      <c r="J1253" s="831">
        <v>50</v>
      </c>
      <c r="K1253" s="831">
        <v>37400</v>
      </c>
      <c r="L1253" s="831">
        <v>1</v>
      </c>
      <c r="M1253" s="831">
        <v>748</v>
      </c>
      <c r="N1253" s="831">
        <v>50</v>
      </c>
      <c r="O1253" s="831">
        <v>37450</v>
      </c>
      <c r="P1253" s="827">
        <v>1.0013368983957218</v>
      </c>
      <c r="Q1253" s="832">
        <v>749</v>
      </c>
    </row>
    <row r="1254" spans="1:17" ht="14.45" customHeight="1" x14ac:dyDescent="0.2">
      <c r="A1254" s="821" t="s">
        <v>7625</v>
      </c>
      <c r="B1254" s="822" t="s">
        <v>6415</v>
      </c>
      <c r="C1254" s="822" t="s">
        <v>6329</v>
      </c>
      <c r="D1254" s="822" t="s">
        <v>6462</v>
      </c>
      <c r="E1254" s="822" t="s">
        <v>6463</v>
      </c>
      <c r="F1254" s="831">
        <v>5</v>
      </c>
      <c r="G1254" s="831">
        <v>2720</v>
      </c>
      <c r="H1254" s="831">
        <v>0.49816849816849818</v>
      </c>
      <c r="I1254" s="831">
        <v>544</v>
      </c>
      <c r="J1254" s="831">
        <v>10</v>
      </c>
      <c r="K1254" s="831">
        <v>5460</v>
      </c>
      <c r="L1254" s="831">
        <v>1</v>
      </c>
      <c r="M1254" s="831">
        <v>546</v>
      </c>
      <c r="N1254" s="831">
        <v>28</v>
      </c>
      <c r="O1254" s="831">
        <v>15316</v>
      </c>
      <c r="P1254" s="827">
        <v>2.8051282051282049</v>
      </c>
      <c r="Q1254" s="832">
        <v>547</v>
      </c>
    </row>
    <row r="1255" spans="1:17" ht="14.45" customHeight="1" x14ac:dyDescent="0.2">
      <c r="A1255" s="821" t="s">
        <v>7625</v>
      </c>
      <c r="B1255" s="822" t="s">
        <v>6415</v>
      </c>
      <c r="C1255" s="822" t="s">
        <v>6329</v>
      </c>
      <c r="D1255" s="822" t="s">
        <v>6450</v>
      </c>
      <c r="E1255" s="822" t="s">
        <v>6451</v>
      </c>
      <c r="F1255" s="831">
        <v>5</v>
      </c>
      <c r="G1255" s="831">
        <v>1540</v>
      </c>
      <c r="H1255" s="831">
        <v>1.6559139784946237</v>
      </c>
      <c r="I1255" s="831">
        <v>308</v>
      </c>
      <c r="J1255" s="831">
        <v>3</v>
      </c>
      <c r="K1255" s="831">
        <v>930</v>
      </c>
      <c r="L1255" s="831">
        <v>1</v>
      </c>
      <c r="M1255" s="831">
        <v>310</v>
      </c>
      <c r="N1255" s="831">
        <v>2</v>
      </c>
      <c r="O1255" s="831">
        <v>622</v>
      </c>
      <c r="P1255" s="827">
        <v>0.66881720430107527</v>
      </c>
      <c r="Q1255" s="832">
        <v>311</v>
      </c>
    </row>
    <row r="1256" spans="1:17" ht="14.45" customHeight="1" x14ac:dyDescent="0.2">
      <c r="A1256" s="821" t="s">
        <v>7625</v>
      </c>
      <c r="B1256" s="822" t="s">
        <v>6415</v>
      </c>
      <c r="C1256" s="822" t="s">
        <v>6329</v>
      </c>
      <c r="D1256" s="822" t="s">
        <v>6452</v>
      </c>
      <c r="E1256" s="822" t="s">
        <v>6447</v>
      </c>
      <c r="F1256" s="831">
        <v>21</v>
      </c>
      <c r="G1256" s="831">
        <v>3759</v>
      </c>
      <c r="H1256" s="831">
        <v>0.58333333333333337</v>
      </c>
      <c r="I1256" s="831">
        <v>179</v>
      </c>
      <c r="J1256" s="831">
        <v>36</v>
      </c>
      <c r="K1256" s="831">
        <v>6444</v>
      </c>
      <c r="L1256" s="831">
        <v>1</v>
      </c>
      <c r="M1256" s="831">
        <v>179</v>
      </c>
      <c r="N1256" s="831">
        <v>17</v>
      </c>
      <c r="O1256" s="831">
        <v>3060</v>
      </c>
      <c r="P1256" s="827">
        <v>0.47486033519553073</v>
      </c>
      <c r="Q1256" s="832">
        <v>180</v>
      </c>
    </row>
    <row r="1257" spans="1:17" ht="14.45" customHeight="1" x14ac:dyDescent="0.2">
      <c r="A1257" s="821" t="s">
        <v>7625</v>
      </c>
      <c r="B1257" s="822" t="s">
        <v>6415</v>
      </c>
      <c r="C1257" s="822" t="s">
        <v>6329</v>
      </c>
      <c r="D1257" s="822" t="s">
        <v>6453</v>
      </c>
      <c r="E1257" s="822" t="s">
        <v>6451</v>
      </c>
      <c r="F1257" s="831">
        <v>19</v>
      </c>
      <c r="G1257" s="831">
        <v>7239</v>
      </c>
      <c r="H1257" s="831">
        <v>0.85466351829988196</v>
      </c>
      <c r="I1257" s="831">
        <v>381</v>
      </c>
      <c r="J1257" s="831">
        <v>22</v>
      </c>
      <c r="K1257" s="831">
        <v>8470</v>
      </c>
      <c r="L1257" s="831">
        <v>1</v>
      </c>
      <c r="M1257" s="831">
        <v>385</v>
      </c>
      <c r="N1257" s="831">
        <v>40</v>
      </c>
      <c r="O1257" s="831">
        <v>15520</v>
      </c>
      <c r="P1257" s="827">
        <v>1.832349468713105</v>
      </c>
      <c r="Q1257" s="832">
        <v>388</v>
      </c>
    </row>
    <row r="1258" spans="1:17" ht="14.45" customHeight="1" x14ac:dyDescent="0.2">
      <c r="A1258" s="821" t="s">
        <v>7625</v>
      </c>
      <c r="B1258" s="822" t="s">
        <v>6415</v>
      </c>
      <c r="C1258" s="822" t="s">
        <v>6329</v>
      </c>
      <c r="D1258" s="822" t="s">
        <v>6396</v>
      </c>
      <c r="E1258" s="822" t="s">
        <v>6397</v>
      </c>
      <c r="F1258" s="831">
        <v>9</v>
      </c>
      <c r="G1258" s="831">
        <v>5580</v>
      </c>
      <c r="H1258" s="831">
        <v>0.747588424437299</v>
      </c>
      <c r="I1258" s="831">
        <v>620</v>
      </c>
      <c r="J1258" s="831">
        <v>12</v>
      </c>
      <c r="K1258" s="831">
        <v>7464</v>
      </c>
      <c r="L1258" s="831">
        <v>1</v>
      </c>
      <c r="M1258" s="831">
        <v>622</v>
      </c>
      <c r="N1258" s="831">
        <v>3</v>
      </c>
      <c r="O1258" s="831">
        <v>1875</v>
      </c>
      <c r="P1258" s="827">
        <v>0.2512057877813505</v>
      </c>
      <c r="Q1258" s="832">
        <v>625</v>
      </c>
    </row>
    <row r="1259" spans="1:17" ht="14.45" customHeight="1" x14ac:dyDescent="0.2">
      <c r="A1259" s="821" t="s">
        <v>7625</v>
      </c>
      <c r="B1259" s="822" t="s">
        <v>6415</v>
      </c>
      <c r="C1259" s="822" t="s">
        <v>6329</v>
      </c>
      <c r="D1259" s="822" t="s">
        <v>6497</v>
      </c>
      <c r="E1259" s="822" t="s">
        <v>6498</v>
      </c>
      <c r="F1259" s="831">
        <v>27</v>
      </c>
      <c r="G1259" s="831">
        <v>2700</v>
      </c>
      <c r="H1259" s="831">
        <v>1.35</v>
      </c>
      <c r="I1259" s="831">
        <v>100</v>
      </c>
      <c r="J1259" s="831">
        <v>20</v>
      </c>
      <c r="K1259" s="831">
        <v>2000</v>
      </c>
      <c r="L1259" s="831">
        <v>1</v>
      </c>
      <c r="M1259" s="831">
        <v>100</v>
      </c>
      <c r="N1259" s="831">
        <v>17</v>
      </c>
      <c r="O1259" s="831">
        <v>1700</v>
      </c>
      <c r="P1259" s="827">
        <v>0.85</v>
      </c>
      <c r="Q1259" s="832">
        <v>100</v>
      </c>
    </row>
    <row r="1260" spans="1:17" ht="14.45" customHeight="1" x14ac:dyDescent="0.2">
      <c r="A1260" s="821" t="s">
        <v>7625</v>
      </c>
      <c r="B1260" s="822" t="s">
        <v>6415</v>
      </c>
      <c r="C1260" s="822" t="s">
        <v>6329</v>
      </c>
      <c r="D1260" s="822" t="s">
        <v>6499</v>
      </c>
      <c r="E1260" s="822" t="s">
        <v>6460</v>
      </c>
      <c r="F1260" s="831">
        <v>49</v>
      </c>
      <c r="G1260" s="831">
        <v>50764</v>
      </c>
      <c r="H1260" s="831">
        <v>1.8773668639053254</v>
      </c>
      <c r="I1260" s="831">
        <v>1036</v>
      </c>
      <c r="J1260" s="831">
        <v>26</v>
      </c>
      <c r="K1260" s="831">
        <v>27040</v>
      </c>
      <c r="L1260" s="831">
        <v>1</v>
      </c>
      <c r="M1260" s="831">
        <v>1040</v>
      </c>
      <c r="N1260" s="831">
        <v>7</v>
      </c>
      <c r="O1260" s="831">
        <v>7301</v>
      </c>
      <c r="P1260" s="827">
        <v>0.27000739644970412</v>
      </c>
      <c r="Q1260" s="832">
        <v>1043</v>
      </c>
    </row>
    <row r="1261" spans="1:17" ht="14.45" customHeight="1" x14ac:dyDescent="0.2">
      <c r="A1261" s="821" t="s">
        <v>7625</v>
      </c>
      <c r="B1261" s="822" t="s">
        <v>6415</v>
      </c>
      <c r="C1261" s="822" t="s">
        <v>6329</v>
      </c>
      <c r="D1261" s="822" t="s">
        <v>6398</v>
      </c>
      <c r="E1261" s="822" t="s">
        <v>6399</v>
      </c>
      <c r="F1261" s="831">
        <v>1</v>
      </c>
      <c r="G1261" s="831">
        <v>353</v>
      </c>
      <c r="H1261" s="831">
        <v>0.9943661971830986</v>
      </c>
      <c r="I1261" s="831">
        <v>353</v>
      </c>
      <c r="J1261" s="831">
        <v>1</v>
      </c>
      <c r="K1261" s="831">
        <v>355</v>
      </c>
      <c r="L1261" s="831">
        <v>1</v>
      </c>
      <c r="M1261" s="831">
        <v>355</v>
      </c>
      <c r="N1261" s="831"/>
      <c r="O1261" s="831"/>
      <c r="P1261" s="827"/>
      <c r="Q1261" s="832"/>
    </row>
    <row r="1262" spans="1:17" ht="14.45" customHeight="1" x14ac:dyDescent="0.2">
      <c r="A1262" s="821" t="s">
        <v>7625</v>
      </c>
      <c r="B1262" s="822" t="s">
        <v>6415</v>
      </c>
      <c r="C1262" s="822" t="s">
        <v>6329</v>
      </c>
      <c r="D1262" s="822" t="s">
        <v>6527</v>
      </c>
      <c r="E1262" s="822" t="s">
        <v>6502</v>
      </c>
      <c r="F1262" s="831">
        <v>31</v>
      </c>
      <c r="G1262" s="831">
        <v>16492</v>
      </c>
      <c r="H1262" s="831">
        <v>1.1438479678180054</v>
      </c>
      <c r="I1262" s="831">
        <v>532</v>
      </c>
      <c r="J1262" s="831">
        <v>27</v>
      </c>
      <c r="K1262" s="831">
        <v>14418</v>
      </c>
      <c r="L1262" s="831">
        <v>1</v>
      </c>
      <c r="M1262" s="831">
        <v>534</v>
      </c>
      <c r="N1262" s="831">
        <v>3</v>
      </c>
      <c r="O1262" s="831">
        <v>1605</v>
      </c>
      <c r="P1262" s="827">
        <v>0.11131918435289222</v>
      </c>
      <c r="Q1262" s="832">
        <v>535</v>
      </c>
    </row>
    <row r="1263" spans="1:17" ht="14.45" customHeight="1" x14ac:dyDescent="0.2">
      <c r="A1263" s="821" t="s">
        <v>7625</v>
      </c>
      <c r="B1263" s="822" t="s">
        <v>6415</v>
      </c>
      <c r="C1263" s="822" t="s">
        <v>6329</v>
      </c>
      <c r="D1263" s="822" t="s">
        <v>6501</v>
      </c>
      <c r="E1263" s="822" t="s">
        <v>6502</v>
      </c>
      <c r="F1263" s="831">
        <v>21</v>
      </c>
      <c r="G1263" s="831">
        <v>17325</v>
      </c>
      <c r="H1263" s="831">
        <v>0.69746376811594202</v>
      </c>
      <c r="I1263" s="831">
        <v>825</v>
      </c>
      <c r="J1263" s="831">
        <v>30</v>
      </c>
      <c r="K1263" s="831">
        <v>24840</v>
      </c>
      <c r="L1263" s="831">
        <v>1</v>
      </c>
      <c r="M1263" s="831">
        <v>828</v>
      </c>
      <c r="N1263" s="831">
        <v>28</v>
      </c>
      <c r="O1263" s="831">
        <v>23268</v>
      </c>
      <c r="P1263" s="827">
        <v>0.93671497584541064</v>
      </c>
      <c r="Q1263" s="832">
        <v>831</v>
      </c>
    </row>
    <row r="1264" spans="1:17" ht="14.45" customHeight="1" x14ac:dyDescent="0.2">
      <c r="A1264" s="821" t="s">
        <v>7625</v>
      </c>
      <c r="B1264" s="822" t="s">
        <v>6415</v>
      </c>
      <c r="C1264" s="822" t="s">
        <v>6329</v>
      </c>
      <c r="D1264" s="822" t="s">
        <v>6508</v>
      </c>
      <c r="E1264" s="822" t="s">
        <v>6502</v>
      </c>
      <c r="F1264" s="831">
        <v>277</v>
      </c>
      <c r="G1264" s="831">
        <v>167585</v>
      </c>
      <c r="H1264" s="831">
        <v>0.70559134352237796</v>
      </c>
      <c r="I1264" s="831">
        <v>605</v>
      </c>
      <c r="J1264" s="831">
        <v>390</v>
      </c>
      <c r="K1264" s="831">
        <v>237510</v>
      </c>
      <c r="L1264" s="831">
        <v>1</v>
      </c>
      <c r="M1264" s="831">
        <v>609</v>
      </c>
      <c r="N1264" s="831">
        <v>402</v>
      </c>
      <c r="O1264" s="831">
        <v>246024</v>
      </c>
      <c r="P1264" s="827">
        <v>1.0358469117089806</v>
      </c>
      <c r="Q1264" s="832">
        <v>612</v>
      </c>
    </row>
    <row r="1265" spans="1:17" ht="14.45" customHeight="1" x14ac:dyDescent="0.2">
      <c r="A1265" s="821" t="s">
        <v>7625</v>
      </c>
      <c r="B1265" s="822" t="s">
        <v>6415</v>
      </c>
      <c r="C1265" s="822" t="s">
        <v>6329</v>
      </c>
      <c r="D1265" s="822" t="s">
        <v>6402</v>
      </c>
      <c r="E1265" s="822" t="s">
        <v>6403</v>
      </c>
      <c r="F1265" s="831"/>
      <c r="G1265" s="831"/>
      <c r="H1265" s="831"/>
      <c r="I1265" s="831"/>
      <c r="J1265" s="831">
        <v>1</v>
      </c>
      <c r="K1265" s="831">
        <v>179</v>
      </c>
      <c r="L1265" s="831">
        <v>1</v>
      </c>
      <c r="M1265" s="831">
        <v>179</v>
      </c>
      <c r="N1265" s="831"/>
      <c r="O1265" s="831"/>
      <c r="P1265" s="827"/>
      <c r="Q1265" s="832"/>
    </row>
    <row r="1266" spans="1:17" ht="14.45" customHeight="1" x14ac:dyDescent="0.2">
      <c r="A1266" s="821" t="s">
        <v>7625</v>
      </c>
      <c r="B1266" s="822" t="s">
        <v>6415</v>
      </c>
      <c r="C1266" s="822" t="s">
        <v>6329</v>
      </c>
      <c r="D1266" s="822" t="s">
        <v>6529</v>
      </c>
      <c r="E1266" s="822" t="s">
        <v>6502</v>
      </c>
      <c r="F1266" s="831"/>
      <c r="G1266" s="831"/>
      <c r="H1266" s="831"/>
      <c r="I1266" s="831"/>
      <c r="J1266" s="831"/>
      <c r="K1266" s="831"/>
      <c r="L1266" s="831"/>
      <c r="M1266" s="831"/>
      <c r="N1266" s="831">
        <v>2</v>
      </c>
      <c r="O1266" s="831">
        <v>1508</v>
      </c>
      <c r="P1266" s="827"/>
      <c r="Q1266" s="832">
        <v>754</v>
      </c>
    </row>
    <row r="1267" spans="1:17" ht="14.45" customHeight="1" x14ac:dyDescent="0.2">
      <c r="A1267" s="821" t="s">
        <v>7625</v>
      </c>
      <c r="B1267" s="822" t="s">
        <v>6415</v>
      </c>
      <c r="C1267" s="822" t="s">
        <v>6329</v>
      </c>
      <c r="D1267" s="822" t="s">
        <v>6503</v>
      </c>
      <c r="E1267" s="822" t="s">
        <v>6504</v>
      </c>
      <c r="F1267" s="831"/>
      <c r="G1267" s="831"/>
      <c r="H1267" s="831"/>
      <c r="I1267" s="831"/>
      <c r="J1267" s="831">
        <v>1</v>
      </c>
      <c r="K1267" s="831">
        <v>627</v>
      </c>
      <c r="L1267" s="831">
        <v>1</v>
      </c>
      <c r="M1267" s="831">
        <v>627</v>
      </c>
      <c r="N1267" s="831">
        <v>1</v>
      </c>
      <c r="O1267" s="831">
        <v>630</v>
      </c>
      <c r="P1267" s="827">
        <v>1.0047846889952152</v>
      </c>
      <c r="Q1267" s="832">
        <v>630</v>
      </c>
    </row>
    <row r="1268" spans="1:17" ht="14.45" customHeight="1" x14ac:dyDescent="0.2">
      <c r="A1268" s="821" t="s">
        <v>7625</v>
      </c>
      <c r="B1268" s="822" t="s">
        <v>6415</v>
      </c>
      <c r="C1268" s="822" t="s">
        <v>6329</v>
      </c>
      <c r="D1268" s="822" t="s">
        <v>6505</v>
      </c>
      <c r="E1268" s="822" t="s">
        <v>6504</v>
      </c>
      <c r="F1268" s="831"/>
      <c r="G1268" s="831"/>
      <c r="H1268" s="831"/>
      <c r="I1268" s="831"/>
      <c r="J1268" s="831"/>
      <c r="K1268" s="831"/>
      <c r="L1268" s="831"/>
      <c r="M1268" s="831"/>
      <c r="N1268" s="831">
        <v>1</v>
      </c>
      <c r="O1268" s="831">
        <v>544</v>
      </c>
      <c r="P1268" s="827"/>
      <c r="Q1268" s="832">
        <v>544</v>
      </c>
    </row>
    <row r="1269" spans="1:17" ht="14.45" customHeight="1" x14ac:dyDescent="0.2">
      <c r="A1269" s="821" t="s">
        <v>7625</v>
      </c>
      <c r="B1269" s="822" t="s">
        <v>6415</v>
      </c>
      <c r="C1269" s="822" t="s">
        <v>6329</v>
      </c>
      <c r="D1269" s="822" t="s">
        <v>6530</v>
      </c>
      <c r="E1269" s="822" t="s">
        <v>6531</v>
      </c>
      <c r="F1269" s="831"/>
      <c r="G1269" s="831"/>
      <c r="H1269" s="831"/>
      <c r="I1269" s="831"/>
      <c r="J1269" s="831"/>
      <c r="K1269" s="831"/>
      <c r="L1269" s="831"/>
      <c r="M1269" s="831"/>
      <c r="N1269" s="831">
        <v>1</v>
      </c>
      <c r="O1269" s="831">
        <v>1386</v>
      </c>
      <c r="P1269" s="827"/>
      <c r="Q1269" s="832">
        <v>1386</v>
      </c>
    </row>
    <row r="1270" spans="1:17" ht="14.45" customHeight="1" x14ac:dyDescent="0.2">
      <c r="A1270" s="821" t="s">
        <v>7625</v>
      </c>
      <c r="B1270" s="822" t="s">
        <v>6415</v>
      </c>
      <c r="C1270" s="822" t="s">
        <v>6329</v>
      </c>
      <c r="D1270" s="822" t="s">
        <v>6535</v>
      </c>
      <c r="E1270" s="822" t="s">
        <v>6536</v>
      </c>
      <c r="F1270" s="831"/>
      <c r="G1270" s="831"/>
      <c r="H1270" s="831"/>
      <c r="I1270" s="831"/>
      <c r="J1270" s="831">
        <v>1</v>
      </c>
      <c r="K1270" s="831">
        <v>361</v>
      </c>
      <c r="L1270" s="831">
        <v>1</v>
      </c>
      <c r="M1270" s="831">
        <v>361</v>
      </c>
      <c r="N1270" s="831">
        <v>1</v>
      </c>
      <c r="O1270" s="831">
        <v>364</v>
      </c>
      <c r="P1270" s="827">
        <v>1.0083102493074791</v>
      </c>
      <c r="Q1270" s="832">
        <v>364</v>
      </c>
    </row>
    <row r="1271" spans="1:17" ht="14.45" customHeight="1" x14ac:dyDescent="0.2">
      <c r="A1271" s="821" t="s">
        <v>7625</v>
      </c>
      <c r="B1271" s="822" t="s">
        <v>6334</v>
      </c>
      <c r="C1271" s="822" t="s">
        <v>6329</v>
      </c>
      <c r="D1271" s="822" t="s">
        <v>6382</v>
      </c>
      <c r="E1271" s="822" t="s">
        <v>6383</v>
      </c>
      <c r="F1271" s="831"/>
      <c r="G1271" s="831"/>
      <c r="H1271" s="831"/>
      <c r="I1271" s="831"/>
      <c r="J1271" s="831"/>
      <c r="K1271" s="831"/>
      <c r="L1271" s="831"/>
      <c r="M1271" s="831"/>
      <c r="N1271" s="831">
        <v>3</v>
      </c>
      <c r="O1271" s="831">
        <v>1080</v>
      </c>
      <c r="P1271" s="827"/>
      <c r="Q1271" s="832">
        <v>360</v>
      </c>
    </row>
    <row r="1272" spans="1:17" ht="14.45" customHeight="1" x14ac:dyDescent="0.2">
      <c r="A1272" s="821" t="s">
        <v>7626</v>
      </c>
      <c r="B1272" s="822" t="s">
        <v>6415</v>
      </c>
      <c r="C1272" s="822" t="s">
        <v>6359</v>
      </c>
      <c r="D1272" s="822" t="s">
        <v>6432</v>
      </c>
      <c r="E1272" s="822" t="s">
        <v>6433</v>
      </c>
      <c r="F1272" s="831">
        <v>8</v>
      </c>
      <c r="G1272" s="831">
        <v>7238</v>
      </c>
      <c r="H1272" s="831">
        <v>8</v>
      </c>
      <c r="I1272" s="831">
        <v>904.75</v>
      </c>
      <c r="J1272" s="831">
        <v>1</v>
      </c>
      <c r="K1272" s="831">
        <v>904.75</v>
      </c>
      <c r="L1272" s="831">
        <v>1</v>
      </c>
      <c r="M1272" s="831">
        <v>904.75</v>
      </c>
      <c r="N1272" s="831"/>
      <c r="O1272" s="831"/>
      <c r="P1272" s="827"/>
      <c r="Q1272" s="832"/>
    </row>
    <row r="1273" spans="1:17" ht="14.45" customHeight="1" x14ac:dyDescent="0.2">
      <c r="A1273" s="821" t="s">
        <v>7626</v>
      </c>
      <c r="B1273" s="822" t="s">
        <v>6415</v>
      </c>
      <c r="C1273" s="822" t="s">
        <v>6329</v>
      </c>
      <c r="D1273" s="822" t="s">
        <v>6494</v>
      </c>
      <c r="E1273" s="822" t="s">
        <v>6495</v>
      </c>
      <c r="F1273" s="831">
        <v>1</v>
      </c>
      <c r="G1273" s="831">
        <v>196</v>
      </c>
      <c r="H1273" s="831"/>
      <c r="I1273" s="831">
        <v>196</v>
      </c>
      <c r="J1273" s="831"/>
      <c r="K1273" s="831"/>
      <c r="L1273" s="831"/>
      <c r="M1273" s="831"/>
      <c r="N1273" s="831"/>
      <c r="O1273" s="831"/>
      <c r="P1273" s="827"/>
      <c r="Q1273" s="832"/>
    </row>
    <row r="1274" spans="1:17" ht="14.45" customHeight="1" x14ac:dyDescent="0.2">
      <c r="A1274" s="821" t="s">
        <v>7626</v>
      </c>
      <c r="B1274" s="822" t="s">
        <v>6415</v>
      </c>
      <c r="C1274" s="822" t="s">
        <v>6329</v>
      </c>
      <c r="D1274" s="822" t="s">
        <v>6376</v>
      </c>
      <c r="E1274" s="822" t="s">
        <v>6377</v>
      </c>
      <c r="F1274" s="831">
        <v>2</v>
      </c>
      <c r="G1274" s="831">
        <v>74</v>
      </c>
      <c r="H1274" s="831">
        <v>0.38947368421052631</v>
      </c>
      <c r="I1274" s="831">
        <v>37</v>
      </c>
      <c r="J1274" s="831">
        <v>5</v>
      </c>
      <c r="K1274" s="831">
        <v>190</v>
      </c>
      <c r="L1274" s="831">
        <v>1</v>
      </c>
      <c r="M1274" s="831">
        <v>38</v>
      </c>
      <c r="N1274" s="831"/>
      <c r="O1274" s="831"/>
      <c r="P1274" s="827"/>
      <c r="Q1274" s="832"/>
    </row>
    <row r="1275" spans="1:17" ht="14.45" customHeight="1" x14ac:dyDescent="0.2">
      <c r="A1275" s="821" t="s">
        <v>7626</v>
      </c>
      <c r="B1275" s="822" t="s">
        <v>6415</v>
      </c>
      <c r="C1275" s="822" t="s">
        <v>6329</v>
      </c>
      <c r="D1275" s="822" t="s">
        <v>6423</v>
      </c>
      <c r="E1275" s="822" t="s">
        <v>6424</v>
      </c>
      <c r="F1275" s="831">
        <v>1404</v>
      </c>
      <c r="G1275" s="831">
        <v>353808</v>
      </c>
      <c r="H1275" s="831">
        <v>0.87277248238707006</v>
      </c>
      <c r="I1275" s="831">
        <v>252</v>
      </c>
      <c r="J1275" s="831">
        <v>1596</v>
      </c>
      <c r="K1275" s="831">
        <v>405384</v>
      </c>
      <c r="L1275" s="831">
        <v>1</v>
      </c>
      <c r="M1275" s="831">
        <v>254</v>
      </c>
      <c r="N1275" s="831">
        <v>1161</v>
      </c>
      <c r="O1275" s="831">
        <v>296055</v>
      </c>
      <c r="P1275" s="827">
        <v>0.73030756023918064</v>
      </c>
      <c r="Q1275" s="832">
        <v>255</v>
      </c>
    </row>
    <row r="1276" spans="1:17" ht="14.45" customHeight="1" x14ac:dyDescent="0.2">
      <c r="A1276" s="821" t="s">
        <v>7626</v>
      </c>
      <c r="B1276" s="822" t="s">
        <v>6415</v>
      </c>
      <c r="C1276" s="822" t="s">
        <v>6329</v>
      </c>
      <c r="D1276" s="822" t="s">
        <v>6425</v>
      </c>
      <c r="E1276" s="822" t="s">
        <v>6426</v>
      </c>
      <c r="F1276" s="831">
        <v>2985</v>
      </c>
      <c r="G1276" s="831">
        <v>378249</v>
      </c>
      <c r="H1276" s="831">
        <v>0.87931347114123914</v>
      </c>
      <c r="I1276" s="831">
        <v>126.71658291457287</v>
      </c>
      <c r="J1276" s="831">
        <v>3414</v>
      </c>
      <c r="K1276" s="831">
        <v>430164</v>
      </c>
      <c r="L1276" s="831">
        <v>1</v>
      </c>
      <c r="M1276" s="831">
        <v>126</v>
      </c>
      <c r="N1276" s="831">
        <v>2369</v>
      </c>
      <c r="O1276" s="831">
        <v>300863</v>
      </c>
      <c r="P1276" s="827">
        <v>0.69941464185752411</v>
      </c>
      <c r="Q1276" s="832">
        <v>127</v>
      </c>
    </row>
    <row r="1277" spans="1:17" ht="14.45" customHeight="1" x14ac:dyDescent="0.2">
      <c r="A1277" s="821" t="s">
        <v>7626</v>
      </c>
      <c r="B1277" s="822" t="s">
        <v>6415</v>
      </c>
      <c r="C1277" s="822" t="s">
        <v>6329</v>
      </c>
      <c r="D1277" s="822" t="s">
        <v>6434</v>
      </c>
      <c r="E1277" s="822" t="s">
        <v>6435</v>
      </c>
      <c r="F1277" s="831"/>
      <c r="G1277" s="831"/>
      <c r="H1277" s="831"/>
      <c r="I1277" s="831"/>
      <c r="J1277" s="831"/>
      <c r="K1277" s="831"/>
      <c r="L1277" s="831"/>
      <c r="M1277" s="831"/>
      <c r="N1277" s="831">
        <v>4</v>
      </c>
      <c r="O1277" s="831">
        <v>1340</v>
      </c>
      <c r="P1277" s="827"/>
      <c r="Q1277" s="832">
        <v>335</v>
      </c>
    </row>
    <row r="1278" spans="1:17" ht="14.45" customHeight="1" x14ac:dyDescent="0.2">
      <c r="A1278" s="821" t="s">
        <v>7626</v>
      </c>
      <c r="B1278" s="822" t="s">
        <v>6415</v>
      </c>
      <c r="C1278" s="822" t="s">
        <v>6329</v>
      </c>
      <c r="D1278" s="822" t="s">
        <v>6436</v>
      </c>
      <c r="E1278" s="822" t="s">
        <v>6437</v>
      </c>
      <c r="F1278" s="831">
        <v>1</v>
      </c>
      <c r="G1278" s="831">
        <v>496</v>
      </c>
      <c r="H1278" s="831"/>
      <c r="I1278" s="831">
        <v>496</v>
      </c>
      <c r="J1278" s="831"/>
      <c r="K1278" s="831"/>
      <c r="L1278" s="831"/>
      <c r="M1278" s="831"/>
      <c r="N1278" s="831">
        <v>2</v>
      </c>
      <c r="O1278" s="831">
        <v>998</v>
      </c>
      <c r="P1278" s="827"/>
      <c r="Q1278" s="832">
        <v>499</v>
      </c>
    </row>
    <row r="1279" spans="1:17" ht="14.45" customHeight="1" x14ac:dyDescent="0.2">
      <c r="A1279" s="821" t="s">
        <v>7626</v>
      </c>
      <c r="B1279" s="822" t="s">
        <v>6415</v>
      </c>
      <c r="C1279" s="822" t="s">
        <v>6329</v>
      </c>
      <c r="D1279" s="822" t="s">
        <v>6438</v>
      </c>
      <c r="E1279" s="822" t="s">
        <v>6439</v>
      </c>
      <c r="F1279" s="831">
        <v>4</v>
      </c>
      <c r="G1279" s="831">
        <v>2756</v>
      </c>
      <c r="H1279" s="831">
        <v>0.44315806399742724</v>
      </c>
      <c r="I1279" s="831">
        <v>689</v>
      </c>
      <c r="J1279" s="831">
        <v>9</v>
      </c>
      <c r="K1279" s="831">
        <v>6219</v>
      </c>
      <c r="L1279" s="831">
        <v>1</v>
      </c>
      <c r="M1279" s="831">
        <v>691</v>
      </c>
      <c r="N1279" s="831">
        <v>4</v>
      </c>
      <c r="O1279" s="831">
        <v>2768</v>
      </c>
      <c r="P1279" s="827">
        <v>0.44508763466795304</v>
      </c>
      <c r="Q1279" s="832">
        <v>692</v>
      </c>
    </row>
    <row r="1280" spans="1:17" ht="14.45" customHeight="1" x14ac:dyDescent="0.2">
      <c r="A1280" s="821" t="s">
        <v>7626</v>
      </c>
      <c r="B1280" s="822" t="s">
        <v>6415</v>
      </c>
      <c r="C1280" s="822" t="s">
        <v>6329</v>
      </c>
      <c r="D1280" s="822" t="s">
        <v>6440</v>
      </c>
      <c r="E1280" s="822" t="s">
        <v>6437</v>
      </c>
      <c r="F1280" s="831">
        <v>7</v>
      </c>
      <c r="G1280" s="831">
        <v>3983</v>
      </c>
      <c r="H1280" s="831">
        <v>0.86889179755671897</v>
      </c>
      <c r="I1280" s="831">
        <v>569</v>
      </c>
      <c r="J1280" s="831">
        <v>8</v>
      </c>
      <c r="K1280" s="831">
        <v>4584</v>
      </c>
      <c r="L1280" s="831">
        <v>1</v>
      </c>
      <c r="M1280" s="831">
        <v>573</v>
      </c>
      <c r="N1280" s="831">
        <v>2</v>
      </c>
      <c r="O1280" s="831">
        <v>1152</v>
      </c>
      <c r="P1280" s="827">
        <v>0.2513089005235602</v>
      </c>
      <c r="Q1280" s="832">
        <v>576</v>
      </c>
    </row>
    <row r="1281" spans="1:17" ht="14.45" customHeight="1" x14ac:dyDescent="0.2">
      <c r="A1281" s="821" t="s">
        <v>7626</v>
      </c>
      <c r="B1281" s="822" t="s">
        <v>6415</v>
      </c>
      <c r="C1281" s="822" t="s">
        <v>6329</v>
      </c>
      <c r="D1281" s="822" t="s">
        <v>6441</v>
      </c>
      <c r="E1281" s="822" t="s">
        <v>6439</v>
      </c>
      <c r="F1281" s="831">
        <v>3</v>
      </c>
      <c r="G1281" s="831">
        <v>2286</v>
      </c>
      <c r="H1281" s="831">
        <v>0.29843342036553527</v>
      </c>
      <c r="I1281" s="831">
        <v>762</v>
      </c>
      <c r="J1281" s="831">
        <v>10</v>
      </c>
      <c r="K1281" s="831">
        <v>7660</v>
      </c>
      <c r="L1281" s="831">
        <v>1</v>
      </c>
      <c r="M1281" s="831">
        <v>766</v>
      </c>
      <c r="N1281" s="831">
        <v>11</v>
      </c>
      <c r="O1281" s="831">
        <v>8459</v>
      </c>
      <c r="P1281" s="827">
        <v>1.104308093994778</v>
      </c>
      <c r="Q1281" s="832">
        <v>769</v>
      </c>
    </row>
    <row r="1282" spans="1:17" ht="14.45" customHeight="1" x14ac:dyDescent="0.2">
      <c r="A1282" s="821" t="s">
        <v>7626</v>
      </c>
      <c r="B1282" s="822" t="s">
        <v>6415</v>
      </c>
      <c r="C1282" s="822" t="s">
        <v>6329</v>
      </c>
      <c r="D1282" s="822" t="s">
        <v>6459</v>
      </c>
      <c r="E1282" s="822" t="s">
        <v>6460</v>
      </c>
      <c r="F1282" s="831">
        <v>1242</v>
      </c>
      <c r="G1282" s="831">
        <v>1017198</v>
      </c>
      <c r="H1282" s="831">
        <v>0.89303724566122811</v>
      </c>
      <c r="I1282" s="831">
        <v>819</v>
      </c>
      <c r="J1282" s="831">
        <v>1384</v>
      </c>
      <c r="K1282" s="831">
        <v>1139032</v>
      </c>
      <c r="L1282" s="831">
        <v>1</v>
      </c>
      <c r="M1282" s="831">
        <v>823</v>
      </c>
      <c r="N1282" s="831">
        <v>1023</v>
      </c>
      <c r="O1282" s="831">
        <v>844998</v>
      </c>
      <c r="P1282" s="827">
        <v>0.74185624284480156</v>
      </c>
      <c r="Q1282" s="832">
        <v>826</v>
      </c>
    </row>
    <row r="1283" spans="1:17" ht="14.45" customHeight="1" x14ac:dyDescent="0.2">
      <c r="A1283" s="821" t="s">
        <v>7626</v>
      </c>
      <c r="B1283" s="822" t="s">
        <v>6415</v>
      </c>
      <c r="C1283" s="822" t="s">
        <v>6329</v>
      </c>
      <c r="D1283" s="822" t="s">
        <v>6427</v>
      </c>
      <c r="E1283" s="822" t="s">
        <v>6399</v>
      </c>
      <c r="F1283" s="831"/>
      <c r="G1283" s="831"/>
      <c r="H1283" s="831"/>
      <c r="I1283" s="831"/>
      <c r="J1283" s="831">
        <v>2</v>
      </c>
      <c r="K1283" s="831">
        <v>936</v>
      </c>
      <c r="L1283" s="831">
        <v>1</v>
      </c>
      <c r="M1283" s="831">
        <v>468</v>
      </c>
      <c r="N1283" s="831"/>
      <c r="O1283" s="831"/>
      <c r="P1283" s="827"/>
      <c r="Q1283" s="832"/>
    </row>
    <row r="1284" spans="1:17" ht="14.45" customHeight="1" x14ac:dyDescent="0.2">
      <c r="A1284" s="821" t="s">
        <v>7626</v>
      </c>
      <c r="B1284" s="822" t="s">
        <v>6415</v>
      </c>
      <c r="C1284" s="822" t="s">
        <v>6329</v>
      </c>
      <c r="D1284" s="822" t="s">
        <v>6446</v>
      </c>
      <c r="E1284" s="822" t="s">
        <v>6447</v>
      </c>
      <c r="F1284" s="831">
        <v>276</v>
      </c>
      <c r="G1284" s="831">
        <v>59340</v>
      </c>
      <c r="H1284" s="831">
        <v>0.81873120119208587</v>
      </c>
      <c r="I1284" s="831">
        <v>215</v>
      </c>
      <c r="J1284" s="831">
        <v>334</v>
      </c>
      <c r="K1284" s="831">
        <v>72478</v>
      </c>
      <c r="L1284" s="831">
        <v>1</v>
      </c>
      <c r="M1284" s="831">
        <v>217</v>
      </c>
      <c r="N1284" s="831">
        <v>239</v>
      </c>
      <c r="O1284" s="831">
        <v>52341</v>
      </c>
      <c r="P1284" s="827">
        <v>0.72216396699688179</v>
      </c>
      <c r="Q1284" s="832">
        <v>219</v>
      </c>
    </row>
    <row r="1285" spans="1:17" ht="14.45" customHeight="1" x14ac:dyDescent="0.2">
      <c r="A1285" s="821" t="s">
        <v>7626</v>
      </c>
      <c r="B1285" s="822" t="s">
        <v>6415</v>
      </c>
      <c r="C1285" s="822" t="s">
        <v>6329</v>
      </c>
      <c r="D1285" s="822" t="s">
        <v>6380</v>
      </c>
      <c r="E1285" s="822" t="s">
        <v>6381</v>
      </c>
      <c r="F1285" s="831"/>
      <c r="G1285" s="831"/>
      <c r="H1285" s="831"/>
      <c r="I1285" s="831"/>
      <c r="J1285" s="831">
        <v>2</v>
      </c>
      <c r="K1285" s="831">
        <v>1414</v>
      </c>
      <c r="L1285" s="831">
        <v>1</v>
      </c>
      <c r="M1285" s="831">
        <v>707</v>
      </c>
      <c r="N1285" s="831"/>
      <c r="O1285" s="831"/>
      <c r="P1285" s="827"/>
      <c r="Q1285" s="832"/>
    </row>
    <row r="1286" spans="1:17" ht="14.45" customHeight="1" x14ac:dyDescent="0.2">
      <c r="A1286" s="821" t="s">
        <v>7626</v>
      </c>
      <c r="B1286" s="822" t="s">
        <v>6415</v>
      </c>
      <c r="C1286" s="822" t="s">
        <v>6329</v>
      </c>
      <c r="D1286" s="822" t="s">
        <v>6382</v>
      </c>
      <c r="E1286" s="822" t="s">
        <v>6383</v>
      </c>
      <c r="F1286" s="831">
        <v>8</v>
      </c>
      <c r="G1286" s="831">
        <v>2840</v>
      </c>
      <c r="H1286" s="831">
        <v>0.88144009931719425</v>
      </c>
      <c r="I1286" s="831">
        <v>355</v>
      </c>
      <c r="J1286" s="831">
        <v>9</v>
      </c>
      <c r="K1286" s="831">
        <v>3222</v>
      </c>
      <c r="L1286" s="831">
        <v>1</v>
      </c>
      <c r="M1286" s="831">
        <v>358</v>
      </c>
      <c r="N1286" s="831"/>
      <c r="O1286" s="831"/>
      <c r="P1286" s="827"/>
      <c r="Q1286" s="832"/>
    </row>
    <row r="1287" spans="1:17" ht="14.45" customHeight="1" x14ac:dyDescent="0.2">
      <c r="A1287" s="821" t="s">
        <v>7626</v>
      </c>
      <c r="B1287" s="822" t="s">
        <v>6415</v>
      </c>
      <c r="C1287" s="822" t="s">
        <v>6329</v>
      </c>
      <c r="D1287" s="822" t="s">
        <v>6448</v>
      </c>
      <c r="E1287" s="822" t="s">
        <v>6449</v>
      </c>
      <c r="F1287" s="831">
        <v>3536</v>
      </c>
      <c r="G1287" s="831">
        <v>304096</v>
      </c>
      <c r="H1287" s="831">
        <v>0.94005341774656248</v>
      </c>
      <c r="I1287" s="831">
        <v>86</v>
      </c>
      <c r="J1287" s="831">
        <v>3676</v>
      </c>
      <c r="K1287" s="831">
        <v>323488</v>
      </c>
      <c r="L1287" s="831">
        <v>1</v>
      </c>
      <c r="M1287" s="831">
        <v>88</v>
      </c>
      <c r="N1287" s="831">
        <v>2774</v>
      </c>
      <c r="O1287" s="831">
        <v>246886</v>
      </c>
      <c r="P1287" s="827">
        <v>0.76319987140172119</v>
      </c>
      <c r="Q1287" s="832">
        <v>89</v>
      </c>
    </row>
    <row r="1288" spans="1:17" ht="14.45" customHeight="1" x14ac:dyDescent="0.2">
      <c r="A1288" s="821" t="s">
        <v>7626</v>
      </c>
      <c r="B1288" s="822" t="s">
        <v>6415</v>
      </c>
      <c r="C1288" s="822" t="s">
        <v>6329</v>
      </c>
      <c r="D1288" s="822" t="s">
        <v>6428</v>
      </c>
      <c r="E1288" s="822" t="s">
        <v>6429</v>
      </c>
      <c r="F1288" s="831">
        <v>17</v>
      </c>
      <c r="G1288" s="831">
        <v>12240</v>
      </c>
      <c r="H1288" s="831">
        <v>0.84647302904564314</v>
      </c>
      <c r="I1288" s="831">
        <v>720</v>
      </c>
      <c r="J1288" s="831">
        <v>20</v>
      </c>
      <c r="K1288" s="831">
        <v>14460</v>
      </c>
      <c r="L1288" s="831">
        <v>1</v>
      </c>
      <c r="M1288" s="831">
        <v>723</v>
      </c>
      <c r="N1288" s="831">
        <v>26</v>
      </c>
      <c r="O1288" s="831">
        <v>18850</v>
      </c>
      <c r="P1288" s="827">
        <v>1.3035961272475796</v>
      </c>
      <c r="Q1288" s="832">
        <v>725</v>
      </c>
    </row>
    <row r="1289" spans="1:17" ht="14.45" customHeight="1" x14ac:dyDescent="0.2">
      <c r="A1289" s="821" t="s">
        <v>7626</v>
      </c>
      <c r="B1289" s="822" t="s">
        <v>6415</v>
      </c>
      <c r="C1289" s="822" t="s">
        <v>6329</v>
      </c>
      <c r="D1289" s="822" t="s">
        <v>6496</v>
      </c>
      <c r="E1289" s="822" t="s">
        <v>6460</v>
      </c>
      <c r="F1289" s="831">
        <v>59</v>
      </c>
      <c r="G1289" s="831">
        <v>56205</v>
      </c>
      <c r="H1289" s="831">
        <v>0.38176520132587077</v>
      </c>
      <c r="I1289" s="831">
        <v>952.62711864406776</v>
      </c>
      <c r="J1289" s="831">
        <v>154</v>
      </c>
      <c r="K1289" s="831">
        <v>147224</v>
      </c>
      <c r="L1289" s="831">
        <v>1</v>
      </c>
      <c r="M1289" s="831">
        <v>956</v>
      </c>
      <c r="N1289" s="831">
        <v>95</v>
      </c>
      <c r="O1289" s="831">
        <v>91105</v>
      </c>
      <c r="P1289" s="827">
        <v>0.61881894256371239</v>
      </c>
      <c r="Q1289" s="832">
        <v>959</v>
      </c>
    </row>
    <row r="1290" spans="1:17" ht="14.45" customHeight="1" x14ac:dyDescent="0.2">
      <c r="A1290" s="821" t="s">
        <v>7626</v>
      </c>
      <c r="B1290" s="822" t="s">
        <v>6415</v>
      </c>
      <c r="C1290" s="822" t="s">
        <v>6329</v>
      </c>
      <c r="D1290" s="822" t="s">
        <v>6386</v>
      </c>
      <c r="E1290" s="822" t="s">
        <v>6387</v>
      </c>
      <c r="F1290" s="831"/>
      <c r="G1290" s="831"/>
      <c r="H1290" s="831"/>
      <c r="I1290" s="831"/>
      <c r="J1290" s="831">
        <v>16</v>
      </c>
      <c r="K1290" s="831">
        <v>1952</v>
      </c>
      <c r="L1290" s="831">
        <v>1</v>
      </c>
      <c r="M1290" s="831">
        <v>122</v>
      </c>
      <c r="N1290" s="831"/>
      <c r="O1290" s="831"/>
      <c r="P1290" s="827"/>
      <c r="Q1290" s="832"/>
    </row>
    <row r="1291" spans="1:17" ht="14.45" customHeight="1" x14ac:dyDescent="0.2">
      <c r="A1291" s="821" t="s">
        <v>7626</v>
      </c>
      <c r="B1291" s="822" t="s">
        <v>6415</v>
      </c>
      <c r="C1291" s="822" t="s">
        <v>6329</v>
      </c>
      <c r="D1291" s="822" t="s">
        <v>6461</v>
      </c>
      <c r="E1291" s="822" t="s">
        <v>6460</v>
      </c>
      <c r="F1291" s="831">
        <v>2231</v>
      </c>
      <c r="G1291" s="831">
        <v>1664326</v>
      </c>
      <c r="H1291" s="831">
        <v>1.0296320034050388</v>
      </c>
      <c r="I1291" s="831">
        <v>746</v>
      </c>
      <c r="J1291" s="831">
        <v>2161</v>
      </c>
      <c r="K1291" s="831">
        <v>1616428</v>
      </c>
      <c r="L1291" s="831">
        <v>1</v>
      </c>
      <c r="M1291" s="831">
        <v>748</v>
      </c>
      <c r="N1291" s="831">
        <v>1629</v>
      </c>
      <c r="O1291" s="831">
        <v>1220121</v>
      </c>
      <c r="P1291" s="827">
        <v>0.75482545464443818</v>
      </c>
      <c r="Q1291" s="832">
        <v>749</v>
      </c>
    </row>
    <row r="1292" spans="1:17" ht="14.45" customHeight="1" x14ac:dyDescent="0.2">
      <c r="A1292" s="821" t="s">
        <v>7626</v>
      </c>
      <c r="B1292" s="822" t="s">
        <v>6415</v>
      </c>
      <c r="C1292" s="822" t="s">
        <v>6329</v>
      </c>
      <c r="D1292" s="822" t="s">
        <v>6523</v>
      </c>
      <c r="E1292" s="822" t="s">
        <v>6524</v>
      </c>
      <c r="F1292" s="831">
        <v>1</v>
      </c>
      <c r="G1292" s="831">
        <v>58</v>
      </c>
      <c r="H1292" s="831">
        <v>0.98305084745762716</v>
      </c>
      <c r="I1292" s="831">
        <v>58</v>
      </c>
      <c r="J1292" s="831">
        <v>1</v>
      </c>
      <c r="K1292" s="831">
        <v>59</v>
      </c>
      <c r="L1292" s="831">
        <v>1</v>
      </c>
      <c r="M1292" s="831">
        <v>59</v>
      </c>
      <c r="N1292" s="831"/>
      <c r="O1292" s="831"/>
      <c r="P1292" s="827"/>
      <c r="Q1292" s="832"/>
    </row>
    <row r="1293" spans="1:17" ht="14.45" customHeight="1" x14ac:dyDescent="0.2">
      <c r="A1293" s="821" t="s">
        <v>7626</v>
      </c>
      <c r="B1293" s="822" t="s">
        <v>6415</v>
      </c>
      <c r="C1293" s="822" t="s">
        <v>6329</v>
      </c>
      <c r="D1293" s="822" t="s">
        <v>6462</v>
      </c>
      <c r="E1293" s="822" t="s">
        <v>6463</v>
      </c>
      <c r="F1293" s="831">
        <v>23</v>
      </c>
      <c r="G1293" s="831">
        <v>12512</v>
      </c>
      <c r="H1293" s="831">
        <v>1.2060921534605744</v>
      </c>
      <c r="I1293" s="831">
        <v>544</v>
      </c>
      <c r="J1293" s="831">
        <v>19</v>
      </c>
      <c r="K1293" s="831">
        <v>10374</v>
      </c>
      <c r="L1293" s="831">
        <v>1</v>
      </c>
      <c r="M1293" s="831">
        <v>546</v>
      </c>
      <c r="N1293" s="831">
        <v>16</v>
      </c>
      <c r="O1293" s="831">
        <v>8752</v>
      </c>
      <c r="P1293" s="827">
        <v>0.8436475804896858</v>
      </c>
      <c r="Q1293" s="832">
        <v>547</v>
      </c>
    </row>
    <row r="1294" spans="1:17" ht="14.45" customHeight="1" x14ac:dyDescent="0.2">
      <c r="A1294" s="821" t="s">
        <v>7626</v>
      </c>
      <c r="B1294" s="822" t="s">
        <v>6415</v>
      </c>
      <c r="C1294" s="822" t="s">
        <v>6329</v>
      </c>
      <c r="D1294" s="822" t="s">
        <v>6450</v>
      </c>
      <c r="E1294" s="822" t="s">
        <v>6451</v>
      </c>
      <c r="F1294" s="831"/>
      <c r="G1294" s="831"/>
      <c r="H1294" s="831"/>
      <c r="I1294" s="831"/>
      <c r="J1294" s="831">
        <v>5</v>
      </c>
      <c r="K1294" s="831">
        <v>1550</v>
      </c>
      <c r="L1294" s="831">
        <v>1</v>
      </c>
      <c r="M1294" s="831">
        <v>310</v>
      </c>
      <c r="N1294" s="831">
        <v>3</v>
      </c>
      <c r="O1294" s="831">
        <v>933</v>
      </c>
      <c r="P1294" s="827">
        <v>0.60193548387096774</v>
      </c>
      <c r="Q1294" s="832">
        <v>311</v>
      </c>
    </row>
    <row r="1295" spans="1:17" ht="14.45" customHeight="1" x14ac:dyDescent="0.2">
      <c r="A1295" s="821" t="s">
        <v>7626</v>
      </c>
      <c r="B1295" s="822" t="s">
        <v>6415</v>
      </c>
      <c r="C1295" s="822" t="s">
        <v>6329</v>
      </c>
      <c r="D1295" s="822" t="s">
        <v>6452</v>
      </c>
      <c r="E1295" s="822" t="s">
        <v>6447</v>
      </c>
      <c r="F1295" s="831">
        <v>498</v>
      </c>
      <c r="G1295" s="831">
        <v>89142</v>
      </c>
      <c r="H1295" s="831">
        <v>0.94676806083650189</v>
      </c>
      <c r="I1295" s="831">
        <v>179</v>
      </c>
      <c r="J1295" s="831">
        <v>526</v>
      </c>
      <c r="K1295" s="831">
        <v>94154</v>
      </c>
      <c r="L1295" s="831">
        <v>1</v>
      </c>
      <c r="M1295" s="831">
        <v>179</v>
      </c>
      <c r="N1295" s="831">
        <v>376</v>
      </c>
      <c r="O1295" s="831">
        <v>67680</v>
      </c>
      <c r="P1295" s="827">
        <v>0.71882235486543322</v>
      </c>
      <c r="Q1295" s="832">
        <v>180</v>
      </c>
    </row>
    <row r="1296" spans="1:17" ht="14.45" customHeight="1" x14ac:dyDescent="0.2">
      <c r="A1296" s="821" t="s">
        <v>7626</v>
      </c>
      <c r="B1296" s="822" t="s">
        <v>6415</v>
      </c>
      <c r="C1296" s="822" t="s">
        <v>6329</v>
      </c>
      <c r="D1296" s="822" t="s">
        <v>6453</v>
      </c>
      <c r="E1296" s="822" t="s">
        <v>6451</v>
      </c>
      <c r="F1296" s="831">
        <v>3</v>
      </c>
      <c r="G1296" s="831">
        <v>1143</v>
      </c>
      <c r="H1296" s="831">
        <v>0.98961038961038961</v>
      </c>
      <c r="I1296" s="831">
        <v>381</v>
      </c>
      <c r="J1296" s="831">
        <v>3</v>
      </c>
      <c r="K1296" s="831">
        <v>1155</v>
      </c>
      <c r="L1296" s="831">
        <v>1</v>
      </c>
      <c r="M1296" s="831">
        <v>385</v>
      </c>
      <c r="N1296" s="831">
        <v>2</v>
      </c>
      <c r="O1296" s="831">
        <v>776</v>
      </c>
      <c r="P1296" s="827">
        <v>0.67186147186147183</v>
      </c>
      <c r="Q1296" s="832">
        <v>388</v>
      </c>
    </row>
    <row r="1297" spans="1:17" ht="14.45" customHeight="1" x14ac:dyDescent="0.2">
      <c r="A1297" s="821" t="s">
        <v>7626</v>
      </c>
      <c r="B1297" s="822" t="s">
        <v>6415</v>
      </c>
      <c r="C1297" s="822" t="s">
        <v>6329</v>
      </c>
      <c r="D1297" s="822" t="s">
        <v>6396</v>
      </c>
      <c r="E1297" s="822" t="s">
        <v>6397</v>
      </c>
      <c r="F1297" s="831"/>
      <c r="G1297" s="831"/>
      <c r="H1297" s="831"/>
      <c r="I1297" s="831"/>
      <c r="J1297" s="831">
        <v>2</v>
      </c>
      <c r="K1297" s="831">
        <v>1244</v>
      </c>
      <c r="L1297" s="831">
        <v>1</v>
      </c>
      <c r="M1297" s="831">
        <v>622</v>
      </c>
      <c r="N1297" s="831"/>
      <c r="O1297" s="831"/>
      <c r="P1297" s="827"/>
      <c r="Q1297" s="832"/>
    </row>
    <row r="1298" spans="1:17" ht="14.45" customHeight="1" x14ac:dyDescent="0.2">
      <c r="A1298" s="821" t="s">
        <v>7626</v>
      </c>
      <c r="B1298" s="822" t="s">
        <v>6415</v>
      </c>
      <c r="C1298" s="822" t="s">
        <v>6329</v>
      </c>
      <c r="D1298" s="822" t="s">
        <v>6497</v>
      </c>
      <c r="E1298" s="822" t="s">
        <v>6498</v>
      </c>
      <c r="F1298" s="831">
        <v>1</v>
      </c>
      <c r="G1298" s="831">
        <v>100</v>
      </c>
      <c r="H1298" s="831"/>
      <c r="I1298" s="831">
        <v>100</v>
      </c>
      <c r="J1298" s="831"/>
      <c r="K1298" s="831"/>
      <c r="L1298" s="831"/>
      <c r="M1298" s="831"/>
      <c r="N1298" s="831">
        <v>1</v>
      </c>
      <c r="O1298" s="831">
        <v>100</v>
      </c>
      <c r="P1298" s="827"/>
      <c r="Q1298" s="832">
        <v>100</v>
      </c>
    </row>
    <row r="1299" spans="1:17" ht="14.45" customHeight="1" x14ac:dyDescent="0.2">
      <c r="A1299" s="821" t="s">
        <v>7626</v>
      </c>
      <c r="B1299" s="822" t="s">
        <v>6415</v>
      </c>
      <c r="C1299" s="822" t="s">
        <v>6329</v>
      </c>
      <c r="D1299" s="822" t="s">
        <v>6398</v>
      </c>
      <c r="E1299" s="822" t="s">
        <v>6399</v>
      </c>
      <c r="F1299" s="831">
        <v>1</v>
      </c>
      <c r="G1299" s="831">
        <v>353</v>
      </c>
      <c r="H1299" s="831">
        <v>0.9943661971830986</v>
      </c>
      <c r="I1299" s="831">
        <v>353</v>
      </c>
      <c r="J1299" s="831">
        <v>1</v>
      </c>
      <c r="K1299" s="831">
        <v>355</v>
      </c>
      <c r="L1299" s="831">
        <v>1</v>
      </c>
      <c r="M1299" s="831">
        <v>355</v>
      </c>
      <c r="N1299" s="831"/>
      <c r="O1299" s="831"/>
      <c r="P1299" s="827"/>
      <c r="Q1299" s="832"/>
    </row>
    <row r="1300" spans="1:17" ht="14.45" customHeight="1" x14ac:dyDescent="0.2">
      <c r="A1300" s="821" t="s">
        <v>7626</v>
      </c>
      <c r="B1300" s="822" t="s">
        <v>6415</v>
      </c>
      <c r="C1300" s="822" t="s">
        <v>6329</v>
      </c>
      <c r="D1300" s="822" t="s">
        <v>6500</v>
      </c>
      <c r="E1300" s="822" t="s">
        <v>6460</v>
      </c>
      <c r="F1300" s="831">
        <v>3</v>
      </c>
      <c r="G1300" s="831">
        <v>2640</v>
      </c>
      <c r="H1300" s="831"/>
      <c r="I1300" s="831">
        <v>880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7626</v>
      </c>
      <c r="B1301" s="822" t="s">
        <v>6415</v>
      </c>
      <c r="C1301" s="822" t="s">
        <v>6329</v>
      </c>
      <c r="D1301" s="822" t="s">
        <v>6402</v>
      </c>
      <c r="E1301" s="822" t="s">
        <v>6403</v>
      </c>
      <c r="F1301" s="831">
        <v>1</v>
      </c>
      <c r="G1301" s="831">
        <v>178</v>
      </c>
      <c r="H1301" s="831">
        <v>0.33147113594040967</v>
      </c>
      <c r="I1301" s="831">
        <v>178</v>
      </c>
      <c r="J1301" s="831">
        <v>3</v>
      </c>
      <c r="K1301" s="831">
        <v>537</v>
      </c>
      <c r="L1301" s="831">
        <v>1</v>
      </c>
      <c r="M1301" s="831">
        <v>179</v>
      </c>
      <c r="N1301" s="831"/>
      <c r="O1301" s="831"/>
      <c r="P1301" s="827"/>
      <c r="Q1301" s="832"/>
    </row>
    <row r="1302" spans="1:17" ht="14.45" customHeight="1" x14ac:dyDescent="0.2">
      <c r="A1302" s="821" t="s">
        <v>7626</v>
      </c>
      <c r="B1302" s="822" t="s">
        <v>6334</v>
      </c>
      <c r="C1302" s="822" t="s">
        <v>6329</v>
      </c>
      <c r="D1302" s="822" t="s">
        <v>6380</v>
      </c>
      <c r="E1302" s="822" t="s">
        <v>6381</v>
      </c>
      <c r="F1302" s="831"/>
      <c r="G1302" s="831"/>
      <c r="H1302" s="831"/>
      <c r="I1302" s="831"/>
      <c r="J1302" s="831"/>
      <c r="K1302" s="831"/>
      <c r="L1302" s="831"/>
      <c r="M1302" s="831"/>
      <c r="N1302" s="831">
        <v>1</v>
      </c>
      <c r="O1302" s="831">
        <v>711</v>
      </c>
      <c r="P1302" s="827"/>
      <c r="Q1302" s="832">
        <v>711</v>
      </c>
    </row>
    <row r="1303" spans="1:17" ht="14.45" customHeight="1" x14ac:dyDescent="0.2">
      <c r="A1303" s="821" t="s">
        <v>7626</v>
      </c>
      <c r="B1303" s="822" t="s">
        <v>6334</v>
      </c>
      <c r="C1303" s="822" t="s">
        <v>6329</v>
      </c>
      <c r="D1303" s="822" t="s">
        <v>6382</v>
      </c>
      <c r="E1303" s="822" t="s">
        <v>6383</v>
      </c>
      <c r="F1303" s="831"/>
      <c r="G1303" s="831"/>
      <c r="H1303" s="831"/>
      <c r="I1303" s="831"/>
      <c r="J1303" s="831"/>
      <c r="K1303" s="831"/>
      <c r="L1303" s="831"/>
      <c r="M1303" s="831"/>
      <c r="N1303" s="831">
        <v>4</v>
      </c>
      <c r="O1303" s="831">
        <v>1440</v>
      </c>
      <c r="P1303" s="827"/>
      <c r="Q1303" s="832">
        <v>360</v>
      </c>
    </row>
    <row r="1304" spans="1:17" ht="14.45" customHeight="1" x14ac:dyDescent="0.2">
      <c r="A1304" s="821" t="s">
        <v>7626</v>
      </c>
      <c r="B1304" s="822" t="s">
        <v>6334</v>
      </c>
      <c r="C1304" s="822" t="s">
        <v>6329</v>
      </c>
      <c r="D1304" s="822" t="s">
        <v>6402</v>
      </c>
      <c r="E1304" s="822" t="s">
        <v>6403</v>
      </c>
      <c r="F1304" s="831"/>
      <c r="G1304" s="831"/>
      <c r="H1304" s="831"/>
      <c r="I1304" s="831"/>
      <c r="J1304" s="831"/>
      <c r="K1304" s="831"/>
      <c r="L1304" s="831"/>
      <c r="M1304" s="831"/>
      <c r="N1304" s="831">
        <v>1</v>
      </c>
      <c r="O1304" s="831">
        <v>180</v>
      </c>
      <c r="P1304" s="827"/>
      <c r="Q1304" s="832">
        <v>180</v>
      </c>
    </row>
    <row r="1305" spans="1:17" ht="14.45" customHeight="1" x14ac:dyDescent="0.2">
      <c r="A1305" s="821" t="s">
        <v>7627</v>
      </c>
      <c r="B1305" s="822" t="s">
        <v>6415</v>
      </c>
      <c r="C1305" s="822" t="s">
        <v>6359</v>
      </c>
      <c r="D1305" s="822" t="s">
        <v>6432</v>
      </c>
      <c r="E1305" s="822" t="s">
        <v>6433</v>
      </c>
      <c r="F1305" s="831">
        <v>26</v>
      </c>
      <c r="G1305" s="831">
        <v>23523.5</v>
      </c>
      <c r="H1305" s="831"/>
      <c r="I1305" s="831">
        <v>904.75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7627</v>
      </c>
      <c r="B1306" s="822" t="s">
        <v>6415</v>
      </c>
      <c r="C1306" s="822" t="s">
        <v>6329</v>
      </c>
      <c r="D1306" s="822" t="s">
        <v>6423</v>
      </c>
      <c r="E1306" s="822" t="s">
        <v>6424</v>
      </c>
      <c r="F1306" s="831">
        <v>260</v>
      </c>
      <c r="G1306" s="831">
        <v>65520</v>
      </c>
      <c r="H1306" s="831">
        <v>1.1070933729850292</v>
      </c>
      <c r="I1306" s="831">
        <v>252</v>
      </c>
      <c r="J1306" s="831">
        <v>233</v>
      </c>
      <c r="K1306" s="831">
        <v>59182</v>
      </c>
      <c r="L1306" s="831">
        <v>1</v>
      </c>
      <c r="M1306" s="831">
        <v>254</v>
      </c>
      <c r="N1306" s="831">
        <v>200</v>
      </c>
      <c r="O1306" s="831">
        <v>51000</v>
      </c>
      <c r="P1306" s="827">
        <v>0.8617485046128891</v>
      </c>
      <c r="Q1306" s="832">
        <v>255</v>
      </c>
    </row>
    <row r="1307" spans="1:17" ht="14.45" customHeight="1" x14ac:dyDescent="0.2">
      <c r="A1307" s="821" t="s">
        <v>7627</v>
      </c>
      <c r="B1307" s="822" t="s">
        <v>6415</v>
      </c>
      <c r="C1307" s="822" t="s">
        <v>6329</v>
      </c>
      <c r="D1307" s="822" t="s">
        <v>6425</v>
      </c>
      <c r="E1307" s="822" t="s">
        <v>6426</v>
      </c>
      <c r="F1307" s="831">
        <v>311</v>
      </c>
      <c r="G1307" s="831">
        <v>39421</v>
      </c>
      <c r="H1307" s="831">
        <v>1.0605595910680656</v>
      </c>
      <c r="I1307" s="831">
        <v>126.7556270096463</v>
      </c>
      <c r="J1307" s="831">
        <v>295</v>
      </c>
      <c r="K1307" s="831">
        <v>37170</v>
      </c>
      <c r="L1307" s="831">
        <v>1</v>
      </c>
      <c r="M1307" s="831">
        <v>126</v>
      </c>
      <c r="N1307" s="831">
        <v>218</v>
      </c>
      <c r="O1307" s="831">
        <v>27686</v>
      </c>
      <c r="P1307" s="827">
        <v>0.74484799569545335</v>
      </c>
      <c r="Q1307" s="832">
        <v>127</v>
      </c>
    </row>
    <row r="1308" spans="1:17" ht="14.45" customHeight="1" x14ac:dyDescent="0.2">
      <c r="A1308" s="821" t="s">
        <v>7627</v>
      </c>
      <c r="B1308" s="822" t="s">
        <v>6415</v>
      </c>
      <c r="C1308" s="822" t="s">
        <v>6329</v>
      </c>
      <c r="D1308" s="822" t="s">
        <v>6436</v>
      </c>
      <c r="E1308" s="822" t="s">
        <v>6437</v>
      </c>
      <c r="F1308" s="831">
        <v>9</v>
      </c>
      <c r="G1308" s="831">
        <v>4464</v>
      </c>
      <c r="H1308" s="831">
        <v>2.9879518072289155</v>
      </c>
      <c r="I1308" s="831">
        <v>496</v>
      </c>
      <c r="J1308" s="831">
        <v>3</v>
      </c>
      <c r="K1308" s="831">
        <v>1494</v>
      </c>
      <c r="L1308" s="831">
        <v>1</v>
      </c>
      <c r="M1308" s="831">
        <v>498</v>
      </c>
      <c r="N1308" s="831"/>
      <c r="O1308" s="831"/>
      <c r="P1308" s="827"/>
      <c r="Q1308" s="832"/>
    </row>
    <row r="1309" spans="1:17" ht="14.45" customHeight="1" x14ac:dyDescent="0.2">
      <c r="A1309" s="821" t="s">
        <v>7627</v>
      </c>
      <c r="B1309" s="822" t="s">
        <v>6415</v>
      </c>
      <c r="C1309" s="822" t="s">
        <v>6329</v>
      </c>
      <c r="D1309" s="822" t="s">
        <v>6438</v>
      </c>
      <c r="E1309" s="822" t="s">
        <v>6439</v>
      </c>
      <c r="F1309" s="831">
        <v>1</v>
      </c>
      <c r="G1309" s="831">
        <v>689</v>
      </c>
      <c r="H1309" s="831">
        <v>0.16618427399903521</v>
      </c>
      <c r="I1309" s="831">
        <v>689</v>
      </c>
      <c r="J1309" s="831">
        <v>6</v>
      </c>
      <c r="K1309" s="831">
        <v>4146</v>
      </c>
      <c r="L1309" s="831">
        <v>1</v>
      </c>
      <c r="M1309" s="831">
        <v>691</v>
      </c>
      <c r="N1309" s="831"/>
      <c r="O1309" s="831"/>
      <c r="P1309" s="827"/>
      <c r="Q1309" s="832"/>
    </row>
    <row r="1310" spans="1:17" ht="14.45" customHeight="1" x14ac:dyDescent="0.2">
      <c r="A1310" s="821" t="s">
        <v>7627</v>
      </c>
      <c r="B1310" s="822" t="s">
        <v>6415</v>
      </c>
      <c r="C1310" s="822" t="s">
        <v>6329</v>
      </c>
      <c r="D1310" s="822" t="s">
        <v>6440</v>
      </c>
      <c r="E1310" s="822" t="s">
        <v>6437</v>
      </c>
      <c r="F1310" s="831">
        <v>4</v>
      </c>
      <c r="G1310" s="831">
        <v>2276</v>
      </c>
      <c r="H1310" s="831">
        <v>3.9720767888307154</v>
      </c>
      <c r="I1310" s="831">
        <v>569</v>
      </c>
      <c r="J1310" s="831">
        <v>1</v>
      </c>
      <c r="K1310" s="831">
        <v>573</v>
      </c>
      <c r="L1310" s="831">
        <v>1</v>
      </c>
      <c r="M1310" s="831">
        <v>573</v>
      </c>
      <c r="N1310" s="831">
        <v>8</v>
      </c>
      <c r="O1310" s="831">
        <v>4608</v>
      </c>
      <c r="P1310" s="827">
        <v>8.0418848167539263</v>
      </c>
      <c r="Q1310" s="832">
        <v>576</v>
      </c>
    </row>
    <row r="1311" spans="1:17" ht="14.45" customHeight="1" x14ac:dyDescent="0.2">
      <c r="A1311" s="821" t="s">
        <v>7627</v>
      </c>
      <c r="B1311" s="822" t="s">
        <v>6415</v>
      </c>
      <c r="C1311" s="822" t="s">
        <v>6329</v>
      </c>
      <c r="D1311" s="822" t="s">
        <v>6441</v>
      </c>
      <c r="E1311" s="822" t="s">
        <v>6439</v>
      </c>
      <c r="F1311" s="831">
        <v>16</v>
      </c>
      <c r="G1311" s="831">
        <v>12192</v>
      </c>
      <c r="H1311" s="831">
        <v>1.4469499169238074</v>
      </c>
      <c r="I1311" s="831">
        <v>762</v>
      </c>
      <c r="J1311" s="831">
        <v>11</v>
      </c>
      <c r="K1311" s="831">
        <v>8426</v>
      </c>
      <c r="L1311" s="831">
        <v>1</v>
      </c>
      <c r="M1311" s="831">
        <v>766</v>
      </c>
      <c r="N1311" s="831">
        <v>2</v>
      </c>
      <c r="O1311" s="831">
        <v>1538</v>
      </c>
      <c r="P1311" s="827">
        <v>0.18253026347021126</v>
      </c>
      <c r="Q1311" s="832">
        <v>769</v>
      </c>
    </row>
    <row r="1312" spans="1:17" ht="14.45" customHeight="1" x14ac:dyDescent="0.2">
      <c r="A1312" s="821" t="s">
        <v>7627</v>
      </c>
      <c r="B1312" s="822" t="s">
        <v>6415</v>
      </c>
      <c r="C1312" s="822" t="s">
        <v>6329</v>
      </c>
      <c r="D1312" s="822" t="s">
        <v>6459</v>
      </c>
      <c r="E1312" s="822" t="s">
        <v>6460</v>
      </c>
      <c r="F1312" s="831">
        <v>526</v>
      </c>
      <c r="G1312" s="831">
        <v>430794</v>
      </c>
      <c r="H1312" s="831">
        <v>1.0617515200658552</v>
      </c>
      <c r="I1312" s="831">
        <v>819</v>
      </c>
      <c r="J1312" s="831">
        <v>493</v>
      </c>
      <c r="K1312" s="831">
        <v>405739</v>
      </c>
      <c r="L1312" s="831">
        <v>1</v>
      </c>
      <c r="M1312" s="831">
        <v>823</v>
      </c>
      <c r="N1312" s="831">
        <v>440</v>
      </c>
      <c r="O1312" s="831">
        <v>363440</v>
      </c>
      <c r="P1312" s="827">
        <v>0.89574825195507457</v>
      </c>
      <c r="Q1312" s="832">
        <v>826</v>
      </c>
    </row>
    <row r="1313" spans="1:17" ht="14.45" customHeight="1" x14ac:dyDescent="0.2">
      <c r="A1313" s="821" t="s">
        <v>7627</v>
      </c>
      <c r="B1313" s="822" t="s">
        <v>6415</v>
      </c>
      <c r="C1313" s="822" t="s">
        <v>6329</v>
      </c>
      <c r="D1313" s="822" t="s">
        <v>6446</v>
      </c>
      <c r="E1313" s="822" t="s">
        <v>6447</v>
      </c>
      <c r="F1313" s="831">
        <v>150</v>
      </c>
      <c r="G1313" s="831">
        <v>32250</v>
      </c>
      <c r="H1313" s="831">
        <v>1.084799354165966</v>
      </c>
      <c r="I1313" s="831">
        <v>215</v>
      </c>
      <c r="J1313" s="831">
        <v>137</v>
      </c>
      <c r="K1313" s="831">
        <v>29729</v>
      </c>
      <c r="L1313" s="831">
        <v>1</v>
      </c>
      <c r="M1313" s="831">
        <v>217</v>
      </c>
      <c r="N1313" s="831">
        <v>121</v>
      </c>
      <c r="O1313" s="831">
        <v>26499</v>
      </c>
      <c r="P1313" s="827">
        <v>0.89135187863702114</v>
      </c>
      <c r="Q1313" s="832">
        <v>219</v>
      </c>
    </row>
    <row r="1314" spans="1:17" ht="14.45" customHeight="1" x14ac:dyDescent="0.2">
      <c r="A1314" s="821" t="s">
        <v>7627</v>
      </c>
      <c r="B1314" s="822" t="s">
        <v>6415</v>
      </c>
      <c r="C1314" s="822" t="s">
        <v>6329</v>
      </c>
      <c r="D1314" s="822" t="s">
        <v>6382</v>
      </c>
      <c r="E1314" s="822" t="s">
        <v>6383</v>
      </c>
      <c r="F1314" s="831">
        <v>1</v>
      </c>
      <c r="G1314" s="831">
        <v>355</v>
      </c>
      <c r="H1314" s="831"/>
      <c r="I1314" s="831">
        <v>355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7627</v>
      </c>
      <c r="B1315" s="822" t="s">
        <v>6415</v>
      </c>
      <c r="C1315" s="822" t="s">
        <v>6329</v>
      </c>
      <c r="D1315" s="822" t="s">
        <v>6448</v>
      </c>
      <c r="E1315" s="822" t="s">
        <v>6449</v>
      </c>
      <c r="F1315" s="831">
        <v>684</v>
      </c>
      <c r="G1315" s="831">
        <v>58824</v>
      </c>
      <c r="H1315" s="831">
        <v>1.0764163372859026</v>
      </c>
      <c r="I1315" s="831">
        <v>86</v>
      </c>
      <c r="J1315" s="831">
        <v>621</v>
      </c>
      <c r="K1315" s="831">
        <v>54648</v>
      </c>
      <c r="L1315" s="831">
        <v>1</v>
      </c>
      <c r="M1315" s="831">
        <v>88</v>
      </c>
      <c r="N1315" s="831">
        <v>536</v>
      </c>
      <c r="O1315" s="831">
        <v>47704</v>
      </c>
      <c r="P1315" s="827">
        <v>0.87293222075830768</v>
      </c>
      <c r="Q1315" s="832">
        <v>89</v>
      </c>
    </row>
    <row r="1316" spans="1:17" ht="14.45" customHeight="1" x14ac:dyDescent="0.2">
      <c r="A1316" s="821" t="s">
        <v>7627</v>
      </c>
      <c r="B1316" s="822" t="s">
        <v>6415</v>
      </c>
      <c r="C1316" s="822" t="s">
        <v>6329</v>
      </c>
      <c r="D1316" s="822" t="s">
        <v>6496</v>
      </c>
      <c r="E1316" s="822" t="s">
        <v>6460</v>
      </c>
      <c r="F1316" s="831">
        <v>107</v>
      </c>
      <c r="G1316" s="831">
        <v>101953</v>
      </c>
      <c r="H1316" s="831">
        <v>1.9390072270825409</v>
      </c>
      <c r="I1316" s="831">
        <v>952.8317757009346</v>
      </c>
      <c r="J1316" s="831">
        <v>55</v>
      </c>
      <c r="K1316" s="831">
        <v>52580</v>
      </c>
      <c r="L1316" s="831">
        <v>1</v>
      </c>
      <c r="M1316" s="831">
        <v>956</v>
      </c>
      <c r="N1316" s="831">
        <v>56</v>
      </c>
      <c r="O1316" s="831">
        <v>53704</v>
      </c>
      <c r="P1316" s="827">
        <v>1.0213769494104221</v>
      </c>
      <c r="Q1316" s="832">
        <v>959</v>
      </c>
    </row>
    <row r="1317" spans="1:17" ht="14.45" customHeight="1" x14ac:dyDescent="0.2">
      <c r="A1317" s="821" t="s">
        <v>7627</v>
      </c>
      <c r="B1317" s="822" t="s">
        <v>6415</v>
      </c>
      <c r="C1317" s="822" t="s">
        <v>6329</v>
      </c>
      <c r="D1317" s="822" t="s">
        <v>6461</v>
      </c>
      <c r="E1317" s="822" t="s">
        <v>6460</v>
      </c>
      <c r="F1317" s="831">
        <v>25</v>
      </c>
      <c r="G1317" s="831">
        <v>18650</v>
      </c>
      <c r="H1317" s="831">
        <v>0.47043688830592273</v>
      </c>
      <c r="I1317" s="831">
        <v>746</v>
      </c>
      <c r="J1317" s="831">
        <v>53</v>
      </c>
      <c r="K1317" s="831">
        <v>39644</v>
      </c>
      <c r="L1317" s="831">
        <v>1</v>
      </c>
      <c r="M1317" s="831">
        <v>748</v>
      </c>
      <c r="N1317" s="831">
        <v>37</v>
      </c>
      <c r="O1317" s="831">
        <v>27713</v>
      </c>
      <c r="P1317" s="827">
        <v>0.6990465139743719</v>
      </c>
      <c r="Q1317" s="832">
        <v>749</v>
      </c>
    </row>
    <row r="1318" spans="1:17" ht="14.45" customHeight="1" x14ac:dyDescent="0.2">
      <c r="A1318" s="821" t="s">
        <v>7627</v>
      </c>
      <c r="B1318" s="822" t="s">
        <v>6415</v>
      </c>
      <c r="C1318" s="822" t="s">
        <v>6329</v>
      </c>
      <c r="D1318" s="822" t="s">
        <v>6462</v>
      </c>
      <c r="E1318" s="822" t="s">
        <v>6463</v>
      </c>
      <c r="F1318" s="831">
        <v>5</v>
      </c>
      <c r="G1318" s="831">
        <v>2720</v>
      </c>
      <c r="H1318" s="831"/>
      <c r="I1318" s="831">
        <v>544</v>
      </c>
      <c r="J1318" s="831"/>
      <c r="K1318" s="831"/>
      <c r="L1318" s="831"/>
      <c r="M1318" s="831"/>
      <c r="N1318" s="831">
        <v>8</v>
      </c>
      <c r="O1318" s="831">
        <v>4376</v>
      </c>
      <c r="P1318" s="827"/>
      <c r="Q1318" s="832">
        <v>547</v>
      </c>
    </row>
    <row r="1319" spans="1:17" ht="14.45" customHeight="1" x14ac:dyDescent="0.2">
      <c r="A1319" s="821" t="s">
        <v>7627</v>
      </c>
      <c r="B1319" s="822" t="s">
        <v>6415</v>
      </c>
      <c r="C1319" s="822" t="s">
        <v>6329</v>
      </c>
      <c r="D1319" s="822" t="s">
        <v>6452</v>
      </c>
      <c r="E1319" s="822" t="s">
        <v>6447</v>
      </c>
      <c r="F1319" s="831">
        <v>8</v>
      </c>
      <c r="G1319" s="831">
        <v>1432</v>
      </c>
      <c r="H1319" s="831">
        <v>0.44444444444444442</v>
      </c>
      <c r="I1319" s="831">
        <v>179</v>
      </c>
      <c r="J1319" s="831">
        <v>18</v>
      </c>
      <c r="K1319" s="831">
        <v>3222</v>
      </c>
      <c r="L1319" s="831">
        <v>1</v>
      </c>
      <c r="M1319" s="831">
        <v>179</v>
      </c>
      <c r="N1319" s="831">
        <v>8</v>
      </c>
      <c r="O1319" s="831">
        <v>1440</v>
      </c>
      <c r="P1319" s="827">
        <v>0.44692737430167595</v>
      </c>
      <c r="Q1319" s="832">
        <v>180</v>
      </c>
    </row>
    <row r="1320" spans="1:17" ht="14.45" customHeight="1" x14ac:dyDescent="0.2">
      <c r="A1320" s="821" t="s">
        <v>7627</v>
      </c>
      <c r="B1320" s="822" t="s">
        <v>6415</v>
      </c>
      <c r="C1320" s="822" t="s">
        <v>6329</v>
      </c>
      <c r="D1320" s="822" t="s">
        <v>6453</v>
      </c>
      <c r="E1320" s="822" t="s">
        <v>6451</v>
      </c>
      <c r="F1320" s="831"/>
      <c r="G1320" s="831"/>
      <c r="H1320" s="831"/>
      <c r="I1320" s="831"/>
      <c r="J1320" s="831">
        <v>4</v>
      </c>
      <c r="K1320" s="831">
        <v>1540</v>
      </c>
      <c r="L1320" s="831">
        <v>1</v>
      </c>
      <c r="M1320" s="831">
        <v>385</v>
      </c>
      <c r="N1320" s="831"/>
      <c r="O1320" s="831"/>
      <c r="P1320" s="827"/>
      <c r="Q1320" s="832"/>
    </row>
    <row r="1321" spans="1:17" ht="14.45" customHeight="1" x14ac:dyDescent="0.2">
      <c r="A1321" s="821" t="s">
        <v>7627</v>
      </c>
      <c r="B1321" s="822" t="s">
        <v>6415</v>
      </c>
      <c r="C1321" s="822" t="s">
        <v>6329</v>
      </c>
      <c r="D1321" s="822" t="s">
        <v>6454</v>
      </c>
      <c r="E1321" s="822" t="s">
        <v>6455</v>
      </c>
      <c r="F1321" s="831">
        <v>1</v>
      </c>
      <c r="G1321" s="831">
        <v>273</v>
      </c>
      <c r="H1321" s="831">
        <v>0.99272727272727268</v>
      </c>
      <c r="I1321" s="831">
        <v>273</v>
      </c>
      <c r="J1321" s="831">
        <v>1</v>
      </c>
      <c r="K1321" s="831">
        <v>275</v>
      </c>
      <c r="L1321" s="831">
        <v>1</v>
      </c>
      <c r="M1321" s="831">
        <v>275</v>
      </c>
      <c r="N1321" s="831">
        <v>2</v>
      </c>
      <c r="O1321" s="831">
        <v>552</v>
      </c>
      <c r="P1321" s="827">
        <v>2.0072727272727273</v>
      </c>
      <c r="Q1321" s="832">
        <v>276</v>
      </c>
    </row>
    <row r="1322" spans="1:17" ht="14.45" customHeight="1" x14ac:dyDescent="0.2">
      <c r="A1322" s="821" t="s">
        <v>7627</v>
      </c>
      <c r="B1322" s="822" t="s">
        <v>6415</v>
      </c>
      <c r="C1322" s="822" t="s">
        <v>6329</v>
      </c>
      <c r="D1322" s="822" t="s">
        <v>6499</v>
      </c>
      <c r="E1322" s="822" t="s">
        <v>6460</v>
      </c>
      <c r="F1322" s="831">
        <v>8</v>
      </c>
      <c r="G1322" s="831">
        <v>8288</v>
      </c>
      <c r="H1322" s="831"/>
      <c r="I1322" s="831">
        <v>1036</v>
      </c>
      <c r="J1322" s="831"/>
      <c r="K1322" s="831"/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7627</v>
      </c>
      <c r="B1323" s="822" t="s">
        <v>6415</v>
      </c>
      <c r="C1323" s="822" t="s">
        <v>6329</v>
      </c>
      <c r="D1323" s="822" t="s">
        <v>6500</v>
      </c>
      <c r="E1323" s="822" t="s">
        <v>6460</v>
      </c>
      <c r="F1323" s="831"/>
      <c r="G1323" s="831"/>
      <c r="H1323" s="831"/>
      <c r="I1323" s="831"/>
      <c r="J1323" s="831">
        <v>8</v>
      </c>
      <c r="K1323" s="831">
        <v>7048</v>
      </c>
      <c r="L1323" s="831">
        <v>1</v>
      </c>
      <c r="M1323" s="831">
        <v>881</v>
      </c>
      <c r="N1323" s="831"/>
      <c r="O1323" s="831"/>
      <c r="P1323" s="827"/>
      <c r="Q1323" s="832"/>
    </row>
    <row r="1324" spans="1:17" ht="14.45" customHeight="1" x14ac:dyDescent="0.2">
      <c r="A1324" s="821" t="s">
        <v>7627</v>
      </c>
      <c r="B1324" s="822" t="s">
        <v>6415</v>
      </c>
      <c r="C1324" s="822" t="s">
        <v>6329</v>
      </c>
      <c r="D1324" s="822" t="s">
        <v>6456</v>
      </c>
      <c r="E1324" s="822" t="s">
        <v>6435</v>
      </c>
      <c r="F1324" s="831"/>
      <c r="G1324" s="831"/>
      <c r="H1324" s="831"/>
      <c r="I1324" s="831"/>
      <c r="J1324" s="831">
        <v>1</v>
      </c>
      <c r="K1324" s="831">
        <v>409</v>
      </c>
      <c r="L1324" s="831">
        <v>1</v>
      </c>
      <c r="M1324" s="831">
        <v>409</v>
      </c>
      <c r="N1324" s="831">
        <v>4</v>
      </c>
      <c r="O1324" s="831">
        <v>1648</v>
      </c>
      <c r="P1324" s="827">
        <v>4.0293398533007334</v>
      </c>
      <c r="Q1324" s="832">
        <v>412</v>
      </c>
    </row>
    <row r="1325" spans="1:17" ht="14.45" customHeight="1" x14ac:dyDescent="0.2">
      <c r="A1325" s="821" t="s">
        <v>7628</v>
      </c>
      <c r="B1325" s="822" t="s">
        <v>6415</v>
      </c>
      <c r="C1325" s="822" t="s">
        <v>6359</v>
      </c>
      <c r="D1325" s="822" t="s">
        <v>6510</v>
      </c>
      <c r="E1325" s="822" t="s">
        <v>6511</v>
      </c>
      <c r="F1325" s="831"/>
      <c r="G1325" s="831"/>
      <c r="H1325" s="831"/>
      <c r="I1325" s="831"/>
      <c r="J1325" s="831">
        <v>1</v>
      </c>
      <c r="K1325" s="831">
        <v>2310</v>
      </c>
      <c r="L1325" s="831">
        <v>1</v>
      </c>
      <c r="M1325" s="831">
        <v>2310</v>
      </c>
      <c r="N1325" s="831"/>
      <c r="O1325" s="831"/>
      <c r="P1325" s="827"/>
      <c r="Q1325" s="832"/>
    </row>
    <row r="1326" spans="1:17" ht="14.45" customHeight="1" x14ac:dyDescent="0.2">
      <c r="A1326" s="821" t="s">
        <v>7628</v>
      </c>
      <c r="B1326" s="822" t="s">
        <v>6415</v>
      </c>
      <c r="C1326" s="822" t="s">
        <v>6359</v>
      </c>
      <c r="D1326" s="822" t="s">
        <v>6510</v>
      </c>
      <c r="E1326" s="822" t="s">
        <v>6512</v>
      </c>
      <c r="F1326" s="831">
        <v>1</v>
      </c>
      <c r="G1326" s="831">
        <v>2310</v>
      </c>
      <c r="H1326" s="831"/>
      <c r="I1326" s="831">
        <v>2310</v>
      </c>
      <c r="J1326" s="831"/>
      <c r="K1326" s="831"/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7628</v>
      </c>
      <c r="B1327" s="822" t="s">
        <v>6415</v>
      </c>
      <c r="C1327" s="822" t="s">
        <v>6359</v>
      </c>
      <c r="D1327" s="822" t="s">
        <v>6432</v>
      </c>
      <c r="E1327" s="822" t="s">
        <v>6433</v>
      </c>
      <c r="F1327" s="831">
        <v>4</v>
      </c>
      <c r="G1327" s="831">
        <v>3619</v>
      </c>
      <c r="H1327" s="831">
        <v>4</v>
      </c>
      <c r="I1327" s="831">
        <v>904.75</v>
      </c>
      <c r="J1327" s="831">
        <v>1</v>
      </c>
      <c r="K1327" s="831">
        <v>904.75</v>
      </c>
      <c r="L1327" s="831">
        <v>1</v>
      </c>
      <c r="M1327" s="831">
        <v>904.75</v>
      </c>
      <c r="N1327" s="831"/>
      <c r="O1327" s="831"/>
      <c r="P1327" s="827"/>
      <c r="Q1327" s="832"/>
    </row>
    <row r="1328" spans="1:17" ht="14.45" customHeight="1" x14ac:dyDescent="0.2">
      <c r="A1328" s="821" t="s">
        <v>7628</v>
      </c>
      <c r="B1328" s="822" t="s">
        <v>6415</v>
      </c>
      <c r="C1328" s="822" t="s">
        <v>6329</v>
      </c>
      <c r="D1328" s="822" t="s">
        <v>6494</v>
      </c>
      <c r="E1328" s="822" t="s">
        <v>6495</v>
      </c>
      <c r="F1328" s="831">
        <v>1</v>
      </c>
      <c r="G1328" s="831">
        <v>196</v>
      </c>
      <c r="H1328" s="831"/>
      <c r="I1328" s="831">
        <v>196</v>
      </c>
      <c r="J1328" s="831"/>
      <c r="K1328" s="831"/>
      <c r="L1328" s="831"/>
      <c r="M1328" s="831"/>
      <c r="N1328" s="831"/>
      <c r="O1328" s="831"/>
      <c r="P1328" s="827"/>
      <c r="Q1328" s="832"/>
    </row>
    <row r="1329" spans="1:17" ht="14.45" customHeight="1" x14ac:dyDescent="0.2">
      <c r="A1329" s="821" t="s">
        <v>7628</v>
      </c>
      <c r="B1329" s="822" t="s">
        <v>6415</v>
      </c>
      <c r="C1329" s="822" t="s">
        <v>6329</v>
      </c>
      <c r="D1329" s="822" t="s">
        <v>6376</v>
      </c>
      <c r="E1329" s="822" t="s">
        <v>6377</v>
      </c>
      <c r="F1329" s="831">
        <v>2</v>
      </c>
      <c r="G1329" s="831">
        <v>74</v>
      </c>
      <c r="H1329" s="831"/>
      <c r="I1329" s="831">
        <v>37</v>
      </c>
      <c r="J1329" s="831"/>
      <c r="K1329" s="831"/>
      <c r="L1329" s="831"/>
      <c r="M1329" s="831"/>
      <c r="N1329" s="831">
        <v>1</v>
      </c>
      <c r="O1329" s="831">
        <v>38</v>
      </c>
      <c r="P1329" s="827"/>
      <c r="Q1329" s="832">
        <v>38</v>
      </c>
    </row>
    <row r="1330" spans="1:17" ht="14.45" customHeight="1" x14ac:dyDescent="0.2">
      <c r="A1330" s="821" t="s">
        <v>7628</v>
      </c>
      <c r="B1330" s="822" t="s">
        <v>6415</v>
      </c>
      <c r="C1330" s="822" t="s">
        <v>6329</v>
      </c>
      <c r="D1330" s="822" t="s">
        <v>6421</v>
      </c>
      <c r="E1330" s="822" t="s">
        <v>6422</v>
      </c>
      <c r="F1330" s="831"/>
      <c r="G1330" s="831"/>
      <c r="H1330" s="831"/>
      <c r="I1330" s="831"/>
      <c r="J1330" s="831">
        <v>1</v>
      </c>
      <c r="K1330" s="831">
        <v>118</v>
      </c>
      <c r="L1330" s="831">
        <v>1</v>
      </c>
      <c r="M1330" s="831">
        <v>118</v>
      </c>
      <c r="N1330" s="831"/>
      <c r="O1330" s="831"/>
      <c r="P1330" s="827"/>
      <c r="Q1330" s="832"/>
    </row>
    <row r="1331" spans="1:17" ht="14.45" customHeight="1" x14ac:dyDescent="0.2">
      <c r="A1331" s="821" t="s">
        <v>7628</v>
      </c>
      <c r="B1331" s="822" t="s">
        <v>6415</v>
      </c>
      <c r="C1331" s="822" t="s">
        <v>6329</v>
      </c>
      <c r="D1331" s="822" t="s">
        <v>6378</v>
      </c>
      <c r="E1331" s="822" t="s">
        <v>6379</v>
      </c>
      <c r="F1331" s="831">
        <v>1</v>
      </c>
      <c r="G1331" s="831">
        <v>130</v>
      </c>
      <c r="H1331" s="831">
        <v>0.99236641221374045</v>
      </c>
      <c r="I1331" s="831">
        <v>130</v>
      </c>
      <c r="J1331" s="831">
        <v>1</v>
      </c>
      <c r="K1331" s="831">
        <v>131</v>
      </c>
      <c r="L1331" s="831">
        <v>1</v>
      </c>
      <c r="M1331" s="831">
        <v>131</v>
      </c>
      <c r="N1331" s="831"/>
      <c r="O1331" s="831"/>
      <c r="P1331" s="827"/>
      <c r="Q1331" s="832"/>
    </row>
    <row r="1332" spans="1:17" ht="14.45" customHeight="1" x14ac:dyDescent="0.2">
      <c r="A1332" s="821" t="s">
        <v>7628</v>
      </c>
      <c r="B1332" s="822" t="s">
        <v>6415</v>
      </c>
      <c r="C1332" s="822" t="s">
        <v>6329</v>
      </c>
      <c r="D1332" s="822" t="s">
        <v>6423</v>
      </c>
      <c r="E1332" s="822" t="s">
        <v>6424</v>
      </c>
      <c r="F1332" s="831">
        <v>591</v>
      </c>
      <c r="G1332" s="831">
        <v>148932</v>
      </c>
      <c r="H1332" s="831">
        <v>0.89382081812944114</v>
      </c>
      <c r="I1332" s="831">
        <v>252</v>
      </c>
      <c r="J1332" s="831">
        <v>656</v>
      </c>
      <c r="K1332" s="831">
        <v>166624</v>
      </c>
      <c r="L1332" s="831">
        <v>1</v>
      </c>
      <c r="M1332" s="831">
        <v>254</v>
      </c>
      <c r="N1332" s="831">
        <v>552</v>
      </c>
      <c r="O1332" s="831">
        <v>140760</v>
      </c>
      <c r="P1332" s="827">
        <v>0.84477626272325712</v>
      </c>
      <c r="Q1332" s="832">
        <v>255</v>
      </c>
    </row>
    <row r="1333" spans="1:17" ht="14.45" customHeight="1" x14ac:dyDescent="0.2">
      <c r="A1333" s="821" t="s">
        <v>7628</v>
      </c>
      <c r="B1333" s="822" t="s">
        <v>6415</v>
      </c>
      <c r="C1333" s="822" t="s">
        <v>6329</v>
      </c>
      <c r="D1333" s="822" t="s">
        <v>6425</v>
      </c>
      <c r="E1333" s="822" t="s">
        <v>6426</v>
      </c>
      <c r="F1333" s="831">
        <v>208</v>
      </c>
      <c r="G1333" s="831">
        <v>26367</v>
      </c>
      <c r="H1333" s="831">
        <v>0.87557282327156805</v>
      </c>
      <c r="I1333" s="831">
        <v>126.76442307692308</v>
      </c>
      <c r="J1333" s="831">
        <v>239</v>
      </c>
      <c r="K1333" s="831">
        <v>30114</v>
      </c>
      <c r="L1333" s="831">
        <v>1</v>
      </c>
      <c r="M1333" s="831">
        <v>126</v>
      </c>
      <c r="N1333" s="831">
        <v>174</v>
      </c>
      <c r="O1333" s="831">
        <v>22098</v>
      </c>
      <c r="P1333" s="827">
        <v>0.73381151623829444</v>
      </c>
      <c r="Q1333" s="832">
        <v>127</v>
      </c>
    </row>
    <row r="1334" spans="1:17" ht="14.45" customHeight="1" x14ac:dyDescent="0.2">
      <c r="A1334" s="821" t="s">
        <v>7628</v>
      </c>
      <c r="B1334" s="822" t="s">
        <v>6415</v>
      </c>
      <c r="C1334" s="822" t="s">
        <v>6329</v>
      </c>
      <c r="D1334" s="822" t="s">
        <v>6440</v>
      </c>
      <c r="E1334" s="822" t="s">
        <v>6437</v>
      </c>
      <c r="F1334" s="831">
        <v>3</v>
      </c>
      <c r="G1334" s="831">
        <v>1707</v>
      </c>
      <c r="H1334" s="831">
        <v>0.99301919720767884</v>
      </c>
      <c r="I1334" s="831">
        <v>569</v>
      </c>
      <c r="J1334" s="831">
        <v>3</v>
      </c>
      <c r="K1334" s="831">
        <v>1719</v>
      </c>
      <c r="L1334" s="831">
        <v>1</v>
      </c>
      <c r="M1334" s="831">
        <v>573</v>
      </c>
      <c r="N1334" s="831">
        <v>2</v>
      </c>
      <c r="O1334" s="831">
        <v>1152</v>
      </c>
      <c r="P1334" s="827">
        <v>0.67015706806282727</v>
      </c>
      <c r="Q1334" s="832">
        <v>576</v>
      </c>
    </row>
    <row r="1335" spans="1:17" ht="14.45" customHeight="1" x14ac:dyDescent="0.2">
      <c r="A1335" s="821" t="s">
        <v>7628</v>
      </c>
      <c r="B1335" s="822" t="s">
        <v>6415</v>
      </c>
      <c r="C1335" s="822" t="s">
        <v>6329</v>
      </c>
      <c r="D1335" s="822" t="s">
        <v>6441</v>
      </c>
      <c r="E1335" s="822" t="s">
        <v>6439</v>
      </c>
      <c r="F1335" s="831"/>
      <c r="G1335" s="831"/>
      <c r="H1335" s="831"/>
      <c r="I1335" s="831"/>
      <c r="J1335" s="831">
        <v>2</v>
      </c>
      <c r="K1335" s="831">
        <v>1532</v>
      </c>
      <c r="L1335" s="831">
        <v>1</v>
      </c>
      <c r="M1335" s="831">
        <v>766</v>
      </c>
      <c r="N1335" s="831">
        <v>4</v>
      </c>
      <c r="O1335" s="831">
        <v>3076</v>
      </c>
      <c r="P1335" s="827">
        <v>2.0078328981723237</v>
      </c>
      <c r="Q1335" s="832">
        <v>769</v>
      </c>
    </row>
    <row r="1336" spans="1:17" ht="14.45" customHeight="1" x14ac:dyDescent="0.2">
      <c r="A1336" s="821" t="s">
        <v>7628</v>
      </c>
      <c r="B1336" s="822" t="s">
        <v>6415</v>
      </c>
      <c r="C1336" s="822" t="s">
        <v>6329</v>
      </c>
      <c r="D1336" s="822" t="s">
        <v>6459</v>
      </c>
      <c r="E1336" s="822" t="s">
        <v>6460</v>
      </c>
      <c r="F1336" s="831">
        <v>703</v>
      </c>
      <c r="G1336" s="831">
        <v>575757</v>
      </c>
      <c r="H1336" s="831">
        <v>0.97570883134974096</v>
      </c>
      <c r="I1336" s="831">
        <v>819</v>
      </c>
      <c r="J1336" s="831">
        <v>717</v>
      </c>
      <c r="K1336" s="831">
        <v>590091</v>
      </c>
      <c r="L1336" s="831">
        <v>1</v>
      </c>
      <c r="M1336" s="831">
        <v>823</v>
      </c>
      <c r="N1336" s="831">
        <v>539</v>
      </c>
      <c r="O1336" s="831">
        <v>445214</v>
      </c>
      <c r="P1336" s="827">
        <v>0.7544836304908904</v>
      </c>
      <c r="Q1336" s="832">
        <v>826</v>
      </c>
    </row>
    <row r="1337" spans="1:17" ht="14.45" customHeight="1" x14ac:dyDescent="0.2">
      <c r="A1337" s="821" t="s">
        <v>7628</v>
      </c>
      <c r="B1337" s="822" t="s">
        <v>6415</v>
      </c>
      <c r="C1337" s="822" t="s">
        <v>6329</v>
      </c>
      <c r="D1337" s="822" t="s">
        <v>6427</v>
      </c>
      <c r="E1337" s="822" t="s">
        <v>6399</v>
      </c>
      <c r="F1337" s="831">
        <v>1</v>
      </c>
      <c r="G1337" s="831">
        <v>464</v>
      </c>
      <c r="H1337" s="831">
        <v>0.99145299145299148</v>
      </c>
      <c r="I1337" s="831">
        <v>464</v>
      </c>
      <c r="J1337" s="831">
        <v>1</v>
      </c>
      <c r="K1337" s="831">
        <v>468</v>
      </c>
      <c r="L1337" s="831">
        <v>1</v>
      </c>
      <c r="M1337" s="831">
        <v>468</v>
      </c>
      <c r="N1337" s="831"/>
      <c r="O1337" s="831"/>
      <c r="P1337" s="827"/>
      <c r="Q1337" s="832"/>
    </row>
    <row r="1338" spans="1:17" ht="14.45" customHeight="1" x14ac:dyDescent="0.2">
      <c r="A1338" s="821" t="s">
        <v>7628</v>
      </c>
      <c r="B1338" s="822" t="s">
        <v>6415</v>
      </c>
      <c r="C1338" s="822" t="s">
        <v>6329</v>
      </c>
      <c r="D1338" s="822" t="s">
        <v>6446</v>
      </c>
      <c r="E1338" s="822" t="s">
        <v>6447</v>
      </c>
      <c r="F1338" s="831">
        <v>231</v>
      </c>
      <c r="G1338" s="831">
        <v>49665</v>
      </c>
      <c r="H1338" s="831">
        <v>0.89054851261453494</v>
      </c>
      <c r="I1338" s="831">
        <v>215</v>
      </c>
      <c r="J1338" s="831">
        <v>257</v>
      </c>
      <c r="K1338" s="831">
        <v>55769</v>
      </c>
      <c r="L1338" s="831">
        <v>1</v>
      </c>
      <c r="M1338" s="831">
        <v>217</v>
      </c>
      <c r="N1338" s="831">
        <v>198</v>
      </c>
      <c r="O1338" s="831">
        <v>43362</v>
      </c>
      <c r="P1338" s="827">
        <v>0.77752873460166039</v>
      </c>
      <c r="Q1338" s="832">
        <v>219</v>
      </c>
    </row>
    <row r="1339" spans="1:17" ht="14.45" customHeight="1" x14ac:dyDescent="0.2">
      <c r="A1339" s="821" t="s">
        <v>7628</v>
      </c>
      <c r="B1339" s="822" t="s">
        <v>6415</v>
      </c>
      <c r="C1339" s="822" t="s">
        <v>6329</v>
      </c>
      <c r="D1339" s="822" t="s">
        <v>6382</v>
      </c>
      <c r="E1339" s="822" t="s">
        <v>6383</v>
      </c>
      <c r="F1339" s="831">
        <v>5</v>
      </c>
      <c r="G1339" s="831">
        <v>1775</v>
      </c>
      <c r="H1339" s="831">
        <v>0.41317504655493481</v>
      </c>
      <c r="I1339" s="831">
        <v>355</v>
      </c>
      <c r="J1339" s="831">
        <v>12</v>
      </c>
      <c r="K1339" s="831">
        <v>4296</v>
      </c>
      <c r="L1339" s="831">
        <v>1</v>
      </c>
      <c r="M1339" s="831">
        <v>358</v>
      </c>
      <c r="N1339" s="831"/>
      <c r="O1339" s="831"/>
      <c r="P1339" s="827"/>
      <c r="Q1339" s="832"/>
    </row>
    <row r="1340" spans="1:17" ht="14.45" customHeight="1" x14ac:dyDescent="0.2">
      <c r="A1340" s="821" t="s">
        <v>7628</v>
      </c>
      <c r="B1340" s="822" t="s">
        <v>6415</v>
      </c>
      <c r="C1340" s="822" t="s">
        <v>6329</v>
      </c>
      <c r="D1340" s="822" t="s">
        <v>6448</v>
      </c>
      <c r="E1340" s="822" t="s">
        <v>6449</v>
      </c>
      <c r="F1340" s="831">
        <v>136</v>
      </c>
      <c r="G1340" s="831">
        <v>11696</v>
      </c>
      <c r="H1340" s="831">
        <v>2.0447552447552448</v>
      </c>
      <c r="I1340" s="831">
        <v>86</v>
      </c>
      <c r="J1340" s="831">
        <v>65</v>
      </c>
      <c r="K1340" s="831">
        <v>5720</v>
      </c>
      <c r="L1340" s="831">
        <v>1</v>
      </c>
      <c r="M1340" s="831">
        <v>88</v>
      </c>
      <c r="N1340" s="831">
        <v>61</v>
      </c>
      <c r="O1340" s="831">
        <v>5429</v>
      </c>
      <c r="P1340" s="827">
        <v>0.94912587412587412</v>
      </c>
      <c r="Q1340" s="832">
        <v>89</v>
      </c>
    </row>
    <row r="1341" spans="1:17" ht="14.45" customHeight="1" x14ac:dyDescent="0.2">
      <c r="A1341" s="821" t="s">
        <v>7628</v>
      </c>
      <c r="B1341" s="822" t="s">
        <v>6415</v>
      </c>
      <c r="C1341" s="822" t="s">
        <v>6329</v>
      </c>
      <c r="D1341" s="822" t="s">
        <v>6428</v>
      </c>
      <c r="E1341" s="822" t="s">
        <v>6429</v>
      </c>
      <c r="F1341" s="831">
        <v>4</v>
      </c>
      <c r="G1341" s="831">
        <v>2880</v>
      </c>
      <c r="H1341" s="831">
        <v>0.66390041493775931</v>
      </c>
      <c r="I1341" s="831">
        <v>720</v>
      </c>
      <c r="J1341" s="831">
        <v>6</v>
      </c>
      <c r="K1341" s="831">
        <v>4338</v>
      </c>
      <c r="L1341" s="831">
        <v>1</v>
      </c>
      <c r="M1341" s="831">
        <v>723</v>
      </c>
      <c r="N1341" s="831">
        <v>4</v>
      </c>
      <c r="O1341" s="831">
        <v>2900</v>
      </c>
      <c r="P1341" s="827">
        <v>0.66851083448593818</v>
      </c>
      <c r="Q1341" s="832">
        <v>725</v>
      </c>
    </row>
    <row r="1342" spans="1:17" ht="14.45" customHeight="1" x14ac:dyDescent="0.2">
      <c r="A1342" s="821" t="s">
        <v>7628</v>
      </c>
      <c r="B1342" s="822" t="s">
        <v>6415</v>
      </c>
      <c r="C1342" s="822" t="s">
        <v>6329</v>
      </c>
      <c r="D1342" s="822" t="s">
        <v>6496</v>
      </c>
      <c r="E1342" s="822" t="s">
        <v>6460</v>
      </c>
      <c r="F1342" s="831">
        <v>14</v>
      </c>
      <c r="G1342" s="831">
        <v>13340</v>
      </c>
      <c r="H1342" s="831">
        <v>6.976987447698745</v>
      </c>
      <c r="I1342" s="831">
        <v>952.85714285714289</v>
      </c>
      <c r="J1342" s="831">
        <v>2</v>
      </c>
      <c r="K1342" s="831">
        <v>1912</v>
      </c>
      <c r="L1342" s="831">
        <v>1</v>
      </c>
      <c r="M1342" s="831">
        <v>956</v>
      </c>
      <c r="N1342" s="831">
        <v>8</v>
      </c>
      <c r="O1342" s="831">
        <v>7672</v>
      </c>
      <c r="P1342" s="827">
        <v>4.01255230125523</v>
      </c>
      <c r="Q1342" s="832">
        <v>959</v>
      </c>
    </row>
    <row r="1343" spans="1:17" ht="14.45" customHeight="1" x14ac:dyDescent="0.2">
      <c r="A1343" s="821" t="s">
        <v>7628</v>
      </c>
      <c r="B1343" s="822" t="s">
        <v>6415</v>
      </c>
      <c r="C1343" s="822" t="s">
        <v>6329</v>
      </c>
      <c r="D1343" s="822" t="s">
        <v>6386</v>
      </c>
      <c r="E1343" s="822" t="s">
        <v>6387</v>
      </c>
      <c r="F1343" s="831">
        <v>0</v>
      </c>
      <c r="G1343" s="831">
        <v>0</v>
      </c>
      <c r="H1343" s="831">
        <v>0</v>
      </c>
      <c r="I1343" s="831"/>
      <c r="J1343" s="831">
        <v>9</v>
      </c>
      <c r="K1343" s="831">
        <v>1098</v>
      </c>
      <c r="L1343" s="831">
        <v>1</v>
      </c>
      <c r="M1343" s="831">
        <v>122</v>
      </c>
      <c r="N1343" s="831"/>
      <c r="O1343" s="831"/>
      <c r="P1343" s="827"/>
      <c r="Q1343" s="832"/>
    </row>
    <row r="1344" spans="1:17" ht="14.45" customHeight="1" x14ac:dyDescent="0.2">
      <c r="A1344" s="821" t="s">
        <v>7628</v>
      </c>
      <c r="B1344" s="822" t="s">
        <v>6415</v>
      </c>
      <c r="C1344" s="822" t="s">
        <v>6329</v>
      </c>
      <c r="D1344" s="822" t="s">
        <v>6461</v>
      </c>
      <c r="E1344" s="822" t="s">
        <v>6460</v>
      </c>
      <c r="F1344" s="831">
        <v>3</v>
      </c>
      <c r="G1344" s="831">
        <v>2238</v>
      </c>
      <c r="H1344" s="831">
        <v>1.4959893048128343</v>
      </c>
      <c r="I1344" s="831">
        <v>746</v>
      </c>
      <c r="J1344" s="831">
        <v>2</v>
      </c>
      <c r="K1344" s="831">
        <v>1496</v>
      </c>
      <c r="L1344" s="831">
        <v>1</v>
      </c>
      <c r="M1344" s="831">
        <v>748</v>
      </c>
      <c r="N1344" s="831"/>
      <c r="O1344" s="831"/>
      <c r="P1344" s="827"/>
      <c r="Q1344" s="832"/>
    </row>
    <row r="1345" spans="1:17" ht="14.45" customHeight="1" x14ac:dyDescent="0.2">
      <c r="A1345" s="821" t="s">
        <v>7628</v>
      </c>
      <c r="B1345" s="822" t="s">
        <v>6415</v>
      </c>
      <c r="C1345" s="822" t="s">
        <v>6329</v>
      </c>
      <c r="D1345" s="822" t="s">
        <v>6462</v>
      </c>
      <c r="E1345" s="822" t="s">
        <v>6463</v>
      </c>
      <c r="F1345" s="831">
        <v>15</v>
      </c>
      <c r="G1345" s="831">
        <v>8160</v>
      </c>
      <c r="H1345" s="831">
        <v>1.2454212454212454</v>
      </c>
      <c r="I1345" s="831">
        <v>544</v>
      </c>
      <c r="J1345" s="831">
        <v>12</v>
      </c>
      <c r="K1345" s="831">
        <v>6552</v>
      </c>
      <c r="L1345" s="831">
        <v>1</v>
      </c>
      <c r="M1345" s="831">
        <v>546</v>
      </c>
      <c r="N1345" s="831">
        <v>10</v>
      </c>
      <c r="O1345" s="831">
        <v>5470</v>
      </c>
      <c r="P1345" s="827">
        <v>0.83485958485958489</v>
      </c>
      <c r="Q1345" s="832">
        <v>547</v>
      </c>
    </row>
    <row r="1346" spans="1:17" ht="14.45" customHeight="1" x14ac:dyDescent="0.2">
      <c r="A1346" s="821" t="s">
        <v>7628</v>
      </c>
      <c r="B1346" s="822" t="s">
        <v>6415</v>
      </c>
      <c r="C1346" s="822" t="s">
        <v>6329</v>
      </c>
      <c r="D1346" s="822" t="s">
        <v>6452</v>
      </c>
      <c r="E1346" s="822" t="s">
        <v>6447</v>
      </c>
      <c r="F1346" s="831">
        <v>1</v>
      </c>
      <c r="G1346" s="831">
        <v>179</v>
      </c>
      <c r="H1346" s="831"/>
      <c r="I1346" s="831">
        <v>179</v>
      </c>
      <c r="J1346" s="831"/>
      <c r="K1346" s="831"/>
      <c r="L1346" s="831"/>
      <c r="M1346" s="831"/>
      <c r="N1346" s="831"/>
      <c r="O1346" s="831"/>
      <c r="P1346" s="827"/>
      <c r="Q1346" s="832"/>
    </row>
    <row r="1347" spans="1:17" ht="14.45" customHeight="1" x14ac:dyDescent="0.2">
      <c r="A1347" s="821" t="s">
        <v>7628</v>
      </c>
      <c r="B1347" s="822" t="s">
        <v>6415</v>
      </c>
      <c r="C1347" s="822" t="s">
        <v>6329</v>
      </c>
      <c r="D1347" s="822" t="s">
        <v>6453</v>
      </c>
      <c r="E1347" s="822" t="s">
        <v>6451</v>
      </c>
      <c r="F1347" s="831">
        <v>9</v>
      </c>
      <c r="G1347" s="831">
        <v>3429</v>
      </c>
      <c r="H1347" s="831">
        <v>0.29688311688311686</v>
      </c>
      <c r="I1347" s="831">
        <v>381</v>
      </c>
      <c r="J1347" s="831">
        <v>30</v>
      </c>
      <c r="K1347" s="831">
        <v>11550</v>
      </c>
      <c r="L1347" s="831">
        <v>1</v>
      </c>
      <c r="M1347" s="831">
        <v>385</v>
      </c>
      <c r="N1347" s="831">
        <v>36</v>
      </c>
      <c r="O1347" s="831">
        <v>13968</v>
      </c>
      <c r="P1347" s="827">
        <v>1.2093506493506494</v>
      </c>
      <c r="Q1347" s="832">
        <v>388</v>
      </c>
    </row>
    <row r="1348" spans="1:17" ht="14.45" customHeight="1" x14ac:dyDescent="0.2">
      <c r="A1348" s="821" t="s">
        <v>7628</v>
      </c>
      <c r="B1348" s="822" t="s">
        <v>6415</v>
      </c>
      <c r="C1348" s="822" t="s">
        <v>6329</v>
      </c>
      <c r="D1348" s="822" t="s">
        <v>6402</v>
      </c>
      <c r="E1348" s="822" t="s">
        <v>6403</v>
      </c>
      <c r="F1348" s="831"/>
      <c r="G1348" s="831"/>
      <c r="H1348" s="831"/>
      <c r="I1348" s="831"/>
      <c r="J1348" s="831">
        <v>1</v>
      </c>
      <c r="K1348" s="831">
        <v>179</v>
      </c>
      <c r="L1348" s="831">
        <v>1</v>
      </c>
      <c r="M1348" s="831">
        <v>179</v>
      </c>
      <c r="N1348" s="831"/>
      <c r="O1348" s="831"/>
      <c r="P1348" s="827"/>
      <c r="Q1348" s="832"/>
    </row>
    <row r="1349" spans="1:17" ht="14.45" customHeight="1" x14ac:dyDescent="0.2">
      <c r="A1349" s="821" t="s">
        <v>7628</v>
      </c>
      <c r="B1349" s="822" t="s">
        <v>6415</v>
      </c>
      <c r="C1349" s="822" t="s">
        <v>6329</v>
      </c>
      <c r="D1349" s="822" t="s">
        <v>6456</v>
      </c>
      <c r="E1349" s="822" t="s">
        <v>6435</v>
      </c>
      <c r="F1349" s="831"/>
      <c r="G1349" s="831"/>
      <c r="H1349" s="831"/>
      <c r="I1349" s="831"/>
      <c r="J1349" s="831">
        <v>1</v>
      </c>
      <c r="K1349" s="831">
        <v>409</v>
      </c>
      <c r="L1349" s="831">
        <v>1</v>
      </c>
      <c r="M1349" s="831">
        <v>409</v>
      </c>
      <c r="N1349" s="831">
        <v>6</v>
      </c>
      <c r="O1349" s="831">
        <v>2472</v>
      </c>
      <c r="P1349" s="827">
        <v>6.0440097799511001</v>
      </c>
      <c r="Q1349" s="832">
        <v>412</v>
      </c>
    </row>
    <row r="1350" spans="1:17" ht="14.45" customHeight="1" x14ac:dyDescent="0.2">
      <c r="A1350" s="821" t="s">
        <v>7628</v>
      </c>
      <c r="B1350" s="822" t="s">
        <v>6415</v>
      </c>
      <c r="C1350" s="822" t="s">
        <v>6329</v>
      </c>
      <c r="D1350" s="822" t="s">
        <v>6503</v>
      </c>
      <c r="E1350" s="822" t="s">
        <v>6504</v>
      </c>
      <c r="F1350" s="831">
        <v>1</v>
      </c>
      <c r="G1350" s="831">
        <v>625</v>
      </c>
      <c r="H1350" s="831">
        <v>0.49840510366826157</v>
      </c>
      <c r="I1350" s="831">
        <v>625</v>
      </c>
      <c r="J1350" s="831">
        <v>2</v>
      </c>
      <c r="K1350" s="831">
        <v>1254</v>
      </c>
      <c r="L1350" s="831">
        <v>1</v>
      </c>
      <c r="M1350" s="831">
        <v>627</v>
      </c>
      <c r="N1350" s="831">
        <v>1</v>
      </c>
      <c r="O1350" s="831">
        <v>630</v>
      </c>
      <c r="P1350" s="827">
        <v>0.50239234449760761</v>
      </c>
      <c r="Q1350" s="832">
        <v>630</v>
      </c>
    </row>
    <row r="1351" spans="1:17" ht="14.45" customHeight="1" x14ac:dyDescent="0.2">
      <c r="A1351" s="821" t="s">
        <v>7628</v>
      </c>
      <c r="B1351" s="822" t="s">
        <v>6328</v>
      </c>
      <c r="C1351" s="822" t="s">
        <v>6329</v>
      </c>
      <c r="D1351" s="822" t="s">
        <v>7566</v>
      </c>
      <c r="E1351" s="822" t="s">
        <v>6331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1</v>
      </c>
      <c r="O1351" s="831">
        <v>0</v>
      </c>
      <c r="P1351" s="827"/>
      <c r="Q1351" s="832">
        <v>0</v>
      </c>
    </row>
    <row r="1352" spans="1:17" ht="14.45" customHeight="1" x14ac:dyDescent="0.2">
      <c r="A1352" s="821" t="s">
        <v>7628</v>
      </c>
      <c r="B1352" s="822" t="s">
        <v>6334</v>
      </c>
      <c r="C1352" s="822" t="s">
        <v>6329</v>
      </c>
      <c r="D1352" s="822" t="s">
        <v>6380</v>
      </c>
      <c r="E1352" s="822" t="s">
        <v>6381</v>
      </c>
      <c r="F1352" s="831"/>
      <c r="G1352" s="831"/>
      <c r="H1352" s="831"/>
      <c r="I1352" s="831"/>
      <c r="J1352" s="831"/>
      <c r="K1352" s="831"/>
      <c r="L1352" s="831"/>
      <c r="M1352" s="831"/>
      <c r="N1352" s="831">
        <v>2</v>
      </c>
      <c r="O1352" s="831">
        <v>1422</v>
      </c>
      <c r="P1352" s="827"/>
      <c r="Q1352" s="832">
        <v>711</v>
      </c>
    </row>
    <row r="1353" spans="1:17" ht="14.45" customHeight="1" x14ac:dyDescent="0.2">
      <c r="A1353" s="821" t="s">
        <v>7628</v>
      </c>
      <c r="B1353" s="822" t="s">
        <v>6334</v>
      </c>
      <c r="C1353" s="822" t="s">
        <v>6329</v>
      </c>
      <c r="D1353" s="822" t="s">
        <v>6382</v>
      </c>
      <c r="E1353" s="822" t="s">
        <v>6383</v>
      </c>
      <c r="F1353" s="831"/>
      <c r="G1353" s="831"/>
      <c r="H1353" s="831"/>
      <c r="I1353" s="831"/>
      <c r="J1353" s="831"/>
      <c r="K1353" s="831"/>
      <c r="L1353" s="831"/>
      <c r="M1353" s="831"/>
      <c r="N1353" s="831">
        <v>8</v>
      </c>
      <c r="O1353" s="831">
        <v>2880</v>
      </c>
      <c r="P1353" s="827"/>
      <c r="Q1353" s="832">
        <v>360</v>
      </c>
    </row>
    <row r="1354" spans="1:17" ht="14.45" customHeight="1" x14ac:dyDescent="0.2">
      <c r="A1354" s="821" t="s">
        <v>7629</v>
      </c>
      <c r="B1354" s="822" t="s">
        <v>6415</v>
      </c>
      <c r="C1354" s="822" t="s">
        <v>6359</v>
      </c>
      <c r="D1354" s="822" t="s">
        <v>6513</v>
      </c>
      <c r="E1354" s="822" t="s">
        <v>6515</v>
      </c>
      <c r="F1354" s="831">
        <v>1</v>
      </c>
      <c r="G1354" s="831">
        <v>2310</v>
      </c>
      <c r="H1354" s="831"/>
      <c r="I1354" s="831">
        <v>2310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7629</v>
      </c>
      <c r="B1355" s="822" t="s">
        <v>6415</v>
      </c>
      <c r="C1355" s="822" t="s">
        <v>6359</v>
      </c>
      <c r="D1355" s="822" t="s">
        <v>6432</v>
      </c>
      <c r="E1355" s="822" t="s">
        <v>6433</v>
      </c>
      <c r="F1355" s="831">
        <v>7</v>
      </c>
      <c r="G1355" s="831">
        <v>6333.25</v>
      </c>
      <c r="H1355" s="831"/>
      <c r="I1355" s="831">
        <v>904.75</v>
      </c>
      <c r="J1355" s="831"/>
      <c r="K1355" s="831"/>
      <c r="L1355" s="831"/>
      <c r="M1355" s="831"/>
      <c r="N1355" s="831"/>
      <c r="O1355" s="831"/>
      <c r="P1355" s="827"/>
      <c r="Q1355" s="832"/>
    </row>
    <row r="1356" spans="1:17" ht="14.45" customHeight="1" x14ac:dyDescent="0.2">
      <c r="A1356" s="821" t="s">
        <v>7629</v>
      </c>
      <c r="B1356" s="822" t="s">
        <v>6415</v>
      </c>
      <c r="C1356" s="822" t="s">
        <v>6359</v>
      </c>
      <c r="D1356" s="822" t="s">
        <v>6362</v>
      </c>
      <c r="E1356" s="822" t="s">
        <v>6363</v>
      </c>
      <c r="F1356" s="831">
        <v>1</v>
      </c>
      <c r="G1356" s="831">
        <v>242.64</v>
      </c>
      <c r="H1356" s="831">
        <v>0.57350855630140873</v>
      </c>
      <c r="I1356" s="831">
        <v>242.64</v>
      </c>
      <c r="J1356" s="831">
        <v>2</v>
      </c>
      <c r="K1356" s="831">
        <v>423.08</v>
      </c>
      <c r="L1356" s="831">
        <v>1</v>
      </c>
      <c r="M1356" s="831">
        <v>211.54</v>
      </c>
      <c r="N1356" s="831"/>
      <c r="O1356" s="831"/>
      <c r="P1356" s="827"/>
      <c r="Q1356" s="832"/>
    </row>
    <row r="1357" spans="1:17" ht="14.45" customHeight="1" x14ac:dyDescent="0.2">
      <c r="A1357" s="821" t="s">
        <v>7629</v>
      </c>
      <c r="B1357" s="822" t="s">
        <v>6415</v>
      </c>
      <c r="C1357" s="822" t="s">
        <v>6329</v>
      </c>
      <c r="D1357" s="822" t="s">
        <v>6494</v>
      </c>
      <c r="E1357" s="822" t="s">
        <v>6495</v>
      </c>
      <c r="F1357" s="831">
        <v>1</v>
      </c>
      <c r="G1357" s="831">
        <v>196</v>
      </c>
      <c r="H1357" s="831"/>
      <c r="I1357" s="831">
        <v>196</v>
      </c>
      <c r="J1357" s="831"/>
      <c r="K1357" s="831"/>
      <c r="L1357" s="831"/>
      <c r="M1357" s="831"/>
      <c r="N1357" s="831"/>
      <c r="O1357" s="831"/>
      <c r="P1357" s="827"/>
      <c r="Q1357" s="832"/>
    </row>
    <row r="1358" spans="1:17" ht="14.45" customHeight="1" x14ac:dyDescent="0.2">
      <c r="A1358" s="821" t="s">
        <v>7629</v>
      </c>
      <c r="B1358" s="822" t="s">
        <v>6415</v>
      </c>
      <c r="C1358" s="822" t="s">
        <v>6329</v>
      </c>
      <c r="D1358" s="822" t="s">
        <v>6376</v>
      </c>
      <c r="E1358" s="822" t="s">
        <v>6377</v>
      </c>
      <c r="F1358" s="831">
        <v>3</v>
      </c>
      <c r="G1358" s="831">
        <v>111</v>
      </c>
      <c r="H1358" s="831">
        <v>2.9210526315789473</v>
      </c>
      <c r="I1358" s="831">
        <v>37</v>
      </c>
      <c r="J1358" s="831">
        <v>1</v>
      </c>
      <c r="K1358" s="831">
        <v>38</v>
      </c>
      <c r="L1358" s="831">
        <v>1</v>
      </c>
      <c r="M1358" s="831">
        <v>38</v>
      </c>
      <c r="N1358" s="831"/>
      <c r="O1358" s="831"/>
      <c r="P1358" s="827"/>
      <c r="Q1358" s="832"/>
    </row>
    <row r="1359" spans="1:17" ht="14.45" customHeight="1" x14ac:dyDescent="0.2">
      <c r="A1359" s="821" t="s">
        <v>7629</v>
      </c>
      <c r="B1359" s="822" t="s">
        <v>6415</v>
      </c>
      <c r="C1359" s="822" t="s">
        <v>6329</v>
      </c>
      <c r="D1359" s="822" t="s">
        <v>6520</v>
      </c>
      <c r="E1359" s="822" t="s">
        <v>6521</v>
      </c>
      <c r="F1359" s="831">
        <v>1</v>
      </c>
      <c r="G1359" s="831">
        <v>797</v>
      </c>
      <c r="H1359" s="831"/>
      <c r="I1359" s="831">
        <v>797</v>
      </c>
      <c r="J1359" s="831"/>
      <c r="K1359" s="831"/>
      <c r="L1359" s="831"/>
      <c r="M1359" s="831"/>
      <c r="N1359" s="831"/>
      <c r="O1359" s="831"/>
      <c r="P1359" s="827"/>
      <c r="Q1359" s="832"/>
    </row>
    <row r="1360" spans="1:17" ht="14.45" customHeight="1" x14ac:dyDescent="0.2">
      <c r="A1360" s="821" t="s">
        <v>7629</v>
      </c>
      <c r="B1360" s="822" t="s">
        <v>6415</v>
      </c>
      <c r="C1360" s="822" t="s">
        <v>6329</v>
      </c>
      <c r="D1360" s="822" t="s">
        <v>6423</v>
      </c>
      <c r="E1360" s="822" t="s">
        <v>6424</v>
      </c>
      <c r="F1360" s="831">
        <v>312</v>
      </c>
      <c r="G1360" s="831">
        <v>78624</v>
      </c>
      <c r="H1360" s="831">
        <v>0.97035519462888453</v>
      </c>
      <c r="I1360" s="831">
        <v>252</v>
      </c>
      <c r="J1360" s="831">
        <v>319</v>
      </c>
      <c r="K1360" s="831">
        <v>81026</v>
      </c>
      <c r="L1360" s="831">
        <v>1</v>
      </c>
      <c r="M1360" s="831">
        <v>254</v>
      </c>
      <c r="N1360" s="831">
        <v>287</v>
      </c>
      <c r="O1360" s="831">
        <v>73185</v>
      </c>
      <c r="P1360" s="827">
        <v>0.90322859329104244</v>
      </c>
      <c r="Q1360" s="832">
        <v>255</v>
      </c>
    </row>
    <row r="1361" spans="1:17" ht="14.45" customHeight="1" x14ac:dyDescent="0.2">
      <c r="A1361" s="821" t="s">
        <v>7629</v>
      </c>
      <c r="B1361" s="822" t="s">
        <v>6415</v>
      </c>
      <c r="C1361" s="822" t="s">
        <v>6329</v>
      </c>
      <c r="D1361" s="822" t="s">
        <v>6425</v>
      </c>
      <c r="E1361" s="822" t="s">
        <v>6426</v>
      </c>
      <c r="F1361" s="831">
        <v>53</v>
      </c>
      <c r="G1361" s="831">
        <v>6718</v>
      </c>
      <c r="H1361" s="831">
        <v>1.3671143671143671</v>
      </c>
      <c r="I1361" s="831">
        <v>126.75471698113208</v>
      </c>
      <c r="J1361" s="831">
        <v>39</v>
      </c>
      <c r="K1361" s="831">
        <v>4914</v>
      </c>
      <c r="L1361" s="831">
        <v>1</v>
      </c>
      <c r="M1361" s="831">
        <v>126</v>
      </c>
      <c r="N1361" s="831">
        <v>39</v>
      </c>
      <c r="O1361" s="831">
        <v>4953</v>
      </c>
      <c r="P1361" s="827">
        <v>1.0079365079365079</v>
      </c>
      <c r="Q1361" s="832">
        <v>127</v>
      </c>
    </row>
    <row r="1362" spans="1:17" ht="14.45" customHeight="1" x14ac:dyDescent="0.2">
      <c r="A1362" s="821" t="s">
        <v>7629</v>
      </c>
      <c r="B1362" s="822" t="s">
        <v>6415</v>
      </c>
      <c r="C1362" s="822" t="s">
        <v>6329</v>
      </c>
      <c r="D1362" s="822" t="s">
        <v>6436</v>
      </c>
      <c r="E1362" s="822" t="s">
        <v>6437</v>
      </c>
      <c r="F1362" s="831">
        <v>13</v>
      </c>
      <c r="G1362" s="831">
        <v>6448</v>
      </c>
      <c r="H1362" s="831"/>
      <c r="I1362" s="831">
        <v>496</v>
      </c>
      <c r="J1362" s="831"/>
      <c r="K1362" s="831"/>
      <c r="L1362" s="831"/>
      <c r="M1362" s="831"/>
      <c r="N1362" s="831">
        <v>2</v>
      </c>
      <c r="O1362" s="831">
        <v>998</v>
      </c>
      <c r="P1362" s="827"/>
      <c r="Q1362" s="832">
        <v>499</v>
      </c>
    </row>
    <row r="1363" spans="1:17" ht="14.45" customHeight="1" x14ac:dyDescent="0.2">
      <c r="A1363" s="821" t="s">
        <v>7629</v>
      </c>
      <c r="B1363" s="822" t="s">
        <v>6415</v>
      </c>
      <c r="C1363" s="822" t="s">
        <v>6329</v>
      </c>
      <c r="D1363" s="822" t="s">
        <v>6438</v>
      </c>
      <c r="E1363" s="822" t="s">
        <v>6439</v>
      </c>
      <c r="F1363" s="831">
        <v>23</v>
      </c>
      <c r="G1363" s="831">
        <v>15847</v>
      </c>
      <c r="H1363" s="831">
        <v>1.7641099855282201</v>
      </c>
      <c r="I1363" s="831">
        <v>689</v>
      </c>
      <c r="J1363" s="831">
        <v>13</v>
      </c>
      <c r="K1363" s="831">
        <v>8983</v>
      </c>
      <c r="L1363" s="831">
        <v>1</v>
      </c>
      <c r="M1363" s="831">
        <v>691</v>
      </c>
      <c r="N1363" s="831">
        <v>2</v>
      </c>
      <c r="O1363" s="831">
        <v>1384</v>
      </c>
      <c r="P1363" s="827">
        <v>0.15406879661582989</v>
      </c>
      <c r="Q1363" s="832">
        <v>692</v>
      </c>
    </row>
    <row r="1364" spans="1:17" ht="14.45" customHeight="1" x14ac:dyDescent="0.2">
      <c r="A1364" s="821" t="s">
        <v>7629</v>
      </c>
      <c r="B1364" s="822" t="s">
        <v>6415</v>
      </c>
      <c r="C1364" s="822" t="s">
        <v>6329</v>
      </c>
      <c r="D1364" s="822" t="s">
        <v>6440</v>
      </c>
      <c r="E1364" s="822" t="s">
        <v>6437</v>
      </c>
      <c r="F1364" s="831">
        <v>47</v>
      </c>
      <c r="G1364" s="831">
        <v>26743</v>
      </c>
      <c r="H1364" s="831">
        <v>0.79104919099594762</v>
      </c>
      <c r="I1364" s="831">
        <v>569</v>
      </c>
      <c r="J1364" s="831">
        <v>59</v>
      </c>
      <c r="K1364" s="831">
        <v>33807</v>
      </c>
      <c r="L1364" s="831">
        <v>1</v>
      </c>
      <c r="M1364" s="831">
        <v>573</v>
      </c>
      <c r="N1364" s="831">
        <v>53</v>
      </c>
      <c r="O1364" s="831">
        <v>30528</v>
      </c>
      <c r="P1364" s="827">
        <v>0.90300825272872487</v>
      </c>
      <c r="Q1364" s="832">
        <v>576</v>
      </c>
    </row>
    <row r="1365" spans="1:17" ht="14.45" customHeight="1" x14ac:dyDescent="0.2">
      <c r="A1365" s="821" t="s">
        <v>7629</v>
      </c>
      <c r="B1365" s="822" t="s">
        <v>6415</v>
      </c>
      <c r="C1365" s="822" t="s">
        <v>6329</v>
      </c>
      <c r="D1365" s="822" t="s">
        <v>6441</v>
      </c>
      <c r="E1365" s="822" t="s">
        <v>6439</v>
      </c>
      <c r="F1365" s="831">
        <v>14</v>
      </c>
      <c r="G1365" s="831">
        <v>10668</v>
      </c>
      <c r="H1365" s="831">
        <v>1.2660811773083314</v>
      </c>
      <c r="I1365" s="831">
        <v>762</v>
      </c>
      <c r="J1365" s="831">
        <v>11</v>
      </c>
      <c r="K1365" s="831">
        <v>8426</v>
      </c>
      <c r="L1365" s="831">
        <v>1</v>
      </c>
      <c r="M1365" s="831">
        <v>766</v>
      </c>
      <c r="N1365" s="831">
        <v>8</v>
      </c>
      <c r="O1365" s="831">
        <v>6152</v>
      </c>
      <c r="P1365" s="827">
        <v>0.73012105388084503</v>
      </c>
      <c r="Q1365" s="832">
        <v>769</v>
      </c>
    </row>
    <row r="1366" spans="1:17" ht="14.45" customHeight="1" x14ac:dyDescent="0.2">
      <c r="A1366" s="821" t="s">
        <v>7629</v>
      </c>
      <c r="B1366" s="822" t="s">
        <v>6415</v>
      </c>
      <c r="C1366" s="822" t="s">
        <v>6329</v>
      </c>
      <c r="D1366" s="822" t="s">
        <v>6459</v>
      </c>
      <c r="E1366" s="822" t="s">
        <v>6460</v>
      </c>
      <c r="F1366" s="831">
        <v>170</v>
      </c>
      <c r="G1366" s="831">
        <v>139230</v>
      </c>
      <c r="H1366" s="831">
        <v>1.5959788165707605</v>
      </c>
      <c r="I1366" s="831">
        <v>819</v>
      </c>
      <c r="J1366" s="831">
        <v>106</v>
      </c>
      <c r="K1366" s="831">
        <v>87238</v>
      </c>
      <c r="L1366" s="831">
        <v>1</v>
      </c>
      <c r="M1366" s="831">
        <v>823</v>
      </c>
      <c r="N1366" s="831">
        <v>117</v>
      </c>
      <c r="O1366" s="831">
        <v>96642</v>
      </c>
      <c r="P1366" s="827">
        <v>1.1077970609138219</v>
      </c>
      <c r="Q1366" s="832">
        <v>826</v>
      </c>
    </row>
    <row r="1367" spans="1:17" ht="14.45" customHeight="1" x14ac:dyDescent="0.2">
      <c r="A1367" s="821" t="s">
        <v>7629</v>
      </c>
      <c r="B1367" s="822" t="s">
        <v>6415</v>
      </c>
      <c r="C1367" s="822" t="s">
        <v>6329</v>
      </c>
      <c r="D1367" s="822" t="s">
        <v>6427</v>
      </c>
      <c r="E1367" s="822" t="s">
        <v>6399</v>
      </c>
      <c r="F1367" s="831">
        <v>14</v>
      </c>
      <c r="G1367" s="831">
        <v>6491</v>
      </c>
      <c r="H1367" s="831">
        <v>0.72998200629779575</v>
      </c>
      <c r="I1367" s="831">
        <v>463.64285714285717</v>
      </c>
      <c r="J1367" s="831">
        <v>19</v>
      </c>
      <c r="K1367" s="831">
        <v>8892</v>
      </c>
      <c r="L1367" s="831">
        <v>1</v>
      </c>
      <c r="M1367" s="831">
        <v>468</v>
      </c>
      <c r="N1367" s="831">
        <v>17</v>
      </c>
      <c r="O1367" s="831">
        <v>8041</v>
      </c>
      <c r="P1367" s="827">
        <v>0.90429599640125957</v>
      </c>
      <c r="Q1367" s="832">
        <v>473</v>
      </c>
    </row>
    <row r="1368" spans="1:17" ht="14.45" customHeight="1" x14ac:dyDescent="0.2">
      <c r="A1368" s="821" t="s">
        <v>7629</v>
      </c>
      <c r="B1368" s="822" t="s">
        <v>6415</v>
      </c>
      <c r="C1368" s="822" t="s">
        <v>6329</v>
      </c>
      <c r="D1368" s="822" t="s">
        <v>6442</v>
      </c>
      <c r="E1368" s="822" t="s">
        <v>6401</v>
      </c>
      <c r="F1368" s="831"/>
      <c r="G1368" s="831"/>
      <c r="H1368" s="831"/>
      <c r="I1368" s="831"/>
      <c r="J1368" s="831">
        <v>2</v>
      </c>
      <c r="K1368" s="831">
        <v>902</v>
      </c>
      <c r="L1368" s="831">
        <v>1</v>
      </c>
      <c r="M1368" s="831">
        <v>451</v>
      </c>
      <c r="N1368" s="831"/>
      <c r="O1368" s="831"/>
      <c r="P1368" s="827"/>
      <c r="Q1368" s="832"/>
    </row>
    <row r="1369" spans="1:17" ht="14.45" customHeight="1" x14ac:dyDescent="0.2">
      <c r="A1369" s="821" t="s">
        <v>7629</v>
      </c>
      <c r="B1369" s="822" t="s">
        <v>6415</v>
      </c>
      <c r="C1369" s="822" t="s">
        <v>6329</v>
      </c>
      <c r="D1369" s="822" t="s">
        <v>6443</v>
      </c>
      <c r="E1369" s="822" t="s">
        <v>6397</v>
      </c>
      <c r="F1369" s="831">
        <v>1</v>
      </c>
      <c r="G1369" s="831">
        <v>730</v>
      </c>
      <c r="H1369" s="831"/>
      <c r="I1369" s="831">
        <v>730</v>
      </c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7629</v>
      </c>
      <c r="B1370" s="822" t="s">
        <v>6415</v>
      </c>
      <c r="C1370" s="822" t="s">
        <v>6329</v>
      </c>
      <c r="D1370" s="822" t="s">
        <v>6444</v>
      </c>
      <c r="E1370" s="822" t="s">
        <v>6445</v>
      </c>
      <c r="F1370" s="831">
        <v>1</v>
      </c>
      <c r="G1370" s="831">
        <v>834</v>
      </c>
      <c r="H1370" s="831"/>
      <c r="I1370" s="831">
        <v>834</v>
      </c>
      <c r="J1370" s="831"/>
      <c r="K1370" s="831"/>
      <c r="L1370" s="831"/>
      <c r="M1370" s="831"/>
      <c r="N1370" s="831"/>
      <c r="O1370" s="831"/>
      <c r="P1370" s="827"/>
      <c r="Q1370" s="832"/>
    </row>
    <row r="1371" spans="1:17" ht="14.45" customHeight="1" x14ac:dyDescent="0.2">
      <c r="A1371" s="821" t="s">
        <v>7629</v>
      </c>
      <c r="B1371" s="822" t="s">
        <v>6415</v>
      </c>
      <c r="C1371" s="822" t="s">
        <v>6329</v>
      </c>
      <c r="D1371" s="822" t="s">
        <v>6446</v>
      </c>
      <c r="E1371" s="822" t="s">
        <v>6447</v>
      </c>
      <c r="F1371" s="831">
        <v>47</v>
      </c>
      <c r="G1371" s="831">
        <v>10105</v>
      </c>
      <c r="H1371" s="831">
        <v>1.7246970472776924</v>
      </c>
      <c r="I1371" s="831">
        <v>215</v>
      </c>
      <c r="J1371" s="831">
        <v>27</v>
      </c>
      <c r="K1371" s="831">
        <v>5859</v>
      </c>
      <c r="L1371" s="831">
        <v>1</v>
      </c>
      <c r="M1371" s="831">
        <v>217</v>
      </c>
      <c r="N1371" s="831">
        <v>36</v>
      </c>
      <c r="O1371" s="831">
        <v>7884</v>
      </c>
      <c r="P1371" s="827">
        <v>1.3456221198156681</v>
      </c>
      <c r="Q1371" s="832">
        <v>219</v>
      </c>
    </row>
    <row r="1372" spans="1:17" ht="14.45" customHeight="1" x14ac:dyDescent="0.2">
      <c r="A1372" s="821" t="s">
        <v>7629</v>
      </c>
      <c r="B1372" s="822" t="s">
        <v>6415</v>
      </c>
      <c r="C1372" s="822" t="s">
        <v>6329</v>
      </c>
      <c r="D1372" s="822" t="s">
        <v>6380</v>
      </c>
      <c r="E1372" s="822" t="s">
        <v>6381</v>
      </c>
      <c r="F1372" s="831">
        <v>1</v>
      </c>
      <c r="G1372" s="831">
        <v>702</v>
      </c>
      <c r="H1372" s="831"/>
      <c r="I1372" s="831">
        <v>702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7629</v>
      </c>
      <c r="B1373" s="822" t="s">
        <v>6415</v>
      </c>
      <c r="C1373" s="822" t="s">
        <v>6329</v>
      </c>
      <c r="D1373" s="822" t="s">
        <v>6382</v>
      </c>
      <c r="E1373" s="822" t="s">
        <v>6383</v>
      </c>
      <c r="F1373" s="831">
        <v>31</v>
      </c>
      <c r="G1373" s="831">
        <v>11005</v>
      </c>
      <c r="H1373" s="831">
        <v>0.99162011173184361</v>
      </c>
      <c r="I1373" s="831">
        <v>355</v>
      </c>
      <c r="J1373" s="831">
        <v>31</v>
      </c>
      <c r="K1373" s="831">
        <v>11098</v>
      </c>
      <c r="L1373" s="831">
        <v>1</v>
      </c>
      <c r="M1373" s="831">
        <v>358</v>
      </c>
      <c r="N1373" s="831"/>
      <c r="O1373" s="831"/>
      <c r="P1373" s="827"/>
      <c r="Q1373" s="832"/>
    </row>
    <row r="1374" spans="1:17" ht="14.45" customHeight="1" x14ac:dyDescent="0.2">
      <c r="A1374" s="821" t="s">
        <v>7629</v>
      </c>
      <c r="B1374" s="822" t="s">
        <v>6415</v>
      </c>
      <c r="C1374" s="822" t="s">
        <v>6329</v>
      </c>
      <c r="D1374" s="822" t="s">
        <v>6448</v>
      </c>
      <c r="E1374" s="822" t="s">
        <v>6449</v>
      </c>
      <c r="F1374" s="831">
        <v>302</v>
      </c>
      <c r="G1374" s="831">
        <v>25972</v>
      </c>
      <c r="H1374" s="831">
        <v>1.1711760461760461</v>
      </c>
      <c r="I1374" s="831">
        <v>86</v>
      </c>
      <c r="J1374" s="831">
        <v>252</v>
      </c>
      <c r="K1374" s="831">
        <v>22176</v>
      </c>
      <c r="L1374" s="831">
        <v>1</v>
      </c>
      <c r="M1374" s="831">
        <v>88</v>
      </c>
      <c r="N1374" s="831">
        <v>205</v>
      </c>
      <c r="O1374" s="831">
        <v>18245</v>
      </c>
      <c r="P1374" s="827">
        <v>0.82273629148629146</v>
      </c>
      <c r="Q1374" s="832">
        <v>89</v>
      </c>
    </row>
    <row r="1375" spans="1:17" ht="14.45" customHeight="1" x14ac:dyDescent="0.2">
      <c r="A1375" s="821" t="s">
        <v>7629</v>
      </c>
      <c r="B1375" s="822" t="s">
        <v>6415</v>
      </c>
      <c r="C1375" s="822" t="s">
        <v>6329</v>
      </c>
      <c r="D1375" s="822" t="s">
        <v>6428</v>
      </c>
      <c r="E1375" s="822" t="s">
        <v>6429</v>
      </c>
      <c r="F1375" s="831">
        <v>10</v>
      </c>
      <c r="G1375" s="831">
        <v>7200</v>
      </c>
      <c r="H1375" s="831">
        <v>1.1065006915629323</v>
      </c>
      <c r="I1375" s="831">
        <v>720</v>
      </c>
      <c r="J1375" s="831">
        <v>9</v>
      </c>
      <c r="K1375" s="831">
        <v>6507</v>
      </c>
      <c r="L1375" s="831">
        <v>1</v>
      </c>
      <c r="M1375" s="831">
        <v>723</v>
      </c>
      <c r="N1375" s="831">
        <v>16</v>
      </c>
      <c r="O1375" s="831">
        <v>11600</v>
      </c>
      <c r="P1375" s="827">
        <v>1.7826955586291686</v>
      </c>
      <c r="Q1375" s="832">
        <v>725</v>
      </c>
    </row>
    <row r="1376" spans="1:17" ht="14.45" customHeight="1" x14ac:dyDescent="0.2">
      <c r="A1376" s="821" t="s">
        <v>7629</v>
      </c>
      <c r="B1376" s="822" t="s">
        <v>6415</v>
      </c>
      <c r="C1376" s="822" t="s">
        <v>6329</v>
      </c>
      <c r="D1376" s="822" t="s">
        <v>6496</v>
      </c>
      <c r="E1376" s="822" t="s">
        <v>6460</v>
      </c>
      <c r="F1376" s="831">
        <v>64</v>
      </c>
      <c r="G1376" s="831">
        <v>60976</v>
      </c>
      <c r="H1376" s="831">
        <v>0.78743736763262562</v>
      </c>
      <c r="I1376" s="831">
        <v>952.75</v>
      </c>
      <c r="J1376" s="831">
        <v>81</v>
      </c>
      <c r="K1376" s="831">
        <v>77436</v>
      </c>
      <c r="L1376" s="831">
        <v>1</v>
      </c>
      <c r="M1376" s="831">
        <v>956</v>
      </c>
      <c r="N1376" s="831">
        <v>69</v>
      </c>
      <c r="O1376" s="831">
        <v>66171</v>
      </c>
      <c r="P1376" s="827">
        <v>0.85452502711916933</v>
      </c>
      <c r="Q1376" s="832">
        <v>959</v>
      </c>
    </row>
    <row r="1377" spans="1:17" ht="14.45" customHeight="1" x14ac:dyDescent="0.2">
      <c r="A1377" s="821" t="s">
        <v>7629</v>
      </c>
      <c r="B1377" s="822" t="s">
        <v>6415</v>
      </c>
      <c r="C1377" s="822" t="s">
        <v>6329</v>
      </c>
      <c r="D1377" s="822" t="s">
        <v>6386</v>
      </c>
      <c r="E1377" s="822" t="s">
        <v>6387</v>
      </c>
      <c r="F1377" s="831">
        <v>323</v>
      </c>
      <c r="G1377" s="831">
        <v>39083</v>
      </c>
      <c r="H1377" s="831">
        <v>0.86116252423761674</v>
      </c>
      <c r="I1377" s="831">
        <v>121</v>
      </c>
      <c r="J1377" s="831">
        <v>372</v>
      </c>
      <c r="K1377" s="831">
        <v>45384</v>
      </c>
      <c r="L1377" s="831">
        <v>1</v>
      </c>
      <c r="M1377" s="831">
        <v>122</v>
      </c>
      <c r="N1377" s="831">
        <v>100</v>
      </c>
      <c r="O1377" s="831">
        <v>12300</v>
      </c>
      <c r="P1377" s="827">
        <v>0.27102062400846111</v>
      </c>
      <c r="Q1377" s="832">
        <v>123</v>
      </c>
    </row>
    <row r="1378" spans="1:17" ht="14.45" customHeight="1" x14ac:dyDescent="0.2">
      <c r="A1378" s="821" t="s">
        <v>7629</v>
      </c>
      <c r="B1378" s="822" t="s">
        <v>6415</v>
      </c>
      <c r="C1378" s="822" t="s">
        <v>6329</v>
      </c>
      <c r="D1378" s="822" t="s">
        <v>6461</v>
      </c>
      <c r="E1378" s="822" t="s">
        <v>6460</v>
      </c>
      <c r="F1378" s="831">
        <v>34</v>
      </c>
      <c r="G1378" s="831">
        <v>25364</v>
      </c>
      <c r="H1378" s="831">
        <v>0.99732620320855614</v>
      </c>
      <c r="I1378" s="831">
        <v>746</v>
      </c>
      <c r="J1378" s="831">
        <v>34</v>
      </c>
      <c r="K1378" s="831">
        <v>25432</v>
      </c>
      <c r="L1378" s="831">
        <v>1</v>
      </c>
      <c r="M1378" s="831">
        <v>748</v>
      </c>
      <c r="N1378" s="831">
        <v>16</v>
      </c>
      <c r="O1378" s="831">
        <v>11984</v>
      </c>
      <c r="P1378" s="827">
        <v>0.47121736395092795</v>
      </c>
      <c r="Q1378" s="832">
        <v>749</v>
      </c>
    </row>
    <row r="1379" spans="1:17" ht="14.45" customHeight="1" x14ac:dyDescent="0.2">
      <c r="A1379" s="821" t="s">
        <v>7629</v>
      </c>
      <c r="B1379" s="822" t="s">
        <v>6415</v>
      </c>
      <c r="C1379" s="822" t="s">
        <v>6329</v>
      </c>
      <c r="D1379" s="822" t="s">
        <v>6462</v>
      </c>
      <c r="E1379" s="822" t="s">
        <v>6463</v>
      </c>
      <c r="F1379" s="831">
        <v>100</v>
      </c>
      <c r="G1379" s="831">
        <v>54400</v>
      </c>
      <c r="H1379" s="831">
        <v>0.97680097680097677</v>
      </c>
      <c r="I1379" s="831">
        <v>544</v>
      </c>
      <c r="J1379" s="831">
        <v>102</v>
      </c>
      <c r="K1379" s="831">
        <v>55692</v>
      </c>
      <c r="L1379" s="831">
        <v>1</v>
      </c>
      <c r="M1379" s="831">
        <v>546</v>
      </c>
      <c r="N1379" s="831">
        <v>94</v>
      </c>
      <c r="O1379" s="831">
        <v>51418</v>
      </c>
      <c r="P1379" s="827">
        <v>0.92325648208001154</v>
      </c>
      <c r="Q1379" s="832">
        <v>547</v>
      </c>
    </row>
    <row r="1380" spans="1:17" ht="14.45" customHeight="1" x14ac:dyDescent="0.2">
      <c r="A1380" s="821" t="s">
        <v>7629</v>
      </c>
      <c r="B1380" s="822" t="s">
        <v>6415</v>
      </c>
      <c r="C1380" s="822" t="s">
        <v>6329</v>
      </c>
      <c r="D1380" s="822" t="s">
        <v>6450</v>
      </c>
      <c r="E1380" s="822" t="s">
        <v>6451</v>
      </c>
      <c r="F1380" s="831">
        <v>7</v>
      </c>
      <c r="G1380" s="831">
        <v>2156</v>
      </c>
      <c r="H1380" s="831">
        <v>0.21733870967741936</v>
      </c>
      <c r="I1380" s="831">
        <v>308</v>
      </c>
      <c r="J1380" s="831">
        <v>32</v>
      </c>
      <c r="K1380" s="831">
        <v>9920</v>
      </c>
      <c r="L1380" s="831">
        <v>1</v>
      </c>
      <c r="M1380" s="831">
        <v>310</v>
      </c>
      <c r="N1380" s="831">
        <v>1</v>
      </c>
      <c r="O1380" s="831">
        <v>311</v>
      </c>
      <c r="P1380" s="827">
        <v>3.1350806451612902E-2</v>
      </c>
      <c r="Q1380" s="832">
        <v>311</v>
      </c>
    </row>
    <row r="1381" spans="1:17" ht="14.45" customHeight="1" x14ac:dyDescent="0.2">
      <c r="A1381" s="821" t="s">
        <v>7629</v>
      </c>
      <c r="B1381" s="822" t="s">
        <v>6415</v>
      </c>
      <c r="C1381" s="822" t="s">
        <v>6329</v>
      </c>
      <c r="D1381" s="822" t="s">
        <v>6452</v>
      </c>
      <c r="E1381" s="822" t="s">
        <v>6447</v>
      </c>
      <c r="F1381" s="831">
        <v>3</v>
      </c>
      <c r="G1381" s="831">
        <v>537</v>
      </c>
      <c r="H1381" s="831">
        <v>0.5</v>
      </c>
      <c r="I1381" s="831">
        <v>179</v>
      </c>
      <c r="J1381" s="831">
        <v>6</v>
      </c>
      <c r="K1381" s="831">
        <v>1074</v>
      </c>
      <c r="L1381" s="831">
        <v>1</v>
      </c>
      <c r="M1381" s="831">
        <v>179</v>
      </c>
      <c r="N1381" s="831">
        <v>1</v>
      </c>
      <c r="O1381" s="831">
        <v>180</v>
      </c>
      <c r="P1381" s="827">
        <v>0.16759776536312848</v>
      </c>
      <c r="Q1381" s="832">
        <v>180</v>
      </c>
    </row>
    <row r="1382" spans="1:17" ht="14.45" customHeight="1" x14ac:dyDescent="0.2">
      <c r="A1382" s="821" t="s">
        <v>7629</v>
      </c>
      <c r="B1382" s="822" t="s">
        <v>6415</v>
      </c>
      <c r="C1382" s="822" t="s">
        <v>6329</v>
      </c>
      <c r="D1382" s="822" t="s">
        <v>6453</v>
      </c>
      <c r="E1382" s="822" t="s">
        <v>6451</v>
      </c>
      <c r="F1382" s="831">
        <v>58</v>
      </c>
      <c r="G1382" s="831">
        <v>22098</v>
      </c>
      <c r="H1382" s="831">
        <v>1.3044864226682409</v>
      </c>
      <c r="I1382" s="831">
        <v>381</v>
      </c>
      <c r="J1382" s="831">
        <v>44</v>
      </c>
      <c r="K1382" s="831">
        <v>16940</v>
      </c>
      <c r="L1382" s="831">
        <v>1</v>
      </c>
      <c r="M1382" s="831">
        <v>385</v>
      </c>
      <c r="N1382" s="831">
        <v>68</v>
      </c>
      <c r="O1382" s="831">
        <v>26384</v>
      </c>
      <c r="P1382" s="827">
        <v>1.5574970484061392</v>
      </c>
      <c r="Q1382" s="832">
        <v>388</v>
      </c>
    </row>
    <row r="1383" spans="1:17" ht="14.45" customHeight="1" x14ac:dyDescent="0.2">
      <c r="A1383" s="821" t="s">
        <v>7629</v>
      </c>
      <c r="B1383" s="822" t="s">
        <v>6415</v>
      </c>
      <c r="C1383" s="822" t="s">
        <v>6329</v>
      </c>
      <c r="D1383" s="822" t="s">
        <v>6396</v>
      </c>
      <c r="E1383" s="822" t="s">
        <v>6397</v>
      </c>
      <c r="F1383" s="831">
        <v>17</v>
      </c>
      <c r="G1383" s="831">
        <v>10540</v>
      </c>
      <c r="H1383" s="831">
        <v>0.99678456591639875</v>
      </c>
      <c r="I1383" s="831">
        <v>620</v>
      </c>
      <c r="J1383" s="831">
        <v>17</v>
      </c>
      <c r="K1383" s="831">
        <v>10574</v>
      </c>
      <c r="L1383" s="831">
        <v>1</v>
      </c>
      <c r="M1383" s="831">
        <v>622</v>
      </c>
      <c r="N1383" s="831"/>
      <c r="O1383" s="831"/>
      <c r="P1383" s="827"/>
      <c r="Q1383" s="832"/>
    </row>
    <row r="1384" spans="1:17" ht="14.45" customHeight="1" x14ac:dyDescent="0.2">
      <c r="A1384" s="821" t="s">
        <v>7629</v>
      </c>
      <c r="B1384" s="822" t="s">
        <v>6415</v>
      </c>
      <c r="C1384" s="822" t="s">
        <v>6329</v>
      </c>
      <c r="D1384" s="822" t="s">
        <v>6497</v>
      </c>
      <c r="E1384" s="822" t="s">
        <v>6498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2</v>
      </c>
      <c r="O1384" s="831">
        <v>200</v>
      </c>
      <c r="P1384" s="827"/>
      <c r="Q1384" s="832">
        <v>100</v>
      </c>
    </row>
    <row r="1385" spans="1:17" ht="14.45" customHeight="1" x14ac:dyDescent="0.2">
      <c r="A1385" s="821" t="s">
        <v>7629</v>
      </c>
      <c r="B1385" s="822" t="s">
        <v>6415</v>
      </c>
      <c r="C1385" s="822" t="s">
        <v>6329</v>
      </c>
      <c r="D1385" s="822" t="s">
        <v>6398</v>
      </c>
      <c r="E1385" s="822" t="s">
        <v>6399</v>
      </c>
      <c r="F1385" s="831"/>
      <c r="G1385" s="831"/>
      <c r="H1385" s="831"/>
      <c r="I1385" s="831"/>
      <c r="J1385" s="831">
        <v>2</v>
      </c>
      <c r="K1385" s="831">
        <v>710</v>
      </c>
      <c r="L1385" s="831">
        <v>1</v>
      </c>
      <c r="M1385" s="831">
        <v>355</v>
      </c>
      <c r="N1385" s="831"/>
      <c r="O1385" s="831"/>
      <c r="P1385" s="827"/>
      <c r="Q1385" s="832"/>
    </row>
    <row r="1386" spans="1:17" ht="14.45" customHeight="1" x14ac:dyDescent="0.2">
      <c r="A1386" s="821" t="s">
        <v>7629</v>
      </c>
      <c r="B1386" s="822" t="s">
        <v>6415</v>
      </c>
      <c r="C1386" s="822" t="s">
        <v>6329</v>
      </c>
      <c r="D1386" s="822" t="s">
        <v>6400</v>
      </c>
      <c r="E1386" s="822" t="s">
        <v>6401</v>
      </c>
      <c r="F1386" s="831">
        <v>2</v>
      </c>
      <c r="G1386" s="831">
        <v>748</v>
      </c>
      <c r="H1386" s="831"/>
      <c r="I1386" s="831">
        <v>374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7629</v>
      </c>
      <c r="B1387" s="822" t="s">
        <v>6415</v>
      </c>
      <c r="C1387" s="822" t="s">
        <v>6329</v>
      </c>
      <c r="D1387" s="822" t="s">
        <v>6402</v>
      </c>
      <c r="E1387" s="822" t="s">
        <v>6403</v>
      </c>
      <c r="F1387" s="831"/>
      <c r="G1387" s="831"/>
      <c r="H1387" s="831"/>
      <c r="I1387" s="831"/>
      <c r="J1387" s="831">
        <v>1</v>
      </c>
      <c r="K1387" s="831">
        <v>179</v>
      </c>
      <c r="L1387" s="831">
        <v>1</v>
      </c>
      <c r="M1387" s="831">
        <v>179</v>
      </c>
      <c r="N1387" s="831"/>
      <c r="O1387" s="831"/>
      <c r="P1387" s="827"/>
      <c r="Q1387" s="832"/>
    </row>
    <row r="1388" spans="1:17" ht="14.45" customHeight="1" x14ac:dyDescent="0.2">
      <c r="A1388" s="821" t="s">
        <v>7629</v>
      </c>
      <c r="B1388" s="822" t="s">
        <v>6415</v>
      </c>
      <c r="C1388" s="822" t="s">
        <v>6329</v>
      </c>
      <c r="D1388" s="822" t="s">
        <v>6456</v>
      </c>
      <c r="E1388" s="822" t="s">
        <v>6435</v>
      </c>
      <c r="F1388" s="831"/>
      <c r="G1388" s="831"/>
      <c r="H1388" s="831"/>
      <c r="I1388" s="831"/>
      <c r="J1388" s="831">
        <v>7</v>
      </c>
      <c r="K1388" s="831">
        <v>2863</v>
      </c>
      <c r="L1388" s="831">
        <v>1</v>
      </c>
      <c r="M1388" s="831">
        <v>409</v>
      </c>
      <c r="N1388" s="831">
        <v>13</v>
      </c>
      <c r="O1388" s="831">
        <v>5356</v>
      </c>
      <c r="P1388" s="827">
        <v>1.8707649318896262</v>
      </c>
      <c r="Q1388" s="832">
        <v>412</v>
      </c>
    </row>
    <row r="1389" spans="1:17" ht="14.45" customHeight="1" x14ac:dyDescent="0.2">
      <c r="A1389" s="821" t="s">
        <v>7629</v>
      </c>
      <c r="B1389" s="822" t="s">
        <v>6415</v>
      </c>
      <c r="C1389" s="822" t="s">
        <v>6329</v>
      </c>
      <c r="D1389" s="822" t="s">
        <v>6503</v>
      </c>
      <c r="E1389" s="822" t="s">
        <v>6504</v>
      </c>
      <c r="F1389" s="831">
        <v>1</v>
      </c>
      <c r="G1389" s="831">
        <v>625</v>
      </c>
      <c r="H1389" s="831">
        <v>0.99681020733652315</v>
      </c>
      <c r="I1389" s="831">
        <v>625</v>
      </c>
      <c r="J1389" s="831">
        <v>1</v>
      </c>
      <c r="K1389" s="831">
        <v>627</v>
      </c>
      <c r="L1389" s="831">
        <v>1</v>
      </c>
      <c r="M1389" s="831">
        <v>627</v>
      </c>
      <c r="N1389" s="831"/>
      <c r="O1389" s="831"/>
      <c r="P1389" s="827"/>
      <c r="Q1389" s="832"/>
    </row>
    <row r="1390" spans="1:17" ht="14.45" customHeight="1" x14ac:dyDescent="0.2">
      <c r="A1390" s="821" t="s">
        <v>7629</v>
      </c>
      <c r="B1390" s="822" t="s">
        <v>6415</v>
      </c>
      <c r="C1390" s="822" t="s">
        <v>6329</v>
      </c>
      <c r="D1390" s="822" t="s">
        <v>6505</v>
      </c>
      <c r="E1390" s="822" t="s">
        <v>6504</v>
      </c>
      <c r="F1390" s="831">
        <v>1</v>
      </c>
      <c r="G1390" s="831">
        <v>539</v>
      </c>
      <c r="H1390" s="831">
        <v>0.99630314232902029</v>
      </c>
      <c r="I1390" s="831">
        <v>539</v>
      </c>
      <c r="J1390" s="831">
        <v>1</v>
      </c>
      <c r="K1390" s="831">
        <v>541</v>
      </c>
      <c r="L1390" s="831">
        <v>1</v>
      </c>
      <c r="M1390" s="831">
        <v>541</v>
      </c>
      <c r="N1390" s="831"/>
      <c r="O1390" s="831"/>
      <c r="P1390" s="827"/>
      <c r="Q1390" s="832"/>
    </row>
    <row r="1391" spans="1:17" ht="14.45" customHeight="1" x14ac:dyDescent="0.2">
      <c r="A1391" s="821" t="s">
        <v>7629</v>
      </c>
      <c r="B1391" s="822" t="s">
        <v>6334</v>
      </c>
      <c r="C1391" s="822" t="s">
        <v>6329</v>
      </c>
      <c r="D1391" s="822" t="s">
        <v>6376</v>
      </c>
      <c r="E1391" s="822" t="s">
        <v>6377</v>
      </c>
      <c r="F1391" s="831"/>
      <c r="G1391" s="831"/>
      <c r="H1391" s="831"/>
      <c r="I1391" s="831"/>
      <c r="J1391" s="831"/>
      <c r="K1391" s="831"/>
      <c r="L1391" s="831"/>
      <c r="M1391" s="831"/>
      <c r="N1391" s="831">
        <v>1</v>
      </c>
      <c r="O1391" s="831">
        <v>38</v>
      </c>
      <c r="P1391" s="827"/>
      <c r="Q1391" s="832">
        <v>38</v>
      </c>
    </row>
    <row r="1392" spans="1:17" ht="14.45" customHeight="1" x14ac:dyDescent="0.2">
      <c r="A1392" s="821" t="s">
        <v>7629</v>
      </c>
      <c r="B1392" s="822" t="s">
        <v>6334</v>
      </c>
      <c r="C1392" s="822" t="s">
        <v>6329</v>
      </c>
      <c r="D1392" s="822" t="s">
        <v>6382</v>
      </c>
      <c r="E1392" s="822" t="s">
        <v>6383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19</v>
      </c>
      <c r="O1392" s="831">
        <v>6840</v>
      </c>
      <c r="P1392" s="827"/>
      <c r="Q1392" s="832">
        <v>360</v>
      </c>
    </row>
    <row r="1393" spans="1:17" ht="14.45" customHeight="1" x14ac:dyDescent="0.2">
      <c r="A1393" s="821" t="s">
        <v>7629</v>
      </c>
      <c r="B1393" s="822" t="s">
        <v>6334</v>
      </c>
      <c r="C1393" s="822" t="s">
        <v>6329</v>
      </c>
      <c r="D1393" s="822" t="s">
        <v>6396</v>
      </c>
      <c r="E1393" s="822" t="s">
        <v>6397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6</v>
      </c>
      <c r="O1393" s="831">
        <v>3750</v>
      </c>
      <c r="P1393" s="827"/>
      <c r="Q1393" s="832">
        <v>625</v>
      </c>
    </row>
    <row r="1394" spans="1:17" ht="14.45" customHeight="1" x14ac:dyDescent="0.2">
      <c r="A1394" s="821" t="s">
        <v>7629</v>
      </c>
      <c r="B1394" s="822" t="s">
        <v>6334</v>
      </c>
      <c r="C1394" s="822" t="s">
        <v>6329</v>
      </c>
      <c r="D1394" s="822" t="s">
        <v>6406</v>
      </c>
      <c r="E1394" s="822" t="s">
        <v>6407</v>
      </c>
      <c r="F1394" s="831"/>
      <c r="G1394" s="831"/>
      <c r="H1394" s="831"/>
      <c r="I1394" s="831"/>
      <c r="J1394" s="831"/>
      <c r="K1394" s="831"/>
      <c r="L1394" s="831"/>
      <c r="M1394" s="831"/>
      <c r="N1394" s="831">
        <v>1</v>
      </c>
      <c r="O1394" s="831">
        <v>1220</v>
      </c>
      <c r="P1394" s="827"/>
      <c r="Q1394" s="832">
        <v>1220</v>
      </c>
    </row>
    <row r="1395" spans="1:17" ht="14.45" customHeight="1" x14ac:dyDescent="0.2">
      <c r="A1395" s="821" t="s">
        <v>7630</v>
      </c>
      <c r="B1395" s="822" t="s">
        <v>6415</v>
      </c>
      <c r="C1395" s="822" t="s">
        <v>6329</v>
      </c>
      <c r="D1395" s="822" t="s">
        <v>6423</v>
      </c>
      <c r="E1395" s="822" t="s">
        <v>6424</v>
      </c>
      <c r="F1395" s="831">
        <v>124</v>
      </c>
      <c r="G1395" s="831">
        <v>31248</v>
      </c>
      <c r="H1395" s="831">
        <v>1.6187318690426855</v>
      </c>
      <c r="I1395" s="831">
        <v>252</v>
      </c>
      <c r="J1395" s="831">
        <v>76</v>
      </c>
      <c r="K1395" s="831">
        <v>19304</v>
      </c>
      <c r="L1395" s="831">
        <v>1</v>
      </c>
      <c r="M1395" s="831">
        <v>254</v>
      </c>
      <c r="N1395" s="831">
        <v>79</v>
      </c>
      <c r="O1395" s="831">
        <v>20145</v>
      </c>
      <c r="P1395" s="827">
        <v>1.0435661002900953</v>
      </c>
      <c r="Q1395" s="832">
        <v>255</v>
      </c>
    </row>
    <row r="1396" spans="1:17" ht="14.45" customHeight="1" x14ac:dyDescent="0.2">
      <c r="A1396" s="821" t="s">
        <v>7630</v>
      </c>
      <c r="B1396" s="822" t="s">
        <v>6415</v>
      </c>
      <c r="C1396" s="822" t="s">
        <v>6329</v>
      </c>
      <c r="D1396" s="822" t="s">
        <v>6425</v>
      </c>
      <c r="E1396" s="822" t="s">
        <v>6426</v>
      </c>
      <c r="F1396" s="831">
        <v>101</v>
      </c>
      <c r="G1396" s="831">
        <v>12791</v>
      </c>
      <c r="H1396" s="831">
        <v>1.637352790578597</v>
      </c>
      <c r="I1396" s="831">
        <v>126.64356435643565</v>
      </c>
      <c r="J1396" s="831">
        <v>62</v>
      </c>
      <c r="K1396" s="831">
        <v>7812</v>
      </c>
      <c r="L1396" s="831">
        <v>1</v>
      </c>
      <c r="M1396" s="831">
        <v>126</v>
      </c>
      <c r="N1396" s="831">
        <v>70</v>
      </c>
      <c r="O1396" s="831">
        <v>8890</v>
      </c>
      <c r="P1396" s="827">
        <v>1.1379928315412187</v>
      </c>
      <c r="Q1396" s="832">
        <v>127</v>
      </c>
    </row>
    <row r="1397" spans="1:17" ht="14.45" customHeight="1" x14ac:dyDescent="0.2">
      <c r="A1397" s="821" t="s">
        <v>7630</v>
      </c>
      <c r="B1397" s="822" t="s">
        <v>6415</v>
      </c>
      <c r="C1397" s="822" t="s">
        <v>6329</v>
      </c>
      <c r="D1397" s="822" t="s">
        <v>6434</v>
      </c>
      <c r="E1397" s="822" t="s">
        <v>6435</v>
      </c>
      <c r="F1397" s="831"/>
      <c r="G1397" s="831"/>
      <c r="H1397" s="831"/>
      <c r="I1397" s="831"/>
      <c r="J1397" s="831"/>
      <c r="K1397" s="831"/>
      <c r="L1397" s="831"/>
      <c r="M1397" s="831"/>
      <c r="N1397" s="831">
        <v>1</v>
      </c>
      <c r="O1397" s="831">
        <v>335</v>
      </c>
      <c r="P1397" s="827"/>
      <c r="Q1397" s="832">
        <v>335</v>
      </c>
    </row>
    <row r="1398" spans="1:17" ht="14.45" customHeight="1" x14ac:dyDescent="0.2">
      <c r="A1398" s="821" t="s">
        <v>7630</v>
      </c>
      <c r="B1398" s="822" t="s">
        <v>6415</v>
      </c>
      <c r="C1398" s="822" t="s">
        <v>6329</v>
      </c>
      <c r="D1398" s="822" t="s">
        <v>6436</v>
      </c>
      <c r="E1398" s="822" t="s">
        <v>6437</v>
      </c>
      <c r="F1398" s="831">
        <v>4</v>
      </c>
      <c r="G1398" s="831">
        <v>1984</v>
      </c>
      <c r="H1398" s="831">
        <v>3.9839357429718874</v>
      </c>
      <c r="I1398" s="831">
        <v>496</v>
      </c>
      <c r="J1398" s="831">
        <v>1</v>
      </c>
      <c r="K1398" s="831">
        <v>498</v>
      </c>
      <c r="L1398" s="831">
        <v>1</v>
      </c>
      <c r="M1398" s="831">
        <v>498</v>
      </c>
      <c r="N1398" s="831"/>
      <c r="O1398" s="831"/>
      <c r="P1398" s="827"/>
      <c r="Q1398" s="832"/>
    </row>
    <row r="1399" spans="1:17" ht="14.45" customHeight="1" x14ac:dyDescent="0.2">
      <c r="A1399" s="821" t="s">
        <v>7630</v>
      </c>
      <c r="B1399" s="822" t="s">
        <v>6415</v>
      </c>
      <c r="C1399" s="822" t="s">
        <v>6329</v>
      </c>
      <c r="D1399" s="822" t="s">
        <v>6438</v>
      </c>
      <c r="E1399" s="822" t="s">
        <v>6439</v>
      </c>
      <c r="F1399" s="831">
        <v>2</v>
      </c>
      <c r="G1399" s="831">
        <v>1378</v>
      </c>
      <c r="H1399" s="831"/>
      <c r="I1399" s="831">
        <v>689</v>
      </c>
      <c r="J1399" s="831"/>
      <c r="K1399" s="831"/>
      <c r="L1399" s="831"/>
      <c r="M1399" s="831"/>
      <c r="N1399" s="831"/>
      <c r="O1399" s="831"/>
      <c r="P1399" s="827"/>
      <c r="Q1399" s="832"/>
    </row>
    <row r="1400" spans="1:17" ht="14.45" customHeight="1" x14ac:dyDescent="0.2">
      <c r="A1400" s="821" t="s">
        <v>7630</v>
      </c>
      <c r="B1400" s="822" t="s">
        <v>6415</v>
      </c>
      <c r="C1400" s="822" t="s">
        <v>6329</v>
      </c>
      <c r="D1400" s="822" t="s">
        <v>6440</v>
      </c>
      <c r="E1400" s="822" t="s">
        <v>6437</v>
      </c>
      <c r="F1400" s="831">
        <v>3</v>
      </c>
      <c r="G1400" s="831">
        <v>1707</v>
      </c>
      <c r="H1400" s="831"/>
      <c r="I1400" s="831">
        <v>569</v>
      </c>
      <c r="J1400" s="831"/>
      <c r="K1400" s="831"/>
      <c r="L1400" s="831"/>
      <c r="M1400" s="831"/>
      <c r="N1400" s="831">
        <v>2</v>
      </c>
      <c r="O1400" s="831">
        <v>1152</v>
      </c>
      <c r="P1400" s="827"/>
      <c r="Q1400" s="832">
        <v>576</v>
      </c>
    </row>
    <row r="1401" spans="1:17" ht="14.45" customHeight="1" x14ac:dyDescent="0.2">
      <c r="A1401" s="821" t="s">
        <v>7630</v>
      </c>
      <c r="B1401" s="822" t="s">
        <v>6415</v>
      </c>
      <c r="C1401" s="822" t="s">
        <v>6329</v>
      </c>
      <c r="D1401" s="822" t="s">
        <v>6441</v>
      </c>
      <c r="E1401" s="822" t="s">
        <v>6439</v>
      </c>
      <c r="F1401" s="831">
        <v>3</v>
      </c>
      <c r="G1401" s="831">
        <v>2286</v>
      </c>
      <c r="H1401" s="831"/>
      <c r="I1401" s="831">
        <v>762</v>
      </c>
      <c r="J1401" s="831"/>
      <c r="K1401" s="831"/>
      <c r="L1401" s="831"/>
      <c r="M1401" s="831"/>
      <c r="N1401" s="831"/>
      <c r="O1401" s="831"/>
      <c r="P1401" s="827"/>
      <c r="Q1401" s="832"/>
    </row>
    <row r="1402" spans="1:17" ht="14.45" customHeight="1" x14ac:dyDescent="0.2">
      <c r="A1402" s="821" t="s">
        <v>7630</v>
      </c>
      <c r="B1402" s="822" t="s">
        <v>6415</v>
      </c>
      <c r="C1402" s="822" t="s">
        <v>6329</v>
      </c>
      <c r="D1402" s="822" t="s">
        <v>6459</v>
      </c>
      <c r="E1402" s="822" t="s">
        <v>6460</v>
      </c>
      <c r="F1402" s="831">
        <v>7</v>
      </c>
      <c r="G1402" s="831">
        <v>5733</v>
      </c>
      <c r="H1402" s="831">
        <v>0.99513973268529765</v>
      </c>
      <c r="I1402" s="831">
        <v>819</v>
      </c>
      <c r="J1402" s="831">
        <v>7</v>
      </c>
      <c r="K1402" s="831">
        <v>5761</v>
      </c>
      <c r="L1402" s="831">
        <v>1</v>
      </c>
      <c r="M1402" s="831">
        <v>823</v>
      </c>
      <c r="N1402" s="831">
        <v>2</v>
      </c>
      <c r="O1402" s="831">
        <v>1652</v>
      </c>
      <c r="P1402" s="827">
        <v>0.2867557715674362</v>
      </c>
      <c r="Q1402" s="832">
        <v>826</v>
      </c>
    </row>
    <row r="1403" spans="1:17" ht="14.45" customHeight="1" x14ac:dyDescent="0.2">
      <c r="A1403" s="821" t="s">
        <v>7630</v>
      </c>
      <c r="B1403" s="822" t="s">
        <v>6415</v>
      </c>
      <c r="C1403" s="822" t="s">
        <v>6329</v>
      </c>
      <c r="D1403" s="822" t="s">
        <v>6427</v>
      </c>
      <c r="E1403" s="822" t="s">
        <v>6399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1</v>
      </c>
      <c r="O1403" s="831">
        <v>473</v>
      </c>
      <c r="P1403" s="827"/>
      <c r="Q1403" s="832">
        <v>473</v>
      </c>
    </row>
    <row r="1404" spans="1:17" ht="14.45" customHeight="1" x14ac:dyDescent="0.2">
      <c r="A1404" s="821" t="s">
        <v>7630</v>
      </c>
      <c r="B1404" s="822" t="s">
        <v>6415</v>
      </c>
      <c r="C1404" s="822" t="s">
        <v>6329</v>
      </c>
      <c r="D1404" s="822" t="s">
        <v>6446</v>
      </c>
      <c r="E1404" s="822" t="s">
        <v>6447</v>
      </c>
      <c r="F1404" s="831">
        <v>1</v>
      </c>
      <c r="G1404" s="831">
        <v>215</v>
      </c>
      <c r="H1404" s="831">
        <v>0.49539170506912444</v>
      </c>
      <c r="I1404" s="831">
        <v>215</v>
      </c>
      <c r="J1404" s="831">
        <v>2</v>
      </c>
      <c r="K1404" s="831">
        <v>434</v>
      </c>
      <c r="L1404" s="831">
        <v>1</v>
      </c>
      <c r="M1404" s="831">
        <v>217</v>
      </c>
      <c r="N1404" s="831"/>
      <c r="O1404" s="831"/>
      <c r="P1404" s="827"/>
      <c r="Q1404" s="832"/>
    </row>
    <row r="1405" spans="1:17" ht="14.45" customHeight="1" x14ac:dyDescent="0.2">
      <c r="A1405" s="821" t="s">
        <v>7630</v>
      </c>
      <c r="B1405" s="822" t="s">
        <v>6415</v>
      </c>
      <c r="C1405" s="822" t="s">
        <v>6329</v>
      </c>
      <c r="D1405" s="822" t="s">
        <v>6382</v>
      </c>
      <c r="E1405" s="822" t="s">
        <v>6383</v>
      </c>
      <c r="F1405" s="831">
        <v>2</v>
      </c>
      <c r="G1405" s="831">
        <v>710</v>
      </c>
      <c r="H1405" s="831"/>
      <c r="I1405" s="831">
        <v>355</v>
      </c>
      <c r="J1405" s="831"/>
      <c r="K1405" s="831"/>
      <c r="L1405" s="831"/>
      <c r="M1405" s="831"/>
      <c r="N1405" s="831"/>
      <c r="O1405" s="831"/>
      <c r="P1405" s="827"/>
      <c r="Q1405" s="832"/>
    </row>
    <row r="1406" spans="1:17" ht="14.45" customHeight="1" x14ac:dyDescent="0.2">
      <c r="A1406" s="821" t="s">
        <v>7630</v>
      </c>
      <c r="B1406" s="822" t="s">
        <v>6415</v>
      </c>
      <c r="C1406" s="822" t="s">
        <v>6329</v>
      </c>
      <c r="D1406" s="822" t="s">
        <v>6448</v>
      </c>
      <c r="E1406" s="822" t="s">
        <v>6449</v>
      </c>
      <c r="F1406" s="831">
        <v>11</v>
      </c>
      <c r="G1406" s="831">
        <v>946</v>
      </c>
      <c r="H1406" s="831">
        <v>1.5357142857142858</v>
      </c>
      <c r="I1406" s="831">
        <v>86</v>
      </c>
      <c r="J1406" s="831">
        <v>7</v>
      </c>
      <c r="K1406" s="831">
        <v>616</v>
      </c>
      <c r="L1406" s="831">
        <v>1</v>
      </c>
      <c r="M1406" s="831">
        <v>88</v>
      </c>
      <c r="N1406" s="831">
        <v>1</v>
      </c>
      <c r="O1406" s="831">
        <v>89</v>
      </c>
      <c r="P1406" s="827">
        <v>0.14448051948051949</v>
      </c>
      <c r="Q1406" s="832">
        <v>89</v>
      </c>
    </row>
    <row r="1407" spans="1:17" ht="14.45" customHeight="1" x14ac:dyDescent="0.2">
      <c r="A1407" s="821" t="s">
        <v>7630</v>
      </c>
      <c r="B1407" s="822" t="s">
        <v>6415</v>
      </c>
      <c r="C1407" s="822" t="s">
        <v>6329</v>
      </c>
      <c r="D1407" s="822" t="s">
        <v>6461</v>
      </c>
      <c r="E1407" s="822" t="s">
        <v>6460</v>
      </c>
      <c r="F1407" s="831">
        <v>1</v>
      </c>
      <c r="G1407" s="831">
        <v>746</v>
      </c>
      <c r="H1407" s="831">
        <v>0.1662210338680927</v>
      </c>
      <c r="I1407" s="831">
        <v>746</v>
      </c>
      <c r="J1407" s="831">
        <v>6</v>
      </c>
      <c r="K1407" s="831">
        <v>4488</v>
      </c>
      <c r="L1407" s="831">
        <v>1</v>
      </c>
      <c r="M1407" s="831">
        <v>748</v>
      </c>
      <c r="N1407" s="831"/>
      <c r="O1407" s="831"/>
      <c r="P1407" s="827"/>
      <c r="Q1407" s="832"/>
    </row>
    <row r="1408" spans="1:17" ht="14.45" customHeight="1" x14ac:dyDescent="0.2">
      <c r="A1408" s="821" t="s">
        <v>7630</v>
      </c>
      <c r="B1408" s="822" t="s">
        <v>6415</v>
      </c>
      <c r="C1408" s="822" t="s">
        <v>6329</v>
      </c>
      <c r="D1408" s="822" t="s">
        <v>6450</v>
      </c>
      <c r="E1408" s="822" t="s">
        <v>6451</v>
      </c>
      <c r="F1408" s="831">
        <v>72</v>
      </c>
      <c r="G1408" s="831">
        <v>22176</v>
      </c>
      <c r="H1408" s="831">
        <v>1.933391455972101</v>
      </c>
      <c r="I1408" s="831">
        <v>308</v>
      </c>
      <c r="J1408" s="831">
        <v>37</v>
      </c>
      <c r="K1408" s="831">
        <v>11470</v>
      </c>
      <c r="L1408" s="831">
        <v>1</v>
      </c>
      <c r="M1408" s="831">
        <v>310</v>
      </c>
      <c r="N1408" s="831">
        <v>34</v>
      </c>
      <c r="O1408" s="831">
        <v>10574</v>
      </c>
      <c r="P1408" s="827">
        <v>0.92188317349607674</v>
      </c>
      <c r="Q1408" s="832">
        <v>311</v>
      </c>
    </row>
    <row r="1409" spans="1:17" ht="14.45" customHeight="1" x14ac:dyDescent="0.2">
      <c r="A1409" s="821" t="s">
        <v>7630</v>
      </c>
      <c r="B1409" s="822" t="s">
        <v>6415</v>
      </c>
      <c r="C1409" s="822" t="s">
        <v>6329</v>
      </c>
      <c r="D1409" s="822" t="s">
        <v>6452</v>
      </c>
      <c r="E1409" s="822" t="s">
        <v>6447</v>
      </c>
      <c r="F1409" s="831"/>
      <c r="G1409" s="831"/>
      <c r="H1409" s="831"/>
      <c r="I1409" s="831"/>
      <c r="J1409" s="831">
        <v>1</v>
      </c>
      <c r="K1409" s="831">
        <v>179</v>
      </c>
      <c r="L1409" s="831">
        <v>1</v>
      </c>
      <c r="M1409" s="831">
        <v>179</v>
      </c>
      <c r="N1409" s="831"/>
      <c r="O1409" s="831"/>
      <c r="P1409" s="827"/>
      <c r="Q1409" s="832"/>
    </row>
    <row r="1410" spans="1:17" ht="14.45" customHeight="1" x14ac:dyDescent="0.2">
      <c r="A1410" s="821" t="s">
        <v>7630</v>
      </c>
      <c r="B1410" s="822" t="s">
        <v>6415</v>
      </c>
      <c r="C1410" s="822" t="s">
        <v>6329</v>
      </c>
      <c r="D1410" s="822" t="s">
        <v>6453</v>
      </c>
      <c r="E1410" s="822" t="s">
        <v>6451</v>
      </c>
      <c r="F1410" s="831">
        <v>15</v>
      </c>
      <c r="G1410" s="831">
        <v>5715</v>
      </c>
      <c r="H1410" s="831">
        <v>0.98961038961038961</v>
      </c>
      <c r="I1410" s="831">
        <v>381</v>
      </c>
      <c r="J1410" s="831">
        <v>15</v>
      </c>
      <c r="K1410" s="831">
        <v>5775</v>
      </c>
      <c r="L1410" s="831">
        <v>1</v>
      </c>
      <c r="M1410" s="831">
        <v>385</v>
      </c>
      <c r="N1410" s="831">
        <v>26</v>
      </c>
      <c r="O1410" s="831">
        <v>10088</v>
      </c>
      <c r="P1410" s="827">
        <v>1.7468398268398269</v>
      </c>
      <c r="Q1410" s="832">
        <v>388</v>
      </c>
    </row>
    <row r="1411" spans="1:17" ht="14.45" customHeight="1" x14ac:dyDescent="0.2">
      <c r="A1411" s="821" t="s">
        <v>7630</v>
      </c>
      <c r="B1411" s="822" t="s">
        <v>6415</v>
      </c>
      <c r="C1411" s="822" t="s">
        <v>6329</v>
      </c>
      <c r="D1411" s="822" t="s">
        <v>6402</v>
      </c>
      <c r="E1411" s="822" t="s">
        <v>6403</v>
      </c>
      <c r="F1411" s="831"/>
      <c r="G1411" s="831"/>
      <c r="H1411" s="831"/>
      <c r="I1411" s="831"/>
      <c r="J1411" s="831">
        <v>1</v>
      </c>
      <c r="K1411" s="831">
        <v>179</v>
      </c>
      <c r="L1411" s="831">
        <v>1</v>
      </c>
      <c r="M1411" s="831">
        <v>179</v>
      </c>
      <c r="N1411" s="831"/>
      <c r="O1411" s="831"/>
      <c r="P1411" s="827"/>
      <c r="Q1411" s="832"/>
    </row>
    <row r="1412" spans="1:17" ht="14.45" customHeight="1" x14ac:dyDescent="0.2">
      <c r="A1412" s="821" t="s">
        <v>7630</v>
      </c>
      <c r="B1412" s="822" t="s">
        <v>6415</v>
      </c>
      <c r="C1412" s="822" t="s">
        <v>6329</v>
      </c>
      <c r="D1412" s="822" t="s">
        <v>6503</v>
      </c>
      <c r="E1412" s="822" t="s">
        <v>6504</v>
      </c>
      <c r="F1412" s="831">
        <v>2</v>
      </c>
      <c r="G1412" s="831">
        <v>1250</v>
      </c>
      <c r="H1412" s="831"/>
      <c r="I1412" s="831">
        <v>625</v>
      </c>
      <c r="J1412" s="831"/>
      <c r="K1412" s="831"/>
      <c r="L1412" s="831"/>
      <c r="M1412" s="831"/>
      <c r="N1412" s="831"/>
      <c r="O1412" s="831"/>
      <c r="P1412" s="827"/>
      <c r="Q1412" s="832"/>
    </row>
    <row r="1413" spans="1:17" ht="14.45" customHeight="1" x14ac:dyDescent="0.2">
      <c r="A1413" s="821" t="s">
        <v>7630</v>
      </c>
      <c r="B1413" s="822" t="s">
        <v>6415</v>
      </c>
      <c r="C1413" s="822" t="s">
        <v>6329</v>
      </c>
      <c r="D1413" s="822" t="s">
        <v>6505</v>
      </c>
      <c r="E1413" s="822" t="s">
        <v>6504</v>
      </c>
      <c r="F1413" s="831">
        <v>2</v>
      </c>
      <c r="G1413" s="831">
        <v>1078</v>
      </c>
      <c r="H1413" s="831"/>
      <c r="I1413" s="831">
        <v>539</v>
      </c>
      <c r="J1413" s="831"/>
      <c r="K1413" s="831"/>
      <c r="L1413" s="831"/>
      <c r="M1413" s="831"/>
      <c r="N1413" s="831"/>
      <c r="O1413" s="831"/>
      <c r="P1413" s="827"/>
      <c r="Q1413" s="832"/>
    </row>
    <row r="1414" spans="1:17" ht="14.45" customHeight="1" x14ac:dyDescent="0.2">
      <c r="A1414" s="821" t="s">
        <v>7630</v>
      </c>
      <c r="B1414" s="822" t="s">
        <v>6334</v>
      </c>
      <c r="C1414" s="822" t="s">
        <v>6329</v>
      </c>
      <c r="D1414" s="822" t="s">
        <v>6382</v>
      </c>
      <c r="E1414" s="822" t="s">
        <v>6383</v>
      </c>
      <c r="F1414" s="831"/>
      <c r="G1414" s="831"/>
      <c r="H1414" s="831"/>
      <c r="I1414" s="831"/>
      <c r="J1414" s="831"/>
      <c r="K1414" s="831"/>
      <c r="L1414" s="831"/>
      <c r="M1414" s="831"/>
      <c r="N1414" s="831">
        <v>1</v>
      </c>
      <c r="O1414" s="831">
        <v>360</v>
      </c>
      <c r="P1414" s="827"/>
      <c r="Q1414" s="832">
        <v>360</v>
      </c>
    </row>
    <row r="1415" spans="1:17" ht="14.45" customHeight="1" x14ac:dyDescent="0.2">
      <c r="A1415" s="821" t="s">
        <v>7630</v>
      </c>
      <c r="B1415" s="822" t="s">
        <v>6334</v>
      </c>
      <c r="C1415" s="822" t="s">
        <v>6329</v>
      </c>
      <c r="D1415" s="822" t="s">
        <v>6402</v>
      </c>
      <c r="E1415" s="822" t="s">
        <v>6403</v>
      </c>
      <c r="F1415" s="831"/>
      <c r="G1415" s="831"/>
      <c r="H1415" s="831"/>
      <c r="I1415" s="831"/>
      <c r="J1415" s="831"/>
      <c r="K1415" s="831"/>
      <c r="L1415" s="831"/>
      <c r="M1415" s="831"/>
      <c r="N1415" s="831">
        <v>1</v>
      </c>
      <c r="O1415" s="831">
        <v>180</v>
      </c>
      <c r="P1415" s="827"/>
      <c r="Q1415" s="832">
        <v>180</v>
      </c>
    </row>
    <row r="1416" spans="1:17" ht="14.45" customHeight="1" x14ac:dyDescent="0.2">
      <c r="A1416" s="821" t="s">
        <v>7631</v>
      </c>
      <c r="B1416" s="822" t="s">
        <v>6415</v>
      </c>
      <c r="C1416" s="822" t="s">
        <v>6329</v>
      </c>
      <c r="D1416" s="822" t="s">
        <v>6376</v>
      </c>
      <c r="E1416" s="822" t="s">
        <v>6377</v>
      </c>
      <c r="F1416" s="831">
        <v>1</v>
      </c>
      <c r="G1416" s="831">
        <v>37</v>
      </c>
      <c r="H1416" s="831"/>
      <c r="I1416" s="831">
        <v>37</v>
      </c>
      <c r="J1416" s="831"/>
      <c r="K1416" s="831"/>
      <c r="L1416" s="831"/>
      <c r="M1416" s="831"/>
      <c r="N1416" s="831"/>
      <c r="O1416" s="831"/>
      <c r="P1416" s="827"/>
      <c r="Q1416" s="832"/>
    </row>
    <row r="1417" spans="1:17" ht="14.45" customHeight="1" x14ac:dyDescent="0.2">
      <c r="A1417" s="821" t="s">
        <v>7631</v>
      </c>
      <c r="B1417" s="822" t="s">
        <v>6415</v>
      </c>
      <c r="C1417" s="822" t="s">
        <v>6329</v>
      </c>
      <c r="D1417" s="822" t="s">
        <v>6423</v>
      </c>
      <c r="E1417" s="822" t="s">
        <v>6424</v>
      </c>
      <c r="F1417" s="831">
        <v>14</v>
      </c>
      <c r="G1417" s="831">
        <v>3528</v>
      </c>
      <c r="H1417" s="831">
        <v>1.5433070866141732</v>
      </c>
      <c r="I1417" s="831">
        <v>252</v>
      </c>
      <c r="J1417" s="831">
        <v>9</v>
      </c>
      <c r="K1417" s="831">
        <v>2286</v>
      </c>
      <c r="L1417" s="831">
        <v>1</v>
      </c>
      <c r="M1417" s="831">
        <v>254</v>
      </c>
      <c r="N1417" s="831">
        <v>7</v>
      </c>
      <c r="O1417" s="831">
        <v>1785</v>
      </c>
      <c r="P1417" s="827">
        <v>0.78083989501312334</v>
      </c>
      <c r="Q1417" s="832">
        <v>255</v>
      </c>
    </row>
    <row r="1418" spans="1:17" ht="14.45" customHeight="1" x14ac:dyDescent="0.2">
      <c r="A1418" s="821" t="s">
        <v>7631</v>
      </c>
      <c r="B1418" s="822" t="s">
        <v>6415</v>
      </c>
      <c r="C1418" s="822" t="s">
        <v>6329</v>
      </c>
      <c r="D1418" s="822" t="s">
        <v>6425</v>
      </c>
      <c r="E1418" s="822" t="s">
        <v>6426</v>
      </c>
      <c r="F1418" s="831">
        <v>12</v>
      </c>
      <c r="G1418" s="831">
        <v>1524</v>
      </c>
      <c r="H1418" s="831">
        <v>1.5119047619047619</v>
      </c>
      <c r="I1418" s="831">
        <v>127</v>
      </c>
      <c r="J1418" s="831">
        <v>8</v>
      </c>
      <c r="K1418" s="831">
        <v>1008</v>
      </c>
      <c r="L1418" s="831">
        <v>1</v>
      </c>
      <c r="M1418" s="831">
        <v>126</v>
      </c>
      <c r="N1418" s="831">
        <v>8</v>
      </c>
      <c r="O1418" s="831">
        <v>1016</v>
      </c>
      <c r="P1418" s="827">
        <v>1.0079365079365079</v>
      </c>
      <c r="Q1418" s="832">
        <v>127</v>
      </c>
    </row>
    <row r="1419" spans="1:17" ht="14.45" customHeight="1" x14ac:dyDescent="0.2">
      <c r="A1419" s="821" t="s">
        <v>7631</v>
      </c>
      <c r="B1419" s="822" t="s">
        <v>6415</v>
      </c>
      <c r="C1419" s="822" t="s">
        <v>6329</v>
      </c>
      <c r="D1419" s="822" t="s">
        <v>6441</v>
      </c>
      <c r="E1419" s="822" t="s">
        <v>6439</v>
      </c>
      <c r="F1419" s="831">
        <v>11</v>
      </c>
      <c r="G1419" s="831">
        <v>8382</v>
      </c>
      <c r="H1419" s="831">
        <v>1.3678198433420365</v>
      </c>
      <c r="I1419" s="831">
        <v>762</v>
      </c>
      <c r="J1419" s="831">
        <v>8</v>
      </c>
      <c r="K1419" s="831">
        <v>6128</v>
      </c>
      <c r="L1419" s="831">
        <v>1</v>
      </c>
      <c r="M1419" s="831">
        <v>766</v>
      </c>
      <c r="N1419" s="831"/>
      <c r="O1419" s="831"/>
      <c r="P1419" s="827"/>
      <c r="Q1419" s="832"/>
    </row>
    <row r="1420" spans="1:17" ht="14.45" customHeight="1" x14ac:dyDescent="0.2">
      <c r="A1420" s="821" t="s">
        <v>7631</v>
      </c>
      <c r="B1420" s="822" t="s">
        <v>6415</v>
      </c>
      <c r="C1420" s="822" t="s">
        <v>6329</v>
      </c>
      <c r="D1420" s="822" t="s">
        <v>6459</v>
      </c>
      <c r="E1420" s="822" t="s">
        <v>6460</v>
      </c>
      <c r="F1420" s="831">
        <v>3</v>
      </c>
      <c r="G1420" s="831">
        <v>2457</v>
      </c>
      <c r="H1420" s="831"/>
      <c r="I1420" s="831">
        <v>819</v>
      </c>
      <c r="J1420" s="831"/>
      <c r="K1420" s="831"/>
      <c r="L1420" s="831"/>
      <c r="M1420" s="831"/>
      <c r="N1420" s="831">
        <v>7</v>
      </c>
      <c r="O1420" s="831">
        <v>5782</v>
      </c>
      <c r="P1420" s="827"/>
      <c r="Q1420" s="832">
        <v>826</v>
      </c>
    </row>
    <row r="1421" spans="1:17" ht="14.45" customHeight="1" x14ac:dyDescent="0.2">
      <c r="A1421" s="821" t="s">
        <v>7631</v>
      </c>
      <c r="B1421" s="822" t="s">
        <v>6415</v>
      </c>
      <c r="C1421" s="822" t="s">
        <v>6329</v>
      </c>
      <c r="D1421" s="822" t="s">
        <v>6446</v>
      </c>
      <c r="E1421" s="822" t="s">
        <v>6447</v>
      </c>
      <c r="F1421" s="831">
        <v>1</v>
      </c>
      <c r="G1421" s="831">
        <v>215</v>
      </c>
      <c r="H1421" s="831"/>
      <c r="I1421" s="831">
        <v>215</v>
      </c>
      <c r="J1421" s="831"/>
      <c r="K1421" s="831"/>
      <c r="L1421" s="831"/>
      <c r="M1421" s="831"/>
      <c r="N1421" s="831">
        <v>2</v>
      </c>
      <c r="O1421" s="831">
        <v>438</v>
      </c>
      <c r="P1421" s="827"/>
      <c r="Q1421" s="832">
        <v>219</v>
      </c>
    </row>
    <row r="1422" spans="1:17" ht="14.45" customHeight="1" x14ac:dyDescent="0.2">
      <c r="A1422" s="821" t="s">
        <v>7631</v>
      </c>
      <c r="B1422" s="822" t="s">
        <v>6415</v>
      </c>
      <c r="C1422" s="822" t="s">
        <v>6329</v>
      </c>
      <c r="D1422" s="822" t="s">
        <v>6382</v>
      </c>
      <c r="E1422" s="822" t="s">
        <v>6383</v>
      </c>
      <c r="F1422" s="831">
        <v>1</v>
      </c>
      <c r="G1422" s="831">
        <v>355</v>
      </c>
      <c r="H1422" s="831">
        <v>0.49581005586592181</v>
      </c>
      <c r="I1422" s="831">
        <v>355</v>
      </c>
      <c r="J1422" s="831">
        <v>2</v>
      </c>
      <c r="K1422" s="831">
        <v>716</v>
      </c>
      <c r="L1422" s="831">
        <v>1</v>
      </c>
      <c r="M1422" s="831">
        <v>358</v>
      </c>
      <c r="N1422" s="831"/>
      <c r="O1422" s="831"/>
      <c r="P1422" s="827"/>
      <c r="Q1422" s="832"/>
    </row>
    <row r="1423" spans="1:17" ht="14.45" customHeight="1" x14ac:dyDescent="0.2">
      <c r="A1423" s="821" t="s">
        <v>7631</v>
      </c>
      <c r="B1423" s="822" t="s">
        <v>6415</v>
      </c>
      <c r="C1423" s="822" t="s">
        <v>6329</v>
      </c>
      <c r="D1423" s="822" t="s">
        <v>6448</v>
      </c>
      <c r="E1423" s="822" t="s">
        <v>6449</v>
      </c>
      <c r="F1423" s="831">
        <v>14</v>
      </c>
      <c r="G1423" s="831">
        <v>1204</v>
      </c>
      <c r="H1423" s="831">
        <v>1.7102272727272727</v>
      </c>
      <c r="I1423" s="831">
        <v>86</v>
      </c>
      <c r="J1423" s="831">
        <v>8</v>
      </c>
      <c r="K1423" s="831">
        <v>704</v>
      </c>
      <c r="L1423" s="831">
        <v>1</v>
      </c>
      <c r="M1423" s="831">
        <v>88</v>
      </c>
      <c r="N1423" s="831">
        <v>7</v>
      </c>
      <c r="O1423" s="831">
        <v>623</v>
      </c>
      <c r="P1423" s="827">
        <v>0.88494318181818177</v>
      </c>
      <c r="Q1423" s="832">
        <v>89</v>
      </c>
    </row>
    <row r="1424" spans="1:17" ht="14.45" customHeight="1" x14ac:dyDescent="0.2">
      <c r="A1424" s="821" t="s">
        <v>7631</v>
      </c>
      <c r="B1424" s="822" t="s">
        <v>6415</v>
      </c>
      <c r="C1424" s="822" t="s">
        <v>6329</v>
      </c>
      <c r="D1424" s="822" t="s">
        <v>6428</v>
      </c>
      <c r="E1424" s="822" t="s">
        <v>6429</v>
      </c>
      <c r="F1424" s="831">
        <v>1</v>
      </c>
      <c r="G1424" s="831">
        <v>720</v>
      </c>
      <c r="H1424" s="831"/>
      <c r="I1424" s="831">
        <v>720</v>
      </c>
      <c r="J1424" s="831"/>
      <c r="K1424" s="831"/>
      <c r="L1424" s="831"/>
      <c r="M1424" s="831"/>
      <c r="N1424" s="831">
        <v>1</v>
      </c>
      <c r="O1424" s="831">
        <v>725</v>
      </c>
      <c r="P1424" s="827"/>
      <c r="Q1424" s="832">
        <v>725</v>
      </c>
    </row>
    <row r="1425" spans="1:17" ht="14.45" customHeight="1" x14ac:dyDescent="0.2">
      <c r="A1425" s="821" t="s">
        <v>7631</v>
      </c>
      <c r="B1425" s="822" t="s">
        <v>6334</v>
      </c>
      <c r="C1425" s="822" t="s">
        <v>6329</v>
      </c>
      <c r="D1425" s="822" t="s">
        <v>6376</v>
      </c>
      <c r="E1425" s="822" t="s">
        <v>6377</v>
      </c>
      <c r="F1425" s="831"/>
      <c r="G1425" s="831"/>
      <c r="H1425" s="831"/>
      <c r="I1425" s="831"/>
      <c r="J1425" s="831"/>
      <c r="K1425" s="831"/>
      <c r="L1425" s="831"/>
      <c r="M1425" s="831"/>
      <c r="N1425" s="831">
        <v>1</v>
      </c>
      <c r="O1425" s="831">
        <v>38</v>
      </c>
      <c r="P1425" s="827"/>
      <c r="Q1425" s="832">
        <v>38</v>
      </c>
    </row>
    <row r="1426" spans="1:17" ht="14.45" customHeight="1" x14ac:dyDescent="0.2">
      <c r="A1426" s="821" t="s">
        <v>7631</v>
      </c>
      <c r="B1426" s="822" t="s">
        <v>6334</v>
      </c>
      <c r="C1426" s="822" t="s">
        <v>6329</v>
      </c>
      <c r="D1426" s="822" t="s">
        <v>6382</v>
      </c>
      <c r="E1426" s="822" t="s">
        <v>6383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1</v>
      </c>
      <c r="O1426" s="831">
        <v>360</v>
      </c>
      <c r="P1426" s="827"/>
      <c r="Q1426" s="832">
        <v>360</v>
      </c>
    </row>
    <row r="1427" spans="1:17" ht="14.45" customHeight="1" x14ac:dyDescent="0.2">
      <c r="A1427" s="821" t="s">
        <v>7632</v>
      </c>
      <c r="B1427" s="822" t="s">
        <v>6415</v>
      </c>
      <c r="C1427" s="822" t="s">
        <v>6329</v>
      </c>
      <c r="D1427" s="822" t="s">
        <v>6376</v>
      </c>
      <c r="E1427" s="822" t="s">
        <v>6377</v>
      </c>
      <c r="F1427" s="831">
        <v>1</v>
      </c>
      <c r="G1427" s="831">
        <v>37</v>
      </c>
      <c r="H1427" s="831"/>
      <c r="I1427" s="831">
        <v>37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7632</v>
      </c>
      <c r="B1428" s="822" t="s">
        <v>6415</v>
      </c>
      <c r="C1428" s="822" t="s">
        <v>6329</v>
      </c>
      <c r="D1428" s="822" t="s">
        <v>6423</v>
      </c>
      <c r="E1428" s="822" t="s">
        <v>6424</v>
      </c>
      <c r="F1428" s="831">
        <v>84</v>
      </c>
      <c r="G1428" s="831">
        <v>21168</v>
      </c>
      <c r="H1428" s="831">
        <v>1.0684433676559661</v>
      </c>
      <c r="I1428" s="831">
        <v>252</v>
      </c>
      <c r="J1428" s="831">
        <v>78</v>
      </c>
      <c r="K1428" s="831">
        <v>19812</v>
      </c>
      <c r="L1428" s="831">
        <v>1</v>
      </c>
      <c r="M1428" s="831">
        <v>254</v>
      </c>
      <c r="N1428" s="831">
        <v>103</v>
      </c>
      <c r="O1428" s="831">
        <v>26265</v>
      </c>
      <c r="P1428" s="827">
        <v>1.3257116898849182</v>
      </c>
      <c r="Q1428" s="832">
        <v>255</v>
      </c>
    </row>
    <row r="1429" spans="1:17" ht="14.45" customHeight="1" x14ac:dyDescent="0.2">
      <c r="A1429" s="821" t="s">
        <v>7632</v>
      </c>
      <c r="B1429" s="822" t="s">
        <v>6415</v>
      </c>
      <c r="C1429" s="822" t="s">
        <v>6329</v>
      </c>
      <c r="D1429" s="822" t="s">
        <v>6425</v>
      </c>
      <c r="E1429" s="822" t="s">
        <v>6426</v>
      </c>
      <c r="F1429" s="831">
        <v>86</v>
      </c>
      <c r="G1429" s="831">
        <v>10906</v>
      </c>
      <c r="H1429" s="831">
        <v>1.3114478114478114</v>
      </c>
      <c r="I1429" s="831">
        <v>126.81395348837209</v>
      </c>
      <c r="J1429" s="831">
        <v>66</v>
      </c>
      <c r="K1429" s="831">
        <v>8316</v>
      </c>
      <c r="L1429" s="831">
        <v>1</v>
      </c>
      <c r="M1429" s="831">
        <v>126</v>
      </c>
      <c r="N1429" s="831">
        <v>67</v>
      </c>
      <c r="O1429" s="831">
        <v>8509</v>
      </c>
      <c r="P1429" s="827">
        <v>1.0232082732082732</v>
      </c>
      <c r="Q1429" s="832">
        <v>127</v>
      </c>
    </row>
    <row r="1430" spans="1:17" ht="14.45" customHeight="1" x14ac:dyDescent="0.2">
      <c r="A1430" s="821" t="s">
        <v>7632</v>
      </c>
      <c r="B1430" s="822" t="s">
        <v>6415</v>
      </c>
      <c r="C1430" s="822" t="s">
        <v>6329</v>
      </c>
      <c r="D1430" s="822" t="s">
        <v>6434</v>
      </c>
      <c r="E1430" s="822" t="s">
        <v>6435</v>
      </c>
      <c r="F1430" s="831">
        <v>1</v>
      </c>
      <c r="G1430" s="831">
        <v>332</v>
      </c>
      <c r="H1430" s="831"/>
      <c r="I1430" s="831">
        <v>332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7632</v>
      </c>
      <c r="B1431" s="822" t="s">
        <v>6415</v>
      </c>
      <c r="C1431" s="822" t="s">
        <v>6329</v>
      </c>
      <c r="D1431" s="822" t="s">
        <v>6436</v>
      </c>
      <c r="E1431" s="822" t="s">
        <v>6437</v>
      </c>
      <c r="F1431" s="831">
        <v>11</v>
      </c>
      <c r="G1431" s="831">
        <v>5456</v>
      </c>
      <c r="H1431" s="831">
        <v>5.4779116465863451</v>
      </c>
      <c r="I1431" s="831">
        <v>496</v>
      </c>
      <c r="J1431" s="831">
        <v>2</v>
      </c>
      <c r="K1431" s="831">
        <v>996</v>
      </c>
      <c r="L1431" s="831">
        <v>1</v>
      </c>
      <c r="M1431" s="831">
        <v>498</v>
      </c>
      <c r="N1431" s="831">
        <v>2</v>
      </c>
      <c r="O1431" s="831">
        <v>998</v>
      </c>
      <c r="P1431" s="827">
        <v>1.0020080321285141</v>
      </c>
      <c r="Q1431" s="832">
        <v>499</v>
      </c>
    </row>
    <row r="1432" spans="1:17" ht="14.45" customHeight="1" x14ac:dyDescent="0.2">
      <c r="A1432" s="821" t="s">
        <v>7632</v>
      </c>
      <c r="B1432" s="822" t="s">
        <v>6415</v>
      </c>
      <c r="C1432" s="822" t="s">
        <v>6329</v>
      </c>
      <c r="D1432" s="822" t="s">
        <v>6438</v>
      </c>
      <c r="E1432" s="822" t="s">
        <v>6439</v>
      </c>
      <c r="F1432" s="831">
        <v>3</v>
      </c>
      <c r="G1432" s="831">
        <v>2067</v>
      </c>
      <c r="H1432" s="831">
        <v>1.495658465991317</v>
      </c>
      <c r="I1432" s="831">
        <v>689</v>
      </c>
      <c r="J1432" s="831">
        <v>2</v>
      </c>
      <c r="K1432" s="831">
        <v>1382</v>
      </c>
      <c r="L1432" s="831">
        <v>1</v>
      </c>
      <c r="M1432" s="831">
        <v>691</v>
      </c>
      <c r="N1432" s="831"/>
      <c r="O1432" s="831"/>
      <c r="P1432" s="827"/>
      <c r="Q1432" s="832"/>
    </row>
    <row r="1433" spans="1:17" ht="14.45" customHeight="1" x14ac:dyDescent="0.2">
      <c r="A1433" s="821" t="s">
        <v>7632</v>
      </c>
      <c r="B1433" s="822" t="s">
        <v>6415</v>
      </c>
      <c r="C1433" s="822" t="s">
        <v>6329</v>
      </c>
      <c r="D1433" s="822" t="s">
        <v>6440</v>
      </c>
      <c r="E1433" s="822" t="s">
        <v>6437</v>
      </c>
      <c r="F1433" s="831">
        <v>5</v>
      </c>
      <c r="G1433" s="831">
        <v>2845</v>
      </c>
      <c r="H1433" s="831">
        <v>0.62063699825479934</v>
      </c>
      <c r="I1433" s="831">
        <v>569</v>
      </c>
      <c r="J1433" s="831">
        <v>8</v>
      </c>
      <c r="K1433" s="831">
        <v>4584</v>
      </c>
      <c r="L1433" s="831">
        <v>1</v>
      </c>
      <c r="M1433" s="831">
        <v>573</v>
      </c>
      <c r="N1433" s="831">
        <v>24</v>
      </c>
      <c r="O1433" s="831">
        <v>13824</v>
      </c>
      <c r="P1433" s="827">
        <v>3.0157068062827226</v>
      </c>
      <c r="Q1433" s="832">
        <v>576</v>
      </c>
    </row>
    <row r="1434" spans="1:17" ht="14.45" customHeight="1" x14ac:dyDescent="0.2">
      <c r="A1434" s="821" t="s">
        <v>7632</v>
      </c>
      <c r="B1434" s="822" t="s">
        <v>6415</v>
      </c>
      <c r="C1434" s="822" t="s">
        <v>6329</v>
      </c>
      <c r="D1434" s="822" t="s">
        <v>6441</v>
      </c>
      <c r="E1434" s="822" t="s">
        <v>6439</v>
      </c>
      <c r="F1434" s="831">
        <v>9</v>
      </c>
      <c r="G1434" s="831">
        <v>6858</v>
      </c>
      <c r="H1434" s="831"/>
      <c r="I1434" s="831">
        <v>762</v>
      </c>
      <c r="J1434" s="831"/>
      <c r="K1434" s="831"/>
      <c r="L1434" s="831"/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7632</v>
      </c>
      <c r="B1435" s="822" t="s">
        <v>6415</v>
      </c>
      <c r="C1435" s="822" t="s">
        <v>6329</v>
      </c>
      <c r="D1435" s="822" t="s">
        <v>6459</v>
      </c>
      <c r="E1435" s="822" t="s">
        <v>6460</v>
      </c>
      <c r="F1435" s="831">
        <v>19</v>
      </c>
      <c r="G1435" s="831">
        <v>15561</v>
      </c>
      <c r="H1435" s="831">
        <v>0.60992435229098896</v>
      </c>
      <c r="I1435" s="831">
        <v>819</v>
      </c>
      <c r="J1435" s="831">
        <v>31</v>
      </c>
      <c r="K1435" s="831">
        <v>25513</v>
      </c>
      <c r="L1435" s="831">
        <v>1</v>
      </c>
      <c r="M1435" s="831">
        <v>823</v>
      </c>
      <c r="N1435" s="831">
        <v>9</v>
      </c>
      <c r="O1435" s="831">
        <v>7434</v>
      </c>
      <c r="P1435" s="827">
        <v>0.29138086465723356</v>
      </c>
      <c r="Q1435" s="832">
        <v>826</v>
      </c>
    </row>
    <row r="1436" spans="1:17" ht="14.45" customHeight="1" x14ac:dyDescent="0.2">
      <c r="A1436" s="821" t="s">
        <v>7632</v>
      </c>
      <c r="B1436" s="822" t="s">
        <v>6415</v>
      </c>
      <c r="C1436" s="822" t="s">
        <v>6329</v>
      </c>
      <c r="D1436" s="822" t="s">
        <v>6427</v>
      </c>
      <c r="E1436" s="822" t="s">
        <v>6399</v>
      </c>
      <c r="F1436" s="831">
        <v>1</v>
      </c>
      <c r="G1436" s="831">
        <v>463</v>
      </c>
      <c r="H1436" s="831">
        <v>0.49465811965811968</v>
      </c>
      <c r="I1436" s="831">
        <v>463</v>
      </c>
      <c r="J1436" s="831">
        <v>2</v>
      </c>
      <c r="K1436" s="831">
        <v>936</v>
      </c>
      <c r="L1436" s="831">
        <v>1</v>
      </c>
      <c r="M1436" s="831">
        <v>468</v>
      </c>
      <c r="N1436" s="831">
        <v>3</v>
      </c>
      <c r="O1436" s="831">
        <v>1419</v>
      </c>
      <c r="P1436" s="827">
        <v>1.516025641025641</v>
      </c>
      <c r="Q1436" s="832">
        <v>473</v>
      </c>
    </row>
    <row r="1437" spans="1:17" ht="14.45" customHeight="1" x14ac:dyDescent="0.2">
      <c r="A1437" s="821" t="s">
        <v>7632</v>
      </c>
      <c r="B1437" s="822" t="s">
        <v>6415</v>
      </c>
      <c r="C1437" s="822" t="s">
        <v>6329</v>
      </c>
      <c r="D1437" s="822" t="s">
        <v>6446</v>
      </c>
      <c r="E1437" s="822" t="s">
        <v>6447</v>
      </c>
      <c r="F1437" s="831">
        <v>14</v>
      </c>
      <c r="G1437" s="831">
        <v>3010</v>
      </c>
      <c r="H1437" s="831">
        <v>1.3870967741935485</v>
      </c>
      <c r="I1437" s="831">
        <v>215</v>
      </c>
      <c r="J1437" s="831">
        <v>10</v>
      </c>
      <c r="K1437" s="831">
        <v>2170</v>
      </c>
      <c r="L1437" s="831">
        <v>1</v>
      </c>
      <c r="M1437" s="831">
        <v>217</v>
      </c>
      <c r="N1437" s="831">
        <v>4</v>
      </c>
      <c r="O1437" s="831">
        <v>876</v>
      </c>
      <c r="P1437" s="827">
        <v>0.40368663594470044</v>
      </c>
      <c r="Q1437" s="832">
        <v>219</v>
      </c>
    </row>
    <row r="1438" spans="1:17" ht="14.45" customHeight="1" x14ac:dyDescent="0.2">
      <c r="A1438" s="821" t="s">
        <v>7632</v>
      </c>
      <c r="B1438" s="822" t="s">
        <v>6415</v>
      </c>
      <c r="C1438" s="822" t="s">
        <v>6329</v>
      </c>
      <c r="D1438" s="822" t="s">
        <v>6380</v>
      </c>
      <c r="E1438" s="822" t="s">
        <v>6381</v>
      </c>
      <c r="F1438" s="831">
        <v>1</v>
      </c>
      <c r="G1438" s="831">
        <v>702</v>
      </c>
      <c r="H1438" s="831"/>
      <c r="I1438" s="831">
        <v>702</v>
      </c>
      <c r="J1438" s="831"/>
      <c r="K1438" s="831"/>
      <c r="L1438" s="831"/>
      <c r="M1438" s="831"/>
      <c r="N1438" s="831"/>
      <c r="O1438" s="831"/>
      <c r="P1438" s="827"/>
      <c r="Q1438" s="832"/>
    </row>
    <row r="1439" spans="1:17" ht="14.45" customHeight="1" x14ac:dyDescent="0.2">
      <c r="A1439" s="821" t="s">
        <v>7632</v>
      </c>
      <c r="B1439" s="822" t="s">
        <v>6415</v>
      </c>
      <c r="C1439" s="822" t="s">
        <v>6329</v>
      </c>
      <c r="D1439" s="822" t="s">
        <v>6382</v>
      </c>
      <c r="E1439" s="822" t="s">
        <v>6383</v>
      </c>
      <c r="F1439" s="831">
        <v>3</v>
      </c>
      <c r="G1439" s="831">
        <v>1065</v>
      </c>
      <c r="H1439" s="831">
        <v>2.9748603351955309</v>
      </c>
      <c r="I1439" s="831">
        <v>355</v>
      </c>
      <c r="J1439" s="831">
        <v>1</v>
      </c>
      <c r="K1439" s="831">
        <v>358</v>
      </c>
      <c r="L1439" s="831">
        <v>1</v>
      </c>
      <c r="M1439" s="831">
        <v>358</v>
      </c>
      <c r="N1439" s="831"/>
      <c r="O1439" s="831"/>
      <c r="P1439" s="827"/>
      <c r="Q1439" s="832"/>
    </row>
    <row r="1440" spans="1:17" ht="14.45" customHeight="1" x14ac:dyDescent="0.2">
      <c r="A1440" s="821" t="s">
        <v>7632</v>
      </c>
      <c r="B1440" s="822" t="s">
        <v>6415</v>
      </c>
      <c r="C1440" s="822" t="s">
        <v>6329</v>
      </c>
      <c r="D1440" s="822" t="s">
        <v>6448</v>
      </c>
      <c r="E1440" s="822" t="s">
        <v>6449</v>
      </c>
      <c r="F1440" s="831">
        <v>21</v>
      </c>
      <c r="G1440" s="831">
        <v>1806</v>
      </c>
      <c r="H1440" s="831">
        <v>0.68409090909090908</v>
      </c>
      <c r="I1440" s="831">
        <v>86</v>
      </c>
      <c r="J1440" s="831">
        <v>30</v>
      </c>
      <c r="K1440" s="831">
        <v>2640</v>
      </c>
      <c r="L1440" s="831">
        <v>1</v>
      </c>
      <c r="M1440" s="831">
        <v>88</v>
      </c>
      <c r="N1440" s="831">
        <v>14</v>
      </c>
      <c r="O1440" s="831">
        <v>1246</v>
      </c>
      <c r="P1440" s="827">
        <v>0.47196969696969698</v>
      </c>
      <c r="Q1440" s="832">
        <v>89</v>
      </c>
    </row>
    <row r="1441" spans="1:17" ht="14.45" customHeight="1" x14ac:dyDescent="0.2">
      <c r="A1441" s="821" t="s">
        <v>7632</v>
      </c>
      <c r="B1441" s="822" t="s">
        <v>6415</v>
      </c>
      <c r="C1441" s="822" t="s">
        <v>6329</v>
      </c>
      <c r="D1441" s="822" t="s">
        <v>6428</v>
      </c>
      <c r="E1441" s="822" t="s">
        <v>6429</v>
      </c>
      <c r="F1441" s="831">
        <v>4</v>
      </c>
      <c r="G1441" s="831">
        <v>2880</v>
      </c>
      <c r="H1441" s="831">
        <v>1.991701244813278</v>
      </c>
      <c r="I1441" s="831">
        <v>720</v>
      </c>
      <c r="J1441" s="831">
        <v>2</v>
      </c>
      <c r="K1441" s="831">
        <v>1446</v>
      </c>
      <c r="L1441" s="831">
        <v>1</v>
      </c>
      <c r="M1441" s="831">
        <v>723</v>
      </c>
      <c r="N1441" s="831">
        <v>1</v>
      </c>
      <c r="O1441" s="831">
        <v>725</v>
      </c>
      <c r="P1441" s="827">
        <v>0.50138312586445366</v>
      </c>
      <c r="Q1441" s="832">
        <v>725</v>
      </c>
    </row>
    <row r="1442" spans="1:17" ht="14.45" customHeight="1" x14ac:dyDescent="0.2">
      <c r="A1442" s="821" t="s">
        <v>7632</v>
      </c>
      <c r="B1442" s="822" t="s">
        <v>6415</v>
      </c>
      <c r="C1442" s="822" t="s">
        <v>6329</v>
      </c>
      <c r="D1442" s="822" t="s">
        <v>6386</v>
      </c>
      <c r="E1442" s="822" t="s">
        <v>6387</v>
      </c>
      <c r="F1442" s="831"/>
      <c r="G1442" s="831"/>
      <c r="H1442" s="831"/>
      <c r="I1442" s="831"/>
      <c r="J1442" s="831">
        <v>19</v>
      </c>
      <c r="K1442" s="831">
        <v>2318</v>
      </c>
      <c r="L1442" s="831">
        <v>1</v>
      </c>
      <c r="M1442" s="831">
        <v>122</v>
      </c>
      <c r="N1442" s="831"/>
      <c r="O1442" s="831"/>
      <c r="P1442" s="827"/>
      <c r="Q1442" s="832"/>
    </row>
    <row r="1443" spans="1:17" ht="14.45" customHeight="1" x14ac:dyDescent="0.2">
      <c r="A1443" s="821" t="s">
        <v>7632</v>
      </c>
      <c r="B1443" s="822" t="s">
        <v>6415</v>
      </c>
      <c r="C1443" s="822" t="s">
        <v>6329</v>
      </c>
      <c r="D1443" s="822" t="s">
        <v>6461</v>
      </c>
      <c r="E1443" s="822" t="s">
        <v>6460</v>
      </c>
      <c r="F1443" s="831">
        <v>2</v>
      </c>
      <c r="G1443" s="831">
        <v>1492</v>
      </c>
      <c r="H1443" s="831">
        <v>0.6648841354723708</v>
      </c>
      <c r="I1443" s="831">
        <v>746</v>
      </c>
      <c r="J1443" s="831">
        <v>3</v>
      </c>
      <c r="K1443" s="831">
        <v>2244</v>
      </c>
      <c r="L1443" s="831">
        <v>1</v>
      </c>
      <c r="M1443" s="831">
        <v>748</v>
      </c>
      <c r="N1443" s="831">
        <v>5</v>
      </c>
      <c r="O1443" s="831">
        <v>3745</v>
      </c>
      <c r="P1443" s="827">
        <v>1.6688948306595366</v>
      </c>
      <c r="Q1443" s="832">
        <v>749</v>
      </c>
    </row>
    <row r="1444" spans="1:17" ht="14.45" customHeight="1" x14ac:dyDescent="0.2">
      <c r="A1444" s="821" t="s">
        <v>7632</v>
      </c>
      <c r="B1444" s="822" t="s">
        <v>6415</v>
      </c>
      <c r="C1444" s="822" t="s">
        <v>6329</v>
      </c>
      <c r="D1444" s="822" t="s">
        <v>6450</v>
      </c>
      <c r="E1444" s="822" t="s">
        <v>6451</v>
      </c>
      <c r="F1444" s="831">
        <v>39</v>
      </c>
      <c r="G1444" s="831">
        <v>12012</v>
      </c>
      <c r="H1444" s="831">
        <v>2.9806451612903224</v>
      </c>
      <c r="I1444" s="831">
        <v>308</v>
      </c>
      <c r="J1444" s="831">
        <v>13</v>
      </c>
      <c r="K1444" s="831">
        <v>4030</v>
      </c>
      <c r="L1444" s="831">
        <v>1</v>
      </c>
      <c r="M1444" s="831">
        <v>310</v>
      </c>
      <c r="N1444" s="831">
        <v>7</v>
      </c>
      <c r="O1444" s="831">
        <v>2177</v>
      </c>
      <c r="P1444" s="827">
        <v>0.54019851116625306</v>
      </c>
      <c r="Q1444" s="832">
        <v>311</v>
      </c>
    </row>
    <row r="1445" spans="1:17" ht="14.45" customHeight="1" x14ac:dyDescent="0.2">
      <c r="A1445" s="821" t="s">
        <v>7632</v>
      </c>
      <c r="B1445" s="822" t="s">
        <v>6415</v>
      </c>
      <c r="C1445" s="822" t="s">
        <v>6329</v>
      </c>
      <c r="D1445" s="822" t="s">
        <v>6452</v>
      </c>
      <c r="E1445" s="822" t="s">
        <v>6447</v>
      </c>
      <c r="F1445" s="831">
        <v>1</v>
      </c>
      <c r="G1445" s="831">
        <v>179</v>
      </c>
      <c r="H1445" s="831">
        <v>1</v>
      </c>
      <c r="I1445" s="831">
        <v>179</v>
      </c>
      <c r="J1445" s="831">
        <v>1</v>
      </c>
      <c r="K1445" s="831">
        <v>179</v>
      </c>
      <c r="L1445" s="831">
        <v>1</v>
      </c>
      <c r="M1445" s="831">
        <v>179</v>
      </c>
      <c r="N1445" s="831"/>
      <c r="O1445" s="831"/>
      <c r="P1445" s="827"/>
      <c r="Q1445" s="832"/>
    </row>
    <row r="1446" spans="1:17" ht="14.45" customHeight="1" x14ac:dyDescent="0.2">
      <c r="A1446" s="821" t="s">
        <v>7632</v>
      </c>
      <c r="B1446" s="822" t="s">
        <v>6415</v>
      </c>
      <c r="C1446" s="822" t="s">
        <v>6329</v>
      </c>
      <c r="D1446" s="822" t="s">
        <v>6453</v>
      </c>
      <c r="E1446" s="822" t="s">
        <v>6451</v>
      </c>
      <c r="F1446" s="831">
        <v>15</v>
      </c>
      <c r="G1446" s="831">
        <v>5715</v>
      </c>
      <c r="H1446" s="831">
        <v>0.44982290436835892</v>
      </c>
      <c r="I1446" s="831">
        <v>381</v>
      </c>
      <c r="J1446" s="831">
        <v>33</v>
      </c>
      <c r="K1446" s="831">
        <v>12705</v>
      </c>
      <c r="L1446" s="831">
        <v>1</v>
      </c>
      <c r="M1446" s="831">
        <v>385</v>
      </c>
      <c r="N1446" s="831">
        <v>44</v>
      </c>
      <c r="O1446" s="831">
        <v>17072</v>
      </c>
      <c r="P1446" s="827">
        <v>1.3437229437229437</v>
      </c>
      <c r="Q1446" s="832">
        <v>388</v>
      </c>
    </row>
    <row r="1447" spans="1:17" ht="14.45" customHeight="1" x14ac:dyDescent="0.2">
      <c r="A1447" s="821" t="s">
        <v>7632</v>
      </c>
      <c r="B1447" s="822" t="s">
        <v>6415</v>
      </c>
      <c r="C1447" s="822" t="s">
        <v>6329</v>
      </c>
      <c r="D1447" s="822" t="s">
        <v>6396</v>
      </c>
      <c r="E1447" s="822" t="s">
        <v>6397</v>
      </c>
      <c r="F1447" s="831"/>
      <c r="G1447" s="831"/>
      <c r="H1447" s="831"/>
      <c r="I1447" s="831"/>
      <c r="J1447" s="831">
        <v>1</v>
      </c>
      <c r="K1447" s="831">
        <v>622</v>
      </c>
      <c r="L1447" s="831">
        <v>1</v>
      </c>
      <c r="M1447" s="831">
        <v>622</v>
      </c>
      <c r="N1447" s="831"/>
      <c r="O1447" s="831"/>
      <c r="P1447" s="827"/>
      <c r="Q1447" s="832"/>
    </row>
    <row r="1448" spans="1:17" ht="14.45" customHeight="1" x14ac:dyDescent="0.2">
      <c r="A1448" s="821" t="s">
        <v>7632</v>
      </c>
      <c r="B1448" s="822" t="s">
        <v>6415</v>
      </c>
      <c r="C1448" s="822" t="s">
        <v>6329</v>
      </c>
      <c r="D1448" s="822" t="s">
        <v>6398</v>
      </c>
      <c r="E1448" s="822" t="s">
        <v>6399</v>
      </c>
      <c r="F1448" s="831"/>
      <c r="G1448" s="831"/>
      <c r="H1448" s="831"/>
      <c r="I1448" s="831"/>
      <c r="J1448" s="831">
        <v>1</v>
      </c>
      <c r="K1448" s="831">
        <v>355</v>
      </c>
      <c r="L1448" s="831">
        <v>1</v>
      </c>
      <c r="M1448" s="831">
        <v>355</v>
      </c>
      <c r="N1448" s="831"/>
      <c r="O1448" s="831"/>
      <c r="P1448" s="827"/>
      <c r="Q1448" s="832"/>
    </row>
    <row r="1449" spans="1:17" ht="14.45" customHeight="1" x14ac:dyDescent="0.2">
      <c r="A1449" s="821" t="s">
        <v>7632</v>
      </c>
      <c r="B1449" s="822" t="s">
        <v>6415</v>
      </c>
      <c r="C1449" s="822" t="s">
        <v>6329</v>
      </c>
      <c r="D1449" s="822" t="s">
        <v>6402</v>
      </c>
      <c r="E1449" s="822" t="s">
        <v>6403</v>
      </c>
      <c r="F1449" s="831"/>
      <c r="G1449" s="831"/>
      <c r="H1449" s="831"/>
      <c r="I1449" s="831"/>
      <c r="J1449" s="831">
        <v>1</v>
      </c>
      <c r="K1449" s="831">
        <v>179</v>
      </c>
      <c r="L1449" s="831">
        <v>1</v>
      </c>
      <c r="M1449" s="831">
        <v>179</v>
      </c>
      <c r="N1449" s="831"/>
      <c r="O1449" s="831"/>
      <c r="P1449" s="827"/>
      <c r="Q1449" s="832"/>
    </row>
    <row r="1450" spans="1:17" ht="14.45" customHeight="1" x14ac:dyDescent="0.2">
      <c r="A1450" s="821" t="s">
        <v>7632</v>
      </c>
      <c r="B1450" s="822" t="s">
        <v>6334</v>
      </c>
      <c r="C1450" s="822" t="s">
        <v>6329</v>
      </c>
      <c r="D1450" s="822" t="s">
        <v>6382</v>
      </c>
      <c r="E1450" s="822" t="s">
        <v>6383</v>
      </c>
      <c r="F1450" s="831"/>
      <c r="G1450" s="831"/>
      <c r="H1450" s="831"/>
      <c r="I1450" s="831"/>
      <c r="J1450" s="831"/>
      <c r="K1450" s="831"/>
      <c r="L1450" s="831"/>
      <c r="M1450" s="831"/>
      <c r="N1450" s="831">
        <v>7</v>
      </c>
      <c r="O1450" s="831">
        <v>2520</v>
      </c>
      <c r="P1450" s="827"/>
      <c r="Q1450" s="832">
        <v>360</v>
      </c>
    </row>
    <row r="1451" spans="1:17" ht="14.45" customHeight="1" x14ac:dyDescent="0.2">
      <c r="A1451" s="821" t="s">
        <v>7632</v>
      </c>
      <c r="B1451" s="822" t="s">
        <v>6334</v>
      </c>
      <c r="C1451" s="822" t="s">
        <v>6329</v>
      </c>
      <c r="D1451" s="822" t="s">
        <v>6396</v>
      </c>
      <c r="E1451" s="822" t="s">
        <v>6397</v>
      </c>
      <c r="F1451" s="831"/>
      <c r="G1451" s="831"/>
      <c r="H1451" s="831"/>
      <c r="I1451" s="831"/>
      <c r="J1451" s="831"/>
      <c r="K1451" s="831"/>
      <c r="L1451" s="831"/>
      <c r="M1451" s="831"/>
      <c r="N1451" s="831">
        <v>2</v>
      </c>
      <c r="O1451" s="831">
        <v>1250</v>
      </c>
      <c r="P1451" s="827"/>
      <c r="Q1451" s="832">
        <v>625</v>
      </c>
    </row>
    <row r="1452" spans="1:17" ht="14.45" customHeight="1" x14ac:dyDescent="0.2">
      <c r="A1452" s="821" t="s">
        <v>7633</v>
      </c>
      <c r="B1452" s="822" t="s">
        <v>6415</v>
      </c>
      <c r="C1452" s="822" t="s">
        <v>6329</v>
      </c>
      <c r="D1452" s="822" t="s">
        <v>6402</v>
      </c>
      <c r="E1452" s="822" t="s">
        <v>6403</v>
      </c>
      <c r="F1452" s="831">
        <v>1</v>
      </c>
      <c r="G1452" s="831">
        <v>178</v>
      </c>
      <c r="H1452" s="831"/>
      <c r="I1452" s="831">
        <v>178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7634</v>
      </c>
      <c r="B1453" s="822" t="s">
        <v>6415</v>
      </c>
      <c r="C1453" s="822" t="s">
        <v>6359</v>
      </c>
      <c r="D1453" s="822" t="s">
        <v>6432</v>
      </c>
      <c r="E1453" s="822" t="s">
        <v>6433</v>
      </c>
      <c r="F1453" s="831">
        <v>6</v>
      </c>
      <c r="G1453" s="831">
        <v>5428.5</v>
      </c>
      <c r="H1453" s="831"/>
      <c r="I1453" s="831">
        <v>904.75</v>
      </c>
      <c r="J1453" s="831"/>
      <c r="K1453" s="831"/>
      <c r="L1453" s="831"/>
      <c r="M1453" s="831"/>
      <c r="N1453" s="831"/>
      <c r="O1453" s="831"/>
      <c r="P1453" s="827"/>
      <c r="Q1453" s="832"/>
    </row>
    <row r="1454" spans="1:17" ht="14.45" customHeight="1" x14ac:dyDescent="0.2">
      <c r="A1454" s="821" t="s">
        <v>7634</v>
      </c>
      <c r="B1454" s="822" t="s">
        <v>6415</v>
      </c>
      <c r="C1454" s="822" t="s">
        <v>6329</v>
      </c>
      <c r="D1454" s="822" t="s">
        <v>6494</v>
      </c>
      <c r="E1454" s="822" t="s">
        <v>6495</v>
      </c>
      <c r="F1454" s="831">
        <v>2</v>
      </c>
      <c r="G1454" s="831">
        <v>392</v>
      </c>
      <c r="H1454" s="831"/>
      <c r="I1454" s="831">
        <v>196</v>
      </c>
      <c r="J1454" s="831"/>
      <c r="K1454" s="831"/>
      <c r="L1454" s="831"/>
      <c r="M1454" s="831"/>
      <c r="N1454" s="831"/>
      <c r="O1454" s="831"/>
      <c r="P1454" s="827"/>
      <c r="Q1454" s="832"/>
    </row>
    <row r="1455" spans="1:17" ht="14.45" customHeight="1" x14ac:dyDescent="0.2">
      <c r="A1455" s="821" t="s">
        <v>7634</v>
      </c>
      <c r="B1455" s="822" t="s">
        <v>6415</v>
      </c>
      <c r="C1455" s="822" t="s">
        <v>6329</v>
      </c>
      <c r="D1455" s="822" t="s">
        <v>6423</v>
      </c>
      <c r="E1455" s="822" t="s">
        <v>6424</v>
      </c>
      <c r="F1455" s="831">
        <v>541</v>
      </c>
      <c r="G1455" s="831">
        <v>136332</v>
      </c>
      <c r="H1455" s="831">
        <v>1.0165533285612025</v>
      </c>
      <c r="I1455" s="831">
        <v>252</v>
      </c>
      <c r="J1455" s="831">
        <v>528</v>
      </c>
      <c r="K1455" s="831">
        <v>134112</v>
      </c>
      <c r="L1455" s="831">
        <v>1</v>
      </c>
      <c r="M1455" s="831">
        <v>254</v>
      </c>
      <c r="N1455" s="831">
        <v>327</v>
      </c>
      <c r="O1455" s="831">
        <v>83385</v>
      </c>
      <c r="P1455" s="827">
        <v>0.62175644237652117</v>
      </c>
      <c r="Q1455" s="832">
        <v>255</v>
      </c>
    </row>
    <row r="1456" spans="1:17" ht="14.45" customHeight="1" x14ac:dyDescent="0.2">
      <c r="A1456" s="821" t="s">
        <v>7634</v>
      </c>
      <c r="B1456" s="822" t="s">
        <v>6415</v>
      </c>
      <c r="C1456" s="822" t="s">
        <v>6329</v>
      </c>
      <c r="D1456" s="822" t="s">
        <v>6425</v>
      </c>
      <c r="E1456" s="822" t="s">
        <v>6426</v>
      </c>
      <c r="F1456" s="831">
        <v>429</v>
      </c>
      <c r="G1456" s="831">
        <v>54361</v>
      </c>
      <c r="H1456" s="831">
        <v>1.0321447558289663</v>
      </c>
      <c r="I1456" s="831">
        <v>126.71561771561771</v>
      </c>
      <c r="J1456" s="831">
        <v>418</v>
      </c>
      <c r="K1456" s="831">
        <v>52668</v>
      </c>
      <c r="L1456" s="831">
        <v>1</v>
      </c>
      <c r="M1456" s="831">
        <v>126</v>
      </c>
      <c r="N1456" s="831">
        <v>265</v>
      </c>
      <c r="O1456" s="831">
        <v>33655</v>
      </c>
      <c r="P1456" s="827">
        <v>0.63900281005544168</v>
      </c>
      <c r="Q1456" s="832">
        <v>127</v>
      </c>
    </row>
    <row r="1457" spans="1:17" ht="14.45" customHeight="1" x14ac:dyDescent="0.2">
      <c r="A1457" s="821" t="s">
        <v>7634</v>
      </c>
      <c r="B1457" s="822" t="s">
        <v>6415</v>
      </c>
      <c r="C1457" s="822" t="s">
        <v>6329</v>
      </c>
      <c r="D1457" s="822" t="s">
        <v>6436</v>
      </c>
      <c r="E1457" s="822" t="s">
        <v>6437</v>
      </c>
      <c r="F1457" s="831">
        <v>11</v>
      </c>
      <c r="G1457" s="831">
        <v>5456</v>
      </c>
      <c r="H1457" s="831">
        <v>2.7389558232931726</v>
      </c>
      <c r="I1457" s="831">
        <v>496</v>
      </c>
      <c r="J1457" s="831">
        <v>4</v>
      </c>
      <c r="K1457" s="831">
        <v>1992</v>
      </c>
      <c r="L1457" s="831">
        <v>1</v>
      </c>
      <c r="M1457" s="831">
        <v>498</v>
      </c>
      <c r="N1457" s="831">
        <v>5</v>
      </c>
      <c r="O1457" s="831">
        <v>2495</v>
      </c>
      <c r="P1457" s="827">
        <v>1.2525100401606426</v>
      </c>
      <c r="Q1457" s="832">
        <v>499</v>
      </c>
    </row>
    <row r="1458" spans="1:17" ht="14.45" customHeight="1" x14ac:dyDescent="0.2">
      <c r="A1458" s="821" t="s">
        <v>7634</v>
      </c>
      <c r="B1458" s="822" t="s">
        <v>6415</v>
      </c>
      <c r="C1458" s="822" t="s">
        <v>6329</v>
      </c>
      <c r="D1458" s="822" t="s">
        <v>6438</v>
      </c>
      <c r="E1458" s="822" t="s">
        <v>6439</v>
      </c>
      <c r="F1458" s="831">
        <v>13</v>
      </c>
      <c r="G1458" s="831">
        <v>8957</v>
      </c>
      <c r="H1458" s="831"/>
      <c r="I1458" s="831">
        <v>689</v>
      </c>
      <c r="J1458" s="831"/>
      <c r="K1458" s="831"/>
      <c r="L1458" s="831"/>
      <c r="M1458" s="831"/>
      <c r="N1458" s="831"/>
      <c r="O1458" s="831"/>
      <c r="P1458" s="827"/>
      <c r="Q1458" s="832"/>
    </row>
    <row r="1459" spans="1:17" ht="14.45" customHeight="1" x14ac:dyDescent="0.2">
      <c r="A1459" s="821" t="s">
        <v>7634</v>
      </c>
      <c r="B1459" s="822" t="s">
        <v>6415</v>
      </c>
      <c r="C1459" s="822" t="s">
        <v>6329</v>
      </c>
      <c r="D1459" s="822" t="s">
        <v>6440</v>
      </c>
      <c r="E1459" s="822" t="s">
        <v>6437</v>
      </c>
      <c r="F1459" s="831">
        <v>17</v>
      </c>
      <c r="G1459" s="831">
        <v>9673</v>
      </c>
      <c r="H1459" s="831">
        <v>1.2985635655792724</v>
      </c>
      <c r="I1459" s="831">
        <v>569</v>
      </c>
      <c r="J1459" s="831">
        <v>13</v>
      </c>
      <c r="K1459" s="831">
        <v>7449</v>
      </c>
      <c r="L1459" s="831">
        <v>1</v>
      </c>
      <c r="M1459" s="831">
        <v>573</v>
      </c>
      <c r="N1459" s="831">
        <v>14</v>
      </c>
      <c r="O1459" s="831">
        <v>8064</v>
      </c>
      <c r="P1459" s="827">
        <v>1.0825614176399516</v>
      </c>
      <c r="Q1459" s="832">
        <v>576</v>
      </c>
    </row>
    <row r="1460" spans="1:17" ht="14.45" customHeight="1" x14ac:dyDescent="0.2">
      <c r="A1460" s="821" t="s">
        <v>7634</v>
      </c>
      <c r="B1460" s="822" t="s">
        <v>6415</v>
      </c>
      <c r="C1460" s="822" t="s">
        <v>6329</v>
      </c>
      <c r="D1460" s="822" t="s">
        <v>6441</v>
      </c>
      <c r="E1460" s="822" t="s">
        <v>6439</v>
      </c>
      <c r="F1460" s="831">
        <v>1</v>
      </c>
      <c r="G1460" s="831">
        <v>762</v>
      </c>
      <c r="H1460" s="831">
        <v>0.16579634464751958</v>
      </c>
      <c r="I1460" s="831">
        <v>762</v>
      </c>
      <c r="J1460" s="831">
        <v>6</v>
      </c>
      <c r="K1460" s="831">
        <v>4596</v>
      </c>
      <c r="L1460" s="831">
        <v>1</v>
      </c>
      <c r="M1460" s="831">
        <v>766</v>
      </c>
      <c r="N1460" s="831">
        <v>7</v>
      </c>
      <c r="O1460" s="831">
        <v>5383</v>
      </c>
      <c r="P1460" s="827">
        <v>1.1712358572671888</v>
      </c>
      <c r="Q1460" s="832">
        <v>769</v>
      </c>
    </row>
    <row r="1461" spans="1:17" ht="14.45" customHeight="1" x14ac:dyDescent="0.2">
      <c r="A1461" s="821" t="s">
        <v>7634</v>
      </c>
      <c r="B1461" s="822" t="s">
        <v>6415</v>
      </c>
      <c r="C1461" s="822" t="s">
        <v>6329</v>
      </c>
      <c r="D1461" s="822" t="s">
        <v>6459</v>
      </c>
      <c r="E1461" s="822" t="s">
        <v>6460</v>
      </c>
      <c r="F1461" s="831">
        <v>1455</v>
      </c>
      <c r="G1461" s="831">
        <v>1191645</v>
      </c>
      <c r="H1461" s="831">
        <v>1.1044456987468407</v>
      </c>
      <c r="I1461" s="831">
        <v>819</v>
      </c>
      <c r="J1461" s="831">
        <v>1311</v>
      </c>
      <c r="K1461" s="831">
        <v>1078953</v>
      </c>
      <c r="L1461" s="831">
        <v>1</v>
      </c>
      <c r="M1461" s="831">
        <v>823</v>
      </c>
      <c r="N1461" s="831">
        <v>922</v>
      </c>
      <c r="O1461" s="831">
        <v>761572</v>
      </c>
      <c r="P1461" s="827">
        <v>0.7058435353532545</v>
      </c>
      <c r="Q1461" s="832">
        <v>826</v>
      </c>
    </row>
    <row r="1462" spans="1:17" ht="14.45" customHeight="1" x14ac:dyDescent="0.2">
      <c r="A1462" s="821" t="s">
        <v>7634</v>
      </c>
      <c r="B1462" s="822" t="s">
        <v>6415</v>
      </c>
      <c r="C1462" s="822" t="s">
        <v>6329</v>
      </c>
      <c r="D1462" s="822" t="s">
        <v>6427</v>
      </c>
      <c r="E1462" s="822" t="s">
        <v>6399</v>
      </c>
      <c r="F1462" s="831">
        <v>3</v>
      </c>
      <c r="G1462" s="831">
        <v>1390</v>
      </c>
      <c r="H1462" s="831">
        <v>2.9700854700854702</v>
      </c>
      <c r="I1462" s="831">
        <v>463.33333333333331</v>
      </c>
      <c r="J1462" s="831">
        <v>1</v>
      </c>
      <c r="K1462" s="831">
        <v>468</v>
      </c>
      <c r="L1462" s="831">
        <v>1</v>
      </c>
      <c r="M1462" s="831">
        <v>468</v>
      </c>
      <c r="N1462" s="831"/>
      <c r="O1462" s="831"/>
      <c r="P1462" s="827"/>
      <c r="Q1462" s="832"/>
    </row>
    <row r="1463" spans="1:17" ht="14.45" customHeight="1" x14ac:dyDescent="0.2">
      <c r="A1463" s="821" t="s">
        <v>7634</v>
      </c>
      <c r="B1463" s="822" t="s">
        <v>6415</v>
      </c>
      <c r="C1463" s="822" t="s">
        <v>6329</v>
      </c>
      <c r="D1463" s="822" t="s">
        <v>6446</v>
      </c>
      <c r="E1463" s="822" t="s">
        <v>6447</v>
      </c>
      <c r="F1463" s="831">
        <v>339</v>
      </c>
      <c r="G1463" s="831">
        <v>72885</v>
      </c>
      <c r="H1463" s="831">
        <v>1.0496111751152073</v>
      </c>
      <c r="I1463" s="831">
        <v>215</v>
      </c>
      <c r="J1463" s="831">
        <v>320</v>
      </c>
      <c r="K1463" s="831">
        <v>69440</v>
      </c>
      <c r="L1463" s="831">
        <v>1</v>
      </c>
      <c r="M1463" s="831">
        <v>217</v>
      </c>
      <c r="N1463" s="831">
        <v>227</v>
      </c>
      <c r="O1463" s="831">
        <v>49713</v>
      </c>
      <c r="P1463" s="827">
        <v>0.71591301843317967</v>
      </c>
      <c r="Q1463" s="832">
        <v>219</v>
      </c>
    </row>
    <row r="1464" spans="1:17" ht="14.45" customHeight="1" x14ac:dyDescent="0.2">
      <c r="A1464" s="821" t="s">
        <v>7634</v>
      </c>
      <c r="B1464" s="822" t="s">
        <v>6415</v>
      </c>
      <c r="C1464" s="822" t="s">
        <v>6329</v>
      </c>
      <c r="D1464" s="822" t="s">
        <v>6382</v>
      </c>
      <c r="E1464" s="822" t="s">
        <v>6383</v>
      </c>
      <c r="F1464" s="831">
        <v>1</v>
      </c>
      <c r="G1464" s="831">
        <v>355</v>
      </c>
      <c r="H1464" s="831">
        <v>0.33054003724394787</v>
      </c>
      <c r="I1464" s="831">
        <v>355</v>
      </c>
      <c r="J1464" s="831">
        <v>3</v>
      </c>
      <c r="K1464" s="831">
        <v>1074</v>
      </c>
      <c r="L1464" s="831">
        <v>1</v>
      </c>
      <c r="M1464" s="831">
        <v>358</v>
      </c>
      <c r="N1464" s="831"/>
      <c r="O1464" s="831"/>
      <c r="P1464" s="827"/>
      <c r="Q1464" s="832"/>
    </row>
    <row r="1465" spans="1:17" ht="14.45" customHeight="1" x14ac:dyDescent="0.2">
      <c r="A1465" s="821" t="s">
        <v>7634</v>
      </c>
      <c r="B1465" s="822" t="s">
        <v>6415</v>
      </c>
      <c r="C1465" s="822" t="s">
        <v>6329</v>
      </c>
      <c r="D1465" s="822" t="s">
        <v>6448</v>
      </c>
      <c r="E1465" s="822" t="s">
        <v>6449</v>
      </c>
      <c r="F1465" s="831">
        <v>1619</v>
      </c>
      <c r="G1465" s="831">
        <v>139234</v>
      </c>
      <c r="H1465" s="831">
        <v>0.95370979231738728</v>
      </c>
      <c r="I1465" s="831">
        <v>86</v>
      </c>
      <c r="J1465" s="831">
        <v>1659</v>
      </c>
      <c r="K1465" s="831">
        <v>145992</v>
      </c>
      <c r="L1465" s="831">
        <v>1</v>
      </c>
      <c r="M1465" s="831">
        <v>88</v>
      </c>
      <c r="N1465" s="831">
        <v>1107</v>
      </c>
      <c r="O1465" s="831">
        <v>98523</v>
      </c>
      <c r="P1465" s="827">
        <v>0.67485204668748977</v>
      </c>
      <c r="Q1465" s="832">
        <v>89</v>
      </c>
    </row>
    <row r="1466" spans="1:17" ht="14.45" customHeight="1" x14ac:dyDescent="0.2">
      <c r="A1466" s="821" t="s">
        <v>7634</v>
      </c>
      <c r="B1466" s="822" t="s">
        <v>6415</v>
      </c>
      <c r="C1466" s="822" t="s">
        <v>6329</v>
      </c>
      <c r="D1466" s="822" t="s">
        <v>6428</v>
      </c>
      <c r="E1466" s="822" t="s">
        <v>6429</v>
      </c>
      <c r="F1466" s="831">
        <v>1</v>
      </c>
      <c r="G1466" s="831">
        <v>720</v>
      </c>
      <c r="H1466" s="831">
        <v>0.99585062240663902</v>
      </c>
      <c r="I1466" s="831">
        <v>720</v>
      </c>
      <c r="J1466" s="831">
        <v>1</v>
      </c>
      <c r="K1466" s="831">
        <v>723</v>
      </c>
      <c r="L1466" s="831">
        <v>1</v>
      </c>
      <c r="M1466" s="831">
        <v>723</v>
      </c>
      <c r="N1466" s="831"/>
      <c r="O1466" s="831"/>
      <c r="P1466" s="827"/>
      <c r="Q1466" s="832"/>
    </row>
    <row r="1467" spans="1:17" ht="14.45" customHeight="1" x14ac:dyDescent="0.2">
      <c r="A1467" s="821" t="s">
        <v>7634</v>
      </c>
      <c r="B1467" s="822" t="s">
        <v>6415</v>
      </c>
      <c r="C1467" s="822" t="s">
        <v>6329</v>
      </c>
      <c r="D1467" s="822" t="s">
        <v>6496</v>
      </c>
      <c r="E1467" s="822" t="s">
        <v>6460</v>
      </c>
      <c r="F1467" s="831">
        <v>74</v>
      </c>
      <c r="G1467" s="831">
        <v>70509</v>
      </c>
      <c r="H1467" s="831">
        <v>0.39023377830909212</v>
      </c>
      <c r="I1467" s="831">
        <v>952.82432432432438</v>
      </c>
      <c r="J1467" s="831">
        <v>189</v>
      </c>
      <c r="K1467" s="831">
        <v>180684</v>
      </c>
      <c r="L1467" s="831">
        <v>1</v>
      </c>
      <c r="M1467" s="831">
        <v>956</v>
      </c>
      <c r="N1467" s="831">
        <v>131</v>
      </c>
      <c r="O1467" s="831">
        <v>125629</v>
      </c>
      <c r="P1467" s="827">
        <v>0.69529676119634276</v>
      </c>
      <c r="Q1467" s="832">
        <v>959</v>
      </c>
    </row>
    <row r="1468" spans="1:17" ht="14.45" customHeight="1" x14ac:dyDescent="0.2">
      <c r="A1468" s="821" t="s">
        <v>7634</v>
      </c>
      <c r="B1468" s="822" t="s">
        <v>6415</v>
      </c>
      <c r="C1468" s="822" t="s">
        <v>6329</v>
      </c>
      <c r="D1468" s="822" t="s">
        <v>6461</v>
      </c>
      <c r="E1468" s="822" t="s">
        <v>6460</v>
      </c>
      <c r="F1468" s="831">
        <v>71</v>
      </c>
      <c r="G1468" s="831">
        <v>52966</v>
      </c>
      <c r="H1468" s="831">
        <v>0.61574052545919555</v>
      </c>
      <c r="I1468" s="831">
        <v>746</v>
      </c>
      <c r="J1468" s="831">
        <v>115</v>
      </c>
      <c r="K1468" s="831">
        <v>86020</v>
      </c>
      <c r="L1468" s="831">
        <v>1</v>
      </c>
      <c r="M1468" s="831">
        <v>748</v>
      </c>
      <c r="N1468" s="831">
        <v>47</v>
      </c>
      <c r="O1468" s="831">
        <v>35203</v>
      </c>
      <c r="P1468" s="827">
        <v>0.40924203673564286</v>
      </c>
      <c r="Q1468" s="832">
        <v>749</v>
      </c>
    </row>
    <row r="1469" spans="1:17" ht="14.45" customHeight="1" x14ac:dyDescent="0.2">
      <c r="A1469" s="821" t="s">
        <v>7634</v>
      </c>
      <c r="B1469" s="822" t="s">
        <v>6415</v>
      </c>
      <c r="C1469" s="822" t="s">
        <v>6329</v>
      </c>
      <c r="D1469" s="822" t="s">
        <v>6523</v>
      </c>
      <c r="E1469" s="822" t="s">
        <v>6524</v>
      </c>
      <c r="F1469" s="831"/>
      <c r="G1469" s="831"/>
      <c r="H1469" s="831"/>
      <c r="I1469" s="831"/>
      <c r="J1469" s="831"/>
      <c r="K1469" s="831"/>
      <c r="L1469" s="831"/>
      <c r="M1469" s="831"/>
      <c r="N1469" s="831">
        <v>1</v>
      </c>
      <c r="O1469" s="831">
        <v>59</v>
      </c>
      <c r="P1469" s="827"/>
      <c r="Q1469" s="832">
        <v>59</v>
      </c>
    </row>
    <row r="1470" spans="1:17" ht="14.45" customHeight="1" x14ac:dyDescent="0.2">
      <c r="A1470" s="821" t="s">
        <v>7634</v>
      </c>
      <c r="B1470" s="822" t="s">
        <v>6415</v>
      </c>
      <c r="C1470" s="822" t="s">
        <v>6329</v>
      </c>
      <c r="D1470" s="822" t="s">
        <v>6462</v>
      </c>
      <c r="E1470" s="822" t="s">
        <v>6463</v>
      </c>
      <c r="F1470" s="831">
        <v>3</v>
      </c>
      <c r="G1470" s="831">
        <v>1632</v>
      </c>
      <c r="H1470" s="831">
        <v>0.3321123321123321</v>
      </c>
      <c r="I1470" s="831">
        <v>544</v>
      </c>
      <c r="J1470" s="831">
        <v>9</v>
      </c>
      <c r="K1470" s="831">
        <v>4914</v>
      </c>
      <c r="L1470" s="831">
        <v>1</v>
      </c>
      <c r="M1470" s="831">
        <v>546</v>
      </c>
      <c r="N1470" s="831"/>
      <c r="O1470" s="831"/>
      <c r="P1470" s="827"/>
      <c r="Q1470" s="832"/>
    </row>
    <row r="1471" spans="1:17" ht="14.45" customHeight="1" x14ac:dyDescent="0.2">
      <c r="A1471" s="821" t="s">
        <v>7634</v>
      </c>
      <c r="B1471" s="822" t="s">
        <v>6415</v>
      </c>
      <c r="C1471" s="822" t="s">
        <v>6329</v>
      </c>
      <c r="D1471" s="822" t="s">
        <v>6450</v>
      </c>
      <c r="E1471" s="822" t="s">
        <v>6451</v>
      </c>
      <c r="F1471" s="831">
        <v>3</v>
      </c>
      <c r="G1471" s="831">
        <v>924</v>
      </c>
      <c r="H1471" s="831">
        <v>2.9806451612903224</v>
      </c>
      <c r="I1471" s="831">
        <v>308</v>
      </c>
      <c r="J1471" s="831">
        <v>1</v>
      </c>
      <c r="K1471" s="831">
        <v>310</v>
      </c>
      <c r="L1471" s="831">
        <v>1</v>
      </c>
      <c r="M1471" s="831">
        <v>310</v>
      </c>
      <c r="N1471" s="831">
        <v>1</v>
      </c>
      <c r="O1471" s="831">
        <v>311</v>
      </c>
      <c r="P1471" s="827">
        <v>1.0032258064516129</v>
      </c>
      <c r="Q1471" s="832">
        <v>311</v>
      </c>
    </row>
    <row r="1472" spans="1:17" ht="14.45" customHeight="1" x14ac:dyDescent="0.2">
      <c r="A1472" s="821" t="s">
        <v>7634</v>
      </c>
      <c r="B1472" s="822" t="s">
        <v>6415</v>
      </c>
      <c r="C1472" s="822" t="s">
        <v>6329</v>
      </c>
      <c r="D1472" s="822" t="s">
        <v>6452</v>
      </c>
      <c r="E1472" s="822" t="s">
        <v>6447</v>
      </c>
      <c r="F1472" s="831">
        <v>21</v>
      </c>
      <c r="G1472" s="831">
        <v>3759</v>
      </c>
      <c r="H1472" s="831">
        <v>0.6</v>
      </c>
      <c r="I1472" s="831">
        <v>179</v>
      </c>
      <c r="J1472" s="831">
        <v>35</v>
      </c>
      <c r="K1472" s="831">
        <v>6265</v>
      </c>
      <c r="L1472" s="831">
        <v>1</v>
      </c>
      <c r="M1472" s="831">
        <v>179</v>
      </c>
      <c r="N1472" s="831">
        <v>12</v>
      </c>
      <c r="O1472" s="831">
        <v>2160</v>
      </c>
      <c r="P1472" s="827">
        <v>0.34477254588986433</v>
      </c>
      <c r="Q1472" s="832">
        <v>180</v>
      </c>
    </row>
    <row r="1473" spans="1:17" ht="14.45" customHeight="1" x14ac:dyDescent="0.2">
      <c r="A1473" s="821" t="s">
        <v>7634</v>
      </c>
      <c r="B1473" s="822" t="s">
        <v>6415</v>
      </c>
      <c r="C1473" s="822" t="s">
        <v>6329</v>
      </c>
      <c r="D1473" s="822" t="s">
        <v>6453</v>
      </c>
      <c r="E1473" s="822" t="s">
        <v>6451</v>
      </c>
      <c r="F1473" s="831">
        <v>26</v>
      </c>
      <c r="G1473" s="831">
        <v>9906</v>
      </c>
      <c r="H1473" s="831">
        <v>0.71471861471861475</v>
      </c>
      <c r="I1473" s="831">
        <v>381</v>
      </c>
      <c r="J1473" s="831">
        <v>36</v>
      </c>
      <c r="K1473" s="831">
        <v>13860</v>
      </c>
      <c r="L1473" s="831">
        <v>1</v>
      </c>
      <c r="M1473" s="831">
        <v>385</v>
      </c>
      <c r="N1473" s="831">
        <v>10</v>
      </c>
      <c r="O1473" s="831">
        <v>3880</v>
      </c>
      <c r="P1473" s="827">
        <v>0.27994227994227994</v>
      </c>
      <c r="Q1473" s="832">
        <v>388</v>
      </c>
    </row>
    <row r="1474" spans="1:17" ht="14.45" customHeight="1" x14ac:dyDescent="0.2">
      <c r="A1474" s="821" t="s">
        <v>7634</v>
      </c>
      <c r="B1474" s="822" t="s">
        <v>6415</v>
      </c>
      <c r="C1474" s="822" t="s">
        <v>6329</v>
      </c>
      <c r="D1474" s="822" t="s">
        <v>6454</v>
      </c>
      <c r="E1474" s="822" t="s">
        <v>6455</v>
      </c>
      <c r="F1474" s="831"/>
      <c r="G1474" s="831"/>
      <c r="H1474" s="831"/>
      <c r="I1474" s="831"/>
      <c r="J1474" s="831">
        <v>1</v>
      </c>
      <c r="K1474" s="831">
        <v>275</v>
      </c>
      <c r="L1474" s="831">
        <v>1</v>
      </c>
      <c r="M1474" s="831">
        <v>275</v>
      </c>
      <c r="N1474" s="831"/>
      <c r="O1474" s="831"/>
      <c r="P1474" s="827"/>
      <c r="Q1474" s="832"/>
    </row>
    <row r="1475" spans="1:17" ht="14.45" customHeight="1" x14ac:dyDescent="0.2">
      <c r="A1475" s="821" t="s">
        <v>7634</v>
      </c>
      <c r="B1475" s="822" t="s">
        <v>6415</v>
      </c>
      <c r="C1475" s="822" t="s">
        <v>6329</v>
      </c>
      <c r="D1475" s="822" t="s">
        <v>6497</v>
      </c>
      <c r="E1475" s="822" t="s">
        <v>6498</v>
      </c>
      <c r="F1475" s="831">
        <v>1</v>
      </c>
      <c r="G1475" s="831">
        <v>100</v>
      </c>
      <c r="H1475" s="831">
        <v>1</v>
      </c>
      <c r="I1475" s="831">
        <v>100</v>
      </c>
      <c r="J1475" s="831">
        <v>1</v>
      </c>
      <c r="K1475" s="831">
        <v>100</v>
      </c>
      <c r="L1475" s="831">
        <v>1</v>
      </c>
      <c r="M1475" s="831">
        <v>100</v>
      </c>
      <c r="N1475" s="831"/>
      <c r="O1475" s="831"/>
      <c r="P1475" s="827"/>
      <c r="Q1475" s="832"/>
    </row>
    <row r="1476" spans="1:17" ht="14.45" customHeight="1" x14ac:dyDescent="0.2">
      <c r="A1476" s="821" t="s">
        <v>7634</v>
      </c>
      <c r="B1476" s="822" t="s">
        <v>6415</v>
      </c>
      <c r="C1476" s="822" t="s">
        <v>6329</v>
      </c>
      <c r="D1476" s="822" t="s">
        <v>6499</v>
      </c>
      <c r="E1476" s="822" t="s">
        <v>6460</v>
      </c>
      <c r="F1476" s="831"/>
      <c r="G1476" s="831"/>
      <c r="H1476" s="831"/>
      <c r="I1476" s="831"/>
      <c r="J1476" s="831">
        <v>47</v>
      </c>
      <c r="K1476" s="831">
        <v>48880</v>
      </c>
      <c r="L1476" s="831">
        <v>1</v>
      </c>
      <c r="M1476" s="831">
        <v>1040</v>
      </c>
      <c r="N1476" s="831"/>
      <c r="O1476" s="831"/>
      <c r="P1476" s="827"/>
      <c r="Q1476" s="832"/>
    </row>
    <row r="1477" spans="1:17" ht="14.45" customHeight="1" x14ac:dyDescent="0.2">
      <c r="A1477" s="821" t="s">
        <v>7634</v>
      </c>
      <c r="B1477" s="822" t="s">
        <v>6415</v>
      </c>
      <c r="C1477" s="822" t="s">
        <v>6329</v>
      </c>
      <c r="D1477" s="822" t="s">
        <v>6398</v>
      </c>
      <c r="E1477" s="822" t="s">
        <v>6399</v>
      </c>
      <c r="F1477" s="831"/>
      <c r="G1477" s="831"/>
      <c r="H1477" s="831"/>
      <c r="I1477" s="831"/>
      <c r="J1477" s="831"/>
      <c r="K1477" s="831"/>
      <c r="L1477" s="831"/>
      <c r="M1477" s="831"/>
      <c r="N1477" s="831">
        <v>1</v>
      </c>
      <c r="O1477" s="831">
        <v>358</v>
      </c>
      <c r="P1477" s="827"/>
      <c r="Q1477" s="832">
        <v>358</v>
      </c>
    </row>
    <row r="1478" spans="1:17" ht="14.45" customHeight="1" x14ac:dyDescent="0.2">
      <c r="A1478" s="821" t="s">
        <v>7634</v>
      </c>
      <c r="B1478" s="822" t="s">
        <v>6415</v>
      </c>
      <c r="C1478" s="822" t="s">
        <v>6329</v>
      </c>
      <c r="D1478" s="822" t="s">
        <v>6456</v>
      </c>
      <c r="E1478" s="822" t="s">
        <v>6435</v>
      </c>
      <c r="F1478" s="831">
        <v>2</v>
      </c>
      <c r="G1478" s="831">
        <v>810</v>
      </c>
      <c r="H1478" s="831"/>
      <c r="I1478" s="831">
        <v>405</v>
      </c>
      <c r="J1478" s="831"/>
      <c r="K1478" s="831"/>
      <c r="L1478" s="831"/>
      <c r="M1478" s="831"/>
      <c r="N1478" s="831"/>
      <c r="O1478" s="831"/>
      <c r="P1478" s="827"/>
      <c r="Q1478" s="832"/>
    </row>
    <row r="1479" spans="1:17" ht="14.45" customHeight="1" x14ac:dyDescent="0.2">
      <c r="A1479" s="821" t="s">
        <v>7634</v>
      </c>
      <c r="B1479" s="822" t="s">
        <v>6415</v>
      </c>
      <c r="C1479" s="822" t="s">
        <v>6329</v>
      </c>
      <c r="D1479" s="822" t="s">
        <v>7620</v>
      </c>
      <c r="E1479" s="822" t="s">
        <v>7621</v>
      </c>
      <c r="F1479" s="831"/>
      <c r="G1479" s="831"/>
      <c r="H1479" s="831"/>
      <c r="I1479" s="831"/>
      <c r="J1479" s="831"/>
      <c r="K1479" s="831"/>
      <c r="L1479" s="831"/>
      <c r="M1479" s="831"/>
      <c r="N1479" s="831">
        <v>4</v>
      </c>
      <c r="O1479" s="831">
        <v>9160</v>
      </c>
      <c r="P1479" s="827"/>
      <c r="Q1479" s="832">
        <v>2290</v>
      </c>
    </row>
    <row r="1480" spans="1:17" ht="14.45" customHeight="1" x14ac:dyDescent="0.2">
      <c r="A1480" s="821" t="s">
        <v>7634</v>
      </c>
      <c r="B1480" s="822" t="s">
        <v>6415</v>
      </c>
      <c r="C1480" s="822" t="s">
        <v>6329</v>
      </c>
      <c r="D1480" s="822" t="s">
        <v>7622</v>
      </c>
      <c r="E1480" s="822" t="s">
        <v>7623</v>
      </c>
      <c r="F1480" s="831"/>
      <c r="G1480" s="831"/>
      <c r="H1480" s="831"/>
      <c r="I1480" s="831"/>
      <c r="J1480" s="831"/>
      <c r="K1480" s="831"/>
      <c r="L1480" s="831"/>
      <c r="M1480" s="831"/>
      <c r="N1480" s="831">
        <v>4</v>
      </c>
      <c r="O1480" s="831">
        <v>6315.56</v>
      </c>
      <c r="P1480" s="827"/>
      <c r="Q1480" s="832">
        <v>1578.89</v>
      </c>
    </row>
    <row r="1481" spans="1:17" ht="14.45" customHeight="1" x14ac:dyDescent="0.2">
      <c r="A1481" s="821" t="s">
        <v>7634</v>
      </c>
      <c r="B1481" s="822" t="s">
        <v>6334</v>
      </c>
      <c r="C1481" s="822" t="s">
        <v>6329</v>
      </c>
      <c r="D1481" s="822" t="s">
        <v>6382</v>
      </c>
      <c r="E1481" s="822" t="s">
        <v>6383</v>
      </c>
      <c r="F1481" s="831"/>
      <c r="G1481" s="831"/>
      <c r="H1481" s="831"/>
      <c r="I1481" s="831"/>
      <c r="J1481" s="831"/>
      <c r="K1481" s="831"/>
      <c r="L1481" s="831"/>
      <c r="M1481" s="831"/>
      <c r="N1481" s="831">
        <v>1</v>
      </c>
      <c r="O1481" s="831">
        <v>360</v>
      </c>
      <c r="P1481" s="827"/>
      <c r="Q1481" s="832">
        <v>360</v>
      </c>
    </row>
    <row r="1482" spans="1:17" ht="14.45" customHeight="1" x14ac:dyDescent="0.2">
      <c r="A1482" s="821" t="s">
        <v>7635</v>
      </c>
      <c r="B1482" s="822" t="s">
        <v>6415</v>
      </c>
      <c r="C1482" s="822" t="s">
        <v>6335</v>
      </c>
      <c r="D1482" s="822" t="s">
        <v>6347</v>
      </c>
      <c r="E1482" s="822" t="s">
        <v>690</v>
      </c>
      <c r="F1482" s="831">
        <v>0.2</v>
      </c>
      <c r="G1482" s="831">
        <v>13.56</v>
      </c>
      <c r="H1482" s="831"/>
      <c r="I1482" s="831">
        <v>67.8</v>
      </c>
      <c r="J1482" s="831"/>
      <c r="K1482" s="831"/>
      <c r="L1482" s="831"/>
      <c r="M1482" s="831"/>
      <c r="N1482" s="831"/>
      <c r="O1482" s="831"/>
      <c r="P1482" s="827"/>
      <c r="Q1482" s="832"/>
    </row>
    <row r="1483" spans="1:17" ht="14.45" customHeight="1" x14ac:dyDescent="0.2">
      <c r="A1483" s="821" t="s">
        <v>7635</v>
      </c>
      <c r="B1483" s="822" t="s">
        <v>6415</v>
      </c>
      <c r="C1483" s="822" t="s">
        <v>6359</v>
      </c>
      <c r="D1483" s="822" t="s">
        <v>6360</v>
      </c>
      <c r="E1483" s="822" t="s">
        <v>6361</v>
      </c>
      <c r="F1483" s="831">
        <v>1</v>
      </c>
      <c r="G1483" s="831">
        <v>242.64</v>
      </c>
      <c r="H1483" s="831"/>
      <c r="I1483" s="831">
        <v>242.64</v>
      </c>
      <c r="J1483" s="831"/>
      <c r="K1483" s="831"/>
      <c r="L1483" s="831"/>
      <c r="M1483" s="831"/>
      <c r="N1483" s="831"/>
      <c r="O1483" s="831"/>
      <c r="P1483" s="827"/>
      <c r="Q1483" s="832"/>
    </row>
    <row r="1484" spans="1:17" ht="14.45" customHeight="1" x14ac:dyDescent="0.2">
      <c r="A1484" s="821" t="s">
        <v>7635</v>
      </c>
      <c r="B1484" s="822" t="s">
        <v>6415</v>
      </c>
      <c r="C1484" s="822" t="s">
        <v>6359</v>
      </c>
      <c r="D1484" s="822" t="s">
        <v>6362</v>
      </c>
      <c r="E1484" s="822" t="s">
        <v>6363</v>
      </c>
      <c r="F1484" s="831">
        <v>97</v>
      </c>
      <c r="G1484" s="831">
        <v>23536.079999999998</v>
      </c>
      <c r="H1484" s="831">
        <v>1.3021920748912816</v>
      </c>
      <c r="I1484" s="831">
        <v>242.64</v>
      </c>
      <c r="J1484" s="831">
        <v>85</v>
      </c>
      <c r="K1484" s="831">
        <v>18074.199999999997</v>
      </c>
      <c r="L1484" s="831">
        <v>1</v>
      </c>
      <c r="M1484" s="831">
        <v>212.63764705882349</v>
      </c>
      <c r="N1484" s="831"/>
      <c r="O1484" s="831"/>
      <c r="P1484" s="827"/>
      <c r="Q1484" s="832"/>
    </row>
    <row r="1485" spans="1:17" ht="14.45" customHeight="1" x14ac:dyDescent="0.2">
      <c r="A1485" s="821" t="s">
        <v>7635</v>
      </c>
      <c r="B1485" s="822" t="s">
        <v>6415</v>
      </c>
      <c r="C1485" s="822" t="s">
        <v>6359</v>
      </c>
      <c r="D1485" s="822" t="s">
        <v>6364</v>
      </c>
      <c r="E1485" s="822" t="s">
        <v>6365</v>
      </c>
      <c r="F1485" s="831">
        <v>3</v>
      </c>
      <c r="G1485" s="831">
        <v>727.92</v>
      </c>
      <c r="H1485" s="831">
        <v>9.1049181968279394E-2</v>
      </c>
      <c r="I1485" s="831">
        <v>242.64</v>
      </c>
      <c r="J1485" s="831">
        <v>35</v>
      </c>
      <c r="K1485" s="831">
        <v>7994.7999999999984</v>
      </c>
      <c r="L1485" s="831">
        <v>1</v>
      </c>
      <c r="M1485" s="831">
        <v>228.42285714285708</v>
      </c>
      <c r="N1485" s="831"/>
      <c r="O1485" s="831"/>
      <c r="P1485" s="827"/>
      <c r="Q1485" s="832"/>
    </row>
    <row r="1486" spans="1:17" ht="14.45" customHeight="1" x14ac:dyDescent="0.2">
      <c r="A1486" s="821" t="s">
        <v>7635</v>
      </c>
      <c r="B1486" s="822" t="s">
        <v>6415</v>
      </c>
      <c r="C1486" s="822" t="s">
        <v>6329</v>
      </c>
      <c r="D1486" s="822" t="s">
        <v>6376</v>
      </c>
      <c r="E1486" s="822" t="s">
        <v>6377</v>
      </c>
      <c r="F1486" s="831"/>
      <c r="G1486" s="831"/>
      <c r="H1486" s="831"/>
      <c r="I1486" s="831"/>
      <c r="J1486" s="831">
        <v>2</v>
      </c>
      <c r="K1486" s="831">
        <v>76</v>
      </c>
      <c r="L1486" s="831">
        <v>1</v>
      </c>
      <c r="M1486" s="831">
        <v>38</v>
      </c>
      <c r="N1486" s="831"/>
      <c r="O1486" s="831"/>
      <c r="P1486" s="827"/>
      <c r="Q1486" s="832"/>
    </row>
    <row r="1487" spans="1:17" ht="14.45" customHeight="1" x14ac:dyDescent="0.2">
      <c r="A1487" s="821" t="s">
        <v>7635</v>
      </c>
      <c r="B1487" s="822" t="s">
        <v>6415</v>
      </c>
      <c r="C1487" s="822" t="s">
        <v>6329</v>
      </c>
      <c r="D1487" s="822" t="s">
        <v>6378</v>
      </c>
      <c r="E1487" s="822" t="s">
        <v>6379</v>
      </c>
      <c r="F1487" s="831">
        <v>7</v>
      </c>
      <c r="G1487" s="831">
        <v>910</v>
      </c>
      <c r="H1487" s="831">
        <v>0.99236641221374045</v>
      </c>
      <c r="I1487" s="831">
        <v>130</v>
      </c>
      <c r="J1487" s="831">
        <v>7</v>
      </c>
      <c r="K1487" s="831">
        <v>917</v>
      </c>
      <c r="L1487" s="831">
        <v>1</v>
      </c>
      <c r="M1487" s="831">
        <v>131</v>
      </c>
      <c r="N1487" s="831"/>
      <c r="O1487" s="831"/>
      <c r="P1487" s="827"/>
      <c r="Q1487" s="832"/>
    </row>
    <row r="1488" spans="1:17" ht="14.45" customHeight="1" x14ac:dyDescent="0.2">
      <c r="A1488" s="821" t="s">
        <v>7635</v>
      </c>
      <c r="B1488" s="822" t="s">
        <v>6415</v>
      </c>
      <c r="C1488" s="822" t="s">
        <v>6329</v>
      </c>
      <c r="D1488" s="822" t="s">
        <v>6423</v>
      </c>
      <c r="E1488" s="822" t="s">
        <v>6424</v>
      </c>
      <c r="F1488" s="831">
        <v>12</v>
      </c>
      <c r="G1488" s="831">
        <v>3024</v>
      </c>
      <c r="H1488" s="831">
        <v>1.4881889763779528</v>
      </c>
      <c r="I1488" s="831">
        <v>252</v>
      </c>
      <c r="J1488" s="831">
        <v>8</v>
      </c>
      <c r="K1488" s="831">
        <v>2032</v>
      </c>
      <c r="L1488" s="831">
        <v>1</v>
      </c>
      <c r="M1488" s="831">
        <v>254</v>
      </c>
      <c r="N1488" s="831">
        <v>1</v>
      </c>
      <c r="O1488" s="831">
        <v>255</v>
      </c>
      <c r="P1488" s="827">
        <v>0.12549212598425197</v>
      </c>
      <c r="Q1488" s="832">
        <v>255</v>
      </c>
    </row>
    <row r="1489" spans="1:17" ht="14.45" customHeight="1" x14ac:dyDescent="0.2">
      <c r="A1489" s="821" t="s">
        <v>7635</v>
      </c>
      <c r="B1489" s="822" t="s">
        <v>6415</v>
      </c>
      <c r="C1489" s="822" t="s">
        <v>6329</v>
      </c>
      <c r="D1489" s="822" t="s">
        <v>6425</v>
      </c>
      <c r="E1489" s="822" t="s">
        <v>6426</v>
      </c>
      <c r="F1489" s="831">
        <v>9</v>
      </c>
      <c r="G1489" s="831">
        <v>1138</v>
      </c>
      <c r="H1489" s="831">
        <v>2.2579365079365079</v>
      </c>
      <c r="I1489" s="831">
        <v>126.44444444444444</v>
      </c>
      <c r="J1489" s="831">
        <v>4</v>
      </c>
      <c r="K1489" s="831">
        <v>504</v>
      </c>
      <c r="L1489" s="831">
        <v>1</v>
      </c>
      <c r="M1489" s="831">
        <v>126</v>
      </c>
      <c r="N1489" s="831"/>
      <c r="O1489" s="831"/>
      <c r="P1489" s="827"/>
      <c r="Q1489" s="832"/>
    </row>
    <row r="1490" spans="1:17" ht="14.45" customHeight="1" x14ac:dyDescent="0.2">
      <c r="A1490" s="821" t="s">
        <v>7635</v>
      </c>
      <c r="B1490" s="822" t="s">
        <v>6415</v>
      </c>
      <c r="C1490" s="822" t="s">
        <v>6329</v>
      </c>
      <c r="D1490" s="822" t="s">
        <v>6440</v>
      </c>
      <c r="E1490" s="822" t="s">
        <v>6437</v>
      </c>
      <c r="F1490" s="831">
        <v>1</v>
      </c>
      <c r="G1490" s="831">
        <v>569</v>
      </c>
      <c r="H1490" s="831">
        <v>0.49650959860383942</v>
      </c>
      <c r="I1490" s="831">
        <v>569</v>
      </c>
      <c r="J1490" s="831">
        <v>2</v>
      </c>
      <c r="K1490" s="831">
        <v>1146</v>
      </c>
      <c r="L1490" s="831">
        <v>1</v>
      </c>
      <c r="M1490" s="831">
        <v>573</v>
      </c>
      <c r="N1490" s="831"/>
      <c r="O1490" s="831"/>
      <c r="P1490" s="827"/>
      <c r="Q1490" s="832"/>
    </row>
    <row r="1491" spans="1:17" ht="14.45" customHeight="1" x14ac:dyDescent="0.2">
      <c r="A1491" s="821" t="s">
        <v>7635</v>
      </c>
      <c r="B1491" s="822" t="s">
        <v>6415</v>
      </c>
      <c r="C1491" s="822" t="s">
        <v>6329</v>
      </c>
      <c r="D1491" s="822" t="s">
        <v>6459</v>
      </c>
      <c r="E1491" s="822" t="s">
        <v>6460</v>
      </c>
      <c r="F1491" s="831">
        <v>5</v>
      </c>
      <c r="G1491" s="831">
        <v>4095</v>
      </c>
      <c r="H1491" s="831"/>
      <c r="I1491" s="831">
        <v>819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7635</v>
      </c>
      <c r="B1492" s="822" t="s">
        <v>6415</v>
      </c>
      <c r="C1492" s="822" t="s">
        <v>6329</v>
      </c>
      <c r="D1492" s="822" t="s">
        <v>6446</v>
      </c>
      <c r="E1492" s="822" t="s">
        <v>6447</v>
      </c>
      <c r="F1492" s="831">
        <v>2</v>
      </c>
      <c r="G1492" s="831">
        <v>430</v>
      </c>
      <c r="H1492" s="831"/>
      <c r="I1492" s="831">
        <v>215</v>
      </c>
      <c r="J1492" s="831"/>
      <c r="K1492" s="831"/>
      <c r="L1492" s="831"/>
      <c r="M1492" s="831"/>
      <c r="N1492" s="831"/>
      <c r="O1492" s="831"/>
      <c r="P1492" s="827"/>
      <c r="Q1492" s="832"/>
    </row>
    <row r="1493" spans="1:17" ht="14.45" customHeight="1" x14ac:dyDescent="0.2">
      <c r="A1493" s="821" t="s">
        <v>7635</v>
      </c>
      <c r="B1493" s="822" t="s">
        <v>6415</v>
      </c>
      <c r="C1493" s="822" t="s">
        <v>6329</v>
      </c>
      <c r="D1493" s="822" t="s">
        <v>6382</v>
      </c>
      <c r="E1493" s="822" t="s">
        <v>6383</v>
      </c>
      <c r="F1493" s="831">
        <v>125</v>
      </c>
      <c r="G1493" s="831">
        <v>44375</v>
      </c>
      <c r="H1493" s="831">
        <v>0.63565391777682279</v>
      </c>
      <c r="I1493" s="831">
        <v>355</v>
      </c>
      <c r="J1493" s="831">
        <v>195</v>
      </c>
      <c r="K1493" s="831">
        <v>69810</v>
      </c>
      <c r="L1493" s="831">
        <v>1</v>
      </c>
      <c r="M1493" s="831">
        <v>358</v>
      </c>
      <c r="N1493" s="831"/>
      <c r="O1493" s="831"/>
      <c r="P1493" s="827"/>
      <c r="Q1493" s="832"/>
    </row>
    <row r="1494" spans="1:17" ht="14.45" customHeight="1" x14ac:dyDescent="0.2">
      <c r="A1494" s="821" t="s">
        <v>7635</v>
      </c>
      <c r="B1494" s="822" t="s">
        <v>6415</v>
      </c>
      <c r="C1494" s="822" t="s">
        <v>6329</v>
      </c>
      <c r="D1494" s="822" t="s">
        <v>6448</v>
      </c>
      <c r="E1494" s="822" t="s">
        <v>6449</v>
      </c>
      <c r="F1494" s="831">
        <v>5</v>
      </c>
      <c r="G1494" s="831">
        <v>430</v>
      </c>
      <c r="H1494" s="831"/>
      <c r="I1494" s="831">
        <v>86</v>
      </c>
      <c r="J1494" s="831"/>
      <c r="K1494" s="831"/>
      <c r="L1494" s="831"/>
      <c r="M1494" s="831"/>
      <c r="N1494" s="831"/>
      <c r="O1494" s="831"/>
      <c r="P1494" s="827"/>
      <c r="Q1494" s="832"/>
    </row>
    <row r="1495" spans="1:17" ht="14.45" customHeight="1" x14ac:dyDescent="0.2">
      <c r="A1495" s="821" t="s">
        <v>7635</v>
      </c>
      <c r="B1495" s="822" t="s">
        <v>6415</v>
      </c>
      <c r="C1495" s="822" t="s">
        <v>6329</v>
      </c>
      <c r="D1495" s="822" t="s">
        <v>6386</v>
      </c>
      <c r="E1495" s="822" t="s">
        <v>6387</v>
      </c>
      <c r="F1495" s="831">
        <v>46</v>
      </c>
      <c r="G1495" s="831">
        <v>5566</v>
      </c>
      <c r="H1495" s="831">
        <v>5.8641324961018162E-2</v>
      </c>
      <c r="I1495" s="831">
        <v>121</v>
      </c>
      <c r="J1495" s="831">
        <v>778</v>
      </c>
      <c r="K1495" s="831">
        <v>94916</v>
      </c>
      <c r="L1495" s="831">
        <v>1</v>
      </c>
      <c r="M1495" s="831">
        <v>122</v>
      </c>
      <c r="N1495" s="831"/>
      <c r="O1495" s="831"/>
      <c r="P1495" s="827"/>
      <c r="Q1495" s="832"/>
    </row>
    <row r="1496" spans="1:17" ht="14.45" customHeight="1" x14ac:dyDescent="0.2">
      <c r="A1496" s="821" t="s">
        <v>7635</v>
      </c>
      <c r="B1496" s="822" t="s">
        <v>6415</v>
      </c>
      <c r="C1496" s="822" t="s">
        <v>6329</v>
      </c>
      <c r="D1496" s="822" t="s">
        <v>6396</v>
      </c>
      <c r="E1496" s="822" t="s">
        <v>6397</v>
      </c>
      <c r="F1496" s="831">
        <v>31</v>
      </c>
      <c r="G1496" s="831">
        <v>19220</v>
      </c>
      <c r="H1496" s="831">
        <v>0.31856001591142641</v>
      </c>
      <c r="I1496" s="831">
        <v>620</v>
      </c>
      <c r="J1496" s="831">
        <v>97</v>
      </c>
      <c r="K1496" s="831">
        <v>60334</v>
      </c>
      <c r="L1496" s="831">
        <v>1</v>
      </c>
      <c r="M1496" s="831">
        <v>622</v>
      </c>
      <c r="N1496" s="831"/>
      <c r="O1496" s="831"/>
      <c r="P1496" s="827"/>
      <c r="Q1496" s="832"/>
    </row>
    <row r="1497" spans="1:17" ht="14.45" customHeight="1" x14ac:dyDescent="0.2">
      <c r="A1497" s="821" t="s">
        <v>7635</v>
      </c>
      <c r="B1497" s="822" t="s">
        <v>6415</v>
      </c>
      <c r="C1497" s="822" t="s">
        <v>6329</v>
      </c>
      <c r="D1497" s="822" t="s">
        <v>6400</v>
      </c>
      <c r="E1497" s="822" t="s">
        <v>6401</v>
      </c>
      <c r="F1497" s="831">
        <v>88</v>
      </c>
      <c r="G1497" s="831">
        <v>32912</v>
      </c>
      <c r="H1497" s="831">
        <v>1.0061139642944485</v>
      </c>
      <c r="I1497" s="831">
        <v>374</v>
      </c>
      <c r="J1497" s="831">
        <v>87</v>
      </c>
      <c r="K1497" s="831">
        <v>32712</v>
      </c>
      <c r="L1497" s="831">
        <v>1</v>
      </c>
      <c r="M1497" s="831">
        <v>376</v>
      </c>
      <c r="N1497" s="831"/>
      <c r="O1497" s="831"/>
      <c r="P1497" s="827"/>
      <c r="Q1497" s="832"/>
    </row>
    <row r="1498" spans="1:17" ht="14.45" customHeight="1" x14ac:dyDescent="0.2">
      <c r="A1498" s="821" t="s">
        <v>7635</v>
      </c>
      <c r="B1498" s="822" t="s">
        <v>6334</v>
      </c>
      <c r="C1498" s="822" t="s">
        <v>6359</v>
      </c>
      <c r="D1498" s="822" t="s">
        <v>6362</v>
      </c>
      <c r="E1498" s="822" t="s">
        <v>6363</v>
      </c>
      <c r="F1498" s="831"/>
      <c r="G1498" s="831"/>
      <c r="H1498" s="831"/>
      <c r="I1498" s="831"/>
      <c r="J1498" s="831"/>
      <c r="K1498" s="831"/>
      <c r="L1498" s="831"/>
      <c r="M1498" s="831"/>
      <c r="N1498" s="831">
        <v>37</v>
      </c>
      <c r="O1498" s="831">
        <v>7484.8799999999983</v>
      </c>
      <c r="P1498" s="827"/>
      <c r="Q1498" s="832">
        <v>202.29405405405402</v>
      </c>
    </row>
    <row r="1499" spans="1:17" ht="14.45" customHeight="1" x14ac:dyDescent="0.2">
      <c r="A1499" s="821" t="s">
        <v>7635</v>
      </c>
      <c r="B1499" s="822" t="s">
        <v>6334</v>
      </c>
      <c r="C1499" s="822" t="s">
        <v>6359</v>
      </c>
      <c r="D1499" s="822" t="s">
        <v>6364</v>
      </c>
      <c r="E1499" s="822" t="s">
        <v>6365</v>
      </c>
      <c r="F1499" s="831"/>
      <c r="G1499" s="831"/>
      <c r="H1499" s="831"/>
      <c r="I1499" s="831"/>
      <c r="J1499" s="831"/>
      <c r="K1499" s="831"/>
      <c r="L1499" s="831"/>
      <c r="M1499" s="831"/>
      <c r="N1499" s="831">
        <v>11</v>
      </c>
      <c r="O1499" s="831">
        <v>2358.04</v>
      </c>
      <c r="P1499" s="827"/>
      <c r="Q1499" s="832">
        <v>214.36727272727273</v>
      </c>
    </row>
    <row r="1500" spans="1:17" ht="14.45" customHeight="1" x14ac:dyDescent="0.2">
      <c r="A1500" s="821" t="s">
        <v>7635</v>
      </c>
      <c r="B1500" s="822" t="s">
        <v>6334</v>
      </c>
      <c r="C1500" s="822" t="s">
        <v>6329</v>
      </c>
      <c r="D1500" s="822" t="s">
        <v>6378</v>
      </c>
      <c r="E1500" s="822" t="s">
        <v>6379</v>
      </c>
      <c r="F1500" s="831"/>
      <c r="G1500" s="831"/>
      <c r="H1500" s="831"/>
      <c r="I1500" s="831"/>
      <c r="J1500" s="831"/>
      <c r="K1500" s="831"/>
      <c r="L1500" s="831"/>
      <c r="M1500" s="831"/>
      <c r="N1500" s="831">
        <v>5</v>
      </c>
      <c r="O1500" s="831">
        <v>660</v>
      </c>
      <c r="P1500" s="827"/>
      <c r="Q1500" s="832">
        <v>132</v>
      </c>
    </row>
    <row r="1501" spans="1:17" ht="14.45" customHeight="1" x14ac:dyDescent="0.2">
      <c r="A1501" s="821" t="s">
        <v>7635</v>
      </c>
      <c r="B1501" s="822" t="s">
        <v>6334</v>
      </c>
      <c r="C1501" s="822" t="s">
        <v>6329</v>
      </c>
      <c r="D1501" s="822" t="s">
        <v>6382</v>
      </c>
      <c r="E1501" s="822" t="s">
        <v>6383</v>
      </c>
      <c r="F1501" s="831"/>
      <c r="G1501" s="831"/>
      <c r="H1501" s="831"/>
      <c r="I1501" s="831"/>
      <c r="J1501" s="831"/>
      <c r="K1501" s="831"/>
      <c r="L1501" s="831"/>
      <c r="M1501" s="831"/>
      <c r="N1501" s="831">
        <v>165</v>
      </c>
      <c r="O1501" s="831">
        <v>59400</v>
      </c>
      <c r="P1501" s="827"/>
      <c r="Q1501" s="832">
        <v>360</v>
      </c>
    </row>
    <row r="1502" spans="1:17" ht="14.45" customHeight="1" x14ac:dyDescent="0.2">
      <c r="A1502" s="821" t="s">
        <v>7635</v>
      </c>
      <c r="B1502" s="822" t="s">
        <v>6334</v>
      </c>
      <c r="C1502" s="822" t="s">
        <v>6329</v>
      </c>
      <c r="D1502" s="822" t="s">
        <v>6396</v>
      </c>
      <c r="E1502" s="822" t="s">
        <v>6397</v>
      </c>
      <c r="F1502" s="831"/>
      <c r="G1502" s="831"/>
      <c r="H1502" s="831"/>
      <c r="I1502" s="831"/>
      <c r="J1502" s="831"/>
      <c r="K1502" s="831"/>
      <c r="L1502" s="831"/>
      <c r="M1502" s="831"/>
      <c r="N1502" s="831">
        <v>104</v>
      </c>
      <c r="O1502" s="831">
        <v>65000</v>
      </c>
      <c r="P1502" s="827"/>
      <c r="Q1502" s="832">
        <v>625</v>
      </c>
    </row>
    <row r="1503" spans="1:17" ht="14.45" customHeight="1" x14ac:dyDescent="0.2">
      <c r="A1503" s="821" t="s">
        <v>7635</v>
      </c>
      <c r="B1503" s="822" t="s">
        <v>6334</v>
      </c>
      <c r="C1503" s="822" t="s">
        <v>6329</v>
      </c>
      <c r="D1503" s="822" t="s">
        <v>6400</v>
      </c>
      <c r="E1503" s="822" t="s">
        <v>6401</v>
      </c>
      <c r="F1503" s="831"/>
      <c r="G1503" s="831"/>
      <c r="H1503" s="831"/>
      <c r="I1503" s="831"/>
      <c r="J1503" s="831"/>
      <c r="K1503" s="831"/>
      <c r="L1503" s="831"/>
      <c r="M1503" s="831"/>
      <c r="N1503" s="831">
        <v>37</v>
      </c>
      <c r="O1503" s="831">
        <v>13949</v>
      </c>
      <c r="P1503" s="827"/>
      <c r="Q1503" s="832">
        <v>377</v>
      </c>
    </row>
    <row r="1504" spans="1:17" ht="14.45" customHeight="1" x14ac:dyDescent="0.2">
      <c r="A1504" s="821" t="s">
        <v>7635</v>
      </c>
      <c r="B1504" s="822" t="s">
        <v>6334</v>
      </c>
      <c r="C1504" s="822" t="s">
        <v>6329</v>
      </c>
      <c r="D1504" s="822" t="s">
        <v>6402</v>
      </c>
      <c r="E1504" s="822" t="s">
        <v>6403</v>
      </c>
      <c r="F1504" s="831"/>
      <c r="G1504" s="831"/>
      <c r="H1504" s="831"/>
      <c r="I1504" s="831"/>
      <c r="J1504" s="831"/>
      <c r="K1504" s="831"/>
      <c r="L1504" s="831"/>
      <c r="M1504" s="831"/>
      <c r="N1504" s="831">
        <v>2</v>
      </c>
      <c r="O1504" s="831">
        <v>360</v>
      </c>
      <c r="P1504" s="827"/>
      <c r="Q1504" s="832">
        <v>180</v>
      </c>
    </row>
    <row r="1505" spans="1:17" ht="14.45" customHeight="1" x14ac:dyDescent="0.2">
      <c r="A1505" s="821" t="s">
        <v>7635</v>
      </c>
      <c r="B1505" s="822" t="s">
        <v>6334</v>
      </c>
      <c r="C1505" s="822" t="s">
        <v>6329</v>
      </c>
      <c r="D1505" s="822" t="s">
        <v>6406</v>
      </c>
      <c r="E1505" s="822" t="s">
        <v>6407</v>
      </c>
      <c r="F1505" s="831"/>
      <c r="G1505" s="831"/>
      <c r="H1505" s="831"/>
      <c r="I1505" s="831"/>
      <c r="J1505" s="831"/>
      <c r="K1505" s="831"/>
      <c r="L1505" s="831"/>
      <c r="M1505" s="831"/>
      <c r="N1505" s="831">
        <v>18</v>
      </c>
      <c r="O1505" s="831">
        <v>21960</v>
      </c>
      <c r="P1505" s="827"/>
      <c r="Q1505" s="832">
        <v>1220</v>
      </c>
    </row>
    <row r="1506" spans="1:17" ht="14.45" customHeight="1" x14ac:dyDescent="0.2">
      <c r="A1506" s="821" t="s">
        <v>7636</v>
      </c>
      <c r="B1506" s="822" t="s">
        <v>6415</v>
      </c>
      <c r="C1506" s="822" t="s">
        <v>6329</v>
      </c>
      <c r="D1506" s="822" t="s">
        <v>6376</v>
      </c>
      <c r="E1506" s="822" t="s">
        <v>6377</v>
      </c>
      <c r="F1506" s="831">
        <v>1</v>
      </c>
      <c r="G1506" s="831">
        <v>37</v>
      </c>
      <c r="H1506" s="831"/>
      <c r="I1506" s="831">
        <v>37</v>
      </c>
      <c r="J1506" s="831"/>
      <c r="K1506" s="831"/>
      <c r="L1506" s="831"/>
      <c r="M1506" s="831"/>
      <c r="N1506" s="831"/>
      <c r="O1506" s="831"/>
      <c r="P1506" s="827"/>
      <c r="Q1506" s="832"/>
    </row>
    <row r="1507" spans="1:17" ht="14.45" customHeight="1" x14ac:dyDescent="0.2">
      <c r="A1507" s="821" t="s">
        <v>7636</v>
      </c>
      <c r="B1507" s="822" t="s">
        <v>6415</v>
      </c>
      <c r="C1507" s="822" t="s">
        <v>6329</v>
      </c>
      <c r="D1507" s="822" t="s">
        <v>6423</v>
      </c>
      <c r="E1507" s="822" t="s">
        <v>6424</v>
      </c>
      <c r="F1507" s="831">
        <v>9</v>
      </c>
      <c r="G1507" s="831">
        <v>2268</v>
      </c>
      <c r="H1507" s="831">
        <v>1.1161417322834646</v>
      </c>
      <c r="I1507" s="831">
        <v>252</v>
      </c>
      <c r="J1507" s="831">
        <v>8</v>
      </c>
      <c r="K1507" s="831">
        <v>2032</v>
      </c>
      <c r="L1507" s="831">
        <v>1</v>
      </c>
      <c r="M1507" s="831">
        <v>254</v>
      </c>
      <c r="N1507" s="831">
        <v>7</v>
      </c>
      <c r="O1507" s="831">
        <v>1785</v>
      </c>
      <c r="P1507" s="827">
        <v>0.87844488188976377</v>
      </c>
      <c r="Q1507" s="832">
        <v>255</v>
      </c>
    </row>
    <row r="1508" spans="1:17" ht="14.45" customHeight="1" x14ac:dyDescent="0.2">
      <c r="A1508" s="821" t="s">
        <v>7636</v>
      </c>
      <c r="B1508" s="822" t="s">
        <v>6415</v>
      </c>
      <c r="C1508" s="822" t="s">
        <v>6329</v>
      </c>
      <c r="D1508" s="822" t="s">
        <v>6425</v>
      </c>
      <c r="E1508" s="822" t="s">
        <v>6426</v>
      </c>
      <c r="F1508" s="831"/>
      <c r="G1508" s="831"/>
      <c r="H1508" s="831"/>
      <c r="I1508" s="831"/>
      <c r="J1508" s="831"/>
      <c r="K1508" s="831"/>
      <c r="L1508" s="831"/>
      <c r="M1508" s="831"/>
      <c r="N1508" s="831">
        <v>1</v>
      </c>
      <c r="O1508" s="831">
        <v>127</v>
      </c>
      <c r="P1508" s="827"/>
      <c r="Q1508" s="832">
        <v>127</v>
      </c>
    </row>
    <row r="1509" spans="1:17" ht="14.45" customHeight="1" x14ac:dyDescent="0.2">
      <c r="A1509" s="821" t="s">
        <v>7636</v>
      </c>
      <c r="B1509" s="822" t="s">
        <v>6415</v>
      </c>
      <c r="C1509" s="822" t="s">
        <v>6329</v>
      </c>
      <c r="D1509" s="822" t="s">
        <v>6442</v>
      </c>
      <c r="E1509" s="822" t="s">
        <v>6401</v>
      </c>
      <c r="F1509" s="831">
        <v>1</v>
      </c>
      <c r="G1509" s="831">
        <v>447</v>
      </c>
      <c r="H1509" s="831"/>
      <c r="I1509" s="831">
        <v>447</v>
      </c>
      <c r="J1509" s="831"/>
      <c r="K1509" s="831"/>
      <c r="L1509" s="831"/>
      <c r="M1509" s="831"/>
      <c r="N1509" s="831"/>
      <c r="O1509" s="831"/>
      <c r="P1509" s="827"/>
      <c r="Q1509" s="832"/>
    </row>
    <row r="1510" spans="1:17" ht="14.45" customHeight="1" x14ac:dyDescent="0.2">
      <c r="A1510" s="821" t="s">
        <v>7636</v>
      </c>
      <c r="B1510" s="822" t="s">
        <v>6415</v>
      </c>
      <c r="C1510" s="822" t="s">
        <v>6329</v>
      </c>
      <c r="D1510" s="822" t="s">
        <v>6382</v>
      </c>
      <c r="E1510" s="822" t="s">
        <v>6383</v>
      </c>
      <c r="F1510" s="831">
        <v>5</v>
      </c>
      <c r="G1510" s="831">
        <v>1775</v>
      </c>
      <c r="H1510" s="831">
        <v>4.9581005586592175</v>
      </c>
      <c r="I1510" s="831">
        <v>355</v>
      </c>
      <c r="J1510" s="831">
        <v>1</v>
      </c>
      <c r="K1510" s="831">
        <v>358</v>
      </c>
      <c r="L1510" s="831">
        <v>1</v>
      </c>
      <c r="M1510" s="831">
        <v>358</v>
      </c>
      <c r="N1510" s="831"/>
      <c r="O1510" s="831"/>
      <c r="P1510" s="827"/>
      <c r="Q1510" s="832"/>
    </row>
    <row r="1511" spans="1:17" ht="14.45" customHeight="1" x14ac:dyDescent="0.2">
      <c r="A1511" s="821" t="s">
        <v>7636</v>
      </c>
      <c r="B1511" s="822" t="s">
        <v>6415</v>
      </c>
      <c r="C1511" s="822" t="s">
        <v>6329</v>
      </c>
      <c r="D1511" s="822" t="s">
        <v>6428</v>
      </c>
      <c r="E1511" s="822" t="s">
        <v>6429</v>
      </c>
      <c r="F1511" s="831">
        <v>2</v>
      </c>
      <c r="G1511" s="831">
        <v>1440</v>
      </c>
      <c r="H1511" s="831">
        <v>0.49792531120331951</v>
      </c>
      <c r="I1511" s="831">
        <v>720</v>
      </c>
      <c r="J1511" s="831">
        <v>4</v>
      </c>
      <c r="K1511" s="831">
        <v>2892</v>
      </c>
      <c r="L1511" s="831">
        <v>1</v>
      </c>
      <c r="M1511" s="831">
        <v>723</v>
      </c>
      <c r="N1511" s="831">
        <v>2</v>
      </c>
      <c r="O1511" s="831">
        <v>1450</v>
      </c>
      <c r="P1511" s="827">
        <v>0.50138312586445366</v>
      </c>
      <c r="Q1511" s="832">
        <v>725</v>
      </c>
    </row>
    <row r="1512" spans="1:17" ht="14.45" customHeight="1" x14ac:dyDescent="0.2">
      <c r="A1512" s="821" t="s">
        <v>7636</v>
      </c>
      <c r="B1512" s="822" t="s">
        <v>6415</v>
      </c>
      <c r="C1512" s="822" t="s">
        <v>6329</v>
      </c>
      <c r="D1512" s="822" t="s">
        <v>6386</v>
      </c>
      <c r="E1512" s="822" t="s">
        <v>6387</v>
      </c>
      <c r="F1512" s="831">
        <v>16</v>
      </c>
      <c r="G1512" s="831">
        <v>1936</v>
      </c>
      <c r="H1512" s="831"/>
      <c r="I1512" s="831">
        <v>121</v>
      </c>
      <c r="J1512" s="831"/>
      <c r="K1512" s="831"/>
      <c r="L1512" s="831"/>
      <c r="M1512" s="831"/>
      <c r="N1512" s="831"/>
      <c r="O1512" s="831"/>
      <c r="P1512" s="827"/>
      <c r="Q1512" s="832"/>
    </row>
    <row r="1513" spans="1:17" ht="14.45" customHeight="1" x14ac:dyDescent="0.2">
      <c r="A1513" s="821" t="s">
        <v>7636</v>
      </c>
      <c r="B1513" s="822" t="s">
        <v>6415</v>
      </c>
      <c r="C1513" s="822" t="s">
        <v>6329</v>
      </c>
      <c r="D1513" s="822" t="s">
        <v>6396</v>
      </c>
      <c r="E1513" s="822" t="s">
        <v>6397</v>
      </c>
      <c r="F1513" s="831">
        <v>3</v>
      </c>
      <c r="G1513" s="831">
        <v>1860</v>
      </c>
      <c r="H1513" s="831"/>
      <c r="I1513" s="831">
        <v>620</v>
      </c>
      <c r="J1513" s="831"/>
      <c r="K1513" s="831"/>
      <c r="L1513" s="831"/>
      <c r="M1513" s="831"/>
      <c r="N1513" s="831"/>
      <c r="O1513" s="831"/>
      <c r="P1513" s="827"/>
      <c r="Q1513" s="832"/>
    </row>
    <row r="1514" spans="1:17" ht="14.45" customHeight="1" x14ac:dyDescent="0.2">
      <c r="A1514" s="821" t="s">
        <v>7636</v>
      </c>
      <c r="B1514" s="822" t="s">
        <v>6334</v>
      </c>
      <c r="C1514" s="822" t="s">
        <v>6359</v>
      </c>
      <c r="D1514" s="822" t="s">
        <v>6369</v>
      </c>
      <c r="E1514" s="822" t="s">
        <v>6367</v>
      </c>
      <c r="F1514" s="831"/>
      <c r="G1514" s="831"/>
      <c r="H1514" s="831"/>
      <c r="I1514" s="831"/>
      <c r="J1514" s="831"/>
      <c r="K1514" s="831"/>
      <c r="L1514" s="831"/>
      <c r="M1514" s="831"/>
      <c r="N1514" s="831">
        <v>3</v>
      </c>
      <c r="O1514" s="831">
        <v>1500</v>
      </c>
      <c r="P1514" s="827"/>
      <c r="Q1514" s="832">
        <v>500</v>
      </c>
    </row>
    <row r="1515" spans="1:17" ht="14.45" customHeight="1" x14ac:dyDescent="0.2">
      <c r="A1515" s="821" t="s">
        <v>7636</v>
      </c>
      <c r="B1515" s="822" t="s">
        <v>6334</v>
      </c>
      <c r="C1515" s="822" t="s">
        <v>6329</v>
      </c>
      <c r="D1515" s="822" t="s">
        <v>6376</v>
      </c>
      <c r="E1515" s="822" t="s">
        <v>6377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2</v>
      </c>
      <c r="O1515" s="831">
        <v>76</v>
      </c>
      <c r="P1515" s="827"/>
      <c r="Q1515" s="832">
        <v>38</v>
      </c>
    </row>
    <row r="1516" spans="1:17" ht="14.45" customHeight="1" x14ac:dyDescent="0.2">
      <c r="A1516" s="821" t="s">
        <v>7636</v>
      </c>
      <c r="B1516" s="822" t="s">
        <v>6334</v>
      </c>
      <c r="C1516" s="822" t="s">
        <v>6329</v>
      </c>
      <c r="D1516" s="822" t="s">
        <v>6382</v>
      </c>
      <c r="E1516" s="822" t="s">
        <v>6383</v>
      </c>
      <c r="F1516" s="831"/>
      <c r="G1516" s="831"/>
      <c r="H1516" s="831"/>
      <c r="I1516" s="831"/>
      <c r="J1516" s="831"/>
      <c r="K1516" s="831"/>
      <c r="L1516" s="831"/>
      <c r="M1516" s="831"/>
      <c r="N1516" s="831">
        <v>1</v>
      </c>
      <c r="O1516" s="831">
        <v>360</v>
      </c>
      <c r="P1516" s="827"/>
      <c r="Q1516" s="832">
        <v>360</v>
      </c>
    </row>
    <row r="1517" spans="1:17" ht="14.45" customHeight="1" x14ac:dyDescent="0.2">
      <c r="A1517" s="821" t="s">
        <v>7636</v>
      </c>
      <c r="B1517" s="822" t="s">
        <v>6334</v>
      </c>
      <c r="C1517" s="822" t="s">
        <v>6329</v>
      </c>
      <c r="D1517" s="822" t="s">
        <v>6408</v>
      </c>
      <c r="E1517" s="822" t="s">
        <v>6407</v>
      </c>
      <c r="F1517" s="831"/>
      <c r="G1517" s="831"/>
      <c r="H1517" s="831"/>
      <c r="I1517" s="831"/>
      <c r="J1517" s="831"/>
      <c r="K1517" s="831"/>
      <c r="L1517" s="831"/>
      <c r="M1517" s="831"/>
      <c r="N1517" s="831">
        <v>1</v>
      </c>
      <c r="O1517" s="831">
        <v>1679</v>
      </c>
      <c r="P1517" s="827"/>
      <c r="Q1517" s="832">
        <v>1679</v>
      </c>
    </row>
    <row r="1518" spans="1:17" ht="14.45" customHeight="1" x14ac:dyDescent="0.2">
      <c r="A1518" s="821" t="s">
        <v>7637</v>
      </c>
      <c r="B1518" s="822" t="s">
        <v>6415</v>
      </c>
      <c r="C1518" s="822" t="s">
        <v>6359</v>
      </c>
      <c r="D1518" s="822" t="s">
        <v>6432</v>
      </c>
      <c r="E1518" s="822" t="s">
        <v>6433</v>
      </c>
      <c r="F1518" s="831">
        <v>24</v>
      </c>
      <c r="G1518" s="831">
        <v>21714</v>
      </c>
      <c r="H1518" s="831">
        <v>3</v>
      </c>
      <c r="I1518" s="831">
        <v>904.75</v>
      </c>
      <c r="J1518" s="831">
        <v>8</v>
      </c>
      <c r="K1518" s="831">
        <v>7238</v>
      </c>
      <c r="L1518" s="831">
        <v>1</v>
      </c>
      <c r="M1518" s="831">
        <v>904.75</v>
      </c>
      <c r="N1518" s="831">
        <v>11</v>
      </c>
      <c r="O1518" s="831">
        <v>9952.25</v>
      </c>
      <c r="P1518" s="827">
        <v>1.375</v>
      </c>
      <c r="Q1518" s="832">
        <v>904.75</v>
      </c>
    </row>
    <row r="1519" spans="1:17" ht="14.45" customHeight="1" x14ac:dyDescent="0.2">
      <c r="A1519" s="821" t="s">
        <v>7637</v>
      </c>
      <c r="B1519" s="822" t="s">
        <v>6415</v>
      </c>
      <c r="C1519" s="822" t="s">
        <v>6359</v>
      </c>
      <c r="D1519" s="822" t="s">
        <v>6360</v>
      </c>
      <c r="E1519" s="822" t="s">
        <v>6361</v>
      </c>
      <c r="F1519" s="831">
        <v>2</v>
      </c>
      <c r="G1519" s="831">
        <v>485.28</v>
      </c>
      <c r="H1519" s="831"/>
      <c r="I1519" s="831">
        <v>242.64</v>
      </c>
      <c r="J1519" s="831"/>
      <c r="K1519" s="831"/>
      <c r="L1519" s="831"/>
      <c r="M1519" s="831"/>
      <c r="N1519" s="831">
        <v>1</v>
      </c>
      <c r="O1519" s="831">
        <v>242.64</v>
      </c>
      <c r="P1519" s="827"/>
      <c r="Q1519" s="832">
        <v>242.64</v>
      </c>
    </row>
    <row r="1520" spans="1:17" ht="14.45" customHeight="1" x14ac:dyDescent="0.2">
      <c r="A1520" s="821" t="s">
        <v>7637</v>
      </c>
      <c r="B1520" s="822" t="s">
        <v>6415</v>
      </c>
      <c r="C1520" s="822" t="s">
        <v>6359</v>
      </c>
      <c r="D1520" s="822" t="s">
        <v>6362</v>
      </c>
      <c r="E1520" s="822" t="s">
        <v>6363</v>
      </c>
      <c r="F1520" s="831">
        <v>96</v>
      </c>
      <c r="G1520" s="831">
        <v>23293.439999999988</v>
      </c>
      <c r="H1520" s="831">
        <v>0.88030390753374466</v>
      </c>
      <c r="I1520" s="831">
        <v>242.63999999999987</v>
      </c>
      <c r="J1520" s="831">
        <v>117</v>
      </c>
      <c r="K1520" s="831">
        <v>26460.679999999978</v>
      </c>
      <c r="L1520" s="831">
        <v>1</v>
      </c>
      <c r="M1520" s="831">
        <v>226.15965811965793</v>
      </c>
      <c r="N1520" s="831">
        <v>59</v>
      </c>
      <c r="O1520" s="831">
        <v>11019.159999999998</v>
      </c>
      <c r="P1520" s="827">
        <v>0.41643525412045374</v>
      </c>
      <c r="Q1520" s="832">
        <v>186.76542372881352</v>
      </c>
    </row>
    <row r="1521" spans="1:17" ht="14.45" customHeight="1" x14ac:dyDescent="0.2">
      <c r="A1521" s="821" t="s">
        <v>7637</v>
      </c>
      <c r="B1521" s="822" t="s">
        <v>6415</v>
      </c>
      <c r="C1521" s="822" t="s">
        <v>6359</v>
      </c>
      <c r="D1521" s="822" t="s">
        <v>6364</v>
      </c>
      <c r="E1521" s="822" t="s">
        <v>6365</v>
      </c>
      <c r="F1521" s="831">
        <v>7</v>
      </c>
      <c r="G1521" s="831">
        <v>1698.4799999999998</v>
      </c>
      <c r="H1521" s="831">
        <v>1.2756714534639186</v>
      </c>
      <c r="I1521" s="831">
        <v>242.63999999999996</v>
      </c>
      <c r="J1521" s="831">
        <v>6</v>
      </c>
      <c r="K1521" s="831">
        <v>1331.44</v>
      </c>
      <c r="L1521" s="831">
        <v>1</v>
      </c>
      <c r="M1521" s="831">
        <v>221.90666666666667</v>
      </c>
      <c r="N1521" s="831"/>
      <c r="O1521" s="831"/>
      <c r="P1521" s="827"/>
      <c r="Q1521" s="832"/>
    </row>
    <row r="1522" spans="1:17" ht="14.45" customHeight="1" x14ac:dyDescent="0.2">
      <c r="A1522" s="821" t="s">
        <v>7637</v>
      </c>
      <c r="B1522" s="822" t="s">
        <v>6415</v>
      </c>
      <c r="C1522" s="822" t="s">
        <v>6359</v>
      </c>
      <c r="D1522" s="822" t="s">
        <v>6368</v>
      </c>
      <c r="E1522" s="822" t="s">
        <v>6367</v>
      </c>
      <c r="F1522" s="831"/>
      <c r="G1522" s="831"/>
      <c r="H1522" s="831"/>
      <c r="I1522" s="831"/>
      <c r="J1522" s="831">
        <v>5</v>
      </c>
      <c r="K1522" s="831">
        <v>2245</v>
      </c>
      <c r="L1522" s="831">
        <v>1</v>
      </c>
      <c r="M1522" s="831">
        <v>449</v>
      </c>
      <c r="N1522" s="831"/>
      <c r="O1522" s="831"/>
      <c r="P1522" s="827"/>
      <c r="Q1522" s="832"/>
    </row>
    <row r="1523" spans="1:17" ht="14.45" customHeight="1" x14ac:dyDescent="0.2">
      <c r="A1523" s="821" t="s">
        <v>7637</v>
      </c>
      <c r="B1523" s="822" t="s">
        <v>6415</v>
      </c>
      <c r="C1523" s="822" t="s">
        <v>6329</v>
      </c>
      <c r="D1523" s="822" t="s">
        <v>6494</v>
      </c>
      <c r="E1523" s="822" t="s">
        <v>6495</v>
      </c>
      <c r="F1523" s="831">
        <v>7</v>
      </c>
      <c r="G1523" s="831">
        <v>1372</v>
      </c>
      <c r="H1523" s="831">
        <v>0.68944723618090453</v>
      </c>
      <c r="I1523" s="831">
        <v>196</v>
      </c>
      <c r="J1523" s="831">
        <v>10</v>
      </c>
      <c r="K1523" s="831">
        <v>1990</v>
      </c>
      <c r="L1523" s="831">
        <v>1</v>
      </c>
      <c r="M1523" s="831">
        <v>199</v>
      </c>
      <c r="N1523" s="831">
        <v>18</v>
      </c>
      <c r="O1523" s="831">
        <v>3618</v>
      </c>
      <c r="P1523" s="827">
        <v>1.8180904522613066</v>
      </c>
      <c r="Q1523" s="832">
        <v>201</v>
      </c>
    </row>
    <row r="1524" spans="1:17" ht="14.45" customHeight="1" x14ac:dyDescent="0.2">
      <c r="A1524" s="821" t="s">
        <v>7637</v>
      </c>
      <c r="B1524" s="822" t="s">
        <v>6415</v>
      </c>
      <c r="C1524" s="822" t="s">
        <v>6329</v>
      </c>
      <c r="D1524" s="822" t="s">
        <v>6376</v>
      </c>
      <c r="E1524" s="822" t="s">
        <v>6377</v>
      </c>
      <c r="F1524" s="831">
        <v>1</v>
      </c>
      <c r="G1524" s="831">
        <v>37</v>
      </c>
      <c r="H1524" s="831">
        <v>0.97368421052631582</v>
      </c>
      <c r="I1524" s="831">
        <v>37</v>
      </c>
      <c r="J1524" s="831">
        <v>1</v>
      </c>
      <c r="K1524" s="831">
        <v>38</v>
      </c>
      <c r="L1524" s="831">
        <v>1</v>
      </c>
      <c r="M1524" s="831">
        <v>38</v>
      </c>
      <c r="N1524" s="831">
        <v>1</v>
      </c>
      <c r="O1524" s="831">
        <v>38</v>
      </c>
      <c r="P1524" s="827">
        <v>1</v>
      </c>
      <c r="Q1524" s="832">
        <v>38</v>
      </c>
    </row>
    <row r="1525" spans="1:17" ht="14.45" customHeight="1" x14ac:dyDescent="0.2">
      <c r="A1525" s="821" t="s">
        <v>7637</v>
      </c>
      <c r="B1525" s="822" t="s">
        <v>6415</v>
      </c>
      <c r="C1525" s="822" t="s">
        <v>6329</v>
      </c>
      <c r="D1525" s="822" t="s">
        <v>6520</v>
      </c>
      <c r="E1525" s="822" t="s">
        <v>6521</v>
      </c>
      <c r="F1525" s="831">
        <v>1</v>
      </c>
      <c r="G1525" s="831">
        <v>797</v>
      </c>
      <c r="H1525" s="831"/>
      <c r="I1525" s="831">
        <v>797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7637</v>
      </c>
      <c r="B1526" s="822" t="s">
        <v>6415</v>
      </c>
      <c r="C1526" s="822" t="s">
        <v>6329</v>
      </c>
      <c r="D1526" s="822" t="s">
        <v>6423</v>
      </c>
      <c r="E1526" s="822" t="s">
        <v>6424</v>
      </c>
      <c r="F1526" s="831">
        <v>2439</v>
      </c>
      <c r="G1526" s="831">
        <v>614628</v>
      </c>
      <c r="H1526" s="831">
        <v>0.93972632061768979</v>
      </c>
      <c r="I1526" s="831">
        <v>252</v>
      </c>
      <c r="J1526" s="831">
        <v>2575</v>
      </c>
      <c r="K1526" s="831">
        <v>654050</v>
      </c>
      <c r="L1526" s="831">
        <v>1</v>
      </c>
      <c r="M1526" s="831">
        <v>254</v>
      </c>
      <c r="N1526" s="831">
        <v>2050</v>
      </c>
      <c r="O1526" s="831">
        <v>522750</v>
      </c>
      <c r="P1526" s="827">
        <v>0.79925082180261453</v>
      </c>
      <c r="Q1526" s="832">
        <v>255</v>
      </c>
    </row>
    <row r="1527" spans="1:17" ht="14.45" customHeight="1" x14ac:dyDescent="0.2">
      <c r="A1527" s="821" t="s">
        <v>7637</v>
      </c>
      <c r="B1527" s="822" t="s">
        <v>6415</v>
      </c>
      <c r="C1527" s="822" t="s">
        <v>6329</v>
      </c>
      <c r="D1527" s="822" t="s">
        <v>6425</v>
      </c>
      <c r="E1527" s="822" t="s">
        <v>6426</v>
      </c>
      <c r="F1527" s="831">
        <v>4252</v>
      </c>
      <c r="G1527" s="831">
        <v>538744</v>
      </c>
      <c r="H1527" s="831">
        <v>1.0112928173476896</v>
      </c>
      <c r="I1527" s="831">
        <v>126.70366886171213</v>
      </c>
      <c r="J1527" s="831">
        <v>4228</v>
      </c>
      <c r="K1527" s="831">
        <v>532728</v>
      </c>
      <c r="L1527" s="831">
        <v>1</v>
      </c>
      <c r="M1527" s="831">
        <v>126</v>
      </c>
      <c r="N1527" s="831">
        <v>2961</v>
      </c>
      <c r="O1527" s="831">
        <v>376047</v>
      </c>
      <c r="P1527" s="827">
        <v>0.70588930936613059</v>
      </c>
      <c r="Q1527" s="832">
        <v>127</v>
      </c>
    </row>
    <row r="1528" spans="1:17" ht="14.45" customHeight="1" x14ac:dyDescent="0.2">
      <c r="A1528" s="821" t="s">
        <v>7637</v>
      </c>
      <c r="B1528" s="822" t="s">
        <v>6415</v>
      </c>
      <c r="C1528" s="822" t="s">
        <v>6329</v>
      </c>
      <c r="D1528" s="822" t="s">
        <v>6436</v>
      </c>
      <c r="E1528" s="822" t="s">
        <v>6437</v>
      </c>
      <c r="F1528" s="831">
        <v>27</v>
      </c>
      <c r="G1528" s="831">
        <v>13392</v>
      </c>
      <c r="H1528" s="831">
        <v>4.4819277108433733</v>
      </c>
      <c r="I1528" s="831">
        <v>496</v>
      </c>
      <c r="J1528" s="831">
        <v>6</v>
      </c>
      <c r="K1528" s="831">
        <v>2988</v>
      </c>
      <c r="L1528" s="831">
        <v>1</v>
      </c>
      <c r="M1528" s="831">
        <v>498</v>
      </c>
      <c r="N1528" s="831">
        <v>23</v>
      </c>
      <c r="O1528" s="831">
        <v>11477</v>
      </c>
      <c r="P1528" s="827">
        <v>3.8410307898259703</v>
      </c>
      <c r="Q1528" s="832">
        <v>499</v>
      </c>
    </row>
    <row r="1529" spans="1:17" ht="14.45" customHeight="1" x14ac:dyDescent="0.2">
      <c r="A1529" s="821" t="s">
        <v>7637</v>
      </c>
      <c r="B1529" s="822" t="s">
        <v>6415</v>
      </c>
      <c r="C1529" s="822" t="s">
        <v>6329</v>
      </c>
      <c r="D1529" s="822" t="s">
        <v>6438</v>
      </c>
      <c r="E1529" s="822" t="s">
        <v>6439</v>
      </c>
      <c r="F1529" s="831">
        <v>139</v>
      </c>
      <c r="G1529" s="831">
        <v>95771</v>
      </c>
      <c r="H1529" s="831">
        <v>0.60523006338513263</v>
      </c>
      <c r="I1529" s="831">
        <v>689</v>
      </c>
      <c r="J1529" s="831">
        <v>229</v>
      </c>
      <c r="K1529" s="831">
        <v>158239</v>
      </c>
      <c r="L1529" s="831">
        <v>1</v>
      </c>
      <c r="M1529" s="831">
        <v>691</v>
      </c>
      <c r="N1529" s="831">
        <v>153</v>
      </c>
      <c r="O1529" s="831">
        <v>105876</v>
      </c>
      <c r="P1529" s="827">
        <v>0.6690891625958203</v>
      </c>
      <c r="Q1529" s="832">
        <v>692</v>
      </c>
    </row>
    <row r="1530" spans="1:17" ht="14.45" customHeight="1" x14ac:dyDescent="0.2">
      <c r="A1530" s="821" t="s">
        <v>7637</v>
      </c>
      <c r="B1530" s="822" t="s">
        <v>6415</v>
      </c>
      <c r="C1530" s="822" t="s">
        <v>6329</v>
      </c>
      <c r="D1530" s="822" t="s">
        <v>6522</v>
      </c>
      <c r="E1530" s="822" t="s">
        <v>6445</v>
      </c>
      <c r="F1530" s="831">
        <v>2</v>
      </c>
      <c r="G1530" s="831">
        <v>1522</v>
      </c>
      <c r="H1530" s="831">
        <v>1.9947575360419396</v>
      </c>
      <c r="I1530" s="831">
        <v>761</v>
      </c>
      <c r="J1530" s="831">
        <v>1</v>
      </c>
      <c r="K1530" s="831">
        <v>763</v>
      </c>
      <c r="L1530" s="831">
        <v>1</v>
      </c>
      <c r="M1530" s="831">
        <v>763</v>
      </c>
      <c r="N1530" s="831">
        <v>3</v>
      </c>
      <c r="O1530" s="831">
        <v>2292</v>
      </c>
      <c r="P1530" s="827">
        <v>3.0039318479685453</v>
      </c>
      <c r="Q1530" s="832">
        <v>764</v>
      </c>
    </row>
    <row r="1531" spans="1:17" ht="14.45" customHeight="1" x14ac:dyDescent="0.2">
      <c r="A1531" s="821" t="s">
        <v>7637</v>
      </c>
      <c r="B1531" s="822" t="s">
        <v>6415</v>
      </c>
      <c r="C1531" s="822" t="s">
        <v>6329</v>
      </c>
      <c r="D1531" s="822" t="s">
        <v>6440</v>
      </c>
      <c r="E1531" s="822" t="s">
        <v>6437</v>
      </c>
      <c r="F1531" s="831">
        <v>104</v>
      </c>
      <c r="G1531" s="831">
        <v>59176</v>
      </c>
      <c r="H1531" s="831">
        <v>1.5647575228727062</v>
      </c>
      <c r="I1531" s="831">
        <v>569</v>
      </c>
      <c r="J1531" s="831">
        <v>66</v>
      </c>
      <c r="K1531" s="831">
        <v>37818</v>
      </c>
      <c r="L1531" s="831">
        <v>1</v>
      </c>
      <c r="M1531" s="831">
        <v>573</v>
      </c>
      <c r="N1531" s="831">
        <v>69</v>
      </c>
      <c r="O1531" s="831">
        <v>39744</v>
      </c>
      <c r="P1531" s="827">
        <v>1.0509281294621609</v>
      </c>
      <c r="Q1531" s="832">
        <v>576</v>
      </c>
    </row>
    <row r="1532" spans="1:17" ht="14.45" customHeight="1" x14ac:dyDescent="0.2">
      <c r="A1532" s="821" t="s">
        <v>7637</v>
      </c>
      <c r="B1532" s="822" t="s">
        <v>6415</v>
      </c>
      <c r="C1532" s="822" t="s">
        <v>6329</v>
      </c>
      <c r="D1532" s="822" t="s">
        <v>6441</v>
      </c>
      <c r="E1532" s="822" t="s">
        <v>6439</v>
      </c>
      <c r="F1532" s="831">
        <v>909</v>
      </c>
      <c r="G1532" s="831">
        <v>692658</v>
      </c>
      <c r="H1532" s="831">
        <v>0.8443074357680409</v>
      </c>
      <c r="I1532" s="831">
        <v>762</v>
      </c>
      <c r="J1532" s="831">
        <v>1071</v>
      </c>
      <c r="K1532" s="831">
        <v>820386</v>
      </c>
      <c r="L1532" s="831">
        <v>1</v>
      </c>
      <c r="M1532" s="831">
        <v>766</v>
      </c>
      <c r="N1532" s="831">
        <v>684</v>
      </c>
      <c r="O1532" s="831">
        <v>525996</v>
      </c>
      <c r="P1532" s="827">
        <v>0.64115672378612021</v>
      </c>
      <c r="Q1532" s="832">
        <v>769</v>
      </c>
    </row>
    <row r="1533" spans="1:17" ht="14.45" customHeight="1" x14ac:dyDescent="0.2">
      <c r="A1533" s="821" t="s">
        <v>7637</v>
      </c>
      <c r="B1533" s="822" t="s">
        <v>6415</v>
      </c>
      <c r="C1533" s="822" t="s">
        <v>6329</v>
      </c>
      <c r="D1533" s="822" t="s">
        <v>6459</v>
      </c>
      <c r="E1533" s="822" t="s">
        <v>6460</v>
      </c>
      <c r="F1533" s="831">
        <v>3895</v>
      </c>
      <c r="G1533" s="831">
        <v>3190005</v>
      </c>
      <c r="H1533" s="831">
        <v>1.0573020345906259</v>
      </c>
      <c r="I1533" s="831">
        <v>819</v>
      </c>
      <c r="J1533" s="831">
        <v>3666</v>
      </c>
      <c r="K1533" s="831">
        <v>3017118</v>
      </c>
      <c r="L1533" s="831">
        <v>1</v>
      </c>
      <c r="M1533" s="831">
        <v>823</v>
      </c>
      <c r="N1533" s="831">
        <v>3136</v>
      </c>
      <c r="O1533" s="831">
        <v>2590336</v>
      </c>
      <c r="P1533" s="827">
        <v>0.85854646719153838</v>
      </c>
      <c r="Q1533" s="832">
        <v>826</v>
      </c>
    </row>
    <row r="1534" spans="1:17" ht="14.45" customHeight="1" x14ac:dyDescent="0.2">
      <c r="A1534" s="821" t="s">
        <v>7637</v>
      </c>
      <c r="B1534" s="822" t="s">
        <v>6415</v>
      </c>
      <c r="C1534" s="822" t="s">
        <v>6329</v>
      </c>
      <c r="D1534" s="822" t="s">
        <v>6427</v>
      </c>
      <c r="E1534" s="822" t="s">
        <v>6399</v>
      </c>
      <c r="F1534" s="831">
        <v>10</v>
      </c>
      <c r="G1534" s="831">
        <v>4634</v>
      </c>
      <c r="H1534" s="831">
        <v>3.3005698005698005</v>
      </c>
      <c r="I1534" s="831">
        <v>463.4</v>
      </c>
      <c r="J1534" s="831">
        <v>3</v>
      </c>
      <c r="K1534" s="831">
        <v>1404</v>
      </c>
      <c r="L1534" s="831">
        <v>1</v>
      </c>
      <c r="M1534" s="831">
        <v>468</v>
      </c>
      <c r="N1534" s="831">
        <v>2</v>
      </c>
      <c r="O1534" s="831">
        <v>946</v>
      </c>
      <c r="P1534" s="827">
        <v>0.6737891737891738</v>
      </c>
      <c r="Q1534" s="832">
        <v>473</v>
      </c>
    </row>
    <row r="1535" spans="1:17" ht="14.45" customHeight="1" x14ac:dyDescent="0.2">
      <c r="A1535" s="821" t="s">
        <v>7637</v>
      </c>
      <c r="B1535" s="822" t="s">
        <v>6415</v>
      </c>
      <c r="C1535" s="822" t="s">
        <v>6329</v>
      </c>
      <c r="D1535" s="822" t="s">
        <v>6442</v>
      </c>
      <c r="E1535" s="822" t="s">
        <v>6401</v>
      </c>
      <c r="F1535" s="831">
        <v>77</v>
      </c>
      <c r="G1535" s="831">
        <v>34419</v>
      </c>
      <c r="H1535" s="831">
        <v>0.97842401500938081</v>
      </c>
      <c r="I1535" s="831">
        <v>447</v>
      </c>
      <c r="J1535" s="831">
        <v>78</v>
      </c>
      <c r="K1535" s="831">
        <v>35178</v>
      </c>
      <c r="L1535" s="831">
        <v>1</v>
      </c>
      <c r="M1535" s="831">
        <v>451</v>
      </c>
      <c r="N1535" s="831">
        <v>70</v>
      </c>
      <c r="O1535" s="831">
        <v>31780</v>
      </c>
      <c r="P1535" s="827">
        <v>0.90340553755187902</v>
      </c>
      <c r="Q1535" s="832">
        <v>454</v>
      </c>
    </row>
    <row r="1536" spans="1:17" ht="14.45" customHeight="1" x14ac:dyDescent="0.2">
      <c r="A1536" s="821" t="s">
        <v>7637</v>
      </c>
      <c r="B1536" s="822" t="s">
        <v>6415</v>
      </c>
      <c r="C1536" s="822" t="s">
        <v>6329</v>
      </c>
      <c r="D1536" s="822" t="s">
        <v>6443</v>
      </c>
      <c r="E1536" s="822" t="s">
        <v>6397</v>
      </c>
      <c r="F1536" s="831">
        <v>116</v>
      </c>
      <c r="G1536" s="831">
        <v>84680</v>
      </c>
      <c r="H1536" s="831">
        <v>0.88623757195185771</v>
      </c>
      <c r="I1536" s="831">
        <v>730</v>
      </c>
      <c r="J1536" s="831">
        <v>130</v>
      </c>
      <c r="K1536" s="831">
        <v>95550</v>
      </c>
      <c r="L1536" s="831">
        <v>1</v>
      </c>
      <c r="M1536" s="831">
        <v>735</v>
      </c>
      <c r="N1536" s="831">
        <v>108</v>
      </c>
      <c r="O1536" s="831">
        <v>79920</v>
      </c>
      <c r="P1536" s="827">
        <v>0.83642072213500784</v>
      </c>
      <c r="Q1536" s="832">
        <v>740</v>
      </c>
    </row>
    <row r="1537" spans="1:17" ht="14.45" customHeight="1" x14ac:dyDescent="0.2">
      <c r="A1537" s="821" t="s">
        <v>7637</v>
      </c>
      <c r="B1537" s="822" t="s">
        <v>6415</v>
      </c>
      <c r="C1537" s="822" t="s">
        <v>6329</v>
      </c>
      <c r="D1537" s="822" t="s">
        <v>6444</v>
      </c>
      <c r="E1537" s="822" t="s">
        <v>6445</v>
      </c>
      <c r="F1537" s="831"/>
      <c r="G1537" s="831"/>
      <c r="H1537" s="831"/>
      <c r="I1537" s="831"/>
      <c r="J1537" s="831">
        <v>5</v>
      </c>
      <c r="K1537" s="831">
        <v>4190</v>
      </c>
      <c r="L1537" s="831">
        <v>1</v>
      </c>
      <c r="M1537" s="831">
        <v>838</v>
      </c>
      <c r="N1537" s="831">
        <v>3</v>
      </c>
      <c r="O1537" s="831">
        <v>2523</v>
      </c>
      <c r="P1537" s="827">
        <v>0.6021479713603819</v>
      </c>
      <c r="Q1537" s="832">
        <v>841</v>
      </c>
    </row>
    <row r="1538" spans="1:17" ht="14.45" customHeight="1" x14ac:dyDescent="0.2">
      <c r="A1538" s="821" t="s">
        <v>7637</v>
      </c>
      <c r="B1538" s="822" t="s">
        <v>6415</v>
      </c>
      <c r="C1538" s="822" t="s">
        <v>6329</v>
      </c>
      <c r="D1538" s="822" t="s">
        <v>6446</v>
      </c>
      <c r="E1538" s="822" t="s">
        <v>6447</v>
      </c>
      <c r="F1538" s="831">
        <v>998</v>
      </c>
      <c r="G1538" s="831">
        <v>214570</v>
      </c>
      <c r="H1538" s="831">
        <v>1.0747846123021438</v>
      </c>
      <c r="I1538" s="831">
        <v>215</v>
      </c>
      <c r="J1538" s="831">
        <v>920</v>
      </c>
      <c r="K1538" s="831">
        <v>199640</v>
      </c>
      <c r="L1538" s="831">
        <v>1</v>
      </c>
      <c r="M1538" s="831">
        <v>217</v>
      </c>
      <c r="N1538" s="831">
        <v>800</v>
      </c>
      <c r="O1538" s="831">
        <v>175200</v>
      </c>
      <c r="P1538" s="827">
        <v>0.8775796433580445</v>
      </c>
      <c r="Q1538" s="832">
        <v>219</v>
      </c>
    </row>
    <row r="1539" spans="1:17" ht="14.45" customHeight="1" x14ac:dyDescent="0.2">
      <c r="A1539" s="821" t="s">
        <v>7637</v>
      </c>
      <c r="B1539" s="822" t="s">
        <v>6415</v>
      </c>
      <c r="C1539" s="822" t="s">
        <v>6329</v>
      </c>
      <c r="D1539" s="822" t="s">
        <v>6382</v>
      </c>
      <c r="E1539" s="822" t="s">
        <v>6383</v>
      </c>
      <c r="F1539" s="831">
        <v>3</v>
      </c>
      <c r="G1539" s="831">
        <v>1065</v>
      </c>
      <c r="H1539" s="831">
        <v>1.4874301675977655</v>
      </c>
      <c r="I1539" s="831">
        <v>355</v>
      </c>
      <c r="J1539" s="831">
        <v>2</v>
      </c>
      <c r="K1539" s="831">
        <v>716</v>
      </c>
      <c r="L1539" s="831">
        <v>1</v>
      </c>
      <c r="M1539" s="831">
        <v>358</v>
      </c>
      <c r="N1539" s="831"/>
      <c r="O1539" s="831"/>
      <c r="P1539" s="827"/>
      <c r="Q1539" s="832"/>
    </row>
    <row r="1540" spans="1:17" ht="14.45" customHeight="1" x14ac:dyDescent="0.2">
      <c r="A1540" s="821" t="s">
        <v>7637</v>
      </c>
      <c r="B1540" s="822" t="s">
        <v>6415</v>
      </c>
      <c r="C1540" s="822" t="s">
        <v>6329</v>
      </c>
      <c r="D1540" s="822" t="s">
        <v>6448</v>
      </c>
      <c r="E1540" s="822" t="s">
        <v>6449</v>
      </c>
      <c r="F1540" s="831">
        <v>5277</v>
      </c>
      <c r="G1540" s="831">
        <v>453822</v>
      </c>
      <c r="H1540" s="831">
        <v>0.93679712657914294</v>
      </c>
      <c r="I1540" s="831">
        <v>86</v>
      </c>
      <c r="J1540" s="831">
        <v>5505</v>
      </c>
      <c r="K1540" s="831">
        <v>484440</v>
      </c>
      <c r="L1540" s="831">
        <v>1</v>
      </c>
      <c r="M1540" s="831">
        <v>88</v>
      </c>
      <c r="N1540" s="831">
        <v>4377</v>
      </c>
      <c r="O1540" s="831">
        <v>389553</v>
      </c>
      <c r="P1540" s="827">
        <v>0.80413054248204108</v>
      </c>
      <c r="Q1540" s="832">
        <v>89</v>
      </c>
    </row>
    <row r="1541" spans="1:17" ht="14.45" customHeight="1" x14ac:dyDescent="0.2">
      <c r="A1541" s="821" t="s">
        <v>7637</v>
      </c>
      <c r="B1541" s="822" t="s">
        <v>6415</v>
      </c>
      <c r="C1541" s="822" t="s">
        <v>6329</v>
      </c>
      <c r="D1541" s="822" t="s">
        <v>6428</v>
      </c>
      <c r="E1541" s="822" t="s">
        <v>6429</v>
      </c>
      <c r="F1541" s="831">
        <v>13</v>
      </c>
      <c r="G1541" s="831">
        <v>9360</v>
      </c>
      <c r="H1541" s="831">
        <v>0.92471843509187912</v>
      </c>
      <c r="I1541" s="831">
        <v>720</v>
      </c>
      <c r="J1541" s="831">
        <v>14</v>
      </c>
      <c r="K1541" s="831">
        <v>10122</v>
      </c>
      <c r="L1541" s="831">
        <v>1</v>
      </c>
      <c r="M1541" s="831">
        <v>723</v>
      </c>
      <c r="N1541" s="831">
        <v>26</v>
      </c>
      <c r="O1541" s="831">
        <v>18850</v>
      </c>
      <c r="P1541" s="827">
        <v>1.8622801817822565</v>
      </c>
      <c r="Q1541" s="832">
        <v>725</v>
      </c>
    </row>
    <row r="1542" spans="1:17" ht="14.45" customHeight="1" x14ac:dyDescent="0.2">
      <c r="A1542" s="821" t="s">
        <v>7637</v>
      </c>
      <c r="B1542" s="822" t="s">
        <v>6415</v>
      </c>
      <c r="C1542" s="822" t="s">
        <v>6329</v>
      </c>
      <c r="D1542" s="822" t="s">
        <v>6384</v>
      </c>
      <c r="E1542" s="822" t="s">
        <v>6385</v>
      </c>
      <c r="F1542" s="831">
        <v>1</v>
      </c>
      <c r="G1542" s="831">
        <v>33.33</v>
      </c>
      <c r="H1542" s="831"/>
      <c r="I1542" s="831">
        <v>33.33</v>
      </c>
      <c r="J1542" s="831"/>
      <c r="K1542" s="831"/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7637</v>
      </c>
      <c r="B1543" s="822" t="s">
        <v>6415</v>
      </c>
      <c r="C1543" s="822" t="s">
        <v>6329</v>
      </c>
      <c r="D1543" s="822" t="s">
        <v>6496</v>
      </c>
      <c r="E1543" s="822" t="s">
        <v>6460</v>
      </c>
      <c r="F1543" s="831">
        <v>170</v>
      </c>
      <c r="G1543" s="831">
        <v>161964</v>
      </c>
      <c r="H1543" s="831">
        <v>0.55913666680475582</v>
      </c>
      <c r="I1543" s="831">
        <v>952.7294117647059</v>
      </c>
      <c r="J1543" s="831">
        <v>303</v>
      </c>
      <c r="K1543" s="831">
        <v>289668</v>
      </c>
      <c r="L1543" s="831">
        <v>1</v>
      </c>
      <c r="M1543" s="831">
        <v>956</v>
      </c>
      <c r="N1543" s="831">
        <v>376</v>
      </c>
      <c r="O1543" s="831">
        <v>360584</v>
      </c>
      <c r="P1543" s="827">
        <v>1.2448182056699393</v>
      </c>
      <c r="Q1543" s="832">
        <v>959</v>
      </c>
    </row>
    <row r="1544" spans="1:17" ht="14.45" customHeight="1" x14ac:dyDescent="0.2">
      <c r="A1544" s="821" t="s">
        <v>7637</v>
      </c>
      <c r="B1544" s="822" t="s">
        <v>6415</v>
      </c>
      <c r="C1544" s="822" t="s">
        <v>6329</v>
      </c>
      <c r="D1544" s="822" t="s">
        <v>6386</v>
      </c>
      <c r="E1544" s="822" t="s">
        <v>6387</v>
      </c>
      <c r="F1544" s="831">
        <v>72</v>
      </c>
      <c r="G1544" s="831">
        <v>8712</v>
      </c>
      <c r="H1544" s="831">
        <v>0.72867179658748749</v>
      </c>
      <c r="I1544" s="831">
        <v>121</v>
      </c>
      <c r="J1544" s="831">
        <v>98</v>
      </c>
      <c r="K1544" s="831">
        <v>11956</v>
      </c>
      <c r="L1544" s="831">
        <v>1</v>
      </c>
      <c r="M1544" s="831">
        <v>122</v>
      </c>
      <c r="N1544" s="831">
        <v>8</v>
      </c>
      <c r="O1544" s="831">
        <v>984</v>
      </c>
      <c r="P1544" s="827">
        <v>8.2301773168283701E-2</v>
      </c>
      <c r="Q1544" s="832">
        <v>123</v>
      </c>
    </row>
    <row r="1545" spans="1:17" ht="14.45" customHeight="1" x14ac:dyDescent="0.2">
      <c r="A1545" s="821" t="s">
        <v>7637</v>
      </c>
      <c r="B1545" s="822" t="s">
        <v>6415</v>
      </c>
      <c r="C1545" s="822" t="s">
        <v>6329</v>
      </c>
      <c r="D1545" s="822" t="s">
        <v>6461</v>
      </c>
      <c r="E1545" s="822" t="s">
        <v>6460</v>
      </c>
      <c r="F1545" s="831">
        <v>190</v>
      </c>
      <c r="G1545" s="831">
        <v>141740</v>
      </c>
      <c r="H1545" s="831">
        <v>0.67434867832607004</v>
      </c>
      <c r="I1545" s="831">
        <v>746</v>
      </c>
      <c r="J1545" s="831">
        <v>281</v>
      </c>
      <c r="K1545" s="831">
        <v>210188</v>
      </c>
      <c r="L1545" s="831">
        <v>1</v>
      </c>
      <c r="M1545" s="831">
        <v>748</v>
      </c>
      <c r="N1545" s="831">
        <v>90</v>
      </c>
      <c r="O1545" s="831">
        <v>67410</v>
      </c>
      <c r="P1545" s="827">
        <v>0.32071288560717071</v>
      </c>
      <c r="Q1545" s="832">
        <v>749</v>
      </c>
    </row>
    <row r="1546" spans="1:17" ht="14.45" customHeight="1" x14ac:dyDescent="0.2">
      <c r="A1546" s="821" t="s">
        <v>7637</v>
      </c>
      <c r="B1546" s="822" t="s">
        <v>6415</v>
      </c>
      <c r="C1546" s="822" t="s">
        <v>6329</v>
      </c>
      <c r="D1546" s="822" t="s">
        <v>6523</v>
      </c>
      <c r="E1546" s="822" t="s">
        <v>6524</v>
      </c>
      <c r="F1546" s="831">
        <v>2</v>
      </c>
      <c r="G1546" s="831">
        <v>116</v>
      </c>
      <c r="H1546" s="831"/>
      <c r="I1546" s="831">
        <v>58</v>
      </c>
      <c r="J1546" s="831"/>
      <c r="K1546" s="831"/>
      <c r="L1546" s="831"/>
      <c r="M1546" s="831"/>
      <c r="N1546" s="831">
        <v>3</v>
      </c>
      <c r="O1546" s="831">
        <v>177</v>
      </c>
      <c r="P1546" s="827"/>
      <c r="Q1546" s="832">
        <v>59</v>
      </c>
    </row>
    <row r="1547" spans="1:17" ht="14.45" customHeight="1" x14ac:dyDescent="0.2">
      <c r="A1547" s="821" t="s">
        <v>7637</v>
      </c>
      <c r="B1547" s="822" t="s">
        <v>6415</v>
      </c>
      <c r="C1547" s="822" t="s">
        <v>6329</v>
      </c>
      <c r="D1547" s="822" t="s">
        <v>6462</v>
      </c>
      <c r="E1547" s="822" t="s">
        <v>6463</v>
      </c>
      <c r="F1547" s="831">
        <v>87</v>
      </c>
      <c r="G1547" s="831">
        <v>47328</v>
      </c>
      <c r="H1547" s="831">
        <v>0.95254196353097453</v>
      </c>
      <c r="I1547" s="831">
        <v>544</v>
      </c>
      <c r="J1547" s="831">
        <v>91</v>
      </c>
      <c r="K1547" s="831">
        <v>49686</v>
      </c>
      <c r="L1547" s="831">
        <v>1</v>
      </c>
      <c r="M1547" s="831">
        <v>546</v>
      </c>
      <c r="N1547" s="831">
        <v>124</v>
      </c>
      <c r="O1547" s="831">
        <v>67828</v>
      </c>
      <c r="P1547" s="827">
        <v>1.3651330354627058</v>
      </c>
      <c r="Q1547" s="832">
        <v>547</v>
      </c>
    </row>
    <row r="1548" spans="1:17" ht="14.45" customHeight="1" x14ac:dyDescent="0.2">
      <c r="A1548" s="821" t="s">
        <v>7637</v>
      </c>
      <c r="B1548" s="822" t="s">
        <v>6415</v>
      </c>
      <c r="C1548" s="822" t="s">
        <v>6329</v>
      </c>
      <c r="D1548" s="822" t="s">
        <v>6450</v>
      </c>
      <c r="E1548" s="822" t="s">
        <v>6451</v>
      </c>
      <c r="F1548" s="831">
        <v>16</v>
      </c>
      <c r="G1548" s="831">
        <v>4928</v>
      </c>
      <c r="H1548" s="831">
        <v>1.9870967741935484</v>
      </c>
      <c r="I1548" s="831">
        <v>308</v>
      </c>
      <c r="J1548" s="831">
        <v>8</v>
      </c>
      <c r="K1548" s="831">
        <v>2480</v>
      </c>
      <c r="L1548" s="831">
        <v>1</v>
      </c>
      <c r="M1548" s="831">
        <v>310</v>
      </c>
      <c r="N1548" s="831">
        <v>4</v>
      </c>
      <c r="O1548" s="831">
        <v>1244</v>
      </c>
      <c r="P1548" s="827">
        <v>0.50161290322580643</v>
      </c>
      <c r="Q1548" s="832">
        <v>311</v>
      </c>
    </row>
    <row r="1549" spans="1:17" ht="14.45" customHeight="1" x14ac:dyDescent="0.2">
      <c r="A1549" s="821" t="s">
        <v>7637</v>
      </c>
      <c r="B1549" s="822" t="s">
        <v>6415</v>
      </c>
      <c r="C1549" s="822" t="s">
        <v>6329</v>
      </c>
      <c r="D1549" s="822" t="s">
        <v>6452</v>
      </c>
      <c r="E1549" s="822" t="s">
        <v>6447</v>
      </c>
      <c r="F1549" s="831">
        <v>70</v>
      </c>
      <c r="G1549" s="831">
        <v>12530</v>
      </c>
      <c r="H1549" s="831">
        <v>0.77777777777777779</v>
      </c>
      <c r="I1549" s="831">
        <v>179</v>
      </c>
      <c r="J1549" s="831">
        <v>90</v>
      </c>
      <c r="K1549" s="831">
        <v>16110</v>
      </c>
      <c r="L1549" s="831">
        <v>1</v>
      </c>
      <c r="M1549" s="831">
        <v>179</v>
      </c>
      <c r="N1549" s="831">
        <v>26</v>
      </c>
      <c r="O1549" s="831">
        <v>4680</v>
      </c>
      <c r="P1549" s="827">
        <v>0.29050279329608941</v>
      </c>
      <c r="Q1549" s="832">
        <v>180</v>
      </c>
    </row>
    <row r="1550" spans="1:17" ht="14.45" customHeight="1" x14ac:dyDescent="0.2">
      <c r="A1550" s="821" t="s">
        <v>7637</v>
      </c>
      <c r="B1550" s="822" t="s">
        <v>6415</v>
      </c>
      <c r="C1550" s="822" t="s">
        <v>6329</v>
      </c>
      <c r="D1550" s="822" t="s">
        <v>6453</v>
      </c>
      <c r="E1550" s="822" t="s">
        <v>6451</v>
      </c>
      <c r="F1550" s="831">
        <v>75</v>
      </c>
      <c r="G1550" s="831">
        <v>28575</v>
      </c>
      <c r="H1550" s="831">
        <v>0.98961038961038961</v>
      </c>
      <c r="I1550" s="831">
        <v>381</v>
      </c>
      <c r="J1550" s="831">
        <v>75</v>
      </c>
      <c r="K1550" s="831">
        <v>28875</v>
      </c>
      <c r="L1550" s="831">
        <v>1</v>
      </c>
      <c r="M1550" s="831">
        <v>385</v>
      </c>
      <c r="N1550" s="831">
        <v>66</v>
      </c>
      <c r="O1550" s="831">
        <v>25608</v>
      </c>
      <c r="P1550" s="827">
        <v>0.8868571428571429</v>
      </c>
      <c r="Q1550" s="832">
        <v>388</v>
      </c>
    </row>
    <row r="1551" spans="1:17" ht="14.45" customHeight="1" x14ac:dyDescent="0.2">
      <c r="A1551" s="821" t="s">
        <v>7637</v>
      </c>
      <c r="B1551" s="822" t="s">
        <v>6415</v>
      </c>
      <c r="C1551" s="822" t="s">
        <v>6329</v>
      </c>
      <c r="D1551" s="822" t="s">
        <v>6396</v>
      </c>
      <c r="E1551" s="822" t="s">
        <v>6397</v>
      </c>
      <c r="F1551" s="831">
        <v>11</v>
      </c>
      <c r="G1551" s="831">
        <v>6820</v>
      </c>
      <c r="H1551" s="831">
        <v>2.7411575562700965</v>
      </c>
      <c r="I1551" s="831">
        <v>620</v>
      </c>
      <c r="J1551" s="831">
        <v>4</v>
      </c>
      <c r="K1551" s="831">
        <v>2488</v>
      </c>
      <c r="L1551" s="831">
        <v>1</v>
      </c>
      <c r="M1551" s="831">
        <v>622</v>
      </c>
      <c r="N1551" s="831">
        <v>11</v>
      </c>
      <c r="O1551" s="831">
        <v>6875</v>
      </c>
      <c r="P1551" s="827">
        <v>2.7632636655948555</v>
      </c>
      <c r="Q1551" s="832">
        <v>625</v>
      </c>
    </row>
    <row r="1552" spans="1:17" ht="14.45" customHeight="1" x14ac:dyDescent="0.2">
      <c r="A1552" s="821" t="s">
        <v>7637</v>
      </c>
      <c r="B1552" s="822" t="s">
        <v>6415</v>
      </c>
      <c r="C1552" s="822" t="s">
        <v>6329</v>
      </c>
      <c r="D1552" s="822" t="s">
        <v>6454</v>
      </c>
      <c r="E1552" s="822" t="s">
        <v>6455</v>
      </c>
      <c r="F1552" s="831">
        <v>0</v>
      </c>
      <c r="G1552" s="831">
        <v>0</v>
      </c>
      <c r="H1552" s="831"/>
      <c r="I1552" s="831"/>
      <c r="J1552" s="831"/>
      <c r="K1552" s="831"/>
      <c r="L1552" s="831"/>
      <c r="M1552" s="831"/>
      <c r="N1552" s="831"/>
      <c r="O1552" s="831"/>
      <c r="P1552" s="827"/>
      <c r="Q1552" s="832"/>
    </row>
    <row r="1553" spans="1:17" ht="14.45" customHeight="1" x14ac:dyDescent="0.2">
      <c r="A1553" s="821" t="s">
        <v>7637</v>
      </c>
      <c r="B1553" s="822" t="s">
        <v>6415</v>
      </c>
      <c r="C1553" s="822" t="s">
        <v>6329</v>
      </c>
      <c r="D1553" s="822" t="s">
        <v>6497</v>
      </c>
      <c r="E1553" s="822" t="s">
        <v>6498</v>
      </c>
      <c r="F1553" s="831">
        <v>5</v>
      </c>
      <c r="G1553" s="831">
        <v>500</v>
      </c>
      <c r="H1553" s="831">
        <v>0.7142857142857143</v>
      </c>
      <c r="I1553" s="831">
        <v>100</v>
      </c>
      <c r="J1553" s="831">
        <v>7</v>
      </c>
      <c r="K1553" s="831">
        <v>700</v>
      </c>
      <c r="L1553" s="831">
        <v>1</v>
      </c>
      <c r="M1553" s="831">
        <v>100</v>
      </c>
      <c r="N1553" s="831">
        <v>10</v>
      </c>
      <c r="O1553" s="831">
        <v>1000</v>
      </c>
      <c r="P1553" s="827">
        <v>1.4285714285714286</v>
      </c>
      <c r="Q1553" s="832">
        <v>100</v>
      </c>
    </row>
    <row r="1554" spans="1:17" ht="14.45" customHeight="1" x14ac:dyDescent="0.2">
      <c r="A1554" s="821" t="s">
        <v>7637</v>
      </c>
      <c r="B1554" s="822" t="s">
        <v>6415</v>
      </c>
      <c r="C1554" s="822" t="s">
        <v>6329</v>
      </c>
      <c r="D1554" s="822" t="s">
        <v>6499</v>
      </c>
      <c r="E1554" s="822" t="s">
        <v>6460</v>
      </c>
      <c r="F1554" s="831">
        <v>27</v>
      </c>
      <c r="G1554" s="831">
        <v>27972</v>
      </c>
      <c r="H1554" s="831">
        <v>5.3792307692307695</v>
      </c>
      <c r="I1554" s="831">
        <v>1036</v>
      </c>
      <c r="J1554" s="831">
        <v>5</v>
      </c>
      <c r="K1554" s="831">
        <v>5200</v>
      </c>
      <c r="L1554" s="831">
        <v>1</v>
      </c>
      <c r="M1554" s="831">
        <v>1040</v>
      </c>
      <c r="N1554" s="831"/>
      <c r="O1554" s="831"/>
      <c r="P1554" s="827"/>
      <c r="Q1554" s="832"/>
    </row>
    <row r="1555" spans="1:17" ht="14.45" customHeight="1" x14ac:dyDescent="0.2">
      <c r="A1555" s="821" t="s">
        <v>7637</v>
      </c>
      <c r="B1555" s="822" t="s">
        <v>6415</v>
      </c>
      <c r="C1555" s="822" t="s">
        <v>6329</v>
      </c>
      <c r="D1555" s="822" t="s">
        <v>6398</v>
      </c>
      <c r="E1555" s="822" t="s">
        <v>6399</v>
      </c>
      <c r="F1555" s="831">
        <v>4</v>
      </c>
      <c r="G1555" s="831">
        <v>1414</v>
      </c>
      <c r="H1555" s="831">
        <v>1.9915492957746479</v>
      </c>
      <c r="I1555" s="831">
        <v>353.5</v>
      </c>
      <c r="J1555" s="831">
        <v>2</v>
      </c>
      <c r="K1555" s="831">
        <v>710</v>
      </c>
      <c r="L1555" s="831">
        <v>1</v>
      </c>
      <c r="M1555" s="831">
        <v>355</v>
      </c>
      <c r="N1555" s="831"/>
      <c r="O1555" s="831"/>
      <c r="P1555" s="827"/>
      <c r="Q1555" s="832"/>
    </row>
    <row r="1556" spans="1:17" ht="14.45" customHeight="1" x14ac:dyDescent="0.2">
      <c r="A1556" s="821" t="s">
        <v>7637</v>
      </c>
      <c r="B1556" s="822" t="s">
        <v>6415</v>
      </c>
      <c r="C1556" s="822" t="s">
        <v>6329</v>
      </c>
      <c r="D1556" s="822" t="s">
        <v>6400</v>
      </c>
      <c r="E1556" s="822" t="s">
        <v>6401</v>
      </c>
      <c r="F1556" s="831">
        <v>11</v>
      </c>
      <c r="G1556" s="831">
        <v>4114</v>
      </c>
      <c r="H1556" s="831">
        <v>0.99468085106382975</v>
      </c>
      <c r="I1556" s="831">
        <v>374</v>
      </c>
      <c r="J1556" s="831">
        <v>11</v>
      </c>
      <c r="K1556" s="831">
        <v>4136</v>
      </c>
      <c r="L1556" s="831">
        <v>1</v>
      </c>
      <c r="M1556" s="831">
        <v>376</v>
      </c>
      <c r="N1556" s="831">
        <v>3</v>
      </c>
      <c r="O1556" s="831">
        <v>1131</v>
      </c>
      <c r="P1556" s="827">
        <v>0.27345261121856868</v>
      </c>
      <c r="Q1556" s="832">
        <v>377</v>
      </c>
    </row>
    <row r="1557" spans="1:17" ht="14.45" customHeight="1" x14ac:dyDescent="0.2">
      <c r="A1557" s="821" t="s">
        <v>7637</v>
      </c>
      <c r="B1557" s="822" t="s">
        <v>6415</v>
      </c>
      <c r="C1557" s="822" t="s">
        <v>6329</v>
      </c>
      <c r="D1557" s="822" t="s">
        <v>6500</v>
      </c>
      <c r="E1557" s="822" t="s">
        <v>6460</v>
      </c>
      <c r="F1557" s="831">
        <v>8</v>
      </c>
      <c r="G1557" s="831">
        <v>7040</v>
      </c>
      <c r="H1557" s="831"/>
      <c r="I1557" s="831">
        <v>880</v>
      </c>
      <c r="J1557" s="831"/>
      <c r="K1557" s="831"/>
      <c r="L1557" s="831"/>
      <c r="M1557" s="831"/>
      <c r="N1557" s="831">
        <v>6</v>
      </c>
      <c r="O1557" s="831">
        <v>5292</v>
      </c>
      <c r="P1557" s="827"/>
      <c r="Q1557" s="832">
        <v>882</v>
      </c>
    </row>
    <row r="1558" spans="1:17" ht="14.45" customHeight="1" x14ac:dyDescent="0.2">
      <c r="A1558" s="821" t="s">
        <v>7637</v>
      </c>
      <c r="B1558" s="822" t="s">
        <v>6415</v>
      </c>
      <c r="C1558" s="822" t="s">
        <v>6329</v>
      </c>
      <c r="D1558" s="822" t="s">
        <v>6527</v>
      </c>
      <c r="E1558" s="822" t="s">
        <v>6502</v>
      </c>
      <c r="F1558" s="831">
        <v>49</v>
      </c>
      <c r="G1558" s="831">
        <v>26068</v>
      </c>
      <c r="H1558" s="831">
        <v>3.0510299625468167</v>
      </c>
      <c r="I1558" s="831">
        <v>532</v>
      </c>
      <c r="J1558" s="831">
        <v>16</v>
      </c>
      <c r="K1558" s="831">
        <v>8544</v>
      </c>
      <c r="L1558" s="831">
        <v>1</v>
      </c>
      <c r="M1558" s="831">
        <v>534</v>
      </c>
      <c r="N1558" s="831">
        <v>34</v>
      </c>
      <c r="O1558" s="831">
        <v>18190</v>
      </c>
      <c r="P1558" s="827">
        <v>2.1289794007490639</v>
      </c>
      <c r="Q1558" s="832">
        <v>535</v>
      </c>
    </row>
    <row r="1559" spans="1:17" ht="14.45" customHeight="1" x14ac:dyDescent="0.2">
      <c r="A1559" s="821" t="s">
        <v>7637</v>
      </c>
      <c r="B1559" s="822" t="s">
        <v>6415</v>
      </c>
      <c r="C1559" s="822" t="s">
        <v>6329</v>
      </c>
      <c r="D1559" s="822" t="s">
        <v>6501</v>
      </c>
      <c r="E1559" s="822" t="s">
        <v>6502</v>
      </c>
      <c r="F1559" s="831">
        <v>57</v>
      </c>
      <c r="G1559" s="831">
        <v>47002</v>
      </c>
      <c r="H1559" s="831">
        <v>1.534208121164643</v>
      </c>
      <c r="I1559" s="831">
        <v>824.59649122807014</v>
      </c>
      <c r="J1559" s="831">
        <v>37</v>
      </c>
      <c r="K1559" s="831">
        <v>30636</v>
      </c>
      <c r="L1559" s="831">
        <v>1</v>
      </c>
      <c r="M1559" s="831">
        <v>828</v>
      </c>
      <c r="N1559" s="831">
        <v>54</v>
      </c>
      <c r="O1559" s="831">
        <v>44874</v>
      </c>
      <c r="P1559" s="827">
        <v>1.4647473560517039</v>
      </c>
      <c r="Q1559" s="832">
        <v>831</v>
      </c>
    </row>
    <row r="1560" spans="1:17" ht="14.45" customHeight="1" x14ac:dyDescent="0.2">
      <c r="A1560" s="821" t="s">
        <v>7637</v>
      </c>
      <c r="B1560" s="822" t="s">
        <v>6415</v>
      </c>
      <c r="C1560" s="822" t="s">
        <v>6329</v>
      </c>
      <c r="D1560" s="822" t="s">
        <v>6508</v>
      </c>
      <c r="E1560" s="822" t="s">
        <v>6502</v>
      </c>
      <c r="F1560" s="831">
        <v>394</v>
      </c>
      <c r="G1560" s="831">
        <v>238370</v>
      </c>
      <c r="H1560" s="831">
        <v>0.89567997955909262</v>
      </c>
      <c r="I1560" s="831">
        <v>605</v>
      </c>
      <c r="J1560" s="831">
        <v>437</v>
      </c>
      <c r="K1560" s="831">
        <v>266133</v>
      </c>
      <c r="L1560" s="831">
        <v>1</v>
      </c>
      <c r="M1560" s="831">
        <v>609</v>
      </c>
      <c r="N1560" s="831">
        <v>321</v>
      </c>
      <c r="O1560" s="831">
        <v>196452</v>
      </c>
      <c r="P1560" s="827">
        <v>0.73817226724983376</v>
      </c>
      <c r="Q1560" s="832">
        <v>612</v>
      </c>
    </row>
    <row r="1561" spans="1:17" ht="14.45" customHeight="1" x14ac:dyDescent="0.2">
      <c r="A1561" s="821" t="s">
        <v>7637</v>
      </c>
      <c r="B1561" s="822" t="s">
        <v>6415</v>
      </c>
      <c r="C1561" s="822" t="s">
        <v>6329</v>
      </c>
      <c r="D1561" s="822" t="s">
        <v>6402</v>
      </c>
      <c r="E1561" s="822" t="s">
        <v>6403</v>
      </c>
      <c r="F1561" s="831">
        <v>1</v>
      </c>
      <c r="G1561" s="831">
        <v>178</v>
      </c>
      <c r="H1561" s="831"/>
      <c r="I1561" s="831">
        <v>178</v>
      </c>
      <c r="J1561" s="831"/>
      <c r="K1561" s="831"/>
      <c r="L1561" s="831"/>
      <c r="M1561" s="831"/>
      <c r="N1561" s="831"/>
      <c r="O1561" s="831"/>
      <c r="P1561" s="827"/>
      <c r="Q1561" s="832"/>
    </row>
    <row r="1562" spans="1:17" ht="14.45" customHeight="1" x14ac:dyDescent="0.2">
      <c r="A1562" s="821" t="s">
        <v>7637</v>
      </c>
      <c r="B1562" s="822" t="s">
        <v>6415</v>
      </c>
      <c r="C1562" s="822" t="s">
        <v>6329</v>
      </c>
      <c r="D1562" s="822" t="s">
        <v>6456</v>
      </c>
      <c r="E1562" s="822" t="s">
        <v>6435</v>
      </c>
      <c r="F1562" s="831">
        <v>3</v>
      </c>
      <c r="G1562" s="831">
        <v>1215</v>
      </c>
      <c r="H1562" s="831"/>
      <c r="I1562" s="831">
        <v>405</v>
      </c>
      <c r="J1562" s="831"/>
      <c r="K1562" s="831"/>
      <c r="L1562" s="831"/>
      <c r="M1562" s="831"/>
      <c r="N1562" s="831">
        <v>4</v>
      </c>
      <c r="O1562" s="831">
        <v>1648</v>
      </c>
      <c r="P1562" s="827"/>
      <c r="Q1562" s="832">
        <v>412</v>
      </c>
    </row>
    <row r="1563" spans="1:17" ht="14.45" customHeight="1" x14ac:dyDescent="0.2">
      <c r="A1563" s="821" t="s">
        <v>7637</v>
      </c>
      <c r="B1563" s="822" t="s">
        <v>6415</v>
      </c>
      <c r="C1563" s="822" t="s">
        <v>6329</v>
      </c>
      <c r="D1563" s="822" t="s">
        <v>6530</v>
      </c>
      <c r="E1563" s="822" t="s">
        <v>6531</v>
      </c>
      <c r="F1563" s="831">
        <v>1</v>
      </c>
      <c r="G1563" s="831">
        <v>1381</v>
      </c>
      <c r="H1563" s="831">
        <v>0.99855386840202454</v>
      </c>
      <c r="I1563" s="831">
        <v>1381</v>
      </c>
      <c r="J1563" s="831">
        <v>1</v>
      </c>
      <c r="K1563" s="831">
        <v>1383</v>
      </c>
      <c r="L1563" s="831">
        <v>1</v>
      </c>
      <c r="M1563" s="831">
        <v>1383</v>
      </c>
      <c r="N1563" s="831"/>
      <c r="O1563" s="831"/>
      <c r="P1563" s="827"/>
      <c r="Q1563" s="832"/>
    </row>
    <row r="1564" spans="1:17" ht="14.45" customHeight="1" x14ac:dyDescent="0.2">
      <c r="A1564" s="821" t="s">
        <v>7637</v>
      </c>
      <c r="B1564" s="822" t="s">
        <v>6415</v>
      </c>
      <c r="C1564" s="822" t="s">
        <v>6329</v>
      </c>
      <c r="D1564" s="822" t="s">
        <v>6532</v>
      </c>
      <c r="E1564" s="822" t="s">
        <v>6502</v>
      </c>
      <c r="F1564" s="831"/>
      <c r="G1564" s="831"/>
      <c r="H1564" s="831"/>
      <c r="I1564" s="831"/>
      <c r="J1564" s="831">
        <v>4</v>
      </c>
      <c r="K1564" s="831">
        <v>3512</v>
      </c>
      <c r="L1564" s="831">
        <v>1</v>
      </c>
      <c r="M1564" s="831">
        <v>878</v>
      </c>
      <c r="N1564" s="831"/>
      <c r="O1564" s="831"/>
      <c r="P1564" s="827"/>
      <c r="Q1564" s="832"/>
    </row>
    <row r="1565" spans="1:17" ht="14.45" customHeight="1" x14ac:dyDescent="0.2">
      <c r="A1565" s="821" t="s">
        <v>7637</v>
      </c>
      <c r="B1565" s="822" t="s">
        <v>6415</v>
      </c>
      <c r="C1565" s="822" t="s">
        <v>6329</v>
      </c>
      <c r="D1565" s="822" t="s">
        <v>6404</v>
      </c>
      <c r="E1565" s="822" t="s">
        <v>6405</v>
      </c>
      <c r="F1565" s="831"/>
      <c r="G1565" s="831"/>
      <c r="H1565" s="831"/>
      <c r="I1565" s="831"/>
      <c r="J1565" s="831">
        <v>1</v>
      </c>
      <c r="K1565" s="831">
        <v>1303</v>
      </c>
      <c r="L1565" s="831">
        <v>1</v>
      </c>
      <c r="M1565" s="831">
        <v>1303</v>
      </c>
      <c r="N1565" s="831"/>
      <c r="O1565" s="831"/>
      <c r="P1565" s="827"/>
      <c r="Q1565" s="832"/>
    </row>
    <row r="1566" spans="1:17" ht="14.45" customHeight="1" x14ac:dyDescent="0.2">
      <c r="A1566" s="821" t="s">
        <v>7637</v>
      </c>
      <c r="B1566" s="822" t="s">
        <v>6415</v>
      </c>
      <c r="C1566" s="822" t="s">
        <v>6329</v>
      </c>
      <c r="D1566" s="822" t="s">
        <v>6535</v>
      </c>
      <c r="E1566" s="822" t="s">
        <v>6536</v>
      </c>
      <c r="F1566" s="831">
        <v>1</v>
      </c>
      <c r="G1566" s="831">
        <v>359</v>
      </c>
      <c r="H1566" s="831">
        <v>0.33148661126500462</v>
      </c>
      <c r="I1566" s="831">
        <v>359</v>
      </c>
      <c r="J1566" s="831">
        <v>3</v>
      </c>
      <c r="K1566" s="831">
        <v>1083</v>
      </c>
      <c r="L1566" s="831">
        <v>1</v>
      </c>
      <c r="M1566" s="831">
        <v>361</v>
      </c>
      <c r="N1566" s="831">
        <v>4</v>
      </c>
      <c r="O1566" s="831">
        <v>1456</v>
      </c>
      <c r="P1566" s="827">
        <v>1.3444136657433057</v>
      </c>
      <c r="Q1566" s="832">
        <v>364</v>
      </c>
    </row>
    <row r="1567" spans="1:17" ht="14.45" customHeight="1" x14ac:dyDescent="0.2">
      <c r="A1567" s="821" t="s">
        <v>7637</v>
      </c>
      <c r="B1567" s="822" t="s">
        <v>6334</v>
      </c>
      <c r="C1567" s="822" t="s">
        <v>6329</v>
      </c>
      <c r="D1567" s="822" t="s">
        <v>6382</v>
      </c>
      <c r="E1567" s="822" t="s">
        <v>6383</v>
      </c>
      <c r="F1567" s="831"/>
      <c r="G1567" s="831"/>
      <c r="H1567" s="831"/>
      <c r="I1567" s="831"/>
      <c r="J1567" s="831"/>
      <c r="K1567" s="831"/>
      <c r="L1567" s="831"/>
      <c r="M1567" s="831"/>
      <c r="N1567" s="831">
        <v>5</v>
      </c>
      <c r="O1567" s="831">
        <v>1800</v>
      </c>
      <c r="P1567" s="827"/>
      <c r="Q1567" s="832">
        <v>360</v>
      </c>
    </row>
    <row r="1568" spans="1:17" ht="14.45" customHeight="1" x14ac:dyDescent="0.2">
      <c r="A1568" s="821" t="s">
        <v>7637</v>
      </c>
      <c r="B1568" s="822" t="s">
        <v>6334</v>
      </c>
      <c r="C1568" s="822" t="s">
        <v>6329</v>
      </c>
      <c r="D1568" s="822" t="s">
        <v>6406</v>
      </c>
      <c r="E1568" s="822" t="s">
        <v>6407</v>
      </c>
      <c r="F1568" s="831"/>
      <c r="G1568" s="831"/>
      <c r="H1568" s="831"/>
      <c r="I1568" s="831"/>
      <c r="J1568" s="831"/>
      <c r="K1568" s="831"/>
      <c r="L1568" s="831"/>
      <c r="M1568" s="831"/>
      <c r="N1568" s="831">
        <v>1</v>
      </c>
      <c r="O1568" s="831">
        <v>1220</v>
      </c>
      <c r="P1568" s="827"/>
      <c r="Q1568" s="832">
        <v>1220</v>
      </c>
    </row>
    <row r="1569" spans="1:17" ht="14.45" customHeight="1" x14ac:dyDescent="0.2">
      <c r="A1569" s="821" t="s">
        <v>7638</v>
      </c>
      <c r="B1569" s="822" t="s">
        <v>6415</v>
      </c>
      <c r="C1569" s="822" t="s">
        <v>6329</v>
      </c>
      <c r="D1569" s="822" t="s">
        <v>6376</v>
      </c>
      <c r="E1569" s="822" t="s">
        <v>6377</v>
      </c>
      <c r="F1569" s="831"/>
      <c r="G1569" s="831"/>
      <c r="H1569" s="831"/>
      <c r="I1569" s="831"/>
      <c r="J1569" s="831">
        <v>1</v>
      </c>
      <c r="K1569" s="831">
        <v>38</v>
      </c>
      <c r="L1569" s="831">
        <v>1</v>
      </c>
      <c r="M1569" s="831">
        <v>38</v>
      </c>
      <c r="N1569" s="831"/>
      <c r="O1569" s="831"/>
      <c r="P1569" s="827"/>
      <c r="Q1569" s="832"/>
    </row>
    <row r="1570" spans="1:17" ht="14.45" customHeight="1" x14ac:dyDescent="0.2">
      <c r="A1570" s="821" t="s">
        <v>7638</v>
      </c>
      <c r="B1570" s="822" t="s">
        <v>6415</v>
      </c>
      <c r="C1570" s="822" t="s">
        <v>6329</v>
      </c>
      <c r="D1570" s="822" t="s">
        <v>6423</v>
      </c>
      <c r="E1570" s="822" t="s">
        <v>6424</v>
      </c>
      <c r="F1570" s="831">
        <v>30</v>
      </c>
      <c r="G1570" s="831">
        <v>7560</v>
      </c>
      <c r="H1570" s="831">
        <v>0.96012192024384047</v>
      </c>
      <c r="I1570" s="831">
        <v>252</v>
      </c>
      <c r="J1570" s="831">
        <v>31</v>
      </c>
      <c r="K1570" s="831">
        <v>7874</v>
      </c>
      <c r="L1570" s="831">
        <v>1</v>
      </c>
      <c r="M1570" s="831">
        <v>254</v>
      </c>
      <c r="N1570" s="831">
        <v>26</v>
      </c>
      <c r="O1570" s="831">
        <v>6630</v>
      </c>
      <c r="P1570" s="827">
        <v>0.84201168402336801</v>
      </c>
      <c r="Q1570" s="832">
        <v>255</v>
      </c>
    </row>
    <row r="1571" spans="1:17" ht="14.45" customHeight="1" x14ac:dyDescent="0.2">
      <c r="A1571" s="821" t="s">
        <v>7638</v>
      </c>
      <c r="B1571" s="822" t="s">
        <v>6415</v>
      </c>
      <c r="C1571" s="822" t="s">
        <v>6329</v>
      </c>
      <c r="D1571" s="822" t="s">
        <v>6425</v>
      </c>
      <c r="E1571" s="822" t="s">
        <v>6426</v>
      </c>
      <c r="F1571" s="831">
        <v>11</v>
      </c>
      <c r="G1571" s="831">
        <v>1394</v>
      </c>
      <c r="H1571" s="831">
        <v>1.5804988662131518</v>
      </c>
      <c r="I1571" s="831">
        <v>126.72727272727273</v>
      </c>
      <c r="J1571" s="831">
        <v>7</v>
      </c>
      <c r="K1571" s="831">
        <v>882</v>
      </c>
      <c r="L1571" s="831">
        <v>1</v>
      </c>
      <c r="M1571" s="831">
        <v>126</v>
      </c>
      <c r="N1571" s="831">
        <v>11</v>
      </c>
      <c r="O1571" s="831">
        <v>1397</v>
      </c>
      <c r="P1571" s="827">
        <v>1.5839002267573696</v>
      </c>
      <c r="Q1571" s="832">
        <v>127</v>
      </c>
    </row>
    <row r="1572" spans="1:17" ht="14.45" customHeight="1" x14ac:dyDescent="0.2">
      <c r="A1572" s="821" t="s">
        <v>7638</v>
      </c>
      <c r="B1572" s="822" t="s">
        <v>6415</v>
      </c>
      <c r="C1572" s="822" t="s">
        <v>6329</v>
      </c>
      <c r="D1572" s="822" t="s">
        <v>6436</v>
      </c>
      <c r="E1572" s="822" t="s">
        <v>6437</v>
      </c>
      <c r="F1572" s="831"/>
      <c r="G1572" s="831"/>
      <c r="H1572" s="831"/>
      <c r="I1572" s="831"/>
      <c r="J1572" s="831">
        <v>2</v>
      </c>
      <c r="K1572" s="831">
        <v>996</v>
      </c>
      <c r="L1572" s="831">
        <v>1</v>
      </c>
      <c r="M1572" s="831">
        <v>498</v>
      </c>
      <c r="N1572" s="831"/>
      <c r="O1572" s="831"/>
      <c r="P1572" s="827"/>
      <c r="Q1572" s="832"/>
    </row>
    <row r="1573" spans="1:17" ht="14.45" customHeight="1" x14ac:dyDescent="0.2">
      <c r="A1573" s="821" t="s">
        <v>7638</v>
      </c>
      <c r="B1573" s="822" t="s">
        <v>6415</v>
      </c>
      <c r="C1573" s="822" t="s">
        <v>6329</v>
      </c>
      <c r="D1573" s="822" t="s">
        <v>6440</v>
      </c>
      <c r="E1573" s="822" t="s">
        <v>6437</v>
      </c>
      <c r="F1573" s="831"/>
      <c r="G1573" s="831"/>
      <c r="H1573" s="831"/>
      <c r="I1573" s="831"/>
      <c r="J1573" s="831">
        <v>2</v>
      </c>
      <c r="K1573" s="831">
        <v>1146</v>
      </c>
      <c r="L1573" s="831">
        <v>1</v>
      </c>
      <c r="M1573" s="831">
        <v>573</v>
      </c>
      <c r="N1573" s="831">
        <v>2</v>
      </c>
      <c r="O1573" s="831">
        <v>1152</v>
      </c>
      <c r="P1573" s="827">
        <v>1.0052356020942408</v>
      </c>
      <c r="Q1573" s="832">
        <v>576</v>
      </c>
    </row>
    <row r="1574" spans="1:17" ht="14.45" customHeight="1" x14ac:dyDescent="0.2">
      <c r="A1574" s="821" t="s">
        <v>7638</v>
      </c>
      <c r="B1574" s="822" t="s">
        <v>6415</v>
      </c>
      <c r="C1574" s="822" t="s">
        <v>6329</v>
      </c>
      <c r="D1574" s="822" t="s">
        <v>6441</v>
      </c>
      <c r="E1574" s="822" t="s">
        <v>6439</v>
      </c>
      <c r="F1574" s="831"/>
      <c r="G1574" s="831"/>
      <c r="H1574" s="831"/>
      <c r="I1574" s="831"/>
      <c r="J1574" s="831">
        <v>3</v>
      </c>
      <c r="K1574" s="831">
        <v>2298</v>
      </c>
      <c r="L1574" s="831">
        <v>1</v>
      </c>
      <c r="M1574" s="831">
        <v>766</v>
      </c>
      <c r="N1574" s="831"/>
      <c r="O1574" s="831"/>
      <c r="P1574" s="827"/>
      <c r="Q1574" s="832"/>
    </row>
    <row r="1575" spans="1:17" ht="14.45" customHeight="1" x14ac:dyDescent="0.2">
      <c r="A1575" s="821" t="s">
        <v>7638</v>
      </c>
      <c r="B1575" s="822" t="s">
        <v>6415</v>
      </c>
      <c r="C1575" s="822" t="s">
        <v>6329</v>
      </c>
      <c r="D1575" s="822" t="s">
        <v>6459</v>
      </c>
      <c r="E1575" s="822" t="s">
        <v>6460</v>
      </c>
      <c r="F1575" s="831">
        <v>3</v>
      </c>
      <c r="G1575" s="831">
        <v>2457</v>
      </c>
      <c r="H1575" s="831"/>
      <c r="I1575" s="831">
        <v>819</v>
      </c>
      <c r="J1575" s="831"/>
      <c r="K1575" s="831"/>
      <c r="L1575" s="831"/>
      <c r="M1575" s="831"/>
      <c r="N1575" s="831">
        <v>17</v>
      </c>
      <c r="O1575" s="831">
        <v>14042</v>
      </c>
      <c r="P1575" s="827"/>
      <c r="Q1575" s="832">
        <v>826</v>
      </c>
    </row>
    <row r="1576" spans="1:17" ht="14.45" customHeight="1" x14ac:dyDescent="0.2">
      <c r="A1576" s="821" t="s">
        <v>7638</v>
      </c>
      <c r="B1576" s="822" t="s">
        <v>6415</v>
      </c>
      <c r="C1576" s="822" t="s">
        <v>6329</v>
      </c>
      <c r="D1576" s="822" t="s">
        <v>6427</v>
      </c>
      <c r="E1576" s="822" t="s">
        <v>6399</v>
      </c>
      <c r="F1576" s="831">
        <v>1</v>
      </c>
      <c r="G1576" s="831">
        <v>463</v>
      </c>
      <c r="H1576" s="831">
        <v>0.98931623931623935</v>
      </c>
      <c r="I1576" s="831">
        <v>463</v>
      </c>
      <c r="J1576" s="831">
        <v>1</v>
      </c>
      <c r="K1576" s="831">
        <v>468</v>
      </c>
      <c r="L1576" s="831">
        <v>1</v>
      </c>
      <c r="M1576" s="831">
        <v>468</v>
      </c>
      <c r="N1576" s="831"/>
      <c r="O1576" s="831"/>
      <c r="P1576" s="827"/>
      <c r="Q1576" s="832"/>
    </row>
    <row r="1577" spans="1:17" ht="14.45" customHeight="1" x14ac:dyDescent="0.2">
      <c r="A1577" s="821" t="s">
        <v>7638</v>
      </c>
      <c r="B1577" s="822" t="s">
        <v>6415</v>
      </c>
      <c r="C1577" s="822" t="s">
        <v>6329</v>
      </c>
      <c r="D1577" s="822" t="s">
        <v>6446</v>
      </c>
      <c r="E1577" s="822" t="s">
        <v>6447</v>
      </c>
      <c r="F1577" s="831">
        <v>1</v>
      </c>
      <c r="G1577" s="831">
        <v>215</v>
      </c>
      <c r="H1577" s="831"/>
      <c r="I1577" s="831">
        <v>215</v>
      </c>
      <c r="J1577" s="831"/>
      <c r="K1577" s="831"/>
      <c r="L1577" s="831"/>
      <c r="M1577" s="831"/>
      <c r="N1577" s="831">
        <v>4</v>
      </c>
      <c r="O1577" s="831">
        <v>876</v>
      </c>
      <c r="P1577" s="827"/>
      <c r="Q1577" s="832">
        <v>219</v>
      </c>
    </row>
    <row r="1578" spans="1:17" ht="14.45" customHeight="1" x14ac:dyDescent="0.2">
      <c r="A1578" s="821" t="s">
        <v>7638</v>
      </c>
      <c r="B1578" s="822" t="s">
        <v>6415</v>
      </c>
      <c r="C1578" s="822" t="s">
        <v>6329</v>
      </c>
      <c r="D1578" s="822" t="s">
        <v>6382</v>
      </c>
      <c r="E1578" s="822" t="s">
        <v>6383</v>
      </c>
      <c r="F1578" s="831"/>
      <c r="G1578" s="831"/>
      <c r="H1578" s="831"/>
      <c r="I1578" s="831"/>
      <c r="J1578" s="831">
        <v>1</v>
      </c>
      <c r="K1578" s="831">
        <v>358</v>
      </c>
      <c r="L1578" s="831">
        <v>1</v>
      </c>
      <c r="M1578" s="831">
        <v>358</v>
      </c>
      <c r="N1578" s="831"/>
      <c r="O1578" s="831"/>
      <c r="P1578" s="827"/>
      <c r="Q1578" s="832"/>
    </row>
    <row r="1579" spans="1:17" ht="14.45" customHeight="1" x14ac:dyDescent="0.2">
      <c r="A1579" s="821" t="s">
        <v>7638</v>
      </c>
      <c r="B1579" s="822" t="s">
        <v>6415</v>
      </c>
      <c r="C1579" s="822" t="s">
        <v>6329</v>
      </c>
      <c r="D1579" s="822" t="s">
        <v>6448</v>
      </c>
      <c r="E1579" s="822" t="s">
        <v>6449</v>
      </c>
      <c r="F1579" s="831">
        <v>4</v>
      </c>
      <c r="G1579" s="831">
        <v>344</v>
      </c>
      <c r="H1579" s="831">
        <v>1.303030303030303</v>
      </c>
      <c r="I1579" s="831">
        <v>86</v>
      </c>
      <c r="J1579" s="831">
        <v>3</v>
      </c>
      <c r="K1579" s="831">
        <v>264</v>
      </c>
      <c r="L1579" s="831">
        <v>1</v>
      </c>
      <c r="M1579" s="831">
        <v>88</v>
      </c>
      <c r="N1579" s="831">
        <v>19</v>
      </c>
      <c r="O1579" s="831">
        <v>1691</v>
      </c>
      <c r="P1579" s="827">
        <v>6.4053030303030303</v>
      </c>
      <c r="Q1579" s="832">
        <v>89</v>
      </c>
    </row>
    <row r="1580" spans="1:17" ht="14.45" customHeight="1" x14ac:dyDescent="0.2">
      <c r="A1580" s="821" t="s">
        <v>7638</v>
      </c>
      <c r="B1580" s="822" t="s">
        <v>6415</v>
      </c>
      <c r="C1580" s="822" t="s">
        <v>6329</v>
      </c>
      <c r="D1580" s="822" t="s">
        <v>6428</v>
      </c>
      <c r="E1580" s="822" t="s">
        <v>6429</v>
      </c>
      <c r="F1580" s="831">
        <v>3</v>
      </c>
      <c r="G1580" s="831">
        <v>2160</v>
      </c>
      <c r="H1580" s="831">
        <v>1.4937759336099585</v>
      </c>
      <c r="I1580" s="831">
        <v>720</v>
      </c>
      <c r="J1580" s="831">
        <v>2</v>
      </c>
      <c r="K1580" s="831">
        <v>1446</v>
      </c>
      <c r="L1580" s="831">
        <v>1</v>
      </c>
      <c r="M1580" s="831">
        <v>723</v>
      </c>
      <c r="N1580" s="831">
        <v>2</v>
      </c>
      <c r="O1580" s="831">
        <v>1450</v>
      </c>
      <c r="P1580" s="827">
        <v>1.0027662517289073</v>
      </c>
      <c r="Q1580" s="832">
        <v>725</v>
      </c>
    </row>
    <row r="1581" spans="1:17" ht="14.45" customHeight="1" x14ac:dyDescent="0.2">
      <c r="A1581" s="821" t="s">
        <v>7638</v>
      </c>
      <c r="B1581" s="822" t="s">
        <v>6415</v>
      </c>
      <c r="C1581" s="822" t="s">
        <v>6329</v>
      </c>
      <c r="D1581" s="822" t="s">
        <v>6386</v>
      </c>
      <c r="E1581" s="822" t="s">
        <v>6387</v>
      </c>
      <c r="F1581" s="831">
        <v>2</v>
      </c>
      <c r="G1581" s="831">
        <v>242</v>
      </c>
      <c r="H1581" s="831"/>
      <c r="I1581" s="831">
        <v>121</v>
      </c>
      <c r="J1581" s="831"/>
      <c r="K1581" s="831"/>
      <c r="L1581" s="831"/>
      <c r="M1581" s="831"/>
      <c r="N1581" s="831"/>
      <c r="O1581" s="831"/>
      <c r="P1581" s="827"/>
      <c r="Q1581" s="832"/>
    </row>
    <row r="1582" spans="1:17" ht="14.45" customHeight="1" x14ac:dyDescent="0.2">
      <c r="A1582" s="821" t="s">
        <v>7638</v>
      </c>
      <c r="B1582" s="822" t="s">
        <v>6415</v>
      </c>
      <c r="C1582" s="822" t="s">
        <v>6329</v>
      </c>
      <c r="D1582" s="822" t="s">
        <v>6461</v>
      </c>
      <c r="E1582" s="822" t="s">
        <v>6460</v>
      </c>
      <c r="F1582" s="831">
        <v>4</v>
      </c>
      <c r="G1582" s="831">
        <v>2984</v>
      </c>
      <c r="H1582" s="831"/>
      <c r="I1582" s="831">
        <v>746</v>
      </c>
      <c r="J1582" s="831"/>
      <c r="K1582" s="831"/>
      <c r="L1582" s="831"/>
      <c r="M1582" s="831"/>
      <c r="N1582" s="831"/>
      <c r="O1582" s="831"/>
      <c r="P1582" s="827"/>
      <c r="Q1582" s="832"/>
    </row>
    <row r="1583" spans="1:17" ht="14.45" customHeight="1" x14ac:dyDescent="0.2">
      <c r="A1583" s="821" t="s">
        <v>7638</v>
      </c>
      <c r="B1583" s="822" t="s">
        <v>6415</v>
      </c>
      <c r="C1583" s="822" t="s">
        <v>6329</v>
      </c>
      <c r="D1583" s="822" t="s">
        <v>6462</v>
      </c>
      <c r="E1583" s="822" t="s">
        <v>6463</v>
      </c>
      <c r="F1583" s="831"/>
      <c r="G1583" s="831"/>
      <c r="H1583" s="831"/>
      <c r="I1583" s="831"/>
      <c r="J1583" s="831"/>
      <c r="K1583" s="831"/>
      <c r="L1583" s="831"/>
      <c r="M1583" s="831"/>
      <c r="N1583" s="831">
        <v>4</v>
      </c>
      <c r="O1583" s="831">
        <v>2188</v>
      </c>
      <c r="P1583" s="827"/>
      <c r="Q1583" s="832">
        <v>547</v>
      </c>
    </row>
    <row r="1584" spans="1:17" ht="14.45" customHeight="1" x14ac:dyDescent="0.2">
      <c r="A1584" s="821" t="s">
        <v>7638</v>
      </c>
      <c r="B1584" s="822" t="s">
        <v>6415</v>
      </c>
      <c r="C1584" s="822" t="s">
        <v>6329</v>
      </c>
      <c r="D1584" s="822" t="s">
        <v>6450</v>
      </c>
      <c r="E1584" s="822" t="s">
        <v>6451</v>
      </c>
      <c r="F1584" s="831">
        <v>2</v>
      </c>
      <c r="G1584" s="831">
        <v>616</v>
      </c>
      <c r="H1584" s="831"/>
      <c r="I1584" s="831">
        <v>308</v>
      </c>
      <c r="J1584" s="831"/>
      <c r="K1584" s="831"/>
      <c r="L1584" s="831"/>
      <c r="M1584" s="831"/>
      <c r="N1584" s="831"/>
      <c r="O1584" s="831"/>
      <c r="P1584" s="827"/>
      <c r="Q1584" s="832"/>
    </row>
    <row r="1585" spans="1:17" ht="14.45" customHeight="1" x14ac:dyDescent="0.2">
      <c r="A1585" s="821" t="s">
        <v>7638</v>
      </c>
      <c r="B1585" s="822" t="s">
        <v>6415</v>
      </c>
      <c r="C1585" s="822" t="s">
        <v>6329</v>
      </c>
      <c r="D1585" s="822" t="s">
        <v>6452</v>
      </c>
      <c r="E1585" s="822" t="s">
        <v>6447</v>
      </c>
      <c r="F1585" s="831">
        <v>1</v>
      </c>
      <c r="G1585" s="831">
        <v>179</v>
      </c>
      <c r="H1585" s="831"/>
      <c r="I1585" s="831">
        <v>179</v>
      </c>
      <c r="J1585" s="831"/>
      <c r="K1585" s="831"/>
      <c r="L1585" s="831"/>
      <c r="M1585" s="831"/>
      <c r="N1585" s="831"/>
      <c r="O1585" s="831"/>
      <c r="P1585" s="827"/>
      <c r="Q1585" s="832"/>
    </row>
    <row r="1586" spans="1:17" ht="14.45" customHeight="1" x14ac:dyDescent="0.2">
      <c r="A1586" s="821" t="s">
        <v>7638</v>
      </c>
      <c r="B1586" s="822" t="s">
        <v>6415</v>
      </c>
      <c r="C1586" s="822" t="s">
        <v>6329</v>
      </c>
      <c r="D1586" s="822" t="s">
        <v>6453</v>
      </c>
      <c r="E1586" s="822" t="s">
        <v>6451</v>
      </c>
      <c r="F1586" s="831">
        <v>4</v>
      </c>
      <c r="G1586" s="831">
        <v>1524</v>
      </c>
      <c r="H1586" s="831">
        <v>3.9584415584415584</v>
      </c>
      <c r="I1586" s="831">
        <v>381</v>
      </c>
      <c r="J1586" s="831">
        <v>1</v>
      </c>
      <c r="K1586" s="831">
        <v>385</v>
      </c>
      <c r="L1586" s="831">
        <v>1</v>
      </c>
      <c r="M1586" s="831">
        <v>385</v>
      </c>
      <c r="N1586" s="831">
        <v>1</v>
      </c>
      <c r="O1586" s="831">
        <v>388</v>
      </c>
      <c r="P1586" s="827">
        <v>1.0077922077922077</v>
      </c>
      <c r="Q1586" s="832">
        <v>388</v>
      </c>
    </row>
    <row r="1587" spans="1:17" ht="14.45" customHeight="1" x14ac:dyDescent="0.2">
      <c r="A1587" s="821" t="s">
        <v>7638</v>
      </c>
      <c r="B1587" s="822" t="s">
        <v>6415</v>
      </c>
      <c r="C1587" s="822" t="s">
        <v>6329</v>
      </c>
      <c r="D1587" s="822" t="s">
        <v>6503</v>
      </c>
      <c r="E1587" s="822" t="s">
        <v>6504</v>
      </c>
      <c r="F1587" s="831"/>
      <c r="G1587" s="831"/>
      <c r="H1587" s="831"/>
      <c r="I1587" s="831"/>
      <c r="J1587" s="831">
        <v>1</v>
      </c>
      <c r="K1587" s="831">
        <v>627</v>
      </c>
      <c r="L1587" s="831">
        <v>1</v>
      </c>
      <c r="M1587" s="831">
        <v>627</v>
      </c>
      <c r="N1587" s="831">
        <v>1</v>
      </c>
      <c r="O1587" s="831">
        <v>630</v>
      </c>
      <c r="P1587" s="827">
        <v>1.0047846889952152</v>
      </c>
      <c r="Q1587" s="832">
        <v>630</v>
      </c>
    </row>
    <row r="1588" spans="1:17" ht="14.45" customHeight="1" x14ac:dyDescent="0.2">
      <c r="A1588" s="821" t="s">
        <v>7638</v>
      </c>
      <c r="B1588" s="822" t="s">
        <v>6415</v>
      </c>
      <c r="C1588" s="822" t="s">
        <v>6329</v>
      </c>
      <c r="D1588" s="822" t="s">
        <v>6505</v>
      </c>
      <c r="E1588" s="822" t="s">
        <v>6504</v>
      </c>
      <c r="F1588" s="831"/>
      <c r="G1588" s="831"/>
      <c r="H1588" s="831"/>
      <c r="I1588" s="831"/>
      <c r="J1588" s="831"/>
      <c r="K1588" s="831"/>
      <c r="L1588" s="831"/>
      <c r="M1588" s="831"/>
      <c r="N1588" s="831">
        <v>1</v>
      </c>
      <c r="O1588" s="831">
        <v>544</v>
      </c>
      <c r="P1588" s="827"/>
      <c r="Q1588" s="832">
        <v>544</v>
      </c>
    </row>
    <row r="1589" spans="1:17" ht="14.45" customHeight="1" x14ac:dyDescent="0.2">
      <c r="A1589" s="821" t="s">
        <v>7638</v>
      </c>
      <c r="B1589" s="822" t="s">
        <v>6334</v>
      </c>
      <c r="C1589" s="822" t="s">
        <v>6329</v>
      </c>
      <c r="D1589" s="822" t="s">
        <v>6382</v>
      </c>
      <c r="E1589" s="822" t="s">
        <v>6383</v>
      </c>
      <c r="F1589" s="831"/>
      <c r="G1589" s="831"/>
      <c r="H1589" s="831"/>
      <c r="I1589" s="831"/>
      <c r="J1589" s="831"/>
      <c r="K1589" s="831"/>
      <c r="L1589" s="831"/>
      <c r="M1589" s="831"/>
      <c r="N1589" s="831">
        <v>1</v>
      </c>
      <c r="O1589" s="831">
        <v>360</v>
      </c>
      <c r="P1589" s="827"/>
      <c r="Q1589" s="832">
        <v>360</v>
      </c>
    </row>
    <row r="1590" spans="1:17" ht="14.45" customHeight="1" x14ac:dyDescent="0.2">
      <c r="A1590" s="821" t="s">
        <v>7639</v>
      </c>
      <c r="B1590" s="822" t="s">
        <v>6415</v>
      </c>
      <c r="C1590" s="822" t="s">
        <v>6359</v>
      </c>
      <c r="D1590" s="822" t="s">
        <v>6510</v>
      </c>
      <c r="E1590" s="822" t="s">
        <v>6511</v>
      </c>
      <c r="F1590" s="831">
        <v>1</v>
      </c>
      <c r="G1590" s="831">
        <v>2310</v>
      </c>
      <c r="H1590" s="831"/>
      <c r="I1590" s="831">
        <v>2310</v>
      </c>
      <c r="J1590" s="831"/>
      <c r="K1590" s="831"/>
      <c r="L1590" s="831"/>
      <c r="M1590" s="831"/>
      <c r="N1590" s="831"/>
      <c r="O1590" s="831"/>
      <c r="P1590" s="827"/>
      <c r="Q1590" s="832"/>
    </row>
    <row r="1591" spans="1:17" ht="14.45" customHeight="1" x14ac:dyDescent="0.2">
      <c r="A1591" s="821" t="s">
        <v>7639</v>
      </c>
      <c r="B1591" s="822" t="s">
        <v>6415</v>
      </c>
      <c r="C1591" s="822" t="s">
        <v>6359</v>
      </c>
      <c r="D1591" s="822" t="s">
        <v>6432</v>
      </c>
      <c r="E1591" s="822" t="s">
        <v>6433</v>
      </c>
      <c r="F1591" s="831">
        <v>2</v>
      </c>
      <c r="G1591" s="831">
        <v>1809.5</v>
      </c>
      <c r="H1591" s="831">
        <v>2</v>
      </c>
      <c r="I1591" s="831">
        <v>904.75</v>
      </c>
      <c r="J1591" s="831">
        <v>1</v>
      </c>
      <c r="K1591" s="831">
        <v>904.75</v>
      </c>
      <c r="L1591" s="831">
        <v>1</v>
      </c>
      <c r="M1591" s="831">
        <v>904.75</v>
      </c>
      <c r="N1591" s="831">
        <v>1</v>
      </c>
      <c r="O1591" s="831">
        <v>904.75</v>
      </c>
      <c r="P1591" s="827">
        <v>1</v>
      </c>
      <c r="Q1591" s="832">
        <v>904.75</v>
      </c>
    </row>
    <row r="1592" spans="1:17" ht="14.45" customHeight="1" x14ac:dyDescent="0.2">
      <c r="A1592" s="821" t="s">
        <v>7639</v>
      </c>
      <c r="B1592" s="822" t="s">
        <v>6415</v>
      </c>
      <c r="C1592" s="822" t="s">
        <v>6359</v>
      </c>
      <c r="D1592" s="822" t="s">
        <v>6362</v>
      </c>
      <c r="E1592" s="822" t="s">
        <v>6363</v>
      </c>
      <c r="F1592" s="831"/>
      <c r="G1592" s="831"/>
      <c r="H1592" s="831"/>
      <c r="I1592" s="831"/>
      <c r="J1592" s="831"/>
      <c r="K1592" s="831"/>
      <c r="L1592" s="831"/>
      <c r="M1592" s="831"/>
      <c r="N1592" s="831">
        <v>2</v>
      </c>
      <c r="O1592" s="831">
        <v>360.88</v>
      </c>
      <c r="P1592" s="827"/>
      <c r="Q1592" s="832">
        <v>180.44</v>
      </c>
    </row>
    <row r="1593" spans="1:17" ht="14.45" customHeight="1" x14ac:dyDescent="0.2">
      <c r="A1593" s="821" t="s">
        <v>7639</v>
      </c>
      <c r="B1593" s="822" t="s">
        <v>6415</v>
      </c>
      <c r="C1593" s="822" t="s">
        <v>6329</v>
      </c>
      <c r="D1593" s="822" t="s">
        <v>6494</v>
      </c>
      <c r="E1593" s="822" t="s">
        <v>6495</v>
      </c>
      <c r="F1593" s="831"/>
      <c r="G1593" s="831"/>
      <c r="H1593" s="831"/>
      <c r="I1593" s="831"/>
      <c r="J1593" s="831">
        <v>1</v>
      </c>
      <c r="K1593" s="831">
        <v>199</v>
      </c>
      <c r="L1593" s="831">
        <v>1</v>
      </c>
      <c r="M1593" s="831">
        <v>199</v>
      </c>
      <c r="N1593" s="831">
        <v>3</v>
      </c>
      <c r="O1593" s="831">
        <v>603</v>
      </c>
      <c r="P1593" s="827">
        <v>3.0301507537688441</v>
      </c>
      <c r="Q1593" s="832">
        <v>201</v>
      </c>
    </row>
    <row r="1594" spans="1:17" ht="14.45" customHeight="1" x14ac:dyDescent="0.2">
      <c r="A1594" s="821" t="s">
        <v>7639</v>
      </c>
      <c r="B1594" s="822" t="s">
        <v>6415</v>
      </c>
      <c r="C1594" s="822" t="s">
        <v>6329</v>
      </c>
      <c r="D1594" s="822" t="s">
        <v>6376</v>
      </c>
      <c r="E1594" s="822" t="s">
        <v>6377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1</v>
      </c>
      <c r="O1594" s="831">
        <v>38</v>
      </c>
      <c r="P1594" s="827"/>
      <c r="Q1594" s="832">
        <v>38</v>
      </c>
    </row>
    <row r="1595" spans="1:17" ht="14.45" customHeight="1" x14ac:dyDescent="0.2">
      <c r="A1595" s="821" t="s">
        <v>7639</v>
      </c>
      <c r="B1595" s="822" t="s">
        <v>6415</v>
      </c>
      <c r="C1595" s="822" t="s">
        <v>6329</v>
      </c>
      <c r="D1595" s="822" t="s">
        <v>6423</v>
      </c>
      <c r="E1595" s="822" t="s">
        <v>6424</v>
      </c>
      <c r="F1595" s="831">
        <v>7</v>
      </c>
      <c r="G1595" s="831">
        <v>1764</v>
      </c>
      <c r="H1595" s="831">
        <v>0.69448818897637798</v>
      </c>
      <c r="I1595" s="831">
        <v>252</v>
      </c>
      <c r="J1595" s="831">
        <v>10</v>
      </c>
      <c r="K1595" s="831">
        <v>2540</v>
      </c>
      <c r="L1595" s="831">
        <v>1</v>
      </c>
      <c r="M1595" s="831">
        <v>254</v>
      </c>
      <c r="N1595" s="831">
        <v>71</v>
      </c>
      <c r="O1595" s="831">
        <v>18105</v>
      </c>
      <c r="P1595" s="827">
        <v>7.127952755905512</v>
      </c>
      <c r="Q1595" s="832">
        <v>255</v>
      </c>
    </row>
    <row r="1596" spans="1:17" ht="14.45" customHeight="1" x14ac:dyDescent="0.2">
      <c r="A1596" s="821" t="s">
        <v>7639</v>
      </c>
      <c r="B1596" s="822" t="s">
        <v>6415</v>
      </c>
      <c r="C1596" s="822" t="s">
        <v>6329</v>
      </c>
      <c r="D1596" s="822" t="s">
        <v>6425</v>
      </c>
      <c r="E1596" s="822" t="s">
        <v>6426</v>
      </c>
      <c r="F1596" s="831"/>
      <c r="G1596" s="831"/>
      <c r="H1596" s="831"/>
      <c r="I1596" s="831"/>
      <c r="J1596" s="831"/>
      <c r="K1596" s="831"/>
      <c r="L1596" s="831"/>
      <c r="M1596" s="831"/>
      <c r="N1596" s="831">
        <v>21</v>
      </c>
      <c r="O1596" s="831">
        <v>2667</v>
      </c>
      <c r="P1596" s="827"/>
      <c r="Q1596" s="832">
        <v>127</v>
      </c>
    </row>
    <row r="1597" spans="1:17" ht="14.45" customHeight="1" x14ac:dyDescent="0.2">
      <c r="A1597" s="821" t="s">
        <v>7639</v>
      </c>
      <c r="B1597" s="822" t="s">
        <v>6415</v>
      </c>
      <c r="C1597" s="822" t="s">
        <v>6329</v>
      </c>
      <c r="D1597" s="822" t="s">
        <v>6434</v>
      </c>
      <c r="E1597" s="822" t="s">
        <v>6435</v>
      </c>
      <c r="F1597" s="831">
        <v>1</v>
      </c>
      <c r="G1597" s="831">
        <v>332</v>
      </c>
      <c r="H1597" s="831"/>
      <c r="I1597" s="831">
        <v>332</v>
      </c>
      <c r="J1597" s="831"/>
      <c r="K1597" s="831"/>
      <c r="L1597" s="831"/>
      <c r="M1597" s="831"/>
      <c r="N1597" s="831"/>
      <c r="O1597" s="831"/>
      <c r="P1597" s="827"/>
      <c r="Q1597" s="832"/>
    </row>
    <row r="1598" spans="1:17" ht="14.45" customHeight="1" x14ac:dyDescent="0.2">
      <c r="A1598" s="821" t="s">
        <v>7639</v>
      </c>
      <c r="B1598" s="822" t="s">
        <v>6415</v>
      </c>
      <c r="C1598" s="822" t="s">
        <v>6329</v>
      </c>
      <c r="D1598" s="822" t="s">
        <v>6440</v>
      </c>
      <c r="E1598" s="822" t="s">
        <v>6437</v>
      </c>
      <c r="F1598" s="831">
        <v>2</v>
      </c>
      <c r="G1598" s="831">
        <v>1138</v>
      </c>
      <c r="H1598" s="831"/>
      <c r="I1598" s="831">
        <v>569</v>
      </c>
      <c r="J1598" s="831"/>
      <c r="K1598" s="831"/>
      <c r="L1598" s="831"/>
      <c r="M1598" s="831"/>
      <c r="N1598" s="831"/>
      <c r="O1598" s="831"/>
      <c r="P1598" s="827"/>
      <c r="Q1598" s="832"/>
    </row>
    <row r="1599" spans="1:17" ht="14.45" customHeight="1" x14ac:dyDescent="0.2">
      <c r="A1599" s="821" t="s">
        <v>7639</v>
      </c>
      <c r="B1599" s="822" t="s">
        <v>6415</v>
      </c>
      <c r="C1599" s="822" t="s">
        <v>6329</v>
      </c>
      <c r="D1599" s="822" t="s">
        <v>6441</v>
      </c>
      <c r="E1599" s="822" t="s">
        <v>6439</v>
      </c>
      <c r="F1599" s="831"/>
      <c r="G1599" s="831"/>
      <c r="H1599" s="831"/>
      <c r="I1599" s="831"/>
      <c r="J1599" s="831"/>
      <c r="K1599" s="831"/>
      <c r="L1599" s="831"/>
      <c r="M1599" s="831"/>
      <c r="N1599" s="831">
        <v>3</v>
      </c>
      <c r="O1599" s="831">
        <v>2307</v>
      </c>
      <c r="P1599" s="827"/>
      <c r="Q1599" s="832">
        <v>769</v>
      </c>
    </row>
    <row r="1600" spans="1:17" ht="14.45" customHeight="1" x14ac:dyDescent="0.2">
      <c r="A1600" s="821" t="s">
        <v>7639</v>
      </c>
      <c r="B1600" s="822" t="s">
        <v>6415</v>
      </c>
      <c r="C1600" s="822" t="s">
        <v>6329</v>
      </c>
      <c r="D1600" s="822" t="s">
        <v>6459</v>
      </c>
      <c r="E1600" s="822" t="s">
        <v>6460</v>
      </c>
      <c r="F1600" s="831">
        <v>25</v>
      </c>
      <c r="G1600" s="831">
        <v>20475</v>
      </c>
      <c r="H1600" s="831">
        <v>1.3093943851122338</v>
      </c>
      <c r="I1600" s="831">
        <v>819</v>
      </c>
      <c r="J1600" s="831">
        <v>19</v>
      </c>
      <c r="K1600" s="831">
        <v>15637</v>
      </c>
      <c r="L1600" s="831">
        <v>1</v>
      </c>
      <c r="M1600" s="831">
        <v>823</v>
      </c>
      <c r="N1600" s="831">
        <v>169</v>
      </c>
      <c r="O1600" s="831">
        <v>139594</v>
      </c>
      <c r="P1600" s="827">
        <v>8.9271599411651845</v>
      </c>
      <c r="Q1600" s="832">
        <v>826</v>
      </c>
    </row>
    <row r="1601" spans="1:17" ht="14.45" customHeight="1" x14ac:dyDescent="0.2">
      <c r="A1601" s="821" t="s">
        <v>7639</v>
      </c>
      <c r="B1601" s="822" t="s">
        <v>6415</v>
      </c>
      <c r="C1601" s="822" t="s">
        <v>6329</v>
      </c>
      <c r="D1601" s="822" t="s">
        <v>6427</v>
      </c>
      <c r="E1601" s="822" t="s">
        <v>6399</v>
      </c>
      <c r="F1601" s="831"/>
      <c r="G1601" s="831"/>
      <c r="H1601" s="831"/>
      <c r="I1601" s="831"/>
      <c r="J1601" s="831">
        <v>1</v>
      </c>
      <c r="K1601" s="831">
        <v>468</v>
      </c>
      <c r="L1601" s="831">
        <v>1</v>
      </c>
      <c r="M1601" s="831">
        <v>468</v>
      </c>
      <c r="N1601" s="831"/>
      <c r="O1601" s="831"/>
      <c r="P1601" s="827"/>
      <c r="Q1601" s="832"/>
    </row>
    <row r="1602" spans="1:17" ht="14.45" customHeight="1" x14ac:dyDescent="0.2">
      <c r="A1602" s="821" t="s">
        <v>7639</v>
      </c>
      <c r="B1602" s="822" t="s">
        <v>6415</v>
      </c>
      <c r="C1602" s="822" t="s">
        <v>6329</v>
      </c>
      <c r="D1602" s="822" t="s">
        <v>6442</v>
      </c>
      <c r="E1602" s="822" t="s">
        <v>6401</v>
      </c>
      <c r="F1602" s="831"/>
      <c r="G1602" s="831"/>
      <c r="H1602" s="831"/>
      <c r="I1602" s="831"/>
      <c r="J1602" s="831"/>
      <c r="K1602" s="831"/>
      <c r="L1602" s="831"/>
      <c r="M1602" s="831"/>
      <c r="N1602" s="831">
        <v>2</v>
      </c>
      <c r="O1602" s="831">
        <v>908</v>
      </c>
      <c r="P1602" s="827"/>
      <c r="Q1602" s="832">
        <v>454</v>
      </c>
    </row>
    <row r="1603" spans="1:17" ht="14.45" customHeight="1" x14ac:dyDescent="0.2">
      <c r="A1603" s="821" t="s">
        <v>7639</v>
      </c>
      <c r="B1603" s="822" t="s">
        <v>6415</v>
      </c>
      <c r="C1603" s="822" t="s">
        <v>6329</v>
      </c>
      <c r="D1603" s="822" t="s">
        <v>6443</v>
      </c>
      <c r="E1603" s="822" t="s">
        <v>6397</v>
      </c>
      <c r="F1603" s="831"/>
      <c r="G1603" s="831"/>
      <c r="H1603" s="831"/>
      <c r="I1603" s="831"/>
      <c r="J1603" s="831"/>
      <c r="K1603" s="831"/>
      <c r="L1603" s="831"/>
      <c r="M1603" s="831"/>
      <c r="N1603" s="831">
        <v>5</v>
      </c>
      <c r="O1603" s="831">
        <v>3700</v>
      </c>
      <c r="P1603" s="827"/>
      <c r="Q1603" s="832">
        <v>740</v>
      </c>
    </row>
    <row r="1604" spans="1:17" ht="14.45" customHeight="1" x14ac:dyDescent="0.2">
      <c r="A1604" s="821" t="s">
        <v>7639</v>
      </c>
      <c r="B1604" s="822" t="s">
        <v>6415</v>
      </c>
      <c r="C1604" s="822" t="s">
        <v>6329</v>
      </c>
      <c r="D1604" s="822" t="s">
        <v>6446</v>
      </c>
      <c r="E1604" s="822" t="s">
        <v>6447</v>
      </c>
      <c r="F1604" s="831">
        <v>4</v>
      </c>
      <c r="G1604" s="831">
        <v>860</v>
      </c>
      <c r="H1604" s="831">
        <v>1.3210445468509984</v>
      </c>
      <c r="I1604" s="831">
        <v>215</v>
      </c>
      <c r="J1604" s="831">
        <v>3</v>
      </c>
      <c r="K1604" s="831">
        <v>651</v>
      </c>
      <c r="L1604" s="831">
        <v>1</v>
      </c>
      <c r="M1604" s="831">
        <v>217</v>
      </c>
      <c r="N1604" s="831">
        <v>39</v>
      </c>
      <c r="O1604" s="831">
        <v>8541</v>
      </c>
      <c r="P1604" s="827">
        <v>13.119815668202765</v>
      </c>
      <c r="Q1604" s="832">
        <v>219</v>
      </c>
    </row>
    <row r="1605" spans="1:17" ht="14.45" customHeight="1" x14ac:dyDescent="0.2">
      <c r="A1605" s="821" t="s">
        <v>7639</v>
      </c>
      <c r="B1605" s="822" t="s">
        <v>6415</v>
      </c>
      <c r="C1605" s="822" t="s">
        <v>6329</v>
      </c>
      <c r="D1605" s="822" t="s">
        <v>6448</v>
      </c>
      <c r="E1605" s="822" t="s">
        <v>6449</v>
      </c>
      <c r="F1605" s="831">
        <v>30</v>
      </c>
      <c r="G1605" s="831">
        <v>2580</v>
      </c>
      <c r="H1605" s="831">
        <v>1.1727272727272726</v>
      </c>
      <c r="I1605" s="831">
        <v>86</v>
      </c>
      <c r="J1605" s="831">
        <v>25</v>
      </c>
      <c r="K1605" s="831">
        <v>2200</v>
      </c>
      <c r="L1605" s="831">
        <v>1</v>
      </c>
      <c r="M1605" s="831">
        <v>88</v>
      </c>
      <c r="N1605" s="831">
        <v>264</v>
      </c>
      <c r="O1605" s="831">
        <v>23496</v>
      </c>
      <c r="P1605" s="827">
        <v>10.68</v>
      </c>
      <c r="Q1605" s="832">
        <v>89</v>
      </c>
    </row>
    <row r="1606" spans="1:17" ht="14.45" customHeight="1" x14ac:dyDescent="0.2">
      <c r="A1606" s="821" t="s">
        <v>7639</v>
      </c>
      <c r="B1606" s="822" t="s">
        <v>6415</v>
      </c>
      <c r="C1606" s="822" t="s">
        <v>6329</v>
      </c>
      <c r="D1606" s="822" t="s">
        <v>6428</v>
      </c>
      <c r="E1606" s="822" t="s">
        <v>6429</v>
      </c>
      <c r="F1606" s="831"/>
      <c r="G1606" s="831"/>
      <c r="H1606" s="831"/>
      <c r="I1606" s="831"/>
      <c r="J1606" s="831"/>
      <c r="K1606" s="831"/>
      <c r="L1606" s="831"/>
      <c r="M1606" s="831"/>
      <c r="N1606" s="831">
        <v>2</v>
      </c>
      <c r="O1606" s="831">
        <v>1450</v>
      </c>
      <c r="P1606" s="827"/>
      <c r="Q1606" s="832">
        <v>725</v>
      </c>
    </row>
    <row r="1607" spans="1:17" ht="14.45" customHeight="1" x14ac:dyDescent="0.2">
      <c r="A1607" s="821" t="s">
        <v>7639</v>
      </c>
      <c r="B1607" s="822" t="s">
        <v>6415</v>
      </c>
      <c r="C1607" s="822" t="s">
        <v>6329</v>
      </c>
      <c r="D1607" s="822" t="s">
        <v>6496</v>
      </c>
      <c r="E1607" s="822" t="s">
        <v>6460</v>
      </c>
      <c r="F1607" s="831">
        <v>11</v>
      </c>
      <c r="G1607" s="831">
        <v>10483</v>
      </c>
      <c r="H1607" s="831">
        <v>2.7413702928870292</v>
      </c>
      <c r="I1607" s="831">
        <v>953</v>
      </c>
      <c r="J1607" s="831">
        <v>4</v>
      </c>
      <c r="K1607" s="831">
        <v>3824</v>
      </c>
      <c r="L1607" s="831">
        <v>1</v>
      </c>
      <c r="M1607" s="831">
        <v>956</v>
      </c>
      <c r="N1607" s="831">
        <v>68</v>
      </c>
      <c r="O1607" s="831">
        <v>65212</v>
      </c>
      <c r="P1607" s="827">
        <v>17.053347280334727</v>
      </c>
      <c r="Q1607" s="832">
        <v>959</v>
      </c>
    </row>
    <row r="1608" spans="1:17" ht="14.45" customHeight="1" x14ac:dyDescent="0.2">
      <c r="A1608" s="821" t="s">
        <v>7639</v>
      </c>
      <c r="B1608" s="822" t="s">
        <v>6415</v>
      </c>
      <c r="C1608" s="822" t="s">
        <v>6329</v>
      </c>
      <c r="D1608" s="822" t="s">
        <v>6386</v>
      </c>
      <c r="E1608" s="822" t="s">
        <v>6387</v>
      </c>
      <c r="F1608" s="831"/>
      <c r="G1608" s="831"/>
      <c r="H1608" s="831"/>
      <c r="I1608" s="831"/>
      <c r="J1608" s="831">
        <v>10</v>
      </c>
      <c r="K1608" s="831">
        <v>1220</v>
      </c>
      <c r="L1608" s="831">
        <v>1</v>
      </c>
      <c r="M1608" s="831">
        <v>122</v>
      </c>
      <c r="N1608" s="831"/>
      <c r="O1608" s="831"/>
      <c r="P1608" s="827"/>
      <c r="Q1608" s="832"/>
    </row>
    <row r="1609" spans="1:17" ht="14.45" customHeight="1" x14ac:dyDescent="0.2">
      <c r="A1609" s="821" t="s">
        <v>7639</v>
      </c>
      <c r="B1609" s="822" t="s">
        <v>6415</v>
      </c>
      <c r="C1609" s="822" t="s">
        <v>6329</v>
      </c>
      <c r="D1609" s="822" t="s">
        <v>6461</v>
      </c>
      <c r="E1609" s="822" t="s">
        <v>6460</v>
      </c>
      <c r="F1609" s="831"/>
      <c r="G1609" s="831"/>
      <c r="H1609" s="831"/>
      <c r="I1609" s="831"/>
      <c r="J1609" s="831">
        <v>2</v>
      </c>
      <c r="K1609" s="831">
        <v>1496</v>
      </c>
      <c r="L1609" s="831">
        <v>1</v>
      </c>
      <c r="M1609" s="831">
        <v>748</v>
      </c>
      <c r="N1609" s="831">
        <v>7</v>
      </c>
      <c r="O1609" s="831">
        <v>5243</v>
      </c>
      <c r="P1609" s="827">
        <v>3.5046791443850269</v>
      </c>
      <c r="Q1609" s="832">
        <v>749</v>
      </c>
    </row>
    <row r="1610" spans="1:17" ht="14.45" customHeight="1" x14ac:dyDescent="0.2">
      <c r="A1610" s="821" t="s">
        <v>7639</v>
      </c>
      <c r="B1610" s="822" t="s">
        <v>6415</v>
      </c>
      <c r="C1610" s="822" t="s">
        <v>6329</v>
      </c>
      <c r="D1610" s="822" t="s">
        <v>6462</v>
      </c>
      <c r="E1610" s="822" t="s">
        <v>6463</v>
      </c>
      <c r="F1610" s="831">
        <v>21</v>
      </c>
      <c r="G1610" s="831">
        <v>11424</v>
      </c>
      <c r="H1610" s="831">
        <v>1.1012145748987854</v>
      </c>
      <c r="I1610" s="831">
        <v>544</v>
      </c>
      <c r="J1610" s="831">
        <v>19</v>
      </c>
      <c r="K1610" s="831">
        <v>10374</v>
      </c>
      <c r="L1610" s="831">
        <v>1</v>
      </c>
      <c r="M1610" s="831">
        <v>546</v>
      </c>
      <c r="N1610" s="831">
        <v>89</v>
      </c>
      <c r="O1610" s="831">
        <v>48683</v>
      </c>
      <c r="P1610" s="827">
        <v>4.6927896664738773</v>
      </c>
      <c r="Q1610" s="832">
        <v>547</v>
      </c>
    </row>
    <row r="1611" spans="1:17" ht="14.45" customHeight="1" x14ac:dyDescent="0.2">
      <c r="A1611" s="821" t="s">
        <v>7639</v>
      </c>
      <c r="B1611" s="822" t="s">
        <v>6415</v>
      </c>
      <c r="C1611" s="822" t="s">
        <v>6329</v>
      </c>
      <c r="D1611" s="822" t="s">
        <v>6452</v>
      </c>
      <c r="E1611" s="822" t="s">
        <v>6447</v>
      </c>
      <c r="F1611" s="831"/>
      <c r="G1611" s="831"/>
      <c r="H1611" s="831"/>
      <c r="I1611" s="831"/>
      <c r="J1611" s="831"/>
      <c r="K1611" s="831"/>
      <c r="L1611" s="831"/>
      <c r="M1611" s="831"/>
      <c r="N1611" s="831">
        <v>1</v>
      </c>
      <c r="O1611" s="831">
        <v>180</v>
      </c>
      <c r="P1611" s="827"/>
      <c r="Q1611" s="832">
        <v>180</v>
      </c>
    </row>
    <row r="1612" spans="1:17" ht="14.45" customHeight="1" x14ac:dyDescent="0.2">
      <c r="A1612" s="821" t="s">
        <v>7639</v>
      </c>
      <c r="B1612" s="822" t="s">
        <v>6415</v>
      </c>
      <c r="C1612" s="822" t="s">
        <v>6329</v>
      </c>
      <c r="D1612" s="822" t="s">
        <v>6453</v>
      </c>
      <c r="E1612" s="822" t="s">
        <v>6451</v>
      </c>
      <c r="F1612" s="831"/>
      <c r="G1612" s="831"/>
      <c r="H1612" s="831"/>
      <c r="I1612" s="831"/>
      <c r="J1612" s="831">
        <v>5</v>
      </c>
      <c r="K1612" s="831">
        <v>1925</v>
      </c>
      <c r="L1612" s="831">
        <v>1</v>
      </c>
      <c r="M1612" s="831">
        <v>385</v>
      </c>
      <c r="N1612" s="831"/>
      <c r="O1612" s="831"/>
      <c r="P1612" s="827"/>
      <c r="Q1612" s="832"/>
    </row>
    <row r="1613" spans="1:17" ht="14.45" customHeight="1" x14ac:dyDescent="0.2">
      <c r="A1613" s="821" t="s">
        <v>7639</v>
      </c>
      <c r="B1613" s="822" t="s">
        <v>6415</v>
      </c>
      <c r="C1613" s="822" t="s">
        <v>6329</v>
      </c>
      <c r="D1613" s="822" t="s">
        <v>6497</v>
      </c>
      <c r="E1613" s="822" t="s">
        <v>6498</v>
      </c>
      <c r="F1613" s="831"/>
      <c r="G1613" s="831"/>
      <c r="H1613" s="831"/>
      <c r="I1613" s="831"/>
      <c r="J1613" s="831"/>
      <c r="K1613" s="831"/>
      <c r="L1613" s="831"/>
      <c r="M1613" s="831"/>
      <c r="N1613" s="831">
        <v>1</v>
      </c>
      <c r="O1613" s="831">
        <v>100</v>
      </c>
      <c r="P1613" s="827"/>
      <c r="Q1613" s="832">
        <v>100</v>
      </c>
    </row>
    <row r="1614" spans="1:17" ht="14.45" customHeight="1" x14ac:dyDescent="0.2">
      <c r="A1614" s="821" t="s">
        <v>7639</v>
      </c>
      <c r="B1614" s="822" t="s">
        <v>6415</v>
      </c>
      <c r="C1614" s="822" t="s">
        <v>6329</v>
      </c>
      <c r="D1614" s="822" t="s">
        <v>6499</v>
      </c>
      <c r="E1614" s="822" t="s">
        <v>6460</v>
      </c>
      <c r="F1614" s="831"/>
      <c r="G1614" s="831"/>
      <c r="H1614" s="831"/>
      <c r="I1614" s="831"/>
      <c r="J1614" s="831">
        <v>3</v>
      </c>
      <c r="K1614" s="831">
        <v>3120</v>
      </c>
      <c r="L1614" s="831">
        <v>1</v>
      </c>
      <c r="M1614" s="831">
        <v>1040</v>
      </c>
      <c r="N1614" s="831">
        <v>18</v>
      </c>
      <c r="O1614" s="831">
        <v>18774</v>
      </c>
      <c r="P1614" s="827">
        <v>6.0173076923076927</v>
      </c>
      <c r="Q1614" s="832">
        <v>1043</v>
      </c>
    </row>
    <row r="1615" spans="1:17" ht="14.45" customHeight="1" x14ac:dyDescent="0.2">
      <c r="A1615" s="821" t="s">
        <v>7639</v>
      </c>
      <c r="B1615" s="822" t="s">
        <v>6415</v>
      </c>
      <c r="C1615" s="822" t="s">
        <v>6329</v>
      </c>
      <c r="D1615" s="822" t="s">
        <v>6501</v>
      </c>
      <c r="E1615" s="822" t="s">
        <v>6502</v>
      </c>
      <c r="F1615" s="831"/>
      <c r="G1615" s="831"/>
      <c r="H1615" s="831"/>
      <c r="I1615" s="831"/>
      <c r="J1615" s="831"/>
      <c r="K1615" s="831"/>
      <c r="L1615" s="831"/>
      <c r="M1615" s="831"/>
      <c r="N1615" s="831">
        <v>4</v>
      </c>
      <c r="O1615" s="831">
        <v>3324</v>
      </c>
      <c r="P1615" s="827"/>
      <c r="Q1615" s="832">
        <v>831</v>
      </c>
    </row>
    <row r="1616" spans="1:17" ht="14.45" customHeight="1" x14ac:dyDescent="0.2">
      <c r="A1616" s="821" t="s">
        <v>7639</v>
      </c>
      <c r="B1616" s="822" t="s">
        <v>6415</v>
      </c>
      <c r="C1616" s="822" t="s">
        <v>6329</v>
      </c>
      <c r="D1616" s="822" t="s">
        <v>6508</v>
      </c>
      <c r="E1616" s="822" t="s">
        <v>6502</v>
      </c>
      <c r="F1616" s="831"/>
      <c r="G1616" s="831"/>
      <c r="H1616" s="831"/>
      <c r="I1616" s="831"/>
      <c r="J1616" s="831"/>
      <c r="K1616" s="831"/>
      <c r="L1616" s="831"/>
      <c r="M1616" s="831"/>
      <c r="N1616" s="831">
        <v>30</v>
      </c>
      <c r="O1616" s="831">
        <v>18360</v>
      </c>
      <c r="P1616" s="827"/>
      <c r="Q1616" s="832">
        <v>612</v>
      </c>
    </row>
    <row r="1617" spans="1:17" ht="14.45" customHeight="1" x14ac:dyDescent="0.2">
      <c r="A1617" s="821" t="s">
        <v>7639</v>
      </c>
      <c r="B1617" s="822" t="s">
        <v>6415</v>
      </c>
      <c r="C1617" s="822" t="s">
        <v>6329</v>
      </c>
      <c r="D1617" s="822" t="s">
        <v>6503</v>
      </c>
      <c r="E1617" s="822" t="s">
        <v>6504</v>
      </c>
      <c r="F1617" s="831"/>
      <c r="G1617" s="831"/>
      <c r="H1617" s="831"/>
      <c r="I1617" s="831"/>
      <c r="J1617" s="831"/>
      <c r="K1617" s="831"/>
      <c r="L1617" s="831"/>
      <c r="M1617" s="831"/>
      <c r="N1617" s="831">
        <v>1</v>
      </c>
      <c r="O1617" s="831">
        <v>630</v>
      </c>
      <c r="P1617" s="827"/>
      <c r="Q1617" s="832">
        <v>630</v>
      </c>
    </row>
    <row r="1618" spans="1:17" ht="14.45" customHeight="1" x14ac:dyDescent="0.2">
      <c r="A1618" s="821" t="s">
        <v>7639</v>
      </c>
      <c r="B1618" s="822" t="s">
        <v>6415</v>
      </c>
      <c r="C1618" s="822" t="s">
        <v>6329</v>
      </c>
      <c r="D1618" s="822" t="s">
        <v>6505</v>
      </c>
      <c r="E1618" s="822" t="s">
        <v>6504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1</v>
      </c>
      <c r="O1618" s="831">
        <v>544</v>
      </c>
      <c r="P1618" s="827"/>
      <c r="Q1618" s="832">
        <v>544</v>
      </c>
    </row>
    <row r="1619" spans="1:17" ht="14.45" customHeight="1" x14ac:dyDescent="0.2">
      <c r="A1619" s="821" t="s">
        <v>7640</v>
      </c>
      <c r="B1619" s="822" t="s">
        <v>6415</v>
      </c>
      <c r="C1619" s="822" t="s">
        <v>6359</v>
      </c>
      <c r="D1619" s="822" t="s">
        <v>6510</v>
      </c>
      <c r="E1619" s="822" t="s">
        <v>6511</v>
      </c>
      <c r="F1619" s="831">
        <v>7</v>
      </c>
      <c r="G1619" s="831">
        <v>16170</v>
      </c>
      <c r="H1619" s="831">
        <v>0.58333333333333337</v>
      </c>
      <c r="I1619" s="831">
        <v>2310</v>
      </c>
      <c r="J1619" s="831">
        <v>12</v>
      </c>
      <c r="K1619" s="831">
        <v>27720</v>
      </c>
      <c r="L1619" s="831">
        <v>1</v>
      </c>
      <c r="M1619" s="831">
        <v>2310</v>
      </c>
      <c r="N1619" s="831">
        <v>9</v>
      </c>
      <c r="O1619" s="831">
        <v>13503.599999999999</v>
      </c>
      <c r="P1619" s="827">
        <v>0.4871428571428571</v>
      </c>
      <c r="Q1619" s="832">
        <v>1500.3999999999999</v>
      </c>
    </row>
    <row r="1620" spans="1:17" ht="14.45" customHeight="1" x14ac:dyDescent="0.2">
      <c r="A1620" s="821" t="s">
        <v>7640</v>
      </c>
      <c r="B1620" s="822" t="s">
        <v>6415</v>
      </c>
      <c r="C1620" s="822" t="s">
        <v>6359</v>
      </c>
      <c r="D1620" s="822" t="s">
        <v>6510</v>
      </c>
      <c r="E1620" s="822" t="s">
        <v>6512</v>
      </c>
      <c r="F1620" s="831">
        <v>5</v>
      </c>
      <c r="G1620" s="831">
        <v>11550</v>
      </c>
      <c r="H1620" s="831">
        <v>1.9244868035190614</v>
      </c>
      <c r="I1620" s="831">
        <v>2310</v>
      </c>
      <c r="J1620" s="831">
        <v>4</v>
      </c>
      <c r="K1620" s="831">
        <v>6001.6</v>
      </c>
      <c r="L1620" s="831">
        <v>1</v>
      </c>
      <c r="M1620" s="831">
        <v>1500.4</v>
      </c>
      <c r="N1620" s="831">
        <v>5</v>
      </c>
      <c r="O1620" s="831">
        <v>9930.7999999999993</v>
      </c>
      <c r="P1620" s="827">
        <v>1.6546920821114368</v>
      </c>
      <c r="Q1620" s="832">
        <v>1986.1599999999999</v>
      </c>
    </row>
    <row r="1621" spans="1:17" ht="14.45" customHeight="1" x14ac:dyDescent="0.2">
      <c r="A1621" s="821" t="s">
        <v>7640</v>
      </c>
      <c r="B1621" s="822" t="s">
        <v>6415</v>
      </c>
      <c r="C1621" s="822" t="s">
        <v>6359</v>
      </c>
      <c r="D1621" s="822" t="s">
        <v>6513</v>
      </c>
      <c r="E1621" s="822" t="s">
        <v>6515</v>
      </c>
      <c r="F1621" s="831">
        <v>1</v>
      </c>
      <c r="G1621" s="831">
        <v>2310</v>
      </c>
      <c r="H1621" s="831">
        <v>1.5395894428152492</v>
      </c>
      <c r="I1621" s="831">
        <v>2310</v>
      </c>
      <c r="J1621" s="831">
        <v>1</v>
      </c>
      <c r="K1621" s="831">
        <v>1500.4</v>
      </c>
      <c r="L1621" s="831">
        <v>1</v>
      </c>
      <c r="M1621" s="831">
        <v>1500.4</v>
      </c>
      <c r="N1621" s="831">
        <v>1</v>
      </c>
      <c r="O1621" s="831">
        <v>2310</v>
      </c>
      <c r="P1621" s="827">
        <v>1.5395894428152492</v>
      </c>
      <c r="Q1621" s="832">
        <v>2310</v>
      </c>
    </row>
    <row r="1622" spans="1:17" ht="14.45" customHeight="1" x14ac:dyDescent="0.2">
      <c r="A1622" s="821" t="s">
        <v>7640</v>
      </c>
      <c r="B1622" s="822" t="s">
        <v>6415</v>
      </c>
      <c r="C1622" s="822" t="s">
        <v>6359</v>
      </c>
      <c r="D1622" s="822" t="s">
        <v>7641</v>
      </c>
      <c r="E1622" s="822" t="s">
        <v>7642</v>
      </c>
      <c r="F1622" s="831"/>
      <c r="G1622" s="831"/>
      <c r="H1622" s="831"/>
      <c r="I1622" s="831"/>
      <c r="J1622" s="831">
        <v>1</v>
      </c>
      <c r="K1622" s="831">
        <v>1854.3</v>
      </c>
      <c r="L1622" s="831">
        <v>1</v>
      </c>
      <c r="M1622" s="831">
        <v>1854.3</v>
      </c>
      <c r="N1622" s="831"/>
      <c r="O1622" s="831"/>
      <c r="P1622" s="827"/>
      <c r="Q1622" s="832"/>
    </row>
    <row r="1623" spans="1:17" ht="14.45" customHeight="1" x14ac:dyDescent="0.2">
      <c r="A1623" s="821" t="s">
        <v>7640</v>
      </c>
      <c r="B1623" s="822" t="s">
        <v>6415</v>
      </c>
      <c r="C1623" s="822" t="s">
        <v>6359</v>
      </c>
      <c r="D1623" s="822" t="s">
        <v>6432</v>
      </c>
      <c r="E1623" s="822" t="s">
        <v>6433</v>
      </c>
      <c r="F1623" s="831">
        <v>339</v>
      </c>
      <c r="G1623" s="831">
        <v>306710.25</v>
      </c>
      <c r="H1623" s="831">
        <v>2.0545454545454547</v>
      </c>
      <c r="I1623" s="831">
        <v>904.75</v>
      </c>
      <c r="J1623" s="831">
        <v>165</v>
      </c>
      <c r="K1623" s="831">
        <v>149283.75</v>
      </c>
      <c r="L1623" s="831">
        <v>1</v>
      </c>
      <c r="M1623" s="831">
        <v>904.75</v>
      </c>
      <c r="N1623" s="831">
        <v>143</v>
      </c>
      <c r="O1623" s="831">
        <v>129379.25</v>
      </c>
      <c r="P1623" s="827">
        <v>0.8666666666666667</v>
      </c>
      <c r="Q1623" s="832">
        <v>904.75</v>
      </c>
    </row>
    <row r="1624" spans="1:17" ht="14.45" customHeight="1" x14ac:dyDescent="0.2">
      <c r="A1624" s="821" t="s">
        <v>7640</v>
      </c>
      <c r="B1624" s="822" t="s">
        <v>6415</v>
      </c>
      <c r="C1624" s="822" t="s">
        <v>6359</v>
      </c>
      <c r="D1624" s="822" t="s">
        <v>6362</v>
      </c>
      <c r="E1624" s="822" t="s">
        <v>6363</v>
      </c>
      <c r="F1624" s="831">
        <v>12</v>
      </c>
      <c r="G1624" s="831">
        <v>2911.6799999999989</v>
      </c>
      <c r="H1624" s="831">
        <v>1.4999999999999998</v>
      </c>
      <c r="I1624" s="831">
        <v>242.6399999999999</v>
      </c>
      <c r="J1624" s="831">
        <v>8</v>
      </c>
      <c r="K1624" s="831">
        <v>1941.1199999999994</v>
      </c>
      <c r="L1624" s="831">
        <v>1</v>
      </c>
      <c r="M1624" s="831">
        <v>242.63999999999993</v>
      </c>
      <c r="N1624" s="831">
        <v>1</v>
      </c>
      <c r="O1624" s="831">
        <v>180.44</v>
      </c>
      <c r="P1624" s="827">
        <v>9.2956643587207413E-2</v>
      </c>
      <c r="Q1624" s="832">
        <v>180.44</v>
      </c>
    </row>
    <row r="1625" spans="1:17" ht="14.45" customHeight="1" x14ac:dyDescent="0.2">
      <c r="A1625" s="821" t="s">
        <v>7640</v>
      </c>
      <c r="B1625" s="822" t="s">
        <v>6415</v>
      </c>
      <c r="C1625" s="822" t="s">
        <v>6359</v>
      </c>
      <c r="D1625" s="822" t="s">
        <v>6364</v>
      </c>
      <c r="E1625" s="822" t="s">
        <v>6365</v>
      </c>
      <c r="F1625" s="831">
        <v>1</v>
      </c>
      <c r="G1625" s="831">
        <v>242.64</v>
      </c>
      <c r="H1625" s="831"/>
      <c r="I1625" s="831">
        <v>242.64</v>
      </c>
      <c r="J1625" s="831"/>
      <c r="K1625" s="831"/>
      <c r="L1625" s="831"/>
      <c r="M1625" s="831"/>
      <c r="N1625" s="831">
        <v>1</v>
      </c>
      <c r="O1625" s="831">
        <v>180.44</v>
      </c>
      <c r="P1625" s="827"/>
      <c r="Q1625" s="832">
        <v>180.44</v>
      </c>
    </row>
    <row r="1626" spans="1:17" ht="14.45" customHeight="1" x14ac:dyDescent="0.2">
      <c r="A1626" s="821" t="s">
        <v>7640</v>
      </c>
      <c r="B1626" s="822" t="s">
        <v>6415</v>
      </c>
      <c r="C1626" s="822" t="s">
        <v>6359</v>
      </c>
      <c r="D1626" s="822" t="s">
        <v>7643</v>
      </c>
      <c r="E1626" s="822" t="s">
        <v>7644</v>
      </c>
      <c r="F1626" s="831">
        <v>3</v>
      </c>
      <c r="G1626" s="831">
        <v>1710</v>
      </c>
      <c r="H1626" s="831"/>
      <c r="I1626" s="831">
        <v>570</v>
      </c>
      <c r="J1626" s="831"/>
      <c r="K1626" s="831"/>
      <c r="L1626" s="831"/>
      <c r="M1626" s="831"/>
      <c r="N1626" s="831"/>
      <c r="O1626" s="831"/>
      <c r="P1626" s="827"/>
      <c r="Q1626" s="832"/>
    </row>
    <row r="1627" spans="1:17" ht="14.45" customHeight="1" x14ac:dyDescent="0.2">
      <c r="A1627" s="821" t="s">
        <v>7640</v>
      </c>
      <c r="B1627" s="822" t="s">
        <v>6415</v>
      </c>
      <c r="C1627" s="822" t="s">
        <v>6359</v>
      </c>
      <c r="D1627" s="822" t="s">
        <v>6516</v>
      </c>
      <c r="E1627" s="822" t="s">
        <v>6517</v>
      </c>
      <c r="F1627" s="831">
        <v>1</v>
      </c>
      <c r="G1627" s="831">
        <v>1240.5</v>
      </c>
      <c r="H1627" s="831"/>
      <c r="I1627" s="831">
        <v>1240.5</v>
      </c>
      <c r="J1627" s="831"/>
      <c r="K1627" s="831"/>
      <c r="L1627" s="831"/>
      <c r="M1627" s="831"/>
      <c r="N1627" s="831"/>
      <c r="O1627" s="831"/>
      <c r="P1627" s="827"/>
      <c r="Q1627" s="832"/>
    </row>
    <row r="1628" spans="1:17" ht="14.45" customHeight="1" x14ac:dyDescent="0.2">
      <c r="A1628" s="821" t="s">
        <v>7640</v>
      </c>
      <c r="B1628" s="822" t="s">
        <v>6415</v>
      </c>
      <c r="C1628" s="822" t="s">
        <v>6329</v>
      </c>
      <c r="D1628" s="822" t="s">
        <v>6494</v>
      </c>
      <c r="E1628" s="822" t="s">
        <v>6495</v>
      </c>
      <c r="F1628" s="831">
        <v>121</v>
      </c>
      <c r="G1628" s="831">
        <v>23716</v>
      </c>
      <c r="H1628" s="831">
        <v>1.4896984924623116</v>
      </c>
      <c r="I1628" s="831">
        <v>196</v>
      </c>
      <c r="J1628" s="831">
        <v>80</v>
      </c>
      <c r="K1628" s="831">
        <v>15920</v>
      </c>
      <c r="L1628" s="831">
        <v>1</v>
      </c>
      <c r="M1628" s="831">
        <v>199</v>
      </c>
      <c r="N1628" s="831">
        <v>91</v>
      </c>
      <c r="O1628" s="831">
        <v>18291</v>
      </c>
      <c r="P1628" s="827">
        <v>1.1489321608040202</v>
      </c>
      <c r="Q1628" s="832">
        <v>201</v>
      </c>
    </row>
    <row r="1629" spans="1:17" ht="14.45" customHeight="1" x14ac:dyDescent="0.2">
      <c r="A1629" s="821" t="s">
        <v>7640</v>
      </c>
      <c r="B1629" s="822" t="s">
        <v>6415</v>
      </c>
      <c r="C1629" s="822" t="s">
        <v>6329</v>
      </c>
      <c r="D1629" s="822" t="s">
        <v>6518</v>
      </c>
      <c r="E1629" s="822" t="s">
        <v>6519</v>
      </c>
      <c r="F1629" s="831">
        <v>4</v>
      </c>
      <c r="G1629" s="831">
        <v>4640</v>
      </c>
      <c r="H1629" s="831"/>
      <c r="I1629" s="831">
        <v>1160</v>
      </c>
      <c r="J1629" s="831"/>
      <c r="K1629" s="831"/>
      <c r="L1629" s="831"/>
      <c r="M1629" s="831"/>
      <c r="N1629" s="831"/>
      <c r="O1629" s="831"/>
      <c r="P1629" s="827"/>
      <c r="Q1629" s="832"/>
    </row>
    <row r="1630" spans="1:17" ht="14.45" customHeight="1" x14ac:dyDescent="0.2">
      <c r="A1630" s="821" t="s">
        <v>7640</v>
      </c>
      <c r="B1630" s="822" t="s">
        <v>6415</v>
      </c>
      <c r="C1630" s="822" t="s">
        <v>6329</v>
      </c>
      <c r="D1630" s="822" t="s">
        <v>6520</v>
      </c>
      <c r="E1630" s="822" t="s">
        <v>6521</v>
      </c>
      <c r="F1630" s="831">
        <v>6</v>
      </c>
      <c r="G1630" s="831">
        <v>4782</v>
      </c>
      <c r="H1630" s="831">
        <v>0.42696428571428574</v>
      </c>
      <c r="I1630" s="831">
        <v>797</v>
      </c>
      <c r="J1630" s="831">
        <v>14</v>
      </c>
      <c r="K1630" s="831">
        <v>11200</v>
      </c>
      <c r="L1630" s="831">
        <v>1</v>
      </c>
      <c r="M1630" s="831">
        <v>800</v>
      </c>
      <c r="N1630" s="831">
        <v>14</v>
      </c>
      <c r="O1630" s="831">
        <v>11242</v>
      </c>
      <c r="P1630" s="827">
        <v>1.0037499999999999</v>
      </c>
      <c r="Q1630" s="832">
        <v>803</v>
      </c>
    </row>
    <row r="1631" spans="1:17" ht="14.45" customHeight="1" x14ac:dyDescent="0.2">
      <c r="A1631" s="821" t="s">
        <v>7640</v>
      </c>
      <c r="B1631" s="822" t="s">
        <v>6415</v>
      </c>
      <c r="C1631" s="822" t="s">
        <v>6329</v>
      </c>
      <c r="D1631" s="822" t="s">
        <v>6423</v>
      </c>
      <c r="E1631" s="822" t="s">
        <v>6424</v>
      </c>
      <c r="F1631" s="831">
        <v>1178</v>
      </c>
      <c r="G1631" s="831">
        <v>296856</v>
      </c>
      <c r="H1631" s="831">
        <v>0.98377475542829873</v>
      </c>
      <c r="I1631" s="831">
        <v>252</v>
      </c>
      <c r="J1631" s="831">
        <v>1188</v>
      </c>
      <c r="K1631" s="831">
        <v>301752</v>
      </c>
      <c r="L1631" s="831">
        <v>1</v>
      </c>
      <c r="M1631" s="831">
        <v>254</v>
      </c>
      <c r="N1631" s="831">
        <v>1048</v>
      </c>
      <c r="O1631" s="831">
        <v>267240</v>
      </c>
      <c r="P1631" s="827">
        <v>0.88562793287202735</v>
      </c>
      <c r="Q1631" s="832">
        <v>255</v>
      </c>
    </row>
    <row r="1632" spans="1:17" ht="14.45" customHeight="1" x14ac:dyDescent="0.2">
      <c r="A1632" s="821" t="s">
        <v>7640</v>
      </c>
      <c r="B1632" s="822" t="s">
        <v>6415</v>
      </c>
      <c r="C1632" s="822" t="s">
        <v>6329</v>
      </c>
      <c r="D1632" s="822" t="s">
        <v>6425</v>
      </c>
      <c r="E1632" s="822" t="s">
        <v>6426</v>
      </c>
      <c r="F1632" s="831">
        <v>50</v>
      </c>
      <c r="G1632" s="831">
        <v>6338</v>
      </c>
      <c r="H1632" s="831">
        <v>0.57817916438606098</v>
      </c>
      <c r="I1632" s="831">
        <v>126.76</v>
      </c>
      <c r="J1632" s="831">
        <v>87</v>
      </c>
      <c r="K1632" s="831">
        <v>10962</v>
      </c>
      <c r="L1632" s="831">
        <v>1</v>
      </c>
      <c r="M1632" s="831">
        <v>126</v>
      </c>
      <c r="N1632" s="831">
        <v>71</v>
      </c>
      <c r="O1632" s="831">
        <v>9017</v>
      </c>
      <c r="P1632" s="827">
        <v>0.82256887429301218</v>
      </c>
      <c r="Q1632" s="832">
        <v>127</v>
      </c>
    </row>
    <row r="1633" spans="1:17" ht="14.45" customHeight="1" x14ac:dyDescent="0.2">
      <c r="A1633" s="821" t="s">
        <v>7640</v>
      </c>
      <c r="B1633" s="822" t="s">
        <v>6415</v>
      </c>
      <c r="C1633" s="822" t="s">
        <v>6329</v>
      </c>
      <c r="D1633" s="822" t="s">
        <v>6436</v>
      </c>
      <c r="E1633" s="822" t="s">
        <v>6437</v>
      </c>
      <c r="F1633" s="831">
        <v>4</v>
      </c>
      <c r="G1633" s="831">
        <v>1984</v>
      </c>
      <c r="H1633" s="831">
        <v>3.9839357429718874</v>
      </c>
      <c r="I1633" s="831">
        <v>496</v>
      </c>
      <c r="J1633" s="831">
        <v>1</v>
      </c>
      <c r="K1633" s="831">
        <v>498</v>
      </c>
      <c r="L1633" s="831">
        <v>1</v>
      </c>
      <c r="M1633" s="831">
        <v>498</v>
      </c>
      <c r="N1633" s="831"/>
      <c r="O1633" s="831"/>
      <c r="P1633" s="827"/>
      <c r="Q1633" s="832"/>
    </row>
    <row r="1634" spans="1:17" ht="14.45" customHeight="1" x14ac:dyDescent="0.2">
      <c r="A1634" s="821" t="s">
        <v>7640</v>
      </c>
      <c r="B1634" s="822" t="s">
        <v>6415</v>
      </c>
      <c r="C1634" s="822" t="s">
        <v>6329</v>
      </c>
      <c r="D1634" s="822" t="s">
        <v>6438</v>
      </c>
      <c r="E1634" s="822" t="s">
        <v>6439</v>
      </c>
      <c r="F1634" s="831">
        <v>3</v>
      </c>
      <c r="G1634" s="831">
        <v>2067</v>
      </c>
      <c r="H1634" s="831">
        <v>0.27193790290751219</v>
      </c>
      <c r="I1634" s="831">
        <v>689</v>
      </c>
      <c r="J1634" s="831">
        <v>11</v>
      </c>
      <c r="K1634" s="831">
        <v>7601</v>
      </c>
      <c r="L1634" s="831">
        <v>1</v>
      </c>
      <c r="M1634" s="831">
        <v>691</v>
      </c>
      <c r="N1634" s="831">
        <v>10</v>
      </c>
      <c r="O1634" s="831">
        <v>6920</v>
      </c>
      <c r="P1634" s="827">
        <v>0.91040652545717671</v>
      </c>
      <c r="Q1634" s="832">
        <v>692</v>
      </c>
    </row>
    <row r="1635" spans="1:17" ht="14.45" customHeight="1" x14ac:dyDescent="0.2">
      <c r="A1635" s="821" t="s">
        <v>7640</v>
      </c>
      <c r="B1635" s="822" t="s">
        <v>6415</v>
      </c>
      <c r="C1635" s="822" t="s">
        <v>6329</v>
      </c>
      <c r="D1635" s="822" t="s">
        <v>6522</v>
      </c>
      <c r="E1635" s="822" t="s">
        <v>6445</v>
      </c>
      <c r="F1635" s="831">
        <v>1</v>
      </c>
      <c r="G1635" s="831">
        <v>761</v>
      </c>
      <c r="H1635" s="831">
        <v>0.99737876802096981</v>
      </c>
      <c r="I1635" s="831">
        <v>761</v>
      </c>
      <c r="J1635" s="831">
        <v>1</v>
      </c>
      <c r="K1635" s="831">
        <v>763</v>
      </c>
      <c r="L1635" s="831">
        <v>1</v>
      </c>
      <c r="M1635" s="831">
        <v>763</v>
      </c>
      <c r="N1635" s="831">
        <v>1</v>
      </c>
      <c r="O1635" s="831">
        <v>764</v>
      </c>
      <c r="P1635" s="827">
        <v>1.0013106159895151</v>
      </c>
      <c r="Q1635" s="832">
        <v>764</v>
      </c>
    </row>
    <row r="1636" spans="1:17" ht="14.45" customHeight="1" x14ac:dyDescent="0.2">
      <c r="A1636" s="821" t="s">
        <v>7640</v>
      </c>
      <c r="B1636" s="822" t="s">
        <v>6415</v>
      </c>
      <c r="C1636" s="822" t="s">
        <v>6329</v>
      </c>
      <c r="D1636" s="822" t="s">
        <v>6440</v>
      </c>
      <c r="E1636" s="822" t="s">
        <v>6437</v>
      </c>
      <c r="F1636" s="831">
        <v>17</v>
      </c>
      <c r="G1636" s="831">
        <v>9673</v>
      </c>
      <c r="H1636" s="831">
        <v>1.2985635655792724</v>
      </c>
      <c r="I1636" s="831">
        <v>569</v>
      </c>
      <c r="J1636" s="831">
        <v>13</v>
      </c>
      <c r="K1636" s="831">
        <v>7449</v>
      </c>
      <c r="L1636" s="831">
        <v>1</v>
      </c>
      <c r="M1636" s="831">
        <v>573</v>
      </c>
      <c r="N1636" s="831">
        <v>24</v>
      </c>
      <c r="O1636" s="831">
        <v>13824</v>
      </c>
      <c r="P1636" s="827">
        <v>1.8558195730970599</v>
      </c>
      <c r="Q1636" s="832">
        <v>576</v>
      </c>
    </row>
    <row r="1637" spans="1:17" ht="14.45" customHeight="1" x14ac:dyDescent="0.2">
      <c r="A1637" s="821" t="s">
        <v>7640</v>
      </c>
      <c r="B1637" s="822" t="s">
        <v>6415</v>
      </c>
      <c r="C1637" s="822" t="s">
        <v>6329</v>
      </c>
      <c r="D1637" s="822" t="s">
        <v>6441</v>
      </c>
      <c r="E1637" s="822" t="s">
        <v>6439</v>
      </c>
      <c r="F1637" s="831">
        <v>89</v>
      </c>
      <c r="G1637" s="831">
        <v>67818</v>
      </c>
      <c r="H1637" s="831">
        <v>1.6097317825777355</v>
      </c>
      <c r="I1637" s="831">
        <v>762</v>
      </c>
      <c r="J1637" s="831">
        <v>55</v>
      </c>
      <c r="K1637" s="831">
        <v>42130</v>
      </c>
      <c r="L1637" s="831">
        <v>1</v>
      </c>
      <c r="M1637" s="831">
        <v>766</v>
      </c>
      <c r="N1637" s="831">
        <v>44</v>
      </c>
      <c r="O1637" s="831">
        <v>33836</v>
      </c>
      <c r="P1637" s="827">
        <v>0.80313315926892948</v>
      </c>
      <c r="Q1637" s="832">
        <v>769</v>
      </c>
    </row>
    <row r="1638" spans="1:17" ht="14.45" customHeight="1" x14ac:dyDescent="0.2">
      <c r="A1638" s="821" t="s">
        <v>7640</v>
      </c>
      <c r="B1638" s="822" t="s">
        <v>6415</v>
      </c>
      <c r="C1638" s="822" t="s">
        <v>6329</v>
      </c>
      <c r="D1638" s="822" t="s">
        <v>6459</v>
      </c>
      <c r="E1638" s="822" t="s">
        <v>6460</v>
      </c>
      <c r="F1638" s="831">
        <v>3628</v>
      </c>
      <c r="G1638" s="831">
        <v>2971332</v>
      </c>
      <c r="H1638" s="831">
        <v>1.07900984763367</v>
      </c>
      <c r="I1638" s="831">
        <v>819</v>
      </c>
      <c r="J1638" s="831">
        <v>3346</v>
      </c>
      <c r="K1638" s="831">
        <v>2753758</v>
      </c>
      <c r="L1638" s="831">
        <v>1</v>
      </c>
      <c r="M1638" s="831">
        <v>823</v>
      </c>
      <c r="N1638" s="831">
        <v>3088</v>
      </c>
      <c r="O1638" s="831">
        <v>2550688</v>
      </c>
      <c r="P1638" s="827">
        <v>0.92625713661113285</v>
      </c>
      <c r="Q1638" s="832">
        <v>826</v>
      </c>
    </row>
    <row r="1639" spans="1:17" ht="14.45" customHeight="1" x14ac:dyDescent="0.2">
      <c r="A1639" s="821" t="s">
        <v>7640</v>
      </c>
      <c r="B1639" s="822" t="s">
        <v>6415</v>
      </c>
      <c r="C1639" s="822" t="s">
        <v>6329</v>
      </c>
      <c r="D1639" s="822" t="s">
        <v>6427</v>
      </c>
      <c r="E1639" s="822" t="s">
        <v>6399</v>
      </c>
      <c r="F1639" s="831">
        <v>2</v>
      </c>
      <c r="G1639" s="831">
        <v>927</v>
      </c>
      <c r="H1639" s="831">
        <v>0.99038461538461542</v>
      </c>
      <c r="I1639" s="831">
        <v>463.5</v>
      </c>
      <c r="J1639" s="831">
        <v>2</v>
      </c>
      <c r="K1639" s="831">
        <v>936</v>
      </c>
      <c r="L1639" s="831">
        <v>1</v>
      </c>
      <c r="M1639" s="831">
        <v>468</v>
      </c>
      <c r="N1639" s="831">
        <v>4</v>
      </c>
      <c r="O1639" s="831">
        <v>1892</v>
      </c>
      <c r="P1639" s="827">
        <v>2.0213675213675213</v>
      </c>
      <c r="Q1639" s="832">
        <v>473</v>
      </c>
    </row>
    <row r="1640" spans="1:17" ht="14.45" customHeight="1" x14ac:dyDescent="0.2">
      <c r="A1640" s="821" t="s">
        <v>7640</v>
      </c>
      <c r="B1640" s="822" t="s">
        <v>6415</v>
      </c>
      <c r="C1640" s="822" t="s">
        <v>6329</v>
      </c>
      <c r="D1640" s="822" t="s">
        <v>6442</v>
      </c>
      <c r="E1640" s="822" t="s">
        <v>6401</v>
      </c>
      <c r="F1640" s="831">
        <v>4</v>
      </c>
      <c r="G1640" s="831">
        <v>1788</v>
      </c>
      <c r="H1640" s="831">
        <v>1.3215077605321508</v>
      </c>
      <c r="I1640" s="831">
        <v>447</v>
      </c>
      <c r="J1640" s="831">
        <v>3</v>
      </c>
      <c r="K1640" s="831">
        <v>1353</v>
      </c>
      <c r="L1640" s="831">
        <v>1</v>
      </c>
      <c r="M1640" s="831">
        <v>451</v>
      </c>
      <c r="N1640" s="831">
        <v>2</v>
      </c>
      <c r="O1640" s="831">
        <v>908</v>
      </c>
      <c r="P1640" s="827">
        <v>0.67110125646711016</v>
      </c>
      <c r="Q1640" s="832">
        <v>454</v>
      </c>
    </row>
    <row r="1641" spans="1:17" ht="14.45" customHeight="1" x14ac:dyDescent="0.2">
      <c r="A1641" s="821" t="s">
        <v>7640</v>
      </c>
      <c r="B1641" s="822" t="s">
        <v>6415</v>
      </c>
      <c r="C1641" s="822" t="s">
        <v>6329</v>
      </c>
      <c r="D1641" s="822" t="s">
        <v>6443</v>
      </c>
      <c r="E1641" s="822" t="s">
        <v>6397</v>
      </c>
      <c r="F1641" s="831">
        <v>211</v>
      </c>
      <c r="G1641" s="831">
        <v>154030</v>
      </c>
      <c r="H1641" s="831">
        <v>0.84501865262233922</v>
      </c>
      <c r="I1641" s="831">
        <v>730</v>
      </c>
      <c r="J1641" s="831">
        <v>248</v>
      </c>
      <c r="K1641" s="831">
        <v>182280</v>
      </c>
      <c r="L1641" s="831">
        <v>1</v>
      </c>
      <c r="M1641" s="831">
        <v>735</v>
      </c>
      <c r="N1641" s="831">
        <v>189</v>
      </c>
      <c r="O1641" s="831">
        <v>139860</v>
      </c>
      <c r="P1641" s="827">
        <v>0.76728110599078336</v>
      </c>
      <c r="Q1641" s="832">
        <v>740</v>
      </c>
    </row>
    <row r="1642" spans="1:17" ht="14.45" customHeight="1" x14ac:dyDescent="0.2">
      <c r="A1642" s="821" t="s">
        <v>7640</v>
      </c>
      <c r="B1642" s="822" t="s">
        <v>6415</v>
      </c>
      <c r="C1642" s="822" t="s">
        <v>6329</v>
      </c>
      <c r="D1642" s="822" t="s">
        <v>6444</v>
      </c>
      <c r="E1642" s="822" t="s">
        <v>6445</v>
      </c>
      <c r="F1642" s="831">
        <v>154</v>
      </c>
      <c r="G1642" s="831">
        <v>128436</v>
      </c>
      <c r="H1642" s="831">
        <v>0.77017545963708756</v>
      </c>
      <c r="I1642" s="831">
        <v>834</v>
      </c>
      <c r="J1642" s="831">
        <v>199</v>
      </c>
      <c r="K1642" s="831">
        <v>166762</v>
      </c>
      <c r="L1642" s="831">
        <v>1</v>
      </c>
      <c r="M1642" s="831">
        <v>838</v>
      </c>
      <c r="N1642" s="831">
        <v>142</v>
      </c>
      <c r="O1642" s="831">
        <v>119422</v>
      </c>
      <c r="P1642" s="827">
        <v>0.71612237799978418</v>
      </c>
      <c r="Q1642" s="832">
        <v>841</v>
      </c>
    </row>
    <row r="1643" spans="1:17" ht="14.45" customHeight="1" x14ac:dyDescent="0.2">
      <c r="A1643" s="821" t="s">
        <v>7640</v>
      </c>
      <c r="B1643" s="822" t="s">
        <v>6415</v>
      </c>
      <c r="C1643" s="822" t="s">
        <v>6329</v>
      </c>
      <c r="D1643" s="822" t="s">
        <v>6446</v>
      </c>
      <c r="E1643" s="822" t="s">
        <v>6447</v>
      </c>
      <c r="F1643" s="831">
        <v>924</v>
      </c>
      <c r="G1643" s="831">
        <v>198660</v>
      </c>
      <c r="H1643" s="831">
        <v>0.93512142080463934</v>
      </c>
      <c r="I1643" s="831">
        <v>215</v>
      </c>
      <c r="J1643" s="831">
        <v>979</v>
      </c>
      <c r="K1643" s="831">
        <v>212443</v>
      </c>
      <c r="L1643" s="831">
        <v>1</v>
      </c>
      <c r="M1643" s="831">
        <v>217</v>
      </c>
      <c r="N1643" s="831">
        <v>826</v>
      </c>
      <c r="O1643" s="831">
        <v>180894</v>
      </c>
      <c r="P1643" s="827">
        <v>0.85149428317242748</v>
      </c>
      <c r="Q1643" s="832">
        <v>219</v>
      </c>
    </row>
    <row r="1644" spans="1:17" ht="14.45" customHeight="1" x14ac:dyDescent="0.2">
      <c r="A1644" s="821" t="s">
        <v>7640</v>
      </c>
      <c r="B1644" s="822" t="s">
        <v>6415</v>
      </c>
      <c r="C1644" s="822" t="s">
        <v>6329</v>
      </c>
      <c r="D1644" s="822" t="s">
        <v>6382</v>
      </c>
      <c r="E1644" s="822" t="s">
        <v>6383</v>
      </c>
      <c r="F1644" s="831">
        <v>1</v>
      </c>
      <c r="G1644" s="831">
        <v>355</v>
      </c>
      <c r="H1644" s="831"/>
      <c r="I1644" s="831">
        <v>355</v>
      </c>
      <c r="J1644" s="831"/>
      <c r="K1644" s="831"/>
      <c r="L1644" s="831"/>
      <c r="M1644" s="831"/>
      <c r="N1644" s="831"/>
      <c r="O1644" s="831"/>
      <c r="P1644" s="827"/>
      <c r="Q1644" s="832"/>
    </row>
    <row r="1645" spans="1:17" ht="14.45" customHeight="1" x14ac:dyDescent="0.2">
      <c r="A1645" s="821" t="s">
        <v>7640</v>
      </c>
      <c r="B1645" s="822" t="s">
        <v>6415</v>
      </c>
      <c r="C1645" s="822" t="s">
        <v>6329</v>
      </c>
      <c r="D1645" s="822" t="s">
        <v>6448</v>
      </c>
      <c r="E1645" s="822" t="s">
        <v>6449</v>
      </c>
      <c r="F1645" s="831">
        <v>9506</v>
      </c>
      <c r="G1645" s="831">
        <v>817516</v>
      </c>
      <c r="H1645" s="831">
        <v>0.94535000971349803</v>
      </c>
      <c r="I1645" s="831">
        <v>86</v>
      </c>
      <c r="J1645" s="831">
        <v>9827</v>
      </c>
      <c r="K1645" s="831">
        <v>864776</v>
      </c>
      <c r="L1645" s="831">
        <v>1</v>
      </c>
      <c r="M1645" s="831">
        <v>88</v>
      </c>
      <c r="N1645" s="831">
        <v>8643</v>
      </c>
      <c r="O1645" s="831">
        <v>769227</v>
      </c>
      <c r="P1645" s="827">
        <v>0.8895101159144102</v>
      </c>
      <c r="Q1645" s="832">
        <v>89</v>
      </c>
    </row>
    <row r="1646" spans="1:17" ht="14.45" customHeight="1" x14ac:dyDescent="0.2">
      <c r="A1646" s="821" t="s">
        <v>7640</v>
      </c>
      <c r="B1646" s="822" t="s">
        <v>6415</v>
      </c>
      <c r="C1646" s="822" t="s">
        <v>6329</v>
      </c>
      <c r="D1646" s="822" t="s">
        <v>6428</v>
      </c>
      <c r="E1646" s="822" t="s">
        <v>6429</v>
      </c>
      <c r="F1646" s="831">
        <v>42</v>
      </c>
      <c r="G1646" s="831">
        <v>30240</v>
      </c>
      <c r="H1646" s="831">
        <v>0.68566764165703009</v>
      </c>
      <c r="I1646" s="831">
        <v>720</v>
      </c>
      <c r="J1646" s="831">
        <v>61</v>
      </c>
      <c r="K1646" s="831">
        <v>44103</v>
      </c>
      <c r="L1646" s="831">
        <v>1</v>
      </c>
      <c r="M1646" s="831">
        <v>723</v>
      </c>
      <c r="N1646" s="831">
        <v>48</v>
      </c>
      <c r="O1646" s="831">
        <v>34800</v>
      </c>
      <c r="P1646" s="827">
        <v>0.78906196857356647</v>
      </c>
      <c r="Q1646" s="832">
        <v>725</v>
      </c>
    </row>
    <row r="1647" spans="1:17" ht="14.45" customHeight="1" x14ac:dyDescent="0.2">
      <c r="A1647" s="821" t="s">
        <v>7640</v>
      </c>
      <c r="B1647" s="822" t="s">
        <v>6415</v>
      </c>
      <c r="C1647" s="822" t="s">
        <v>6329</v>
      </c>
      <c r="D1647" s="822" t="s">
        <v>6496</v>
      </c>
      <c r="E1647" s="822" t="s">
        <v>6460</v>
      </c>
      <c r="F1647" s="831">
        <v>4736</v>
      </c>
      <c r="G1647" s="831">
        <v>4512100</v>
      </c>
      <c r="H1647" s="831">
        <v>0.94282258779004946</v>
      </c>
      <c r="I1647" s="831">
        <v>952.72381756756761</v>
      </c>
      <c r="J1647" s="831">
        <v>5006</v>
      </c>
      <c r="K1647" s="831">
        <v>4785736</v>
      </c>
      <c r="L1647" s="831">
        <v>1</v>
      </c>
      <c r="M1647" s="831">
        <v>956</v>
      </c>
      <c r="N1647" s="831">
        <v>4342</v>
      </c>
      <c r="O1647" s="831">
        <v>4163978</v>
      </c>
      <c r="P1647" s="827">
        <v>0.87008100739363814</v>
      </c>
      <c r="Q1647" s="832">
        <v>959</v>
      </c>
    </row>
    <row r="1648" spans="1:17" ht="14.45" customHeight="1" x14ac:dyDescent="0.2">
      <c r="A1648" s="821" t="s">
        <v>7640</v>
      </c>
      <c r="B1648" s="822" t="s">
        <v>6415</v>
      </c>
      <c r="C1648" s="822" t="s">
        <v>6329</v>
      </c>
      <c r="D1648" s="822" t="s">
        <v>6386</v>
      </c>
      <c r="E1648" s="822" t="s">
        <v>6387</v>
      </c>
      <c r="F1648" s="831">
        <v>30</v>
      </c>
      <c r="G1648" s="831">
        <v>3630</v>
      </c>
      <c r="H1648" s="831">
        <v>1.293656450463293</v>
      </c>
      <c r="I1648" s="831">
        <v>121</v>
      </c>
      <c r="J1648" s="831">
        <v>23</v>
      </c>
      <c r="K1648" s="831">
        <v>2806</v>
      </c>
      <c r="L1648" s="831">
        <v>1</v>
      </c>
      <c r="M1648" s="831">
        <v>122</v>
      </c>
      <c r="N1648" s="831"/>
      <c r="O1648" s="831"/>
      <c r="P1648" s="827"/>
      <c r="Q1648" s="832"/>
    </row>
    <row r="1649" spans="1:17" ht="14.45" customHeight="1" x14ac:dyDescent="0.2">
      <c r="A1649" s="821" t="s">
        <v>7640</v>
      </c>
      <c r="B1649" s="822" t="s">
        <v>6415</v>
      </c>
      <c r="C1649" s="822" t="s">
        <v>6329</v>
      </c>
      <c r="D1649" s="822" t="s">
        <v>6461</v>
      </c>
      <c r="E1649" s="822" t="s">
        <v>6460</v>
      </c>
      <c r="F1649" s="831">
        <v>107</v>
      </c>
      <c r="G1649" s="831">
        <v>79822</v>
      </c>
      <c r="H1649" s="831">
        <v>0.59616706001852238</v>
      </c>
      <c r="I1649" s="831">
        <v>746</v>
      </c>
      <c r="J1649" s="831">
        <v>179</v>
      </c>
      <c r="K1649" s="831">
        <v>133892</v>
      </c>
      <c r="L1649" s="831">
        <v>1</v>
      </c>
      <c r="M1649" s="831">
        <v>748</v>
      </c>
      <c r="N1649" s="831">
        <v>225</v>
      </c>
      <c r="O1649" s="831">
        <v>168525</v>
      </c>
      <c r="P1649" s="827">
        <v>1.2586636991007678</v>
      </c>
      <c r="Q1649" s="832">
        <v>749</v>
      </c>
    </row>
    <row r="1650" spans="1:17" ht="14.45" customHeight="1" x14ac:dyDescent="0.2">
      <c r="A1650" s="821" t="s">
        <v>7640</v>
      </c>
      <c r="B1650" s="822" t="s">
        <v>6415</v>
      </c>
      <c r="C1650" s="822" t="s">
        <v>6329</v>
      </c>
      <c r="D1650" s="822" t="s">
        <v>6523</v>
      </c>
      <c r="E1650" s="822" t="s">
        <v>6524</v>
      </c>
      <c r="F1650" s="831">
        <v>4</v>
      </c>
      <c r="G1650" s="831">
        <v>232</v>
      </c>
      <c r="H1650" s="831"/>
      <c r="I1650" s="831">
        <v>58</v>
      </c>
      <c r="J1650" s="831"/>
      <c r="K1650" s="831"/>
      <c r="L1650" s="831"/>
      <c r="M1650" s="831"/>
      <c r="N1650" s="831"/>
      <c r="O1650" s="831"/>
      <c r="P1650" s="827"/>
      <c r="Q1650" s="832"/>
    </row>
    <row r="1651" spans="1:17" ht="14.45" customHeight="1" x14ac:dyDescent="0.2">
      <c r="A1651" s="821" t="s">
        <v>7640</v>
      </c>
      <c r="B1651" s="822" t="s">
        <v>6415</v>
      </c>
      <c r="C1651" s="822" t="s">
        <v>6329</v>
      </c>
      <c r="D1651" s="822" t="s">
        <v>6462</v>
      </c>
      <c r="E1651" s="822" t="s">
        <v>6463</v>
      </c>
      <c r="F1651" s="831">
        <v>901</v>
      </c>
      <c r="G1651" s="831">
        <v>490144</v>
      </c>
      <c r="H1651" s="831">
        <v>1.0282928221072551</v>
      </c>
      <c r="I1651" s="831">
        <v>544</v>
      </c>
      <c r="J1651" s="831">
        <v>873</v>
      </c>
      <c r="K1651" s="831">
        <v>476658</v>
      </c>
      <c r="L1651" s="831">
        <v>1</v>
      </c>
      <c r="M1651" s="831">
        <v>546</v>
      </c>
      <c r="N1651" s="831">
        <v>824</v>
      </c>
      <c r="O1651" s="831">
        <v>450728</v>
      </c>
      <c r="P1651" s="827">
        <v>0.94560040951793534</v>
      </c>
      <c r="Q1651" s="832">
        <v>547</v>
      </c>
    </row>
    <row r="1652" spans="1:17" ht="14.45" customHeight="1" x14ac:dyDescent="0.2">
      <c r="A1652" s="821" t="s">
        <v>7640</v>
      </c>
      <c r="B1652" s="822" t="s">
        <v>6415</v>
      </c>
      <c r="C1652" s="822" t="s">
        <v>6329</v>
      </c>
      <c r="D1652" s="822" t="s">
        <v>6450</v>
      </c>
      <c r="E1652" s="822" t="s">
        <v>6451</v>
      </c>
      <c r="F1652" s="831">
        <v>4</v>
      </c>
      <c r="G1652" s="831">
        <v>1232</v>
      </c>
      <c r="H1652" s="831">
        <v>0.49677419354838709</v>
      </c>
      <c r="I1652" s="831">
        <v>308</v>
      </c>
      <c r="J1652" s="831">
        <v>8</v>
      </c>
      <c r="K1652" s="831">
        <v>2480</v>
      </c>
      <c r="L1652" s="831">
        <v>1</v>
      </c>
      <c r="M1652" s="831">
        <v>310</v>
      </c>
      <c r="N1652" s="831"/>
      <c r="O1652" s="831"/>
      <c r="P1652" s="827"/>
      <c r="Q1652" s="832"/>
    </row>
    <row r="1653" spans="1:17" ht="14.45" customHeight="1" x14ac:dyDescent="0.2">
      <c r="A1653" s="821" t="s">
        <v>7640</v>
      </c>
      <c r="B1653" s="822" t="s">
        <v>6415</v>
      </c>
      <c r="C1653" s="822" t="s">
        <v>6329</v>
      </c>
      <c r="D1653" s="822" t="s">
        <v>6452</v>
      </c>
      <c r="E1653" s="822" t="s">
        <v>6447</v>
      </c>
      <c r="F1653" s="831">
        <v>23</v>
      </c>
      <c r="G1653" s="831">
        <v>4117</v>
      </c>
      <c r="H1653" s="831">
        <v>0.85185185185185186</v>
      </c>
      <c r="I1653" s="831">
        <v>179</v>
      </c>
      <c r="J1653" s="831">
        <v>27</v>
      </c>
      <c r="K1653" s="831">
        <v>4833</v>
      </c>
      <c r="L1653" s="831">
        <v>1</v>
      </c>
      <c r="M1653" s="831">
        <v>179</v>
      </c>
      <c r="N1653" s="831">
        <v>24</v>
      </c>
      <c r="O1653" s="831">
        <v>4320</v>
      </c>
      <c r="P1653" s="827">
        <v>0.8938547486033519</v>
      </c>
      <c r="Q1653" s="832">
        <v>180</v>
      </c>
    </row>
    <row r="1654" spans="1:17" ht="14.45" customHeight="1" x14ac:dyDescent="0.2">
      <c r="A1654" s="821" t="s">
        <v>7640</v>
      </c>
      <c r="B1654" s="822" t="s">
        <v>6415</v>
      </c>
      <c r="C1654" s="822" t="s">
        <v>6329</v>
      </c>
      <c r="D1654" s="822" t="s">
        <v>6453</v>
      </c>
      <c r="E1654" s="822" t="s">
        <v>6451</v>
      </c>
      <c r="F1654" s="831">
        <v>24</v>
      </c>
      <c r="G1654" s="831">
        <v>9144</v>
      </c>
      <c r="H1654" s="831">
        <v>1.1875324675324674</v>
      </c>
      <c r="I1654" s="831">
        <v>381</v>
      </c>
      <c r="J1654" s="831">
        <v>20</v>
      </c>
      <c r="K1654" s="831">
        <v>7700</v>
      </c>
      <c r="L1654" s="831">
        <v>1</v>
      </c>
      <c r="M1654" s="831">
        <v>385</v>
      </c>
      <c r="N1654" s="831">
        <v>24</v>
      </c>
      <c r="O1654" s="831">
        <v>9312</v>
      </c>
      <c r="P1654" s="827">
        <v>1.2093506493506494</v>
      </c>
      <c r="Q1654" s="832">
        <v>388</v>
      </c>
    </row>
    <row r="1655" spans="1:17" ht="14.45" customHeight="1" x14ac:dyDescent="0.2">
      <c r="A1655" s="821" t="s">
        <v>7640</v>
      </c>
      <c r="B1655" s="822" t="s">
        <v>6415</v>
      </c>
      <c r="C1655" s="822" t="s">
        <v>6329</v>
      </c>
      <c r="D1655" s="822" t="s">
        <v>6396</v>
      </c>
      <c r="E1655" s="822" t="s">
        <v>6397</v>
      </c>
      <c r="F1655" s="831">
        <v>1</v>
      </c>
      <c r="G1655" s="831">
        <v>620</v>
      </c>
      <c r="H1655" s="831">
        <v>0.99678456591639875</v>
      </c>
      <c r="I1655" s="831">
        <v>620</v>
      </c>
      <c r="J1655" s="831">
        <v>1</v>
      </c>
      <c r="K1655" s="831">
        <v>622</v>
      </c>
      <c r="L1655" s="831">
        <v>1</v>
      </c>
      <c r="M1655" s="831">
        <v>622</v>
      </c>
      <c r="N1655" s="831">
        <v>3</v>
      </c>
      <c r="O1655" s="831">
        <v>1875</v>
      </c>
      <c r="P1655" s="827">
        <v>3.014469453376206</v>
      </c>
      <c r="Q1655" s="832">
        <v>625</v>
      </c>
    </row>
    <row r="1656" spans="1:17" ht="14.45" customHeight="1" x14ac:dyDescent="0.2">
      <c r="A1656" s="821" t="s">
        <v>7640</v>
      </c>
      <c r="B1656" s="822" t="s">
        <v>6415</v>
      </c>
      <c r="C1656" s="822" t="s">
        <v>6329</v>
      </c>
      <c r="D1656" s="822" t="s">
        <v>6454</v>
      </c>
      <c r="E1656" s="822" t="s">
        <v>6455</v>
      </c>
      <c r="F1656" s="831">
        <v>1</v>
      </c>
      <c r="G1656" s="831">
        <v>273</v>
      </c>
      <c r="H1656" s="831"/>
      <c r="I1656" s="831">
        <v>273</v>
      </c>
      <c r="J1656" s="831"/>
      <c r="K1656" s="831"/>
      <c r="L1656" s="831"/>
      <c r="M1656" s="831"/>
      <c r="N1656" s="831"/>
      <c r="O1656" s="831"/>
      <c r="P1656" s="827"/>
      <c r="Q1656" s="832"/>
    </row>
    <row r="1657" spans="1:17" ht="14.45" customHeight="1" x14ac:dyDescent="0.2">
      <c r="A1657" s="821" t="s">
        <v>7640</v>
      </c>
      <c r="B1657" s="822" t="s">
        <v>6415</v>
      </c>
      <c r="C1657" s="822" t="s">
        <v>6329</v>
      </c>
      <c r="D1657" s="822" t="s">
        <v>6497</v>
      </c>
      <c r="E1657" s="822" t="s">
        <v>6498</v>
      </c>
      <c r="F1657" s="831">
        <v>70</v>
      </c>
      <c r="G1657" s="831">
        <v>7000</v>
      </c>
      <c r="H1657" s="831">
        <v>0.7</v>
      </c>
      <c r="I1657" s="831">
        <v>100</v>
      </c>
      <c r="J1657" s="831">
        <v>100</v>
      </c>
      <c r="K1657" s="831">
        <v>10000</v>
      </c>
      <c r="L1657" s="831">
        <v>1</v>
      </c>
      <c r="M1657" s="831">
        <v>100</v>
      </c>
      <c r="N1657" s="831">
        <v>97</v>
      </c>
      <c r="O1657" s="831">
        <v>9700</v>
      </c>
      <c r="P1657" s="827">
        <v>0.97</v>
      </c>
      <c r="Q1657" s="832">
        <v>100</v>
      </c>
    </row>
    <row r="1658" spans="1:17" ht="14.45" customHeight="1" x14ac:dyDescent="0.2">
      <c r="A1658" s="821" t="s">
        <v>7640</v>
      </c>
      <c r="B1658" s="822" t="s">
        <v>6415</v>
      </c>
      <c r="C1658" s="822" t="s">
        <v>6329</v>
      </c>
      <c r="D1658" s="822" t="s">
        <v>6499</v>
      </c>
      <c r="E1658" s="822" t="s">
        <v>6460</v>
      </c>
      <c r="F1658" s="831">
        <v>961</v>
      </c>
      <c r="G1658" s="831">
        <v>995596</v>
      </c>
      <c r="H1658" s="831">
        <v>0.68476669968086279</v>
      </c>
      <c r="I1658" s="831">
        <v>1036</v>
      </c>
      <c r="J1658" s="831">
        <v>1398</v>
      </c>
      <c r="K1658" s="831">
        <v>1453920</v>
      </c>
      <c r="L1658" s="831">
        <v>1</v>
      </c>
      <c r="M1658" s="831">
        <v>1040</v>
      </c>
      <c r="N1658" s="831">
        <v>997</v>
      </c>
      <c r="O1658" s="831">
        <v>1039871</v>
      </c>
      <c r="P1658" s="827">
        <v>0.71521885660834161</v>
      </c>
      <c r="Q1658" s="832">
        <v>1043</v>
      </c>
    </row>
    <row r="1659" spans="1:17" ht="14.45" customHeight="1" x14ac:dyDescent="0.2">
      <c r="A1659" s="821" t="s">
        <v>7640</v>
      </c>
      <c r="B1659" s="822" t="s">
        <v>6415</v>
      </c>
      <c r="C1659" s="822" t="s">
        <v>6329</v>
      </c>
      <c r="D1659" s="822" t="s">
        <v>6400</v>
      </c>
      <c r="E1659" s="822" t="s">
        <v>6401</v>
      </c>
      <c r="F1659" s="831">
        <v>2</v>
      </c>
      <c r="G1659" s="831">
        <v>748</v>
      </c>
      <c r="H1659" s="831"/>
      <c r="I1659" s="831">
        <v>374</v>
      </c>
      <c r="J1659" s="831"/>
      <c r="K1659" s="831"/>
      <c r="L1659" s="831"/>
      <c r="M1659" s="831"/>
      <c r="N1659" s="831"/>
      <c r="O1659" s="831"/>
      <c r="P1659" s="827"/>
      <c r="Q1659" s="832"/>
    </row>
    <row r="1660" spans="1:17" ht="14.45" customHeight="1" x14ac:dyDescent="0.2">
      <c r="A1660" s="821" t="s">
        <v>7640</v>
      </c>
      <c r="B1660" s="822" t="s">
        <v>6415</v>
      </c>
      <c r="C1660" s="822" t="s">
        <v>6329</v>
      </c>
      <c r="D1660" s="822" t="s">
        <v>6500</v>
      </c>
      <c r="E1660" s="822" t="s">
        <v>6460</v>
      </c>
      <c r="F1660" s="831">
        <v>41</v>
      </c>
      <c r="G1660" s="831">
        <v>36080</v>
      </c>
      <c r="H1660" s="831">
        <v>5.8504945678611966</v>
      </c>
      <c r="I1660" s="831">
        <v>880</v>
      </c>
      <c r="J1660" s="831">
        <v>7</v>
      </c>
      <c r="K1660" s="831">
        <v>6167</v>
      </c>
      <c r="L1660" s="831">
        <v>1</v>
      </c>
      <c r="M1660" s="831">
        <v>881</v>
      </c>
      <c r="N1660" s="831">
        <v>6</v>
      </c>
      <c r="O1660" s="831">
        <v>5292</v>
      </c>
      <c r="P1660" s="827">
        <v>0.85811577752553914</v>
      </c>
      <c r="Q1660" s="832">
        <v>882</v>
      </c>
    </row>
    <row r="1661" spans="1:17" ht="14.45" customHeight="1" x14ac:dyDescent="0.2">
      <c r="A1661" s="821" t="s">
        <v>7640</v>
      </c>
      <c r="B1661" s="822" t="s">
        <v>6415</v>
      </c>
      <c r="C1661" s="822" t="s">
        <v>6329</v>
      </c>
      <c r="D1661" s="822" t="s">
        <v>6527</v>
      </c>
      <c r="E1661" s="822" t="s">
        <v>6502</v>
      </c>
      <c r="F1661" s="831"/>
      <c r="G1661" s="831"/>
      <c r="H1661" s="831"/>
      <c r="I1661" s="831"/>
      <c r="J1661" s="831">
        <v>7</v>
      </c>
      <c r="K1661" s="831">
        <v>3738</v>
      </c>
      <c r="L1661" s="831">
        <v>1</v>
      </c>
      <c r="M1661" s="831">
        <v>534</v>
      </c>
      <c r="N1661" s="831">
        <v>8</v>
      </c>
      <c r="O1661" s="831">
        <v>4280</v>
      </c>
      <c r="P1661" s="827">
        <v>1.1449973247726057</v>
      </c>
      <c r="Q1661" s="832">
        <v>535</v>
      </c>
    </row>
    <row r="1662" spans="1:17" ht="14.45" customHeight="1" x14ac:dyDescent="0.2">
      <c r="A1662" s="821" t="s">
        <v>7640</v>
      </c>
      <c r="B1662" s="822" t="s">
        <v>6415</v>
      </c>
      <c r="C1662" s="822" t="s">
        <v>6329</v>
      </c>
      <c r="D1662" s="822" t="s">
        <v>6501</v>
      </c>
      <c r="E1662" s="822" t="s">
        <v>6502</v>
      </c>
      <c r="F1662" s="831">
        <v>164</v>
      </c>
      <c r="G1662" s="831">
        <v>135184</v>
      </c>
      <c r="H1662" s="831">
        <v>0.74211682037768989</v>
      </c>
      <c r="I1662" s="831">
        <v>824.29268292682923</v>
      </c>
      <c r="J1662" s="831">
        <v>220</v>
      </c>
      <c r="K1662" s="831">
        <v>182160</v>
      </c>
      <c r="L1662" s="831">
        <v>1</v>
      </c>
      <c r="M1662" s="831">
        <v>828</v>
      </c>
      <c r="N1662" s="831">
        <v>80</v>
      </c>
      <c r="O1662" s="831">
        <v>66480</v>
      </c>
      <c r="P1662" s="827">
        <v>0.36495388669301715</v>
      </c>
      <c r="Q1662" s="832">
        <v>831</v>
      </c>
    </row>
    <row r="1663" spans="1:17" ht="14.45" customHeight="1" x14ac:dyDescent="0.2">
      <c r="A1663" s="821" t="s">
        <v>7640</v>
      </c>
      <c r="B1663" s="822" t="s">
        <v>6415</v>
      </c>
      <c r="C1663" s="822" t="s">
        <v>6329</v>
      </c>
      <c r="D1663" s="822" t="s">
        <v>6508</v>
      </c>
      <c r="E1663" s="822" t="s">
        <v>6502</v>
      </c>
      <c r="F1663" s="831">
        <v>132</v>
      </c>
      <c r="G1663" s="831">
        <v>79860</v>
      </c>
      <c r="H1663" s="831">
        <v>0.62148343566876008</v>
      </c>
      <c r="I1663" s="831">
        <v>605</v>
      </c>
      <c r="J1663" s="831">
        <v>211</v>
      </c>
      <c r="K1663" s="831">
        <v>128499</v>
      </c>
      <c r="L1663" s="831">
        <v>1</v>
      </c>
      <c r="M1663" s="831">
        <v>609</v>
      </c>
      <c r="N1663" s="831">
        <v>165</v>
      </c>
      <c r="O1663" s="831">
        <v>100980</v>
      </c>
      <c r="P1663" s="827">
        <v>0.78584269138281226</v>
      </c>
      <c r="Q1663" s="832">
        <v>612</v>
      </c>
    </row>
    <row r="1664" spans="1:17" ht="14.45" customHeight="1" x14ac:dyDescent="0.2">
      <c r="A1664" s="821" t="s">
        <v>7640</v>
      </c>
      <c r="B1664" s="822" t="s">
        <v>6415</v>
      </c>
      <c r="C1664" s="822" t="s">
        <v>6329</v>
      </c>
      <c r="D1664" s="822" t="s">
        <v>6456</v>
      </c>
      <c r="E1664" s="822" t="s">
        <v>6435</v>
      </c>
      <c r="F1664" s="831">
        <v>3</v>
      </c>
      <c r="G1664" s="831">
        <v>1215</v>
      </c>
      <c r="H1664" s="831">
        <v>1.4853300733496333</v>
      </c>
      <c r="I1664" s="831">
        <v>405</v>
      </c>
      <c r="J1664" s="831">
        <v>2</v>
      </c>
      <c r="K1664" s="831">
        <v>818</v>
      </c>
      <c r="L1664" s="831">
        <v>1</v>
      </c>
      <c r="M1664" s="831">
        <v>409</v>
      </c>
      <c r="N1664" s="831">
        <v>10</v>
      </c>
      <c r="O1664" s="831">
        <v>4120</v>
      </c>
      <c r="P1664" s="827">
        <v>5.0366748166259168</v>
      </c>
      <c r="Q1664" s="832">
        <v>412</v>
      </c>
    </row>
    <row r="1665" spans="1:17" ht="14.45" customHeight="1" x14ac:dyDescent="0.2">
      <c r="A1665" s="821" t="s">
        <v>7640</v>
      </c>
      <c r="B1665" s="822" t="s">
        <v>6415</v>
      </c>
      <c r="C1665" s="822" t="s">
        <v>6329</v>
      </c>
      <c r="D1665" s="822" t="s">
        <v>6503</v>
      </c>
      <c r="E1665" s="822" t="s">
        <v>6504</v>
      </c>
      <c r="F1665" s="831"/>
      <c r="G1665" s="831"/>
      <c r="H1665" s="831"/>
      <c r="I1665" s="831"/>
      <c r="J1665" s="831">
        <v>2</v>
      </c>
      <c r="K1665" s="831">
        <v>1254</v>
      </c>
      <c r="L1665" s="831">
        <v>1</v>
      </c>
      <c r="M1665" s="831">
        <v>627</v>
      </c>
      <c r="N1665" s="831">
        <v>2</v>
      </c>
      <c r="O1665" s="831">
        <v>1260</v>
      </c>
      <c r="P1665" s="827">
        <v>1.0047846889952152</v>
      </c>
      <c r="Q1665" s="832">
        <v>630</v>
      </c>
    </row>
    <row r="1666" spans="1:17" ht="14.45" customHeight="1" x14ac:dyDescent="0.2">
      <c r="A1666" s="821" t="s">
        <v>7640</v>
      </c>
      <c r="B1666" s="822" t="s">
        <v>6415</v>
      </c>
      <c r="C1666" s="822" t="s">
        <v>6329</v>
      </c>
      <c r="D1666" s="822" t="s">
        <v>6505</v>
      </c>
      <c r="E1666" s="822" t="s">
        <v>6504</v>
      </c>
      <c r="F1666" s="831"/>
      <c r="G1666" s="831"/>
      <c r="H1666" s="831"/>
      <c r="I1666" s="831"/>
      <c r="J1666" s="831">
        <v>1</v>
      </c>
      <c r="K1666" s="831">
        <v>541</v>
      </c>
      <c r="L1666" s="831">
        <v>1</v>
      </c>
      <c r="M1666" s="831">
        <v>541</v>
      </c>
      <c r="N1666" s="831">
        <v>1</v>
      </c>
      <c r="O1666" s="831">
        <v>544</v>
      </c>
      <c r="P1666" s="827">
        <v>1.0055452865064696</v>
      </c>
      <c r="Q1666" s="832">
        <v>544</v>
      </c>
    </row>
    <row r="1667" spans="1:17" ht="14.45" customHeight="1" x14ac:dyDescent="0.2">
      <c r="A1667" s="821" t="s">
        <v>7640</v>
      </c>
      <c r="B1667" s="822" t="s">
        <v>6415</v>
      </c>
      <c r="C1667" s="822" t="s">
        <v>6329</v>
      </c>
      <c r="D1667" s="822" t="s">
        <v>6530</v>
      </c>
      <c r="E1667" s="822" t="s">
        <v>6531</v>
      </c>
      <c r="F1667" s="831"/>
      <c r="G1667" s="831"/>
      <c r="H1667" s="831"/>
      <c r="I1667" s="831"/>
      <c r="J1667" s="831">
        <v>2</v>
      </c>
      <c r="K1667" s="831">
        <v>2766</v>
      </c>
      <c r="L1667" s="831">
        <v>1</v>
      </c>
      <c r="M1667" s="831">
        <v>1383</v>
      </c>
      <c r="N1667" s="831">
        <v>5</v>
      </c>
      <c r="O1667" s="831">
        <v>6930</v>
      </c>
      <c r="P1667" s="827">
        <v>2.5054229934924077</v>
      </c>
      <c r="Q1667" s="832">
        <v>1386</v>
      </c>
    </row>
    <row r="1668" spans="1:17" ht="14.45" customHeight="1" x14ac:dyDescent="0.2">
      <c r="A1668" s="821" t="s">
        <v>7640</v>
      </c>
      <c r="B1668" s="822" t="s">
        <v>6415</v>
      </c>
      <c r="C1668" s="822" t="s">
        <v>6329</v>
      </c>
      <c r="D1668" s="822" t="s">
        <v>6532</v>
      </c>
      <c r="E1668" s="822" t="s">
        <v>6502</v>
      </c>
      <c r="F1668" s="831">
        <v>26</v>
      </c>
      <c r="G1668" s="831">
        <v>22724</v>
      </c>
      <c r="H1668" s="831">
        <v>2.5881548974943054</v>
      </c>
      <c r="I1668" s="831">
        <v>874</v>
      </c>
      <c r="J1668" s="831">
        <v>10</v>
      </c>
      <c r="K1668" s="831">
        <v>8780</v>
      </c>
      <c r="L1668" s="831">
        <v>1</v>
      </c>
      <c r="M1668" s="831">
        <v>878</v>
      </c>
      <c r="N1668" s="831">
        <v>3</v>
      </c>
      <c r="O1668" s="831">
        <v>2643</v>
      </c>
      <c r="P1668" s="827">
        <v>0.30102505694760823</v>
      </c>
      <c r="Q1668" s="832">
        <v>881</v>
      </c>
    </row>
    <row r="1669" spans="1:17" ht="14.45" customHeight="1" x14ac:dyDescent="0.2">
      <c r="A1669" s="821" t="s">
        <v>7640</v>
      </c>
      <c r="B1669" s="822" t="s">
        <v>6415</v>
      </c>
      <c r="C1669" s="822" t="s">
        <v>6329</v>
      </c>
      <c r="D1669" s="822" t="s">
        <v>6533</v>
      </c>
      <c r="E1669" s="822" t="s">
        <v>6534</v>
      </c>
      <c r="F1669" s="831">
        <v>0</v>
      </c>
      <c r="G1669" s="831">
        <v>0</v>
      </c>
      <c r="H1669" s="831"/>
      <c r="I1669" s="831"/>
      <c r="J1669" s="831"/>
      <c r="K1669" s="831"/>
      <c r="L1669" s="831"/>
      <c r="M1669" s="831"/>
      <c r="N1669" s="831">
        <v>2</v>
      </c>
      <c r="O1669" s="831">
        <v>1094</v>
      </c>
      <c r="P1669" s="827"/>
      <c r="Q1669" s="832">
        <v>547</v>
      </c>
    </row>
    <row r="1670" spans="1:17" ht="14.45" customHeight="1" thickBot="1" x14ac:dyDescent="0.25">
      <c r="A1670" s="813" t="s">
        <v>7640</v>
      </c>
      <c r="B1670" s="814" t="s">
        <v>6415</v>
      </c>
      <c r="C1670" s="814" t="s">
        <v>6329</v>
      </c>
      <c r="D1670" s="814" t="s">
        <v>6535</v>
      </c>
      <c r="E1670" s="814" t="s">
        <v>6536</v>
      </c>
      <c r="F1670" s="833">
        <v>11</v>
      </c>
      <c r="G1670" s="833">
        <v>3949</v>
      </c>
      <c r="H1670" s="833">
        <v>0.19191330125868689</v>
      </c>
      <c r="I1670" s="833">
        <v>359</v>
      </c>
      <c r="J1670" s="833">
        <v>57</v>
      </c>
      <c r="K1670" s="833">
        <v>20577</v>
      </c>
      <c r="L1670" s="833">
        <v>1</v>
      </c>
      <c r="M1670" s="833">
        <v>361</v>
      </c>
      <c r="N1670" s="833">
        <v>73</v>
      </c>
      <c r="O1670" s="833">
        <v>26572</v>
      </c>
      <c r="P1670" s="819">
        <v>1.2913447052534384</v>
      </c>
      <c r="Q1670" s="834">
        <v>364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40AA9E5-1CE0-4C7A-AA7E-6F6AC31CFACA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995.60500000000002</v>
      </c>
      <c r="C5" s="114">
        <v>1260.24</v>
      </c>
      <c r="D5" s="114">
        <v>922.40800000000002</v>
      </c>
      <c r="E5" s="424">
        <f>IF(OR(D5=0,B5=0),"",D5/B5)</f>
        <v>0.92647987906850604</v>
      </c>
      <c r="F5" s="129">
        <f>IF(OR(D5=0,C5=0),"",D5/C5)</f>
        <v>0.73193042595061264</v>
      </c>
      <c r="G5" s="130">
        <v>97</v>
      </c>
      <c r="H5" s="114">
        <v>130</v>
      </c>
      <c r="I5" s="114">
        <v>125</v>
      </c>
      <c r="J5" s="424">
        <f>IF(OR(I5=0,G5=0),"",I5/G5)</f>
        <v>1.2886597938144331</v>
      </c>
      <c r="K5" s="131">
        <f>IF(OR(I5=0,H5=0),"",I5/H5)</f>
        <v>0.96153846153846156</v>
      </c>
      <c r="L5" s="121"/>
      <c r="M5" s="121"/>
      <c r="N5" s="7">
        <f>D5-C5</f>
        <v>-337.83199999999999</v>
      </c>
      <c r="O5" s="8">
        <f>I5-H5</f>
        <v>-5</v>
      </c>
      <c r="P5" s="7">
        <f>D5-B5</f>
        <v>-73.197000000000003</v>
      </c>
      <c r="Q5" s="8">
        <f>I5-G5</f>
        <v>28</v>
      </c>
    </row>
    <row r="6" spans="1:17" ht="14.45" hidden="1" customHeight="1" outlineLevel="1" x14ac:dyDescent="0.2">
      <c r="A6" s="441" t="s">
        <v>168</v>
      </c>
      <c r="B6" s="120">
        <v>133.02099999999999</v>
      </c>
      <c r="C6" s="113">
        <v>322.26900000000001</v>
      </c>
      <c r="D6" s="113">
        <v>336.23</v>
      </c>
      <c r="E6" s="424">
        <f t="shared" ref="E6:E12" si="0">IF(OR(D6=0,B6=0),"",D6/B6)</f>
        <v>2.527646010780253</v>
      </c>
      <c r="F6" s="129">
        <f t="shared" ref="F6:F12" si="1">IF(OR(D6=0,C6=0),"",D6/C6)</f>
        <v>1.0433209523720868</v>
      </c>
      <c r="G6" s="133">
        <v>21</v>
      </c>
      <c r="H6" s="113">
        <v>42</v>
      </c>
      <c r="I6" s="113">
        <v>40</v>
      </c>
      <c r="J6" s="425">
        <f t="shared" ref="J6:J12" si="2">IF(OR(I6=0,G6=0),"",I6/G6)</f>
        <v>1.9047619047619047</v>
      </c>
      <c r="K6" s="134">
        <f t="shared" ref="K6:K12" si="3">IF(OR(I6=0,H6=0),"",I6/H6)</f>
        <v>0.95238095238095233</v>
      </c>
      <c r="L6" s="121"/>
      <c r="M6" s="121"/>
      <c r="N6" s="5">
        <f t="shared" ref="N6:N13" si="4">D6-C6</f>
        <v>13.961000000000013</v>
      </c>
      <c r="O6" s="6">
        <f t="shared" ref="O6:O13" si="5">I6-H6</f>
        <v>-2</v>
      </c>
      <c r="P6" s="5">
        <f t="shared" ref="P6:P13" si="6">D6-B6</f>
        <v>203.20900000000003</v>
      </c>
      <c r="Q6" s="6">
        <f t="shared" ref="Q6:Q13" si="7">I6-G6</f>
        <v>19</v>
      </c>
    </row>
    <row r="7" spans="1:17" ht="14.45" hidden="1" customHeight="1" outlineLevel="1" x14ac:dyDescent="0.2">
      <c r="A7" s="441" t="s">
        <v>169</v>
      </c>
      <c r="B7" s="120">
        <v>340.24299999999999</v>
      </c>
      <c r="C7" s="113">
        <v>454.137</v>
      </c>
      <c r="D7" s="113">
        <v>826.46600000000001</v>
      </c>
      <c r="E7" s="424">
        <f t="shared" si="0"/>
        <v>2.4290462992625859</v>
      </c>
      <c r="F7" s="129">
        <f t="shared" si="1"/>
        <v>1.8198605266692651</v>
      </c>
      <c r="G7" s="133">
        <v>35</v>
      </c>
      <c r="H7" s="113">
        <v>49</v>
      </c>
      <c r="I7" s="113">
        <v>83</v>
      </c>
      <c r="J7" s="425">
        <f t="shared" si="2"/>
        <v>2.3714285714285714</v>
      </c>
      <c r="K7" s="134">
        <f t="shared" si="3"/>
        <v>1.6938775510204083</v>
      </c>
      <c r="L7" s="121"/>
      <c r="M7" s="121"/>
      <c r="N7" s="5">
        <f t="shared" si="4"/>
        <v>372.32900000000001</v>
      </c>
      <c r="O7" s="6">
        <f t="shared" si="5"/>
        <v>34</v>
      </c>
      <c r="P7" s="5">
        <f t="shared" si="6"/>
        <v>486.22300000000001</v>
      </c>
      <c r="Q7" s="6">
        <f t="shared" si="7"/>
        <v>48</v>
      </c>
    </row>
    <row r="8" spans="1:17" ht="14.45" hidden="1" customHeight="1" outlineLevel="1" x14ac:dyDescent="0.2">
      <c r="A8" s="441" t="s">
        <v>170</v>
      </c>
      <c r="B8" s="120">
        <v>40.131</v>
      </c>
      <c r="C8" s="113">
        <v>67.744</v>
      </c>
      <c r="D8" s="113">
        <v>54.076999999999998</v>
      </c>
      <c r="E8" s="424">
        <f t="shared" si="0"/>
        <v>1.3475118985323067</v>
      </c>
      <c r="F8" s="129">
        <f t="shared" si="1"/>
        <v>0.79825519603212092</v>
      </c>
      <c r="G8" s="133">
        <v>5</v>
      </c>
      <c r="H8" s="113">
        <v>7</v>
      </c>
      <c r="I8" s="113">
        <v>8</v>
      </c>
      <c r="J8" s="425">
        <f t="shared" si="2"/>
        <v>1.6</v>
      </c>
      <c r="K8" s="134">
        <f t="shared" si="3"/>
        <v>1.1428571428571428</v>
      </c>
      <c r="L8" s="121"/>
      <c r="M8" s="121"/>
      <c r="N8" s="5">
        <f t="shared" si="4"/>
        <v>-13.667000000000002</v>
      </c>
      <c r="O8" s="6">
        <f t="shared" si="5"/>
        <v>1</v>
      </c>
      <c r="P8" s="5">
        <f t="shared" si="6"/>
        <v>13.945999999999998</v>
      </c>
      <c r="Q8" s="6">
        <f t="shared" si="7"/>
        <v>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306.83600000000001</v>
      </c>
      <c r="C10" s="113">
        <v>275</v>
      </c>
      <c r="D10" s="113">
        <v>282.63799999999998</v>
      </c>
      <c r="E10" s="424">
        <f t="shared" si="0"/>
        <v>0.92113702433873457</v>
      </c>
      <c r="F10" s="129">
        <f t="shared" si="1"/>
        <v>1.0277745454545453</v>
      </c>
      <c r="G10" s="133">
        <v>28</v>
      </c>
      <c r="H10" s="113">
        <v>30</v>
      </c>
      <c r="I10" s="113">
        <v>26</v>
      </c>
      <c r="J10" s="425">
        <f t="shared" si="2"/>
        <v>0.9285714285714286</v>
      </c>
      <c r="K10" s="134">
        <f t="shared" si="3"/>
        <v>0.8666666666666667</v>
      </c>
      <c r="L10" s="121"/>
      <c r="M10" s="121"/>
      <c r="N10" s="5">
        <f t="shared" si="4"/>
        <v>7.6379999999999768</v>
      </c>
      <c r="O10" s="6">
        <f t="shared" si="5"/>
        <v>-4</v>
      </c>
      <c r="P10" s="5">
        <f t="shared" si="6"/>
        <v>-24.198000000000036</v>
      </c>
      <c r="Q10" s="6">
        <f t="shared" si="7"/>
        <v>-2</v>
      </c>
    </row>
    <row r="11" spans="1:17" ht="14.45" hidden="1" customHeight="1" outlineLevel="1" x14ac:dyDescent="0.2">
      <c r="A11" s="441" t="s">
        <v>173</v>
      </c>
      <c r="B11" s="120">
        <v>71.662999999999997</v>
      </c>
      <c r="C11" s="113">
        <v>70.266999999999996</v>
      </c>
      <c r="D11" s="113">
        <v>71.543999999999997</v>
      </c>
      <c r="E11" s="424">
        <f t="shared" si="0"/>
        <v>0.99833944992534507</v>
      </c>
      <c r="F11" s="129">
        <f t="shared" si="1"/>
        <v>1.0181735380761952</v>
      </c>
      <c r="G11" s="133">
        <v>11</v>
      </c>
      <c r="H11" s="113">
        <v>7</v>
      </c>
      <c r="I11" s="113">
        <v>9</v>
      </c>
      <c r="J11" s="425">
        <f t="shared" si="2"/>
        <v>0.81818181818181823</v>
      </c>
      <c r="K11" s="134">
        <f t="shared" si="3"/>
        <v>1.2857142857142858</v>
      </c>
      <c r="L11" s="121"/>
      <c r="M11" s="121"/>
      <c r="N11" s="5">
        <f t="shared" si="4"/>
        <v>1.277000000000001</v>
      </c>
      <c r="O11" s="6">
        <f t="shared" si="5"/>
        <v>2</v>
      </c>
      <c r="P11" s="5">
        <f t="shared" si="6"/>
        <v>-0.11899999999999977</v>
      </c>
      <c r="Q11" s="6">
        <f t="shared" si="7"/>
        <v>-2</v>
      </c>
    </row>
    <row r="12" spans="1:17" ht="14.45" hidden="1" customHeight="1" outlineLevel="1" thickBot="1" x14ac:dyDescent="0.25">
      <c r="A12" s="442" t="s">
        <v>208</v>
      </c>
      <c r="B12" s="238">
        <v>9.8759999999999994</v>
      </c>
      <c r="C12" s="239">
        <v>15.827</v>
      </c>
      <c r="D12" s="239">
        <v>8.8569999999999993</v>
      </c>
      <c r="E12" s="424">
        <f t="shared" si="0"/>
        <v>0.89682057513163227</v>
      </c>
      <c r="F12" s="129">
        <f t="shared" si="1"/>
        <v>0.55961331901181521</v>
      </c>
      <c r="G12" s="241">
        <v>2</v>
      </c>
      <c r="H12" s="239">
        <v>2</v>
      </c>
      <c r="I12" s="239">
        <v>2</v>
      </c>
      <c r="J12" s="426">
        <f t="shared" si="2"/>
        <v>1</v>
      </c>
      <c r="K12" s="242">
        <f t="shared" si="3"/>
        <v>1</v>
      </c>
      <c r="L12" s="121"/>
      <c r="M12" s="121"/>
      <c r="N12" s="243">
        <f t="shared" si="4"/>
        <v>-6.9700000000000006</v>
      </c>
      <c r="O12" s="244">
        <f t="shared" si="5"/>
        <v>0</v>
      </c>
      <c r="P12" s="243">
        <f t="shared" si="6"/>
        <v>-1.0190000000000001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1897.375</v>
      </c>
      <c r="C13" s="116">
        <f>SUM(C5:C12)</f>
        <v>2465.4839999999999</v>
      </c>
      <c r="D13" s="116">
        <f>SUM(D5:D12)</f>
        <v>2502.2199999999993</v>
      </c>
      <c r="E13" s="420">
        <f>IF(OR(D13=0,B13=0),0,D13/B13)</f>
        <v>1.3187798932736012</v>
      </c>
      <c r="F13" s="135">
        <f>IF(OR(D13=0,C13=0),0,D13/C13)</f>
        <v>1.0149001169750034</v>
      </c>
      <c r="G13" s="136">
        <f>SUM(G5:G12)</f>
        <v>199</v>
      </c>
      <c r="H13" s="116">
        <f>SUM(H5:H12)</f>
        <v>267</v>
      </c>
      <c r="I13" s="116">
        <f>SUM(I5:I12)</f>
        <v>293</v>
      </c>
      <c r="J13" s="420">
        <f>IF(OR(I13=0,G13=0),0,I13/G13)</f>
        <v>1.4723618090452262</v>
      </c>
      <c r="K13" s="137">
        <f>IF(OR(I13=0,H13=0),0,I13/H13)</f>
        <v>1.0973782771535581</v>
      </c>
      <c r="L13" s="121"/>
      <c r="M13" s="121"/>
      <c r="N13" s="127">
        <f t="shared" si="4"/>
        <v>36.735999999999422</v>
      </c>
      <c r="O13" s="138">
        <f t="shared" si="5"/>
        <v>26</v>
      </c>
      <c r="P13" s="127">
        <f t="shared" si="6"/>
        <v>604.84499999999935</v>
      </c>
      <c r="Q13" s="138">
        <f t="shared" si="7"/>
        <v>94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995.60500000000002</v>
      </c>
      <c r="C18" s="114">
        <v>1233.597</v>
      </c>
      <c r="D18" s="114">
        <v>922.40800000000002</v>
      </c>
      <c r="E18" s="424">
        <f>IF(OR(D18=0,B18=0),"",D18/B18)</f>
        <v>0.92647987906850604</v>
      </c>
      <c r="F18" s="129">
        <f>IF(OR(D18=0,C18=0),"",D18/C18)</f>
        <v>0.74773852400743523</v>
      </c>
      <c r="G18" s="119">
        <v>97</v>
      </c>
      <c r="H18" s="114">
        <v>127</v>
      </c>
      <c r="I18" s="114">
        <v>125</v>
      </c>
      <c r="J18" s="424">
        <f>IF(OR(I18=0,G18=0),"",I18/G18)</f>
        <v>1.2886597938144331</v>
      </c>
      <c r="K18" s="131">
        <f>IF(OR(I18=0,H18=0),"",I18/H18)</f>
        <v>0.98425196850393704</v>
      </c>
      <c r="L18" s="649">
        <v>0.91871999999999998</v>
      </c>
      <c r="M18" s="650"/>
      <c r="N18" s="145">
        <f t="shared" ref="N18:N26" si="8">D18-C18</f>
        <v>-311.18899999999996</v>
      </c>
      <c r="O18" s="146">
        <f t="shared" ref="O18:O26" si="9">I18-H18</f>
        <v>-2</v>
      </c>
      <c r="P18" s="145">
        <f t="shared" ref="P18:P26" si="10">D18-B18</f>
        <v>-73.197000000000003</v>
      </c>
      <c r="Q18" s="146">
        <f t="shared" ref="Q18:Q26" si="11">I18-G18</f>
        <v>28</v>
      </c>
    </row>
    <row r="19" spans="1:17" ht="14.45" hidden="1" customHeight="1" outlineLevel="1" x14ac:dyDescent="0.2">
      <c r="A19" s="441" t="s">
        <v>168</v>
      </c>
      <c r="B19" s="120">
        <v>119.699</v>
      </c>
      <c r="C19" s="113">
        <v>322.26900000000001</v>
      </c>
      <c r="D19" s="113">
        <v>336.23</v>
      </c>
      <c r="E19" s="425">
        <f t="shared" ref="E19:E25" si="12">IF(OR(D19=0,B19=0),"",D19/B19)</f>
        <v>2.8089624808895648</v>
      </c>
      <c r="F19" s="132">
        <f t="shared" ref="F19:F25" si="13">IF(OR(D19=0,C19=0),"",D19/C19)</f>
        <v>1.0433209523720868</v>
      </c>
      <c r="G19" s="120">
        <v>19</v>
      </c>
      <c r="H19" s="113">
        <v>42</v>
      </c>
      <c r="I19" s="113">
        <v>40</v>
      </c>
      <c r="J19" s="425">
        <f t="shared" ref="J19:J25" si="14">IF(OR(I19=0,G19=0),"",I19/G19)</f>
        <v>2.1052631578947367</v>
      </c>
      <c r="K19" s="134">
        <f t="shared" ref="K19:K25" si="15">IF(OR(I19=0,H19=0),"",I19/H19)</f>
        <v>0.95238095238095233</v>
      </c>
      <c r="L19" s="649">
        <v>0.99456</v>
      </c>
      <c r="M19" s="650"/>
      <c r="N19" s="147">
        <f t="shared" si="8"/>
        <v>13.961000000000013</v>
      </c>
      <c r="O19" s="148">
        <f t="shared" si="9"/>
        <v>-2</v>
      </c>
      <c r="P19" s="147">
        <f t="shared" si="10"/>
        <v>216.53100000000001</v>
      </c>
      <c r="Q19" s="148">
        <f t="shared" si="11"/>
        <v>21</v>
      </c>
    </row>
    <row r="20" spans="1:17" ht="14.45" hidden="1" customHeight="1" outlineLevel="1" x14ac:dyDescent="0.2">
      <c r="A20" s="441" t="s">
        <v>169</v>
      </c>
      <c r="B20" s="120">
        <v>325.29300000000001</v>
      </c>
      <c r="C20" s="113">
        <v>439.20800000000003</v>
      </c>
      <c r="D20" s="113">
        <v>805.22900000000004</v>
      </c>
      <c r="E20" s="425">
        <f t="shared" si="12"/>
        <v>2.4753960275812883</v>
      </c>
      <c r="F20" s="132">
        <f t="shared" si="13"/>
        <v>1.8333659678330085</v>
      </c>
      <c r="G20" s="120">
        <v>33</v>
      </c>
      <c r="H20" s="113">
        <v>48</v>
      </c>
      <c r="I20" s="113">
        <v>81</v>
      </c>
      <c r="J20" s="425">
        <f t="shared" si="14"/>
        <v>2.4545454545454546</v>
      </c>
      <c r="K20" s="134">
        <f t="shared" si="15"/>
        <v>1.6875</v>
      </c>
      <c r="L20" s="649">
        <v>0.96671999999999991</v>
      </c>
      <c r="M20" s="650"/>
      <c r="N20" s="147">
        <f t="shared" si="8"/>
        <v>366.02100000000002</v>
      </c>
      <c r="O20" s="148">
        <f t="shared" si="9"/>
        <v>33</v>
      </c>
      <c r="P20" s="147">
        <f t="shared" si="10"/>
        <v>479.93600000000004</v>
      </c>
      <c r="Q20" s="148">
        <f t="shared" si="11"/>
        <v>48</v>
      </c>
    </row>
    <row r="21" spans="1:17" ht="14.45" hidden="1" customHeight="1" outlineLevel="1" x14ac:dyDescent="0.2">
      <c r="A21" s="441" t="s">
        <v>170</v>
      </c>
      <c r="B21" s="120">
        <v>40.131</v>
      </c>
      <c r="C21" s="113">
        <v>67.744</v>
      </c>
      <c r="D21" s="113">
        <v>54.076999999999998</v>
      </c>
      <c r="E21" s="425">
        <f t="shared" si="12"/>
        <v>1.3475118985323067</v>
      </c>
      <c r="F21" s="132">
        <f t="shared" si="13"/>
        <v>0.79825519603212092</v>
      </c>
      <c r="G21" s="120">
        <v>5</v>
      </c>
      <c r="H21" s="113">
        <v>7</v>
      </c>
      <c r="I21" s="113">
        <v>8</v>
      </c>
      <c r="J21" s="425">
        <f t="shared" si="14"/>
        <v>1.6</v>
      </c>
      <c r="K21" s="134">
        <f t="shared" si="15"/>
        <v>1.1428571428571428</v>
      </c>
      <c r="L21" s="649">
        <v>1.11744</v>
      </c>
      <c r="M21" s="650"/>
      <c r="N21" s="147">
        <f t="shared" si="8"/>
        <v>-13.667000000000002</v>
      </c>
      <c r="O21" s="148">
        <f t="shared" si="9"/>
        <v>1</v>
      </c>
      <c r="P21" s="147">
        <f t="shared" si="10"/>
        <v>13.945999999999998</v>
      </c>
      <c r="Q21" s="148">
        <f t="shared" si="11"/>
        <v>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306.83600000000001</v>
      </c>
      <c r="C23" s="113">
        <v>275</v>
      </c>
      <c r="D23" s="113">
        <v>282.63799999999998</v>
      </c>
      <c r="E23" s="425">
        <f t="shared" si="12"/>
        <v>0.92113702433873457</v>
      </c>
      <c r="F23" s="132">
        <f t="shared" si="13"/>
        <v>1.0277745454545453</v>
      </c>
      <c r="G23" s="120">
        <v>28</v>
      </c>
      <c r="H23" s="113">
        <v>30</v>
      </c>
      <c r="I23" s="113">
        <v>26</v>
      </c>
      <c r="J23" s="425">
        <f t="shared" si="14"/>
        <v>0.9285714285714286</v>
      </c>
      <c r="K23" s="134">
        <f t="shared" si="15"/>
        <v>0.8666666666666667</v>
      </c>
      <c r="L23" s="649">
        <v>0.98495999999999995</v>
      </c>
      <c r="M23" s="650"/>
      <c r="N23" s="147">
        <f t="shared" si="8"/>
        <v>7.6379999999999768</v>
      </c>
      <c r="O23" s="148">
        <f t="shared" si="9"/>
        <v>-4</v>
      </c>
      <c r="P23" s="147">
        <f t="shared" si="10"/>
        <v>-24.198000000000036</v>
      </c>
      <c r="Q23" s="148">
        <f t="shared" si="11"/>
        <v>-2</v>
      </c>
    </row>
    <row r="24" spans="1:17" ht="14.45" hidden="1" customHeight="1" outlineLevel="1" x14ac:dyDescent="0.2">
      <c r="A24" s="441" t="s">
        <v>173</v>
      </c>
      <c r="B24" s="120">
        <v>71.662999999999997</v>
      </c>
      <c r="C24" s="113">
        <v>70.266999999999996</v>
      </c>
      <c r="D24" s="113">
        <v>71.543999999999997</v>
      </c>
      <c r="E24" s="425">
        <f t="shared" si="12"/>
        <v>0.99833944992534507</v>
      </c>
      <c r="F24" s="132">
        <f t="shared" si="13"/>
        <v>1.0181735380761952</v>
      </c>
      <c r="G24" s="120">
        <v>11</v>
      </c>
      <c r="H24" s="113">
        <v>7</v>
      </c>
      <c r="I24" s="113">
        <v>9</v>
      </c>
      <c r="J24" s="425">
        <f t="shared" si="14"/>
        <v>0.81818181818181823</v>
      </c>
      <c r="K24" s="134">
        <f t="shared" si="15"/>
        <v>1.2857142857142858</v>
      </c>
      <c r="L24" s="649">
        <v>1.0147199999999998</v>
      </c>
      <c r="M24" s="650"/>
      <c r="N24" s="147">
        <f t="shared" si="8"/>
        <v>1.277000000000001</v>
      </c>
      <c r="O24" s="148">
        <f t="shared" si="9"/>
        <v>2</v>
      </c>
      <c r="P24" s="147">
        <f t="shared" si="10"/>
        <v>-0.11899999999999977</v>
      </c>
      <c r="Q24" s="148">
        <f t="shared" si="11"/>
        <v>-2</v>
      </c>
    </row>
    <row r="25" spans="1:17" ht="14.45" hidden="1" customHeight="1" outlineLevel="1" thickBot="1" x14ac:dyDescent="0.25">
      <c r="A25" s="442" t="s">
        <v>208</v>
      </c>
      <c r="B25" s="238">
        <v>9.8759999999999994</v>
      </c>
      <c r="C25" s="239">
        <v>15.827</v>
      </c>
      <c r="D25" s="239">
        <v>8.8569999999999993</v>
      </c>
      <c r="E25" s="426">
        <f t="shared" si="12"/>
        <v>0.89682057513163227</v>
      </c>
      <c r="F25" s="240">
        <f t="shared" si="13"/>
        <v>0.55961331901181521</v>
      </c>
      <c r="G25" s="238">
        <v>2</v>
      </c>
      <c r="H25" s="239">
        <v>2</v>
      </c>
      <c r="I25" s="239">
        <v>2</v>
      </c>
      <c r="J25" s="426">
        <f t="shared" si="14"/>
        <v>1</v>
      </c>
      <c r="K25" s="242">
        <f t="shared" si="15"/>
        <v>1</v>
      </c>
      <c r="L25" s="356"/>
      <c r="M25" s="357"/>
      <c r="N25" s="245">
        <f t="shared" si="8"/>
        <v>-6.9700000000000006</v>
      </c>
      <c r="O25" s="246">
        <f t="shared" si="9"/>
        <v>0</v>
      </c>
      <c r="P25" s="245">
        <f t="shared" si="10"/>
        <v>-1.0190000000000001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1869.1030000000003</v>
      </c>
      <c r="C26" s="150">
        <f>SUM(C18:C25)</f>
        <v>2423.9120000000003</v>
      </c>
      <c r="D26" s="150">
        <f>SUM(D18:D25)</f>
        <v>2480.9830000000002</v>
      </c>
      <c r="E26" s="421">
        <f>IF(OR(D26=0,B26=0),0,D26/B26)</f>
        <v>1.3273655865942111</v>
      </c>
      <c r="F26" s="151">
        <f>IF(OR(D26=0,C26=0),0,D26/C26)</f>
        <v>1.0235449966830479</v>
      </c>
      <c r="G26" s="149">
        <f>SUM(G18:G25)</f>
        <v>195</v>
      </c>
      <c r="H26" s="150">
        <f>SUM(H18:H25)</f>
        <v>263</v>
      </c>
      <c r="I26" s="150">
        <f>SUM(I18:I25)</f>
        <v>291</v>
      </c>
      <c r="J26" s="421">
        <f>IF(OR(I26=0,G26=0),0,I26/G26)</f>
        <v>1.4923076923076923</v>
      </c>
      <c r="K26" s="152">
        <f>IF(OR(I26=0,H26=0),0,I26/H26)</f>
        <v>1.1064638783269962</v>
      </c>
      <c r="L26" s="121"/>
      <c r="M26" s="121"/>
      <c r="N26" s="143">
        <f t="shared" si="8"/>
        <v>57.070999999999913</v>
      </c>
      <c r="O26" s="153">
        <f t="shared" si="9"/>
        <v>28</v>
      </c>
      <c r="P26" s="143">
        <f t="shared" si="10"/>
        <v>611.87999999999988</v>
      </c>
      <c r="Q26" s="153">
        <f t="shared" si="11"/>
        <v>96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26.643000000000001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3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-26.643000000000001</v>
      </c>
      <c r="O31" s="146">
        <f t="shared" ref="O31:O39" si="17">I31-H31</f>
        <v>-3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13.321999999999999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2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-13.321999999999999</v>
      </c>
      <c r="Q32" s="148">
        <f t="shared" si="19"/>
        <v>-2</v>
      </c>
    </row>
    <row r="33" spans="1:17" ht="14.45" hidden="1" customHeight="1" outlineLevel="1" x14ac:dyDescent="0.2">
      <c r="A33" s="441" t="s">
        <v>169</v>
      </c>
      <c r="B33" s="120">
        <v>14.95</v>
      </c>
      <c r="C33" s="113">
        <v>14.929</v>
      </c>
      <c r="D33" s="113">
        <v>21.236999999999998</v>
      </c>
      <c r="E33" s="425">
        <f t="shared" si="20"/>
        <v>1.4205351170568561</v>
      </c>
      <c r="F33" s="132">
        <f t="shared" si="21"/>
        <v>1.4225333244021701</v>
      </c>
      <c r="G33" s="133">
        <v>2</v>
      </c>
      <c r="H33" s="113">
        <v>1</v>
      </c>
      <c r="I33" s="113">
        <v>2</v>
      </c>
      <c r="J33" s="425">
        <f t="shared" si="22"/>
        <v>1</v>
      </c>
      <c r="K33" s="134">
        <f t="shared" si="23"/>
        <v>2</v>
      </c>
      <c r="L33" s="155"/>
      <c r="M33" s="155"/>
      <c r="N33" s="147">
        <f t="shared" si="16"/>
        <v>6.3079999999999981</v>
      </c>
      <c r="O33" s="148">
        <f t="shared" si="17"/>
        <v>1</v>
      </c>
      <c r="P33" s="147">
        <f t="shared" si="18"/>
        <v>6.286999999999999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28.271999999999998</v>
      </c>
      <c r="C39" s="162">
        <f>SUM(C31:C38)</f>
        <v>41.572000000000003</v>
      </c>
      <c r="D39" s="162">
        <f>SUM(D31:D38)</f>
        <v>21.236999999999998</v>
      </c>
      <c r="E39" s="422">
        <f>IF(OR(D39=0,B39=0),0,D39/B39)</f>
        <v>0.75116723259762308</v>
      </c>
      <c r="F39" s="163">
        <f>IF(OR(D39=0,C39=0),0,D39/C39)</f>
        <v>0.51084864812854802</v>
      </c>
      <c r="G39" s="164">
        <f>SUM(G31:G38)</f>
        <v>4</v>
      </c>
      <c r="H39" s="162">
        <f>SUM(H31:H38)</f>
        <v>4</v>
      </c>
      <c r="I39" s="162">
        <f>SUM(I31:I38)</f>
        <v>2</v>
      </c>
      <c r="J39" s="422">
        <f>IF(OR(I39=0,G39=0),0,I39/G39)</f>
        <v>0.5</v>
      </c>
      <c r="K39" s="165">
        <f>IF(OR(I39=0,H39=0),0,I39/H39)</f>
        <v>0.5</v>
      </c>
      <c r="L39" s="155"/>
      <c r="M39" s="155"/>
      <c r="N39" s="160">
        <f t="shared" si="16"/>
        <v>-20.335000000000004</v>
      </c>
      <c r="O39" s="166">
        <f t="shared" si="17"/>
        <v>-2</v>
      </c>
      <c r="P39" s="160">
        <f t="shared" si="18"/>
        <v>-7.0350000000000001</v>
      </c>
      <c r="Q39" s="166">
        <f t="shared" si="19"/>
        <v>-2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07B6203-DD29-4326-8DC2-4EE87D0271B0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291</v>
      </c>
      <c r="C33" s="199">
        <v>173</v>
      </c>
      <c r="D33" s="84">
        <f>IF(C33="","",C33-B33)</f>
        <v>-118</v>
      </c>
      <c r="E33" s="85">
        <f>IF(C33="","",C33/B33)</f>
        <v>0.59450171821305842</v>
      </c>
      <c r="F33" s="86">
        <v>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728</v>
      </c>
      <c r="C34" s="200">
        <v>396</v>
      </c>
      <c r="D34" s="87">
        <f t="shared" ref="D34:D45" si="0">IF(C34="","",C34-B34)</f>
        <v>-332</v>
      </c>
      <c r="E34" s="88">
        <f t="shared" ref="E34:E45" si="1">IF(C34="","",C34/B34)</f>
        <v>0.54395604395604391</v>
      </c>
      <c r="F34" s="89">
        <v>19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1116</v>
      </c>
      <c r="C35" s="200">
        <v>655</v>
      </c>
      <c r="D35" s="87">
        <f t="shared" si="0"/>
        <v>-461</v>
      </c>
      <c r="E35" s="88">
        <f t="shared" si="1"/>
        <v>0.5869175627240143</v>
      </c>
      <c r="F35" s="89">
        <v>64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1196</v>
      </c>
      <c r="C36" s="200">
        <v>695</v>
      </c>
      <c r="D36" s="87">
        <f t="shared" si="0"/>
        <v>-501</v>
      </c>
      <c r="E36" s="88">
        <f t="shared" si="1"/>
        <v>0.58110367892976589</v>
      </c>
      <c r="F36" s="89">
        <v>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1455</v>
      </c>
      <c r="C37" s="200">
        <v>813</v>
      </c>
      <c r="D37" s="87">
        <f t="shared" si="0"/>
        <v>-642</v>
      </c>
      <c r="E37" s="88">
        <f t="shared" si="1"/>
        <v>0.55876288659793816</v>
      </c>
      <c r="F37" s="89">
        <v>61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1687</v>
      </c>
      <c r="C38" s="200">
        <v>991</v>
      </c>
      <c r="D38" s="87">
        <f t="shared" si="0"/>
        <v>-696</v>
      </c>
      <c r="E38" s="88">
        <f t="shared" si="1"/>
        <v>0.58743331357439244</v>
      </c>
      <c r="F38" s="89">
        <v>91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2051</v>
      </c>
      <c r="C39" s="200">
        <v>1178</v>
      </c>
      <c r="D39" s="87">
        <f t="shared" si="0"/>
        <v>-873</v>
      </c>
      <c r="E39" s="88">
        <f t="shared" si="1"/>
        <v>0.57435397367137986</v>
      </c>
      <c r="F39" s="89">
        <v>93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2371</v>
      </c>
      <c r="C40" s="200">
        <v>1375</v>
      </c>
      <c r="D40" s="87">
        <f t="shared" si="0"/>
        <v>-996</v>
      </c>
      <c r="E40" s="88">
        <f t="shared" si="1"/>
        <v>0.57992408266554196</v>
      </c>
      <c r="F40" s="89">
        <v>108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2599</v>
      </c>
      <c r="C41" s="200">
        <v>1517</v>
      </c>
      <c r="D41" s="87">
        <f t="shared" si="0"/>
        <v>-1082</v>
      </c>
      <c r="E41" s="88">
        <f t="shared" si="1"/>
        <v>0.58368603308964984</v>
      </c>
      <c r="F41" s="89">
        <v>126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2696</v>
      </c>
      <c r="C42" s="200">
        <v>1568</v>
      </c>
      <c r="D42" s="87">
        <f t="shared" si="0"/>
        <v>-1128</v>
      </c>
      <c r="E42" s="88">
        <f t="shared" si="1"/>
        <v>0.58160237388724034</v>
      </c>
      <c r="F42" s="89">
        <v>117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4212</v>
      </c>
      <c r="C43" s="200">
        <v>2513</v>
      </c>
      <c r="D43" s="87">
        <f t="shared" si="0"/>
        <v>-1699</v>
      </c>
      <c r="E43" s="88">
        <f t="shared" si="1"/>
        <v>0.5966286799620133</v>
      </c>
      <c r="F43" s="89">
        <v>157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4889</v>
      </c>
      <c r="C44" s="200">
        <v>3042</v>
      </c>
      <c r="D44" s="87">
        <f t="shared" si="0"/>
        <v>-1847</v>
      </c>
      <c r="E44" s="88">
        <f t="shared" si="1"/>
        <v>0.62221313151973823</v>
      </c>
      <c r="F44" s="89">
        <v>251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4D51481-3D62-4046-AF8A-A1F24DAB7B7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9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7818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4" t="s">
        <v>7646</v>
      </c>
      <c r="B5" s="925">
        <v>1</v>
      </c>
      <c r="C5" s="926">
        <v>27.6</v>
      </c>
      <c r="D5" s="927">
        <v>105</v>
      </c>
      <c r="E5" s="928">
        <v>2</v>
      </c>
      <c r="F5" s="929">
        <v>65.3</v>
      </c>
      <c r="G5" s="930">
        <v>82.5</v>
      </c>
      <c r="H5" s="931">
        <v>1</v>
      </c>
      <c r="I5" s="932">
        <v>27.6</v>
      </c>
      <c r="J5" s="933">
        <v>31</v>
      </c>
      <c r="K5" s="934">
        <v>27.6</v>
      </c>
      <c r="L5" s="931">
        <v>13</v>
      </c>
      <c r="M5" s="931">
        <v>117</v>
      </c>
      <c r="N5" s="935">
        <v>39</v>
      </c>
      <c r="O5" s="931" t="s">
        <v>7647</v>
      </c>
      <c r="P5" s="936" t="s">
        <v>7648</v>
      </c>
      <c r="Q5" s="937">
        <f>H5-B5</f>
        <v>0</v>
      </c>
      <c r="R5" s="952">
        <f>I5-C5</f>
        <v>0</v>
      </c>
      <c r="S5" s="937">
        <f>H5-E5</f>
        <v>-1</v>
      </c>
      <c r="T5" s="952">
        <f>I5-F5</f>
        <v>-37.699999999999996</v>
      </c>
      <c r="U5" s="962">
        <v>39</v>
      </c>
      <c r="V5" s="925">
        <v>31</v>
      </c>
      <c r="W5" s="925">
        <v>-8</v>
      </c>
      <c r="X5" s="963">
        <v>0.79487179487179482</v>
      </c>
      <c r="Y5" s="964"/>
    </row>
    <row r="6" spans="1:25" ht="14.45" customHeight="1" x14ac:dyDescent="0.2">
      <c r="A6" s="922" t="s">
        <v>7649</v>
      </c>
      <c r="B6" s="903"/>
      <c r="C6" s="904"/>
      <c r="D6" s="905"/>
      <c r="E6" s="907"/>
      <c r="F6" s="891"/>
      <c r="G6" s="892"/>
      <c r="H6" s="887">
        <v>14</v>
      </c>
      <c r="I6" s="888">
        <v>194.42</v>
      </c>
      <c r="J6" s="889">
        <v>13.8</v>
      </c>
      <c r="K6" s="893">
        <v>13.87</v>
      </c>
      <c r="L6" s="890">
        <v>11</v>
      </c>
      <c r="M6" s="890">
        <v>72</v>
      </c>
      <c r="N6" s="894">
        <v>24</v>
      </c>
      <c r="O6" s="890" t="s">
        <v>7647</v>
      </c>
      <c r="P6" s="906" t="s">
        <v>7650</v>
      </c>
      <c r="Q6" s="895">
        <f t="shared" ref="Q6:R69" si="0">H6-B6</f>
        <v>14</v>
      </c>
      <c r="R6" s="953">
        <f t="shared" si="0"/>
        <v>194.42</v>
      </c>
      <c r="S6" s="895">
        <f t="shared" ref="S6:S69" si="1">H6-E6</f>
        <v>14</v>
      </c>
      <c r="T6" s="953">
        <f t="shared" ref="T6:T69" si="2">I6-F6</f>
        <v>194.42</v>
      </c>
      <c r="U6" s="960">
        <v>336</v>
      </c>
      <c r="V6" s="903">
        <v>193.20000000000002</v>
      </c>
      <c r="W6" s="903">
        <v>-142.79999999999998</v>
      </c>
      <c r="X6" s="958">
        <v>0.57500000000000007</v>
      </c>
      <c r="Y6" s="956"/>
    </row>
    <row r="7" spans="1:25" ht="14.45" customHeight="1" x14ac:dyDescent="0.2">
      <c r="A7" s="922" t="s">
        <v>7651</v>
      </c>
      <c r="B7" s="903"/>
      <c r="C7" s="904"/>
      <c r="D7" s="905"/>
      <c r="E7" s="907"/>
      <c r="F7" s="891"/>
      <c r="G7" s="892"/>
      <c r="H7" s="887">
        <v>3</v>
      </c>
      <c r="I7" s="888">
        <v>21.28</v>
      </c>
      <c r="J7" s="896">
        <v>17.3</v>
      </c>
      <c r="K7" s="893">
        <v>7.09</v>
      </c>
      <c r="L7" s="890">
        <v>5</v>
      </c>
      <c r="M7" s="890">
        <v>45</v>
      </c>
      <c r="N7" s="894">
        <v>15</v>
      </c>
      <c r="O7" s="890" t="s">
        <v>7647</v>
      </c>
      <c r="P7" s="906" t="s">
        <v>7652</v>
      </c>
      <c r="Q7" s="895">
        <f t="shared" si="0"/>
        <v>3</v>
      </c>
      <c r="R7" s="953">
        <f t="shared" si="0"/>
        <v>21.28</v>
      </c>
      <c r="S7" s="895">
        <f t="shared" si="1"/>
        <v>3</v>
      </c>
      <c r="T7" s="953">
        <f t="shared" si="2"/>
        <v>21.28</v>
      </c>
      <c r="U7" s="960">
        <v>45</v>
      </c>
      <c r="V7" s="903">
        <v>51.900000000000006</v>
      </c>
      <c r="W7" s="903">
        <v>6.9000000000000057</v>
      </c>
      <c r="X7" s="958">
        <v>1.1533333333333335</v>
      </c>
      <c r="Y7" s="956">
        <v>13</v>
      </c>
    </row>
    <row r="8" spans="1:25" ht="14.45" customHeight="1" x14ac:dyDescent="0.2">
      <c r="A8" s="923" t="s">
        <v>7653</v>
      </c>
      <c r="B8" s="909">
        <v>24</v>
      </c>
      <c r="C8" s="910">
        <v>197.01</v>
      </c>
      <c r="D8" s="908">
        <v>10.9</v>
      </c>
      <c r="E8" s="911">
        <v>19</v>
      </c>
      <c r="F8" s="912">
        <v>149.07</v>
      </c>
      <c r="G8" s="897">
        <v>7.9</v>
      </c>
      <c r="H8" s="913">
        <v>35</v>
      </c>
      <c r="I8" s="914">
        <v>284.14999999999998</v>
      </c>
      <c r="J8" s="898">
        <v>11.1</v>
      </c>
      <c r="K8" s="915">
        <v>7.77</v>
      </c>
      <c r="L8" s="916">
        <v>5</v>
      </c>
      <c r="M8" s="916">
        <v>45</v>
      </c>
      <c r="N8" s="917">
        <v>15</v>
      </c>
      <c r="O8" s="916" t="s">
        <v>7647</v>
      </c>
      <c r="P8" s="918" t="s">
        <v>7654</v>
      </c>
      <c r="Q8" s="919">
        <f t="shared" si="0"/>
        <v>11</v>
      </c>
      <c r="R8" s="954">
        <f t="shared" si="0"/>
        <v>87.139999999999986</v>
      </c>
      <c r="S8" s="919">
        <f t="shared" si="1"/>
        <v>16</v>
      </c>
      <c r="T8" s="954">
        <f t="shared" si="2"/>
        <v>135.07999999999998</v>
      </c>
      <c r="U8" s="961">
        <v>525</v>
      </c>
      <c r="V8" s="909">
        <v>388.5</v>
      </c>
      <c r="W8" s="909">
        <v>-136.5</v>
      </c>
      <c r="X8" s="959">
        <v>0.74</v>
      </c>
      <c r="Y8" s="957">
        <v>26</v>
      </c>
    </row>
    <row r="9" spans="1:25" ht="14.45" customHeight="1" x14ac:dyDescent="0.2">
      <c r="A9" s="922" t="s">
        <v>7655</v>
      </c>
      <c r="B9" s="899">
        <v>2</v>
      </c>
      <c r="C9" s="900">
        <v>106.79</v>
      </c>
      <c r="D9" s="901">
        <v>79.5</v>
      </c>
      <c r="E9" s="907">
        <v>1</v>
      </c>
      <c r="F9" s="891">
        <v>52.63</v>
      </c>
      <c r="G9" s="892">
        <v>146</v>
      </c>
      <c r="H9" s="890"/>
      <c r="I9" s="891"/>
      <c r="J9" s="892"/>
      <c r="K9" s="893">
        <v>52.63</v>
      </c>
      <c r="L9" s="890">
        <v>43</v>
      </c>
      <c r="M9" s="890">
        <v>225</v>
      </c>
      <c r="N9" s="894">
        <v>75</v>
      </c>
      <c r="O9" s="890" t="s">
        <v>7647</v>
      </c>
      <c r="P9" s="906" t="s">
        <v>7656</v>
      </c>
      <c r="Q9" s="895">
        <f t="shared" si="0"/>
        <v>-2</v>
      </c>
      <c r="R9" s="953">
        <f t="shared" si="0"/>
        <v>-106.79</v>
      </c>
      <c r="S9" s="895">
        <f t="shared" si="1"/>
        <v>-1</v>
      </c>
      <c r="T9" s="953">
        <f t="shared" si="2"/>
        <v>-52.63</v>
      </c>
      <c r="U9" s="960" t="s">
        <v>329</v>
      </c>
      <c r="V9" s="903" t="s">
        <v>329</v>
      </c>
      <c r="W9" s="903" t="s">
        <v>329</v>
      </c>
      <c r="X9" s="958" t="s">
        <v>329</v>
      </c>
      <c r="Y9" s="956"/>
    </row>
    <row r="10" spans="1:25" ht="14.45" customHeight="1" x14ac:dyDescent="0.2">
      <c r="A10" s="922" t="s">
        <v>7657</v>
      </c>
      <c r="B10" s="903">
        <v>5</v>
      </c>
      <c r="C10" s="904">
        <v>168.56</v>
      </c>
      <c r="D10" s="905">
        <v>49</v>
      </c>
      <c r="E10" s="887">
        <v>9</v>
      </c>
      <c r="F10" s="888">
        <v>277.70999999999998</v>
      </c>
      <c r="G10" s="889">
        <v>27.9</v>
      </c>
      <c r="H10" s="890">
        <v>3</v>
      </c>
      <c r="I10" s="891">
        <v>88.66</v>
      </c>
      <c r="J10" s="892">
        <v>36</v>
      </c>
      <c r="K10" s="893">
        <v>33.15</v>
      </c>
      <c r="L10" s="890">
        <v>22</v>
      </c>
      <c r="M10" s="890">
        <v>135</v>
      </c>
      <c r="N10" s="894">
        <v>45</v>
      </c>
      <c r="O10" s="890" t="s">
        <v>7647</v>
      </c>
      <c r="P10" s="906" t="s">
        <v>7658</v>
      </c>
      <c r="Q10" s="895">
        <f t="shared" si="0"/>
        <v>-2</v>
      </c>
      <c r="R10" s="953">
        <f t="shared" si="0"/>
        <v>-79.900000000000006</v>
      </c>
      <c r="S10" s="895">
        <f t="shared" si="1"/>
        <v>-6</v>
      </c>
      <c r="T10" s="953">
        <f t="shared" si="2"/>
        <v>-189.04999999999998</v>
      </c>
      <c r="U10" s="960">
        <v>135</v>
      </c>
      <c r="V10" s="903">
        <v>108</v>
      </c>
      <c r="W10" s="903">
        <v>-27</v>
      </c>
      <c r="X10" s="958">
        <v>0.8</v>
      </c>
      <c r="Y10" s="956">
        <v>24</v>
      </c>
    </row>
    <row r="11" spans="1:25" ht="14.45" customHeight="1" x14ac:dyDescent="0.2">
      <c r="A11" s="922" t="s">
        <v>7659</v>
      </c>
      <c r="B11" s="903"/>
      <c r="C11" s="904"/>
      <c r="D11" s="905"/>
      <c r="E11" s="907"/>
      <c r="F11" s="891"/>
      <c r="G11" s="892"/>
      <c r="H11" s="887">
        <v>1</v>
      </c>
      <c r="I11" s="888">
        <v>19.440000000000001</v>
      </c>
      <c r="J11" s="889">
        <v>15</v>
      </c>
      <c r="K11" s="893">
        <v>20.05</v>
      </c>
      <c r="L11" s="890">
        <v>11</v>
      </c>
      <c r="M11" s="890">
        <v>90</v>
      </c>
      <c r="N11" s="894">
        <v>30</v>
      </c>
      <c r="O11" s="890" t="s">
        <v>7647</v>
      </c>
      <c r="P11" s="906" t="s">
        <v>7660</v>
      </c>
      <c r="Q11" s="895">
        <f t="shared" si="0"/>
        <v>1</v>
      </c>
      <c r="R11" s="953">
        <f t="shared" si="0"/>
        <v>19.440000000000001</v>
      </c>
      <c r="S11" s="895">
        <f t="shared" si="1"/>
        <v>1</v>
      </c>
      <c r="T11" s="953">
        <f t="shared" si="2"/>
        <v>19.440000000000001</v>
      </c>
      <c r="U11" s="960">
        <v>30</v>
      </c>
      <c r="V11" s="903">
        <v>15</v>
      </c>
      <c r="W11" s="903">
        <v>-15</v>
      </c>
      <c r="X11" s="958">
        <v>0.5</v>
      </c>
      <c r="Y11" s="956"/>
    </row>
    <row r="12" spans="1:25" ht="14.45" customHeight="1" x14ac:dyDescent="0.2">
      <c r="A12" s="923" t="s">
        <v>7661</v>
      </c>
      <c r="B12" s="909">
        <v>1</v>
      </c>
      <c r="C12" s="910">
        <v>20.05</v>
      </c>
      <c r="D12" s="908">
        <v>22</v>
      </c>
      <c r="E12" s="911"/>
      <c r="F12" s="912"/>
      <c r="G12" s="897"/>
      <c r="H12" s="913">
        <v>2</v>
      </c>
      <c r="I12" s="914">
        <v>39.79</v>
      </c>
      <c r="J12" s="898">
        <v>17.5</v>
      </c>
      <c r="K12" s="915">
        <v>20.05</v>
      </c>
      <c r="L12" s="916">
        <v>11</v>
      </c>
      <c r="M12" s="916">
        <v>90</v>
      </c>
      <c r="N12" s="917">
        <v>30</v>
      </c>
      <c r="O12" s="916" t="s">
        <v>7647</v>
      </c>
      <c r="P12" s="918" t="s">
        <v>7660</v>
      </c>
      <c r="Q12" s="919">
        <f t="shared" si="0"/>
        <v>1</v>
      </c>
      <c r="R12" s="954">
        <f t="shared" si="0"/>
        <v>19.739999999999998</v>
      </c>
      <c r="S12" s="919">
        <f t="shared" si="1"/>
        <v>2</v>
      </c>
      <c r="T12" s="954">
        <f t="shared" si="2"/>
        <v>39.79</v>
      </c>
      <c r="U12" s="961">
        <v>60</v>
      </c>
      <c r="V12" s="909">
        <v>35</v>
      </c>
      <c r="W12" s="909">
        <v>-25</v>
      </c>
      <c r="X12" s="959">
        <v>0.58333333333333337</v>
      </c>
      <c r="Y12" s="957"/>
    </row>
    <row r="13" spans="1:25" ht="14.45" customHeight="1" x14ac:dyDescent="0.2">
      <c r="A13" s="923" t="s">
        <v>7662</v>
      </c>
      <c r="B13" s="909">
        <v>25</v>
      </c>
      <c r="C13" s="910">
        <v>514.58000000000004</v>
      </c>
      <c r="D13" s="908">
        <v>20.5</v>
      </c>
      <c r="E13" s="911">
        <v>35</v>
      </c>
      <c r="F13" s="912">
        <v>733.46</v>
      </c>
      <c r="G13" s="897">
        <v>22.6</v>
      </c>
      <c r="H13" s="913">
        <v>44</v>
      </c>
      <c r="I13" s="914">
        <v>890.23</v>
      </c>
      <c r="J13" s="898">
        <v>18.7</v>
      </c>
      <c r="K13" s="915">
        <v>20.34</v>
      </c>
      <c r="L13" s="916">
        <v>11</v>
      </c>
      <c r="M13" s="916">
        <v>87</v>
      </c>
      <c r="N13" s="917">
        <v>29</v>
      </c>
      <c r="O13" s="916" t="s">
        <v>7647</v>
      </c>
      <c r="P13" s="918" t="s">
        <v>7660</v>
      </c>
      <c r="Q13" s="919">
        <f t="shared" si="0"/>
        <v>19</v>
      </c>
      <c r="R13" s="954">
        <f t="shared" si="0"/>
        <v>375.65</v>
      </c>
      <c r="S13" s="919">
        <f t="shared" si="1"/>
        <v>9</v>
      </c>
      <c r="T13" s="954">
        <f t="shared" si="2"/>
        <v>156.76999999999998</v>
      </c>
      <c r="U13" s="961">
        <v>1276</v>
      </c>
      <c r="V13" s="909">
        <v>822.8</v>
      </c>
      <c r="W13" s="909">
        <v>-453.20000000000005</v>
      </c>
      <c r="X13" s="959">
        <v>0.64482758620689651</v>
      </c>
      <c r="Y13" s="957">
        <v>14</v>
      </c>
    </row>
    <row r="14" spans="1:25" ht="14.45" customHeight="1" x14ac:dyDescent="0.2">
      <c r="A14" s="922" t="s">
        <v>7663</v>
      </c>
      <c r="B14" s="903"/>
      <c r="C14" s="904"/>
      <c r="D14" s="905"/>
      <c r="E14" s="887"/>
      <c r="F14" s="888"/>
      <c r="G14" s="889"/>
      <c r="H14" s="890">
        <v>1</v>
      </c>
      <c r="I14" s="891">
        <v>12.38</v>
      </c>
      <c r="J14" s="892">
        <v>10</v>
      </c>
      <c r="K14" s="893">
        <v>12.38</v>
      </c>
      <c r="L14" s="890">
        <v>5</v>
      </c>
      <c r="M14" s="890">
        <v>60</v>
      </c>
      <c r="N14" s="894">
        <v>20</v>
      </c>
      <c r="O14" s="890" t="s">
        <v>7647</v>
      </c>
      <c r="P14" s="906" t="s">
        <v>7664</v>
      </c>
      <c r="Q14" s="895">
        <f t="shared" si="0"/>
        <v>1</v>
      </c>
      <c r="R14" s="953">
        <f t="shared" si="0"/>
        <v>12.38</v>
      </c>
      <c r="S14" s="895">
        <f t="shared" si="1"/>
        <v>1</v>
      </c>
      <c r="T14" s="953">
        <f t="shared" si="2"/>
        <v>12.38</v>
      </c>
      <c r="U14" s="960">
        <v>20</v>
      </c>
      <c r="V14" s="903">
        <v>10</v>
      </c>
      <c r="W14" s="903">
        <v>-10</v>
      </c>
      <c r="X14" s="958">
        <v>0.5</v>
      </c>
      <c r="Y14" s="956"/>
    </row>
    <row r="15" spans="1:25" ht="14.45" customHeight="1" x14ac:dyDescent="0.2">
      <c r="A15" s="923" t="s">
        <v>7665</v>
      </c>
      <c r="B15" s="909">
        <v>22</v>
      </c>
      <c r="C15" s="910">
        <v>286.72000000000003</v>
      </c>
      <c r="D15" s="908">
        <v>13.8</v>
      </c>
      <c r="E15" s="913">
        <v>46</v>
      </c>
      <c r="F15" s="914">
        <v>609.21</v>
      </c>
      <c r="G15" s="898">
        <v>16.7</v>
      </c>
      <c r="H15" s="916">
        <v>28</v>
      </c>
      <c r="I15" s="912">
        <v>361.59</v>
      </c>
      <c r="J15" s="897">
        <v>10.1</v>
      </c>
      <c r="K15" s="915">
        <v>12.65</v>
      </c>
      <c r="L15" s="916">
        <v>5</v>
      </c>
      <c r="M15" s="916">
        <v>60</v>
      </c>
      <c r="N15" s="917">
        <v>20</v>
      </c>
      <c r="O15" s="916" t="s">
        <v>7647</v>
      </c>
      <c r="P15" s="918" t="s">
        <v>7664</v>
      </c>
      <c r="Q15" s="919">
        <f t="shared" si="0"/>
        <v>6</v>
      </c>
      <c r="R15" s="954">
        <f t="shared" si="0"/>
        <v>74.869999999999948</v>
      </c>
      <c r="S15" s="919">
        <f t="shared" si="1"/>
        <v>-18</v>
      </c>
      <c r="T15" s="954">
        <f t="shared" si="2"/>
        <v>-247.62000000000006</v>
      </c>
      <c r="U15" s="961">
        <v>560</v>
      </c>
      <c r="V15" s="909">
        <v>282.8</v>
      </c>
      <c r="W15" s="909">
        <v>-277.2</v>
      </c>
      <c r="X15" s="959">
        <v>0.505</v>
      </c>
      <c r="Y15" s="957"/>
    </row>
    <row r="16" spans="1:25" ht="14.45" customHeight="1" x14ac:dyDescent="0.2">
      <c r="A16" s="922" t="s">
        <v>7666</v>
      </c>
      <c r="B16" s="903">
        <v>1</v>
      </c>
      <c r="C16" s="904">
        <v>7.2</v>
      </c>
      <c r="D16" s="905">
        <v>17</v>
      </c>
      <c r="E16" s="887">
        <v>1</v>
      </c>
      <c r="F16" s="888">
        <v>7.2</v>
      </c>
      <c r="G16" s="889">
        <v>21</v>
      </c>
      <c r="H16" s="890"/>
      <c r="I16" s="891"/>
      <c r="J16" s="892"/>
      <c r="K16" s="893">
        <v>7.2</v>
      </c>
      <c r="L16" s="890">
        <v>7</v>
      </c>
      <c r="M16" s="890">
        <v>60</v>
      </c>
      <c r="N16" s="894">
        <v>20</v>
      </c>
      <c r="O16" s="890" t="s">
        <v>7647</v>
      </c>
      <c r="P16" s="906" t="s">
        <v>7667</v>
      </c>
      <c r="Q16" s="895">
        <f t="shared" si="0"/>
        <v>-1</v>
      </c>
      <c r="R16" s="953">
        <f t="shared" si="0"/>
        <v>-7.2</v>
      </c>
      <c r="S16" s="895">
        <f t="shared" si="1"/>
        <v>-1</v>
      </c>
      <c r="T16" s="953">
        <f t="shared" si="2"/>
        <v>-7.2</v>
      </c>
      <c r="U16" s="960" t="s">
        <v>329</v>
      </c>
      <c r="V16" s="903" t="s">
        <v>329</v>
      </c>
      <c r="W16" s="903" t="s">
        <v>329</v>
      </c>
      <c r="X16" s="958" t="s">
        <v>329</v>
      </c>
      <c r="Y16" s="956"/>
    </row>
    <row r="17" spans="1:25" ht="14.45" customHeight="1" x14ac:dyDescent="0.2">
      <c r="A17" s="922" t="s">
        <v>7668</v>
      </c>
      <c r="B17" s="903">
        <v>4</v>
      </c>
      <c r="C17" s="904">
        <v>23.09</v>
      </c>
      <c r="D17" s="905">
        <v>3.8</v>
      </c>
      <c r="E17" s="907">
        <v>5</v>
      </c>
      <c r="F17" s="891">
        <v>29.72</v>
      </c>
      <c r="G17" s="892">
        <v>3.8</v>
      </c>
      <c r="H17" s="887">
        <v>5</v>
      </c>
      <c r="I17" s="888">
        <v>34.22</v>
      </c>
      <c r="J17" s="889">
        <v>5.2</v>
      </c>
      <c r="K17" s="893">
        <v>6.5</v>
      </c>
      <c r="L17" s="890">
        <v>4</v>
      </c>
      <c r="M17" s="890">
        <v>39</v>
      </c>
      <c r="N17" s="894">
        <v>13</v>
      </c>
      <c r="O17" s="890" t="s">
        <v>7647</v>
      </c>
      <c r="P17" s="906" t="s">
        <v>7669</v>
      </c>
      <c r="Q17" s="895">
        <f t="shared" si="0"/>
        <v>1</v>
      </c>
      <c r="R17" s="953">
        <f t="shared" si="0"/>
        <v>11.129999999999999</v>
      </c>
      <c r="S17" s="895">
        <f t="shared" si="1"/>
        <v>0</v>
      </c>
      <c r="T17" s="953">
        <f t="shared" si="2"/>
        <v>4.5</v>
      </c>
      <c r="U17" s="960">
        <v>65</v>
      </c>
      <c r="V17" s="903">
        <v>26</v>
      </c>
      <c r="W17" s="903">
        <v>-39</v>
      </c>
      <c r="X17" s="958">
        <v>0.4</v>
      </c>
      <c r="Y17" s="956"/>
    </row>
    <row r="18" spans="1:25" ht="14.45" customHeight="1" x14ac:dyDescent="0.2">
      <c r="A18" s="922" t="s">
        <v>7670</v>
      </c>
      <c r="B18" s="903"/>
      <c r="C18" s="904"/>
      <c r="D18" s="905"/>
      <c r="E18" s="887">
        <v>1</v>
      </c>
      <c r="F18" s="888">
        <v>4.51</v>
      </c>
      <c r="G18" s="889">
        <v>2</v>
      </c>
      <c r="H18" s="890"/>
      <c r="I18" s="891"/>
      <c r="J18" s="892"/>
      <c r="K18" s="893">
        <v>3.2</v>
      </c>
      <c r="L18" s="890">
        <v>3</v>
      </c>
      <c r="M18" s="890">
        <v>24</v>
      </c>
      <c r="N18" s="894">
        <v>8</v>
      </c>
      <c r="O18" s="890" t="s">
        <v>7647</v>
      </c>
      <c r="P18" s="906" t="s">
        <v>7671</v>
      </c>
      <c r="Q18" s="895">
        <f t="shared" si="0"/>
        <v>0</v>
      </c>
      <c r="R18" s="953">
        <f t="shared" si="0"/>
        <v>0</v>
      </c>
      <c r="S18" s="895">
        <f t="shared" si="1"/>
        <v>-1</v>
      </c>
      <c r="T18" s="953">
        <f t="shared" si="2"/>
        <v>-4.51</v>
      </c>
      <c r="U18" s="960" t="s">
        <v>329</v>
      </c>
      <c r="V18" s="903" t="s">
        <v>329</v>
      </c>
      <c r="W18" s="903" t="s">
        <v>329</v>
      </c>
      <c r="X18" s="958" t="s">
        <v>329</v>
      </c>
      <c r="Y18" s="956"/>
    </row>
    <row r="19" spans="1:25" ht="14.45" customHeight="1" x14ac:dyDescent="0.2">
      <c r="A19" s="922" t="s">
        <v>7672</v>
      </c>
      <c r="B19" s="903">
        <v>2</v>
      </c>
      <c r="C19" s="904">
        <v>14.38</v>
      </c>
      <c r="D19" s="905">
        <v>5.5</v>
      </c>
      <c r="E19" s="907"/>
      <c r="F19" s="891"/>
      <c r="G19" s="892"/>
      <c r="H19" s="887">
        <v>2</v>
      </c>
      <c r="I19" s="888">
        <v>13.17</v>
      </c>
      <c r="J19" s="889">
        <v>3</v>
      </c>
      <c r="K19" s="893">
        <v>7.19</v>
      </c>
      <c r="L19" s="890">
        <v>3</v>
      </c>
      <c r="M19" s="890">
        <v>30</v>
      </c>
      <c r="N19" s="894">
        <v>10</v>
      </c>
      <c r="O19" s="890" t="s">
        <v>7647</v>
      </c>
      <c r="P19" s="906" t="s">
        <v>7673</v>
      </c>
      <c r="Q19" s="895">
        <f t="shared" si="0"/>
        <v>0</v>
      </c>
      <c r="R19" s="953">
        <f t="shared" si="0"/>
        <v>-1.2100000000000009</v>
      </c>
      <c r="S19" s="895">
        <f t="shared" si="1"/>
        <v>2</v>
      </c>
      <c r="T19" s="953">
        <f t="shared" si="2"/>
        <v>13.17</v>
      </c>
      <c r="U19" s="960">
        <v>20</v>
      </c>
      <c r="V19" s="903">
        <v>6</v>
      </c>
      <c r="W19" s="903">
        <v>-14</v>
      </c>
      <c r="X19" s="958">
        <v>0.3</v>
      </c>
      <c r="Y19" s="956"/>
    </row>
    <row r="20" spans="1:25" ht="14.45" customHeight="1" x14ac:dyDescent="0.2">
      <c r="A20" s="922" t="s">
        <v>7674</v>
      </c>
      <c r="B20" s="903"/>
      <c r="C20" s="904"/>
      <c r="D20" s="905"/>
      <c r="E20" s="907">
        <v>1</v>
      </c>
      <c r="F20" s="891">
        <v>0.66</v>
      </c>
      <c r="G20" s="892">
        <v>1</v>
      </c>
      <c r="H20" s="887">
        <v>2</v>
      </c>
      <c r="I20" s="888">
        <v>4.2</v>
      </c>
      <c r="J20" s="889">
        <v>3.5</v>
      </c>
      <c r="K20" s="893">
        <v>2.39</v>
      </c>
      <c r="L20" s="890">
        <v>4</v>
      </c>
      <c r="M20" s="890">
        <v>39</v>
      </c>
      <c r="N20" s="894">
        <v>13</v>
      </c>
      <c r="O20" s="890" t="s">
        <v>7647</v>
      </c>
      <c r="P20" s="906" t="s">
        <v>7675</v>
      </c>
      <c r="Q20" s="895">
        <f t="shared" si="0"/>
        <v>2</v>
      </c>
      <c r="R20" s="953">
        <f t="shared" si="0"/>
        <v>4.2</v>
      </c>
      <c r="S20" s="895">
        <f t="shared" si="1"/>
        <v>1</v>
      </c>
      <c r="T20" s="953">
        <f t="shared" si="2"/>
        <v>3.54</v>
      </c>
      <c r="U20" s="960">
        <v>26</v>
      </c>
      <c r="V20" s="903">
        <v>7</v>
      </c>
      <c r="W20" s="903">
        <v>-19</v>
      </c>
      <c r="X20" s="958">
        <v>0.26923076923076922</v>
      </c>
      <c r="Y20" s="956"/>
    </row>
    <row r="21" spans="1:25" ht="14.45" customHeight="1" x14ac:dyDescent="0.2">
      <c r="A21" s="922" t="s">
        <v>7676</v>
      </c>
      <c r="B21" s="903">
        <v>5</v>
      </c>
      <c r="C21" s="904">
        <v>6.75</v>
      </c>
      <c r="D21" s="905">
        <v>2</v>
      </c>
      <c r="E21" s="887">
        <v>11</v>
      </c>
      <c r="F21" s="888">
        <v>21.49</v>
      </c>
      <c r="G21" s="889">
        <v>6.6</v>
      </c>
      <c r="H21" s="890">
        <v>8</v>
      </c>
      <c r="I21" s="891">
        <v>18.079999999999998</v>
      </c>
      <c r="J21" s="892">
        <v>7.8</v>
      </c>
      <c r="K21" s="893">
        <v>2.2200000000000002</v>
      </c>
      <c r="L21" s="890">
        <v>3</v>
      </c>
      <c r="M21" s="890">
        <v>30</v>
      </c>
      <c r="N21" s="894">
        <v>10</v>
      </c>
      <c r="O21" s="890" t="s">
        <v>7647</v>
      </c>
      <c r="P21" s="906" t="s">
        <v>7677</v>
      </c>
      <c r="Q21" s="895">
        <f t="shared" si="0"/>
        <v>3</v>
      </c>
      <c r="R21" s="953">
        <f t="shared" si="0"/>
        <v>11.329999999999998</v>
      </c>
      <c r="S21" s="895">
        <f t="shared" si="1"/>
        <v>-3</v>
      </c>
      <c r="T21" s="953">
        <f t="shared" si="2"/>
        <v>-3.41</v>
      </c>
      <c r="U21" s="960">
        <v>80</v>
      </c>
      <c r="V21" s="903">
        <v>62.4</v>
      </c>
      <c r="W21" s="903">
        <v>-17.600000000000001</v>
      </c>
      <c r="X21" s="958">
        <v>0.78</v>
      </c>
      <c r="Y21" s="956">
        <v>28</v>
      </c>
    </row>
    <row r="22" spans="1:25" ht="14.45" customHeight="1" x14ac:dyDescent="0.2">
      <c r="A22" s="922" t="s">
        <v>7678</v>
      </c>
      <c r="B22" s="903">
        <v>1</v>
      </c>
      <c r="C22" s="904">
        <v>0.49</v>
      </c>
      <c r="D22" s="905">
        <v>1</v>
      </c>
      <c r="E22" s="887">
        <v>3</v>
      </c>
      <c r="F22" s="888">
        <v>5.2</v>
      </c>
      <c r="G22" s="889">
        <v>22.3</v>
      </c>
      <c r="H22" s="890">
        <v>1</v>
      </c>
      <c r="I22" s="891">
        <v>2.04</v>
      </c>
      <c r="J22" s="896">
        <v>15</v>
      </c>
      <c r="K22" s="893">
        <v>1.72</v>
      </c>
      <c r="L22" s="890">
        <v>4</v>
      </c>
      <c r="M22" s="890">
        <v>33</v>
      </c>
      <c r="N22" s="894">
        <v>11</v>
      </c>
      <c r="O22" s="890" t="s">
        <v>7647</v>
      </c>
      <c r="P22" s="906" t="s">
        <v>7679</v>
      </c>
      <c r="Q22" s="895">
        <f t="shared" si="0"/>
        <v>0</v>
      </c>
      <c r="R22" s="953">
        <f t="shared" si="0"/>
        <v>1.55</v>
      </c>
      <c r="S22" s="895">
        <f t="shared" si="1"/>
        <v>-2</v>
      </c>
      <c r="T22" s="953">
        <f t="shared" si="2"/>
        <v>-3.16</v>
      </c>
      <c r="U22" s="960">
        <v>11</v>
      </c>
      <c r="V22" s="903">
        <v>15</v>
      </c>
      <c r="W22" s="903">
        <v>4</v>
      </c>
      <c r="X22" s="958">
        <v>1.3636363636363635</v>
      </c>
      <c r="Y22" s="956">
        <v>4</v>
      </c>
    </row>
    <row r="23" spans="1:25" ht="14.45" customHeight="1" x14ac:dyDescent="0.2">
      <c r="A23" s="922" t="s">
        <v>7680</v>
      </c>
      <c r="B23" s="903">
        <v>1</v>
      </c>
      <c r="C23" s="904">
        <v>0.74</v>
      </c>
      <c r="D23" s="905">
        <v>2</v>
      </c>
      <c r="E23" s="887">
        <v>1</v>
      </c>
      <c r="F23" s="888">
        <v>0.74</v>
      </c>
      <c r="G23" s="889">
        <v>2</v>
      </c>
      <c r="H23" s="890"/>
      <c r="I23" s="891"/>
      <c r="J23" s="892"/>
      <c r="K23" s="893">
        <v>1.0900000000000001</v>
      </c>
      <c r="L23" s="890">
        <v>3</v>
      </c>
      <c r="M23" s="890">
        <v>27</v>
      </c>
      <c r="N23" s="894">
        <v>9</v>
      </c>
      <c r="O23" s="890" t="s">
        <v>7647</v>
      </c>
      <c r="P23" s="906" t="s">
        <v>7681</v>
      </c>
      <c r="Q23" s="895">
        <f t="shared" si="0"/>
        <v>-1</v>
      </c>
      <c r="R23" s="953">
        <f t="shared" si="0"/>
        <v>-0.74</v>
      </c>
      <c r="S23" s="895">
        <f t="shared" si="1"/>
        <v>-1</v>
      </c>
      <c r="T23" s="953">
        <f t="shared" si="2"/>
        <v>-0.74</v>
      </c>
      <c r="U23" s="960" t="s">
        <v>329</v>
      </c>
      <c r="V23" s="903" t="s">
        <v>329</v>
      </c>
      <c r="W23" s="903" t="s">
        <v>329</v>
      </c>
      <c r="X23" s="958" t="s">
        <v>329</v>
      </c>
      <c r="Y23" s="956"/>
    </row>
    <row r="24" spans="1:25" ht="14.45" customHeight="1" x14ac:dyDescent="0.2">
      <c r="A24" s="922" t="s">
        <v>7682</v>
      </c>
      <c r="B24" s="903"/>
      <c r="C24" s="904"/>
      <c r="D24" s="905"/>
      <c r="E24" s="887">
        <v>1</v>
      </c>
      <c r="F24" s="888">
        <v>1.08</v>
      </c>
      <c r="G24" s="889">
        <v>2</v>
      </c>
      <c r="H24" s="890"/>
      <c r="I24" s="891"/>
      <c r="J24" s="892"/>
      <c r="K24" s="893">
        <v>0.74</v>
      </c>
      <c r="L24" s="890">
        <v>3</v>
      </c>
      <c r="M24" s="890">
        <v>24</v>
      </c>
      <c r="N24" s="894">
        <v>8</v>
      </c>
      <c r="O24" s="890" t="s">
        <v>7647</v>
      </c>
      <c r="P24" s="906" t="s">
        <v>7683</v>
      </c>
      <c r="Q24" s="895">
        <f t="shared" si="0"/>
        <v>0</v>
      </c>
      <c r="R24" s="953">
        <f t="shared" si="0"/>
        <v>0</v>
      </c>
      <c r="S24" s="895">
        <f t="shared" si="1"/>
        <v>-1</v>
      </c>
      <c r="T24" s="953">
        <f t="shared" si="2"/>
        <v>-1.08</v>
      </c>
      <c r="U24" s="960" t="s">
        <v>329</v>
      </c>
      <c r="V24" s="903" t="s">
        <v>329</v>
      </c>
      <c r="W24" s="903" t="s">
        <v>329</v>
      </c>
      <c r="X24" s="958" t="s">
        <v>329</v>
      </c>
      <c r="Y24" s="956"/>
    </row>
    <row r="25" spans="1:25" ht="14.45" customHeight="1" x14ac:dyDescent="0.2">
      <c r="A25" s="922" t="s">
        <v>7684</v>
      </c>
      <c r="B25" s="899">
        <v>2</v>
      </c>
      <c r="C25" s="900">
        <v>5.01</v>
      </c>
      <c r="D25" s="901">
        <v>5.5</v>
      </c>
      <c r="E25" s="907"/>
      <c r="F25" s="891"/>
      <c r="G25" s="892"/>
      <c r="H25" s="890">
        <v>1</v>
      </c>
      <c r="I25" s="891">
        <v>3.28</v>
      </c>
      <c r="J25" s="892">
        <v>5</v>
      </c>
      <c r="K25" s="893">
        <v>3.28</v>
      </c>
      <c r="L25" s="890">
        <v>4</v>
      </c>
      <c r="M25" s="890">
        <v>39</v>
      </c>
      <c r="N25" s="894">
        <v>13</v>
      </c>
      <c r="O25" s="890" t="s">
        <v>7647</v>
      </c>
      <c r="P25" s="906" t="s">
        <v>7685</v>
      </c>
      <c r="Q25" s="895">
        <f t="shared" si="0"/>
        <v>-1</v>
      </c>
      <c r="R25" s="953">
        <f t="shared" si="0"/>
        <v>-1.73</v>
      </c>
      <c r="S25" s="895">
        <f t="shared" si="1"/>
        <v>1</v>
      </c>
      <c r="T25" s="953">
        <f t="shared" si="2"/>
        <v>3.28</v>
      </c>
      <c r="U25" s="960">
        <v>13</v>
      </c>
      <c r="V25" s="903">
        <v>5</v>
      </c>
      <c r="W25" s="903">
        <v>-8</v>
      </c>
      <c r="X25" s="958">
        <v>0.38461538461538464</v>
      </c>
      <c r="Y25" s="956"/>
    </row>
    <row r="26" spans="1:25" ht="14.45" customHeight="1" x14ac:dyDescent="0.2">
      <c r="A26" s="922" t="s">
        <v>7686</v>
      </c>
      <c r="B26" s="899">
        <v>1</v>
      </c>
      <c r="C26" s="900">
        <v>1.21</v>
      </c>
      <c r="D26" s="901">
        <v>2</v>
      </c>
      <c r="E26" s="907"/>
      <c r="F26" s="891"/>
      <c r="G26" s="892"/>
      <c r="H26" s="890"/>
      <c r="I26" s="891"/>
      <c r="J26" s="892"/>
      <c r="K26" s="893">
        <v>2.2200000000000002</v>
      </c>
      <c r="L26" s="890">
        <v>4</v>
      </c>
      <c r="M26" s="890">
        <v>39</v>
      </c>
      <c r="N26" s="894">
        <v>13</v>
      </c>
      <c r="O26" s="890" t="s">
        <v>7647</v>
      </c>
      <c r="P26" s="906" t="s">
        <v>7687</v>
      </c>
      <c r="Q26" s="895">
        <f t="shared" si="0"/>
        <v>-1</v>
      </c>
      <c r="R26" s="953">
        <f t="shared" si="0"/>
        <v>-1.21</v>
      </c>
      <c r="S26" s="895">
        <f t="shared" si="1"/>
        <v>0</v>
      </c>
      <c r="T26" s="953">
        <f t="shared" si="2"/>
        <v>0</v>
      </c>
      <c r="U26" s="960" t="s">
        <v>329</v>
      </c>
      <c r="V26" s="903" t="s">
        <v>329</v>
      </c>
      <c r="W26" s="903" t="s">
        <v>329</v>
      </c>
      <c r="X26" s="958" t="s">
        <v>329</v>
      </c>
      <c r="Y26" s="956"/>
    </row>
    <row r="27" spans="1:25" ht="14.45" customHeight="1" x14ac:dyDescent="0.2">
      <c r="A27" s="922" t="s">
        <v>7688</v>
      </c>
      <c r="B27" s="903">
        <v>1</v>
      </c>
      <c r="C27" s="904">
        <v>0.43</v>
      </c>
      <c r="D27" s="905">
        <v>1</v>
      </c>
      <c r="E27" s="907"/>
      <c r="F27" s="891"/>
      <c r="G27" s="892"/>
      <c r="H27" s="887">
        <v>1</v>
      </c>
      <c r="I27" s="888">
        <v>0.43</v>
      </c>
      <c r="J27" s="889">
        <v>1</v>
      </c>
      <c r="K27" s="893">
        <v>1.24</v>
      </c>
      <c r="L27" s="890">
        <v>3</v>
      </c>
      <c r="M27" s="890">
        <v>24</v>
      </c>
      <c r="N27" s="894">
        <v>8</v>
      </c>
      <c r="O27" s="890" t="s">
        <v>7647</v>
      </c>
      <c r="P27" s="906" t="s">
        <v>7689</v>
      </c>
      <c r="Q27" s="895">
        <f t="shared" si="0"/>
        <v>0</v>
      </c>
      <c r="R27" s="953">
        <f t="shared" si="0"/>
        <v>0</v>
      </c>
      <c r="S27" s="895">
        <f t="shared" si="1"/>
        <v>1</v>
      </c>
      <c r="T27" s="953">
        <f t="shared" si="2"/>
        <v>0.43</v>
      </c>
      <c r="U27" s="960">
        <v>8</v>
      </c>
      <c r="V27" s="903">
        <v>1</v>
      </c>
      <c r="W27" s="903">
        <v>-7</v>
      </c>
      <c r="X27" s="958">
        <v>0.125</v>
      </c>
      <c r="Y27" s="956"/>
    </row>
    <row r="28" spans="1:25" ht="14.45" customHeight="1" x14ac:dyDescent="0.2">
      <c r="A28" s="922" t="s">
        <v>7690</v>
      </c>
      <c r="B28" s="903">
        <v>1</v>
      </c>
      <c r="C28" s="904">
        <v>1.1599999999999999</v>
      </c>
      <c r="D28" s="905">
        <v>2</v>
      </c>
      <c r="E28" s="907"/>
      <c r="F28" s="891"/>
      <c r="G28" s="892"/>
      <c r="H28" s="887">
        <v>2</v>
      </c>
      <c r="I28" s="888">
        <v>2.5299999999999998</v>
      </c>
      <c r="J28" s="889">
        <v>3</v>
      </c>
      <c r="K28" s="893">
        <v>1.1599999999999999</v>
      </c>
      <c r="L28" s="890">
        <v>2</v>
      </c>
      <c r="M28" s="890">
        <v>21</v>
      </c>
      <c r="N28" s="894">
        <v>7</v>
      </c>
      <c r="O28" s="890" t="s">
        <v>7647</v>
      </c>
      <c r="P28" s="906" t="s">
        <v>7691</v>
      </c>
      <c r="Q28" s="895">
        <f t="shared" si="0"/>
        <v>1</v>
      </c>
      <c r="R28" s="953">
        <f t="shared" si="0"/>
        <v>1.3699999999999999</v>
      </c>
      <c r="S28" s="895">
        <f t="shared" si="1"/>
        <v>2</v>
      </c>
      <c r="T28" s="953">
        <f t="shared" si="2"/>
        <v>2.5299999999999998</v>
      </c>
      <c r="U28" s="960">
        <v>14</v>
      </c>
      <c r="V28" s="903">
        <v>6</v>
      </c>
      <c r="W28" s="903">
        <v>-8</v>
      </c>
      <c r="X28" s="958">
        <v>0.42857142857142855</v>
      </c>
      <c r="Y28" s="956"/>
    </row>
    <row r="29" spans="1:25" ht="14.45" customHeight="1" x14ac:dyDescent="0.2">
      <c r="A29" s="922" t="s">
        <v>7692</v>
      </c>
      <c r="B29" s="903">
        <v>3</v>
      </c>
      <c r="C29" s="904">
        <v>5.64</v>
      </c>
      <c r="D29" s="905">
        <v>2.7</v>
      </c>
      <c r="E29" s="907">
        <v>5</v>
      </c>
      <c r="F29" s="891">
        <v>11.1</v>
      </c>
      <c r="G29" s="892">
        <v>3.6</v>
      </c>
      <c r="H29" s="887">
        <v>5</v>
      </c>
      <c r="I29" s="888">
        <v>10.33</v>
      </c>
      <c r="J29" s="889">
        <v>3.6</v>
      </c>
      <c r="K29" s="893">
        <v>2.38</v>
      </c>
      <c r="L29" s="890">
        <v>3</v>
      </c>
      <c r="M29" s="890">
        <v>30</v>
      </c>
      <c r="N29" s="894">
        <v>10</v>
      </c>
      <c r="O29" s="890" t="s">
        <v>7647</v>
      </c>
      <c r="P29" s="906" t="s">
        <v>7693</v>
      </c>
      <c r="Q29" s="895">
        <f t="shared" si="0"/>
        <v>2</v>
      </c>
      <c r="R29" s="953">
        <f t="shared" si="0"/>
        <v>4.6900000000000004</v>
      </c>
      <c r="S29" s="895">
        <f t="shared" si="1"/>
        <v>0</v>
      </c>
      <c r="T29" s="953">
        <f t="shared" si="2"/>
        <v>-0.76999999999999957</v>
      </c>
      <c r="U29" s="960">
        <v>50</v>
      </c>
      <c r="V29" s="903">
        <v>18</v>
      </c>
      <c r="W29" s="903">
        <v>-32</v>
      </c>
      <c r="X29" s="958">
        <v>0.36</v>
      </c>
      <c r="Y29" s="956"/>
    </row>
    <row r="30" spans="1:25" ht="14.45" customHeight="1" x14ac:dyDescent="0.2">
      <c r="A30" s="922" t="s">
        <v>7694</v>
      </c>
      <c r="B30" s="903"/>
      <c r="C30" s="904"/>
      <c r="D30" s="905"/>
      <c r="E30" s="887">
        <v>1</v>
      </c>
      <c r="F30" s="888">
        <v>2.36</v>
      </c>
      <c r="G30" s="889">
        <v>3</v>
      </c>
      <c r="H30" s="890"/>
      <c r="I30" s="891"/>
      <c r="J30" s="892"/>
      <c r="K30" s="893">
        <v>2.36</v>
      </c>
      <c r="L30" s="890">
        <v>2</v>
      </c>
      <c r="M30" s="890">
        <v>21</v>
      </c>
      <c r="N30" s="894">
        <v>7</v>
      </c>
      <c r="O30" s="890" t="s">
        <v>7647</v>
      </c>
      <c r="P30" s="906" t="s">
        <v>7695</v>
      </c>
      <c r="Q30" s="895">
        <f t="shared" si="0"/>
        <v>0</v>
      </c>
      <c r="R30" s="953">
        <f t="shared" si="0"/>
        <v>0</v>
      </c>
      <c r="S30" s="895">
        <f t="shared" si="1"/>
        <v>-1</v>
      </c>
      <c r="T30" s="953">
        <f t="shared" si="2"/>
        <v>-2.36</v>
      </c>
      <c r="U30" s="960" t="s">
        <v>329</v>
      </c>
      <c r="V30" s="903" t="s">
        <v>329</v>
      </c>
      <c r="W30" s="903" t="s">
        <v>329</v>
      </c>
      <c r="X30" s="958" t="s">
        <v>329</v>
      </c>
      <c r="Y30" s="956"/>
    </row>
    <row r="31" spans="1:25" ht="14.45" customHeight="1" x14ac:dyDescent="0.2">
      <c r="A31" s="922" t="s">
        <v>7696</v>
      </c>
      <c r="B31" s="903"/>
      <c r="C31" s="904"/>
      <c r="D31" s="905"/>
      <c r="E31" s="907"/>
      <c r="F31" s="891"/>
      <c r="G31" s="892"/>
      <c r="H31" s="887">
        <v>1</v>
      </c>
      <c r="I31" s="888">
        <v>1.28</v>
      </c>
      <c r="J31" s="889">
        <v>5</v>
      </c>
      <c r="K31" s="893">
        <v>0.86</v>
      </c>
      <c r="L31" s="890">
        <v>3</v>
      </c>
      <c r="M31" s="890">
        <v>27</v>
      </c>
      <c r="N31" s="894">
        <v>9</v>
      </c>
      <c r="O31" s="890" t="s">
        <v>7647</v>
      </c>
      <c r="P31" s="906" t="s">
        <v>7697</v>
      </c>
      <c r="Q31" s="895">
        <f t="shared" si="0"/>
        <v>1</v>
      </c>
      <c r="R31" s="953">
        <f t="shared" si="0"/>
        <v>1.28</v>
      </c>
      <c r="S31" s="895">
        <f t="shared" si="1"/>
        <v>1</v>
      </c>
      <c r="T31" s="953">
        <f t="shared" si="2"/>
        <v>1.28</v>
      </c>
      <c r="U31" s="960">
        <v>9</v>
      </c>
      <c r="V31" s="903">
        <v>5</v>
      </c>
      <c r="W31" s="903">
        <v>-4</v>
      </c>
      <c r="X31" s="958">
        <v>0.55555555555555558</v>
      </c>
      <c r="Y31" s="956"/>
    </row>
    <row r="32" spans="1:25" ht="14.45" customHeight="1" x14ac:dyDescent="0.2">
      <c r="A32" s="922" t="s">
        <v>7698</v>
      </c>
      <c r="B32" s="899">
        <v>2</v>
      </c>
      <c r="C32" s="900">
        <v>13.66</v>
      </c>
      <c r="D32" s="901">
        <v>19</v>
      </c>
      <c r="E32" s="907">
        <v>1</v>
      </c>
      <c r="F32" s="891">
        <v>5.45</v>
      </c>
      <c r="G32" s="892">
        <v>13</v>
      </c>
      <c r="H32" s="890">
        <v>1</v>
      </c>
      <c r="I32" s="891">
        <v>5.59</v>
      </c>
      <c r="J32" s="892">
        <v>16</v>
      </c>
      <c r="K32" s="893">
        <v>5.45</v>
      </c>
      <c r="L32" s="890">
        <v>5</v>
      </c>
      <c r="M32" s="890">
        <v>48</v>
      </c>
      <c r="N32" s="894">
        <v>16</v>
      </c>
      <c r="O32" s="890" t="s">
        <v>7647</v>
      </c>
      <c r="P32" s="906" t="s">
        <v>7699</v>
      </c>
      <c r="Q32" s="895">
        <f t="shared" si="0"/>
        <v>-1</v>
      </c>
      <c r="R32" s="953">
        <f t="shared" si="0"/>
        <v>-8.07</v>
      </c>
      <c r="S32" s="895">
        <f t="shared" si="1"/>
        <v>0</v>
      </c>
      <c r="T32" s="953">
        <f t="shared" si="2"/>
        <v>0.13999999999999968</v>
      </c>
      <c r="U32" s="960">
        <v>16</v>
      </c>
      <c r="V32" s="903">
        <v>16</v>
      </c>
      <c r="W32" s="903">
        <v>0</v>
      </c>
      <c r="X32" s="958">
        <v>1</v>
      </c>
      <c r="Y32" s="956"/>
    </row>
    <row r="33" spans="1:25" ht="14.45" customHeight="1" x14ac:dyDescent="0.2">
      <c r="A33" s="922" t="s">
        <v>7700</v>
      </c>
      <c r="B33" s="903"/>
      <c r="C33" s="904"/>
      <c r="D33" s="905"/>
      <c r="E33" s="887">
        <v>2</v>
      </c>
      <c r="F33" s="888">
        <v>4.37</v>
      </c>
      <c r="G33" s="889">
        <v>2</v>
      </c>
      <c r="H33" s="890">
        <v>3</v>
      </c>
      <c r="I33" s="891">
        <v>5.81</v>
      </c>
      <c r="J33" s="892">
        <v>6.3</v>
      </c>
      <c r="K33" s="893">
        <v>1.21</v>
      </c>
      <c r="L33" s="890">
        <v>3</v>
      </c>
      <c r="M33" s="890">
        <v>27</v>
      </c>
      <c r="N33" s="894">
        <v>9</v>
      </c>
      <c r="O33" s="890" t="s">
        <v>7647</v>
      </c>
      <c r="P33" s="906" t="s">
        <v>7701</v>
      </c>
      <c r="Q33" s="895">
        <f t="shared" si="0"/>
        <v>3</v>
      </c>
      <c r="R33" s="953">
        <f t="shared" si="0"/>
        <v>5.81</v>
      </c>
      <c r="S33" s="895">
        <f t="shared" si="1"/>
        <v>1</v>
      </c>
      <c r="T33" s="953">
        <f t="shared" si="2"/>
        <v>1.4399999999999995</v>
      </c>
      <c r="U33" s="960">
        <v>27</v>
      </c>
      <c r="V33" s="903">
        <v>18.899999999999999</v>
      </c>
      <c r="W33" s="903">
        <v>-8.1000000000000014</v>
      </c>
      <c r="X33" s="958">
        <v>0.7</v>
      </c>
      <c r="Y33" s="956">
        <v>3</v>
      </c>
    </row>
    <row r="34" spans="1:25" ht="14.45" customHeight="1" x14ac:dyDescent="0.2">
      <c r="A34" s="923" t="s">
        <v>7702</v>
      </c>
      <c r="B34" s="909"/>
      <c r="C34" s="910"/>
      <c r="D34" s="908"/>
      <c r="E34" s="913">
        <v>5</v>
      </c>
      <c r="F34" s="914">
        <v>23.67</v>
      </c>
      <c r="G34" s="898">
        <v>6.4</v>
      </c>
      <c r="H34" s="916">
        <v>2</v>
      </c>
      <c r="I34" s="912">
        <v>2.29</v>
      </c>
      <c r="J34" s="897">
        <v>2</v>
      </c>
      <c r="K34" s="915">
        <v>2.41</v>
      </c>
      <c r="L34" s="916">
        <v>5</v>
      </c>
      <c r="M34" s="916">
        <v>48</v>
      </c>
      <c r="N34" s="917">
        <v>16</v>
      </c>
      <c r="O34" s="916" t="s">
        <v>7647</v>
      </c>
      <c r="P34" s="918" t="s">
        <v>7701</v>
      </c>
      <c r="Q34" s="919">
        <f t="shared" si="0"/>
        <v>2</v>
      </c>
      <c r="R34" s="954">
        <f t="shared" si="0"/>
        <v>2.29</v>
      </c>
      <c r="S34" s="919">
        <f t="shared" si="1"/>
        <v>-3</v>
      </c>
      <c r="T34" s="954">
        <f t="shared" si="2"/>
        <v>-21.380000000000003</v>
      </c>
      <c r="U34" s="961">
        <v>32</v>
      </c>
      <c r="V34" s="909">
        <v>4</v>
      </c>
      <c r="W34" s="909">
        <v>-28</v>
      </c>
      <c r="X34" s="959">
        <v>0.125</v>
      </c>
      <c r="Y34" s="957"/>
    </row>
    <row r="35" spans="1:25" ht="14.45" customHeight="1" x14ac:dyDescent="0.2">
      <c r="A35" s="922" t="s">
        <v>7703</v>
      </c>
      <c r="B35" s="903"/>
      <c r="C35" s="904"/>
      <c r="D35" s="905"/>
      <c r="E35" s="887">
        <v>1</v>
      </c>
      <c r="F35" s="888">
        <v>1.57</v>
      </c>
      <c r="G35" s="889">
        <v>2</v>
      </c>
      <c r="H35" s="890"/>
      <c r="I35" s="891"/>
      <c r="J35" s="892"/>
      <c r="K35" s="893">
        <v>2.16</v>
      </c>
      <c r="L35" s="890">
        <v>3</v>
      </c>
      <c r="M35" s="890">
        <v>30</v>
      </c>
      <c r="N35" s="894">
        <v>10</v>
      </c>
      <c r="O35" s="890" t="s">
        <v>7647</v>
      </c>
      <c r="P35" s="906" t="s">
        <v>7704</v>
      </c>
      <c r="Q35" s="895">
        <f t="shared" si="0"/>
        <v>0</v>
      </c>
      <c r="R35" s="953">
        <f t="shared" si="0"/>
        <v>0</v>
      </c>
      <c r="S35" s="895">
        <f t="shared" si="1"/>
        <v>-1</v>
      </c>
      <c r="T35" s="953">
        <f t="shared" si="2"/>
        <v>-1.57</v>
      </c>
      <c r="U35" s="960" t="s">
        <v>329</v>
      </c>
      <c r="V35" s="903" t="s">
        <v>329</v>
      </c>
      <c r="W35" s="903" t="s">
        <v>329</v>
      </c>
      <c r="X35" s="958" t="s">
        <v>329</v>
      </c>
      <c r="Y35" s="956"/>
    </row>
    <row r="36" spans="1:25" ht="14.45" customHeight="1" x14ac:dyDescent="0.2">
      <c r="A36" s="922" t="s">
        <v>7705</v>
      </c>
      <c r="B36" s="903">
        <v>25</v>
      </c>
      <c r="C36" s="904">
        <v>36.6</v>
      </c>
      <c r="D36" s="905">
        <v>3</v>
      </c>
      <c r="E36" s="907">
        <v>34</v>
      </c>
      <c r="F36" s="891">
        <v>51.41</v>
      </c>
      <c r="G36" s="892">
        <v>5.2</v>
      </c>
      <c r="H36" s="887">
        <v>58</v>
      </c>
      <c r="I36" s="888">
        <v>98.05</v>
      </c>
      <c r="J36" s="889">
        <v>5.3</v>
      </c>
      <c r="K36" s="893">
        <v>1.67</v>
      </c>
      <c r="L36" s="890">
        <v>3</v>
      </c>
      <c r="M36" s="890">
        <v>27</v>
      </c>
      <c r="N36" s="894">
        <v>9</v>
      </c>
      <c r="O36" s="890" t="s">
        <v>7647</v>
      </c>
      <c r="P36" s="906" t="s">
        <v>7706</v>
      </c>
      <c r="Q36" s="895">
        <f t="shared" si="0"/>
        <v>33</v>
      </c>
      <c r="R36" s="953">
        <f t="shared" si="0"/>
        <v>61.449999999999996</v>
      </c>
      <c r="S36" s="895">
        <f t="shared" si="1"/>
        <v>24</v>
      </c>
      <c r="T36" s="953">
        <f t="shared" si="2"/>
        <v>46.64</v>
      </c>
      <c r="U36" s="960">
        <v>522</v>
      </c>
      <c r="V36" s="903">
        <v>307.39999999999998</v>
      </c>
      <c r="W36" s="903">
        <v>-214.60000000000002</v>
      </c>
      <c r="X36" s="958">
        <v>0.5888888888888888</v>
      </c>
      <c r="Y36" s="956">
        <v>44</v>
      </c>
    </row>
    <row r="37" spans="1:25" ht="14.45" customHeight="1" x14ac:dyDescent="0.2">
      <c r="A37" s="922" t="s">
        <v>7707</v>
      </c>
      <c r="B37" s="903">
        <v>1</v>
      </c>
      <c r="C37" s="904">
        <v>0.38</v>
      </c>
      <c r="D37" s="905">
        <v>1</v>
      </c>
      <c r="E37" s="887">
        <v>1</v>
      </c>
      <c r="F37" s="888">
        <v>1</v>
      </c>
      <c r="G37" s="889">
        <v>3</v>
      </c>
      <c r="H37" s="890"/>
      <c r="I37" s="891"/>
      <c r="J37" s="892"/>
      <c r="K37" s="893">
        <v>1</v>
      </c>
      <c r="L37" s="890">
        <v>3</v>
      </c>
      <c r="M37" s="890">
        <v>30</v>
      </c>
      <c r="N37" s="894">
        <v>10</v>
      </c>
      <c r="O37" s="890" t="s">
        <v>7647</v>
      </c>
      <c r="P37" s="906" t="s">
        <v>7708</v>
      </c>
      <c r="Q37" s="895">
        <f t="shared" si="0"/>
        <v>-1</v>
      </c>
      <c r="R37" s="953">
        <f t="shared" si="0"/>
        <v>-0.38</v>
      </c>
      <c r="S37" s="895">
        <f t="shared" si="1"/>
        <v>-1</v>
      </c>
      <c r="T37" s="953">
        <f t="shared" si="2"/>
        <v>-1</v>
      </c>
      <c r="U37" s="960" t="s">
        <v>329</v>
      </c>
      <c r="V37" s="903" t="s">
        <v>329</v>
      </c>
      <c r="W37" s="903" t="s">
        <v>329</v>
      </c>
      <c r="X37" s="958" t="s">
        <v>329</v>
      </c>
      <c r="Y37" s="956"/>
    </row>
    <row r="38" spans="1:25" ht="14.45" customHeight="1" x14ac:dyDescent="0.2">
      <c r="A38" s="922" t="s">
        <v>7709</v>
      </c>
      <c r="B38" s="903"/>
      <c r="C38" s="904"/>
      <c r="D38" s="905"/>
      <c r="E38" s="907">
        <v>1</v>
      </c>
      <c r="F38" s="891">
        <v>1.2</v>
      </c>
      <c r="G38" s="892">
        <v>5</v>
      </c>
      <c r="H38" s="887">
        <v>1</v>
      </c>
      <c r="I38" s="888">
        <v>1.06</v>
      </c>
      <c r="J38" s="889">
        <v>4</v>
      </c>
      <c r="K38" s="893">
        <v>1.06</v>
      </c>
      <c r="L38" s="890">
        <v>4</v>
      </c>
      <c r="M38" s="890">
        <v>33</v>
      </c>
      <c r="N38" s="894">
        <v>11</v>
      </c>
      <c r="O38" s="890" t="s">
        <v>7647</v>
      </c>
      <c r="P38" s="906" t="s">
        <v>7710</v>
      </c>
      <c r="Q38" s="895">
        <f t="shared" si="0"/>
        <v>1</v>
      </c>
      <c r="R38" s="953">
        <f t="shared" si="0"/>
        <v>1.06</v>
      </c>
      <c r="S38" s="895">
        <f t="shared" si="1"/>
        <v>0</v>
      </c>
      <c r="T38" s="953">
        <f t="shared" si="2"/>
        <v>-0.1399999999999999</v>
      </c>
      <c r="U38" s="960">
        <v>11</v>
      </c>
      <c r="V38" s="903">
        <v>4</v>
      </c>
      <c r="W38" s="903">
        <v>-7</v>
      </c>
      <c r="X38" s="958">
        <v>0.36363636363636365</v>
      </c>
      <c r="Y38" s="956"/>
    </row>
    <row r="39" spans="1:25" ht="14.45" customHeight="1" x14ac:dyDescent="0.2">
      <c r="A39" s="922" t="s">
        <v>7711</v>
      </c>
      <c r="B39" s="903"/>
      <c r="C39" s="904"/>
      <c r="D39" s="905"/>
      <c r="E39" s="907"/>
      <c r="F39" s="891"/>
      <c r="G39" s="892"/>
      <c r="H39" s="887">
        <v>1</v>
      </c>
      <c r="I39" s="888">
        <v>0.56000000000000005</v>
      </c>
      <c r="J39" s="889">
        <v>2</v>
      </c>
      <c r="K39" s="893">
        <v>0.56000000000000005</v>
      </c>
      <c r="L39" s="890">
        <v>2</v>
      </c>
      <c r="M39" s="890">
        <v>21</v>
      </c>
      <c r="N39" s="894">
        <v>7</v>
      </c>
      <c r="O39" s="890" t="s">
        <v>7647</v>
      </c>
      <c r="P39" s="906" t="s">
        <v>7712</v>
      </c>
      <c r="Q39" s="895">
        <f t="shared" si="0"/>
        <v>1</v>
      </c>
      <c r="R39" s="953">
        <f t="shared" si="0"/>
        <v>0.56000000000000005</v>
      </c>
      <c r="S39" s="895">
        <f t="shared" si="1"/>
        <v>1</v>
      </c>
      <c r="T39" s="953">
        <f t="shared" si="2"/>
        <v>0.56000000000000005</v>
      </c>
      <c r="U39" s="960">
        <v>7</v>
      </c>
      <c r="V39" s="903">
        <v>2</v>
      </c>
      <c r="W39" s="903">
        <v>-5</v>
      </c>
      <c r="X39" s="958">
        <v>0.2857142857142857</v>
      </c>
      <c r="Y39" s="956"/>
    </row>
    <row r="40" spans="1:25" ht="14.45" customHeight="1" x14ac:dyDescent="0.2">
      <c r="A40" s="923" t="s">
        <v>7713</v>
      </c>
      <c r="B40" s="909"/>
      <c r="C40" s="910"/>
      <c r="D40" s="908"/>
      <c r="E40" s="911">
        <v>1</v>
      </c>
      <c r="F40" s="912">
        <v>0.56000000000000005</v>
      </c>
      <c r="G40" s="897">
        <v>2</v>
      </c>
      <c r="H40" s="913"/>
      <c r="I40" s="914"/>
      <c r="J40" s="898"/>
      <c r="K40" s="915">
        <v>0.82</v>
      </c>
      <c r="L40" s="916">
        <v>3</v>
      </c>
      <c r="M40" s="916">
        <v>24</v>
      </c>
      <c r="N40" s="917">
        <v>8</v>
      </c>
      <c r="O40" s="916" t="s">
        <v>7647</v>
      </c>
      <c r="P40" s="918" t="s">
        <v>7714</v>
      </c>
      <c r="Q40" s="919">
        <f t="shared" si="0"/>
        <v>0</v>
      </c>
      <c r="R40" s="954">
        <f t="shared" si="0"/>
        <v>0</v>
      </c>
      <c r="S40" s="919">
        <f t="shared" si="1"/>
        <v>-1</v>
      </c>
      <c r="T40" s="954">
        <f t="shared" si="2"/>
        <v>-0.56000000000000005</v>
      </c>
      <c r="U40" s="961" t="s">
        <v>329</v>
      </c>
      <c r="V40" s="909" t="s">
        <v>329</v>
      </c>
      <c r="W40" s="909" t="s">
        <v>329</v>
      </c>
      <c r="X40" s="959" t="s">
        <v>329</v>
      </c>
      <c r="Y40" s="957"/>
    </row>
    <row r="41" spans="1:25" ht="14.45" customHeight="1" x14ac:dyDescent="0.2">
      <c r="A41" s="922" t="s">
        <v>7715</v>
      </c>
      <c r="B41" s="899">
        <v>5</v>
      </c>
      <c r="C41" s="900">
        <v>3.65</v>
      </c>
      <c r="D41" s="901">
        <v>1</v>
      </c>
      <c r="E41" s="907">
        <v>3</v>
      </c>
      <c r="F41" s="891">
        <v>1.26</v>
      </c>
      <c r="G41" s="892">
        <v>3</v>
      </c>
      <c r="H41" s="890">
        <v>2</v>
      </c>
      <c r="I41" s="891">
        <v>0.84</v>
      </c>
      <c r="J41" s="892">
        <v>1.5</v>
      </c>
      <c r="K41" s="893">
        <v>0.42</v>
      </c>
      <c r="L41" s="890">
        <v>1</v>
      </c>
      <c r="M41" s="890">
        <v>5</v>
      </c>
      <c r="N41" s="894">
        <v>2</v>
      </c>
      <c r="O41" s="890" t="s">
        <v>7647</v>
      </c>
      <c r="P41" s="906" t="s">
        <v>7716</v>
      </c>
      <c r="Q41" s="895">
        <f t="shared" si="0"/>
        <v>-3</v>
      </c>
      <c r="R41" s="953">
        <f t="shared" si="0"/>
        <v>-2.81</v>
      </c>
      <c r="S41" s="895">
        <f t="shared" si="1"/>
        <v>-1</v>
      </c>
      <c r="T41" s="953">
        <f t="shared" si="2"/>
        <v>-0.42000000000000004</v>
      </c>
      <c r="U41" s="960">
        <v>4</v>
      </c>
      <c r="V41" s="903">
        <v>3</v>
      </c>
      <c r="W41" s="903">
        <v>-1</v>
      </c>
      <c r="X41" s="958">
        <v>0.75</v>
      </c>
      <c r="Y41" s="956"/>
    </row>
    <row r="42" spans="1:25" ht="14.45" customHeight="1" x14ac:dyDescent="0.2">
      <c r="A42" s="922" t="s">
        <v>7717</v>
      </c>
      <c r="B42" s="903">
        <v>2</v>
      </c>
      <c r="C42" s="904">
        <v>19.38</v>
      </c>
      <c r="D42" s="905">
        <v>1</v>
      </c>
      <c r="E42" s="887">
        <v>2</v>
      </c>
      <c r="F42" s="888">
        <v>32.130000000000003</v>
      </c>
      <c r="G42" s="889">
        <v>9.5</v>
      </c>
      <c r="H42" s="890">
        <v>1</v>
      </c>
      <c r="I42" s="891">
        <v>17.2</v>
      </c>
      <c r="J42" s="896">
        <v>22</v>
      </c>
      <c r="K42" s="893">
        <v>17.2</v>
      </c>
      <c r="L42" s="890">
        <v>4</v>
      </c>
      <c r="M42" s="890">
        <v>39</v>
      </c>
      <c r="N42" s="894">
        <v>13</v>
      </c>
      <c r="O42" s="890" t="s">
        <v>6329</v>
      </c>
      <c r="P42" s="906" t="s">
        <v>7718</v>
      </c>
      <c r="Q42" s="895">
        <f t="shared" si="0"/>
        <v>-1</v>
      </c>
      <c r="R42" s="953">
        <f t="shared" si="0"/>
        <v>-2.1799999999999997</v>
      </c>
      <c r="S42" s="895">
        <f t="shared" si="1"/>
        <v>-1</v>
      </c>
      <c r="T42" s="953">
        <f t="shared" si="2"/>
        <v>-14.930000000000003</v>
      </c>
      <c r="U42" s="960">
        <v>13</v>
      </c>
      <c r="V42" s="903">
        <v>22</v>
      </c>
      <c r="W42" s="903">
        <v>9</v>
      </c>
      <c r="X42" s="958">
        <v>1.6923076923076923</v>
      </c>
      <c r="Y42" s="956">
        <v>9</v>
      </c>
    </row>
    <row r="43" spans="1:25" ht="14.45" customHeight="1" x14ac:dyDescent="0.2">
      <c r="A43" s="922" t="s">
        <v>7719</v>
      </c>
      <c r="B43" s="903"/>
      <c r="C43" s="904"/>
      <c r="D43" s="905"/>
      <c r="E43" s="907">
        <v>1</v>
      </c>
      <c r="F43" s="891">
        <v>13.17</v>
      </c>
      <c r="G43" s="892">
        <v>54</v>
      </c>
      <c r="H43" s="887">
        <v>1</v>
      </c>
      <c r="I43" s="888">
        <v>13.17</v>
      </c>
      <c r="J43" s="889">
        <v>6</v>
      </c>
      <c r="K43" s="893">
        <v>13.17</v>
      </c>
      <c r="L43" s="890">
        <v>6</v>
      </c>
      <c r="M43" s="890">
        <v>54</v>
      </c>
      <c r="N43" s="894">
        <v>18</v>
      </c>
      <c r="O43" s="890" t="s">
        <v>7647</v>
      </c>
      <c r="P43" s="906" t="s">
        <v>7720</v>
      </c>
      <c r="Q43" s="895">
        <f t="shared" si="0"/>
        <v>1</v>
      </c>
      <c r="R43" s="953">
        <f t="shared" si="0"/>
        <v>13.17</v>
      </c>
      <c r="S43" s="895">
        <f t="shared" si="1"/>
        <v>0</v>
      </c>
      <c r="T43" s="953">
        <f t="shared" si="2"/>
        <v>0</v>
      </c>
      <c r="U43" s="960">
        <v>18</v>
      </c>
      <c r="V43" s="903">
        <v>6</v>
      </c>
      <c r="W43" s="903">
        <v>-12</v>
      </c>
      <c r="X43" s="958">
        <v>0.33333333333333331</v>
      </c>
      <c r="Y43" s="956"/>
    </row>
    <row r="44" spans="1:25" ht="14.45" customHeight="1" x14ac:dyDescent="0.2">
      <c r="A44" s="922" t="s">
        <v>7721</v>
      </c>
      <c r="B44" s="899">
        <v>10</v>
      </c>
      <c r="C44" s="900">
        <v>87.05</v>
      </c>
      <c r="D44" s="901">
        <v>5.8</v>
      </c>
      <c r="E44" s="907">
        <v>4</v>
      </c>
      <c r="F44" s="891">
        <v>31.55</v>
      </c>
      <c r="G44" s="892">
        <v>2.2999999999999998</v>
      </c>
      <c r="H44" s="890">
        <v>5</v>
      </c>
      <c r="I44" s="891">
        <v>48.95</v>
      </c>
      <c r="J44" s="892">
        <v>11.6</v>
      </c>
      <c r="K44" s="893">
        <v>9.31</v>
      </c>
      <c r="L44" s="890">
        <v>5</v>
      </c>
      <c r="M44" s="890">
        <v>48</v>
      </c>
      <c r="N44" s="894">
        <v>16</v>
      </c>
      <c r="O44" s="890" t="s">
        <v>7647</v>
      </c>
      <c r="P44" s="906" t="s">
        <v>7722</v>
      </c>
      <c r="Q44" s="895">
        <f t="shared" si="0"/>
        <v>-5</v>
      </c>
      <c r="R44" s="953">
        <f t="shared" si="0"/>
        <v>-38.099999999999994</v>
      </c>
      <c r="S44" s="895">
        <f t="shared" si="1"/>
        <v>1</v>
      </c>
      <c r="T44" s="953">
        <f t="shared" si="2"/>
        <v>17.400000000000002</v>
      </c>
      <c r="U44" s="960">
        <v>80</v>
      </c>
      <c r="V44" s="903">
        <v>58</v>
      </c>
      <c r="W44" s="903">
        <v>-22</v>
      </c>
      <c r="X44" s="958">
        <v>0.72499999999999998</v>
      </c>
      <c r="Y44" s="956">
        <v>2</v>
      </c>
    </row>
    <row r="45" spans="1:25" ht="14.45" customHeight="1" x14ac:dyDescent="0.2">
      <c r="A45" s="922" t="s">
        <v>7723</v>
      </c>
      <c r="B45" s="903"/>
      <c r="C45" s="904"/>
      <c r="D45" s="905"/>
      <c r="E45" s="887">
        <v>1</v>
      </c>
      <c r="F45" s="888">
        <v>3.17</v>
      </c>
      <c r="G45" s="889">
        <v>1</v>
      </c>
      <c r="H45" s="890"/>
      <c r="I45" s="891"/>
      <c r="J45" s="892"/>
      <c r="K45" s="893">
        <v>4.2300000000000004</v>
      </c>
      <c r="L45" s="890">
        <v>2</v>
      </c>
      <c r="M45" s="890">
        <v>21</v>
      </c>
      <c r="N45" s="894">
        <v>7</v>
      </c>
      <c r="O45" s="890" t="s">
        <v>7647</v>
      </c>
      <c r="P45" s="906" t="s">
        <v>7724</v>
      </c>
      <c r="Q45" s="895">
        <f t="shared" si="0"/>
        <v>0</v>
      </c>
      <c r="R45" s="953">
        <f t="shared" si="0"/>
        <v>0</v>
      </c>
      <c r="S45" s="895">
        <f t="shared" si="1"/>
        <v>-1</v>
      </c>
      <c r="T45" s="953">
        <f t="shared" si="2"/>
        <v>-3.17</v>
      </c>
      <c r="U45" s="960" t="s">
        <v>329</v>
      </c>
      <c r="V45" s="903" t="s">
        <v>329</v>
      </c>
      <c r="W45" s="903" t="s">
        <v>329</v>
      </c>
      <c r="X45" s="958" t="s">
        <v>329</v>
      </c>
      <c r="Y45" s="956"/>
    </row>
    <row r="46" spans="1:25" ht="14.45" customHeight="1" x14ac:dyDescent="0.2">
      <c r="A46" s="922" t="s">
        <v>7725</v>
      </c>
      <c r="B46" s="899">
        <v>1</v>
      </c>
      <c r="C46" s="900">
        <v>1.36</v>
      </c>
      <c r="D46" s="901">
        <v>3</v>
      </c>
      <c r="E46" s="907"/>
      <c r="F46" s="891"/>
      <c r="G46" s="892"/>
      <c r="H46" s="890"/>
      <c r="I46" s="891"/>
      <c r="J46" s="892"/>
      <c r="K46" s="893">
        <v>2.5299999999999998</v>
      </c>
      <c r="L46" s="890">
        <v>6</v>
      </c>
      <c r="M46" s="890">
        <v>54</v>
      </c>
      <c r="N46" s="894">
        <v>18</v>
      </c>
      <c r="O46" s="890" t="s">
        <v>7647</v>
      </c>
      <c r="P46" s="906" t="s">
        <v>7726</v>
      </c>
      <c r="Q46" s="895">
        <f t="shared" si="0"/>
        <v>-1</v>
      </c>
      <c r="R46" s="953">
        <f t="shared" si="0"/>
        <v>-1.36</v>
      </c>
      <c r="S46" s="895">
        <f t="shared" si="1"/>
        <v>0</v>
      </c>
      <c r="T46" s="953">
        <f t="shared" si="2"/>
        <v>0</v>
      </c>
      <c r="U46" s="960" t="s">
        <v>329</v>
      </c>
      <c r="V46" s="903" t="s">
        <v>329</v>
      </c>
      <c r="W46" s="903" t="s">
        <v>329</v>
      </c>
      <c r="X46" s="958" t="s">
        <v>329</v>
      </c>
      <c r="Y46" s="956"/>
    </row>
    <row r="47" spans="1:25" ht="14.45" customHeight="1" x14ac:dyDescent="0.2">
      <c r="A47" s="922" t="s">
        <v>7727</v>
      </c>
      <c r="B47" s="903">
        <v>2</v>
      </c>
      <c r="C47" s="904">
        <v>8.9</v>
      </c>
      <c r="D47" s="905">
        <v>5</v>
      </c>
      <c r="E47" s="887">
        <v>2</v>
      </c>
      <c r="F47" s="888">
        <v>9.44</v>
      </c>
      <c r="G47" s="889">
        <v>4</v>
      </c>
      <c r="H47" s="890">
        <v>1</v>
      </c>
      <c r="I47" s="891">
        <v>4.04</v>
      </c>
      <c r="J47" s="892">
        <v>2</v>
      </c>
      <c r="K47" s="893">
        <v>4.72</v>
      </c>
      <c r="L47" s="890">
        <v>2</v>
      </c>
      <c r="M47" s="890">
        <v>21</v>
      </c>
      <c r="N47" s="894">
        <v>7</v>
      </c>
      <c r="O47" s="890" t="s">
        <v>6329</v>
      </c>
      <c r="P47" s="906" t="s">
        <v>7728</v>
      </c>
      <c r="Q47" s="895">
        <f t="shared" si="0"/>
        <v>-1</v>
      </c>
      <c r="R47" s="953">
        <f t="shared" si="0"/>
        <v>-4.8600000000000003</v>
      </c>
      <c r="S47" s="895">
        <f t="shared" si="1"/>
        <v>-1</v>
      </c>
      <c r="T47" s="953">
        <f t="shared" si="2"/>
        <v>-5.3999999999999995</v>
      </c>
      <c r="U47" s="960">
        <v>7</v>
      </c>
      <c r="V47" s="903">
        <v>2</v>
      </c>
      <c r="W47" s="903">
        <v>-5</v>
      </c>
      <c r="X47" s="958">
        <v>0.2857142857142857</v>
      </c>
      <c r="Y47" s="956"/>
    </row>
    <row r="48" spans="1:25" ht="14.45" customHeight="1" x14ac:dyDescent="0.2">
      <c r="A48" s="922" t="s">
        <v>7729</v>
      </c>
      <c r="B48" s="903"/>
      <c r="C48" s="904"/>
      <c r="D48" s="905"/>
      <c r="E48" s="907">
        <v>1</v>
      </c>
      <c r="F48" s="891">
        <v>0.6</v>
      </c>
      <c r="G48" s="892">
        <v>1</v>
      </c>
      <c r="H48" s="887">
        <v>1</v>
      </c>
      <c r="I48" s="888">
        <v>1.63</v>
      </c>
      <c r="J48" s="889">
        <v>3</v>
      </c>
      <c r="K48" s="893">
        <v>1.63</v>
      </c>
      <c r="L48" s="890">
        <v>3</v>
      </c>
      <c r="M48" s="890">
        <v>27</v>
      </c>
      <c r="N48" s="894">
        <v>9</v>
      </c>
      <c r="O48" s="890" t="s">
        <v>7647</v>
      </c>
      <c r="P48" s="906" t="s">
        <v>7730</v>
      </c>
      <c r="Q48" s="895">
        <f t="shared" si="0"/>
        <v>1</v>
      </c>
      <c r="R48" s="953">
        <f t="shared" si="0"/>
        <v>1.63</v>
      </c>
      <c r="S48" s="895">
        <f t="shared" si="1"/>
        <v>0</v>
      </c>
      <c r="T48" s="953">
        <f t="shared" si="2"/>
        <v>1.0299999999999998</v>
      </c>
      <c r="U48" s="960">
        <v>9</v>
      </c>
      <c r="V48" s="903">
        <v>3</v>
      </c>
      <c r="W48" s="903">
        <v>-6</v>
      </c>
      <c r="X48" s="958">
        <v>0.33333333333333331</v>
      </c>
      <c r="Y48" s="956"/>
    </row>
    <row r="49" spans="1:25" ht="14.45" customHeight="1" x14ac:dyDescent="0.2">
      <c r="A49" s="922" t="s">
        <v>7731</v>
      </c>
      <c r="B49" s="903"/>
      <c r="C49" s="904"/>
      <c r="D49" s="905"/>
      <c r="E49" s="907"/>
      <c r="F49" s="891"/>
      <c r="G49" s="892"/>
      <c r="H49" s="887">
        <v>1</v>
      </c>
      <c r="I49" s="888">
        <v>3.11</v>
      </c>
      <c r="J49" s="889">
        <v>18</v>
      </c>
      <c r="K49" s="893">
        <v>3.11</v>
      </c>
      <c r="L49" s="890">
        <v>7</v>
      </c>
      <c r="M49" s="890">
        <v>63</v>
      </c>
      <c r="N49" s="894">
        <v>21</v>
      </c>
      <c r="O49" s="890" t="s">
        <v>7647</v>
      </c>
      <c r="P49" s="906" t="s">
        <v>7732</v>
      </c>
      <c r="Q49" s="895">
        <f t="shared" si="0"/>
        <v>1</v>
      </c>
      <c r="R49" s="953">
        <f t="shared" si="0"/>
        <v>3.11</v>
      </c>
      <c r="S49" s="895">
        <f t="shared" si="1"/>
        <v>1</v>
      </c>
      <c r="T49" s="953">
        <f t="shared" si="2"/>
        <v>3.11</v>
      </c>
      <c r="U49" s="960">
        <v>21</v>
      </c>
      <c r="V49" s="903">
        <v>18</v>
      </c>
      <c r="W49" s="903">
        <v>-3</v>
      </c>
      <c r="X49" s="958">
        <v>0.8571428571428571</v>
      </c>
      <c r="Y49" s="956"/>
    </row>
    <row r="50" spans="1:25" ht="14.45" customHeight="1" x14ac:dyDescent="0.2">
      <c r="A50" s="922" t="s">
        <v>7733</v>
      </c>
      <c r="B50" s="899"/>
      <c r="C50" s="900"/>
      <c r="D50" s="901"/>
      <c r="E50" s="907">
        <v>1</v>
      </c>
      <c r="F50" s="891">
        <v>1.1000000000000001</v>
      </c>
      <c r="G50" s="892">
        <v>3</v>
      </c>
      <c r="H50" s="890"/>
      <c r="I50" s="891"/>
      <c r="J50" s="892"/>
      <c r="K50" s="893">
        <v>1.45</v>
      </c>
      <c r="L50" s="890">
        <v>4</v>
      </c>
      <c r="M50" s="890">
        <v>33</v>
      </c>
      <c r="N50" s="894">
        <v>11</v>
      </c>
      <c r="O50" s="890" t="s">
        <v>7647</v>
      </c>
      <c r="P50" s="906" t="s">
        <v>7734</v>
      </c>
      <c r="Q50" s="895">
        <f t="shared" si="0"/>
        <v>0</v>
      </c>
      <c r="R50" s="953">
        <f t="shared" si="0"/>
        <v>0</v>
      </c>
      <c r="S50" s="895">
        <f t="shared" si="1"/>
        <v>-1</v>
      </c>
      <c r="T50" s="953">
        <f t="shared" si="2"/>
        <v>-1.1000000000000001</v>
      </c>
      <c r="U50" s="960" t="s">
        <v>329</v>
      </c>
      <c r="V50" s="903" t="s">
        <v>329</v>
      </c>
      <c r="W50" s="903" t="s">
        <v>329</v>
      </c>
      <c r="X50" s="958" t="s">
        <v>329</v>
      </c>
      <c r="Y50" s="956"/>
    </row>
    <row r="51" spans="1:25" ht="14.45" customHeight="1" x14ac:dyDescent="0.2">
      <c r="A51" s="923" t="s">
        <v>7735</v>
      </c>
      <c r="B51" s="920">
        <v>7</v>
      </c>
      <c r="C51" s="921">
        <v>19.02</v>
      </c>
      <c r="D51" s="902">
        <v>5.9</v>
      </c>
      <c r="E51" s="911"/>
      <c r="F51" s="912"/>
      <c r="G51" s="897"/>
      <c r="H51" s="916">
        <v>4</v>
      </c>
      <c r="I51" s="912">
        <v>9.0299999999999994</v>
      </c>
      <c r="J51" s="897">
        <v>6.5</v>
      </c>
      <c r="K51" s="915">
        <v>2.69</v>
      </c>
      <c r="L51" s="916">
        <v>3</v>
      </c>
      <c r="M51" s="916">
        <v>30</v>
      </c>
      <c r="N51" s="917">
        <v>10</v>
      </c>
      <c r="O51" s="916" t="s">
        <v>7647</v>
      </c>
      <c r="P51" s="918" t="s">
        <v>7736</v>
      </c>
      <c r="Q51" s="919">
        <f t="shared" si="0"/>
        <v>-3</v>
      </c>
      <c r="R51" s="954">
        <f t="shared" si="0"/>
        <v>-9.99</v>
      </c>
      <c r="S51" s="919">
        <f t="shared" si="1"/>
        <v>4</v>
      </c>
      <c r="T51" s="954">
        <f t="shared" si="2"/>
        <v>9.0299999999999994</v>
      </c>
      <c r="U51" s="961">
        <v>40</v>
      </c>
      <c r="V51" s="909">
        <v>26</v>
      </c>
      <c r="W51" s="909">
        <v>-14</v>
      </c>
      <c r="X51" s="959">
        <v>0.65</v>
      </c>
      <c r="Y51" s="957">
        <v>9</v>
      </c>
    </row>
    <row r="52" spans="1:25" ht="14.45" customHeight="1" x14ac:dyDescent="0.2">
      <c r="A52" s="922" t="s">
        <v>7737</v>
      </c>
      <c r="B52" s="903"/>
      <c r="C52" s="904"/>
      <c r="D52" s="905"/>
      <c r="E52" s="907"/>
      <c r="F52" s="891"/>
      <c r="G52" s="892"/>
      <c r="H52" s="887">
        <v>1</v>
      </c>
      <c r="I52" s="888">
        <v>0.62</v>
      </c>
      <c r="J52" s="889">
        <v>2</v>
      </c>
      <c r="K52" s="893">
        <v>0.62</v>
      </c>
      <c r="L52" s="890">
        <v>2</v>
      </c>
      <c r="M52" s="890">
        <v>21</v>
      </c>
      <c r="N52" s="894">
        <v>7</v>
      </c>
      <c r="O52" s="890" t="s">
        <v>7647</v>
      </c>
      <c r="P52" s="906" t="s">
        <v>7738</v>
      </c>
      <c r="Q52" s="895">
        <f t="shared" si="0"/>
        <v>1</v>
      </c>
      <c r="R52" s="953">
        <f t="shared" si="0"/>
        <v>0.62</v>
      </c>
      <c r="S52" s="895">
        <f t="shared" si="1"/>
        <v>1</v>
      </c>
      <c r="T52" s="953">
        <f t="shared" si="2"/>
        <v>0.62</v>
      </c>
      <c r="U52" s="960">
        <v>7</v>
      </c>
      <c r="V52" s="903">
        <v>2</v>
      </c>
      <c r="W52" s="903">
        <v>-5</v>
      </c>
      <c r="X52" s="958">
        <v>0.2857142857142857</v>
      </c>
      <c r="Y52" s="956"/>
    </row>
    <row r="53" spans="1:25" ht="14.45" customHeight="1" x14ac:dyDescent="0.2">
      <c r="A53" s="922" t="s">
        <v>7739</v>
      </c>
      <c r="B53" s="903"/>
      <c r="C53" s="904"/>
      <c r="D53" s="905"/>
      <c r="E53" s="907"/>
      <c r="F53" s="891"/>
      <c r="G53" s="892"/>
      <c r="H53" s="887">
        <v>1</v>
      </c>
      <c r="I53" s="888">
        <v>0.7</v>
      </c>
      <c r="J53" s="896">
        <v>25</v>
      </c>
      <c r="K53" s="893">
        <v>0.65</v>
      </c>
      <c r="L53" s="890">
        <v>3</v>
      </c>
      <c r="M53" s="890">
        <v>24</v>
      </c>
      <c r="N53" s="894">
        <v>8</v>
      </c>
      <c r="O53" s="890" t="s">
        <v>7647</v>
      </c>
      <c r="P53" s="906" t="s">
        <v>7740</v>
      </c>
      <c r="Q53" s="895">
        <f t="shared" si="0"/>
        <v>1</v>
      </c>
      <c r="R53" s="953">
        <f t="shared" si="0"/>
        <v>0.7</v>
      </c>
      <c r="S53" s="895">
        <f t="shared" si="1"/>
        <v>1</v>
      </c>
      <c r="T53" s="953">
        <f t="shared" si="2"/>
        <v>0.7</v>
      </c>
      <c r="U53" s="960">
        <v>8</v>
      </c>
      <c r="V53" s="903">
        <v>25</v>
      </c>
      <c r="W53" s="903">
        <v>17</v>
      </c>
      <c r="X53" s="958">
        <v>3.125</v>
      </c>
      <c r="Y53" s="956">
        <v>17</v>
      </c>
    </row>
    <row r="54" spans="1:25" ht="14.45" customHeight="1" x14ac:dyDescent="0.2">
      <c r="A54" s="922" t="s">
        <v>7741</v>
      </c>
      <c r="B54" s="903"/>
      <c r="C54" s="904"/>
      <c r="D54" s="905"/>
      <c r="E54" s="907"/>
      <c r="F54" s="891"/>
      <c r="G54" s="892"/>
      <c r="H54" s="887">
        <v>1</v>
      </c>
      <c r="I54" s="888">
        <v>4.63</v>
      </c>
      <c r="J54" s="889">
        <v>4</v>
      </c>
      <c r="K54" s="893">
        <v>4.63</v>
      </c>
      <c r="L54" s="890">
        <v>3</v>
      </c>
      <c r="M54" s="890">
        <v>24</v>
      </c>
      <c r="N54" s="894">
        <v>8</v>
      </c>
      <c r="O54" s="890" t="s">
        <v>7647</v>
      </c>
      <c r="P54" s="906" t="s">
        <v>7742</v>
      </c>
      <c r="Q54" s="895">
        <f t="shared" si="0"/>
        <v>1</v>
      </c>
      <c r="R54" s="953">
        <f t="shared" si="0"/>
        <v>4.63</v>
      </c>
      <c r="S54" s="895">
        <f t="shared" si="1"/>
        <v>1</v>
      </c>
      <c r="T54" s="953">
        <f t="shared" si="2"/>
        <v>4.63</v>
      </c>
      <c r="U54" s="960">
        <v>8</v>
      </c>
      <c r="V54" s="903">
        <v>4</v>
      </c>
      <c r="W54" s="903">
        <v>-4</v>
      </c>
      <c r="X54" s="958">
        <v>0.5</v>
      </c>
      <c r="Y54" s="956"/>
    </row>
    <row r="55" spans="1:25" ht="14.45" customHeight="1" x14ac:dyDescent="0.2">
      <c r="A55" s="922" t="s">
        <v>7743</v>
      </c>
      <c r="B55" s="903"/>
      <c r="C55" s="904"/>
      <c r="D55" s="905"/>
      <c r="E55" s="887">
        <v>1</v>
      </c>
      <c r="F55" s="888">
        <v>4.09</v>
      </c>
      <c r="G55" s="889">
        <v>8</v>
      </c>
      <c r="H55" s="890"/>
      <c r="I55" s="891"/>
      <c r="J55" s="892"/>
      <c r="K55" s="893">
        <v>4.09</v>
      </c>
      <c r="L55" s="890">
        <v>3</v>
      </c>
      <c r="M55" s="890">
        <v>30</v>
      </c>
      <c r="N55" s="894">
        <v>10</v>
      </c>
      <c r="O55" s="890" t="s">
        <v>7647</v>
      </c>
      <c r="P55" s="906" t="s">
        <v>7744</v>
      </c>
      <c r="Q55" s="895">
        <f t="shared" si="0"/>
        <v>0</v>
      </c>
      <c r="R55" s="953">
        <f t="shared" si="0"/>
        <v>0</v>
      </c>
      <c r="S55" s="895">
        <f t="shared" si="1"/>
        <v>-1</v>
      </c>
      <c r="T55" s="953">
        <f t="shared" si="2"/>
        <v>-4.09</v>
      </c>
      <c r="U55" s="960" t="s">
        <v>329</v>
      </c>
      <c r="V55" s="903" t="s">
        <v>329</v>
      </c>
      <c r="W55" s="903" t="s">
        <v>329</v>
      </c>
      <c r="X55" s="958" t="s">
        <v>329</v>
      </c>
      <c r="Y55" s="956"/>
    </row>
    <row r="56" spans="1:25" ht="14.45" customHeight="1" x14ac:dyDescent="0.2">
      <c r="A56" s="922" t="s">
        <v>7745</v>
      </c>
      <c r="B56" s="903">
        <v>4</v>
      </c>
      <c r="C56" s="904">
        <v>36.090000000000003</v>
      </c>
      <c r="D56" s="905">
        <v>40</v>
      </c>
      <c r="E56" s="887">
        <v>9</v>
      </c>
      <c r="F56" s="888">
        <v>48.37</v>
      </c>
      <c r="G56" s="889">
        <v>15.7</v>
      </c>
      <c r="H56" s="890">
        <v>3</v>
      </c>
      <c r="I56" s="891">
        <v>23.26</v>
      </c>
      <c r="J56" s="892">
        <v>14.7</v>
      </c>
      <c r="K56" s="893">
        <v>6.37</v>
      </c>
      <c r="L56" s="890">
        <v>7</v>
      </c>
      <c r="M56" s="890">
        <v>60</v>
      </c>
      <c r="N56" s="894">
        <v>20</v>
      </c>
      <c r="O56" s="890" t="s">
        <v>7647</v>
      </c>
      <c r="P56" s="906" t="s">
        <v>7746</v>
      </c>
      <c r="Q56" s="895">
        <f t="shared" si="0"/>
        <v>-1</v>
      </c>
      <c r="R56" s="953">
        <f t="shared" si="0"/>
        <v>-12.830000000000002</v>
      </c>
      <c r="S56" s="895">
        <f t="shared" si="1"/>
        <v>-6</v>
      </c>
      <c r="T56" s="953">
        <f t="shared" si="2"/>
        <v>-25.109999999999996</v>
      </c>
      <c r="U56" s="960">
        <v>60</v>
      </c>
      <c r="V56" s="903">
        <v>44.099999999999994</v>
      </c>
      <c r="W56" s="903">
        <v>-15.900000000000006</v>
      </c>
      <c r="X56" s="958">
        <v>0.73499999999999988</v>
      </c>
      <c r="Y56" s="956">
        <v>4</v>
      </c>
    </row>
    <row r="57" spans="1:25" ht="14.45" customHeight="1" x14ac:dyDescent="0.2">
      <c r="A57" s="922" t="s">
        <v>7747</v>
      </c>
      <c r="B57" s="903"/>
      <c r="C57" s="904"/>
      <c r="D57" s="905"/>
      <c r="E57" s="887">
        <v>3</v>
      </c>
      <c r="F57" s="888">
        <v>13.7</v>
      </c>
      <c r="G57" s="889">
        <v>5.3</v>
      </c>
      <c r="H57" s="890">
        <v>2</v>
      </c>
      <c r="I57" s="891">
        <v>7.69</v>
      </c>
      <c r="J57" s="892">
        <v>10.5</v>
      </c>
      <c r="K57" s="893">
        <v>5.3</v>
      </c>
      <c r="L57" s="890">
        <v>5</v>
      </c>
      <c r="M57" s="890">
        <v>45</v>
      </c>
      <c r="N57" s="894">
        <v>15</v>
      </c>
      <c r="O57" s="890" t="s">
        <v>7647</v>
      </c>
      <c r="P57" s="906" t="s">
        <v>7748</v>
      </c>
      <c r="Q57" s="895">
        <f t="shared" si="0"/>
        <v>2</v>
      </c>
      <c r="R57" s="953">
        <f t="shared" si="0"/>
        <v>7.69</v>
      </c>
      <c r="S57" s="895">
        <f t="shared" si="1"/>
        <v>-1</v>
      </c>
      <c r="T57" s="953">
        <f t="shared" si="2"/>
        <v>-6.0099999999999989</v>
      </c>
      <c r="U57" s="960">
        <v>30</v>
      </c>
      <c r="V57" s="903">
        <v>21</v>
      </c>
      <c r="W57" s="903">
        <v>-9</v>
      </c>
      <c r="X57" s="958">
        <v>0.7</v>
      </c>
      <c r="Y57" s="956">
        <v>4</v>
      </c>
    </row>
    <row r="58" spans="1:25" ht="14.45" customHeight="1" x14ac:dyDescent="0.2">
      <c r="A58" s="922" t="s">
        <v>7749</v>
      </c>
      <c r="B58" s="903">
        <v>1</v>
      </c>
      <c r="C58" s="904">
        <v>1.78</v>
      </c>
      <c r="D58" s="905">
        <v>2</v>
      </c>
      <c r="E58" s="887">
        <v>1</v>
      </c>
      <c r="F58" s="888">
        <v>2.48</v>
      </c>
      <c r="G58" s="889">
        <v>3</v>
      </c>
      <c r="H58" s="890"/>
      <c r="I58" s="891"/>
      <c r="J58" s="892"/>
      <c r="K58" s="893">
        <v>3.18</v>
      </c>
      <c r="L58" s="890">
        <v>4</v>
      </c>
      <c r="M58" s="890">
        <v>39</v>
      </c>
      <c r="N58" s="894">
        <v>13</v>
      </c>
      <c r="O58" s="890" t="s">
        <v>7647</v>
      </c>
      <c r="P58" s="906" t="s">
        <v>7750</v>
      </c>
      <c r="Q58" s="895">
        <f t="shared" si="0"/>
        <v>-1</v>
      </c>
      <c r="R58" s="953">
        <f t="shared" si="0"/>
        <v>-1.78</v>
      </c>
      <c r="S58" s="895">
        <f t="shared" si="1"/>
        <v>-1</v>
      </c>
      <c r="T58" s="953">
        <f t="shared" si="2"/>
        <v>-2.48</v>
      </c>
      <c r="U58" s="960" t="s">
        <v>329</v>
      </c>
      <c r="V58" s="903" t="s">
        <v>329</v>
      </c>
      <c r="W58" s="903" t="s">
        <v>329</v>
      </c>
      <c r="X58" s="958" t="s">
        <v>329</v>
      </c>
      <c r="Y58" s="956"/>
    </row>
    <row r="59" spans="1:25" ht="14.45" customHeight="1" x14ac:dyDescent="0.2">
      <c r="A59" s="922" t="s">
        <v>7751</v>
      </c>
      <c r="B59" s="903"/>
      <c r="C59" s="904"/>
      <c r="D59" s="905"/>
      <c r="E59" s="907"/>
      <c r="F59" s="891"/>
      <c r="G59" s="892"/>
      <c r="H59" s="887">
        <v>1</v>
      </c>
      <c r="I59" s="888">
        <v>0.78</v>
      </c>
      <c r="J59" s="889">
        <v>2</v>
      </c>
      <c r="K59" s="893">
        <v>1.1200000000000001</v>
      </c>
      <c r="L59" s="890">
        <v>3</v>
      </c>
      <c r="M59" s="890">
        <v>27</v>
      </c>
      <c r="N59" s="894">
        <v>9</v>
      </c>
      <c r="O59" s="890" t="s">
        <v>7647</v>
      </c>
      <c r="P59" s="906" t="s">
        <v>7752</v>
      </c>
      <c r="Q59" s="895">
        <f t="shared" si="0"/>
        <v>1</v>
      </c>
      <c r="R59" s="953">
        <f t="shared" si="0"/>
        <v>0.78</v>
      </c>
      <c r="S59" s="895">
        <f t="shared" si="1"/>
        <v>1</v>
      </c>
      <c r="T59" s="953">
        <f t="shared" si="2"/>
        <v>0.78</v>
      </c>
      <c r="U59" s="960">
        <v>9</v>
      </c>
      <c r="V59" s="903">
        <v>2</v>
      </c>
      <c r="W59" s="903">
        <v>-7</v>
      </c>
      <c r="X59" s="958">
        <v>0.22222222222222221</v>
      </c>
      <c r="Y59" s="956"/>
    </row>
    <row r="60" spans="1:25" ht="14.45" customHeight="1" x14ac:dyDescent="0.2">
      <c r="A60" s="922" t="s">
        <v>7753</v>
      </c>
      <c r="B60" s="903"/>
      <c r="C60" s="904"/>
      <c r="D60" s="905"/>
      <c r="E60" s="907"/>
      <c r="F60" s="891"/>
      <c r="G60" s="892"/>
      <c r="H60" s="887">
        <v>1</v>
      </c>
      <c r="I60" s="888">
        <v>1.95</v>
      </c>
      <c r="J60" s="889">
        <v>5</v>
      </c>
      <c r="K60" s="893">
        <v>1.0900000000000001</v>
      </c>
      <c r="L60" s="890">
        <v>3</v>
      </c>
      <c r="M60" s="890">
        <v>24</v>
      </c>
      <c r="N60" s="894">
        <v>8</v>
      </c>
      <c r="O60" s="890" t="s">
        <v>7647</v>
      </c>
      <c r="P60" s="906" t="s">
        <v>7754</v>
      </c>
      <c r="Q60" s="895">
        <f t="shared" si="0"/>
        <v>1</v>
      </c>
      <c r="R60" s="953">
        <f t="shared" si="0"/>
        <v>1.95</v>
      </c>
      <c r="S60" s="895">
        <f t="shared" si="1"/>
        <v>1</v>
      </c>
      <c r="T60" s="953">
        <f t="shared" si="2"/>
        <v>1.95</v>
      </c>
      <c r="U60" s="960">
        <v>8</v>
      </c>
      <c r="V60" s="903">
        <v>5</v>
      </c>
      <c r="W60" s="903">
        <v>-3</v>
      </c>
      <c r="X60" s="958">
        <v>0.625</v>
      </c>
      <c r="Y60" s="956"/>
    </row>
    <row r="61" spans="1:25" ht="14.45" customHeight="1" x14ac:dyDescent="0.2">
      <c r="A61" s="922" t="s">
        <v>7755</v>
      </c>
      <c r="B61" s="899">
        <v>1</v>
      </c>
      <c r="C61" s="900">
        <v>1.1399999999999999</v>
      </c>
      <c r="D61" s="901">
        <v>2</v>
      </c>
      <c r="E61" s="907"/>
      <c r="F61" s="891"/>
      <c r="G61" s="892"/>
      <c r="H61" s="890"/>
      <c r="I61" s="891"/>
      <c r="J61" s="892"/>
      <c r="K61" s="893">
        <v>0.86</v>
      </c>
      <c r="L61" s="890">
        <v>3</v>
      </c>
      <c r="M61" s="890">
        <v>27</v>
      </c>
      <c r="N61" s="894">
        <v>9</v>
      </c>
      <c r="O61" s="890" t="s">
        <v>7647</v>
      </c>
      <c r="P61" s="906" t="s">
        <v>7756</v>
      </c>
      <c r="Q61" s="895">
        <f t="shared" si="0"/>
        <v>-1</v>
      </c>
      <c r="R61" s="953">
        <f t="shared" si="0"/>
        <v>-1.1399999999999999</v>
      </c>
      <c r="S61" s="895">
        <f t="shared" si="1"/>
        <v>0</v>
      </c>
      <c r="T61" s="953">
        <f t="shared" si="2"/>
        <v>0</v>
      </c>
      <c r="U61" s="960" t="s">
        <v>329</v>
      </c>
      <c r="V61" s="903" t="s">
        <v>329</v>
      </c>
      <c r="W61" s="903" t="s">
        <v>329</v>
      </c>
      <c r="X61" s="958" t="s">
        <v>329</v>
      </c>
      <c r="Y61" s="956"/>
    </row>
    <row r="62" spans="1:25" ht="14.45" customHeight="1" x14ac:dyDescent="0.2">
      <c r="A62" s="922" t="s">
        <v>7757</v>
      </c>
      <c r="B62" s="903">
        <v>1</v>
      </c>
      <c r="C62" s="904">
        <v>8.5</v>
      </c>
      <c r="D62" s="905">
        <v>7</v>
      </c>
      <c r="E62" s="887">
        <v>1</v>
      </c>
      <c r="F62" s="888">
        <v>6</v>
      </c>
      <c r="G62" s="889">
        <v>3</v>
      </c>
      <c r="H62" s="890"/>
      <c r="I62" s="891"/>
      <c r="J62" s="892"/>
      <c r="K62" s="893">
        <v>8.5</v>
      </c>
      <c r="L62" s="890">
        <v>7</v>
      </c>
      <c r="M62" s="890">
        <v>66</v>
      </c>
      <c r="N62" s="894">
        <v>22</v>
      </c>
      <c r="O62" s="890" t="s">
        <v>7647</v>
      </c>
      <c r="P62" s="906" t="s">
        <v>7758</v>
      </c>
      <c r="Q62" s="895">
        <f t="shared" si="0"/>
        <v>-1</v>
      </c>
      <c r="R62" s="953">
        <f t="shared" si="0"/>
        <v>-8.5</v>
      </c>
      <c r="S62" s="895">
        <f t="shared" si="1"/>
        <v>-1</v>
      </c>
      <c r="T62" s="953">
        <f t="shared" si="2"/>
        <v>-6</v>
      </c>
      <c r="U62" s="960" t="s">
        <v>329</v>
      </c>
      <c r="V62" s="903" t="s">
        <v>329</v>
      </c>
      <c r="W62" s="903" t="s">
        <v>329</v>
      </c>
      <c r="X62" s="958" t="s">
        <v>329</v>
      </c>
      <c r="Y62" s="956"/>
    </row>
    <row r="63" spans="1:25" ht="14.45" customHeight="1" x14ac:dyDescent="0.2">
      <c r="A63" s="922" t="s">
        <v>7759</v>
      </c>
      <c r="B63" s="903">
        <v>1</v>
      </c>
      <c r="C63" s="904">
        <v>2.25</v>
      </c>
      <c r="D63" s="905">
        <v>7</v>
      </c>
      <c r="E63" s="887">
        <v>2</v>
      </c>
      <c r="F63" s="888">
        <v>6.15</v>
      </c>
      <c r="G63" s="889">
        <v>14</v>
      </c>
      <c r="H63" s="890"/>
      <c r="I63" s="891"/>
      <c r="J63" s="892"/>
      <c r="K63" s="893">
        <v>2.25</v>
      </c>
      <c r="L63" s="890">
        <v>5</v>
      </c>
      <c r="M63" s="890">
        <v>42</v>
      </c>
      <c r="N63" s="894">
        <v>14</v>
      </c>
      <c r="O63" s="890" t="s">
        <v>7647</v>
      </c>
      <c r="P63" s="906" t="s">
        <v>7760</v>
      </c>
      <c r="Q63" s="895">
        <f t="shared" si="0"/>
        <v>-1</v>
      </c>
      <c r="R63" s="953">
        <f t="shared" si="0"/>
        <v>-2.25</v>
      </c>
      <c r="S63" s="895">
        <f t="shared" si="1"/>
        <v>-2</v>
      </c>
      <c r="T63" s="953">
        <f t="shared" si="2"/>
        <v>-6.15</v>
      </c>
      <c r="U63" s="960" t="s">
        <v>329</v>
      </c>
      <c r="V63" s="903" t="s">
        <v>329</v>
      </c>
      <c r="W63" s="903" t="s">
        <v>329</v>
      </c>
      <c r="X63" s="958" t="s">
        <v>329</v>
      </c>
      <c r="Y63" s="956"/>
    </row>
    <row r="64" spans="1:25" ht="14.45" customHeight="1" x14ac:dyDescent="0.2">
      <c r="A64" s="922" t="s">
        <v>7761</v>
      </c>
      <c r="B64" s="903"/>
      <c r="C64" s="904"/>
      <c r="D64" s="905"/>
      <c r="E64" s="887">
        <v>3</v>
      </c>
      <c r="F64" s="888">
        <v>21.56</v>
      </c>
      <c r="G64" s="889">
        <v>13.3</v>
      </c>
      <c r="H64" s="890"/>
      <c r="I64" s="891"/>
      <c r="J64" s="892"/>
      <c r="K64" s="893">
        <v>7.41</v>
      </c>
      <c r="L64" s="890">
        <v>5</v>
      </c>
      <c r="M64" s="890">
        <v>45</v>
      </c>
      <c r="N64" s="894">
        <v>15</v>
      </c>
      <c r="O64" s="890" t="s">
        <v>7647</v>
      </c>
      <c r="P64" s="906" t="s">
        <v>7762</v>
      </c>
      <c r="Q64" s="895">
        <f t="shared" si="0"/>
        <v>0</v>
      </c>
      <c r="R64" s="953">
        <f t="shared" si="0"/>
        <v>0</v>
      </c>
      <c r="S64" s="895">
        <f t="shared" si="1"/>
        <v>-3</v>
      </c>
      <c r="T64" s="953">
        <f t="shared" si="2"/>
        <v>-21.56</v>
      </c>
      <c r="U64" s="960" t="s">
        <v>329</v>
      </c>
      <c r="V64" s="903" t="s">
        <v>329</v>
      </c>
      <c r="W64" s="903" t="s">
        <v>329</v>
      </c>
      <c r="X64" s="958" t="s">
        <v>329</v>
      </c>
      <c r="Y64" s="956"/>
    </row>
    <row r="65" spans="1:25" ht="14.45" customHeight="1" x14ac:dyDescent="0.2">
      <c r="A65" s="922" t="s">
        <v>7763</v>
      </c>
      <c r="B65" s="903"/>
      <c r="C65" s="904"/>
      <c r="D65" s="905"/>
      <c r="E65" s="907"/>
      <c r="F65" s="891"/>
      <c r="G65" s="892"/>
      <c r="H65" s="887">
        <v>1</v>
      </c>
      <c r="I65" s="888">
        <v>0.67</v>
      </c>
      <c r="J65" s="889">
        <v>4</v>
      </c>
      <c r="K65" s="893">
        <v>0.62</v>
      </c>
      <c r="L65" s="890">
        <v>2</v>
      </c>
      <c r="M65" s="890">
        <v>21</v>
      </c>
      <c r="N65" s="894">
        <v>7</v>
      </c>
      <c r="O65" s="890" t="s">
        <v>7647</v>
      </c>
      <c r="P65" s="906" t="s">
        <v>7764</v>
      </c>
      <c r="Q65" s="895">
        <f t="shared" si="0"/>
        <v>1</v>
      </c>
      <c r="R65" s="953">
        <f t="shared" si="0"/>
        <v>0.67</v>
      </c>
      <c r="S65" s="895">
        <f t="shared" si="1"/>
        <v>1</v>
      </c>
      <c r="T65" s="953">
        <f t="shared" si="2"/>
        <v>0.67</v>
      </c>
      <c r="U65" s="960">
        <v>7</v>
      </c>
      <c r="V65" s="903">
        <v>4</v>
      </c>
      <c r="W65" s="903">
        <v>-3</v>
      </c>
      <c r="X65" s="958">
        <v>0.5714285714285714</v>
      </c>
      <c r="Y65" s="956"/>
    </row>
    <row r="66" spans="1:25" ht="14.45" customHeight="1" x14ac:dyDescent="0.2">
      <c r="A66" s="922" t="s">
        <v>7765</v>
      </c>
      <c r="B66" s="903"/>
      <c r="C66" s="904"/>
      <c r="D66" s="905"/>
      <c r="E66" s="907"/>
      <c r="F66" s="891"/>
      <c r="G66" s="892"/>
      <c r="H66" s="887">
        <v>1</v>
      </c>
      <c r="I66" s="888">
        <v>4.49</v>
      </c>
      <c r="J66" s="889">
        <v>3</v>
      </c>
      <c r="K66" s="893">
        <v>9.2200000000000006</v>
      </c>
      <c r="L66" s="890">
        <v>7</v>
      </c>
      <c r="M66" s="890">
        <v>66</v>
      </c>
      <c r="N66" s="894">
        <v>22</v>
      </c>
      <c r="O66" s="890" t="s">
        <v>7647</v>
      </c>
      <c r="P66" s="906" t="s">
        <v>7766</v>
      </c>
      <c r="Q66" s="895">
        <f t="shared" si="0"/>
        <v>1</v>
      </c>
      <c r="R66" s="953">
        <f t="shared" si="0"/>
        <v>4.49</v>
      </c>
      <c r="S66" s="895">
        <f t="shared" si="1"/>
        <v>1</v>
      </c>
      <c r="T66" s="953">
        <f t="shared" si="2"/>
        <v>4.49</v>
      </c>
      <c r="U66" s="960">
        <v>22</v>
      </c>
      <c r="V66" s="903">
        <v>3</v>
      </c>
      <c r="W66" s="903">
        <v>-19</v>
      </c>
      <c r="X66" s="958">
        <v>0.13636363636363635</v>
      </c>
      <c r="Y66" s="956"/>
    </row>
    <row r="67" spans="1:25" ht="14.45" customHeight="1" x14ac:dyDescent="0.2">
      <c r="A67" s="922" t="s">
        <v>7767</v>
      </c>
      <c r="B67" s="903"/>
      <c r="C67" s="904"/>
      <c r="D67" s="905"/>
      <c r="E67" s="887">
        <v>3</v>
      </c>
      <c r="F67" s="888">
        <v>12.13</v>
      </c>
      <c r="G67" s="889">
        <v>5.3</v>
      </c>
      <c r="H67" s="890">
        <v>2</v>
      </c>
      <c r="I67" s="891">
        <v>10.46</v>
      </c>
      <c r="J67" s="892">
        <v>7.5</v>
      </c>
      <c r="K67" s="893">
        <v>4.59</v>
      </c>
      <c r="L67" s="890">
        <v>5</v>
      </c>
      <c r="M67" s="890">
        <v>45</v>
      </c>
      <c r="N67" s="894">
        <v>15</v>
      </c>
      <c r="O67" s="890" t="s">
        <v>7647</v>
      </c>
      <c r="P67" s="906" t="s">
        <v>7768</v>
      </c>
      <c r="Q67" s="895">
        <f t="shared" si="0"/>
        <v>2</v>
      </c>
      <c r="R67" s="953">
        <f t="shared" si="0"/>
        <v>10.46</v>
      </c>
      <c r="S67" s="895">
        <f t="shared" si="1"/>
        <v>-1</v>
      </c>
      <c r="T67" s="953">
        <f t="shared" si="2"/>
        <v>-1.67</v>
      </c>
      <c r="U67" s="960">
        <v>30</v>
      </c>
      <c r="V67" s="903">
        <v>15</v>
      </c>
      <c r="W67" s="903">
        <v>-15</v>
      </c>
      <c r="X67" s="958">
        <v>0.5</v>
      </c>
      <c r="Y67" s="956"/>
    </row>
    <row r="68" spans="1:25" ht="14.45" customHeight="1" x14ac:dyDescent="0.2">
      <c r="A68" s="922" t="s">
        <v>7769</v>
      </c>
      <c r="B68" s="903">
        <v>1</v>
      </c>
      <c r="C68" s="904">
        <v>3.32</v>
      </c>
      <c r="D68" s="905">
        <v>11</v>
      </c>
      <c r="E68" s="907"/>
      <c r="F68" s="891"/>
      <c r="G68" s="892"/>
      <c r="H68" s="887">
        <v>1</v>
      </c>
      <c r="I68" s="888">
        <v>0.88</v>
      </c>
      <c r="J68" s="889">
        <v>1</v>
      </c>
      <c r="K68" s="893">
        <v>3.32</v>
      </c>
      <c r="L68" s="890">
        <v>5</v>
      </c>
      <c r="M68" s="890">
        <v>45</v>
      </c>
      <c r="N68" s="894">
        <v>15</v>
      </c>
      <c r="O68" s="890" t="s">
        <v>7647</v>
      </c>
      <c r="P68" s="906" t="s">
        <v>7770</v>
      </c>
      <c r="Q68" s="895">
        <f t="shared" si="0"/>
        <v>0</v>
      </c>
      <c r="R68" s="953">
        <f t="shared" si="0"/>
        <v>-2.44</v>
      </c>
      <c r="S68" s="895">
        <f t="shared" si="1"/>
        <v>1</v>
      </c>
      <c r="T68" s="953">
        <f t="shared" si="2"/>
        <v>0.88</v>
      </c>
      <c r="U68" s="960">
        <v>15</v>
      </c>
      <c r="V68" s="903">
        <v>1</v>
      </c>
      <c r="W68" s="903">
        <v>-14</v>
      </c>
      <c r="X68" s="958">
        <v>6.6666666666666666E-2</v>
      </c>
      <c r="Y68" s="956"/>
    </row>
    <row r="69" spans="1:25" ht="14.45" customHeight="1" x14ac:dyDescent="0.2">
      <c r="A69" s="922" t="s">
        <v>7771</v>
      </c>
      <c r="B69" s="899">
        <v>1</v>
      </c>
      <c r="C69" s="900">
        <v>1</v>
      </c>
      <c r="D69" s="901">
        <v>6</v>
      </c>
      <c r="E69" s="907"/>
      <c r="F69" s="891"/>
      <c r="G69" s="892"/>
      <c r="H69" s="890"/>
      <c r="I69" s="891"/>
      <c r="J69" s="892"/>
      <c r="K69" s="893">
        <v>1</v>
      </c>
      <c r="L69" s="890">
        <v>3</v>
      </c>
      <c r="M69" s="890">
        <v>30</v>
      </c>
      <c r="N69" s="894">
        <v>10</v>
      </c>
      <c r="O69" s="890" t="s">
        <v>7647</v>
      </c>
      <c r="P69" s="906" t="s">
        <v>7772</v>
      </c>
      <c r="Q69" s="895">
        <f t="shared" si="0"/>
        <v>-1</v>
      </c>
      <c r="R69" s="953">
        <f t="shared" si="0"/>
        <v>-1</v>
      </c>
      <c r="S69" s="895">
        <f t="shared" si="1"/>
        <v>0</v>
      </c>
      <c r="T69" s="953">
        <f t="shared" si="2"/>
        <v>0</v>
      </c>
      <c r="U69" s="960" t="s">
        <v>329</v>
      </c>
      <c r="V69" s="903" t="s">
        <v>329</v>
      </c>
      <c r="W69" s="903" t="s">
        <v>329</v>
      </c>
      <c r="X69" s="958" t="s">
        <v>329</v>
      </c>
      <c r="Y69" s="956"/>
    </row>
    <row r="70" spans="1:25" ht="14.45" customHeight="1" x14ac:dyDescent="0.2">
      <c r="A70" s="922" t="s">
        <v>7773</v>
      </c>
      <c r="B70" s="903"/>
      <c r="C70" s="904"/>
      <c r="D70" s="905"/>
      <c r="E70" s="887">
        <v>1</v>
      </c>
      <c r="F70" s="888">
        <v>0.77</v>
      </c>
      <c r="G70" s="889">
        <v>3</v>
      </c>
      <c r="H70" s="890"/>
      <c r="I70" s="891"/>
      <c r="J70" s="892"/>
      <c r="K70" s="893">
        <v>0.77</v>
      </c>
      <c r="L70" s="890">
        <v>3</v>
      </c>
      <c r="M70" s="890">
        <v>30</v>
      </c>
      <c r="N70" s="894">
        <v>10</v>
      </c>
      <c r="O70" s="890" t="s">
        <v>7647</v>
      </c>
      <c r="P70" s="906" t="s">
        <v>7774</v>
      </c>
      <c r="Q70" s="895">
        <f t="shared" ref="Q70:R92" si="3">H70-B70</f>
        <v>0</v>
      </c>
      <c r="R70" s="953">
        <f t="shared" si="3"/>
        <v>0</v>
      </c>
      <c r="S70" s="895">
        <f t="shared" ref="S70:S92" si="4">H70-E70</f>
        <v>-1</v>
      </c>
      <c r="T70" s="953">
        <f t="shared" ref="T70:T92" si="5">I70-F70</f>
        <v>-0.77</v>
      </c>
      <c r="U70" s="960" t="s">
        <v>329</v>
      </c>
      <c r="V70" s="903" t="s">
        <v>329</v>
      </c>
      <c r="W70" s="903" t="s">
        <v>329</v>
      </c>
      <c r="X70" s="958" t="s">
        <v>329</v>
      </c>
      <c r="Y70" s="956"/>
    </row>
    <row r="71" spans="1:25" ht="14.45" customHeight="1" x14ac:dyDescent="0.2">
      <c r="A71" s="922" t="s">
        <v>7775</v>
      </c>
      <c r="B71" s="903">
        <v>1</v>
      </c>
      <c r="C71" s="904">
        <v>9.73</v>
      </c>
      <c r="D71" s="905">
        <v>22</v>
      </c>
      <c r="E71" s="907"/>
      <c r="F71" s="891"/>
      <c r="G71" s="892"/>
      <c r="H71" s="887">
        <v>1</v>
      </c>
      <c r="I71" s="888">
        <v>3.72</v>
      </c>
      <c r="J71" s="896">
        <v>24</v>
      </c>
      <c r="K71" s="893">
        <v>3.09</v>
      </c>
      <c r="L71" s="890">
        <v>3</v>
      </c>
      <c r="M71" s="890">
        <v>30</v>
      </c>
      <c r="N71" s="894">
        <v>10</v>
      </c>
      <c r="O71" s="890" t="s">
        <v>7647</v>
      </c>
      <c r="P71" s="906" t="s">
        <v>7776</v>
      </c>
      <c r="Q71" s="895">
        <f t="shared" si="3"/>
        <v>0</v>
      </c>
      <c r="R71" s="953">
        <f t="shared" si="3"/>
        <v>-6.01</v>
      </c>
      <c r="S71" s="895">
        <f t="shared" si="4"/>
        <v>1</v>
      </c>
      <c r="T71" s="953">
        <f t="shared" si="5"/>
        <v>3.72</v>
      </c>
      <c r="U71" s="960">
        <v>10</v>
      </c>
      <c r="V71" s="903">
        <v>24</v>
      </c>
      <c r="W71" s="903">
        <v>14</v>
      </c>
      <c r="X71" s="958">
        <v>2.4</v>
      </c>
      <c r="Y71" s="956">
        <v>14</v>
      </c>
    </row>
    <row r="72" spans="1:25" ht="14.45" customHeight="1" x14ac:dyDescent="0.2">
      <c r="A72" s="922" t="s">
        <v>7777</v>
      </c>
      <c r="B72" s="903"/>
      <c r="C72" s="904"/>
      <c r="D72" s="905"/>
      <c r="E72" s="907">
        <v>2</v>
      </c>
      <c r="F72" s="891">
        <v>3.2</v>
      </c>
      <c r="G72" s="892">
        <v>2.5</v>
      </c>
      <c r="H72" s="887">
        <v>6</v>
      </c>
      <c r="I72" s="888">
        <v>9.6</v>
      </c>
      <c r="J72" s="889">
        <v>10</v>
      </c>
      <c r="K72" s="893">
        <v>1.83</v>
      </c>
      <c r="L72" s="890">
        <v>3</v>
      </c>
      <c r="M72" s="890">
        <v>30</v>
      </c>
      <c r="N72" s="894">
        <v>10</v>
      </c>
      <c r="O72" s="890" t="s">
        <v>7647</v>
      </c>
      <c r="P72" s="906" t="s">
        <v>7778</v>
      </c>
      <c r="Q72" s="895">
        <f t="shared" si="3"/>
        <v>6</v>
      </c>
      <c r="R72" s="953">
        <f t="shared" si="3"/>
        <v>9.6</v>
      </c>
      <c r="S72" s="895">
        <f t="shared" si="4"/>
        <v>4</v>
      </c>
      <c r="T72" s="953">
        <f t="shared" si="5"/>
        <v>6.3999999999999995</v>
      </c>
      <c r="U72" s="960">
        <v>60</v>
      </c>
      <c r="V72" s="903">
        <v>60</v>
      </c>
      <c r="W72" s="903">
        <v>0</v>
      </c>
      <c r="X72" s="958">
        <v>1</v>
      </c>
      <c r="Y72" s="956">
        <v>21</v>
      </c>
    </row>
    <row r="73" spans="1:25" ht="14.45" customHeight="1" x14ac:dyDescent="0.2">
      <c r="A73" s="922" t="s">
        <v>7779</v>
      </c>
      <c r="B73" s="903">
        <v>1</v>
      </c>
      <c r="C73" s="904">
        <v>4.37</v>
      </c>
      <c r="D73" s="905">
        <v>5</v>
      </c>
      <c r="E73" s="907">
        <v>2</v>
      </c>
      <c r="F73" s="891">
        <v>8.2899999999999991</v>
      </c>
      <c r="G73" s="892">
        <v>4</v>
      </c>
      <c r="H73" s="887">
        <v>2</v>
      </c>
      <c r="I73" s="888">
        <v>10.26</v>
      </c>
      <c r="J73" s="889">
        <v>14.5</v>
      </c>
      <c r="K73" s="893">
        <v>5.89</v>
      </c>
      <c r="L73" s="890">
        <v>7</v>
      </c>
      <c r="M73" s="890">
        <v>66</v>
      </c>
      <c r="N73" s="894">
        <v>22</v>
      </c>
      <c r="O73" s="890" t="s">
        <v>7647</v>
      </c>
      <c r="P73" s="906" t="s">
        <v>7780</v>
      </c>
      <c r="Q73" s="895">
        <f t="shared" si="3"/>
        <v>1</v>
      </c>
      <c r="R73" s="953">
        <f t="shared" si="3"/>
        <v>5.89</v>
      </c>
      <c r="S73" s="895">
        <f t="shared" si="4"/>
        <v>0</v>
      </c>
      <c r="T73" s="953">
        <f t="shared" si="5"/>
        <v>1.9700000000000006</v>
      </c>
      <c r="U73" s="960">
        <v>44</v>
      </c>
      <c r="V73" s="903">
        <v>29</v>
      </c>
      <c r="W73" s="903">
        <v>-15</v>
      </c>
      <c r="X73" s="958">
        <v>0.65909090909090906</v>
      </c>
      <c r="Y73" s="956">
        <v>2</v>
      </c>
    </row>
    <row r="74" spans="1:25" ht="14.45" customHeight="1" x14ac:dyDescent="0.2">
      <c r="A74" s="922" t="s">
        <v>7781</v>
      </c>
      <c r="B74" s="903"/>
      <c r="C74" s="904"/>
      <c r="D74" s="905"/>
      <c r="E74" s="887"/>
      <c r="F74" s="888"/>
      <c r="G74" s="889"/>
      <c r="H74" s="890">
        <v>1</v>
      </c>
      <c r="I74" s="891">
        <v>0.85</v>
      </c>
      <c r="J74" s="892">
        <v>3</v>
      </c>
      <c r="K74" s="893">
        <v>1.1100000000000001</v>
      </c>
      <c r="L74" s="890">
        <v>4</v>
      </c>
      <c r="M74" s="890">
        <v>33</v>
      </c>
      <c r="N74" s="894">
        <v>11</v>
      </c>
      <c r="O74" s="890" t="s">
        <v>7647</v>
      </c>
      <c r="P74" s="906" t="s">
        <v>7782</v>
      </c>
      <c r="Q74" s="895">
        <f t="shared" si="3"/>
        <v>1</v>
      </c>
      <c r="R74" s="953">
        <f t="shared" si="3"/>
        <v>0.85</v>
      </c>
      <c r="S74" s="895">
        <f t="shared" si="4"/>
        <v>1</v>
      </c>
      <c r="T74" s="953">
        <f t="shared" si="5"/>
        <v>0.85</v>
      </c>
      <c r="U74" s="960">
        <v>11</v>
      </c>
      <c r="V74" s="903">
        <v>3</v>
      </c>
      <c r="W74" s="903">
        <v>-8</v>
      </c>
      <c r="X74" s="958">
        <v>0.27272727272727271</v>
      </c>
      <c r="Y74" s="956"/>
    </row>
    <row r="75" spans="1:25" ht="14.45" customHeight="1" x14ac:dyDescent="0.2">
      <c r="A75" s="923" t="s">
        <v>7783</v>
      </c>
      <c r="B75" s="909">
        <v>5</v>
      </c>
      <c r="C75" s="910">
        <v>9.18</v>
      </c>
      <c r="D75" s="908">
        <v>6</v>
      </c>
      <c r="E75" s="913">
        <v>11</v>
      </c>
      <c r="F75" s="914">
        <v>21.46</v>
      </c>
      <c r="G75" s="898">
        <v>5.3</v>
      </c>
      <c r="H75" s="916">
        <v>9</v>
      </c>
      <c r="I75" s="912">
        <v>16.04</v>
      </c>
      <c r="J75" s="897">
        <v>7.9</v>
      </c>
      <c r="K75" s="915">
        <v>2.02</v>
      </c>
      <c r="L75" s="916">
        <v>4</v>
      </c>
      <c r="M75" s="916">
        <v>39</v>
      </c>
      <c r="N75" s="917">
        <v>13</v>
      </c>
      <c r="O75" s="916" t="s">
        <v>7647</v>
      </c>
      <c r="P75" s="918" t="s">
        <v>7784</v>
      </c>
      <c r="Q75" s="919">
        <f t="shared" si="3"/>
        <v>4</v>
      </c>
      <c r="R75" s="954">
        <f t="shared" si="3"/>
        <v>6.8599999999999994</v>
      </c>
      <c r="S75" s="919">
        <f t="shared" si="4"/>
        <v>-2</v>
      </c>
      <c r="T75" s="954">
        <f t="shared" si="5"/>
        <v>-5.4200000000000017</v>
      </c>
      <c r="U75" s="961">
        <v>117</v>
      </c>
      <c r="V75" s="909">
        <v>71.100000000000009</v>
      </c>
      <c r="W75" s="909">
        <v>-45.899999999999991</v>
      </c>
      <c r="X75" s="959">
        <v>0.60769230769230775</v>
      </c>
      <c r="Y75" s="957">
        <v>10</v>
      </c>
    </row>
    <row r="76" spans="1:25" ht="14.45" customHeight="1" x14ac:dyDescent="0.2">
      <c r="A76" s="922" t="s">
        <v>7785</v>
      </c>
      <c r="B76" s="899">
        <v>2</v>
      </c>
      <c r="C76" s="900">
        <v>58.04</v>
      </c>
      <c r="D76" s="901">
        <v>81</v>
      </c>
      <c r="E76" s="907"/>
      <c r="F76" s="891"/>
      <c r="G76" s="892"/>
      <c r="H76" s="890"/>
      <c r="I76" s="891"/>
      <c r="J76" s="892"/>
      <c r="K76" s="893">
        <v>5.27</v>
      </c>
      <c r="L76" s="890">
        <v>8</v>
      </c>
      <c r="M76" s="890">
        <v>72</v>
      </c>
      <c r="N76" s="894">
        <v>24</v>
      </c>
      <c r="O76" s="890" t="s">
        <v>7647</v>
      </c>
      <c r="P76" s="906" t="s">
        <v>7786</v>
      </c>
      <c r="Q76" s="895">
        <f t="shared" si="3"/>
        <v>-2</v>
      </c>
      <c r="R76" s="953">
        <f t="shared" si="3"/>
        <v>-58.04</v>
      </c>
      <c r="S76" s="895">
        <f t="shared" si="4"/>
        <v>0</v>
      </c>
      <c r="T76" s="953">
        <f t="shared" si="5"/>
        <v>0</v>
      </c>
      <c r="U76" s="960" t="s">
        <v>329</v>
      </c>
      <c r="V76" s="903" t="s">
        <v>329</v>
      </c>
      <c r="W76" s="903" t="s">
        <v>329</v>
      </c>
      <c r="X76" s="958" t="s">
        <v>329</v>
      </c>
      <c r="Y76" s="956"/>
    </row>
    <row r="77" spans="1:25" ht="14.45" customHeight="1" x14ac:dyDescent="0.2">
      <c r="A77" s="922" t="s">
        <v>7787</v>
      </c>
      <c r="B77" s="903">
        <v>1</v>
      </c>
      <c r="C77" s="904">
        <v>2.2599999999999998</v>
      </c>
      <c r="D77" s="905">
        <v>2</v>
      </c>
      <c r="E77" s="907"/>
      <c r="F77" s="891"/>
      <c r="G77" s="892"/>
      <c r="H77" s="887">
        <v>3</v>
      </c>
      <c r="I77" s="888">
        <v>17.16</v>
      </c>
      <c r="J77" s="889">
        <v>5.3</v>
      </c>
      <c r="K77" s="893">
        <v>4.8499999999999996</v>
      </c>
      <c r="L77" s="890">
        <v>5</v>
      </c>
      <c r="M77" s="890">
        <v>48</v>
      </c>
      <c r="N77" s="894">
        <v>16</v>
      </c>
      <c r="O77" s="890" t="s">
        <v>7647</v>
      </c>
      <c r="P77" s="906" t="s">
        <v>7788</v>
      </c>
      <c r="Q77" s="895">
        <f t="shared" si="3"/>
        <v>2</v>
      </c>
      <c r="R77" s="953">
        <f t="shared" si="3"/>
        <v>14.9</v>
      </c>
      <c r="S77" s="895">
        <f t="shared" si="4"/>
        <v>3</v>
      </c>
      <c r="T77" s="953">
        <f t="shared" si="5"/>
        <v>17.16</v>
      </c>
      <c r="U77" s="960">
        <v>48</v>
      </c>
      <c r="V77" s="903">
        <v>15.899999999999999</v>
      </c>
      <c r="W77" s="903">
        <v>-32.1</v>
      </c>
      <c r="X77" s="958">
        <v>0.33124999999999999</v>
      </c>
      <c r="Y77" s="956"/>
    </row>
    <row r="78" spans="1:25" ht="14.45" customHeight="1" x14ac:dyDescent="0.2">
      <c r="A78" s="922" t="s">
        <v>7789</v>
      </c>
      <c r="B78" s="899">
        <v>4</v>
      </c>
      <c r="C78" s="900">
        <v>8.64</v>
      </c>
      <c r="D78" s="901">
        <v>2.2999999999999998</v>
      </c>
      <c r="E78" s="907">
        <v>2</v>
      </c>
      <c r="F78" s="891">
        <v>5.64</v>
      </c>
      <c r="G78" s="892">
        <v>4.5</v>
      </c>
      <c r="H78" s="890"/>
      <c r="I78" s="891"/>
      <c r="J78" s="892"/>
      <c r="K78" s="893">
        <v>3.18</v>
      </c>
      <c r="L78" s="890">
        <v>4</v>
      </c>
      <c r="M78" s="890">
        <v>33</v>
      </c>
      <c r="N78" s="894">
        <v>11</v>
      </c>
      <c r="O78" s="890" t="s">
        <v>7647</v>
      </c>
      <c r="P78" s="906" t="s">
        <v>7790</v>
      </c>
      <c r="Q78" s="895">
        <f t="shared" si="3"/>
        <v>-4</v>
      </c>
      <c r="R78" s="953">
        <f t="shared" si="3"/>
        <v>-8.64</v>
      </c>
      <c r="S78" s="895">
        <f t="shared" si="4"/>
        <v>-2</v>
      </c>
      <c r="T78" s="953">
        <f t="shared" si="5"/>
        <v>-5.64</v>
      </c>
      <c r="U78" s="960" t="s">
        <v>329</v>
      </c>
      <c r="V78" s="903" t="s">
        <v>329</v>
      </c>
      <c r="W78" s="903" t="s">
        <v>329</v>
      </c>
      <c r="X78" s="958" t="s">
        <v>329</v>
      </c>
      <c r="Y78" s="956"/>
    </row>
    <row r="79" spans="1:25" ht="14.45" customHeight="1" x14ac:dyDescent="0.2">
      <c r="A79" s="922" t="s">
        <v>7791</v>
      </c>
      <c r="B79" s="903"/>
      <c r="C79" s="904"/>
      <c r="D79" s="905"/>
      <c r="E79" s="887">
        <v>1</v>
      </c>
      <c r="F79" s="888">
        <v>1.48</v>
      </c>
      <c r="G79" s="889">
        <v>4</v>
      </c>
      <c r="H79" s="890"/>
      <c r="I79" s="891"/>
      <c r="J79" s="892"/>
      <c r="K79" s="893">
        <v>1.48</v>
      </c>
      <c r="L79" s="890">
        <v>2</v>
      </c>
      <c r="M79" s="890">
        <v>21</v>
      </c>
      <c r="N79" s="894">
        <v>7</v>
      </c>
      <c r="O79" s="890" t="s">
        <v>7647</v>
      </c>
      <c r="P79" s="906" t="s">
        <v>7792</v>
      </c>
      <c r="Q79" s="895">
        <f t="shared" si="3"/>
        <v>0</v>
      </c>
      <c r="R79" s="953">
        <f t="shared" si="3"/>
        <v>0</v>
      </c>
      <c r="S79" s="895">
        <f t="shared" si="4"/>
        <v>-1</v>
      </c>
      <c r="T79" s="953">
        <f t="shared" si="5"/>
        <v>-1.48</v>
      </c>
      <c r="U79" s="960" t="s">
        <v>329</v>
      </c>
      <c r="V79" s="903" t="s">
        <v>329</v>
      </c>
      <c r="W79" s="903" t="s">
        <v>329</v>
      </c>
      <c r="X79" s="958" t="s">
        <v>329</v>
      </c>
      <c r="Y79" s="956"/>
    </row>
    <row r="80" spans="1:25" ht="14.45" customHeight="1" x14ac:dyDescent="0.2">
      <c r="A80" s="922" t="s">
        <v>7793</v>
      </c>
      <c r="B80" s="903"/>
      <c r="C80" s="904"/>
      <c r="D80" s="905"/>
      <c r="E80" s="887">
        <v>1</v>
      </c>
      <c r="F80" s="888">
        <v>1.3</v>
      </c>
      <c r="G80" s="889">
        <v>3</v>
      </c>
      <c r="H80" s="890"/>
      <c r="I80" s="891"/>
      <c r="J80" s="892"/>
      <c r="K80" s="893">
        <v>1.3</v>
      </c>
      <c r="L80" s="890">
        <v>2</v>
      </c>
      <c r="M80" s="890">
        <v>21</v>
      </c>
      <c r="N80" s="894">
        <v>7</v>
      </c>
      <c r="O80" s="890" t="s">
        <v>7647</v>
      </c>
      <c r="P80" s="906" t="s">
        <v>7794</v>
      </c>
      <c r="Q80" s="895">
        <f t="shared" si="3"/>
        <v>0</v>
      </c>
      <c r="R80" s="953">
        <f t="shared" si="3"/>
        <v>0</v>
      </c>
      <c r="S80" s="895">
        <f t="shared" si="4"/>
        <v>-1</v>
      </c>
      <c r="T80" s="953">
        <f t="shared" si="5"/>
        <v>-1.3</v>
      </c>
      <c r="U80" s="960" t="s">
        <v>329</v>
      </c>
      <c r="V80" s="903" t="s">
        <v>329</v>
      </c>
      <c r="W80" s="903" t="s">
        <v>329</v>
      </c>
      <c r="X80" s="958" t="s">
        <v>329</v>
      </c>
      <c r="Y80" s="956"/>
    </row>
    <row r="81" spans="1:25" ht="14.45" customHeight="1" x14ac:dyDescent="0.2">
      <c r="A81" s="922" t="s">
        <v>7795</v>
      </c>
      <c r="B81" s="899">
        <v>2</v>
      </c>
      <c r="C81" s="900">
        <v>6.62</v>
      </c>
      <c r="D81" s="901">
        <v>4.5</v>
      </c>
      <c r="E81" s="907"/>
      <c r="F81" s="891"/>
      <c r="G81" s="892"/>
      <c r="H81" s="890"/>
      <c r="I81" s="891"/>
      <c r="J81" s="892"/>
      <c r="K81" s="893">
        <v>2.17</v>
      </c>
      <c r="L81" s="890">
        <v>4</v>
      </c>
      <c r="M81" s="890">
        <v>39</v>
      </c>
      <c r="N81" s="894">
        <v>13</v>
      </c>
      <c r="O81" s="890" t="s">
        <v>7647</v>
      </c>
      <c r="P81" s="906" t="s">
        <v>7796</v>
      </c>
      <c r="Q81" s="895">
        <f t="shared" si="3"/>
        <v>-2</v>
      </c>
      <c r="R81" s="953">
        <f t="shared" si="3"/>
        <v>-6.62</v>
      </c>
      <c r="S81" s="895">
        <f t="shared" si="4"/>
        <v>0</v>
      </c>
      <c r="T81" s="953">
        <f t="shared" si="5"/>
        <v>0</v>
      </c>
      <c r="U81" s="960" t="s">
        <v>329</v>
      </c>
      <c r="V81" s="903" t="s">
        <v>329</v>
      </c>
      <c r="W81" s="903" t="s">
        <v>329</v>
      </c>
      <c r="X81" s="958" t="s">
        <v>329</v>
      </c>
      <c r="Y81" s="956"/>
    </row>
    <row r="82" spans="1:25" ht="14.45" customHeight="1" x14ac:dyDescent="0.2">
      <c r="A82" s="922" t="s">
        <v>7797</v>
      </c>
      <c r="B82" s="903">
        <v>4</v>
      </c>
      <c r="C82" s="904">
        <v>1.56</v>
      </c>
      <c r="D82" s="905">
        <v>1.3</v>
      </c>
      <c r="E82" s="887">
        <v>5</v>
      </c>
      <c r="F82" s="888">
        <v>2.41</v>
      </c>
      <c r="G82" s="889">
        <v>2.6</v>
      </c>
      <c r="H82" s="890"/>
      <c r="I82" s="891"/>
      <c r="J82" s="892"/>
      <c r="K82" s="893">
        <v>0.85</v>
      </c>
      <c r="L82" s="890">
        <v>3</v>
      </c>
      <c r="M82" s="890">
        <v>24</v>
      </c>
      <c r="N82" s="894">
        <v>8</v>
      </c>
      <c r="O82" s="890" t="s">
        <v>7647</v>
      </c>
      <c r="P82" s="906" t="s">
        <v>7798</v>
      </c>
      <c r="Q82" s="895">
        <f t="shared" si="3"/>
        <v>-4</v>
      </c>
      <c r="R82" s="953">
        <f t="shared" si="3"/>
        <v>-1.56</v>
      </c>
      <c r="S82" s="895">
        <f t="shared" si="4"/>
        <v>-5</v>
      </c>
      <c r="T82" s="953">
        <f t="shared" si="5"/>
        <v>-2.41</v>
      </c>
      <c r="U82" s="960" t="s">
        <v>329</v>
      </c>
      <c r="V82" s="903" t="s">
        <v>329</v>
      </c>
      <c r="W82" s="903" t="s">
        <v>329</v>
      </c>
      <c r="X82" s="958" t="s">
        <v>329</v>
      </c>
      <c r="Y82" s="956"/>
    </row>
    <row r="83" spans="1:25" ht="14.45" customHeight="1" x14ac:dyDescent="0.2">
      <c r="A83" s="922" t="s">
        <v>7799</v>
      </c>
      <c r="B83" s="903"/>
      <c r="C83" s="904"/>
      <c r="D83" s="905"/>
      <c r="E83" s="907"/>
      <c r="F83" s="891"/>
      <c r="G83" s="892"/>
      <c r="H83" s="887">
        <v>3</v>
      </c>
      <c r="I83" s="888">
        <v>28.96</v>
      </c>
      <c r="J83" s="889">
        <v>12.7</v>
      </c>
      <c r="K83" s="893">
        <v>9.14</v>
      </c>
      <c r="L83" s="890">
        <v>7</v>
      </c>
      <c r="M83" s="890">
        <v>66</v>
      </c>
      <c r="N83" s="894">
        <v>22</v>
      </c>
      <c r="O83" s="890" t="s">
        <v>7647</v>
      </c>
      <c r="P83" s="906" t="s">
        <v>7800</v>
      </c>
      <c r="Q83" s="895">
        <f t="shared" si="3"/>
        <v>3</v>
      </c>
      <c r="R83" s="953">
        <f t="shared" si="3"/>
        <v>28.96</v>
      </c>
      <c r="S83" s="895">
        <f t="shared" si="4"/>
        <v>3</v>
      </c>
      <c r="T83" s="953">
        <f t="shared" si="5"/>
        <v>28.96</v>
      </c>
      <c r="U83" s="960">
        <v>66</v>
      </c>
      <c r="V83" s="903">
        <v>38.099999999999994</v>
      </c>
      <c r="W83" s="903">
        <v>-27.900000000000006</v>
      </c>
      <c r="X83" s="958">
        <v>0.57727272727272716</v>
      </c>
      <c r="Y83" s="956"/>
    </row>
    <row r="84" spans="1:25" ht="14.45" customHeight="1" x14ac:dyDescent="0.2">
      <c r="A84" s="922" t="s">
        <v>7801</v>
      </c>
      <c r="B84" s="903">
        <v>1</v>
      </c>
      <c r="C84" s="904">
        <v>12.99</v>
      </c>
      <c r="D84" s="905">
        <v>44</v>
      </c>
      <c r="E84" s="907"/>
      <c r="F84" s="891"/>
      <c r="G84" s="892"/>
      <c r="H84" s="887">
        <v>1</v>
      </c>
      <c r="I84" s="888">
        <v>6.6</v>
      </c>
      <c r="J84" s="889">
        <v>8</v>
      </c>
      <c r="K84" s="893">
        <v>6.6</v>
      </c>
      <c r="L84" s="890">
        <v>6</v>
      </c>
      <c r="M84" s="890">
        <v>51</v>
      </c>
      <c r="N84" s="894">
        <v>17</v>
      </c>
      <c r="O84" s="890" t="s">
        <v>7647</v>
      </c>
      <c r="P84" s="906" t="s">
        <v>7802</v>
      </c>
      <c r="Q84" s="895">
        <f t="shared" si="3"/>
        <v>0</v>
      </c>
      <c r="R84" s="953">
        <f t="shared" si="3"/>
        <v>-6.3900000000000006</v>
      </c>
      <c r="S84" s="895">
        <f t="shared" si="4"/>
        <v>1</v>
      </c>
      <c r="T84" s="953">
        <f t="shared" si="5"/>
        <v>6.6</v>
      </c>
      <c r="U84" s="960">
        <v>17</v>
      </c>
      <c r="V84" s="903">
        <v>8</v>
      </c>
      <c r="W84" s="903">
        <v>-9</v>
      </c>
      <c r="X84" s="958">
        <v>0.47058823529411764</v>
      </c>
      <c r="Y84" s="956"/>
    </row>
    <row r="85" spans="1:25" ht="14.45" customHeight="1" x14ac:dyDescent="0.2">
      <c r="A85" s="922" t="s">
        <v>7803</v>
      </c>
      <c r="B85" s="903">
        <v>3</v>
      </c>
      <c r="C85" s="904">
        <v>70.760000000000005</v>
      </c>
      <c r="D85" s="905">
        <v>18</v>
      </c>
      <c r="E85" s="887">
        <v>3</v>
      </c>
      <c r="F85" s="888">
        <v>69.37</v>
      </c>
      <c r="G85" s="889">
        <v>19.3</v>
      </c>
      <c r="H85" s="890">
        <v>2</v>
      </c>
      <c r="I85" s="891">
        <v>46.5</v>
      </c>
      <c r="J85" s="892">
        <v>15</v>
      </c>
      <c r="K85" s="893">
        <v>23.68</v>
      </c>
      <c r="L85" s="890">
        <v>11</v>
      </c>
      <c r="M85" s="890">
        <v>87</v>
      </c>
      <c r="N85" s="894">
        <v>29</v>
      </c>
      <c r="O85" s="890" t="s">
        <v>7647</v>
      </c>
      <c r="P85" s="906" t="s">
        <v>7804</v>
      </c>
      <c r="Q85" s="895">
        <f t="shared" si="3"/>
        <v>-1</v>
      </c>
      <c r="R85" s="953">
        <f t="shared" si="3"/>
        <v>-24.260000000000005</v>
      </c>
      <c r="S85" s="895">
        <f t="shared" si="4"/>
        <v>-1</v>
      </c>
      <c r="T85" s="953">
        <f t="shared" si="5"/>
        <v>-22.870000000000005</v>
      </c>
      <c r="U85" s="960">
        <v>58</v>
      </c>
      <c r="V85" s="903">
        <v>30</v>
      </c>
      <c r="W85" s="903">
        <v>-28</v>
      </c>
      <c r="X85" s="958">
        <v>0.51724137931034486</v>
      </c>
      <c r="Y85" s="956"/>
    </row>
    <row r="86" spans="1:25" ht="14.45" customHeight="1" x14ac:dyDescent="0.2">
      <c r="A86" s="922" t="s">
        <v>7805</v>
      </c>
      <c r="B86" s="903"/>
      <c r="C86" s="904"/>
      <c r="D86" s="905"/>
      <c r="E86" s="907"/>
      <c r="F86" s="891"/>
      <c r="G86" s="892"/>
      <c r="H86" s="887">
        <v>1</v>
      </c>
      <c r="I86" s="888">
        <v>17.34</v>
      </c>
      <c r="J86" s="889">
        <v>15</v>
      </c>
      <c r="K86" s="893">
        <v>17.34</v>
      </c>
      <c r="L86" s="890">
        <v>7</v>
      </c>
      <c r="M86" s="890">
        <v>60</v>
      </c>
      <c r="N86" s="894">
        <v>20</v>
      </c>
      <c r="O86" s="890" t="s">
        <v>7647</v>
      </c>
      <c r="P86" s="906" t="s">
        <v>7806</v>
      </c>
      <c r="Q86" s="895">
        <f t="shared" si="3"/>
        <v>1</v>
      </c>
      <c r="R86" s="953">
        <f t="shared" si="3"/>
        <v>17.34</v>
      </c>
      <c r="S86" s="895">
        <f t="shared" si="4"/>
        <v>1</v>
      </c>
      <c r="T86" s="953">
        <f t="shared" si="5"/>
        <v>17.34</v>
      </c>
      <c r="U86" s="960">
        <v>20</v>
      </c>
      <c r="V86" s="903">
        <v>15</v>
      </c>
      <c r="W86" s="903">
        <v>-5</v>
      </c>
      <c r="X86" s="958">
        <v>0.75</v>
      </c>
      <c r="Y86" s="956"/>
    </row>
    <row r="87" spans="1:25" ht="14.45" customHeight="1" x14ac:dyDescent="0.2">
      <c r="A87" s="923" t="s">
        <v>7807</v>
      </c>
      <c r="B87" s="909">
        <v>1</v>
      </c>
      <c r="C87" s="910">
        <v>17.34</v>
      </c>
      <c r="D87" s="908">
        <v>9</v>
      </c>
      <c r="E87" s="911">
        <v>2</v>
      </c>
      <c r="F87" s="912">
        <v>34.69</v>
      </c>
      <c r="G87" s="897">
        <v>18</v>
      </c>
      <c r="H87" s="913">
        <v>1</v>
      </c>
      <c r="I87" s="914">
        <v>17.170000000000002</v>
      </c>
      <c r="J87" s="898">
        <v>7</v>
      </c>
      <c r="K87" s="915">
        <v>17.34</v>
      </c>
      <c r="L87" s="916">
        <v>7</v>
      </c>
      <c r="M87" s="916">
        <v>60</v>
      </c>
      <c r="N87" s="917">
        <v>20</v>
      </c>
      <c r="O87" s="916" t="s">
        <v>7647</v>
      </c>
      <c r="P87" s="918" t="s">
        <v>7806</v>
      </c>
      <c r="Q87" s="919">
        <f t="shared" si="3"/>
        <v>0</v>
      </c>
      <c r="R87" s="954">
        <f t="shared" si="3"/>
        <v>-0.16999999999999815</v>
      </c>
      <c r="S87" s="919">
        <f t="shared" si="4"/>
        <v>-1</v>
      </c>
      <c r="T87" s="954">
        <f t="shared" si="5"/>
        <v>-17.519999999999996</v>
      </c>
      <c r="U87" s="961">
        <v>20</v>
      </c>
      <c r="V87" s="909">
        <v>7</v>
      </c>
      <c r="W87" s="909">
        <v>-13</v>
      </c>
      <c r="X87" s="959">
        <v>0.35</v>
      </c>
      <c r="Y87" s="957"/>
    </row>
    <row r="88" spans="1:25" ht="14.45" customHeight="1" x14ac:dyDescent="0.2">
      <c r="A88" s="922" t="s">
        <v>7808</v>
      </c>
      <c r="B88" s="899">
        <v>3</v>
      </c>
      <c r="C88" s="900">
        <v>48.38</v>
      </c>
      <c r="D88" s="901">
        <v>13</v>
      </c>
      <c r="E88" s="907">
        <v>1</v>
      </c>
      <c r="F88" s="891">
        <v>16.940000000000001</v>
      </c>
      <c r="G88" s="892">
        <v>12</v>
      </c>
      <c r="H88" s="890">
        <v>1</v>
      </c>
      <c r="I88" s="891">
        <v>16.940000000000001</v>
      </c>
      <c r="J88" s="892">
        <v>19</v>
      </c>
      <c r="K88" s="893">
        <v>16.940000000000001</v>
      </c>
      <c r="L88" s="890">
        <v>5</v>
      </c>
      <c r="M88" s="890">
        <v>72</v>
      </c>
      <c r="N88" s="894">
        <v>24</v>
      </c>
      <c r="O88" s="890" t="s">
        <v>7647</v>
      </c>
      <c r="P88" s="906" t="s">
        <v>7809</v>
      </c>
      <c r="Q88" s="895">
        <f t="shared" si="3"/>
        <v>-2</v>
      </c>
      <c r="R88" s="953">
        <f t="shared" si="3"/>
        <v>-31.44</v>
      </c>
      <c r="S88" s="895">
        <f t="shared" si="4"/>
        <v>0</v>
      </c>
      <c r="T88" s="953">
        <f t="shared" si="5"/>
        <v>0</v>
      </c>
      <c r="U88" s="960">
        <v>24</v>
      </c>
      <c r="V88" s="903">
        <v>19</v>
      </c>
      <c r="W88" s="903">
        <v>-5</v>
      </c>
      <c r="X88" s="958">
        <v>0.79166666666666663</v>
      </c>
      <c r="Y88" s="956"/>
    </row>
    <row r="89" spans="1:25" ht="14.45" customHeight="1" x14ac:dyDescent="0.2">
      <c r="A89" s="922" t="s">
        <v>7810</v>
      </c>
      <c r="B89" s="903"/>
      <c r="C89" s="904"/>
      <c r="D89" s="905"/>
      <c r="E89" s="887">
        <v>1</v>
      </c>
      <c r="F89" s="888">
        <v>1.62</v>
      </c>
      <c r="G89" s="889">
        <v>6</v>
      </c>
      <c r="H89" s="890"/>
      <c r="I89" s="891"/>
      <c r="J89" s="892"/>
      <c r="K89" s="893">
        <v>1.62</v>
      </c>
      <c r="L89" s="890">
        <v>4</v>
      </c>
      <c r="M89" s="890">
        <v>36</v>
      </c>
      <c r="N89" s="894">
        <v>12</v>
      </c>
      <c r="O89" s="890" t="s">
        <v>7647</v>
      </c>
      <c r="P89" s="906" t="s">
        <v>7811</v>
      </c>
      <c r="Q89" s="895">
        <f t="shared" si="3"/>
        <v>0</v>
      </c>
      <c r="R89" s="953">
        <f t="shared" si="3"/>
        <v>0</v>
      </c>
      <c r="S89" s="895">
        <f t="shared" si="4"/>
        <v>-1</v>
      </c>
      <c r="T89" s="953">
        <f t="shared" si="5"/>
        <v>-1.62</v>
      </c>
      <c r="U89" s="960" t="s">
        <v>329</v>
      </c>
      <c r="V89" s="903" t="s">
        <v>329</v>
      </c>
      <c r="W89" s="903" t="s">
        <v>329</v>
      </c>
      <c r="X89" s="958" t="s">
        <v>329</v>
      </c>
      <c r="Y89" s="956"/>
    </row>
    <row r="90" spans="1:25" ht="14.45" customHeight="1" x14ac:dyDescent="0.2">
      <c r="A90" s="922" t="s">
        <v>7812</v>
      </c>
      <c r="B90" s="903">
        <v>1</v>
      </c>
      <c r="C90" s="904">
        <v>3.41</v>
      </c>
      <c r="D90" s="905">
        <v>2</v>
      </c>
      <c r="E90" s="887">
        <v>3</v>
      </c>
      <c r="F90" s="888">
        <v>9.5399999999999991</v>
      </c>
      <c r="G90" s="889">
        <v>3</v>
      </c>
      <c r="H90" s="890">
        <v>2</v>
      </c>
      <c r="I90" s="891">
        <v>6.36</v>
      </c>
      <c r="J90" s="896">
        <v>3</v>
      </c>
      <c r="K90" s="893">
        <v>3.18</v>
      </c>
      <c r="L90" s="890">
        <v>1</v>
      </c>
      <c r="M90" s="890">
        <v>5</v>
      </c>
      <c r="N90" s="894">
        <v>2</v>
      </c>
      <c r="O90" s="890" t="s">
        <v>7647</v>
      </c>
      <c r="P90" s="906" t="s">
        <v>7813</v>
      </c>
      <c r="Q90" s="895">
        <f t="shared" si="3"/>
        <v>1</v>
      </c>
      <c r="R90" s="953">
        <f t="shared" si="3"/>
        <v>2.95</v>
      </c>
      <c r="S90" s="895">
        <f t="shared" si="4"/>
        <v>-1</v>
      </c>
      <c r="T90" s="953">
        <f t="shared" si="5"/>
        <v>-3.1799999999999988</v>
      </c>
      <c r="U90" s="960">
        <v>4</v>
      </c>
      <c r="V90" s="903">
        <v>6</v>
      </c>
      <c r="W90" s="903">
        <v>2</v>
      </c>
      <c r="X90" s="958">
        <v>1.5</v>
      </c>
      <c r="Y90" s="956">
        <v>3</v>
      </c>
    </row>
    <row r="91" spans="1:25" ht="14.45" customHeight="1" x14ac:dyDescent="0.2">
      <c r="A91" s="922" t="s">
        <v>7814</v>
      </c>
      <c r="B91" s="903">
        <v>3</v>
      </c>
      <c r="C91" s="904">
        <v>12.62</v>
      </c>
      <c r="D91" s="905">
        <v>5.7</v>
      </c>
      <c r="E91" s="887">
        <v>4</v>
      </c>
      <c r="F91" s="888">
        <v>14.71</v>
      </c>
      <c r="G91" s="889">
        <v>5</v>
      </c>
      <c r="H91" s="890">
        <v>3</v>
      </c>
      <c r="I91" s="891">
        <v>8.16</v>
      </c>
      <c r="J91" s="892">
        <v>3.3</v>
      </c>
      <c r="K91" s="893">
        <v>4.42</v>
      </c>
      <c r="L91" s="890">
        <v>6</v>
      </c>
      <c r="M91" s="890">
        <v>57</v>
      </c>
      <c r="N91" s="894">
        <v>19</v>
      </c>
      <c r="O91" s="890" t="s">
        <v>7647</v>
      </c>
      <c r="P91" s="906" t="s">
        <v>7815</v>
      </c>
      <c r="Q91" s="895">
        <f t="shared" si="3"/>
        <v>0</v>
      </c>
      <c r="R91" s="953">
        <f t="shared" si="3"/>
        <v>-4.4599999999999991</v>
      </c>
      <c r="S91" s="895">
        <f t="shared" si="4"/>
        <v>-1</v>
      </c>
      <c r="T91" s="953">
        <f t="shared" si="5"/>
        <v>-6.5500000000000007</v>
      </c>
      <c r="U91" s="960">
        <v>57</v>
      </c>
      <c r="V91" s="903">
        <v>9.8999999999999986</v>
      </c>
      <c r="W91" s="903">
        <v>-47.1</v>
      </c>
      <c r="X91" s="958">
        <v>0.17368421052631577</v>
      </c>
      <c r="Y91" s="956"/>
    </row>
    <row r="92" spans="1:25" ht="14.45" customHeight="1" thickBot="1" x14ac:dyDescent="0.25">
      <c r="A92" s="938" t="s">
        <v>7816</v>
      </c>
      <c r="B92" s="939"/>
      <c r="C92" s="940"/>
      <c r="D92" s="941"/>
      <c r="E92" s="942">
        <v>2</v>
      </c>
      <c r="F92" s="943">
        <v>6.48</v>
      </c>
      <c r="G92" s="944">
        <v>42.5</v>
      </c>
      <c r="H92" s="945"/>
      <c r="I92" s="946"/>
      <c r="J92" s="947"/>
      <c r="K92" s="948">
        <v>2.44</v>
      </c>
      <c r="L92" s="945">
        <v>5</v>
      </c>
      <c r="M92" s="945">
        <v>45</v>
      </c>
      <c r="N92" s="949">
        <v>15</v>
      </c>
      <c r="O92" s="945" t="s">
        <v>7647</v>
      </c>
      <c r="P92" s="950" t="s">
        <v>7817</v>
      </c>
      <c r="Q92" s="951">
        <f t="shared" si="3"/>
        <v>0</v>
      </c>
      <c r="R92" s="955">
        <f t="shared" si="3"/>
        <v>0</v>
      </c>
      <c r="S92" s="951">
        <f t="shared" si="4"/>
        <v>-2</v>
      </c>
      <c r="T92" s="955">
        <f t="shared" si="5"/>
        <v>-6.48</v>
      </c>
      <c r="U92" s="965" t="s">
        <v>329</v>
      </c>
      <c r="V92" s="939" t="s">
        <v>329</v>
      </c>
      <c r="W92" s="939" t="s">
        <v>329</v>
      </c>
      <c r="X92" s="966" t="s">
        <v>329</v>
      </c>
      <c r="Y92" s="967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3:Q1048576">
    <cfRule type="cellIs" dxfId="14" priority="11" stopIfTrue="1" operator="lessThan">
      <formula>0</formula>
    </cfRule>
  </conditionalFormatting>
  <conditionalFormatting sqref="W93:W1048576">
    <cfRule type="cellIs" dxfId="13" priority="10" stopIfTrue="1" operator="greaterThan">
      <formula>0</formula>
    </cfRule>
  </conditionalFormatting>
  <conditionalFormatting sqref="X93:X1048576">
    <cfRule type="cellIs" dxfId="12" priority="9" stopIfTrue="1" operator="greaterThan">
      <formula>1</formula>
    </cfRule>
  </conditionalFormatting>
  <conditionalFormatting sqref="X93:X1048576">
    <cfRule type="cellIs" dxfId="11" priority="6" stopIfTrue="1" operator="greaterThan">
      <formula>1</formula>
    </cfRule>
  </conditionalFormatting>
  <conditionalFormatting sqref="W93:W1048576">
    <cfRule type="cellIs" dxfId="10" priority="7" stopIfTrue="1" operator="greaterThan">
      <formula>0</formula>
    </cfRule>
  </conditionalFormatting>
  <conditionalFormatting sqref="Q9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92">
    <cfRule type="cellIs" dxfId="7" priority="4" stopIfTrue="1" operator="lessThan">
      <formula>0</formula>
    </cfRule>
  </conditionalFormatting>
  <conditionalFormatting sqref="X5:X92">
    <cfRule type="cellIs" dxfId="6" priority="2" stopIfTrue="1" operator="greaterThan">
      <formula>1</formula>
    </cfRule>
  </conditionalFormatting>
  <conditionalFormatting sqref="W5:W92">
    <cfRule type="cellIs" dxfId="5" priority="3" stopIfTrue="1" operator="greaterThan">
      <formula>0</formula>
    </cfRule>
  </conditionalFormatting>
  <conditionalFormatting sqref="S5:S92">
    <cfRule type="cellIs" dxfId="4" priority="1" stopIfTrue="1" operator="lessThan">
      <formula>0</formula>
    </cfRule>
  </conditionalFormatting>
  <hyperlinks>
    <hyperlink ref="A2" location="Obsah!A1" display="Zpět na Obsah  KL 01  1.-4.měsíc" xr:uid="{51EBDF76-1673-457E-BF5B-9B413EE4677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22539.57836</v>
      </c>
      <c r="C5" s="33">
        <v>25333.650459999997</v>
      </c>
      <c r="D5" s="12"/>
      <c r="E5" s="226">
        <v>27953.2048</v>
      </c>
      <c r="F5" s="32">
        <v>0</v>
      </c>
      <c r="G5" s="225">
        <f>E5-F5</f>
        <v>27953.2048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12788.934979999998</v>
      </c>
      <c r="C6" s="35">
        <v>14404.500760000003</v>
      </c>
      <c r="D6" s="12"/>
      <c r="E6" s="227">
        <v>19045.04507</v>
      </c>
      <c r="F6" s="34">
        <v>0</v>
      </c>
      <c r="G6" s="228">
        <f>E6-F6</f>
        <v>19045.04507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156187.33492999998</v>
      </c>
      <c r="C7" s="35">
        <v>197079.24406</v>
      </c>
      <c r="D7" s="12"/>
      <c r="E7" s="227">
        <v>255729.57669000005</v>
      </c>
      <c r="F7" s="34">
        <v>0</v>
      </c>
      <c r="G7" s="228">
        <f>E7-F7</f>
        <v>255729.57669000005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26172.419340000029</v>
      </c>
      <c r="C8" s="37">
        <v>25984.996010000003</v>
      </c>
      <c r="D8" s="12"/>
      <c r="E8" s="229">
        <v>31364.570909999922</v>
      </c>
      <c r="F8" s="36">
        <v>0</v>
      </c>
      <c r="G8" s="230">
        <f>E8-F8</f>
        <v>31364.570909999922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217688.26761000001</v>
      </c>
      <c r="C9" s="39">
        <v>262802.39129</v>
      </c>
      <c r="D9" s="12"/>
      <c r="E9" s="3">
        <v>334092.39746999997</v>
      </c>
      <c r="F9" s="38">
        <v>0</v>
      </c>
      <c r="G9" s="38">
        <f>E9-F9</f>
        <v>334092.39746999997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5235.1303000000007</v>
      </c>
      <c r="C11" s="33">
        <f>IF(ISERROR(VLOOKUP("Celkem:",'ZV Vykáz.-A'!A:H,5,0)),0,VLOOKUP("Celkem:",'ZV Vykáz.-A'!A:H,5,0)/1000)</f>
        <v>5042.3069500000011</v>
      </c>
      <c r="D11" s="12"/>
      <c r="E11" s="226">
        <f>IF(ISERROR(VLOOKUP("Celkem:",'ZV Vykáz.-A'!A:H,8,0)),0,VLOOKUP("Celkem:",'ZV Vykáz.-A'!A:H,8,0)/1000)</f>
        <v>4089.4247100000002</v>
      </c>
      <c r="F11" s="32">
        <f>C11</f>
        <v>5042.3069500000011</v>
      </c>
      <c r="G11" s="225">
        <f>E11-F11</f>
        <v>-952.88224000000082</v>
      </c>
      <c r="H11" s="231">
        <f>IF(F11&lt;0.00000001,"",E11/F11)</f>
        <v>0.81102256378898141</v>
      </c>
      <c r="I11" s="225">
        <f>E11-B11</f>
        <v>-1145.7055900000005</v>
      </c>
      <c r="J11" s="231">
        <f>IF(B11&lt;0.00000001,"",E11/B11)</f>
        <v>0.78115051119166978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56921.25</v>
      </c>
      <c r="C12" s="37">
        <f>IF(ISERROR(VLOOKUP("Celkem",CaseMix!A:D,3,0)),0,VLOOKUP("Celkem",CaseMix!A:D,3,0)*30)</f>
        <v>73964.52</v>
      </c>
      <c r="D12" s="12"/>
      <c r="E12" s="229">
        <f>IF(ISERROR(VLOOKUP("Celkem",CaseMix!A:D,4,0)),0,VLOOKUP("Celkem",CaseMix!A:D,4,0)*30)</f>
        <v>75066.599999999977</v>
      </c>
      <c r="F12" s="36">
        <f>C12</f>
        <v>73964.52</v>
      </c>
      <c r="G12" s="230">
        <f>E12-F12</f>
        <v>1102.0799999999726</v>
      </c>
      <c r="H12" s="233">
        <f>IF(F12&lt;0.00000001,"",E12/F12)</f>
        <v>1.0149001169750034</v>
      </c>
      <c r="I12" s="230">
        <f>E12-B12</f>
        <v>18145.349999999977</v>
      </c>
      <c r="J12" s="233">
        <f>IF(B12&lt;0.00000001,"",E12/B12)</f>
        <v>1.3187798932736012</v>
      </c>
    </row>
    <row r="13" spans="1:10" ht="14.45" customHeight="1" thickBot="1" x14ac:dyDescent="0.25">
      <c r="A13" s="4" t="s">
        <v>100</v>
      </c>
      <c r="B13" s="9">
        <f>SUM(B11:B12)</f>
        <v>62156.380300000004</v>
      </c>
      <c r="C13" s="41">
        <f>SUM(C11:C12)</f>
        <v>79006.826950000002</v>
      </c>
      <c r="D13" s="12"/>
      <c r="E13" s="9">
        <f>SUM(E11:E12)</f>
        <v>79156.024709999983</v>
      </c>
      <c r="F13" s="40">
        <f>SUM(F11:F12)</f>
        <v>79006.826950000002</v>
      </c>
      <c r="G13" s="40">
        <f>E13-F13</f>
        <v>149.19775999998092</v>
      </c>
      <c r="H13" s="235">
        <f>IF(F13&lt;0.00000001,"",E13/F13)</f>
        <v>1.0018884160490891</v>
      </c>
      <c r="I13" s="40">
        <f>SUM(I11:I12)</f>
        <v>16999.644409999975</v>
      </c>
      <c r="J13" s="235">
        <f>IF(B13&lt;0.00000001,"",E13/B13)</f>
        <v>1.2734979792573278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0.28552930749284305</v>
      </c>
      <c r="C15" s="43">
        <f>IF(C9=0,"",C13/C9)</f>
        <v>0.30063207021132737</v>
      </c>
      <c r="D15" s="12"/>
      <c r="E15" s="10">
        <f>IF(E9=0,"",E13/E9)</f>
        <v>0.23692854225187165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0352CDC2-1D9B-4E2E-B271-36087E05E3F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9779781</v>
      </c>
      <c r="C3" s="344">
        <f t="shared" ref="C3:L3" si="0">SUBTOTAL(9,C6:C1048576)</f>
        <v>8.1066503332666784</v>
      </c>
      <c r="D3" s="344">
        <f t="shared" si="0"/>
        <v>11854947</v>
      </c>
      <c r="E3" s="344">
        <f t="shared" si="0"/>
        <v>10</v>
      </c>
      <c r="F3" s="344">
        <f t="shared" si="0"/>
        <v>16487511</v>
      </c>
      <c r="G3" s="347">
        <f>IF(D3&lt;&gt;0,F3/D3,"")</f>
        <v>1.3907705365532212</v>
      </c>
      <c r="H3" s="343">
        <f t="shared" si="0"/>
        <v>799148.31000000017</v>
      </c>
      <c r="I3" s="344">
        <f t="shared" si="0"/>
        <v>0.44445795738904181</v>
      </c>
      <c r="J3" s="344">
        <f t="shared" si="0"/>
        <v>1817241.46</v>
      </c>
      <c r="K3" s="344">
        <f t="shared" si="0"/>
        <v>2</v>
      </c>
      <c r="L3" s="344">
        <f t="shared" si="0"/>
        <v>1502446.9799999997</v>
      </c>
      <c r="M3" s="345">
        <f>IF(J3&lt;&gt;0,L3/J3,"")</f>
        <v>0.82677344374478434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8"/>
      <c r="B5" s="969">
        <v>2018</v>
      </c>
      <c r="C5" s="970"/>
      <c r="D5" s="970">
        <v>2019</v>
      </c>
      <c r="E5" s="970"/>
      <c r="F5" s="970">
        <v>2020</v>
      </c>
      <c r="G5" s="881" t="s">
        <v>2</v>
      </c>
      <c r="H5" s="969">
        <v>2018</v>
      </c>
      <c r="I5" s="970"/>
      <c r="J5" s="970">
        <v>2019</v>
      </c>
      <c r="K5" s="970"/>
      <c r="L5" s="970">
        <v>2020</v>
      </c>
      <c r="M5" s="881" t="s">
        <v>2</v>
      </c>
    </row>
    <row r="6" spans="1:13" ht="14.45" customHeight="1" x14ac:dyDescent="0.2">
      <c r="A6" s="835" t="s">
        <v>2928</v>
      </c>
      <c r="B6" s="863">
        <v>487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6477</v>
      </c>
      <c r="B7" s="865"/>
      <c r="C7" s="822"/>
      <c r="D7" s="865">
        <v>488</v>
      </c>
      <c r="E7" s="822">
        <v>1</v>
      </c>
      <c r="F7" s="865">
        <v>1412</v>
      </c>
      <c r="G7" s="827">
        <v>2.8934426229508197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6480</v>
      </c>
      <c r="B8" s="865">
        <v>4023</v>
      </c>
      <c r="C8" s="822">
        <v>1.6832635983263597</v>
      </c>
      <c r="D8" s="865">
        <v>2390</v>
      </c>
      <c r="E8" s="822">
        <v>1</v>
      </c>
      <c r="F8" s="865"/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6485</v>
      </c>
      <c r="B9" s="865"/>
      <c r="C9" s="822"/>
      <c r="D9" s="865">
        <v>31292</v>
      </c>
      <c r="E9" s="822">
        <v>1</v>
      </c>
      <c r="F9" s="865">
        <v>16870</v>
      </c>
      <c r="G9" s="827">
        <v>0.5391154288636073</v>
      </c>
      <c r="H9" s="865"/>
      <c r="I9" s="822"/>
      <c r="J9" s="865">
        <v>19212.43</v>
      </c>
      <c r="K9" s="822">
        <v>1</v>
      </c>
      <c r="L9" s="865">
        <v>12062.36</v>
      </c>
      <c r="M9" s="828">
        <v>0.62784145472488384</v>
      </c>
    </row>
    <row r="10" spans="1:13" ht="14.45" customHeight="1" x14ac:dyDescent="0.2">
      <c r="A10" s="836" t="s">
        <v>6490</v>
      </c>
      <c r="B10" s="865">
        <v>988991</v>
      </c>
      <c r="C10" s="822">
        <v>0.78012501045171934</v>
      </c>
      <c r="D10" s="865">
        <v>1267734</v>
      </c>
      <c r="E10" s="822">
        <v>1</v>
      </c>
      <c r="F10" s="865">
        <v>2026306</v>
      </c>
      <c r="G10" s="827">
        <v>1.5983684274461363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7819</v>
      </c>
      <c r="B11" s="865">
        <v>4633063</v>
      </c>
      <c r="C11" s="822">
        <v>0.90423354319281246</v>
      </c>
      <c r="D11" s="865">
        <v>5123746</v>
      </c>
      <c r="E11" s="822">
        <v>1</v>
      </c>
      <c r="F11" s="865">
        <v>7569729</v>
      </c>
      <c r="G11" s="827">
        <v>1.4773817827815821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7820</v>
      </c>
      <c r="B12" s="865">
        <v>1486048</v>
      </c>
      <c r="C12" s="822">
        <v>0.62837508129287167</v>
      </c>
      <c r="D12" s="865">
        <v>2364906</v>
      </c>
      <c r="E12" s="822">
        <v>1</v>
      </c>
      <c r="F12" s="865">
        <v>2273137</v>
      </c>
      <c r="G12" s="827">
        <v>0.96119549783374059</v>
      </c>
      <c r="H12" s="865">
        <v>799148.31000000017</v>
      </c>
      <c r="I12" s="822">
        <v>0.44445795738904181</v>
      </c>
      <c r="J12" s="865">
        <v>1798029.03</v>
      </c>
      <c r="K12" s="822">
        <v>1</v>
      </c>
      <c r="L12" s="865">
        <v>1490384.6199999996</v>
      </c>
      <c r="M12" s="828">
        <v>0.82889908624000341</v>
      </c>
    </row>
    <row r="13" spans="1:13" ht="14.45" customHeight="1" x14ac:dyDescent="0.2">
      <c r="A13" s="836" t="s">
        <v>7821</v>
      </c>
      <c r="B13" s="865">
        <v>754161</v>
      </c>
      <c r="C13" s="822">
        <v>1.2844588115671991</v>
      </c>
      <c r="D13" s="865">
        <v>587143</v>
      </c>
      <c r="E13" s="822">
        <v>1</v>
      </c>
      <c r="F13" s="865">
        <v>747272</v>
      </c>
      <c r="G13" s="827">
        <v>1.272725724397634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7822</v>
      </c>
      <c r="B14" s="865">
        <v>257631</v>
      </c>
      <c r="C14" s="822">
        <v>0.83466487831428349</v>
      </c>
      <c r="D14" s="865">
        <v>308664</v>
      </c>
      <c r="E14" s="822">
        <v>1</v>
      </c>
      <c r="F14" s="865">
        <v>274399</v>
      </c>
      <c r="G14" s="827">
        <v>0.88898932172200196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7823</v>
      </c>
      <c r="B15" s="865">
        <v>1539602</v>
      </c>
      <c r="C15" s="822">
        <v>0.73934551007618665</v>
      </c>
      <c r="D15" s="865">
        <v>2082385</v>
      </c>
      <c r="E15" s="822">
        <v>1</v>
      </c>
      <c r="F15" s="865">
        <v>3305735</v>
      </c>
      <c r="G15" s="827">
        <v>1.5874754188106426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7824</v>
      </c>
      <c r="B16" s="865">
        <v>107937</v>
      </c>
      <c r="C16" s="822">
        <v>1.2521839000452442</v>
      </c>
      <c r="D16" s="865">
        <v>86199</v>
      </c>
      <c r="E16" s="822">
        <v>1</v>
      </c>
      <c r="F16" s="865">
        <v>127815</v>
      </c>
      <c r="G16" s="827">
        <v>1.4827898235478369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7825</v>
      </c>
      <c r="B17" s="867">
        <v>7838</v>
      </c>
      <c r="C17" s="814"/>
      <c r="D17" s="867"/>
      <c r="E17" s="814"/>
      <c r="F17" s="867">
        <v>144836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8564AE3A-3A05-4CA3-8EAF-882A285B37E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8776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102763.1</v>
      </c>
      <c r="G3" s="211">
        <f t="shared" si="0"/>
        <v>10578929.310000001</v>
      </c>
      <c r="H3" s="212"/>
      <c r="I3" s="212"/>
      <c r="J3" s="207">
        <f t="shared" si="0"/>
        <v>116968.43</v>
      </c>
      <c r="K3" s="211">
        <f t="shared" si="0"/>
        <v>13672188.459999997</v>
      </c>
      <c r="L3" s="212"/>
      <c r="M3" s="212"/>
      <c r="N3" s="207">
        <f t="shared" si="0"/>
        <v>150364.08000000002</v>
      </c>
      <c r="O3" s="211">
        <f t="shared" si="0"/>
        <v>17989957.979999997</v>
      </c>
      <c r="P3" s="177">
        <f>IF(K3=0,"",O3/K3)</f>
        <v>1.3158067585618989</v>
      </c>
      <c r="Q3" s="209">
        <f>IF(N3=0,"",O3/N3)</f>
        <v>119.64265654403629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588</v>
      </c>
      <c r="B6" s="807" t="s">
        <v>6328</v>
      </c>
      <c r="C6" s="807" t="s">
        <v>6329</v>
      </c>
      <c r="D6" s="807" t="s">
        <v>7577</v>
      </c>
      <c r="E6" s="807" t="s">
        <v>7578</v>
      </c>
      <c r="F6" s="225">
        <v>1</v>
      </c>
      <c r="G6" s="225">
        <v>487</v>
      </c>
      <c r="H6" s="225"/>
      <c r="I6" s="225">
        <v>487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7625</v>
      </c>
      <c r="B7" s="822" t="s">
        <v>7826</v>
      </c>
      <c r="C7" s="822" t="s">
        <v>6329</v>
      </c>
      <c r="D7" s="822" t="s">
        <v>7827</v>
      </c>
      <c r="E7" s="822" t="s">
        <v>7828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1144</v>
      </c>
      <c r="P7" s="827"/>
      <c r="Q7" s="832">
        <v>1144</v>
      </c>
    </row>
    <row r="8" spans="1:17" ht="14.45" customHeight="1" x14ac:dyDescent="0.2">
      <c r="A8" s="821" t="s">
        <v>7625</v>
      </c>
      <c r="B8" s="822" t="s">
        <v>7826</v>
      </c>
      <c r="C8" s="822" t="s">
        <v>6329</v>
      </c>
      <c r="D8" s="822" t="s">
        <v>7829</v>
      </c>
      <c r="E8" s="822" t="s">
        <v>7830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268</v>
      </c>
      <c r="P8" s="827"/>
      <c r="Q8" s="832">
        <v>268</v>
      </c>
    </row>
    <row r="9" spans="1:17" ht="14.45" customHeight="1" x14ac:dyDescent="0.2">
      <c r="A9" s="821" t="s">
        <v>7625</v>
      </c>
      <c r="B9" s="822" t="s">
        <v>7826</v>
      </c>
      <c r="C9" s="822" t="s">
        <v>6329</v>
      </c>
      <c r="D9" s="822" t="s">
        <v>7577</v>
      </c>
      <c r="E9" s="822" t="s">
        <v>7578</v>
      </c>
      <c r="F9" s="831"/>
      <c r="G9" s="831"/>
      <c r="H9" s="831"/>
      <c r="I9" s="831"/>
      <c r="J9" s="831">
        <v>1</v>
      </c>
      <c r="K9" s="831">
        <v>488</v>
      </c>
      <c r="L9" s="831">
        <v>1</v>
      </c>
      <c r="M9" s="831">
        <v>488</v>
      </c>
      <c r="N9" s="831"/>
      <c r="O9" s="831"/>
      <c r="P9" s="827"/>
      <c r="Q9" s="832"/>
    </row>
    <row r="10" spans="1:17" ht="14.45" customHeight="1" x14ac:dyDescent="0.2">
      <c r="A10" s="821" t="s">
        <v>7628</v>
      </c>
      <c r="B10" s="822" t="s">
        <v>7831</v>
      </c>
      <c r="C10" s="822" t="s">
        <v>6329</v>
      </c>
      <c r="D10" s="822" t="s">
        <v>7832</v>
      </c>
      <c r="E10" s="822" t="s">
        <v>7833</v>
      </c>
      <c r="F10" s="831">
        <v>1</v>
      </c>
      <c r="G10" s="831">
        <v>117</v>
      </c>
      <c r="H10" s="831"/>
      <c r="I10" s="831">
        <v>117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7628</v>
      </c>
      <c r="B11" s="822" t="s">
        <v>7831</v>
      </c>
      <c r="C11" s="822" t="s">
        <v>6329</v>
      </c>
      <c r="D11" s="822" t="s">
        <v>7834</v>
      </c>
      <c r="E11" s="822" t="s">
        <v>7835</v>
      </c>
      <c r="F11" s="831"/>
      <c r="G11" s="831"/>
      <c r="H11" s="831"/>
      <c r="I11" s="831"/>
      <c r="J11" s="831">
        <v>1</v>
      </c>
      <c r="K11" s="831">
        <v>139</v>
      </c>
      <c r="L11" s="831">
        <v>1</v>
      </c>
      <c r="M11" s="831">
        <v>139</v>
      </c>
      <c r="N11" s="831"/>
      <c r="O11" s="831"/>
      <c r="P11" s="827"/>
      <c r="Q11" s="832"/>
    </row>
    <row r="12" spans="1:17" ht="14.45" customHeight="1" x14ac:dyDescent="0.2">
      <c r="A12" s="821" t="s">
        <v>7628</v>
      </c>
      <c r="B12" s="822" t="s">
        <v>7831</v>
      </c>
      <c r="C12" s="822" t="s">
        <v>6329</v>
      </c>
      <c r="D12" s="822" t="s">
        <v>7836</v>
      </c>
      <c r="E12" s="822" t="s">
        <v>7837</v>
      </c>
      <c r="F12" s="831">
        <v>2</v>
      </c>
      <c r="G12" s="831">
        <v>1414</v>
      </c>
      <c r="H12" s="831">
        <v>1.9831697054698456</v>
      </c>
      <c r="I12" s="831">
        <v>707</v>
      </c>
      <c r="J12" s="831">
        <v>1</v>
      </c>
      <c r="K12" s="831">
        <v>713</v>
      </c>
      <c r="L12" s="831">
        <v>1</v>
      </c>
      <c r="M12" s="831">
        <v>713</v>
      </c>
      <c r="N12" s="831"/>
      <c r="O12" s="831"/>
      <c r="P12" s="827"/>
      <c r="Q12" s="832"/>
    </row>
    <row r="13" spans="1:17" ht="14.45" customHeight="1" x14ac:dyDescent="0.2">
      <c r="A13" s="821" t="s">
        <v>7628</v>
      </c>
      <c r="B13" s="822" t="s">
        <v>7831</v>
      </c>
      <c r="C13" s="822" t="s">
        <v>6329</v>
      </c>
      <c r="D13" s="822" t="s">
        <v>7838</v>
      </c>
      <c r="E13" s="822" t="s">
        <v>7839</v>
      </c>
      <c r="F13" s="831">
        <v>4</v>
      </c>
      <c r="G13" s="831">
        <v>1984</v>
      </c>
      <c r="H13" s="831">
        <v>1.984</v>
      </c>
      <c r="I13" s="831">
        <v>496</v>
      </c>
      <c r="J13" s="831">
        <v>2</v>
      </c>
      <c r="K13" s="831">
        <v>1000</v>
      </c>
      <c r="L13" s="831">
        <v>1</v>
      </c>
      <c r="M13" s="831">
        <v>500</v>
      </c>
      <c r="N13" s="831"/>
      <c r="O13" s="831"/>
      <c r="P13" s="827"/>
      <c r="Q13" s="832"/>
    </row>
    <row r="14" spans="1:17" ht="14.45" customHeight="1" x14ac:dyDescent="0.2">
      <c r="A14" s="821" t="s">
        <v>7628</v>
      </c>
      <c r="B14" s="822" t="s">
        <v>7831</v>
      </c>
      <c r="C14" s="822" t="s">
        <v>6329</v>
      </c>
      <c r="D14" s="822" t="s">
        <v>7840</v>
      </c>
      <c r="E14" s="822" t="s">
        <v>7841</v>
      </c>
      <c r="F14" s="831">
        <v>2</v>
      </c>
      <c r="G14" s="831">
        <v>508</v>
      </c>
      <c r="H14" s="831"/>
      <c r="I14" s="831">
        <v>254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7628</v>
      </c>
      <c r="B15" s="822" t="s">
        <v>7831</v>
      </c>
      <c r="C15" s="822" t="s">
        <v>6329</v>
      </c>
      <c r="D15" s="822" t="s">
        <v>7842</v>
      </c>
      <c r="E15" s="822" t="s">
        <v>7843</v>
      </c>
      <c r="F15" s="831"/>
      <c r="G15" s="831"/>
      <c r="H15" s="831"/>
      <c r="I15" s="831"/>
      <c r="J15" s="831">
        <v>2</v>
      </c>
      <c r="K15" s="831">
        <v>360</v>
      </c>
      <c r="L15" s="831">
        <v>1</v>
      </c>
      <c r="M15" s="831">
        <v>180</v>
      </c>
      <c r="N15" s="831"/>
      <c r="O15" s="831"/>
      <c r="P15" s="827"/>
      <c r="Q15" s="832"/>
    </row>
    <row r="16" spans="1:17" ht="14.45" customHeight="1" x14ac:dyDescent="0.2">
      <c r="A16" s="821" t="s">
        <v>7628</v>
      </c>
      <c r="B16" s="822" t="s">
        <v>7831</v>
      </c>
      <c r="C16" s="822" t="s">
        <v>6329</v>
      </c>
      <c r="D16" s="822" t="s">
        <v>7844</v>
      </c>
      <c r="E16" s="822" t="s">
        <v>7845</v>
      </c>
      <c r="F16" s="831"/>
      <c r="G16" s="831"/>
      <c r="H16" s="831"/>
      <c r="I16" s="831"/>
      <c r="J16" s="831">
        <v>1</v>
      </c>
      <c r="K16" s="831">
        <v>178</v>
      </c>
      <c r="L16" s="831">
        <v>1</v>
      </c>
      <c r="M16" s="831">
        <v>178</v>
      </c>
      <c r="N16" s="831"/>
      <c r="O16" s="831"/>
      <c r="P16" s="827"/>
      <c r="Q16" s="832"/>
    </row>
    <row r="17" spans="1:17" ht="14.45" customHeight="1" x14ac:dyDescent="0.2">
      <c r="A17" s="821" t="s">
        <v>7633</v>
      </c>
      <c r="B17" s="822" t="s">
        <v>7846</v>
      </c>
      <c r="C17" s="822" t="s">
        <v>6335</v>
      </c>
      <c r="D17" s="822" t="s">
        <v>7847</v>
      </c>
      <c r="E17" s="822" t="s">
        <v>7848</v>
      </c>
      <c r="F17" s="831"/>
      <c r="G17" s="831"/>
      <c r="H17" s="831"/>
      <c r="I17" s="831"/>
      <c r="J17" s="831">
        <v>0.4</v>
      </c>
      <c r="K17" s="831">
        <v>262.20999999999998</v>
      </c>
      <c r="L17" s="831">
        <v>1</v>
      </c>
      <c r="M17" s="831">
        <v>655.52499999999986</v>
      </c>
      <c r="N17" s="831"/>
      <c r="O17" s="831"/>
      <c r="P17" s="827"/>
      <c r="Q17" s="832"/>
    </row>
    <row r="18" spans="1:17" ht="14.45" customHeight="1" x14ac:dyDescent="0.2">
      <c r="A18" s="821" t="s">
        <v>7633</v>
      </c>
      <c r="B18" s="822" t="s">
        <v>7846</v>
      </c>
      <c r="C18" s="822" t="s">
        <v>7124</v>
      </c>
      <c r="D18" s="822" t="s">
        <v>7849</v>
      </c>
      <c r="E18" s="822" t="s">
        <v>7850</v>
      </c>
      <c r="F18" s="831"/>
      <c r="G18" s="831"/>
      <c r="H18" s="831"/>
      <c r="I18" s="831"/>
      <c r="J18" s="831"/>
      <c r="K18" s="831"/>
      <c r="L18" s="831"/>
      <c r="M18" s="831"/>
      <c r="N18" s="831">
        <v>150</v>
      </c>
      <c r="O18" s="831">
        <v>1072.5</v>
      </c>
      <c r="P18" s="827"/>
      <c r="Q18" s="832">
        <v>7.15</v>
      </c>
    </row>
    <row r="19" spans="1:17" ht="14.45" customHeight="1" x14ac:dyDescent="0.2">
      <c r="A19" s="821" t="s">
        <v>7633</v>
      </c>
      <c r="B19" s="822" t="s">
        <v>7846</v>
      </c>
      <c r="C19" s="822" t="s">
        <v>7124</v>
      </c>
      <c r="D19" s="822" t="s">
        <v>7851</v>
      </c>
      <c r="E19" s="822" t="s">
        <v>7852</v>
      </c>
      <c r="F19" s="831"/>
      <c r="G19" s="831"/>
      <c r="H19" s="831"/>
      <c r="I19" s="831"/>
      <c r="J19" s="831">
        <v>320</v>
      </c>
      <c r="K19" s="831">
        <v>1654.4</v>
      </c>
      <c r="L19" s="831">
        <v>1</v>
      </c>
      <c r="M19" s="831">
        <v>5.17</v>
      </c>
      <c r="N19" s="831"/>
      <c r="O19" s="831"/>
      <c r="P19" s="827"/>
      <c r="Q19" s="832"/>
    </row>
    <row r="20" spans="1:17" ht="14.45" customHeight="1" x14ac:dyDescent="0.2">
      <c r="A20" s="821" t="s">
        <v>7633</v>
      </c>
      <c r="B20" s="822" t="s">
        <v>7846</v>
      </c>
      <c r="C20" s="822" t="s">
        <v>7124</v>
      </c>
      <c r="D20" s="822" t="s">
        <v>7853</v>
      </c>
      <c r="E20" s="822" t="s">
        <v>7854</v>
      </c>
      <c r="F20" s="831"/>
      <c r="G20" s="831"/>
      <c r="H20" s="831"/>
      <c r="I20" s="831"/>
      <c r="J20" s="831">
        <v>509</v>
      </c>
      <c r="K20" s="831">
        <v>17295.82</v>
      </c>
      <c r="L20" s="831">
        <v>1</v>
      </c>
      <c r="M20" s="831">
        <v>33.979999999999997</v>
      </c>
      <c r="N20" s="831">
        <v>322</v>
      </c>
      <c r="O20" s="831">
        <v>10989.86</v>
      </c>
      <c r="P20" s="827">
        <v>0.63540554885515699</v>
      </c>
      <c r="Q20" s="832">
        <v>34.130000000000003</v>
      </c>
    </row>
    <row r="21" spans="1:17" ht="14.45" customHeight="1" x14ac:dyDescent="0.2">
      <c r="A21" s="821" t="s">
        <v>7633</v>
      </c>
      <c r="B21" s="822" t="s">
        <v>7846</v>
      </c>
      <c r="C21" s="822" t="s">
        <v>6329</v>
      </c>
      <c r="D21" s="822" t="s">
        <v>7855</v>
      </c>
      <c r="E21" s="822" t="s">
        <v>7856</v>
      </c>
      <c r="F21" s="831"/>
      <c r="G21" s="831"/>
      <c r="H21" s="831"/>
      <c r="I21" s="831"/>
      <c r="J21" s="831">
        <v>1</v>
      </c>
      <c r="K21" s="831">
        <v>1831</v>
      </c>
      <c r="L21" s="831">
        <v>1</v>
      </c>
      <c r="M21" s="831">
        <v>1831</v>
      </c>
      <c r="N21" s="831">
        <v>1</v>
      </c>
      <c r="O21" s="831">
        <v>1835</v>
      </c>
      <c r="P21" s="827">
        <v>1.0021845985800109</v>
      </c>
      <c r="Q21" s="832">
        <v>1835</v>
      </c>
    </row>
    <row r="22" spans="1:17" ht="14.45" customHeight="1" x14ac:dyDescent="0.2">
      <c r="A22" s="821" t="s">
        <v>7633</v>
      </c>
      <c r="B22" s="822" t="s">
        <v>7846</v>
      </c>
      <c r="C22" s="822" t="s">
        <v>6329</v>
      </c>
      <c r="D22" s="822" t="s">
        <v>7857</v>
      </c>
      <c r="E22" s="822" t="s">
        <v>7858</v>
      </c>
      <c r="F22" s="831"/>
      <c r="G22" s="831"/>
      <c r="H22" s="831"/>
      <c r="I22" s="831"/>
      <c r="J22" s="831">
        <v>1</v>
      </c>
      <c r="K22" s="831">
        <v>431</v>
      </c>
      <c r="L22" s="831">
        <v>1</v>
      </c>
      <c r="M22" s="831">
        <v>431</v>
      </c>
      <c r="N22" s="831"/>
      <c r="O22" s="831"/>
      <c r="P22" s="827"/>
      <c r="Q22" s="832"/>
    </row>
    <row r="23" spans="1:17" ht="14.45" customHeight="1" x14ac:dyDescent="0.2">
      <c r="A23" s="821" t="s">
        <v>7633</v>
      </c>
      <c r="B23" s="822" t="s">
        <v>7846</v>
      </c>
      <c r="C23" s="822" t="s">
        <v>6329</v>
      </c>
      <c r="D23" s="822" t="s">
        <v>7859</v>
      </c>
      <c r="E23" s="822" t="s">
        <v>7860</v>
      </c>
      <c r="F23" s="831"/>
      <c r="G23" s="831"/>
      <c r="H23" s="831"/>
      <c r="I23" s="831"/>
      <c r="J23" s="831">
        <v>2</v>
      </c>
      <c r="K23" s="831">
        <v>29030</v>
      </c>
      <c r="L23" s="831">
        <v>1</v>
      </c>
      <c r="M23" s="831">
        <v>14515</v>
      </c>
      <c r="N23" s="831">
        <v>1</v>
      </c>
      <c r="O23" s="831">
        <v>14521</v>
      </c>
      <c r="P23" s="827">
        <v>0.50020668274199109</v>
      </c>
      <c r="Q23" s="832">
        <v>14521</v>
      </c>
    </row>
    <row r="24" spans="1:17" ht="14.45" customHeight="1" x14ac:dyDescent="0.2">
      <c r="A24" s="821" t="s">
        <v>7633</v>
      </c>
      <c r="B24" s="822" t="s">
        <v>7846</v>
      </c>
      <c r="C24" s="822" t="s">
        <v>6329</v>
      </c>
      <c r="D24" s="822" t="s">
        <v>7861</v>
      </c>
      <c r="E24" s="822" t="s">
        <v>7862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514</v>
      </c>
      <c r="P24" s="827"/>
      <c r="Q24" s="832">
        <v>514</v>
      </c>
    </row>
    <row r="25" spans="1:17" ht="14.45" customHeight="1" x14ac:dyDescent="0.2">
      <c r="A25" s="821" t="s">
        <v>7638</v>
      </c>
      <c r="B25" s="822" t="s">
        <v>7863</v>
      </c>
      <c r="C25" s="822" t="s">
        <v>6329</v>
      </c>
      <c r="D25" s="822" t="s">
        <v>7864</v>
      </c>
      <c r="E25" s="822" t="s">
        <v>7865</v>
      </c>
      <c r="F25" s="831"/>
      <c r="G25" s="831"/>
      <c r="H25" s="831"/>
      <c r="I25" s="831"/>
      <c r="J25" s="831">
        <v>1</v>
      </c>
      <c r="K25" s="831">
        <v>362</v>
      </c>
      <c r="L25" s="831">
        <v>1</v>
      </c>
      <c r="M25" s="831">
        <v>362</v>
      </c>
      <c r="N25" s="831">
        <v>1</v>
      </c>
      <c r="O25" s="831">
        <v>365</v>
      </c>
      <c r="P25" s="827">
        <v>1.0082872928176796</v>
      </c>
      <c r="Q25" s="832">
        <v>365</v>
      </c>
    </row>
    <row r="26" spans="1:17" ht="14.45" customHeight="1" x14ac:dyDescent="0.2">
      <c r="A26" s="821" t="s">
        <v>7638</v>
      </c>
      <c r="B26" s="822" t="s">
        <v>7863</v>
      </c>
      <c r="C26" s="822" t="s">
        <v>6329</v>
      </c>
      <c r="D26" s="822" t="s">
        <v>7866</v>
      </c>
      <c r="E26" s="822" t="s">
        <v>7867</v>
      </c>
      <c r="F26" s="831">
        <v>1</v>
      </c>
      <c r="G26" s="831">
        <v>1106</v>
      </c>
      <c r="H26" s="831">
        <v>0.99639639639639643</v>
      </c>
      <c r="I26" s="831">
        <v>1106</v>
      </c>
      <c r="J26" s="831">
        <v>1</v>
      </c>
      <c r="K26" s="831">
        <v>1110</v>
      </c>
      <c r="L26" s="831">
        <v>1</v>
      </c>
      <c r="M26" s="831">
        <v>1110</v>
      </c>
      <c r="N26" s="831">
        <v>3</v>
      </c>
      <c r="O26" s="831">
        <v>3342</v>
      </c>
      <c r="P26" s="827">
        <v>3.0108108108108107</v>
      </c>
      <c r="Q26" s="832">
        <v>1114</v>
      </c>
    </row>
    <row r="27" spans="1:17" ht="14.45" customHeight="1" x14ac:dyDescent="0.2">
      <c r="A27" s="821" t="s">
        <v>7638</v>
      </c>
      <c r="B27" s="822" t="s">
        <v>7863</v>
      </c>
      <c r="C27" s="822" t="s">
        <v>6329</v>
      </c>
      <c r="D27" s="822" t="s">
        <v>7868</v>
      </c>
      <c r="E27" s="822" t="s">
        <v>7869</v>
      </c>
      <c r="F27" s="831"/>
      <c r="G27" s="831"/>
      <c r="H27" s="831"/>
      <c r="I27" s="831"/>
      <c r="J27" s="831"/>
      <c r="K27" s="831"/>
      <c r="L27" s="831"/>
      <c r="M27" s="831"/>
      <c r="N27" s="831">
        <v>1</v>
      </c>
      <c r="O27" s="831">
        <v>8820</v>
      </c>
      <c r="P27" s="827"/>
      <c r="Q27" s="832">
        <v>8820</v>
      </c>
    </row>
    <row r="28" spans="1:17" ht="14.45" customHeight="1" x14ac:dyDescent="0.2">
      <c r="A28" s="821" t="s">
        <v>7638</v>
      </c>
      <c r="B28" s="822" t="s">
        <v>7863</v>
      </c>
      <c r="C28" s="822" t="s">
        <v>6329</v>
      </c>
      <c r="D28" s="822" t="s">
        <v>7870</v>
      </c>
      <c r="E28" s="822" t="s">
        <v>7871</v>
      </c>
      <c r="F28" s="831"/>
      <c r="G28" s="831"/>
      <c r="H28" s="831"/>
      <c r="I28" s="831"/>
      <c r="J28" s="831">
        <v>4</v>
      </c>
      <c r="K28" s="831">
        <v>6528</v>
      </c>
      <c r="L28" s="831">
        <v>1</v>
      </c>
      <c r="M28" s="831">
        <v>1632</v>
      </c>
      <c r="N28" s="831"/>
      <c r="O28" s="831"/>
      <c r="P28" s="827"/>
      <c r="Q28" s="832"/>
    </row>
    <row r="29" spans="1:17" ht="14.45" customHeight="1" x14ac:dyDescent="0.2">
      <c r="A29" s="821" t="s">
        <v>7638</v>
      </c>
      <c r="B29" s="822" t="s">
        <v>7863</v>
      </c>
      <c r="C29" s="822" t="s">
        <v>6329</v>
      </c>
      <c r="D29" s="822" t="s">
        <v>7872</v>
      </c>
      <c r="E29" s="822" t="s">
        <v>7873</v>
      </c>
      <c r="F29" s="831">
        <v>1</v>
      </c>
      <c r="G29" s="831">
        <v>3835</v>
      </c>
      <c r="H29" s="831">
        <v>0.49947903099765562</v>
      </c>
      <c r="I29" s="831">
        <v>3835</v>
      </c>
      <c r="J29" s="831">
        <v>2</v>
      </c>
      <c r="K29" s="831">
        <v>7678</v>
      </c>
      <c r="L29" s="831">
        <v>1</v>
      </c>
      <c r="M29" s="831">
        <v>3839</v>
      </c>
      <c r="N29" s="831">
        <v>1</v>
      </c>
      <c r="O29" s="831">
        <v>3843</v>
      </c>
      <c r="P29" s="827">
        <v>0.50052096900234433</v>
      </c>
      <c r="Q29" s="832">
        <v>3843</v>
      </c>
    </row>
    <row r="30" spans="1:17" ht="14.45" customHeight="1" x14ac:dyDescent="0.2">
      <c r="A30" s="821" t="s">
        <v>7638</v>
      </c>
      <c r="B30" s="822" t="s">
        <v>7874</v>
      </c>
      <c r="C30" s="822" t="s">
        <v>6329</v>
      </c>
      <c r="D30" s="822" t="s">
        <v>7875</v>
      </c>
      <c r="E30" s="822" t="s">
        <v>7876</v>
      </c>
      <c r="F30" s="831"/>
      <c r="G30" s="831"/>
      <c r="H30" s="831"/>
      <c r="I30" s="831"/>
      <c r="J30" s="831"/>
      <c r="K30" s="831"/>
      <c r="L30" s="831"/>
      <c r="M30" s="831"/>
      <c r="N30" s="831">
        <v>4</v>
      </c>
      <c r="O30" s="831">
        <v>896</v>
      </c>
      <c r="P30" s="827"/>
      <c r="Q30" s="832">
        <v>224</v>
      </c>
    </row>
    <row r="31" spans="1:17" ht="14.45" customHeight="1" x14ac:dyDescent="0.2">
      <c r="A31" s="821" t="s">
        <v>7638</v>
      </c>
      <c r="B31" s="822" t="s">
        <v>7874</v>
      </c>
      <c r="C31" s="822" t="s">
        <v>6329</v>
      </c>
      <c r="D31" s="822" t="s">
        <v>7877</v>
      </c>
      <c r="E31" s="822" t="s">
        <v>7878</v>
      </c>
      <c r="F31" s="831"/>
      <c r="G31" s="831"/>
      <c r="H31" s="831"/>
      <c r="I31" s="831"/>
      <c r="J31" s="831"/>
      <c r="K31" s="831"/>
      <c r="L31" s="831"/>
      <c r="M31" s="831"/>
      <c r="N31" s="831">
        <v>4</v>
      </c>
      <c r="O31" s="831">
        <v>2068</v>
      </c>
      <c r="P31" s="827"/>
      <c r="Q31" s="832">
        <v>517</v>
      </c>
    </row>
    <row r="32" spans="1:17" ht="14.45" customHeight="1" x14ac:dyDescent="0.2">
      <c r="A32" s="821" t="s">
        <v>7638</v>
      </c>
      <c r="B32" s="822" t="s">
        <v>7874</v>
      </c>
      <c r="C32" s="822" t="s">
        <v>6329</v>
      </c>
      <c r="D32" s="822" t="s">
        <v>7879</v>
      </c>
      <c r="E32" s="822" t="s">
        <v>7880</v>
      </c>
      <c r="F32" s="831">
        <v>994</v>
      </c>
      <c r="G32" s="831">
        <v>351876</v>
      </c>
      <c r="H32" s="831">
        <v>0.7146359048305696</v>
      </c>
      <c r="I32" s="831">
        <v>354</v>
      </c>
      <c r="J32" s="831">
        <v>1387</v>
      </c>
      <c r="K32" s="831">
        <v>492385</v>
      </c>
      <c r="L32" s="831">
        <v>1</v>
      </c>
      <c r="M32" s="831">
        <v>355</v>
      </c>
      <c r="N32" s="831">
        <v>2108</v>
      </c>
      <c r="O32" s="831">
        <v>748340</v>
      </c>
      <c r="P32" s="827">
        <v>1.5198269646719538</v>
      </c>
      <c r="Q32" s="832">
        <v>355</v>
      </c>
    </row>
    <row r="33" spans="1:17" ht="14.45" customHeight="1" x14ac:dyDescent="0.2">
      <c r="A33" s="821" t="s">
        <v>7638</v>
      </c>
      <c r="B33" s="822" t="s">
        <v>7874</v>
      </c>
      <c r="C33" s="822" t="s">
        <v>6329</v>
      </c>
      <c r="D33" s="822" t="s">
        <v>7881</v>
      </c>
      <c r="E33" s="822" t="s">
        <v>7882</v>
      </c>
      <c r="F33" s="831">
        <v>401</v>
      </c>
      <c r="G33" s="831">
        <v>26065</v>
      </c>
      <c r="H33" s="831">
        <v>0.6705685618729097</v>
      </c>
      <c r="I33" s="831">
        <v>65</v>
      </c>
      <c r="J33" s="831">
        <v>598</v>
      </c>
      <c r="K33" s="831">
        <v>38870</v>
      </c>
      <c r="L33" s="831">
        <v>1</v>
      </c>
      <c r="M33" s="831">
        <v>65</v>
      </c>
      <c r="N33" s="831">
        <v>1906</v>
      </c>
      <c r="O33" s="831">
        <v>125796</v>
      </c>
      <c r="P33" s="827">
        <v>3.2363262155904295</v>
      </c>
      <c r="Q33" s="832">
        <v>66</v>
      </c>
    </row>
    <row r="34" spans="1:17" ht="14.45" customHeight="1" x14ac:dyDescent="0.2">
      <c r="A34" s="821" t="s">
        <v>7638</v>
      </c>
      <c r="B34" s="822" t="s">
        <v>7874</v>
      </c>
      <c r="C34" s="822" t="s">
        <v>6329</v>
      </c>
      <c r="D34" s="822" t="s">
        <v>7883</v>
      </c>
      <c r="E34" s="822" t="s">
        <v>7884</v>
      </c>
      <c r="F34" s="831"/>
      <c r="G34" s="831"/>
      <c r="H34" s="831"/>
      <c r="I34" s="831"/>
      <c r="J34" s="831">
        <v>1</v>
      </c>
      <c r="K34" s="831">
        <v>546</v>
      </c>
      <c r="L34" s="831">
        <v>1</v>
      </c>
      <c r="M34" s="831">
        <v>546</v>
      </c>
      <c r="N34" s="831">
        <v>2</v>
      </c>
      <c r="O34" s="831">
        <v>1094</v>
      </c>
      <c r="P34" s="827">
        <v>2.0036630036630036</v>
      </c>
      <c r="Q34" s="832">
        <v>547</v>
      </c>
    </row>
    <row r="35" spans="1:17" ht="14.45" customHeight="1" x14ac:dyDescent="0.2">
      <c r="A35" s="821" t="s">
        <v>7638</v>
      </c>
      <c r="B35" s="822" t="s">
        <v>7874</v>
      </c>
      <c r="C35" s="822" t="s">
        <v>6329</v>
      </c>
      <c r="D35" s="822" t="s">
        <v>7885</v>
      </c>
      <c r="E35" s="822" t="s">
        <v>7886</v>
      </c>
      <c r="F35" s="831"/>
      <c r="G35" s="831"/>
      <c r="H35" s="831"/>
      <c r="I35" s="831"/>
      <c r="J35" s="831">
        <v>8</v>
      </c>
      <c r="K35" s="831">
        <v>4752</v>
      </c>
      <c r="L35" s="831">
        <v>1</v>
      </c>
      <c r="M35" s="831">
        <v>594</v>
      </c>
      <c r="N35" s="831">
        <v>3</v>
      </c>
      <c r="O35" s="831">
        <v>1785</v>
      </c>
      <c r="P35" s="827">
        <v>0.37563131313131315</v>
      </c>
      <c r="Q35" s="832">
        <v>595</v>
      </c>
    </row>
    <row r="36" spans="1:17" ht="14.45" customHeight="1" x14ac:dyDescent="0.2">
      <c r="A36" s="821" t="s">
        <v>7638</v>
      </c>
      <c r="B36" s="822" t="s">
        <v>7874</v>
      </c>
      <c r="C36" s="822" t="s">
        <v>6329</v>
      </c>
      <c r="D36" s="822" t="s">
        <v>7887</v>
      </c>
      <c r="E36" s="822" t="s">
        <v>7888</v>
      </c>
      <c r="F36" s="831"/>
      <c r="G36" s="831"/>
      <c r="H36" s="831"/>
      <c r="I36" s="831"/>
      <c r="J36" s="831">
        <v>2</v>
      </c>
      <c r="K36" s="831">
        <v>1236</v>
      </c>
      <c r="L36" s="831">
        <v>1</v>
      </c>
      <c r="M36" s="831">
        <v>618</v>
      </c>
      <c r="N36" s="831">
        <v>3</v>
      </c>
      <c r="O36" s="831">
        <v>1857</v>
      </c>
      <c r="P36" s="827">
        <v>1.5024271844660195</v>
      </c>
      <c r="Q36" s="832">
        <v>619</v>
      </c>
    </row>
    <row r="37" spans="1:17" ht="14.45" customHeight="1" x14ac:dyDescent="0.2">
      <c r="A37" s="821" t="s">
        <v>7638</v>
      </c>
      <c r="B37" s="822" t="s">
        <v>7874</v>
      </c>
      <c r="C37" s="822" t="s">
        <v>6329</v>
      </c>
      <c r="D37" s="822" t="s">
        <v>7889</v>
      </c>
      <c r="E37" s="822" t="s">
        <v>7890</v>
      </c>
      <c r="F37" s="831"/>
      <c r="G37" s="831"/>
      <c r="H37" s="831"/>
      <c r="I37" s="831"/>
      <c r="J37" s="831">
        <v>1</v>
      </c>
      <c r="K37" s="831">
        <v>680</v>
      </c>
      <c r="L37" s="831">
        <v>1</v>
      </c>
      <c r="M37" s="831">
        <v>680</v>
      </c>
      <c r="N37" s="831"/>
      <c r="O37" s="831"/>
      <c r="P37" s="827"/>
      <c r="Q37" s="832"/>
    </row>
    <row r="38" spans="1:17" ht="14.45" customHeight="1" x14ac:dyDescent="0.2">
      <c r="A38" s="821" t="s">
        <v>7638</v>
      </c>
      <c r="B38" s="822" t="s">
        <v>7874</v>
      </c>
      <c r="C38" s="822" t="s">
        <v>6329</v>
      </c>
      <c r="D38" s="822" t="s">
        <v>7891</v>
      </c>
      <c r="E38" s="822" t="s">
        <v>7892</v>
      </c>
      <c r="F38" s="831">
        <v>55</v>
      </c>
      <c r="G38" s="831">
        <v>1339</v>
      </c>
      <c r="H38" s="831">
        <v>0.71527777777777779</v>
      </c>
      <c r="I38" s="831">
        <v>24.345454545454544</v>
      </c>
      <c r="J38" s="831">
        <v>72</v>
      </c>
      <c r="K38" s="831">
        <v>1872</v>
      </c>
      <c r="L38" s="831">
        <v>1</v>
      </c>
      <c r="M38" s="831">
        <v>26</v>
      </c>
      <c r="N38" s="831">
        <v>66</v>
      </c>
      <c r="O38" s="831">
        <v>1716</v>
      </c>
      <c r="P38" s="827">
        <v>0.91666666666666663</v>
      </c>
      <c r="Q38" s="832">
        <v>26</v>
      </c>
    </row>
    <row r="39" spans="1:17" ht="14.45" customHeight="1" x14ac:dyDescent="0.2">
      <c r="A39" s="821" t="s">
        <v>7638</v>
      </c>
      <c r="B39" s="822" t="s">
        <v>7874</v>
      </c>
      <c r="C39" s="822" t="s">
        <v>6329</v>
      </c>
      <c r="D39" s="822" t="s">
        <v>7893</v>
      </c>
      <c r="E39" s="822" t="s">
        <v>7894</v>
      </c>
      <c r="F39" s="831">
        <v>353</v>
      </c>
      <c r="G39" s="831">
        <v>19415</v>
      </c>
      <c r="H39" s="831">
        <v>0.83847980997624705</v>
      </c>
      <c r="I39" s="831">
        <v>55</v>
      </c>
      <c r="J39" s="831">
        <v>421</v>
      </c>
      <c r="K39" s="831">
        <v>23155</v>
      </c>
      <c r="L39" s="831">
        <v>1</v>
      </c>
      <c r="M39" s="831">
        <v>55</v>
      </c>
      <c r="N39" s="831">
        <v>294</v>
      </c>
      <c r="O39" s="831">
        <v>16170</v>
      </c>
      <c r="P39" s="827">
        <v>0.69833729216152018</v>
      </c>
      <c r="Q39" s="832">
        <v>55</v>
      </c>
    </row>
    <row r="40" spans="1:17" ht="14.45" customHeight="1" x14ac:dyDescent="0.2">
      <c r="A40" s="821" t="s">
        <v>7638</v>
      </c>
      <c r="B40" s="822" t="s">
        <v>7874</v>
      </c>
      <c r="C40" s="822" t="s">
        <v>6329</v>
      </c>
      <c r="D40" s="822" t="s">
        <v>7895</v>
      </c>
      <c r="E40" s="822" t="s">
        <v>7896</v>
      </c>
      <c r="F40" s="831">
        <v>2207</v>
      </c>
      <c r="G40" s="831">
        <v>170446</v>
      </c>
      <c r="H40" s="831">
        <v>0.88721280073289821</v>
      </c>
      <c r="I40" s="831">
        <v>77.229723606705932</v>
      </c>
      <c r="J40" s="831">
        <v>2463</v>
      </c>
      <c r="K40" s="831">
        <v>192114</v>
      </c>
      <c r="L40" s="831">
        <v>1</v>
      </c>
      <c r="M40" s="831">
        <v>78</v>
      </c>
      <c r="N40" s="831">
        <v>3505</v>
      </c>
      <c r="O40" s="831">
        <v>273390</v>
      </c>
      <c r="P40" s="827">
        <v>1.4230613073487617</v>
      </c>
      <c r="Q40" s="832">
        <v>78</v>
      </c>
    </row>
    <row r="41" spans="1:17" ht="14.45" customHeight="1" x14ac:dyDescent="0.2">
      <c r="A41" s="821" t="s">
        <v>7638</v>
      </c>
      <c r="B41" s="822" t="s">
        <v>7874</v>
      </c>
      <c r="C41" s="822" t="s">
        <v>6329</v>
      </c>
      <c r="D41" s="822" t="s">
        <v>7897</v>
      </c>
      <c r="E41" s="822" t="s">
        <v>7898</v>
      </c>
      <c r="F41" s="831"/>
      <c r="G41" s="831"/>
      <c r="H41" s="831"/>
      <c r="I41" s="831"/>
      <c r="J41" s="831">
        <v>2</v>
      </c>
      <c r="K41" s="831">
        <v>3266</v>
      </c>
      <c r="L41" s="831">
        <v>1</v>
      </c>
      <c r="M41" s="831">
        <v>1633</v>
      </c>
      <c r="N41" s="831"/>
      <c r="O41" s="831"/>
      <c r="P41" s="827"/>
      <c r="Q41" s="832"/>
    </row>
    <row r="42" spans="1:17" ht="14.45" customHeight="1" x14ac:dyDescent="0.2">
      <c r="A42" s="821" t="s">
        <v>7638</v>
      </c>
      <c r="B42" s="822" t="s">
        <v>7874</v>
      </c>
      <c r="C42" s="822" t="s">
        <v>6329</v>
      </c>
      <c r="D42" s="822" t="s">
        <v>7899</v>
      </c>
      <c r="E42" s="822" t="s">
        <v>7900</v>
      </c>
      <c r="F42" s="831">
        <v>202</v>
      </c>
      <c r="G42" s="831">
        <v>4848</v>
      </c>
      <c r="H42" s="831">
        <v>0.97584541062801933</v>
      </c>
      <c r="I42" s="831">
        <v>24</v>
      </c>
      <c r="J42" s="831">
        <v>207</v>
      </c>
      <c r="K42" s="831">
        <v>4968</v>
      </c>
      <c r="L42" s="831">
        <v>1</v>
      </c>
      <c r="M42" s="831">
        <v>24</v>
      </c>
      <c r="N42" s="831">
        <v>312</v>
      </c>
      <c r="O42" s="831">
        <v>7800</v>
      </c>
      <c r="P42" s="827">
        <v>1.5700483091787441</v>
      </c>
      <c r="Q42" s="832">
        <v>25</v>
      </c>
    </row>
    <row r="43" spans="1:17" ht="14.45" customHeight="1" x14ac:dyDescent="0.2">
      <c r="A43" s="821" t="s">
        <v>7638</v>
      </c>
      <c r="B43" s="822" t="s">
        <v>7874</v>
      </c>
      <c r="C43" s="822" t="s">
        <v>6329</v>
      </c>
      <c r="D43" s="822" t="s">
        <v>7901</v>
      </c>
      <c r="E43" s="822" t="s">
        <v>7902</v>
      </c>
      <c r="F43" s="831">
        <v>1</v>
      </c>
      <c r="G43" s="831">
        <v>210</v>
      </c>
      <c r="H43" s="831"/>
      <c r="I43" s="831">
        <v>210</v>
      </c>
      <c r="J43" s="831"/>
      <c r="K43" s="831"/>
      <c r="L43" s="831"/>
      <c r="M43" s="831"/>
      <c r="N43" s="831">
        <v>2</v>
      </c>
      <c r="O43" s="831">
        <v>420</v>
      </c>
      <c r="P43" s="827"/>
      <c r="Q43" s="832">
        <v>210</v>
      </c>
    </row>
    <row r="44" spans="1:17" ht="14.45" customHeight="1" x14ac:dyDescent="0.2">
      <c r="A44" s="821" t="s">
        <v>7638</v>
      </c>
      <c r="B44" s="822" t="s">
        <v>7874</v>
      </c>
      <c r="C44" s="822" t="s">
        <v>6329</v>
      </c>
      <c r="D44" s="822" t="s">
        <v>7903</v>
      </c>
      <c r="E44" s="822" t="s">
        <v>7904</v>
      </c>
      <c r="F44" s="831">
        <v>45</v>
      </c>
      <c r="G44" s="831">
        <v>2970</v>
      </c>
      <c r="H44" s="831">
        <v>1.125</v>
      </c>
      <c r="I44" s="831">
        <v>66</v>
      </c>
      <c r="J44" s="831">
        <v>40</v>
      </c>
      <c r="K44" s="831">
        <v>2640</v>
      </c>
      <c r="L44" s="831">
        <v>1</v>
      </c>
      <c r="M44" s="831">
        <v>66</v>
      </c>
      <c r="N44" s="831">
        <v>67</v>
      </c>
      <c r="O44" s="831">
        <v>4422</v>
      </c>
      <c r="P44" s="827">
        <v>1.675</v>
      </c>
      <c r="Q44" s="832">
        <v>66</v>
      </c>
    </row>
    <row r="45" spans="1:17" ht="14.45" customHeight="1" x14ac:dyDescent="0.2">
      <c r="A45" s="821" t="s">
        <v>7638</v>
      </c>
      <c r="B45" s="822" t="s">
        <v>7874</v>
      </c>
      <c r="C45" s="822" t="s">
        <v>6329</v>
      </c>
      <c r="D45" s="822" t="s">
        <v>7905</v>
      </c>
      <c r="E45" s="822" t="s">
        <v>7906</v>
      </c>
      <c r="F45" s="831">
        <v>1</v>
      </c>
      <c r="G45" s="831">
        <v>300</v>
      </c>
      <c r="H45" s="831">
        <v>0.33222591362126247</v>
      </c>
      <c r="I45" s="831">
        <v>300</v>
      </c>
      <c r="J45" s="831">
        <v>3</v>
      </c>
      <c r="K45" s="831">
        <v>903</v>
      </c>
      <c r="L45" s="831">
        <v>1</v>
      </c>
      <c r="M45" s="831">
        <v>301</v>
      </c>
      <c r="N45" s="831">
        <v>2</v>
      </c>
      <c r="O45" s="831">
        <v>604</v>
      </c>
      <c r="P45" s="827">
        <v>0.66888150609080843</v>
      </c>
      <c r="Q45" s="832">
        <v>302</v>
      </c>
    </row>
    <row r="46" spans="1:17" ht="14.45" customHeight="1" x14ac:dyDescent="0.2">
      <c r="A46" s="821" t="s">
        <v>7638</v>
      </c>
      <c r="B46" s="822" t="s">
        <v>7874</v>
      </c>
      <c r="C46" s="822" t="s">
        <v>6329</v>
      </c>
      <c r="D46" s="822" t="s">
        <v>7907</v>
      </c>
      <c r="E46" s="822" t="s">
        <v>7908</v>
      </c>
      <c r="F46" s="831">
        <v>1</v>
      </c>
      <c r="G46" s="831">
        <v>102</v>
      </c>
      <c r="H46" s="831"/>
      <c r="I46" s="831">
        <v>102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7638</v>
      </c>
      <c r="B47" s="822" t="s">
        <v>7874</v>
      </c>
      <c r="C47" s="822" t="s">
        <v>6329</v>
      </c>
      <c r="D47" s="822" t="s">
        <v>7909</v>
      </c>
      <c r="E47" s="822" t="s">
        <v>7910</v>
      </c>
      <c r="F47" s="831"/>
      <c r="G47" s="831"/>
      <c r="H47" s="831"/>
      <c r="I47" s="831"/>
      <c r="J47" s="831">
        <v>146</v>
      </c>
      <c r="K47" s="831">
        <v>51246</v>
      </c>
      <c r="L47" s="831">
        <v>1</v>
      </c>
      <c r="M47" s="831">
        <v>351</v>
      </c>
      <c r="N47" s="831">
        <v>137</v>
      </c>
      <c r="O47" s="831">
        <v>48224</v>
      </c>
      <c r="P47" s="827">
        <v>0.94102954376926984</v>
      </c>
      <c r="Q47" s="832">
        <v>352</v>
      </c>
    </row>
    <row r="48" spans="1:17" ht="14.45" customHeight="1" x14ac:dyDescent="0.2">
      <c r="A48" s="821" t="s">
        <v>7638</v>
      </c>
      <c r="B48" s="822" t="s">
        <v>7874</v>
      </c>
      <c r="C48" s="822" t="s">
        <v>6329</v>
      </c>
      <c r="D48" s="822" t="s">
        <v>7911</v>
      </c>
      <c r="E48" s="822" t="s">
        <v>7912</v>
      </c>
      <c r="F48" s="831">
        <v>118</v>
      </c>
      <c r="G48" s="831">
        <v>2950</v>
      </c>
      <c r="H48" s="831">
        <v>0.98333333333333328</v>
      </c>
      <c r="I48" s="831">
        <v>25</v>
      </c>
      <c r="J48" s="831">
        <v>120</v>
      </c>
      <c r="K48" s="831">
        <v>3000</v>
      </c>
      <c r="L48" s="831">
        <v>1</v>
      </c>
      <c r="M48" s="831">
        <v>25</v>
      </c>
      <c r="N48" s="831">
        <v>227</v>
      </c>
      <c r="O48" s="831">
        <v>5902</v>
      </c>
      <c r="P48" s="827">
        <v>1.9673333333333334</v>
      </c>
      <c r="Q48" s="832">
        <v>26</v>
      </c>
    </row>
    <row r="49" spans="1:17" ht="14.45" customHeight="1" x14ac:dyDescent="0.2">
      <c r="A49" s="821" t="s">
        <v>7638</v>
      </c>
      <c r="B49" s="822" t="s">
        <v>7874</v>
      </c>
      <c r="C49" s="822" t="s">
        <v>6329</v>
      </c>
      <c r="D49" s="822" t="s">
        <v>7913</v>
      </c>
      <c r="E49" s="822" t="s">
        <v>7914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743</v>
      </c>
      <c r="P49" s="827"/>
      <c r="Q49" s="832">
        <v>743</v>
      </c>
    </row>
    <row r="50" spans="1:17" ht="14.45" customHeight="1" x14ac:dyDescent="0.2">
      <c r="A50" s="821" t="s">
        <v>7638</v>
      </c>
      <c r="B50" s="822" t="s">
        <v>7874</v>
      </c>
      <c r="C50" s="822" t="s">
        <v>6329</v>
      </c>
      <c r="D50" s="822" t="s">
        <v>7915</v>
      </c>
      <c r="E50" s="822" t="s">
        <v>7916</v>
      </c>
      <c r="F50" s="831">
        <v>488</v>
      </c>
      <c r="G50" s="831">
        <v>88328</v>
      </c>
      <c r="H50" s="831">
        <v>0.90370370370370368</v>
      </c>
      <c r="I50" s="831">
        <v>181</v>
      </c>
      <c r="J50" s="831">
        <v>540</v>
      </c>
      <c r="K50" s="831">
        <v>97740</v>
      </c>
      <c r="L50" s="831">
        <v>1</v>
      </c>
      <c r="M50" s="831">
        <v>181</v>
      </c>
      <c r="N50" s="831">
        <v>1054</v>
      </c>
      <c r="O50" s="831">
        <v>190774</v>
      </c>
      <c r="P50" s="827">
        <v>1.9518518518518519</v>
      </c>
      <c r="Q50" s="832">
        <v>181</v>
      </c>
    </row>
    <row r="51" spans="1:17" ht="14.45" customHeight="1" x14ac:dyDescent="0.2">
      <c r="A51" s="821" t="s">
        <v>7638</v>
      </c>
      <c r="B51" s="822" t="s">
        <v>7874</v>
      </c>
      <c r="C51" s="822" t="s">
        <v>6329</v>
      </c>
      <c r="D51" s="822" t="s">
        <v>7917</v>
      </c>
      <c r="E51" s="822" t="s">
        <v>7918</v>
      </c>
      <c r="F51" s="831"/>
      <c r="G51" s="831"/>
      <c r="H51" s="831"/>
      <c r="I51" s="831"/>
      <c r="J51" s="831">
        <v>1</v>
      </c>
      <c r="K51" s="831">
        <v>26</v>
      </c>
      <c r="L51" s="831">
        <v>1</v>
      </c>
      <c r="M51" s="831">
        <v>26</v>
      </c>
      <c r="N51" s="831"/>
      <c r="O51" s="831"/>
      <c r="P51" s="827"/>
      <c r="Q51" s="832"/>
    </row>
    <row r="52" spans="1:17" ht="14.45" customHeight="1" x14ac:dyDescent="0.2">
      <c r="A52" s="821" t="s">
        <v>7638</v>
      </c>
      <c r="B52" s="822" t="s">
        <v>7874</v>
      </c>
      <c r="C52" s="822" t="s">
        <v>6329</v>
      </c>
      <c r="D52" s="822" t="s">
        <v>7919</v>
      </c>
      <c r="E52" s="822" t="s">
        <v>7920</v>
      </c>
      <c r="F52" s="831">
        <v>493</v>
      </c>
      <c r="G52" s="831">
        <v>125222</v>
      </c>
      <c r="H52" s="831">
        <v>0.90127970749542963</v>
      </c>
      <c r="I52" s="831">
        <v>254</v>
      </c>
      <c r="J52" s="831">
        <v>547</v>
      </c>
      <c r="K52" s="831">
        <v>138938</v>
      </c>
      <c r="L52" s="831">
        <v>1</v>
      </c>
      <c r="M52" s="831">
        <v>254</v>
      </c>
      <c r="N52" s="831">
        <v>1026</v>
      </c>
      <c r="O52" s="831">
        <v>260604</v>
      </c>
      <c r="P52" s="827">
        <v>1.8756855575868372</v>
      </c>
      <c r="Q52" s="832">
        <v>254</v>
      </c>
    </row>
    <row r="53" spans="1:17" ht="14.45" customHeight="1" x14ac:dyDescent="0.2">
      <c r="A53" s="821" t="s">
        <v>7638</v>
      </c>
      <c r="B53" s="822" t="s">
        <v>7874</v>
      </c>
      <c r="C53" s="822" t="s">
        <v>6329</v>
      </c>
      <c r="D53" s="822" t="s">
        <v>7921</v>
      </c>
      <c r="E53" s="822" t="s">
        <v>7922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269</v>
      </c>
      <c r="P53" s="827"/>
      <c r="Q53" s="832">
        <v>269</v>
      </c>
    </row>
    <row r="54" spans="1:17" ht="14.45" customHeight="1" x14ac:dyDescent="0.2">
      <c r="A54" s="821" t="s">
        <v>7638</v>
      </c>
      <c r="B54" s="822" t="s">
        <v>7874</v>
      </c>
      <c r="C54" s="822" t="s">
        <v>6329</v>
      </c>
      <c r="D54" s="822" t="s">
        <v>7923</v>
      </c>
      <c r="E54" s="822" t="s">
        <v>7924</v>
      </c>
      <c r="F54" s="831">
        <v>577</v>
      </c>
      <c r="G54" s="831">
        <v>125209</v>
      </c>
      <c r="H54" s="831">
        <v>1.0907372400756143</v>
      </c>
      <c r="I54" s="831">
        <v>217</v>
      </c>
      <c r="J54" s="831">
        <v>529</v>
      </c>
      <c r="K54" s="831">
        <v>114793</v>
      </c>
      <c r="L54" s="831">
        <v>1</v>
      </c>
      <c r="M54" s="831">
        <v>217</v>
      </c>
      <c r="N54" s="831">
        <v>722</v>
      </c>
      <c r="O54" s="831">
        <v>156674</v>
      </c>
      <c r="P54" s="827">
        <v>1.3648393194706994</v>
      </c>
      <c r="Q54" s="832">
        <v>217</v>
      </c>
    </row>
    <row r="55" spans="1:17" ht="14.45" customHeight="1" x14ac:dyDescent="0.2">
      <c r="A55" s="821" t="s">
        <v>7638</v>
      </c>
      <c r="B55" s="822" t="s">
        <v>7874</v>
      </c>
      <c r="C55" s="822" t="s">
        <v>6329</v>
      </c>
      <c r="D55" s="822" t="s">
        <v>7925</v>
      </c>
      <c r="E55" s="822" t="s">
        <v>7926</v>
      </c>
      <c r="F55" s="831">
        <v>26</v>
      </c>
      <c r="G55" s="831">
        <v>954</v>
      </c>
      <c r="H55" s="831">
        <v>2.1486486486486487</v>
      </c>
      <c r="I55" s="831">
        <v>36.692307692307693</v>
      </c>
      <c r="J55" s="831">
        <v>12</v>
      </c>
      <c r="K55" s="831">
        <v>444</v>
      </c>
      <c r="L55" s="831">
        <v>1</v>
      </c>
      <c r="M55" s="831">
        <v>37</v>
      </c>
      <c r="N55" s="831">
        <v>13</v>
      </c>
      <c r="O55" s="831">
        <v>481</v>
      </c>
      <c r="P55" s="827">
        <v>1.0833333333333333</v>
      </c>
      <c r="Q55" s="832">
        <v>37</v>
      </c>
    </row>
    <row r="56" spans="1:17" ht="14.45" customHeight="1" x14ac:dyDescent="0.2">
      <c r="A56" s="821" t="s">
        <v>7638</v>
      </c>
      <c r="B56" s="822" t="s">
        <v>7874</v>
      </c>
      <c r="C56" s="822" t="s">
        <v>6329</v>
      </c>
      <c r="D56" s="822" t="s">
        <v>4167</v>
      </c>
      <c r="E56" s="822" t="s">
        <v>7927</v>
      </c>
      <c r="F56" s="831"/>
      <c r="G56" s="831"/>
      <c r="H56" s="831"/>
      <c r="I56" s="831"/>
      <c r="J56" s="831">
        <v>1</v>
      </c>
      <c r="K56" s="831">
        <v>594</v>
      </c>
      <c r="L56" s="831">
        <v>1</v>
      </c>
      <c r="M56" s="831">
        <v>594</v>
      </c>
      <c r="N56" s="831">
        <v>3</v>
      </c>
      <c r="O56" s="831">
        <v>1785</v>
      </c>
      <c r="P56" s="827">
        <v>3.0050505050505052</v>
      </c>
      <c r="Q56" s="832">
        <v>595</v>
      </c>
    </row>
    <row r="57" spans="1:17" ht="14.45" customHeight="1" x14ac:dyDescent="0.2">
      <c r="A57" s="821" t="s">
        <v>7638</v>
      </c>
      <c r="B57" s="822" t="s">
        <v>7874</v>
      </c>
      <c r="C57" s="822" t="s">
        <v>6329</v>
      </c>
      <c r="D57" s="822" t="s">
        <v>7928</v>
      </c>
      <c r="E57" s="822" t="s">
        <v>7929</v>
      </c>
      <c r="F57" s="831">
        <v>112</v>
      </c>
      <c r="G57" s="831">
        <v>5600</v>
      </c>
      <c r="H57" s="831">
        <v>1.037037037037037</v>
      </c>
      <c r="I57" s="831">
        <v>50</v>
      </c>
      <c r="J57" s="831">
        <v>108</v>
      </c>
      <c r="K57" s="831">
        <v>5400</v>
      </c>
      <c r="L57" s="831">
        <v>1</v>
      </c>
      <c r="M57" s="831">
        <v>50</v>
      </c>
      <c r="N57" s="831">
        <v>77</v>
      </c>
      <c r="O57" s="831">
        <v>3850</v>
      </c>
      <c r="P57" s="827">
        <v>0.71296296296296291</v>
      </c>
      <c r="Q57" s="832">
        <v>50</v>
      </c>
    </row>
    <row r="58" spans="1:17" ht="14.45" customHeight="1" x14ac:dyDescent="0.2">
      <c r="A58" s="821" t="s">
        <v>7638</v>
      </c>
      <c r="B58" s="822" t="s">
        <v>7874</v>
      </c>
      <c r="C58" s="822" t="s">
        <v>6329</v>
      </c>
      <c r="D58" s="822" t="s">
        <v>7930</v>
      </c>
      <c r="E58" s="822" t="s">
        <v>7931</v>
      </c>
      <c r="F58" s="831"/>
      <c r="G58" s="831"/>
      <c r="H58" s="831"/>
      <c r="I58" s="831"/>
      <c r="J58" s="831">
        <v>1</v>
      </c>
      <c r="K58" s="831">
        <v>548</v>
      </c>
      <c r="L58" s="831">
        <v>1</v>
      </c>
      <c r="M58" s="831">
        <v>548</v>
      </c>
      <c r="N58" s="831">
        <v>3</v>
      </c>
      <c r="O58" s="831">
        <v>1647</v>
      </c>
      <c r="P58" s="827">
        <v>3.0054744525547443</v>
      </c>
      <c r="Q58" s="832">
        <v>549</v>
      </c>
    </row>
    <row r="59" spans="1:17" ht="14.45" customHeight="1" x14ac:dyDescent="0.2">
      <c r="A59" s="821" t="s">
        <v>7638</v>
      </c>
      <c r="B59" s="822" t="s">
        <v>7874</v>
      </c>
      <c r="C59" s="822" t="s">
        <v>6329</v>
      </c>
      <c r="D59" s="822" t="s">
        <v>7932</v>
      </c>
      <c r="E59" s="822" t="s">
        <v>7933</v>
      </c>
      <c r="F59" s="831"/>
      <c r="G59" s="831"/>
      <c r="H59" s="831"/>
      <c r="I59" s="831"/>
      <c r="J59" s="831">
        <v>1</v>
      </c>
      <c r="K59" s="831">
        <v>521</v>
      </c>
      <c r="L59" s="831">
        <v>1</v>
      </c>
      <c r="M59" s="831">
        <v>521</v>
      </c>
      <c r="N59" s="831"/>
      <c r="O59" s="831"/>
      <c r="P59" s="827"/>
      <c r="Q59" s="832"/>
    </row>
    <row r="60" spans="1:17" ht="14.45" customHeight="1" x14ac:dyDescent="0.2">
      <c r="A60" s="821" t="s">
        <v>7638</v>
      </c>
      <c r="B60" s="822" t="s">
        <v>7874</v>
      </c>
      <c r="C60" s="822" t="s">
        <v>6329</v>
      </c>
      <c r="D60" s="822" t="s">
        <v>7934</v>
      </c>
      <c r="E60" s="822" t="s">
        <v>7935</v>
      </c>
      <c r="F60" s="831"/>
      <c r="G60" s="831"/>
      <c r="H60" s="831"/>
      <c r="I60" s="831"/>
      <c r="J60" s="831"/>
      <c r="K60" s="831"/>
      <c r="L60" s="831"/>
      <c r="M60" s="831"/>
      <c r="N60" s="831">
        <v>4</v>
      </c>
      <c r="O60" s="831">
        <v>2948</v>
      </c>
      <c r="P60" s="827"/>
      <c r="Q60" s="832">
        <v>737</v>
      </c>
    </row>
    <row r="61" spans="1:17" ht="14.45" customHeight="1" x14ac:dyDescent="0.2">
      <c r="A61" s="821" t="s">
        <v>7638</v>
      </c>
      <c r="B61" s="822" t="s">
        <v>7874</v>
      </c>
      <c r="C61" s="822" t="s">
        <v>6329</v>
      </c>
      <c r="D61" s="822" t="s">
        <v>7936</v>
      </c>
      <c r="E61" s="822" t="s">
        <v>7937</v>
      </c>
      <c r="F61" s="831"/>
      <c r="G61" s="831"/>
      <c r="H61" s="831"/>
      <c r="I61" s="831"/>
      <c r="J61" s="831">
        <v>2</v>
      </c>
      <c r="K61" s="831">
        <v>660</v>
      </c>
      <c r="L61" s="831">
        <v>1</v>
      </c>
      <c r="M61" s="831">
        <v>330</v>
      </c>
      <c r="N61" s="831">
        <v>2</v>
      </c>
      <c r="O61" s="831">
        <v>662</v>
      </c>
      <c r="P61" s="827">
        <v>1.0030303030303029</v>
      </c>
      <c r="Q61" s="832">
        <v>331</v>
      </c>
    </row>
    <row r="62" spans="1:17" ht="14.45" customHeight="1" x14ac:dyDescent="0.2">
      <c r="A62" s="821" t="s">
        <v>7638</v>
      </c>
      <c r="B62" s="822" t="s">
        <v>7874</v>
      </c>
      <c r="C62" s="822" t="s">
        <v>6329</v>
      </c>
      <c r="D62" s="822" t="s">
        <v>7938</v>
      </c>
      <c r="E62" s="822" t="s">
        <v>7939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348</v>
      </c>
      <c r="P62" s="827"/>
      <c r="Q62" s="832">
        <v>348</v>
      </c>
    </row>
    <row r="63" spans="1:17" ht="14.45" customHeight="1" x14ac:dyDescent="0.2">
      <c r="A63" s="821" t="s">
        <v>7638</v>
      </c>
      <c r="B63" s="822" t="s">
        <v>7874</v>
      </c>
      <c r="C63" s="822" t="s">
        <v>6329</v>
      </c>
      <c r="D63" s="822" t="s">
        <v>7940</v>
      </c>
      <c r="E63" s="822" t="s">
        <v>7941</v>
      </c>
      <c r="F63" s="831"/>
      <c r="G63" s="831"/>
      <c r="H63" s="831"/>
      <c r="I63" s="831"/>
      <c r="J63" s="831">
        <v>1</v>
      </c>
      <c r="K63" s="831">
        <v>754</v>
      </c>
      <c r="L63" s="831">
        <v>1</v>
      </c>
      <c r="M63" s="831">
        <v>754</v>
      </c>
      <c r="N63" s="831">
        <v>2</v>
      </c>
      <c r="O63" s="831">
        <v>1510</v>
      </c>
      <c r="P63" s="827">
        <v>2.0026525198938994</v>
      </c>
      <c r="Q63" s="832">
        <v>755</v>
      </c>
    </row>
    <row r="64" spans="1:17" ht="14.45" customHeight="1" x14ac:dyDescent="0.2">
      <c r="A64" s="821" t="s">
        <v>7638</v>
      </c>
      <c r="B64" s="822" t="s">
        <v>7874</v>
      </c>
      <c r="C64" s="822" t="s">
        <v>6329</v>
      </c>
      <c r="D64" s="822" t="s">
        <v>7942</v>
      </c>
      <c r="E64" s="822" t="s">
        <v>7943</v>
      </c>
      <c r="F64" s="831">
        <v>1</v>
      </c>
      <c r="G64" s="831">
        <v>232</v>
      </c>
      <c r="H64" s="831">
        <v>0.2</v>
      </c>
      <c r="I64" s="831">
        <v>232</v>
      </c>
      <c r="J64" s="831">
        <v>5</v>
      </c>
      <c r="K64" s="831">
        <v>1160</v>
      </c>
      <c r="L64" s="831">
        <v>1</v>
      </c>
      <c r="M64" s="831">
        <v>232</v>
      </c>
      <c r="N64" s="831">
        <v>3</v>
      </c>
      <c r="O64" s="831">
        <v>699</v>
      </c>
      <c r="P64" s="827">
        <v>0.60258620689655173</v>
      </c>
      <c r="Q64" s="832">
        <v>233</v>
      </c>
    </row>
    <row r="65" spans="1:17" ht="14.45" customHeight="1" x14ac:dyDescent="0.2">
      <c r="A65" s="821" t="s">
        <v>7638</v>
      </c>
      <c r="B65" s="822" t="s">
        <v>7874</v>
      </c>
      <c r="C65" s="822" t="s">
        <v>6329</v>
      </c>
      <c r="D65" s="822" t="s">
        <v>7944</v>
      </c>
      <c r="E65" s="822" t="s">
        <v>7945</v>
      </c>
      <c r="F65" s="831">
        <v>2</v>
      </c>
      <c r="G65" s="831">
        <v>820</v>
      </c>
      <c r="H65" s="831"/>
      <c r="I65" s="831">
        <v>410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7638</v>
      </c>
      <c r="B66" s="822" t="s">
        <v>7874</v>
      </c>
      <c r="C66" s="822" t="s">
        <v>6329</v>
      </c>
      <c r="D66" s="822" t="s">
        <v>7946</v>
      </c>
      <c r="E66" s="822" t="s">
        <v>7947</v>
      </c>
      <c r="F66" s="831"/>
      <c r="G66" s="831"/>
      <c r="H66" s="831"/>
      <c r="I66" s="831"/>
      <c r="J66" s="831">
        <v>1</v>
      </c>
      <c r="K66" s="831">
        <v>653</v>
      </c>
      <c r="L66" s="831">
        <v>1</v>
      </c>
      <c r="M66" s="831">
        <v>653</v>
      </c>
      <c r="N66" s="831">
        <v>9</v>
      </c>
      <c r="O66" s="831">
        <v>5886</v>
      </c>
      <c r="P66" s="827">
        <v>9.013782542113324</v>
      </c>
      <c r="Q66" s="832">
        <v>654</v>
      </c>
    </row>
    <row r="67" spans="1:17" ht="14.45" customHeight="1" x14ac:dyDescent="0.2">
      <c r="A67" s="821" t="s">
        <v>7638</v>
      </c>
      <c r="B67" s="822" t="s">
        <v>7874</v>
      </c>
      <c r="C67" s="822" t="s">
        <v>6329</v>
      </c>
      <c r="D67" s="822" t="s">
        <v>7948</v>
      </c>
      <c r="E67" s="822" t="s">
        <v>7949</v>
      </c>
      <c r="F67" s="831"/>
      <c r="G67" s="831"/>
      <c r="H67" s="831"/>
      <c r="I67" s="831"/>
      <c r="J67" s="831">
        <v>5</v>
      </c>
      <c r="K67" s="831">
        <v>1940</v>
      </c>
      <c r="L67" s="831">
        <v>1</v>
      </c>
      <c r="M67" s="831">
        <v>388</v>
      </c>
      <c r="N67" s="831">
        <v>8</v>
      </c>
      <c r="O67" s="831">
        <v>3112</v>
      </c>
      <c r="P67" s="827">
        <v>1.6041237113402063</v>
      </c>
      <c r="Q67" s="832">
        <v>389</v>
      </c>
    </row>
    <row r="68" spans="1:17" ht="14.45" customHeight="1" x14ac:dyDescent="0.2">
      <c r="A68" s="821" t="s">
        <v>7638</v>
      </c>
      <c r="B68" s="822" t="s">
        <v>7874</v>
      </c>
      <c r="C68" s="822" t="s">
        <v>6329</v>
      </c>
      <c r="D68" s="822" t="s">
        <v>7950</v>
      </c>
      <c r="E68" s="822" t="s">
        <v>7951</v>
      </c>
      <c r="F68" s="831">
        <v>6</v>
      </c>
      <c r="G68" s="831">
        <v>4734</v>
      </c>
      <c r="H68" s="831">
        <v>1.1984810126582279</v>
      </c>
      <c r="I68" s="831">
        <v>789</v>
      </c>
      <c r="J68" s="831">
        <v>5</v>
      </c>
      <c r="K68" s="831">
        <v>3950</v>
      </c>
      <c r="L68" s="831">
        <v>1</v>
      </c>
      <c r="M68" s="831">
        <v>790</v>
      </c>
      <c r="N68" s="831">
        <v>5</v>
      </c>
      <c r="O68" s="831">
        <v>3955</v>
      </c>
      <c r="P68" s="827">
        <v>1.0012658227848101</v>
      </c>
      <c r="Q68" s="832">
        <v>791</v>
      </c>
    </row>
    <row r="69" spans="1:17" ht="14.45" customHeight="1" x14ac:dyDescent="0.2">
      <c r="A69" s="821" t="s">
        <v>7638</v>
      </c>
      <c r="B69" s="822" t="s">
        <v>7874</v>
      </c>
      <c r="C69" s="822" t="s">
        <v>6329</v>
      </c>
      <c r="D69" s="822" t="s">
        <v>7952</v>
      </c>
      <c r="E69" s="822" t="s">
        <v>7953</v>
      </c>
      <c r="F69" s="831"/>
      <c r="G69" s="831"/>
      <c r="H69" s="831"/>
      <c r="I69" s="831"/>
      <c r="J69" s="831">
        <v>2</v>
      </c>
      <c r="K69" s="831">
        <v>450</v>
      </c>
      <c r="L69" s="831">
        <v>1</v>
      </c>
      <c r="M69" s="831">
        <v>225</v>
      </c>
      <c r="N69" s="831">
        <v>2</v>
      </c>
      <c r="O69" s="831">
        <v>452</v>
      </c>
      <c r="P69" s="827">
        <v>1.0044444444444445</v>
      </c>
      <c r="Q69" s="832">
        <v>226</v>
      </c>
    </row>
    <row r="70" spans="1:17" ht="14.45" customHeight="1" x14ac:dyDescent="0.2">
      <c r="A70" s="821" t="s">
        <v>7638</v>
      </c>
      <c r="B70" s="822" t="s">
        <v>7874</v>
      </c>
      <c r="C70" s="822" t="s">
        <v>6329</v>
      </c>
      <c r="D70" s="822" t="s">
        <v>7954</v>
      </c>
      <c r="E70" s="822" t="s">
        <v>7955</v>
      </c>
      <c r="F70" s="831"/>
      <c r="G70" s="831"/>
      <c r="H70" s="831"/>
      <c r="I70" s="831"/>
      <c r="J70" s="831">
        <v>1</v>
      </c>
      <c r="K70" s="831">
        <v>567</v>
      </c>
      <c r="L70" s="831">
        <v>1</v>
      </c>
      <c r="M70" s="831">
        <v>567</v>
      </c>
      <c r="N70" s="831">
        <v>3</v>
      </c>
      <c r="O70" s="831">
        <v>1704</v>
      </c>
      <c r="P70" s="827">
        <v>3.0052910052910051</v>
      </c>
      <c r="Q70" s="832">
        <v>568</v>
      </c>
    </row>
    <row r="71" spans="1:17" ht="14.45" customHeight="1" x14ac:dyDescent="0.2">
      <c r="A71" s="821" t="s">
        <v>7638</v>
      </c>
      <c r="B71" s="822" t="s">
        <v>7874</v>
      </c>
      <c r="C71" s="822" t="s">
        <v>6329</v>
      </c>
      <c r="D71" s="822" t="s">
        <v>7956</v>
      </c>
      <c r="E71" s="822" t="s">
        <v>7957</v>
      </c>
      <c r="F71" s="831">
        <v>2</v>
      </c>
      <c r="G71" s="831">
        <v>1838</v>
      </c>
      <c r="H71" s="831"/>
      <c r="I71" s="831">
        <v>919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7638</v>
      </c>
      <c r="B72" s="822" t="s">
        <v>7874</v>
      </c>
      <c r="C72" s="822" t="s">
        <v>6329</v>
      </c>
      <c r="D72" s="822" t="s">
        <v>7958</v>
      </c>
      <c r="E72" s="822" t="s">
        <v>7959</v>
      </c>
      <c r="F72" s="831">
        <v>2</v>
      </c>
      <c r="G72" s="831">
        <v>1792</v>
      </c>
      <c r="H72" s="831"/>
      <c r="I72" s="831">
        <v>896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7638</v>
      </c>
      <c r="B73" s="822" t="s">
        <v>7874</v>
      </c>
      <c r="C73" s="822" t="s">
        <v>6329</v>
      </c>
      <c r="D73" s="822" t="s">
        <v>7960</v>
      </c>
      <c r="E73" s="822" t="s">
        <v>7961</v>
      </c>
      <c r="F73" s="831">
        <v>200</v>
      </c>
      <c r="G73" s="831">
        <v>48800</v>
      </c>
      <c r="H73" s="831">
        <v>0.80968972955035667</v>
      </c>
      <c r="I73" s="831">
        <v>244</v>
      </c>
      <c r="J73" s="831">
        <v>246</v>
      </c>
      <c r="K73" s="831">
        <v>60270</v>
      </c>
      <c r="L73" s="831">
        <v>1</v>
      </c>
      <c r="M73" s="831">
        <v>245</v>
      </c>
      <c r="N73" s="831">
        <v>375</v>
      </c>
      <c r="O73" s="831">
        <v>92250</v>
      </c>
      <c r="P73" s="827">
        <v>1.5306122448979591</v>
      </c>
      <c r="Q73" s="832">
        <v>246</v>
      </c>
    </row>
    <row r="74" spans="1:17" ht="14.45" customHeight="1" x14ac:dyDescent="0.2">
      <c r="A74" s="821" t="s">
        <v>7638</v>
      </c>
      <c r="B74" s="822" t="s">
        <v>7874</v>
      </c>
      <c r="C74" s="822" t="s">
        <v>6329</v>
      </c>
      <c r="D74" s="822" t="s">
        <v>7962</v>
      </c>
      <c r="E74" s="822" t="s">
        <v>7963</v>
      </c>
      <c r="F74" s="831"/>
      <c r="G74" s="831"/>
      <c r="H74" s="831"/>
      <c r="I74" s="831"/>
      <c r="J74" s="831">
        <v>5</v>
      </c>
      <c r="K74" s="831">
        <v>1015</v>
      </c>
      <c r="L74" s="831">
        <v>1</v>
      </c>
      <c r="M74" s="831">
        <v>203</v>
      </c>
      <c r="N74" s="831">
        <v>3</v>
      </c>
      <c r="O74" s="831">
        <v>612</v>
      </c>
      <c r="P74" s="827">
        <v>0.60295566502463049</v>
      </c>
      <c r="Q74" s="832">
        <v>204</v>
      </c>
    </row>
    <row r="75" spans="1:17" ht="14.45" customHeight="1" x14ac:dyDescent="0.2">
      <c r="A75" s="821" t="s">
        <v>7638</v>
      </c>
      <c r="B75" s="822" t="s">
        <v>7874</v>
      </c>
      <c r="C75" s="822" t="s">
        <v>6329</v>
      </c>
      <c r="D75" s="822" t="s">
        <v>7964</v>
      </c>
      <c r="E75" s="822" t="s">
        <v>7965</v>
      </c>
      <c r="F75" s="831"/>
      <c r="G75" s="831"/>
      <c r="H75" s="831"/>
      <c r="I75" s="831"/>
      <c r="J75" s="831"/>
      <c r="K75" s="831"/>
      <c r="L75" s="831"/>
      <c r="M75" s="831"/>
      <c r="N75" s="831">
        <v>8</v>
      </c>
      <c r="O75" s="831">
        <v>26864</v>
      </c>
      <c r="P75" s="827"/>
      <c r="Q75" s="832">
        <v>3358</v>
      </c>
    </row>
    <row r="76" spans="1:17" ht="14.45" customHeight="1" x14ac:dyDescent="0.2">
      <c r="A76" s="821" t="s">
        <v>7638</v>
      </c>
      <c r="B76" s="822" t="s">
        <v>7874</v>
      </c>
      <c r="C76" s="822" t="s">
        <v>6329</v>
      </c>
      <c r="D76" s="822" t="s">
        <v>7966</v>
      </c>
      <c r="E76" s="822" t="s">
        <v>7967</v>
      </c>
      <c r="F76" s="831"/>
      <c r="G76" s="831"/>
      <c r="H76" s="831"/>
      <c r="I76" s="831"/>
      <c r="J76" s="831"/>
      <c r="K76" s="831"/>
      <c r="L76" s="831"/>
      <c r="M76" s="831"/>
      <c r="N76" s="831">
        <v>7</v>
      </c>
      <c r="O76" s="831">
        <v>4074</v>
      </c>
      <c r="P76" s="827"/>
      <c r="Q76" s="832">
        <v>582</v>
      </c>
    </row>
    <row r="77" spans="1:17" ht="14.45" customHeight="1" x14ac:dyDescent="0.2">
      <c r="A77" s="821" t="s">
        <v>7638</v>
      </c>
      <c r="B77" s="822" t="s">
        <v>7874</v>
      </c>
      <c r="C77" s="822" t="s">
        <v>6329</v>
      </c>
      <c r="D77" s="822" t="s">
        <v>7968</v>
      </c>
      <c r="E77" s="822" t="s">
        <v>7969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4538</v>
      </c>
      <c r="P77" s="827"/>
      <c r="Q77" s="832">
        <v>4538</v>
      </c>
    </row>
    <row r="78" spans="1:17" ht="14.45" customHeight="1" x14ac:dyDescent="0.2">
      <c r="A78" s="821" t="s">
        <v>7638</v>
      </c>
      <c r="B78" s="822" t="s">
        <v>7874</v>
      </c>
      <c r="C78" s="822" t="s">
        <v>6329</v>
      </c>
      <c r="D78" s="822" t="s">
        <v>7970</v>
      </c>
      <c r="E78" s="822" t="s">
        <v>7971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3011</v>
      </c>
      <c r="P78" s="827"/>
      <c r="Q78" s="832">
        <v>3011</v>
      </c>
    </row>
    <row r="79" spans="1:17" ht="14.45" customHeight="1" x14ac:dyDescent="0.2">
      <c r="A79" s="821" t="s">
        <v>7972</v>
      </c>
      <c r="B79" s="822" t="s">
        <v>7973</v>
      </c>
      <c r="C79" s="822" t="s">
        <v>6329</v>
      </c>
      <c r="D79" s="822" t="s">
        <v>7974</v>
      </c>
      <c r="E79" s="822" t="s">
        <v>7975</v>
      </c>
      <c r="F79" s="831">
        <v>618</v>
      </c>
      <c r="G79" s="831">
        <v>16836</v>
      </c>
      <c r="H79" s="831">
        <v>0.88685208596713017</v>
      </c>
      <c r="I79" s="831">
        <v>27.242718446601941</v>
      </c>
      <c r="J79" s="831">
        <v>678</v>
      </c>
      <c r="K79" s="831">
        <v>18984</v>
      </c>
      <c r="L79" s="831">
        <v>1</v>
      </c>
      <c r="M79" s="831">
        <v>28</v>
      </c>
      <c r="N79" s="831">
        <v>1039</v>
      </c>
      <c r="O79" s="831">
        <v>29092</v>
      </c>
      <c r="P79" s="827">
        <v>1.5324483775811208</v>
      </c>
      <c r="Q79" s="832">
        <v>28</v>
      </c>
    </row>
    <row r="80" spans="1:17" ht="14.45" customHeight="1" x14ac:dyDescent="0.2">
      <c r="A80" s="821" t="s">
        <v>7972</v>
      </c>
      <c r="B80" s="822" t="s">
        <v>7973</v>
      </c>
      <c r="C80" s="822" t="s">
        <v>6329</v>
      </c>
      <c r="D80" s="822" t="s">
        <v>7976</v>
      </c>
      <c r="E80" s="822" t="s">
        <v>7977</v>
      </c>
      <c r="F80" s="831">
        <v>260</v>
      </c>
      <c r="G80" s="831">
        <v>14040</v>
      </c>
      <c r="H80" s="831">
        <v>0.82539682539682535</v>
      </c>
      <c r="I80" s="831">
        <v>54</v>
      </c>
      <c r="J80" s="831">
        <v>315</v>
      </c>
      <c r="K80" s="831">
        <v>17010</v>
      </c>
      <c r="L80" s="831">
        <v>1</v>
      </c>
      <c r="M80" s="831">
        <v>54</v>
      </c>
      <c r="N80" s="831">
        <v>276</v>
      </c>
      <c r="O80" s="831">
        <v>14904</v>
      </c>
      <c r="P80" s="827">
        <v>0.87619047619047619</v>
      </c>
      <c r="Q80" s="832">
        <v>54</v>
      </c>
    </row>
    <row r="81" spans="1:17" ht="14.45" customHeight="1" x14ac:dyDescent="0.2">
      <c r="A81" s="821" t="s">
        <v>7972</v>
      </c>
      <c r="B81" s="822" t="s">
        <v>7973</v>
      </c>
      <c r="C81" s="822" t="s">
        <v>6329</v>
      </c>
      <c r="D81" s="822" t="s">
        <v>7978</v>
      </c>
      <c r="E81" s="822" t="s">
        <v>7979</v>
      </c>
      <c r="F81" s="831">
        <v>827</v>
      </c>
      <c r="G81" s="831">
        <v>19848</v>
      </c>
      <c r="H81" s="831">
        <v>1.0260545905707197</v>
      </c>
      <c r="I81" s="831">
        <v>24</v>
      </c>
      <c r="J81" s="831">
        <v>806</v>
      </c>
      <c r="K81" s="831">
        <v>19344</v>
      </c>
      <c r="L81" s="831">
        <v>1</v>
      </c>
      <c r="M81" s="831">
        <v>24</v>
      </c>
      <c r="N81" s="831">
        <v>1129</v>
      </c>
      <c r="O81" s="831">
        <v>27096</v>
      </c>
      <c r="P81" s="827">
        <v>1.4007444168734491</v>
      </c>
      <c r="Q81" s="832">
        <v>24</v>
      </c>
    </row>
    <row r="82" spans="1:17" ht="14.45" customHeight="1" x14ac:dyDescent="0.2">
      <c r="A82" s="821" t="s">
        <v>7972</v>
      </c>
      <c r="B82" s="822" t="s">
        <v>7973</v>
      </c>
      <c r="C82" s="822" t="s">
        <v>6329</v>
      </c>
      <c r="D82" s="822" t="s">
        <v>7980</v>
      </c>
      <c r="E82" s="822" t="s">
        <v>7981</v>
      </c>
      <c r="F82" s="831">
        <v>1043</v>
      </c>
      <c r="G82" s="831">
        <v>28161</v>
      </c>
      <c r="H82" s="831">
        <v>0.97934272300469483</v>
      </c>
      <c r="I82" s="831">
        <v>27</v>
      </c>
      <c r="J82" s="831">
        <v>1065</v>
      </c>
      <c r="K82" s="831">
        <v>28755</v>
      </c>
      <c r="L82" s="831">
        <v>1</v>
      </c>
      <c r="M82" s="831">
        <v>27</v>
      </c>
      <c r="N82" s="831">
        <v>1457</v>
      </c>
      <c r="O82" s="831">
        <v>39339</v>
      </c>
      <c r="P82" s="827">
        <v>1.368075117370892</v>
      </c>
      <c r="Q82" s="832">
        <v>27</v>
      </c>
    </row>
    <row r="83" spans="1:17" ht="14.45" customHeight="1" x14ac:dyDescent="0.2">
      <c r="A83" s="821" t="s">
        <v>7972</v>
      </c>
      <c r="B83" s="822" t="s">
        <v>7973</v>
      </c>
      <c r="C83" s="822" t="s">
        <v>6329</v>
      </c>
      <c r="D83" s="822" t="s">
        <v>7982</v>
      </c>
      <c r="E83" s="822" t="s">
        <v>7983</v>
      </c>
      <c r="F83" s="831">
        <v>3</v>
      </c>
      <c r="G83" s="831">
        <v>171</v>
      </c>
      <c r="H83" s="831">
        <v>3</v>
      </c>
      <c r="I83" s="831">
        <v>57</v>
      </c>
      <c r="J83" s="831">
        <v>1</v>
      </c>
      <c r="K83" s="831">
        <v>57</v>
      </c>
      <c r="L83" s="831">
        <v>1</v>
      </c>
      <c r="M83" s="831">
        <v>57</v>
      </c>
      <c r="N83" s="831">
        <v>2</v>
      </c>
      <c r="O83" s="831">
        <v>116</v>
      </c>
      <c r="P83" s="827">
        <v>2.0350877192982457</v>
      </c>
      <c r="Q83" s="832">
        <v>58</v>
      </c>
    </row>
    <row r="84" spans="1:17" ht="14.45" customHeight="1" x14ac:dyDescent="0.2">
      <c r="A84" s="821" t="s">
        <v>7972</v>
      </c>
      <c r="B84" s="822" t="s">
        <v>7973</v>
      </c>
      <c r="C84" s="822" t="s">
        <v>6329</v>
      </c>
      <c r="D84" s="822" t="s">
        <v>7984</v>
      </c>
      <c r="E84" s="822" t="s">
        <v>7985</v>
      </c>
      <c r="F84" s="831">
        <v>350</v>
      </c>
      <c r="G84" s="831">
        <v>9450</v>
      </c>
      <c r="H84" s="831">
        <v>0.83135391923990498</v>
      </c>
      <c r="I84" s="831">
        <v>27</v>
      </c>
      <c r="J84" s="831">
        <v>421</v>
      </c>
      <c r="K84" s="831">
        <v>11367</v>
      </c>
      <c r="L84" s="831">
        <v>1</v>
      </c>
      <c r="M84" s="831">
        <v>27</v>
      </c>
      <c r="N84" s="831">
        <v>778</v>
      </c>
      <c r="O84" s="831">
        <v>21006</v>
      </c>
      <c r="P84" s="827">
        <v>1.847980997624703</v>
      </c>
      <c r="Q84" s="832">
        <v>27</v>
      </c>
    </row>
    <row r="85" spans="1:17" ht="14.45" customHeight="1" x14ac:dyDescent="0.2">
      <c r="A85" s="821" t="s">
        <v>7972</v>
      </c>
      <c r="B85" s="822" t="s">
        <v>7973</v>
      </c>
      <c r="C85" s="822" t="s">
        <v>6329</v>
      </c>
      <c r="D85" s="822" t="s">
        <v>7986</v>
      </c>
      <c r="E85" s="822" t="s">
        <v>7987</v>
      </c>
      <c r="F85" s="831">
        <v>9444</v>
      </c>
      <c r="G85" s="831">
        <v>209949</v>
      </c>
      <c r="H85" s="831">
        <v>0.87493696839876811</v>
      </c>
      <c r="I85" s="831">
        <v>22.230940279542565</v>
      </c>
      <c r="J85" s="831">
        <v>10433</v>
      </c>
      <c r="K85" s="831">
        <v>239959</v>
      </c>
      <c r="L85" s="831">
        <v>1</v>
      </c>
      <c r="M85" s="831">
        <v>23</v>
      </c>
      <c r="N85" s="831">
        <v>13581</v>
      </c>
      <c r="O85" s="831">
        <v>312363</v>
      </c>
      <c r="P85" s="827">
        <v>1.3017348797086168</v>
      </c>
      <c r="Q85" s="832">
        <v>23</v>
      </c>
    </row>
    <row r="86" spans="1:17" ht="14.45" customHeight="1" x14ac:dyDescent="0.2">
      <c r="A86" s="821" t="s">
        <v>7972</v>
      </c>
      <c r="B86" s="822" t="s">
        <v>7973</v>
      </c>
      <c r="C86" s="822" t="s">
        <v>6329</v>
      </c>
      <c r="D86" s="822" t="s">
        <v>7988</v>
      </c>
      <c r="E86" s="822" t="s">
        <v>7989</v>
      </c>
      <c r="F86" s="831">
        <v>65</v>
      </c>
      <c r="G86" s="831">
        <v>4436</v>
      </c>
      <c r="H86" s="831">
        <v>0.69128876422004049</v>
      </c>
      <c r="I86" s="831">
        <v>68.246153846153845</v>
      </c>
      <c r="J86" s="831">
        <v>93</v>
      </c>
      <c r="K86" s="831">
        <v>6417</v>
      </c>
      <c r="L86" s="831">
        <v>1</v>
      </c>
      <c r="M86" s="831">
        <v>69</v>
      </c>
      <c r="N86" s="831">
        <v>61</v>
      </c>
      <c r="O86" s="831">
        <v>4209</v>
      </c>
      <c r="P86" s="827">
        <v>0.65591397849462363</v>
      </c>
      <c r="Q86" s="832">
        <v>69</v>
      </c>
    </row>
    <row r="87" spans="1:17" ht="14.45" customHeight="1" x14ac:dyDescent="0.2">
      <c r="A87" s="821" t="s">
        <v>7972</v>
      </c>
      <c r="B87" s="822" t="s">
        <v>7973</v>
      </c>
      <c r="C87" s="822" t="s">
        <v>6329</v>
      </c>
      <c r="D87" s="822" t="s">
        <v>7990</v>
      </c>
      <c r="E87" s="822" t="s">
        <v>7991</v>
      </c>
      <c r="F87" s="831">
        <v>11511</v>
      </c>
      <c r="G87" s="831">
        <v>713682</v>
      </c>
      <c r="H87" s="831">
        <v>0.92547033285094071</v>
      </c>
      <c r="I87" s="831">
        <v>62</v>
      </c>
      <c r="J87" s="831">
        <v>12438</v>
      </c>
      <c r="K87" s="831">
        <v>771156</v>
      </c>
      <c r="L87" s="831">
        <v>1</v>
      </c>
      <c r="M87" s="831">
        <v>62</v>
      </c>
      <c r="N87" s="831">
        <v>15652</v>
      </c>
      <c r="O87" s="831">
        <v>986076</v>
      </c>
      <c r="P87" s="827">
        <v>1.2786984734606228</v>
      </c>
      <c r="Q87" s="832">
        <v>63</v>
      </c>
    </row>
    <row r="88" spans="1:17" ht="14.45" customHeight="1" x14ac:dyDescent="0.2">
      <c r="A88" s="821" t="s">
        <v>7972</v>
      </c>
      <c r="B88" s="822" t="s">
        <v>7973</v>
      </c>
      <c r="C88" s="822" t="s">
        <v>6329</v>
      </c>
      <c r="D88" s="822" t="s">
        <v>7992</v>
      </c>
      <c r="E88" s="822" t="s">
        <v>7993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395</v>
      </c>
      <c r="P88" s="827"/>
      <c r="Q88" s="832">
        <v>395</v>
      </c>
    </row>
    <row r="89" spans="1:17" ht="14.45" customHeight="1" x14ac:dyDescent="0.2">
      <c r="A89" s="821" t="s">
        <v>7972</v>
      </c>
      <c r="B89" s="822" t="s">
        <v>7973</v>
      </c>
      <c r="C89" s="822" t="s">
        <v>6329</v>
      </c>
      <c r="D89" s="822" t="s">
        <v>7994</v>
      </c>
      <c r="E89" s="822" t="s">
        <v>7995</v>
      </c>
      <c r="F89" s="831">
        <v>28</v>
      </c>
      <c r="G89" s="831">
        <v>2302</v>
      </c>
      <c r="H89" s="831">
        <v>0.59575569358178049</v>
      </c>
      <c r="I89" s="831">
        <v>82.214285714285708</v>
      </c>
      <c r="J89" s="831">
        <v>46</v>
      </c>
      <c r="K89" s="831">
        <v>3864</v>
      </c>
      <c r="L89" s="831">
        <v>1</v>
      </c>
      <c r="M89" s="831">
        <v>84</v>
      </c>
      <c r="N89" s="831">
        <v>42</v>
      </c>
      <c r="O89" s="831">
        <v>3570</v>
      </c>
      <c r="P89" s="827">
        <v>0.92391304347826086</v>
      </c>
      <c r="Q89" s="832">
        <v>85</v>
      </c>
    </row>
    <row r="90" spans="1:17" ht="14.45" customHeight="1" x14ac:dyDescent="0.2">
      <c r="A90" s="821" t="s">
        <v>7972</v>
      </c>
      <c r="B90" s="822" t="s">
        <v>7973</v>
      </c>
      <c r="C90" s="822" t="s">
        <v>6329</v>
      </c>
      <c r="D90" s="822" t="s">
        <v>7996</v>
      </c>
      <c r="E90" s="822" t="s">
        <v>7997</v>
      </c>
      <c r="F90" s="831">
        <v>446</v>
      </c>
      <c r="G90" s="831">
        <v>440648</v>
      </c>
      <c r="H90" s="831">
        <v>1.0825242718446602</v>
      </c>
      <c r="I90" s="831">
        <v>988</v>
      </c>
      <c r="J90" s="831">
        <v>412</v>
      </c>
      <c r="K90" s="831">
        <v>407056</v>
      </c>
      <c r="L90" s="831">
        <v>1</v>
      </c>
      <c r="M90" s="831">
        <v>988</v>
      </c>
      <c r="N90" s="831">
        <v>536</v>
      </c>
      <c r="O90" s="831">
        <v>529568</v>
      </c>
      <c r="P90" s="827">
        <v>1.3009708737864079</v>
      </c>
      <c r="Q90" s="832">
        <v>988</v>
      </c>
    </row>
    <row r="91" spans="1:17" ht="14.45" customHeight="1" x14ac:dyDescent="0.2">
      <c r="A91" s="821" t="s">
        <v>7972</v>
      </c>
      <c r="B91" s="822" t="s">
        <v>7973</v>
      </c>
      <c r="C91" s="822" t="s">
        <v>6329</v>
      </c>
      <c r="D91" s="822" t="s">
        <v>7998</v>
      </c>
      <c r="E91" s="822" t="s">
        <v>7999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1800</v>
      </c>
      <c r="P91" s="827"/>
      <c r="Q91" s="832">
        <v>1800</v>
      </c>
    </row>
    <row r="92" spans="1:17" ht="14.45" customHeight="1" x14ac:dyDescent="0.2">
      <c r="A92" s="821" t="s">
        <v>7972</v>
      </c>
      <c r="B92" s="822" t="s">
        <v>7973</v>
      </c>
      <c r="C92" s="822" t="s">
        <v>6329</v>
      </c>
      <c r="D92" s="822" t="s">
        <v>8000</v>
      </c>
      <c r="E92" s="822" t="s">
        <v>8001</v>
      </c>
      <c r="F92" s="831">
        <v>5</v>
      </c>
      <c r="G92" s="831">
        <v>955</v>
      </c>
      <c r="H92" s="831">
        <v>0.83333333333333337</v>
      </c>
      <c r="I92" s="831">
        <v>191</v>
      </c>
      <c r="J92" s="831">
        <v>6</v>
      </c>
      <c r="K92" s="831">
        <v>1146</v>
      </c>
      <c r="L92" s="831">
        <v>1</v>
      </c>
      <c r="M92" s="831">
        <v>191</v>
      </c>
      <c r="N92" s="831">
        <v>5</v>
      </c>
      <c r="O92" s="831">
        <v>955</v>
      </c>
      <c r="P92" s="827">
        <v>0.83333333333333337</v>
      </c>
      <c r="Q92" s="832">
        <v>191</v>
      </c>
    </row>
    <row r="93" spans="1:17" ht="14.45" customHeight="1" x14ac:dyDescent="0.2">
      <c r="A93" s="821" t="s">
        <v>7972</v>
      </c>
      <c r="B93" s="822" t="s">
        <v>7973</v>
      </c>
      <c r="C93" s="822" t="s">
        <v>6329</v>
      </c>
      <c r="D93" s="822" t="s">
        <v>8002</v>
      </c>
      <c r="E93" s="822" t="s">
        <v>8003</v>
      </c>
      <c r="F93" s="831">
        <v>38</v>
      </c>
      <c r="G93" s="831">
        <v>3116</v>
      </c>
      <c r="H93" s="831">
        <v>0.74509803921568629</v>
      </c>
      <c r="I93" s="831">
        <v>82</v>
      </c>
      <c r="J93" s="831">
        <v>51</v>
      </c>
      <c r="K93" s="831">
        <v>4182</v>
      </c>
      <c r="L93" s="831">
        <v>1</v>
      </c>
      <c r="M93" s="831">
        <v>82</v>
      </c>
      <c r="N93" s="831">
        <v>23</v>
      </c>
      <c r="O93" s="831">
        <v>1886</v>
      </c>
      <c r="P93" s="827">
        <v>0.45098039215686275</v>
      </c>
      <c r="Q93" s="832">
        <v>82</v>
      </c>
    </row>
    <row r="94" spans="1:17" ht="14.45" customHeight="1" x14ac:dyDescent="0.2">
      <c r="A94" s="821" t="s">
        <v>7972</v>
      </c>
      <c r="B94" s="822" t="s">
        <v>7973</v>
      </c>
      <c r="C94" s="822" t="s">
        <v>6329</v>
      </c>
      <c r="D94" s="822" t="s">
        <v>8004</v>
      </c>
      <c r="E94" s="822" t="s">
        <v>8005</v>
      </c>
      <c r="F94" s="831">
        <v>4</v>
      </c>
      <c r="G94" s="831">
        <v>253</v>
      </c>
      <c r="H94" s="831">
        <v>0.4392361111111111</v>
      </c>
      <c r="I94" s="831">
        <v>63.25</v>
      </c>
      <c r="J94" s="831">
        <v>9</v>
      </c>
      <c r="K94" s="831">
        <v>576</v>
      </c>
      <c r="L94" s="831">
        <v>1</v>
      </c>
      <c r="M94" s="831">
        <v>64</v>
      </c>
      <c r="N94" s="831">
        <v>8</v>
      </c>
      <c r="O94" s="831">
        <v>512</v>
      </c>
      <c r="P94" s="827">
        <v>0.88888888888888884</v>
      </c>
      <c r="Q94" s="832">
        <v>64</v>
      </c>
    </row>
    <row r="95" spans="1:17" ht="14.45" customHeight="1" x14ac:dyDescent="0.2">
      <c r="A95" s="821" t="s">
        <v>7972</v>
      </c>
      <c r="B95" s="822" t="s">
        <v>7973</v>
      </c>
      <c r="C95" s="822" t="s">
        <v>6329</v>
      </c>
      <c r="D95" s="822" t="s">
        <v>8006</v>
      </c>
      <c r="E95" s="822" t="s">
        <v>8007</v>
      </c>
      <c r="F95" s="831">
        <v>986</v>
      </c>
      <c r="G95" s="831">
        <v>16762</v>
      </c>
      <c r="H95" s="831">
        <v>0.73692077727952165</v>
      </c>
      <c r="I95" s="831">
        <v>17</v>
      </c>
      <c r="J95" s="831">
        <v>1338</v>
      </c>
      <c r="K95" s="831">
        <v>22746</v>
      </c>
      <c r="L95" s="831">
        <v>1</v>
      </c>
      <c r="M95" s="831">
        <v>17</v>
      </c>
      <c r="N95" s="831">
        <v>1676</v>
      </c>
      <c r="O95" s="831">
        <v>28492</v>
      </c>
      <c r="P95" s="827">
        <v>1.2526158445440956</v>
      </c>
      <c r="Q95" s="832">
        <v>17</v>
      </c>
    </row>
    <row r="96" spans="1:17" ht="14.45" customHeight="1" x14ac:dyDescent="0.2">
      <c r="A96" s="821" t="s">
        <v>7972</v>
      </c>
      <c r="B96" s="822" t="s">
        <v>7973</v>
      </c>
      <c r="C96" s="822" t="s">
        <v>6329</v>
      </c>
      <c r="D96" s="822" t="s">
        <v>8008</v>
      </c>
      <c r="E96" s="822" t="s">
        <v>8009</v>
      </c>
      <c r="F96" s="831">
        <v>7</v>
      </c>
      <c r="G96" s="831">
        <v>448</v>
      </c>
      <c r="H96" s="831">
        <v>3.4461538461538463</v>
      </c>
      <c r="I96" s="831">
        <v>64</v>
      </c>
      <c r="J96" s="831">
        <v>2</v>
      </c>
      <c r="K96" s="831">
        <v>130</v>
      </c>
      <c r="L96" s="831">
        <v>1</v>
      </c>
      <c r="M96" s="831">
        <v>65</v>
      </c>
      <c r="N96" s="831">
        <v>5</v>
      </c>
      <c r="O96" s="831">
        <v>330</v>
      </c>
      <c r="P96" s="827">
        <v>2.5384615384615383</v>
      </c>
      <c r="Q96" s="832">
        <v>66</v>
      </c>
    </row>
    <row r="97" spans="1:17" ht="14.45" customHeight="1" x14ac:dyDescent="0.2">
      <c r="A97" s="821" t="s">
        <v>7972</v>
      </c>
      <c r="B97" s="822" t="s">
        <v>7973</v>
      </c>
      <c r="C97" s="822" t="s">
        <v>6329</v>
      </c>
      <c r="D97" s="822" t="s">
        <v>8010</v>
      </c>
      <c r="E97" s="822" t="s">
        <v>8011</v>
      </c>
      <c r="F97" s="831">
        <v>140</v>
      </c>
      <c r="G97" s="831">
        <v>6580</v>
      </c>
      <c r="H97" s="831">
        <v>0.96551724137931039</v>
      </c>
      <c r="I97" s="831">
        <v>47</v>
      </c>
      <c r="J97" s="831">
        <v>145</v>
      </c>
      <c r="K97" s="831">
        <v>6815</v>
      </c>
      <c r="L97" s="831">
        <v>1</v>
      </c>
      <c r="M97" s="831">
        <v>47</v>
      </c>
      <c r="N97" s="831">
        <v>98</v>
      </c>
      <c r="O97" s="831">
        <v>4606</v>
      </c>
      <c r="P97" s="827">
        <v>0.67586206896551726</v>
      </c>
      <c r="Q97" s="832">
        <v>47</v>
      </c>
    </row>
    <row r="98" spans="1:17" ht="14.45" customHeight="1" x14ac:dyDescent="0.2">
      <c r="A98" s="821" t="s">
        <v>7972</v>
      </c>
      <c r="B98" s="822" t="s">
        <v>7973</v>
      </c>
      <c r="C98" s="822" t="s">
        <v>6329</v>
      </c>
      <c r="D98" s="822" t="s">
        <v>8012</v>
      </c>
      <c r="E98" s="822" t="s">
        <v>8013</v>
      </c>
      <c r="F98" s="831">
        <v>2</v>
      </c>
      <c r="G98" s="831">
        <v>106</v>
      </c>
      <c r="H98" s="831">
        <v>1</v>
      </c>
      <c r="I98" s="831">
        <v>53</v>
      </c>
      <c r="J98" s="831">
        <v>2</v>
      </c>
      <c r="K98" s="831">
        <v>106</v>
      </c>
      <c r="L98" s="831">
        <v>1</v>
      </c>
      <c r="M98" s="831">
        <v>53</v>
      </c>
      <c r="N98" s="831">
        <v>7</v>
      </c>
      <c r="O98" s="831">
        <v>371</v>
      </c>
      <c r="P98" s="827">
        <v>3.5</v>
      </c>
      <c r="Q98" s="832">
        <v>53</v>
      </c>
    </row>
    <row r="99" spans="1:17" ht="14.45" customHeight="1" x14ac:dyDescent="0.2">
      <c r="A99" s="821" t="s">
        <v>7972</v>
      </c>
      <c r="B99" s="822" t="s">
        <v>7973</v>
      </c>
      <c r="C99" s="822" t="s">
        <v>6329</v>
      </c>
      <c r="D99" s="822" t="s">
        <v>8014</v>
      </c>
      <c r="E99" s="822" t="s">
        <v>8015</v>
      </c>
      <c r="F99" s="831">
        <v>8</v>
      </c>
      <c r="G99" s="831">
        <v>481</v>
      </c>
      <c r="H99" s="831">
        <v>0.71684053651266766</v>
      </c>
      <c r="I99" s="831">
        <v>60.125</v>
      </c>
      <c r="J99" s="831">
        <v>11</v>
      </c>
      <c r="K99" s="831">
        <v>671</v>
      </c>
      <c r="L99" s="831">
        <v>1</v>
      </c>
      <c r="M99" s="831">
        <v>61</v>
      </c>
      <c r="N99" s="831">
        <v>18</v>
      </c>
      <c r="O99" s="831">
        <v>1098</v>
      </c>
      <c r="P99" s="827">
        <v>1.6363636363636365</v>
      </c>
      <c r="Q99" s="832">
        <v>61</v>
      </c>
    </row>
    <row r="100" spans="1:17" ht="14.45" customHeight="1" x14ac:dyDescent="0.2">
      <c r="A100" s="821" t="s">
        <v>7972</v>
      </c>
      <c r="B100" s="822" t="s">
        <v>7973</v>
      </c>
      <c r="C100" s="822" t="s">
        <v>6329</v>
      </c>
      <c r="D100" s="822" t="s">
        <v>8016</v>
      </c>
      <c r="E100" s="822" t="s">
        <v>8017</v>
      </c>
      <c r="F100" s="831"/>
      <c r="G100" s="831"/>
      <c r="H100" s="831"/>
      <c r="I100" s="831"/>
      <c r="J100" s="831"/>
      <c r="K100" s="831"/>
      <c r="L100" s="831"/>
      <c r="M100" s="831"/>
      <c r="N100" s="831">
        <v>2</v>
      </c>
      <c r="O100" s="831">
        <v>122</v>
      </c>
      <c r="P100" s="827"/>
      <c r="Q100" s="832">
        <v>61</v>
      </c>
    </row>
    <row r="101" spans="1:17" ht="14.45" customHeight="1" x14ac:dyDescent="0.2">
      <c r="A101" s="821" t="s">
        <v>7972</v>
      </c>
      <c r="B101" s="822" t="s">
        <v>7973</v>
      </c>
      <c r="C101" s="822" t="s">
        <v>6329</v>
      </c>
      <c r="D101" s="822" t="s">
        <v>8018</v>
      </c>
      <c r="E101" s="822" t="s">
        <v>8019</v>
      </c>
      <c r="F101" s="831">
        <v>2</v>
      </c>
      <c r="G101" s="831">
        <v>38</v>
      </c>
      <c r="H101" s="831">
        <v>0.4</v>
      </c>
      <c r="I101" s="831">
        <v>19</v>
      </c>
      <c r="J101" s="831">
        <v>5</v>
      </c>
      <c r="K101" s="831">
        <v>95</v>
      </c>
      <c r="L101" s="831">
        <v>1</v>
      </c>
      <c r="M101" s="831">
        <v>19</v>
      </c>
      <c r="N101" s="831">
        <v>14</v>
      </c>
      <c r="O101" s="831">
        <v>266</v>
      </c>
      <c r="P101" s="827">
        <v>2.8</v>
      </c>
      <c r="Q101" s="832">
        <v>19</v>
      </c>
    </row>
    <row r="102" spans="1:17" ht="14.45" customHeight="1" x14ac:dyDescent="0.2">
      <c r="A102" s="821" t="s">
        <v>7972</v>
      </c>
      <c r="B102" s="822" t="s">
        <v>7973</v>
      </c>
      <c r="C102" s="822" t="s">
        <v>6329</v>
      </c>
      <c r="D102" s="822" t="s">
        <v>8020</v>
      </c>
      <c r="E102" s="822" t="s">
        <v>8021</v>
      </c>
      <c r="F102" s="831"/>
      <c r="G102" s="831"/>
      <c r="H102" s="831"/>
      <c r="I102" s="831"/>
      <c r="J102" s="831">
        <v>1</v>
      </c>
      <c r="K102" s="831">
        <v>392</v>
      </c>
      <c r="L102" s="831">
        <v>1</v>
      </c>
      <c r="M102" s="831">
        <v>392</v>
      </c>
      <c r="N102" s="831">
        <v>2</v>
      </c>
      <c r="O102" s="831">
        <v>784</v>
      </c>
      <c r="P102" s="827">
        <v>2</v>
      </c>
      <c r="Q102" s="832">
        <v>392</v>
      </c>
    </row>
    <row r="103" spans="1:17" ht="14.45" customHeight="1" x14ac:dyDescent="0.2">
      <c r="A103" s="821" t="s">
        <v>7972</v>
      </c>
      <c r="B103" s="822" t="s">
        <v>7973</v>
      </c>
      <c r="C103" s="822" t="s">
        <v>6329</v>
      </c>
      <c r="D103" s="822" t="s">
        <v>8022</v>
      </c>
      <c r="E103" s="822" t="s">
        <v>8023</v>
      </c>
      <c r="F103" s="831">
        <v>128</v>
      </c>
      <c r="G103" s="831">
        <v>59392</v>
      </c>
      <c r="H103" s="831">
        <v>2.064516129032258</v>
      </c>
      <c r="I103" s="831">
        <v>464</v>
      </c>
      <c r="J103" s="831">
        <v>62</v>
      </c>
      <c r="K103" s="831">
        <v>28768</v>
      </c>
      <c r="L103" s="831">
        <v>1</v>
      </c>
      <c r="M103" s="831">
        <v>464</v>
      </c>
      <c r="N103" s="831">
        <v>26</v>
      </c>
      <c r="O103" s="831">
        <v>12090</v>
      </c>
      <c r="P103" s="827">
        <v>0.42025862068965519</v>
      </c>
      <c r="Q103" s="832">
        <v>465</v>
      </c>
    </row>
    <row r="104" spans="1:17" ht="14.45" customHeight="1" x14ac:dyDescent="0.2">
      <c r="A104" s="821" t="s">
        <v>7972</v>
      </c>
      <c r="B104" s="822" t="s">
        <v>7973</v>
      </c>
      <c r="C104" s="822" t="s">
        <v>6329</v>
      </c>
      <c r="D104" s="822" t="s">
        <v>8024</v>
      </c>
      <c r="E104" s="822" t="s">
        <v>8025</v>
      </c>
      <c r="F104" s="831">
        <v>2</v>
      </c>
      <c r="G104" s="831">
        <v>626</v>
      </c>
      <c r="H104" s="831"/>
      <c r="I104" s="831">
        <v>313</v>
      </c>
      <c r="J104" s="831"/>
      <c r="K104" s="831"/>
      <c r="L104" s="831"/>
      <c r="M104" s="831"/>
      <c r="N104" s="831">
        <v>6</v>
      </c>
      <c r="O104" s="831">
        <v>1878</v>
      </c>
      <c r="P104" s="827"/>
      <c r="Q104" s="832">
        <v>313</v>
      </c>
    </row>
    <row r="105" spans="1:17" ht="14.45" customHeight="1" x14ac:dyDescent="0.2">
      <c r="A105" s="821" t="s">
        <v>7972</v>
      </c>
      <c r="B105" s="822" t="s">
        <v>7973</v>
      </c>
      <c r="C105" s="822" t="s">
        <v>6329</v>
      </c>
      <c r="D105" s="822" t="s">
        <v>8026</v>
      </c>
      <c r="E105" s="822" t="s">
        <v>8027</v>
      </c>
      <c r="F105" s="831">
        <v>288</v>
      </c>
      <c r="G105" s="831">
        <v>245664</v>
      </c>
      <c r="H105" s="831">
        <v>0.86385214254066711</v>
      </c>
      <c r="I105" s="831">
        <v>853</v>
      </c>
      <c r="J105" s="831">
        <v>333</v>
      </c>
      <c r="K105" s="831">
        <v>284382</v>
      </c>
      <c r="L105" s="831">
        <v>1</v>
      </c>
      <c r="M105" s="831">
        <v>854</v>
      </c>
      <c r="N105" s="831">
        <v>470</v>
      </c>
      <c r="O105" s="831">
        <v>401850</v>
      </c>
      <c r="P105" s="827">
        <v>1.4130641179821508</v>
      </c>
      <c r="Q105" s="832">
        <v>855</v>
      </c>
    </row>
    <row r="106" spans="1:17" ht="14.45" customHeight="1" x14ac:dyDescent="0.2">
      <c r="A106" s="821" t="s">
        <v>7972</v>
      </c>
      <c r="B106" s="822" t="s">
        <v>7973</v>
      </c>
      <c r="C106" s="822" t="s">
        <v>6329</v>
      </c>
      <c r="D106" s="822" t="s">
        <v>8028</v>
      </c>
      <c r="E106" s="822" t="s">
        <v>8029</v>
      </c>
      <c r="F106" s="831">
        <v>31</v>
      </c>
      <c r="G106" s="831">
        <v>5797</v>
      </c>
      <c r="H106" s="831">
        <v>0.51391843971631201</v>
      </c>
      <c r="I106" s="831">
        <v>187</v>
      </c>
      <c r="J106" s="831">
        <v>60</v>
      </c>
      <c r="K106" s="831">
        <v>11280</v>
      </c>
      <c r="L106" s="831">
        <v>1</v>
      </c>
      <c r="M106" s="831">
        <v>188</v>
      </c>
      <c r="N106" s="831">
        <v>112</v>
      </c>
      <c r="O106" s="831">
        <v>21056</v>
      </c>
      <c r="P106" s="827">
        <v>1.8666666666666667</v>
      </c>
      <c r="Q106" s="832">
        <v>188</v>
      </c>
    </row>
    <row r="107" spans="1:17" ht="14.45" customHeight="1" x14ac:dyDescent="0.2">
      <c r="A107" s="821" t="s">
        <v>7972</v>
      </c>
      <c r="B107" s="822" t="s">
        <v>7973</v>
      </c>
      <c r="C107" s="822" t="s">
        <v>6329</v>
      </c>
      <c r="D107" s="822" t="s">
        <v>8030</v>
      </c>
      <c r="E107" s="822" t="s">
        <v>8031</v>
      </c>
      <c r="F107" s="831">
        <v>2</v>
      </c>
      <c r="G107" s="831">
        <v>335</v>
      </c>
      <c r="H107" s="831">
        <v>0.66468253968253965</v>
      </c>
      <c r="I107" s="831">
        <v>167.5</v>
      </c>
      <c r="J107" s="831">
        <v>3</v>
      </c>
      <c r="K107" s="831">
        <v>504</v>
      </c>
      <c r="L107" s="831">
        <v>1</v>
      </c>
      <c r="M107" s="831">
        <v>168</v>
      </c>
      <c r="N107" s="831">
        <v>6</v>
      </c>
      <c r="O107" s="831">
        <v>1008</v>
      </c>
      <c r="P107" s="827">
        <v>2</v>
      </c>
      <c r="Q107" s="832">
        <v>168</v>
      </c>
    </row>
    <row r="108" spans="1:17" ht="14.45" customHeight="1" x14ac:dyDescent="0.2">
      <c r="A108" s="821" t="s">
        <v>7972</v>
      </c>
      <c r="B108" s="822" t="s">
        <v>7973</v>
      </c>
      <c r="C108" s="822" t="s">
        <v>6329</v>
      </c>
      <c r="D108" s="822" t="s">
        <v>8032</v>
      </c>
      <c r="E108" s="822" t="s">
        <v>8033</v>
      </c>
      <c r="F108" s="831">
        <v>4</v>
      </c>
      <c r="G108" s="831">
        <v>666</v>
      </c>
      <c r="H108" s="831">
        <v>0.79760479041916166</v>
      </c>
      <c r="I108" s="831">
        <v>166.5</v>
      </c>
      <c r="J108" s="831">
        <v>5</v>
      </c>
      <c r="K108" s="831">
        <v>835</v>
      </c>
      <c r="L108" s="831">
        <v>1</v>
      </c>
      <c r="M108" s="831">
        <v>167</v>
      </c>
      <c r="N108" s="831">
        <v>6</v>
      </c>
      <c r="O108" s="831">
        <v>1002</v>
      </c>
      <c r="P108" s="827">
        <v>1.2</v>
      </c>
      <c r="Q108" s="832">
        <v>167</v>
      </c>
    </row>
    <row r="109" spans="1:17" ht="14.45" customHeight="1" x14ac:dyDescent="0.2">
      <c r="A109" s="821" t="s">
        <v>7972</v>
      </c>
      <c r="B109" s="822" t="s">
        <v>7973</v>
      </c>
      <c r="C109" s="822" t="s">
        <v>6329</v>
      </c>
      <c r="D109" s="822" t="s">
        <v>8034</v>
      </c>
      <c r="E109" s="822" t="s">
        <v>8035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239</v>
      </c>
      <c r="P109" s="827"/>
      <c r="Q109" s="832">
        <v>239</v>
      </c>
    </row>
    <row r="110" spans="1:17" ht="14.45" customHeight="1" x14ac:dyDescent="0.2">
      <c r="A110" s="821" t="s">
        <v>7972</v>
      </c>
      <c r="B110" s="822" t="s">
        <v>7973</v>
      </c>
      <c r="C110" s="822" t="s">
        <v>6329</v>
      </c>
      <c r="D110" s="822" t="s">
        <v>8036</v>
      </c>
      <c r="E110" s="822" t="s">
        <v>8037</v>
      </c>
      <c r="F110" s="831">
        <v>2</v>
      </c>
      <c r="G110" s="831">
        <v>348</v>
      </c>
      <c r="H110" s="831"/>
      <c r="I110" s="831">
        <v>174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7972</v>
      </c>
      <c r="B111" s="822" t="s">
        <v>7973</v>
      </c>
      <c r="C111" s="822" t="s">
        <v>6329</v>
      </c>
      <c r="D111" s="822" t="s">
        <v>8038</v>
      </c>
      <c r="E111" s="822" t="s">
        <v>8039</v>
      </c>
      <c r="F111" s="831">
        <v>2</v>
      </c>
      <c r="G111" s="831">
        <v>619</v>
      </c>
      <c r="H111" s="831"/>
      <c r="I111" s="831">
        <v>309.5</v>
      </c>
      <c r="J111" s="831"/>
      <c r="K111" s="831"/>
      <c r="L111" s="831"/>
      <c r="M111" s="831"/>
      <c r="N111" s="831">
        <v>2</v>
      </c>
      <c r="O111" s="831">
        <v>620</v>
      </c>
      <c r="P111" s="827"/>
      <c r="Q111" s="832">
        <v>310</v>
      </c>
    </row>
    <row r="112" spans="1:17" ht="14.45" customHeight="1" x14ac:dyDescent="0.2">
      <c r="A112" s="821" t="s">
        <v>7972</v>
      </c>
      <c r="B112" s="822" t="s">
        <v>7973</v>
      </c>
      <c r="C112" s="822" t="s">
        <v>6329</v>
      </c>
      <c r="D112" s="822" t="s">
        <v>8040</v>
      </c>
      <c r="E112" s="822" t="s">
        <v>8041</v>
      </c>
      <c r="F112" s="831">
        <v>8</v>
      </c>
      <c r="G112" s="831">
        <v>2816</v>
      </c>
      <c r="H112" s="831">
        <v>1.1396195872116552</v>
      </c>
      <c r="I112" s="831">
        <v>352</v>
      </c>
      <c r="J112" s="831">
        <v>7</v>
      </c>
      <c r="K112" s="831">
        <v>2471</v>
      </c>
      <c r="L112" s="831">
        <v>1</v>
      </c>
      <c r="M112" s="831">
        <v>353</v>
      </c>
      <c r="N112" s="831">
        <v>3</v>
      </c>
      <c r="O112" s="831">
        <v>1062</v>
      </c>
      <c r="P112" s="827">
        <v>0.42978551193848646</v>
      </c>
      <c r="Q112" s="832">
        <v>354</v>
      </c>
    </row>
    <row r="113" spans="1:17" ht="14.45" customHeight="1" x14ac:dyDescent="0.2">
      <c r="A113" s="821" t="s">
        <v>7972</v>
      </c>
      <c r="B113" s="822" t="s">
        <v>7973</v>
      </c>
      <c r="C113" s="822" t="s">
        <v>6329</v>
      </c>
      <c r="D113" s="822" t="s">
        <v>8042</v>
      </c>
      <c r="E113" s="822" t="s">
        <v>8043</v>
      </c>
      <c r="F113" s="831">
        <v>11</v>
      </c>
      <c r="G113" s="831">
        <v>3872</v>
      </c>
      <c r="H113" s="831">
        <v>1.5669769324160259</v>
      </c>
      <c r="I113" s="831">
        <v>352</v>
      </c>
      <c r="J113" s="831">
        <v>7</v>
      </c>
      <c r="K113" s="831">
        <v>2471</v>
      </c>
      <c r="L113" s="831">
        <v>1</v>
      </c>
      <c r="M113" s="831">
        <v>353</v>
      </c>
      <c r="N113" s="831">
        <v>4</v>
      </c>
      <c r="O113" s="831">
        <v>1416</v>
      </c>
      <c r="P113" s="827">
        <v>0.57304734925131529</v>
      </c>
      <c r="Q113" s="832">
        <v>354</v>
      </c>
    </row>
    <row r="114" spans="1:17" ht="14.45" customHeight="1" x14ac:dyDescent="0.2">
      <c r="A114" s="821" t="s">
        <v>7972</v>
      </c>
      <c r="B114" s="822" t="s">
        <v>7973</v>
      </c>
      <c r="C114" s="822" t="s">
        <v>6329</v>
      </c>
      <c r="D114" s="822" t="s">
        <v>8044</v>
      </c>
      <c r="E114" s="822" t="s">
        <v>8045</v>
      </c>
      <c r="F114" s="831">
        <v>2</v>
      </c>
      <c r="G114" s="831">
        <v>2446</v>
      </c>
      <c r="H114" s="831">
        <v>0.66449334419994566</v>
      </c>
      <c r="I114" s="831">
        <v>1223</v>
      </c>
      <c r="J114" s="831">
        <v>3</v>
      </c>
      <c r="K114" s="831">
        <v>3681</v>
      </c>
      <c r="L114" s="831">
        <v>1</v>
      </c>
      <c r="M114" s="831">
        <v>1227</v>
      </c>
      <c r="N114" s="831">
        <v>4</v>
      </c>
      <c r="O114" s="831">
        <v>4920</v>
      </c>
      <c r="P114" s="827">
        <v>1.3365933170334148</v>
      </c>
      <c r="Q114" s="832">
        <v>1230</v>
      </c>
    </row>
    <row r="115" spans="1:17" ht="14.45" customHeight="1" x14ac:dyDescent="0.2">
      <c r="A115" s="821" t="s">
        <v>7972</v>
      </c>
      <c r="B115" s="822" t="s">
        <v>7973</v>
      </c>
      <c r="C115" s="822" t="s">
        <v>6329</v>
      </c>
      <c r="D115" s="822" t="s">
        <v>8046</v>
      </c>
      <c r="E115" s="822" t="s">
        <v>8047</v>
      </c>
      <c r="F115" s="831">
        <v>983</v>
      </c>
      <c r="G115" s="831">
        <v>774410</v>
      </c>
      <c r="H115" s="831">
        <v>0.85126473397770952</v>
      </c>
      <c r="I115" s="831">
        <v>787.80264496439474</v>
      </c>
      <c r="J115" s="831">
        <v>1153</v>
      </c>
      <c r="K115" s="831">
        <v>909717</v>
      </c>
      <c r="L115" s="831">
        <v>1</v>
      </c>
      <c r="M115" s="831">
        <v>789</v>
      </c>
      <c r="N115" s="831">
        <v>1886</v>
      </c>
      <c r="O115" s="831">
        <v>1491826</v>
      </c>
      <c r="P115" s="827">
        <v>1.6398792151845025</v>
      </c>
      <c r="Q115" s="832">
        <v>791</v>
      </c>
    </row>
    <row r="116" spans="1:17" ht="14.45" customHeight="1" x14ac:dyDescent="0.2">
      <c r="A116" s="821" t="s">
        <v>7972</v>
      </c>
      <c r="B116" s="822" t="s">
        <v>7973</v>
      </c>
      <c r="C116" s="822" t="s">
        <v>6329</v>
      </c>
      <c r="D116" s="822" t="s">
        <v>8048</v>
      </c>
      <c r="E116" s="822" t="s">
        <v>8049</v>
      </c>
      <c r="F116" s="831">
        <v>3</v>
      </c>
      <c r="G116" s="831">
        <v>567</v>
      </c>
      <c r="H116" s="831">
        <v>0.4263157894736842</v>
      </c>
      <c r="I116" s="831">
        <v>189</v>
      </c>
      <c r="J116" s="831">
        <v>7</v>
      </c>
      <c r="K116" s="831">
        <v>1330</v>
      </c>
      <c r="L116" s="831">
        <v>1</v>
      </c>
      <c r="M116" s="831">
        <v>190</v>
      </c>
      <c r="N116" s="831">
        <v>8</v>
      </c>
      <c r="O116" s="831">
        <v>1528</v>
      </c>
      <c r="P116" s="827">
        <v>1.1488721804511277</v>
      </c>
      <c r="Q116" s="832">
        <v>191</v>
      </c>
    </row>
    <row r="117" spans="1:17" ht="14.45" customHeight="1" x14ac:dyDescent="0.2">
      <c r="A117" s="821" t="s">
        <v>7972</v>
      </c>
      <c r="B117" s="822" t="s">
        <v>7973</v>
      </c>
      <c r="C117" s="822" t="s">
        <v>6329</v>
      </c>
      <c r="D117" s="822" t="s">
        <v>8050</v>
      </c>
      <c r="E117" s="822" t="s">
        <v>8051</v>
      </c>
      <c r="F117" s="831"/>
      <c r="G117" s="831"/>
      <c r="H117" s="831"/>
      <c r="I117" s="831"/>
      <c r="J117" s="831">
        <v>1</v>
      </c>
      <c r="K117" s="831">
        <v>365</v>
      </c>
      <c r="L117" s="831">
        <v>1</v>
      </c>
      <c r="M117" s="831">
        <v>365</v>
      </c>
      <c r="N117" s="831">
        <v>3</v>
      </c>
      <c r="O117" s="831">
        <v>1098</v>
      </c>
      <c r="P117" s="827">
        <v>3.0082191780821916</v>
      </c>
      <c r="Q117" s="832">
        <v>366</v>
      </c>
    </row>
    <row r="118" spans="1:17" ht="14.45" customHeight="1" x14ac:dyDescent="0.2">
      <c r="A118" s="821" t="s">
        <v>7972</v>
      </c>
      <c r="B118" s="822" t="s">
        <v>7973</v>
      </c>
      <c r="C118" s="822" t="s">
        <v>6329</v>
      </c>
      <c r="D118" s="822" t="s">
        <v>8052</v>
      </c>
      <c r="E118" s="822" t="s">
        <v>8053</v>
      </c>
      <c r="F118" s="831">
        <v>3</v>
      </c>
      <c r="G118" s="831">
        <v>687</v>
      </c>
      <c r="H118" s="831">
        <v>3</v>
      </c>
      <c r="I118" s="831">
        <v>229</v>
      </c>
      <c r="J118" s="831">
        <v>1</v>
      </c>
      <c r="K118" s="831">
        <v>229</v>
      </c>
      <c r="L118" s="831">
        <v>1</v>
      </c>
      <c r="M118" s="831">
        <v>229</v>
      </c>
      <c r="N118" s="831">
        <v>24</v>
      </c>
      <c r="O118" s="831">
        <v>5520</v>
      </c>
      <c r="P118" s="827">
        <v>24.104803493449783</v>
      </c>
      <c r="Q118" s="832">
        <v>230</v>
      </c>
    </row>
    <row r="119" spans="1:17" ht="14.45" customHeight="1" x14ac:dyDescent="0.2">
      <c r="A119" s="821" t="s">
        <v>7972</v>
      </c>
      <c r="B119" s="822" t="s">
        <v>7973</v>
      </c>
      <c r="C119" s="822" t="s">
        <v>6329</v>
      </c>
      <c r="D119" s="822" t="s">
        <v>8054</v>
      </c>
      <c r="E119" s="822" t="s">
        <v>8055</v>
      </c>
      <c r="F119" s="831">
        <v>2</v>
      </c>
      <c r="G119" s="831">
        <v>318</v>
      </c>
      <c r="H119" s="831"/>
      <c r="I119" s="831">
        <v>159</v>
      </c>
      <c r="J119" s="831"/>
      <c r="K119" s="831"/>
      <c r="L119" s="831"/>
      <c r="M119" s="831"/>
      <c r="N119" s="831">
        <v>1</v>
      </c>
      <c r="O119" s="831">
        <v>161</v>
      </c>
      <c r="P119" s="827"/>
      <c r="Q119" s="832">
        <v>161</v>
      </c>
    </row>
    <row r="120" spans="1:17" ht="14.45" customHeight="1" x14ac:dyDescent="0.2">
      <c r="A120" s="821" t="s">
        <v>7972</v>
      </c>
      <c r="B120" s="822" t="s">
        <v>7973</v>
      </c>
      <c r="C120" s="822" t="s">
        <v>6329</v>
      </c>
      <c r="D120" s="822" t="s">
        <v>8056</v>
      </c>
      <c r="E120" s="822" t="s">
        <v>8057</v>
      </c>
      <c r="F120" s="831">
        <v>36</v>
      </c>
      <c r="G120" s="831">
        <v>16632</v>
      </c>
      <c r="H120" s="831">
        <v>2.7632497092540289</v>
      </c>
      <c r="I120" s="831">
        <v>462</v>
      </c>
      <c r="J120" s="831">
        <v>13</v>
      </c>
      <c r="K120" s="831">
        <v>6019</v>
      </c>
      <c r="L120" s="831">
        <v>1</v>
      </c>
      <c r="M120" s="831">
        <v>463</v>
      </c>
      <c r="N120" s="831">
        <v>7</v>
      </c>
      <c r="O120" s="831">
        <v>3248</v>
      </c>
      <c r="P120" s="827">
        <v>0.53962452234590463</v>
      </c>
      <c r="Q120" s="832">
        <v>464</v>
      </c>
    </row>
    <row r="121" spans="1:17" ht="14.45" customHeight="1" x14ac:dyDescent="0.2">
      <c r="A121" s="821" t="s">
        <v>7972</v>
      </c>
      <c r="B121" s="822" t="s">
        <v>7973</v>
      </c>
      <c r="C121" s="822" t="s">
        <v>6329</v>
      </c>
      <c r="D121" s="822" t="s">
        <v>8058</v>
      </c>
      <c r="E121" s="822" t="s">
        <v>8059</v>
      </c>
      <c r="F121" s="831">
        <v>2</v>
      </c>
      <c r="G121" s="831">
        <v>1124</v>
      </c>
      <c r="H121" s="831">
        <v>1.9964476021314388</v>
      </c>
      <c r="I121" s="831">
        <v>562</v>
      </c>
      <c r="J121" s="831">
        <v>1</v>
      </c>
      <c r="K121" s="831">
        <v>563</v>
      </c>
      <c r="L121" s="831">
        <v>1</v>
      </c>
      <c r="M121" s="831">
        <v>563</v>
      </c>
      <c r="N121" s="831">
        <v>8</v>
      </c>
      <c r="O121" s="831">
        <v>4512</v>
      </c>
      <c r="P121" s="827">
        <v>8.0142095914742448</v>
      </c>
      <c r="Q121" s="832">
        <v>564</v>
      </c>
    </row>
    <row r="122" spans="1:17" ht="14.45" customHeight="1" x14ac:dyDescent="0.2">
      <c r="A122" s="821" t="s">
        <v>7972</v>
      </c>
      <c r="B122" s="822" t="s">
        <v>7973</v>
      </c>
      <c r="C122" s="822" t="s">
        <v>6329</v>
      </c>
      <c r="D122" s="822" t="s">
        <v>8060</v>
      </c>
      <c r="E122" s="822" t="s">
        <v>8061</v>
      </c>
      <c r="F122" s="831">
        <v>5</v>
      </c>
      <c r="G122" s="831">
        <v>665</v>
      </c>
      <c r="H122" s="831">
        <v>1.2406716417910448</v>
      </c>
      <c r="I122" s="831">
        <v>133</v>
      </c>
      <c r="J122" s="831">
        <v>4</v>
      </c>
      <c r="K122" s="831">
        <v>536</v>
      </c>
      <c r="L122" s="831">
        <v>1</v>
      </c>
      <c r="M122" s="831">
        <v>134</v>
      </c>
      <c r="N122" s="831">
        <v>5</v>
      </c>
      <c r="O122" s="831">
        <v>675</v>
      </c>
      <c r="P122" s="827">
        <v>1.2593283582089552</v>
      </c>
      <c r="Q122" s="832">
        <v>135</v>
      </c>
    </row>
    <row r="123" spans="1:17" ht="14.45" customHeight="1" x14ac:dyDescent="0.2">
      <c r="A123" s="821" t="s">
        <v>7972</v>
      </c>
      <c r="B123" s="822" t="s">
        <v>7973</v>
      </c>
      <c r="C123" s="822" t="s">
        <v>6329</v>
      </c>
      <c r="D123" s="822" t="s">
        <v>8062</v>
      </c>
      <c r="E123" s="822" t="s">
        <v>8063</v>
      </c>
      <c r="F123" s="831"/>
      <c r="G123" s="831"/>
      <c r="H123" s="831"/>
      <c r="I123" s="831"/>
      <c r="J123" s="831">
        <v>1</v>
      </c>
      <c r="K123" s="831">
        <v>576</v>
      </c>
      <c r="L123" s="831">
        <v>1</v>
      </c>
      <c r="M123" s="831">
        <v>576</v>
      </c>
      <c r="N123" s="831"/>
      <c r="O123" s="831"/>
      <c r="P123" s="827"/>
      <c r="Q123" s="832"/>
    </row>
    <row r="124" spans="1:17" ht="14.45" customHeight="1" x14ac:dyDescent="0.2">
      <c r="A124" s="821" t="s">
        <v>7972</v>
      </c>
      <c r="B124" s="822" t="s">
        <v>7973</v>
      </c>
      <c r="C124" s="822" t="s">
        <v>6329</v>
      </c>
      <c r="D124" s="822" t="s">
        <v>8064</v>
      </c>
      <c r="E124" s="822" t="s">
        <v>8065</v>
      </c>
      <c r="F124" s="831">
        <v>47</v>
      </c>
      <c r="G124" s="831">
        <v>4183</v>
      </c>
      <c r="H124" s="831">
        <v>0.75806451612903225</v>
      </c>
      <c r="I124" s="831">
        <v>89</v>
      </c>
      <c r="J124" s="831">
        <v>62</v>
      </c>
      <c r="K124" s="831">
        <v>5518</v>
      </c>
      <c r="L124" s="831">
        <v>1</v>
      </c>
      <c r="M124" s="831">
        <v>89</v>
      </c>
      <c r="N124" s="831">
        <v>38</v>
      </c>
      <c r="O124" s="831">
        <v>3420</v>
      </c>
      <c r="P124" s="827">
        <v>0.61978977890540055</v>
      </c>
      <c r="Q124" s="832">
        <v>90</v>
      </c>
    </row>
    <row r="125" spans="1:17" ht="14.45" customHeight="1" x14ac:dyDescent="0.2">
      <c r="A125" s="821" t="s">
        <v>7972</v>
      </c>
      <c r="B125" s="822" t="s">
        <v>7973</v>
      </c>
      <c r="C125" s="822" t="s">
        <v>6329</v>
      </c>
      <c r="D125" s="822" t="s">
        <v>8066</v>
      </c>
      <c r="E125" s="822" t="s">
        <v>8067</v>
      </c>
      <c r="F125" s="831">
        <v>13581</v>
      </c>
      <c r="G125" s="831">
        <v>407430</v>
      </c>
      <c r="H125" s="831">
        <v>0.93642694614907263</v>
      </c>
      <c r="I125" s="831">
        <v>30</v>
      </c>
      <c r="J125" s="831">
        <v>14503</v>
      </c>
      <c r="K125" s="831">
        <v>435090</v>
      </c>
      <c r="L125" s="831">
        <v>1</v>
      </c>
      <c r="M125" s="831">
        <v>30</v>
      </c>
      <c r="N125" s="831">
        <v>18429</v>
      </c>
      <c r="O125" s="831">
        <v>571299</v>
      </c>
      <c r="P125" s="827">
        <v>1.3130593670275115</v>
      </c>
      <c r="Q125" s="832">
        <v>31</v>
      </c>
    </row>
    <row r="126" spans="1:17" ht="14.45" customHeight="1" x14ac:dyDescent="0.2">
      <c r="A126" s="821" t="s">
        <v>7972</v>
      </c>
      <c r="B126" s="822" t="s">
        <v>7973</v>
      </c>
      <c r="C126" s="822" t="s">
        <v>6329</v>
      </c>
      <c r="D126" s="822" t="s">
        <v>8068</v>
      </c>
      <c r="E126" s="822" t="s">
        <v>8069</v>
      </c>
      <c r="F126" s="831">
        <v>9</v>
      </c>
      <c r="G126" s="831">
        <v>450</v>
      </c>
      <c r="H126" s="831">
        <v>0.6428571428571429</v>
      </c>
      <c r="I126" s="831">
        <v>50</v>
      </c>
      <c r="J126" s="831">
        <v>14</v>
      </c>
      <c r="K126" s="831">
        <v>700</v>
      </c>
      <c r="L126" s="831">
        <v>1</v>
      </c>
      <c r="M126" s="831">
        <v>50</v>
      </c>
      <c r="N126" s="831">
        <v>28</v>
      </c>
      <c r="O126" s="831">
        <v>1400</v>
      </c>
      <c r="P126" s="827">
        <v>2</v>
      </c>
      <c r="Q126" s="832">
        <v>50</v>
      </c>
    </row>
    <row r="127" spans="1:17" ht="14.45" customHeight="1" x14ac:dyDescent="0.2">
      <c r="A127" s="821" t="s">
        <v>7972</v>
      </c>
      <c r="B127" s="822" t="s">
        <v>7973</v>
      </c>
      <c r="C127" s="822" t="s">
        <v>6329</v>
      </c>
      <c r="D127" s="822" t="s">
        <v>8070</v>
      </c>
      <c r="E127" s="822" t="s">
        <v>8071</v>
      </c>
      <c r="F127" s="831">
        <v>2269</v>
      </c>
      <c r="G127" s="831">
        <v>27715</v>
      </c>
      <c r="H127" s="831">
        <v>0.82857484528685466</v>
      </c>
      <c r="I127" s="831">
        <v>12.214631996474218</v>
      </c>
      <c r="J127" s="831">
        <v>2573</v>
      </c>
      <c r="K127" s="831">
        <v>33449</v>
      </c>
      <c r="L127" s="831">
        <v>1</v>
      </c>
      <c r="M127" s="831">
        <v>13</v>
      </c>
      <c r="N127" s="831">
        <v>3221</v>
      </c>
      <c r="O127" s="831">
        <v>41873</v>
      </c>
      <c r="P127" s="827">
        <v>1.2518460940536338</v>
      </c>
      <c r="Q127" s="832">
        <v>13</v>
      </c>
    </row>
    <row r="128" spans="1:17" ht="14.45" customHeight="1" x14ac:dyDescent="0.2">
      <c r="A128" s="821" t="s">
        <v>7972</v>
      </c>
      <c r="B128" s="822" t="s">
        <v>7973</v>
      </c>
      <c r="C128" s="822" t="s">
        <v>6329</v>
      </c>
      <c r="D128" s="822" t="s">
        <v>8072</v>
      </c>
      <c r="E128" s="822" t="s">
        <v>8073</v>
      </c>
      <c r="F128" s="831">
        <v>19</v>
      </c>
      <c r="G128" s="831">
        <v>3477</v>
      </c>
      <c r="H128" s="831">
        <v>0.47241847826086958</v>
      </c>
      <c r="I128" s="831">
        <v>183</v>
      </c>
      <c r="J128" s="831">
        <v>40</v>
      </c>
      <c r="K128" s="831">
        <v>7360</v>
      </c>
      <c r="L128" s="831">
        <v>1</v>
      </c>
      <c r="M128" s="831">
        <v>184</v>
      </c>
      <c r="N128" s="831">
        <v>44</v>
      </c>
      <c r="O128" s="831">
        <v>8140</v>
      </c>
      <c r="P128" s="827">
        <v>1.1059782608695652</v>
      </c>
      <c r="Q128" s="832">
        <v>185</v>
      </c>
    </row>
    <row r="129" spans="1:17" ht="14.45" customHeight="1" x14ac:dyDescent="0.2">
      <c r="A129" s="821" t="s">
        <v>7972</v>
      </c>
      <c r="B129" s="822" t="s">
        <v>7973</v>
      </c>
      <c r="C129" s="822" t="s">
        <v>6329</v>
      </c>
      <c r="D129" s="822" t="s">
        <v>8074</v>
      </c>
      <c r="E129" s="822" t="s">
        <v>8075</v>
      </c>
      <c r="F129" s="831">
        <v>93</v>
      </c>
      <c r="G129" s="831">
        <v>6789</v>
      </c>
      <c r="H129" s="831">
        <v>0.84545454545454546</v>
      </c>
      <c r="I129" s="831">
        <v>73</v>
      </c>
      <c r="J129" s="831">
        <v>110</v>
      </c>
      <c r="K129" s="831">
        <v>8030</v>
      </c>
      <c r="L129" s="831">
        <v>1</v>
      </c>
      <c r="M129" s="831">
        <v>73</v>
      </c>
      <c r="N129" s="831">
        <v>82</v>
      </c>
      <c r="O129" s="831">
        <v>6068</v>
      </c>
      <c r="P129" s="827">
        <v>0.75566625155666256</v>
      </c>
      <c r="Q129" s="832">
        <v>74</v>
      </c>
    </row>
    <row r="130" spans="1:17" ht="14.45" customHeight="1" x14ac:dyDescent="0.2">
      <c r="A130" s="821" t="s">
        <v>7972</v>
      </c>
      <c r="B130" s="822" t="s">
        <v>7973</v>
      </c>
      <c r="C130" s="822" t="s">
        <v>6329</v>
      </c>
      <c r="D130" s="822" t="s">
        <v>8076</v>
      </c>
      <c r="E130" s="822" t="s">
        <v>8077</v>
      </c>
      <c r="F130" s="831">
        <v>14</v>
      </c>
      <c r="G130" s="831">
        <v>2576</v>
      </c>
      <c r="H130" s="831">
        <v>0.49729729729729732</v>
      </c>
      <c r="I130" s="831">
        <v>184</v>
      </c>
      <c r="J130" s="831">
        <v>28</v>
      </c>
      <c r="K130" s="831">
        <v>5180</v>
      </c>
      <c r="L130" s="831">
        <v>1</v>
      </c>
      <c r="M130" s="831">
        <v>185</v>
      </c>
      <c r="N130" s="831">
        <v>29</v>
      </c>
      <c r="O130" s="831">
        <v>5394</v>
      </c>
      <c r="P130" s="827">
        <v>1.0413127413127412</v>
      </c>
      <c r="Q130" s="832">
        <v>186</v>
      </c>
    </row>
    <row r="131" spans="1:17" ht="14.45" customHeight="1" x14ac:dyDescent="0.2">
      <c r="A131" s="821" t="s">
        <v>7972</v>
      </c>
      <c r="B131" s="822" t="s">
        <v>7973</v>
      </c>
      <c r="C131" s="822" t="s">
        <v>6329</v>
      </c>
      <c r="D131" s="822" t="s">
        <v>8078</v>
      </c>
      <c r="E131" s="822" t="s">
        <v>8079</v>
      </c>
      <c r="F131" s="831">
        <v>2288</v>
      </c>
      <c r="G131" s="831">
        <v>340912</v>
      </c>
      <c r="H131" s="831">
        <v>0.82946958637469581</v>
      </c>
      <c r="I131" s="831">
        <v>149</v>
      </c>
      <c r="J131" s="831">
        <v>2740</v>
      </c>
      <c r="K131" s="831">
        <v>411000</v>
      </c>
      <c r="L131" s="831">
        <v>1</v>
      </c>
      <c r="M131" s="831">
        <v>150</v>
      </c>
      <c r="N131" s="831">
        <v>3338</v>
      </c>
      <c r="O131" s="831">
        <v>500700</v>
      </c>
      <c r="P131" s="827">
        <v>1.2182481751824819</v>
      </c>
      <c r="Q131" s="832">
        <v>150</v>
      </c>
    </row>
    <row r="132" spans="1:17" ht="14.45" customHeight="1" x14ac:dyDescent="0.2">
      <c r="A132" s="821" t="s">
        <v>7972</v>
      </c>
      <c r="B132" s="822" t="s">
        <v>7973</v>
      </c>
      <c r="C132" s="822" t="s">
        <v>6329</v>
      </c>
      <c r="D132" s="822" t="s">
        <v>8080</v>
      </c>
      <c r="E132" s="822" t="s">
        <v>8081</v>
      </c>
      <c r="F132" s="831">
        <v>13081</v>
      </c>
      <c r="G132" s="831">
        <v>392430</v>
      </c>
      <c r="H132" s="831">
        <v>0.93576078403319263</v>
      </c>
      <c r="I132" s="831">
        <v>30</v>
      </c>
      <c r="J132" s="831">
        <v>13979</v>
      </c>
      <c r="K132" s="831">
        <v>419370</v>
      </c>
      <c r="L132" s="831">
        <v>1</v>
      </c>
      <c r="M132" s="831">
        <v>30</v>
      </c>
      <c r="N132" s="831">
        <v>17719</v>
      </c>
      <c r="O132" s="831">
        <v>549289</v>
      </c>
      <c r="P132" s="827">
        <v>1.3097956458497271</v>
      </c>
      <c r="Q132" s="832">
        <v>31</v>
      </c>
    </row>
    <row r="133" spans="1:17" ht="14.45" customHeight="1" x14ac:dyDescent="0.2">
      <c r="A133" s="821" t="s">
        <v>7972</v>
      </c>
      <c r="B133" s="822" t="s">
        <v>7973</v>
      </c>
      <c r="C133" s="822" t="s">
        <v>6329</v>
      </c>
      <c r="D133" s="822" t="s">
        <v>8082</v>
      </c>
      <c r="E133" s="822" t="s">
        <v>8083</v>
      </c>
      <c r="F133" s="831">
        <v>446</v>
      </c>
      <c r="G133" s="831">
        <v>13826</v>
      </c>
      <c r="H133" s="831">
        <v>0.89738430583501005</v>
      </c>
      <c r="I133" s="831">
        <v>31</v>
      </c>
      <c r="J133" s="831">
        <v>497</v>
      </c>
      <c r="K133" s="831">
        <v>15407</v>
      </c>
      <c r="L133" s="831">
        <v>1</v>
      </c>
      <c r="M133" s="831">
        <v>31</v>
      </c>
      <c r="N133" s="831">
        <v>844</v>
      </c>
      <c r="O133" s="831">
        <v>26164</v>
      </c>
      <c r="P133" s="827">
        <v>1.6981891348088531</v>
      </c>
      <c r="Q133" s="832">
        <v>31</v>
      </c>
    </row>
    <row r="134" spans="1:17" ht="14.45" customHeight="1" x14ac:dyDescent="0.2">
      <c r="A134" s="821" t="s">
        <v>7972</v>
      </c>
      <c r="B134" s="822" t="s">
        <v>7973</v>
      </c>
      <c r="C134" s="822" t="s">
        <v>6329</v>
      </c>
      <c r="D134" s="822" t="s">
        <v>8084</v>
      </c>
      <c r="E134" s="822" t="s">
        <v>8085</v>
      </c>
      <c r="F134" s="831">
        <v>618</v>
      </c>
      <c r="G134" s="831">
        <v>16835</v>
      </c>
      <c r="H134" s="831">
        <v>0.88679941002949858</v>
      </c>
      <c r="I134" s="831">
        <v>27.241100323624597</v>
      </c>
      <c r="J134" s="831">
        <v>678</v>
      </c>
      <c r="K134" s="831">
        <v>18984</v>
      </c>
      <c r="L134" s="831">
        <v>1</v>
      </c>
      <c r="M134" s="831">
        <v>28</v>
      </c>
      <c r="N134" s="831">
        <v>1045</v>
      </c>
      <c r="O134" s="831">
        <v>29260</v>
      </c>
      <c r="P134" s="827">
        <v>1.5412979351032448</v>
      </c>
      <c r="Q134" s="832">
        <v>28</v>
      </c>
    </row>
    <row r="135" spans="1:17" ht="14.45" customHeight="1" x14ac:dyDescent="0.2">
      <c r="A135" s="821" t="s">
        <v>7972</v>
      </c>
      <c r="B135" s="822" t="s">
        <v>7973</v>
      </c>
      <c r="C135" s="822" t="s">
        <v>6329</v>
      </c>
      <c r="D135" s="822" t="s">
        <v>8086</v>
      </c>
      <c r="E135" s="822" t="s">
        <v>8087</v>
      </c>
      <c r="F135" s="831">
        <v>1</v>
      </c>
      <c r="G135" s="831">
        <v>256</v>
      </c>
      <c r="H135" s="831">
        <v>0.99610894941634243</v>
      </c>
      <c r="I135" s="831">
        <v>256</v>
      </c>
      <c r="J135" s="831">
        <v>1</v>
      </c>
      <c r="K135" s="831">
        <v>257</v>
      </c>
      <c r="L135" s="831">
        <v>1</v>
      </c>
      <c r="M135" s="831">
        <v>257</v>
      </c>
      <c r="N135" s="831">
        <v>1</v>
      </c>
      <c r="O135" s="831">
        <v>258</v>
      </c>
      <c r="P135" s="827">
        <v>1.0038910505836576</v>
      </c>
      <c r="Q135" s="832">
        <v>258</v>
      </c>
    </row>
    <row r="136" spans="1:17" ht="14.45" customHeight="1" x14ac:dyDescent="0.2">
      <c r="A136" s="821" t="s">
        <v>7972</v>
      </c>
      <c r="B136" s="822" t="s">
        <v>7973</v>
      </c>
      <c r="C136" s="822" t="s">
        <v>6329</v>
      </c>
      <c r="D136" s="822" t="s">
        <v>8088</v>
      </c>
      <c r="E136" s="822" t="s">
        <v>8089</v>
      </c>
      <c r="F136" s="831">
        <v>18</v>
      </c>
      <c r="G136" s="831">
        <v>407</v>
      </c>
      <c r="H136" s="831">
        <v>0.520460358056266</v>
      </c>
      <c r="I136" s="831">
        <v>22.611111111111111</v>
      </c>
      <c r="J136" s="831">
        <v>34</v>
      </c>
      <c r="K136" s="831">
        <v>782</v>
      </c>
      <c r="L136" s="831">
        <v>1</v>
      </c>
      <c r="M136" s="831">
        <v>23</v>
      </c>
      <c r="N136" s="831">
        <v>82</v>
      </c>
      <c r="O136" s="831">
        <v>1886</v>
      </c>
      <c r="P136" s="827">
        <v>2.4117647058823528</v>
      </c>
      <c r="Q136" s="832">
        <v>23</v>
      </c>
    </row>
    <row r="137" spans="1:17" ht="14.45" customHeight="1" x14ac:dyDescent="0.2">
      <c r="A137" s="821" t="s">
        <v>7972</v>
      </c>
      <c r="B137" s="822" t="s">
        <v>7973</v>
      </c>
      <c r="C137" s="822" t="s">
        <v>6329</v>
      </c>
      <c r="D137" s="822" t="s">
        <v>8090</v>
      </c>
      <c r="E137" s="822" t="s">
        <v>8091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882</v>
      </c>
      <c r="P137" s="827"/>
      <c r="Q137" s="832">
        <v>882</v>
      </c>
    </row>
    <row r="138" spans="1:17" ht="14.45" customHeight="1" x14ac:dyDescent="0.2">
      <c r="A138" s="821" t="s">
        <v>7972</v>
      </c>
      <c r="B138" s="822" t="s">
        <v>7973</v>
      </c>
      <c r="C138" s="822" t="s">
        <v>6329</v>
      </c>
      <c r="D138" s="822" t="s">
        <v>8092</v>
      </c>
      <c r="E138" s="822" t="s">
        <v>8093</v>
      </c>
      <c r="F138" s="831">
        <v>1041</v>
      </c>
      <c r="G138" s="831">
        <v>26265</v>
      </c>
      <c r="H138" s="831">
        <v>0.94853737811484296</v>
      </c>
      <c r="I138" s="831">
        <v>25.230547550432277</v>
      </c>
      <c r="J138" s="831">
        <v>1065</v>
      </c>
      <c r="K138" s="831">
        <v>27690</v>
      </c>
      <c r="L138" s="831">
        <v>1</v>
      </c>
      <c r="M138" s="831">
        <v>26</v>
      </c>
      <c r="N138" s="831">
        <v>1450</v>
      </c>
      <c r="O138" s="831">
        <v>37700</v>
      </c>
      <c r="P138" s="827">
        <v>1.3615023474178405</v>
      </c>
      <c r="Q138" s="832">
        <v>26</v>
      </c>
    </row>
    <row r="139" spans="1:17" ht="14.45" customHeight="1" x14ac:dyDescent="0.2">
      <c r="A139" s="821" t="s">
        <v>7972</v>
      </c>
      <c r="B139" s="822" t="s">
        <v>7973</v>
      </c>
      <c r="C139" s="822" t="s">
        <v>6329</v>
      </c>
      <c r="D139" s="822" t="s">
        <v>8094</v>
      </c>
      <c r="E139" s="822" t="s">
        <v>8095</v>
      </c>
      <c r="F139" s="831">
        <v>41</v>
      </c>
      <c r="G139" s="831">
        <v>1353</v>
      </c>
      <c r="H139" s="831">
        <v>1.0789473684210527</v>
      </c>
      <c r="I139" s="831">
        <v>33</v>
      </c>
      <c r="J139" s="831">
        <v>38</v>
      </c>
      <c r="K139" s="831">
        <v>1254</v>
      </c>
      <c r="L139" s="831">
        <v>1</v>
      </c>
      <c r="M139" s="831">
        <v>33</v>
      </c>
      <c r="N139" s="831">
        <v>93</v>
      </c>
      <c r="O139" s="831">
        <v>3069</v>
      </c>
      <c r="P139" s="827">
        <v>2.4473684210526314</v>
      </c>
      <c r="Q139" s="832">
        <v>33</v>
      </c>
    </row>
    <row r="140" spans="1:17" ht="14.45" customHeight="1" x14ac:dyDescent="0.2">
      <c r="A140" s="821" t="s">
        <v>7972</v>
      </c>
      <c r="B140" s="822" t="s">
        <v>7973</v>
      </c>
      <c r="C140" s="822" t="s">
        <v>6329</v>
      </c>
      <c r="D140" s="822" t="s">
        <v>8096</v>
      </c>
      <c r="E140" s="822" t="s">
        <v>8097</v>
      </c>
      <c r="F140" s="831">
        <v>19</v>
      </c>
      <c r="G140" s="831">
        <v>570</v>
      </c>
      <c r="H140" s="831">
        <v>1.9</v>
      </c>
      <c r="I140" s="831">
        <v>30</v>
      </c>
      <c r="J140" s="831">
        <v>10</v>
      </c>
      <c r="K140" s="831">
        <v>300</v>
      </c>
      <c r="L140" s="831">
        <v>1</v>
      </c>
      <c r="M140" s="831">
        <v>30</v>
      </c>
      <c r="N140" s="831">
        <v>74</v>
      </c>
      <c r="O140" s="831">
        <v>2220</v>
      </c>
      <c r="P140" s="827">
        <v>7.4</v>
      </c>
      <c r="Q140" s="832">
        <v>30</v>
      </c>
    </row>
    <row r="141" spans="1:17" ht="14.45" customHeight="1" x14ac:dyDescent="0.2">
      <c r="A141" s="821" t="s">
        <v>7972</v>
      </c>
      <c r="B141" s="822" t="s">
        <v>7973</v>
      </c>
      <c r="C141" s="822" t="s">
        <v>6329</v>
      </c>
      <c r="D141" s="822" t="s">
        <v>8098</v>
      </c>
      <c r="E141" s="822" t="s">
        <v>8099</v>
      </c>
      <c r="F141" s="831"/>
      <c r="G141" s="831"/>
      <c r="H141" s="831"/>
      <c r="I141" s="831"/>
      <c r="J141" s="831">
        <v>1</v>
      </c>
      <c r="K141" s="831">
        <v>82</v>
      </c>
      <c r="L141" s="831">
        <v>1</v>
      </c>
      <c r="M141" s="831">
        <v>82</v>
      </c>
      <c r="N141" s="831">
        <v>1</v>
      </c>
      <c r="O141" s="831">
        <v>83</v>
      </c>
      <c r="P141" s="827">
        <v>1.0121951219512195</v>
      </c>
      <c r="Q141" s="832">
        <v>83</v>
      </c>
    </row>
    <row r="142" spans="1:17" ht="14.45" customHeight="1" x14ac:dyDescent="0.2">
      <c r="A142" s="821" t="s">
        <v>7972</v>
      </c>
      <c r="B142" s="822" t="s">
        <v>7973</v>
      </c>
      <c r="C142" s="822" t="s">
        <v>6329</v>
      </c>
      <c r="D142" s="822" t="s">
        <v>8100</v>
      </c>
      <c r="E142" s="822" t="s">
        <v>8101</v>
      </c>
      <c r="F142" s="831">
        <v>4</v>
      </c>
      <c r="G142" s="831">
        <v>820</v>
      </c>
      <c r="H142" s="831">
        <v>4.0196078431372548</v>
      </c>
      <c r="I142" s="831">
        <v>205</v>
      </c>
      <c r="J142" s="831">
        <v>1</v>
      </c>
      <c r="K142" s="831">
        <v>204</v>
      </c>
      <c r="L142" s="831">
        <v>1</v>
      </c>
      <c r="M142" s="831">
        <v>204</v>
      </c>
      <c r="N142" s="831">
        <v>2</v>
      </c>
      <c r="O142" s="831">
        <v>408</v>
      </c>
      <c r="P142" s="827">
        <v>2</v>
      </c>
      <c r="Q142" s="832">
        <v>204</v>
      </c>
    </row>
    <row r="143" spans="1:17" ht="14.45" customHeight="1" x14ac:dyDescent="0.2">
      <c r="A143" s="821" t="s">
        <v>7972</v>
      </c>
      <c r="B143" s="822" t="s">
        <v>7973</v>
      </c>
      <c r="C143" s="822" t="s">
        <v>6329</v>
      </c>
      <c r="D143" s="822" t="s">
        <v>8102</v>
      </c>
      <c r="E143" s="822" t="s">
        <v>8103</v>
      </c>
      <c r="F143" s="831">
        <v>653</v>
      </c>
      <c r="G143" s="831">
        <v>16978</v>
      </c>
      <c r="H143" s="831">
        <v>0.92755681818181823</v>
      </c>
      <c r="I143" s="831">
        <v>26</v>
      </c>
      <c r="J143" s="831">
        <v>704</v>
      </c>
      <c r="K143" s="831">
        <v>18304</v>
      </c>
      <c r="L143" s="831">
        <v>1</v>
      </c>
      <c r="M143" s="831">
        <v>26</v>
      </c>
      <c r="N143" s="831">
        <v>995</v>
      </c>
      <c r="O143" s="831">
        <v>25870</v>
      </c>
      <c r="P143" s="827">
        <v>1.4133522727272727</v>
      </c>
      <c r="Q143" s="832">
        <v>26</v>
      </c>
    </row>
    <row r="144" spans="1:17" ht="14.45" customHeight="1" x14ac:dyDescent="0.2">
      <c r="A144" s="821" t="s">
        <v>7972</v>
      </c>
      <c r="B144" s="822" t="s">
        <v>7973</v>
      </c>
      <c r="C144" s="822" t="s">
        <v>6329</v>
      </c>
      <c r="D144" s="822" t="s">
        <v>8104</v>
      </c>
      <c r="E144" s="822" t="s">
        <v>8105</v>
      </c>
      <c r="F144" s="831">
        <v>169</v>
      </c>
      <c r="G144" s="831">
        <v>14196</v>
      </c>
      <c r="H144" s="831">
        <v>0.75111111111111106</v>
      </c>
      <c r="I144" s="831">
        <v>84</v>
      </c>
      <c r="J144" s="831">
        <v>225</v>
      </c>
      <c r="K144" s="831">
        <v>18900</v>
      </c>
      <c r="L144" s="831">
        <v>1</v>
      </c>
      <c r="M144" s="831">
        <v>84</v>
      </c>
      <c r="N144" s="831">
        <v>219</v>
      </c>
      <c r="O144" s="831">
        <v>18396</v>
      </c>
      <c r="P144" s="827">
        <v>0.97333333333333338</v>
      </c>
      <c r="Q144" s="832">
        <v>84</v>
      </c>
    </row>
    <row r="145" spans="1:17" ht="14.45" customHeight="1" x14ac:dyDescent="0.2">
      <c r="A145" s="821" t="s">
        <v>7972</v>
      </c>
      <c r="B145" s="822" t="s">
        <v>7973</v>
      </c>
      <c r="C145" s="822" t="s">
        <v>6329</v>
      </c>
      <c r="D145" s="822" t="s">
        <v>8106</v>
      </c>
      <c r="E145" s="822" t="s">
        <v>8107</v>
      </c>
      <c r="F145" s="831">
        <v>28</v>
      </c>
      <c r="G145" s="831">
        <v>4928</v>
      </c>
      <c r="H145" s="831">
        <v>0.59237889169371316</v>
      </c>
      <c r="I145" s="831">
        <v>176</v>
      </c>
      <c r="J145" s="831">
        <v>47</v>
      </c>
      <c r="K145" s="831">
        <v>8319</v>
      </c>
      <c r="L145" s="831">
        <v>1</v>
      </c>
      <c r="M145" s="831">
        <v>177</v>
      </c>
      <c r="N145" s="831">
        <v>50</v>
      </c>
      <c r="O145" s="831">
        <v>8900</v>
      </c>
      <c r="P145" s="827">
        <v>1.0698401250150258</v>
      </c>
      <c r="Q145" s="832">
        <v>178</v>
      </c>
    </row>
    <row r="146" spans="1:17" ht="14.45" customHeight="1" x14ac:dyDescent="0.2">
      <c r="A146" s="821" t="s">
        <v>7972</v>
      </c>
      <c r="B146" s="822" t="s">
        <v>7973</v>
      </c>
      <c r="C146" s="822" t="s">
        <v>6329</v>
      </c>
      <c r="D146" s="822" t="s">
        <v>8108</v>
      </c>
      <c r="E146" s="822" t="s">
        <v>8109</v>
      </c>
      <c r="F146" s="831"/>
      <c r="G146" s="831"/>
      <c r="H146" s="831"/>
      <c r="I146" s="831"/>
      <c r="J146" s="831">
        <v>2</v>
      </c>
      <c r="K146" s="831">
        <v>508</v>
      </c>
      <c r="L146" s="831">
        <v>1</v>
      </c>
      <c r="M146" s="831">
        <v>254</v>
      </c>
      <c r="N146" s="831">
        <v>13</v>
      </c>
      <c r="O146" s="831">
        <v>3315</v>
      </c>
      <c r="P146" s="827">
        <v>6.5255905511811028</v>
      </c>
      <c r="Q146" s="832">
        <v>255</v>
      </c>
    </row>
    <row r="147" spans="1:17" ht="14.45" customHeight="1" x14ac:dyDescent="0.2">
      <c r="A147" s="821" t="s">
        <v>7972</v>
      </c>
      <c r="B147" s="822" t="s">
        <v>7973</v>
      </c>
      <c r="C147" s="822" t="s">
        <v>6329</v>
      </c>
      <c r="D147" s="822" t="s">
        <v>8110</v>
      </c>
      <c r="E147" s="822" t="s">
        <v>8111</v>
      </c>
      <c r="F147" s="831">
        <v>547</v>
      </c>
      <c r="G147" s="831">
        <v>8358</v>
      </c>
      <c r="H147" s="831">
        <v>0.52447289156626509</v>
      </c>
      <c r="I147" s="831">
        <v>15.279707495429616</v>
      </c>
      <c r="J147" s="831">
        <v>996</v>
      </c>
      <c r="K147" s="831">
        <v>15936</v>
      </c>
      <c r="L147" s="831">
        <v>1</v>
      </c>
      <c r="M147" s="831">
        <v>16</v>
      </c>
      <c r="N147" s="831">
        <v>1263</v>
      </c>
      <c r="O147" s="831">
        <v>20208</v>
      </c>
      <c r="P147" s="827">
        <v>1.2680722891566265</v>
      </c>
      <c r="Q147" s="832">
        <v>16</v>
      </c>
    </row>
    <row r="148" spans="1:17" ht="14.45" customHeight="1" x14ac:dyDescent="0.2">
      <c r="A148" s="821" t="s">
        <v>7972</v>
      </c>
      <c r="B148" s="822" t="s">
        <v>7973</v>
      </c>
      <c r="C148" s="822" t="s">
        <v>6329</v>
      </c>
      <c r="D148" s="822" t="s">
        <v>8112</v>
      </c>
      <c r="E148" s="822" t="s">
        <v>8113</v>
      </c>
      <c r="F148" s="831">
        <v>291</v>
      </c>
      <c r="G148" s="831">
        <v>6693</v>
      </c>
      <c r="H148" s="831">
        <v>0.72388059701492535</v>
      </c>
      <c r="I148" s="831">
        <v>23</v>
      </c>
      <c r="J148" s="831">
        <v>402</v>
      </c>
      <c r="K148" s="831">
        <v>9246</v>
      </c>
      <c r="L148" s="831">
        <v>1</v>
      </c>
      <c r="M148" s="831">
        <v>23</v>
      </c>
      <c r="N148" s="831">
        <v>673</v>
      </c>
      <c r="O148" s="831">
        <v>15479</v>
      </c>
      <c r="P148" s="827">
        <v>1.6741293532338308</v>
      </c>
      <c r="Q148" s="832">
        <v>23</v>
      </c>
    </row>
    <row r="149" spans="1:17" ht="14.45" customHeight="1" x14ac:dyDescent="0.2">
      <c r="A149" s="821" t="s">
        <v>7972</v>
      </c>
      <c r="B149" s="822" t="s">
        <v>7973</v>
      </c>
      <c r="C149" s="822" t="s">
        <v>6329</v>
      </c>
      <c r="D149" s="822" t="s">
        <v>8114</v>
      </c>
      <c r="E149" s="822" t="s">
        <v>8115</v>
      </c>
      <c r="F149" s="831"/>
      <c r="G149" s="831"/>
      <c r="H149" s="831"/>
      <c r="I149" s="831"/>
      <c r="J149" s="831">
        <v>2</v>
      </c>
      <c r="K149" s="831">
        <v>506</v>
      </c>
      <c r="L149" s="831">
        <v>1</v>
      </c>
      <c r="M149" s="831">
        <v>253</v>
      </c>
      <c r="N149" s="831">
        <v>12</v>
      </c>
      <c r="O149" s="831">
        <v>3048</v>
      </c>
      <c r="P149" s="827">
        <v>6.0237154150197627</v>
      </c>
      <c r="Q149" s="832">
        <v>254</v>
      </c>
    </row>
    <row r="150" spans="1:17" ht="14.45" customHeight="1" x14ac:dyDescent="0.2">
      <c r="A150" s="821" t="s">
        <v>7972</v>
      </c>
      <c r="B150" s="822" t="s">
        <v>7973</v>
      </c>
      <c r="C150" s="822" t="s">
        <v>6329</v>
      </c>
      <c r="D150" s="822" t="s">
        <v>8116</v>
      </c>
      <c r="E150" s="822" t="s">
        <v>8117</v>
      </c>
      <c r="F150" s="831">
        <v>335</v>
      </c>
      <c r="G150" s="831">
        <v>12395</v>
      </c>
      <c r="H150" s="831">
        <v>0.54032258064516125</v>
      </c>
      <c r="I150" s="831">
        <v>37</v>
      </c>
      <c r="J150" s="831">
        <v>620</v>
      </c>
      <c r="K150" s="831">
        <v>22940</v>
      </c>
      <c r="L150" s="831">
        <v>1</v>
      </c>
      <c r="M150" s="831">
        <v>37</v>
      </c>
      <c r="N150" s="831">
        <v>591</v>
      </c>
      <c r="O150" s="831">
        <v>21867</v>
      </c>
      <c r="P150" s="827">
        <v>0.95322580645161292</v>
      </c>
      <c r="Q150" s="832">
        <v>37</v>
      </c>
    </row>
    <row r="151" spans="1:17" ht="14.45" customHeight="1" x14ac:dyDescent="0.2">
      <c r="A151" s="821" t="s">
        <v>7972</v>
      </c>
      <c r="B151" s="822" t="s">
        <v>7973</v>
      </c>
      <c r="C151" s="822" t="s">
        <v>6329</v>
      </c>
      <c r="D151" s="822" t="s">
        <v>8118</v>
      </c>
      <c r="E151" s="822" t="s">
        <v>8119</v>
      </c>
      <c r="F151" s="831">
        <v>12809</v>
      </c>
      <c r="G151" s="831">
        <v>294607</v>
      </c>
      <c r="H151" s="831">
        <v>0.94364225725651985</v>
      </c>
      <c r="I151" s="831">
        <v>23</v>
      </c>
      <c r="J151" s="831">
        <v>13574</v>
      </c>
      <c r="K151" s="831">
        <v>312202</v>
      </c>
      <c r="L151" s="831">
        <v>1</v>
      </c>
      <c r="M151" s="831">
        <v>23</v>
      </c>
      <c r="N151" s="831">
        <v>17147</v>
      </c>
      <c r="O151" s="831">
        <v>394381</v>
      </c>
      <c r="P151" s="827">
        <v>1.263223810225431</v>
      </c>
      <c r="Q151" s="832">
        <v>23</v>
      </c>
    </row>
    <row r="152" spans="1:17" ht="14.45" customHeight="1" x14ac:dyDescent="0.2">
      <c r="A152" s="821" t="s">
        <v>7972</v>
      </c>
      <c r="B152" s="822" t="s">
        <v>7973</v>
      </c>
      <c r="C152" s="822" t="s">
        <v>6329</v>
      </c>
      <c r="D152" s="822" t="s">
        <v>8120</v>
      </c>
      <c r="E152" s="822" t="s">
        <v>8121</v>
      </c>
      <c r="F152" s="831"/>
      <c r="G152" s="831"/>
      <c r="H152" s="831"/>
      <c r="I152" s="831"/>
      <c r="J152" s="831">
        <v>1</v>
      </c>
      <c r="K152" s="831">
        <v>402</v>
      </c>
      <c r="L152" s="831">
        <v>1</v>
      </c>
      <c r="M152" s="831">
        <v>402</v>
      </c>
      <c r="N152" s="831">
        <v>1</v>
      </c>
      <c r="O152" s="831">
        <v>404</v>
      </c>
      <c r="P152" s="827">
        <v>1.0049751243781095</v>
      </c>
      <c r="Q152" s="832">
        <v>404</v>
      </c>
    </row>
    <row r="153" spans="1:17" ht="14.45" customHeight="1" x14ac:dyDescent="0.2">
      <c r="A153" s="821" t="s">
        <v>7972</v>
      </c>
      <c r="B153" s="822" t="s">
        <v>7973</v>
      </c>
      <c r="C153" s="822" t="s">
        <v>6329</v>
      </c>
      <c r="D153" s="822" t="s">
        <v>8122</v>
      </c>
      <c r="E153" s="822" t="s">
        <v>8123</v>
      </c>
      <c r="F153" s="831">
        <v>7</v>
      </c>
      <c r="G153" s="831">
        <v>1194</v>
      </c>
      <c r="H153" s="831">
        <v>0.8728070175438597</v>
      </c>
      <c r="I153" s="831">
        <v>170.57142857142858</v>
      </c>
      <c r="J153" s="831">
        <v>8</v>
      </c>
      <c r="K153" s="831">
        <v>1368</v>
      </c>
      <c r="L153" s="831">
        <v>1</v>
      </c>
      <c r="M153" s="831">
        <v>171</v>
      </c>
      <c r="N153" s="831">
        <v>10</v>
      </c>
      <c r="O153" s="831">
        <v>1710</v>
      </c>
      <c r="P153" s="827">
        <v>1.25</v>
      </c>
      <c r="Q153" s="832">
        <v>171</v>
      </c>
    </row>
    <row r="154" spans="1:17" ht="14.45" customHeight="1" x14ac:dyDescent="0.2">
      <c r="A154" s="821" t="s">
        <v>7972</v>
      </c>
      <c r="B154" s="822" t="s">
        <v>7973</v>
      </c>
      <c r="C154" s="822" t="s">
        <v>6329</v>
      </c>
      <c r="D154" s="822" t="s">
        <v>8124</v>
      </c>
      <c r="E154" s="822" t="s">
        <v>8125</v>
      </c>
      <c r="F154" s="831">
        <v>1</v>
      </c>
      <c r="G154" s="831">
        <v>588</v>
      </c>
      <c r="H154" s="831"/>
      <c r="I154" s="831">
        <v>588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7972</v>
      </c>
      <c r="B155" s="822" t="s">
        <v>7973</v>
      </c>
      <c r="C155" s="822" t="s">
        <v>6329</v>
      </c>
      <c r="D155" s="822" t="s">
        <v>8126</v>
      </c>
      <c r="E155" s="822" t="s">
        <v>8127</v>
      </c>
      <c r="F155" s="831">
        <v>1</v>
      </c>
      <c r="G155" s="831">
        <v>327</v>
      </c>
      <c r="H155" s="831">
        <v>0.99695121951219512</v>
      </c>
      <c r="I155" s="831">
        <v>327</v>
      </c>
      <c r="J155" s="831">
        <v>1</v>
      </c>
      <c r="K155" s="831">
        <v>328</v>
      </c>
      <c r="L155" s="831">
        <v>1</v>
      </c>
      <c r="M155" s="831">
        <v>328</v>
      </c>
      <c r="N155" s="831">
        <v>2</v>
      </c>
      <c r="O155" s="831">
        <v>658</v>
      </c>
      <c r="P155" s="827">
        <v>2.0060975609756095</v>
      </c>
      <c r="Q155" s="832">
        <v>329</v>
      </c>
    </row>
    <row r="156" spans="1:17" ht="14.45" customHeight="1" x14ac:dyDescent="0.2">
      <c r="A156" s="821" t="s">
        <v>7972</v>
      </c>
      <c r="B156" s="822" t="s">
        <v>7973</v>
      </c>
      <c r="C156" s="822" t="s">
        <v>6329</v>
      </c>
      <c r="D156" s="822" t="s">
        <v>8128</v>
      </c>
      <c r="E156" s="822" t="s">
        <v>8129</v>
      </c>
      <c r="F156" s="831">
        <v>1</v>
      </c>
      <c r="G156" s="831">
        <v>331</v>
      </c>
      <c r="H156" s="831">
        <v>1</v>
      </c>
      <c r="I156" s="831">
        <v>331</v>
      </c>
      <c r="J156" s="831">
        <v>1</v>
      </c>
      <c r="K156" s="831">
        <v>331</v>
      </c>
      <c r="L156" s="831">
        <v>1</v>
      </c>
      <c r="M156" s="831">
        <v>331</v>
      </c>
      <c r="N156" s="831"/>
      <c r="O156" s="831"/>
      <c r="P156" s="827"/>
      <c r="Q156" s="832"/>
    </row>
    <row r="157" spans="1:17" ht="14.45" customHeight="1" x14ac:dyDescent="0.2">
      <c r="A157" s="821" t="s">
        <v>7972</v>
      </c>
      <c r="B157" s="822" t="s">
        <v>7973</v>
      </c>
      <c r="C157" s="822" t="s">
        <v>6329</v>
      </c>
      <c r="D157" s="822" t="s">
        <v>8130</v>
      </c>
      <c r="E157" s="822" t="s">
        <v>8131</v>
      </c>
      <c r="F157" s="831"/>
      <c r="G157" s="831"/>
      <c r="H157" s="831"/>
      <c r="I157" s="831"/>
      <c r="J157" s="831">
        <v>1</v>
      </c>
      <c r="K157" s="831">
        <v>277</v>
      </c>
      <c r="L157" s="831">
        <v>1</v>
      </c>
      <c r="M157" s="831">
        <v>277</v>
      </c>
      <c r="N157" s="831"/>
      <c r="O157" s="831"/>
      <c r="P157" s="827"/>
      <c r="Q157" s="832"/>
    </row>
    <row r="158" spans="1:17" ht="14.45" customHeight="1" x14ac:dyDescent="0.2">
      <c r="A158" s="821" t="s">
        <v>7972</v>
      </c>
      <c r="B158" s="822" t="s">
        <v>7973</v>
      </c>
      <c r="C158" s="822" t="s">
        <v>6329</v>
      </c>
      <c r="D158" s="822" t="s">
        <v>8132</v>
      </c>
      <c r="E158" s="822" t="s">
        <v>8133</v>
      </c>
      <c r="F158" s="831">
        <v>680</v>
      </c>
      <c r="G158" s="831">
        <v>19720</v>
      </c>
      <c r="H158" s="831">
        <v>0.88197146562905315</v>
      </c>
      <c r="I158" s="831">
        <v>29</v>
      </c>
      <c r="J158" s="831">
        <v>771</v>
      </c>
      <c r="K158" s="831">
        <v>22359</v>
      </c>
      <c r="L158" s="831">
        <v>1</v>
      </c>
      <c r="M158" s="831">
        <v>29</v>
      </c>
      <c r="N158" s="831">
        <v>1134</v>
      </c>
      <c r="O158" s="831">
        <v>32886</v>
      </c>
      <c r="P158" s="827">
        <v>1.4708171206225682</v>
      </c>
      <c r="Q158" s="832">
        <v>29</v>
      </c>
    </row>
    <row r="159" spans="1:17" ht="14.45" customHeight="1" x14ac:dyDescent="0.2">
      <c r="A159" s="821" t="s">
        <v>7972</v>
      </c>
      <c r="B159" s="822" t="s">
        <v>7973</v>
      </c>
      <c r="C159" s="822" t="s">
        <v>6329</v>
      </c>
      <c r="D159" s="822" t="s">
        <v>8134</v>
      </c>
      <c r="E159" s="822" t="s">
        <v>8135</v>
      </c>
      <c r="F159" s="831">
        <v>128</v>
      </c>
      <c r="G159" s="831">
        <v>22784</v>
      </c>
      <c r="H159" s="831">
        <v>0.29396054549911621</v>
      </c>
      <c r="I159" s="831">
        <v>178</v>
      </c>
      <c r="J159" s="831">
        <v>433</v>
      </c>
      <c r="K159" s="831">
        <v>77507</v>
      </c>
      <c r="L159" s="831">
        <v>1</v>
      </c>
      <c r="M159" s="831">
        <v>179</v>
      </c>
      <c r="N159" s="831">
        <v>688</v>
      </c>
      <c r="O159" s="831">
        <v>123152</v>
      </c>
      <c r="P159" s="827">
        <v>1.5889145496535797</v>
      </c>
      <c r="Q159" s="832">
        <v>179</v>
      </c>
    </row>
    <row r="160" spans="1:17" ht="14.45" customHeight="1" x14ac:dyDescent="0.2">
      <c r="A160" s="821" t="s">
        <v>7972</v>
      </c>
      <c r="B160" s="822" t="s">
        <v>7973</v>
      </c>
      <c r="C160" s="822" t="s">
        <v>6329</v>
      </c>
      <c r="D160" s="822" t="s">
        <v>8136</v>
      </c>
      <c r="E160" s="822" t="s">
        <v>3347</v>
      </c>
      <c r="F160" s="831">
        <v>1</v>
      </c>
      <c r="G160" s="831">
        <v>199</v>
      </c>
      <c r="H160" s="831"/>
      <c r="I160" s="831">
        <v>199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7972</v>
      </c>
      <c r="B161" s="822" t="s">
        <v>7973</v>
      </c>
      <c r="C161" s="822" t="s">
        <v>6329</v>
      </c>
      <c r="D161" s="822" t="s">
        <v>8137</v>
      </c>
      <c r="E161" s="822" t="s">
        <v>8138</v>
      </c>
      <c r="F161" s="831">
        <v>18</v>
      </c>
      <c r="G161" s="831">
        <v>274</v>
      </c>
      <c r="H161" s="831">
        <v>0.4391025641025641</v>
      </c>
      <c r="I161" s="831">
        <v>15.222222222222221</v>
      </c>
      <c r="J161" s="831">
        <v>39</v>
      </c>
      <c r="K161" s="831">
        <v>624</v>
      </c>
      <c r="L161" s="831">
        <v>1</v>
      </c>
      <c r="M161" s="831">
        <v>16</v>
      </c>
      <c r="N161" s="831">
        <v>26</v>
      </c>
      <c r="O161" s="831">
        <v>416</v>
      </c>
      <c r="P161" s="827">
        <v>0.66666666666666663</v>
      </c>
      <c r="Q161" s="832">
        <v>16</v>
      </c>
    </row>
    <row r="162" spans="1:17" ht="14.45" customHeight="1" x14ac:dyDescent="0.2">
      <c r="A162" s="821" t="s">
        <v>7972</v>
      </c>
      <c r="B162" s="822" t="s">
        <v>7973</v>
      </c>
      <c r="C162" s="822" t="s">
        <v>6329</v>
      </c>
      <c r="D162" s="822" t="s">
        <v>8139</v>
      </c>
      <c r="E162" s="822" t="s">
        <v>8140</v>
      </c>
      <c r="F162" s="831">
        <v>1102</v>
      </c>
      <c r="G162" s="831">
        <v>21222</v>
      </c>
      <c r="H162" s="831">
        <v>0.72529049897470954</v>
      </c>
      <c r="I162" s="831">
        <v>19.25771324863884</v>
      </c>
      <c r="J162" s="831">
        <v>1463</v>
      </c>
      <c r="K162" s="831">
        <v>29260</v>
      </c>
      <c r="L162" s="831">
        <v>1</v>
      </c>
      <c r="M162" s="831">
        <v>20</v>
      </c>
      <c r="N162" s="831">
        <v>1795</v>
      </c>
      <c r="O162" s="831">
        <v>35900</v>
      </c>
      <c r="P162" s="827">
        <v>1.226930963773069</v>
      </c>
      <c r="Q162" s="832">
        <v>20</v>
      </c>
    </row>
    <row r="163" spans="1:17" ht="14.45" customHeight="1" x14ac:dyDescent="0.2">
      <c r="A163" s="821" t="s">
        <v>7972</v>
      </c>
      <c r="B163" s="822" t="s">
        <v>7973</v>
      </c>
      <c r="C163" s="822" t="s">
        <v>6329</v>
      </c>
      <c r="D163" s="822" t="s">
        <v>8141</v>
      </c>
      <c r="E163" s="822" t="s">
        <v>8142</v>
      </c>
      <c r="F163" s="831">
        <v>1731</v>
      </c>
      <c r="G163" s="831">
        <v>34620</v>
      </c>
      <c r="H163" s="831">
        <v>0.825071496663489</v>
      </c>
      <c r="I163" s="831">
        <v>20</v>
      </c>
      <c r="J163" s="831">
        <v>2098</v>
      </c>
      <c r="K163" s="831">
        <v>41960</v>
      </c>
      <c r="L163" s="831">
        <v>1</v>
      </c>
      <c r="M163" s="831">
        <v>20</v>
      </c>
      <c r="N163" s="831">
        <v>2789</v>
      </c>
      <c r="O163" s="831">
        <v>55780</v>
      </c>
      <c r="P163" s="827">
        <v>1.3293612964728312</v>
      </c>
      <c r="Q163" s="832">
        <v>20</v>
      </c>
    </row>
    <row r="164" spans="1:17" ht="14.45" customHeight="1" x14ac:dyDescent="0.2">
      <c r="A164" s="821" t="s">
        <v>7972</v>
      </c>
      <c r="B164" s="822" t="s">
        <v>7973</v>
      </c>
      <c r="C164" s="822" t="s">
        <v>6329</v>
      </c>
      <c r="D164" s="822" t="s">
        <v>8143</v>
      </c>
      <c r="E164" s="822" t="s">
        <v>8144</v>
      </c>
      <c r="F164" s="831">
        <v>1</v>
      </c>
      <c r="G164" s="831">
        <v>186</v>
      </c>
      <c r="H164" s="831">
        <v>0.99465240641711228</v>
      </c>
      <c r="I164" s="831">
        <v>186</v>
      </c>
      <c r="J164" s="831">
        <v>1</v>
      </c>
      <c r="K164" s="831">
        <v>187</v>
      </c>
      <c r="L164" s="831">
        <v>1</v>
      </c>
      <c r="M164" s="831">
        <v>187</v>
      </c>
      <c r="N164" s="831"/>
      <c r="O164" s="831"/>
      <c r="P164" s="827"/>
      <c r="Q164" s="832"/>
    </row>
    <row r="165" spans="1:17" ht="14.45" customHeight="1" x14ac:dyDescent="0.2">
      <c r="A165" s="821" t="s">
        <v>7972</v>
      </c>
      <c r="B165" s="822" t="s">
        <v>7973</v>
      </c>
      <c r="C165" s="822" t="s">
        <v>6329</v>
      </c>
      <c r="D165" s="822" t="s">
        <v>8145</v>
      </c>
      <c r="E165" s="822" t="s">
        <v>8146</v>
      </c>
      <c r="F165" s="831">
        <v>2</v>
      </c>
      <c r="G165" s="831">
        <v>378</v>
      </c>
      <c r="H165" s="831">
        <v>1.9894736842105263</v>
      </c>
      <c r="I165" s="831">
        <v>189</v>
      </c>
      <c r="J165" s="831">
        <v>1</v>
      </c>
      <c r="K165" s="831">
        <v>190</v>
      </c>
      <c r="L165" s="831">
        <v>1</v>
      </c>
      <c r="M165" s="831">
        <v>190</v>
      </c>
      <c r="N165" s="831"/>
      <c r="O165" s="831"/>
      <c r="P165" s="827"/>
      <c r="Q165" s="832"/>
    </row>
    <row r="166" spans="1:17" ht="14.45" customHeight="1" x14ac:dyDescent="0.2">
      <c r="A166" s="821" t="s">
        <v>7972</v>
      </c>
      <c r="B166" s="822" t="s">
        <v>7973</v>
      </c>
      <c r="C166" s="822" t="s">
        <v>6329</v>
      </c>
      <c r="D166" s="822" t="s">
        <v>8147</v>
      </c>
      <c r="E166" s="822" t="s">
        <v>8148</v>
      </c>
      <c r="F166" s="831">
        <v>1</v>
      </c>
      <c r="G166" s="831">
        <v>268</v>
      </c>
      <c r="H166" s="831"/>
      <c r="I166" s="831">
        <v>268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7972</v>
      </c>
      <c r="B167" s="822" t="s">
        <v>7973</v>
      </c>
      <c r="C167" s="822" t="s">
        <v>6329</v>
      </c>
      <c r="D167" s="822" t="s">
        <v>8149</v>
      </c>
      <c r="E167" s="822" t="s">
        <v>8150</v>
      </c>
      <c r="F167" s="831">
        <v>6</v>
      </c>
      <c r="G167" s="831">
        <v>1041</v>
      </c>
      <c r="H167" s="831">
        <v>0.74784482758620685</v>
      </c>
      <c r="I167" s="831">
        <v>173.5</v>
      </c>
      <c r="J167" s="831">
        <v>8</v>
      </c>
      <c r="K167" s="831">
        <v>1392</v>
      </c>
      <c r="L167" s="831">
        <v>1</v>
      </c>
      <c r="M167" s="831">
        <v>174</v>
      </c>
      <c r="N167" s="831">
        <v>9</v>
      </c>
      <c r="O167" s="831">
        <v>1566</v>
      </c>
      <c r="P167" s="827">
        <v>1.125</v>
      </c>
      <c r="Q167" s="832">
        <v>174</v>
      </c>
    </row>
    <row r="168" spans="1:17" ht="14.45" customHeight="1" x14ac:dyDescent="0.2">
      <c r="A168" s="821" t="s">
        <v>7972</v>
      </c>
      <c r="B168" s="822" t="s">
        <v>7973</v>
      </c>
      <c r="C168" s="822" t="s">
        <v>6329</v>
      </c>
      <c r="D168" s="822" t="s">
        <v>8151</v>
      </c>
      <c r="E168" s="822" t="s">
        <v>8152</v>
      </c>
      <c r="F168" s="831">
        <v>250</v>
      </c>
      <c r="G168" s="831">
        <v>21000</v>
      </c>
      <c r="H168" s="831">
        <v>0.83056478405315615</v>
      </c>
      <c r="I168" s="831">
        <v>84</v>
      </c>
      <c r="J168" s="831">
        <v>301</v>
      </c>
      <c r="K168" s="831">
        <v>25284</v>
      </c>
      <c r="L168" s="831">
        <v>1</v>
      </c>
      <c r="M168" s="831">
        <v>84</v>
      </c>
      <c r="N168" s="831">
        <v>223</v>
      </c>
      <c r="O168" s="831">
        <v>18732</v>
      </c>
      <c r="P168" s="827">
        <v>0.74086378737541525</v>
      </c>
      <c r="Q168" s="832">
        <v>84</v>
      </c>
    </row>
    <row r="169" spans="1:17" ht="14.45" customHeight="1" x14ac:dyDescent="0.2">
      <c r="A169" s="821" t="s">
        <v>7972</v>
      </c>
      <c r="B169" s="822" t="s">
        <v>7973</v>
      </c>
      <c r="C169" s="822" t="s">
        <v>6329</v>
      </c>
      <c r="D169" s="822" t="s">
        <v>8153</v>
      </c>
      <c r="E169" s="822" t="s">
        <v>8154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267</v>
      </c>
      <c r="P169" s="827"/>
      <c r="Q169" s="832">
        <v>267</v>
      </c>
    </row>
    <row r="170" spans="1:17" ht="14.45" customHeight="1" x14ac:dyDescent="0.2">
      <c r="A170" s="821" t="s">
        <v>7972</v>
      </c>
      <c r="B170" s="822" t="s">
        <v>7973</v>
      </c>
      <c r="C170" s="822" t="s">
        <v>6329</v>
      </c>
      <c r="D170" s="822" t="s">
        <v>8155</v>
      </c>
      <c r="E170" s="822" t="s">
        <v>8156</v>
      </c>
      <c r="F170" s="831">
        <v>3</v>
      </c>
      <c r="G170" s="831">
        <v>234</v>
      </c>
      <c r="H170" s="831"/>
      <c r="I170" s="831">
        <v>78</v>
      </c>
      <c r="J170" s="831"/>
      <c r="K170" s="831"/>
      <c r="L170" s="831"/>
      <c r="M170" s="831"/>
      <c r="N170" s="831">
        <v>7</v>
      </c>
      <c r="O170" s="831">
        <v>553</v>
      </c>
      <c r="P170" s="827"/>
      <c r="Q170" s="832">
        <v>79</v>
      </c>
    </row>
    <row r="171" spans="1:17" ht="14.45" customHeight="1" x14ac:dyDescent="0.2">
      <c r="A171" s="821" t="s">
        <v>7972</v>
      </c>
      <c r="B171" s="822" t="s">
        <v>7973</v>
      </c>
      <c r="C171" s="822" t="s">
        <v>6329</v>
      </c>
      <c r="D171" s="822" t="s">
        <v>8157</v>
      </c>
      <c r="E171" s="822" t="s">
        <v>8158</v>
      </c>
      <c r="F171" s="831">
        <v>1</v>
      </c>
      <c r="G171" s="831">
        <v>301</v>
      </c>
      <c r="H171" s="831">
        <v>0.33222958057395141</v>
      </c>
      <c r="I171" s="831">
        <v>301</v>
      </c>
      <c r="J171" s="831">
        <v>3</v>
      </c>
      <c r="K171" s="831">
        <v>906</v>
      </c>
      <c r="L171" s="831">
        <v>1</v>
      </c>
      <c r="M171" s="831">
        <v>302</v>
      </c>
      <c r="N171" s="831">
        <v>2</v>
      </c>
      <c r="O171" s="831">
        <v>606</v>
      </c>
      <c r="P171" s="827">
        <v>0.66887417218543044</v>
      </c>
      <c r="Q171" s="832">
        <v>303</v>
      </c>
    </row>
    <row r="172" spans="1:17" ht="14.45" customHeight="1" x14ac:dyDescent="0.2">
      <c r="A172" s="821" t="s">
        <v>7972</v>
      </c>
      <c r="B172" s="822" t="s">
        <v>7973</v>
      </c>
      <c r="C172" s="822" t="s">
        <v>6329</v>
      </c>
      <c r="D172" s="822" t="s">
        <v>8159</v>
      </c>
      <c r="E172" s="822" t="s">
        <v>8160</v>
      </c>
      <c r="F172" s="831">
        <v>4</v>
      </c>
      <c r="G172" s="831">
        <v>87</v>
      </c>
      <c r="H172" s="831">
        <v>0.28246753246753248</v>
      </c>
      <c r="I172" s="831">
        <v>21.75</v>
      </c>
      <c r="J172" s="831">
        <v>14</v>
      </c>
      <c r="K172" s="831">
        <v>308</v>
      </c>
      <c r="L172" s="831">
        <v>1</v>
      </c>
      <c r="M172" s="831">
        <v>22</v>
      </c>
      <c r="N172" s="831">
        <v>10</v>
      </c>
      <c r="O172" s="831">
        <v>220</v>
      </c>
      <c r="P172" s="827">
        <v>0.7142857142857143</v>
      </c>
      <c r="Q172" s="832">
        <v>22</v>
      </c>
    </row>
    <row r="173" spans="1:17" ht="14.45" customHeight="1" x14ac:dyDescent="0.2">
      <c r="A173" s="821" t="s">
        <v>7972</v>
      </c>
      <c r="B173" s="822" t="s">
        <v>7973</v>
      </c>
      <c r="C173" s="822" t="s">
        <v>6329</v>
      </c>
      <c r="D173" s="822" t="s">
        <v>8161</v>
      </c>
      <c r="E173" s="822" t="s">
        <v>8162</v>
      </c>
      <c r="F173" s="831">
        <v>192</v>
      </c>
      <c r="G173" s="831">
        <v>4224</v>
      </c>
      <c r="H173" s="831">
        <v>0.80334728033472802</v>
      </c>
      <c r="I173" s="831">
        <v>22</v>
      </c>
      <c r="J173" s="831">
        <v>239</v>
      </c>
      <c r="K173" s="831">
        <v>5258</v>
      </c>
      <c r="L173" s="831">
        <v>1</v>
      </c>
      <c r="M173" s="831">
        <v>22</v>
      </c>
      <c r="N173" s="831">
        <v>246</v>
      </c>
      <c r="O173" s="831">
        <v>5412</v>
      </c>
      <c r="P173" s="827">
        <v>1.0292887029288702</v>
      </c>
      <c r="Q173" s="832">
        <v>22</v>
      </c>
    </row>
    <row r="174" spans="1:17" ht="14.45" customHeight="1" x14ac:dyDescent="0.2">
      <c r="A174" s="821" t="s">
        <v>7972</v>
      </c>
      <c r="B174" s="822" t="s">
        <v>7973</v>
      </c>
      <c r="C174" s="822" t="s">
        <v>6329</v>
      </c>
      <c r="D174" s="822" t="s">
        <v>8163</v>
      </c>
      <c r="E174" s="822" t="s">
        <v>8164</v>
      </c>
      <c r="F174" s="831">
        <v>1</v>
      </c>
      <c r="G174" s="831">
        <v>172</v>
      </c>
      <c r="H174" s="831"/>
      <c r="I174" s="831">
        <v>172</v>
      </c>
      <c r="J174" s="831"/>
      <c r="K174" s="831"/>
      <c r="L174" s="831"/>
      <c r="M174" s="831"/>
      <c r="N174" s="831">
        <v>2</v>
      </c>
      <c r="O174" s="831">
        <v>348</v>
      </c>
      <c r="P174" s="827"/>
      <c r="Q174" s="832">
        <v>174</v>
      </c>
    </row>
    <row r="175" spans="1:17" ht="14.45" customHeight="1" x14ac:dyDescent="0.2">
      <c r="A175" s="821" t="s">
        <v>7972</v>
      </c>
      <c r="B175" s="822" t="s">
        <v>7973</v>
      </c>
      <c r="C175" s="822" t="s">
        <v>6329</v>
      </c>
      <c r="D175" s="822" t="s">
        <v>8165</v>
      </c>
      <c r="E175" s="822" t="s">
        <v>8166</v>
      </c>
      <c r="F175" s="831"/>
      <c r="G175" s="831"/>
      <c r="H175" s="831"/>
      <c r="I175" s="831"/>
      <c r="J175" s="831">
        <v>3</v>
      </c>
      <c r="K175" s="831">
        <v>1485</v>
      </c>
      <c r="L175" s="831">
        <v>1</v>
      </c>
      <c r="M175" s="831">
        <v>495</v>
      </c>
      <c r="N175" s="831"/>
      <c r="O175" s="831"/>
      <c r="P175" s="827"/>
      <c r="Q175" s="832"/>
    </row>
    <row r="176" spans="1:17" ht="14.45" customHeight="1" x14ac:dyDescent="0.2">
      <c r="A176" s="821" t="s">
        <v>7972</v>
      </c>
      <c r="B176" s="822" t="s">
        <v>7973</v>
      </c>
      <c r="C176" s="822" t="s">
        <v>6329</v>
      </c>
      <c r="D176" s="822" t="s">
        <v>8167</v>
      </c>
      <c r="E176" s="822" t="s">
        <v>8168</v>
      </c>
      <c r="F176" s="831">
        <v>1</v>
      </c>
      <c r="G176" s="831">
        <v>192</v>
      </c>
      <c r="H176" s="831">
        <v>0.5</v>
      </c>
      <c r="I176" s="831">
        <v>192</v>
      </c>
      <c r="J176" s="831">
        <v>2</v>
      </c>
      <c r="K176" s="831">
        <v>384</v>
      </c>
      <c r="L176" s="831">
        <v>1</v>
      </c>
      <c r="M176" s="831">
        <v>192</v>
      </c>
      <c r="N176" s="831">
        <v>1</v>
      </c>
      <c r="O176" s="831">
        <v>193</v>
      </c>
      <c r="P176" s="827">
        <v>0.50260416666666663</v>
      </c>
      <c r="Q176" s="832">
        <v>193</v>
      </c>
    </row>
    <row r="177" spans="1:17" ht="14.45" customHeight="1" x14ac:dyDescent="0.2">
      <c r="A177" s="821" t="s">
        <v>7972</v>
      </c>
      <c r="B177" s="822" t="s">
        <v>7973</v>
      </c>
      <c r="C177" s="822" t="s">
        <v>6329</v>
      </c>
      <c r="D177" s="822" t="s">
        <v>8169</v>
      </c>
      <c r="E177" s="822" t="s">
        <v>8170</v>
      </c>
      <c r="F177" s="831">
        <v>5</v>
      </c>
      <c r="G177" s="831">
        <v>1025</v>
      </c>
      <c r="H177" s="831"/>
      <c r="I177" s="831">
        <v>205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7972</v>
      </c>
      <c r="B178" s="822" t="s">
        <v>7973</v>
      </c>
      <c r="C178" s="822" t="s">
        <v>6329</v>
      </c>
      <c r="D178" s="822" t="s">
        <v>8171</v>
      </c>
      <c r="E178" s="822" t="s">
        <v>8172</v>
      </c>
      <c r="F178" s="831">
        <v>16</v>
      </c>
      <c r="G178" s="831">
        <v>2684</v>
      </c>
      <c r="H178" s="831">
        <v>2.6626984126984126</v>
      </c>
      <c r="I178" s="831">
        <v>167.75</v>
      </c>
      <c r="J178" s="831">
        <v>6</v>
      </c>
      <c r="K178" s="831">
        <v>1008</v>
      </c>
      <c r="L178" s="831">
        <v>1</v>
      </c>
      <c r="M178" s="831">
        <v>168</v>
      </c>
      <c r="N178" s="831">
        <v>11</v>
      </c>
      <c r="O178" s="831">
        <v>1848</v>
      </c>
      <c r="P178" s="827">
        <v>1.8333333333333333</v>
      </c>
      <c r="Q178" s="832">
        <v>168</v>
      </c>
    </row>
    <row r="179" spans="1:17" ht="14.45" customHeight="1" x14ac:dyDescent="0.2">
      <c r="A179" s="821" t="s">
        <v>7972</v>
      </c>
      <c r="B179" s="822" t="s">
        <v>7973</v>
      </c>
      <c r="C179" s="822" t="s">
        <v>6329</v>
      </c>
      <c r="D179" s="822" t="s">
        <v>8173</v>
      </c>
      <c r="E179" s="822" t="s">
        <v>8174</v>
      </c>
      <c r="F179" s="831">
        <v>3</v>
      </c>
      <c r="G179" s="831">
        <v>381</v>
      </c>
      <c r="H179" s="831">
        <v>0.27272727272727271</v>
      </c>
      <c r="I179" s="831">
        <v>127</v>
      </c>
      <c r="J179" s="831">
        <v>11</v>
      </c>
      <c r="K179" s="831">
        <v>1397</v>
      </c>
      <c r="L179" s="831">
        <v>1</v>
      </c>
      <c r="M179" s="831">
        <v>127</v>
      </c>
      <c r="N179" s="831">
        <v>8</v>
      </c>
      <c r="O179" s="831">
        <v>1016</v>
      </c>
      <c r="P179" s="827">
        <v>0.72727272727272729</v>
      </c>
      <c r="Q179" s="832">
        <v>127</v>
      </c>
    </row>
    <row r="180" spans="1:17" ht="14.45" customHeight="1" x14ac:dyDescent="0.2">
      <c r="A180" s="821" t="s">
        <v>7972</v>
      </c>
      <c r="B180" s="822" t="s">
        <v>7973</v>
      </c>
      <c r="C180" s="822" t="s">
        <v>6329</v>
      </c>
      <c r="D180" s="822" t="s">
        <v>8175</v>
      </c>
      <c r="E180" s="822" t="s">
        <v>8176</v>
      </c>
      <c r="F180" s="831"/>
      <c r="G180" s="831"/>
      <c r="H180" s="831"/>
      <c r="I180" s="831"/>
      <c r="J180" s="831">
        <v>2</v>
      </c>
      <c r="K180" s="831">
        <v>620</v>
      </c>
      <c r="L180" s="831">
        <v>1</v>
      </c>
      <c r="M180" s="831">
        <v>310</v>
      </c>
      <c r="N180" s="831">
        <v>2</v>
      </c>
      <c r="O180" s="831">
        <v>620</v>
      </c>
      <c r="P180" s="827">
        <v>1</v>
      </c>
      <c r="Q180" s="832">
        <v>310</v>
      </c>
    </row>
    <row r="181" spans="1:17" ht="14.45" customHeight="1" x14ac:dyDescent="0.2">
      <c r="A181" s="821" t="s">
        <v>7972</v>
      </c>
      <c r="B181" s="822" t="s">
        <v>7973</v>
      </c>
      <c r="C181" s="822" t="s">
        <v>6329</v>
      </c>
      <c r="D181" s="822" t="s">
        <v>8177</v>
      </c>
      <c r="E181" s="822" t="s">
        <v>8178</v>
      </c>
      <c r="F181" s="831">
        <v>20</v>
      </c>
      <c r="G181" s="831">
        <v>460</v>
      </c>
      <c r="H181" s="831">
        <v>0.68965517241379315</v>
      </c>
      <c r="I181" s="831">
        <v>23</v>
      </c>
      <c r="J181" s="831">
        <v>29</v>
      </c>
      <c r="K181" s="831">
        <v>667</v>
      </c>
      <c r="L181" s="831">
        <v>1</v>
      </c>
      <c r="M181" s="831">
        <v>23</v>
      </c>
      <c r="N181" s="831">
        <v>34</v>
      </c>
      <c r="O181" s="831">
        <v>782</v>
      </c>
      <c r="P181" s="827">
        <v>1.1724137931034482</v>
      </c>
      <c r="Q181" s="832">
        <v>23</v>
      </c>
    </row>
    <row r="182" spans="1:17" ht="14.45" customHeight="1" x14ac:dyDescent="0.2">
      <c r="A182" s="821" t="s">
        <v>7972</v>
      </c>
      <c r="B182" s="822" t="s">
        <v>7973</v>
      </c>
      <c r="C182" s="822" t="s">
        <v>6329</v>
      </c>
      <c r="D182" s="822" t="s">
        <v>8179</v>
      </c>
      <c r="E182" s="822" t="s">
        <v>8180</v>
      </c>
      <c r="F182" s="831">
        <v>50</v>
      </c>
      <c r="G182" s="831">
        <v>850</v>
      </c>
      <c r="H182" s="831">
        <v>1.25</v>
      </c>
      <c r="I182" s="831">
        <v>17</v>
      </c>
      <c r="J182" s="831">
        <v>40</v>
      </c>
      <c r="K182" s="831">
        <v>680</v>
      </c>
      <c r="L182" s="831">
        <v>1</v>
      </c>
      <c r="M182" s="831">
        <v>17</v>
      </c>
      <c r="N182" s="831">
        <v>12</v>
      </c>
      <c r="O182" s="831">
        <v>204</v>
      </c>
      <c r="P182" s="827">
        <v>0.3</v>
      </c>
      <c r="Q182" s="832">
        <v>17</v>
      </c>
    </row>
    <row r="183" spans="1:17" ht="14.45" customHeight="1" x14ac:dyDescent="0.2">
      <c r="A183" s="821" t="s">
        <v>7972</v>
      </c>
      <c r="B183" s="822" t="s">
        <v>7973</v>
      </c>
      <c r="C183" s="822" t="s">
        <v>6329</v>
      </c>
      <c r="D183" s="822" t="s">
        <v>8181</v>
      </c>
      <c r="E183" s="822" t="s">
        <v>8182</v>
      </c>
      <c r="F183" s="831">
        <v>2</v>
      </c>
      <c r="G183" s="831">
        <v>334</v>
      </c>
      <c r="H183" s="831"/>
      <c r="I183" s="831">
        <v>167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7972</v>
      </c>
      <c r="B184" s="822" t="s">
        <v>7973</v>
      </c>
      <c r="C184" s="822" t="s">
        <v>6329</v>
      </c>
      <c r="D184" s="822" t="s">
        <v>8183</v>
      </c>
      <c r="E184" s="822" t="s">
        <v>8184</v>
      </c>
      <c r="F184" s="831">
        <v>4</v>
      </c>
      <c r="G184" s="831">
        <v>532</v>
      </c>
      <c r="H184" s="831">
        <v>0.9925373134328358</v>
      </c>
      <c r="I184" s="831">
        <v>133</v>
      </c>
      <c r="J184" s="831">
        <v>4</v>
      </c>
      <c r="K184" s="831">
        <v>536</v>
      </c>
      <c r="L184" s="831">
        <v>1</v>
      </c>
      <c r="M184" s="831">
        <v>134</v>
      </c>
      <c r="N184" s="831">
        <v>3</v>
      </c>
      <c r="O184" s="831">
        <v>405</v>
      </c>
      <c r="P184" s="827">
        <v>0.75559701492537312</v>
      </c>
      <c r="Q184" s="832">
        <v>135</v>
      </c>
    </row>
    <row r="185" spans="1:17" ht="14.45" customHeight="1" x14ac:dyDescent="0.2">
      <c r="A185" s="821" t="s">
        <v>7972</v>
      </c>
      <c r="B185" s="822" t="s">
        <v>7973</v>
      </c>
      <c r="C185" s="822" t="s">
        <v>6329</v>
      </c>
      <c r="D185" s="822" t="s">
        <v>8185</v>
      </c>
      <c r="E185" s="822" t="s">
        <v>8186</v>
      </c>
      <c r="F185" s="831">
        <v>486</v>
      </c>
      <c r="G185" s="831">
        <v>143370</v>
      </c>
      <c r="H185" s="831">
        <v>0.85575637474930766</v>
      </c>
      <c r="I185" s="831">
        <v>295</v>
      </c>
      <c r="J185" s="831">
        <v>566</v>
      </c>
      <c r="K185" s="831">
        <v>167536</v>
      </c>
      <c r="L185" s="831">
        <v>1</v>
      </c>
      <c r="M185" s="831">
        <v>296</v>
      </c>
      <c r="N185" s="831">
        <v>688</v>
      </c>
      <c r="O185" s="831">
        <v>203648</v>
      </c>
      <c r="P185" s="827">
        <v>1.215547703180212</v>
      </c>
      <c r="Q185" s="832">
        <v>296</v>
      </c>
    </row>
    <row r="186" spans="1:17" ht="14.45" customHeight="1" x14ac:dyDescent="0.2">
      <c r="A186" s="821" t="s">
        <v>7972</v>
      </c>
      <c r="B186" s="822" t="s">
        <v>7973</v>
      </c>
      <c r="C186" s="822" t="s">
        <v>6329</v>
      </c>
      <c r="D186" s="822" t="s">
        <v>8187</v>
      </c>
      <c r="E186" s="822" t="s">
        <v>8188</v>
      </c>
      <c r="F186" s="831"/>
      <c r="G186" s="831"/>
      <c r="H186" s="831"/>
      <c r="I186" s="831"/>
      <c r="J186" s="831"/>
      <c r="K186" s="831"/>
      <c r="L186" s="831"/>
      <c r="M186" s="831"/>
      <c r="N186" s="831">
        <v>1</v>
      </c>
      <c r="O186" s="831">
        <v>29</v>
      </c>
      <c r="P186" s="827"/>
      <c r="Q186" s="832">
        <v>29</v>
      </c>
    </row>
    <row r="187" spans="1:17" ht="14.45" customHeight="1" x14ac:dyDescent="0.2">
      <c r="A187" s="821" t="s">
        <v>7972</v>
      </c>
      <c r="B187" s="822" t="s">
        <v>7973</v>
      </c>
      <c r="C187" s="822" t="s">
        <v>6329</v>
      </c>
      <c r="D187" s="822" t="s">
        <v>8189</v>
      </c>
      <c r="E187" s="822" t="s">
        <v>8190</v>
      </c>
      <c r="F187" s="831">
        <v>31</v>
      </c>
      <c r="G187" s="831">
        <v>1395</v>
      </c>
      <c r="H187" s="831">
        <v>1.1923076923076923</v>
      </c>
      <c r="I187" s="831">
        <v>45</v>
      </c>
      <c r="J187" s="831">
        <v>26</v>
      </c>
      <c r="K187" s="831">
        <v>1170</v>
      </c>
      <c r="L187" s="831">
        <v>1</v>
      </c>
      <c r="M187" s="831">
        <v>45</v>
      </c>
      <c r="N187" s="831">
        <v>90</v>
      </c>
      <c r="O187" s="831">
        <v>4050</v>
      </c>
      <c r="P187" s="827">
        <v>3.4615384615384617</v>
      </c>
      <c r="Q187" s="832">
        <v>45</v>
      </c>
    </row>
    <row r="188" spans="1:17" ht="14.45" customHeight="1" x14ac:dyDescent="0.2">
      <c r="A188" s="821" t="s">
        <v>7972</v>
      </c>
      <c r="B188" s="822" t="s">
        <v>7973</v>
      </c>
      <c r="C188" s="822" t="s">
        <v>6329</v>
      </c>
      <c r="D188" s="822" t="s">
        <v>8191</v>
      </c>
      <c r="E188" s="822" t="s">
        <v>8192</v>
      </c>
      <c r="F188" s="831"/>
      <c r="G188" s="831"/>
      <c r="H188" s="831"/>
      <c r="I188" s="831"/>
      <c r="J188" s="831">
        <v>2</v>
      </c>
      <c r="K188" s="831">
        <v>2220</v>
      </c>
      <c r="L188" s="831">
        <v>1</v>
      </c>
      <c r="M188" s="831">
        <v>1110</v>
      </c>
      <c r="N188" s="831"/>
      <c r="O188" s="831"/>
      <c r="P188" s="827"/>
      <c r="Q188" s="832"/>
    </row>
    <row r="189" spans="1:17" ht="14.45" customHeight="1" x14ac:dyDescent="0.2">
      <c r="A189" s="821" t="s">
        <v>7972</v>
      </c>
      <c r="B189" s="822" t="s">
        <v>7973</v>
      </c>
      <c r="C189" s="822" t="s">
        <v>6329</v>
      </c>
      <c r="D189" s="822" t="s">
        <v>8193</v>
      </c>
      <c r="E189" s="822" t="s">
        <v>8194</v>
      </c>
      <c r="F189" s="831">
        <v>30</v>
      </c>
      <c r="G189" s="831">
        <v>1380</v>
      </c>
      <c r="H189" s="831">
        <v>0.63829787234042556</v>
      </c>
      <c r="I189" s="831">
        <v>46</v>
      </c>
      <c r="J189" s="831">
        <v>47</v>
      </c>
      <c r="K189" s="831">
        <v>2162</v>
      </c>
      <c r="L189" s="831">
        <v>1</v>
      </c>
      <c r="M189" s="831">
        <v>46</v>
      </c>
      <c r="N189" s="831">
        <v>43</v>
      </c>
      <c r="O189" s="831">
        <v>1978</v>
      </c>
      <c r="P189" s="827">
        <v>0.91489361702127658</v>
      </c>
      <c r="Q189" s="832">
        <v>46</v>
      </c>
    </row>
    <row r="190" spans="1:17" ht="14.45" customHeight="1" x14ac:dyDescent="0.2">
      <c r="A190" s="821" t="s">
        <v>7972</v>
      </c>
      <c r="B190" s="822" t="s">
        <v>7973</v>
      </c>
      <c r="C190" s="822" t="s">
        <v>6329</v>
      </c>
      <c r="D190" s="822" t="s">
        <v>8195</v>
      </c>
      <c r="E190" s="822" t="s">
        <v>8196</v>
      </c>
      <c r="F190" s="831">
        <v>2</v>
      </c>
      <c r="G190" s="831">
        <v>619</v>
      </c>
      <c r="H190" s="831"/>
      <c r="I190" s="831">
        <v>309.5</v>
      </c>
      <c r="J190" s="831"/>
      <c r="K190" s="831"/>
      <c r="L190" s="831"/>
      <c r="M190" s="831"/>
      <c r="N190" s="831">
        <v>2</v>
      </c>
      <c r="O190" s="831">
        <v>620</v>
      </c>
      <c r="P190" s="827"/>
      <c r="Q190" s="832">
        <v>310</v>
      </c>
    </row>
    <row r="191" spans="1:17" ht="14.45" customHeight="1" x14ac:dyDescent="0.2">
      <c r="A191" s="821" t="s">
        <v>7972</v>
      </c>
      <c r="B191" s="822" t="s">
        <v>7973</v>
      </c>
      <c r="C191" s="822" t="s">
        <v>6329</v>
      </c>
      <c r="D191" s="822" t="s">
        <v>8197</v>
      </c>
      <c r="E191" s="822" t="s">
        <v>8198</v>
      </c>
      <c r="F191" s="831">
        <v>6</v>
      </c>
      <c r="G191" s="831">
        <v>186</v>
      </c>
      <c r="H191" s="831">
        <v>1.5</v>
      </c>
      <c r="I191" s="831">
        <v>31</v>
      </c>
      <c r="J191" s="831">
        <v>4</v>
      </c>
      <c r="K191" s="831">
        <v>124</v>
      </c>
      <c r="L191" s="831">
        <v>1</v>
      </c>
      <c r="M191" s="831">
        <v>31</v>
      </c>
      <c r="N191" s="831">
        <v>11</v>
      </c>
      <c r="O191" s="831">
        <v>352</v>
      </c>
      <c r="P191" s="827">
        <v>2.838709677419355</v>
      </c>
      <c r="Q191" s="832">
        <v>32</v>
      </c>
    </row>
    <row r="192" spans="1:17" ht="14.45" customHeight="1" x14ac:dyDescent="0.2">
      <c r="A192" s="821" t="s">
        <v>7972</v>
      </c>
      <c r="B192" s="822" t="s">
        <v>7973</v>
      </c>
      <c r="C192" s="822" t="s">
        <v>6329</v>
      </c>
      <c r="D192" s="822" t="s">
        <v>8199</v>
      </c>
      <c r="E192" s="822" t="s">
        <v>8200</v>
      </c>
      <c r="F192" s="831">
        <v>8</v>
      </c>
      <c r="G192" s="831">
        <v>208</v>
      </c>
      <c r="H192" s="831">
        <v>0.36363636363636365</v>
      </c>
      <c r="I192" s="831">
        <v>26</v>
      </c>
      <c r="J192" s="831">
        <v>22</v>
      </c>
      <c r="K192" s="831">
        <v>572</v>
      </c>
      <c r="L192" s="831">
        <v>1</v>
      </c>
      <c r="M192" s="831">
        <v>26</v>
      </c>
      <c r="N192" s="831">
        <v>1</v>
      </c>
      <c r="O192" s="831">
        <v>26</v>
      </c>
      <c r="P192" s="827">
        <v>4.5454545454545456E-2</v>
      </c>
      <c r="Q192" s="832">
        <v>26</v>
      </c>
    </row>
    <row r="193" spans="1:17" ht="14.45" customHeight="1" x14ac:dyDescent="0.2">
      <c r="A193" s="821" t="s">
        <v>7972</v>
      </c>
      <c r="B193" s="822" t="s">
        <v>7973</v>
      </c>
      <c r="C193" s="822" t="s">
        <v>6329</v>
      </c>
      <c r="D193" s="822" t="s">
        <v>8201</v>
      </c>
      <c r="E193" s="822" t="s">
        <v>8202</v>
      </c>
      <c r="F193" s="831">
        <v>1</v>
      </c>
      <c r="G193" s="831">
        <v>356</v>
      </c>
      <c r="H193" s="831"/>
      <c r="I193" s="831">
        <v>356</v>
      </c>
      <c r="J193" s="831"/>
      <c r="K193" s="831"/>
      <c r="L193" s="831"/>
      <c r="M193" s="831"/>
      <c r="N193" s="831">
        <v>1</v>
      </c>
      <c r="O193" s="831">
        <v>359</v>
      </c>
      <c r="P193" s="827"/>
      <c r="Q193" s="832">
        <v>359</v>
      </c>
    </row>
    <row r="194" spans="1:17" ht="14.45" customHeight="1" x14ac:dyDescent="0.2">
      <c r="A194" s="821" t="s">
        <v>7972</v>
      </c>
      <c r="B194" s="822" t="s">
        <v>7973</v>
      </c>
      <c r="C194" s="822" t="s">
        <v>6329</v>
      </c>
      <c r="D194" s="822" t="s">
        <v>8203</v>
      </c>
      <c r="E194" s="822" t="s">
        <v>8204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1779</v>
      </c>
      <c r="P194" s="827"/>
      <c r="Q194" s="832">
        <v>1779</v>
      </c>
    </row>
    <row r="195" spans="1:17" ht="14.45" customHeight="1" x14ac:dyDescent="0.2">
      <c r="A195" s="821" t="s">
        <v>7972</v>
      </c>
      <c r="B195" s="822" t="s">
        <v>7973</v>
      </c>
      <c r="C195" s="822" t="s">
        <v>6329</v>
      </c>
      <c r="D195" s="822" t="s">
        <v>8205</v>
      </c>
      <c r="E195" s="822" t="s">
        <v>8206</v>
      </c>
      <c r="F195" s="831"/>
      <c r="G195" s="831"/>
      <c r="H195" s="831"/>
      <c r="I195" s="831"/>
      <c r="J195" s="831">
        <v>2</v>
      </c>
      <c r="K195" s="831">
        <v>272</v>
      </c>
      <c r="L195" s="831">
        <v>1</v>
      </c>
      <c r="M195" s="831">
        <v>136</v>
      </c>
      <c r="N195" s="831"/>
      <c r="O195" s="831"/>
      <c r="P195" s="827"/>
      <c r="Q195" s="832"/>
    </row>
    <row r="196" spans="1:17" ht="14.45" customHeight="1" x14ac:dyDescent="0.2">
      <c r="A196" s="821" t="s">
        <v>7972</v>
      </c>
      <c r="B196" s="822" t="s">
        <v>7973</v>
      </c>
      <c r="C196" s="822" t="s">
        <v>6329</v>
      </c>
      <c r="D196" s="822" t="s">
        <v>8207</v>
      </c>
      <c r="E196" s="822" t="s">
        <v>8208</v>
      </c>
      <c r="F196" s="831"/>
      <c r="G196" s="831"/>
      <c r="H196" s="831"/>
      <c r="I196" s="831"/>
      <c r="J196" s="831"/>
      <c r="K196" s="831"/>
      <c r="L196" s="831"/>
      <c r="M196" s="831"/>
      <c r="N196" s="831">
        <v>1</v>
      </c>
      <c r="O196" s="831">
        <v>87</v>
      </c>
      <c r="P196" s="827"/>
      <c r="Q196" s="832">
        <v>87</v>
      </c>
    </row>
    <row r="197" spans="1:17" ht="14.45" customHeight="1" x14ac:dyDescent="0.2">
      <c r="A197" s="821" t="s">
        <v>7972</v>
      </c>
      <c r="B197" s="822" t="s">
        <v>7973</v>
      </c>
      <c r="C197" s="822" t="s">
        <v>6329</v>
      </c>
      <c r="D197" s="822" t="s">
        <v>8209</v>
      </c>
      <c r="E197" s="822" t="s">
        <v>8210</v>
      </c>
      <c r="F197" s="831">
        <v>1</v>
      </c>
      <c r="G197" s="831">
        <v>407</v>
      </c>
      <c r="H197" s="831">
        <v>0.99754901960784315</v>
      </c>
      <c r="I197" s="831">
        <v>407</v>
      </c>
      <c r="J197" s="831">
        <v>1</v>
      </c>
      <c r="K197" s="831">
        <v>408</v>
      </c>
      <c r="L197" s="831">
        <v>1</v>
      </c>
      <c r="M197" s="831">
        <v>408</v>
      </c>
      <c r="N197" s="831">
        <v>1</v>
      </c>
      <c r="O197" s="831">
        <v>409</v>
      </c>
      <c r="P197" s="827">
        <v>1.0024509803921569</v>
      </c>
      <c r="Q197" s="832">
        <v>409</v>
      </c>
    </row>
    <row r="198" spans="1:17" ht="14.45" customHeight="1" x14ac:dyDescent="0.2">
      <c r="A198" s="821" t="s">
        <v>7972</v>
      </c>
      <c r="B198" s="822" t="s">
        <v>7973</v>
      </c>
      <c r="C198" s="822" t="s">
        <v>6329</v>
      </c>
      <c r="D198" s="822" t="s">
        <v>8211</v>
      </c>
      <c r="E198" s="822" t="s">
        <v>8212</v>
      </c>
      <c r="F198" s="831">
        <v>1</v>
      </c>
      <c r="G198" s="831">
        <v>805</v>
      </c>
      <c r="H198" s="831"/>
      <c r="I198" s="831">
        <v>805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7972</v>
      </c>
      <c r="B199" s="822" t="s">
        <v>7973</v>
      </c>
      <c r="C199" s="822" t="s">
        <v>6329</v>
      </c>
      <c r="D199" s="822" t="s">
        <v>8213</v>
      </c>
      <c r="E199" s="822" t="s">
        <v>8214</v>
      </c>
      <c r="F199" s="831"/>
      <c r="G199" s="831"/>
      <c r="H199" s="831"/>
      <c r="I199" s="831"/>
      <c r="J199" s="831">
        <v>1</v>
      </c>
      <c r="K199" s="831">
        <v>119</v>
      </c>
      <c r="L199" s="831">
        <v>1</v>
      </c>
      <c r="M199" s="831">
        <v>119</v>
      </c>
      <c r="N199" s="831"/>
      <c r="O199" s="831"/>
      <c r="P199" s="827"/>
      <c r="Q199" s="832"/>
    </row>
    <row r="200" spans="1:17" ht="14.45" customHeight="1" x14ac:dyDescent="0.2">
      <c r="A200" s="821" t="s">
        <v>7972</v>
      </c>
      <c r="B200" s="822" t="s">
        <v>7973</v>
      </c>
      <c r="C200" s="822" t="s">
        <v>6329</v>
      </c>
      <c r="D200" s="822" t="s">
        <v>8215</v>
      </c>
      <c r="E200" s="822" t="s">
        <v>8216</v>
      </c>
      <c r="F200" s="831">
        <v>2</v>
      </c>
      <c r="G200" s="831">
        <v>378</v>
      </c>
      <c r="H200" s="831">
        <v>1.9894736842105263</v>
      </c>
      <c r="I200" s="831">
        <v>189</v>
      </c>
      <c r="J200" s="831">
        <v>1</v>
      </c>
      <c r="K200" s="831">
        <v>190</v>
      </c>
      <c r="L200" s="831">
        <v>1</v>
      </c>
      <c r="M200" s="831">
        <v>190</v>
      </c>
      <c r="N200" s="831">
        <v>7</v>
      </c>
      <c r="O200" s="831">
        <v>1330</v>
      </c>
      <c r="P200" s="827">
        <v>7</v>
      </c>
      <c r="Q200" s="832">
        <v>190</v>
      </c>
    </row>
    <row r="201" spans="1:17" ht="14.45" customHeight="1" x14ac:dyDescent="0.2">
      <c r="A201" s="821" t="s">
        <v>7972</v>
      </c>
      <c r="B201" s="822" t="s">
        <v>7973</v>
      </c>
      <c r="C201" s="822" t="s">
        <v>6329</v>
      </c>
      <c r="D201" s="822" t="s">
        <v>8217</v>
      </c>
      <c r="E201" s="822" t="s">
        <v>8218</v>
      </c>
      <c r="F201" s="831">
        <v>2</v>
      </c>
      <c r="G201" s="831">
        <v>546</v>
      </c>
      <c r="H201" s="831"/>
      <c r="I201" s="831">
        <v>273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7972</v>
      </c>
      <c r="B202" s="822" t="s">
        <v>7973</v>
      </c>
      <c r="C202" s="822" t="s">
        <v>6329</v>
      </c>
      <c r="D202" s="822" t="s">
        <v>8219</v>
      </c>
      <c r="E202" s="822" t="s">
        <v>8220</v>
      </c>
      <c r="F202" s="831">
        <v>47</v>
      </c>
      <c r="G202" s="831">
        <v>6251</v>
      </c>
      <c r="H202" s="831">
        <v>1.3823529411764706</v>
      </c>
      <c r="I202" s="831">
        <v>133</v>
      </c>
      <c r="J202" s="831">
        <v>34</v>
      </c>
      <c r="K202" s="831">
        <v>4522</v>
      </c>
      <c r="L202" s="831">
        <v>1</v>
      </c>
      <c r="M202" s="831">
        <v>133</v>
      </c>
      <c r="N202" s="831">
        <v>107</v>
      </c>
      <c r="O202" s="831">
        <v>14231</v>
      </c>
      <c r="P202" s="827">
        <v>3.1470588235294117</v>
      </c>
      <c r="Q202" s="832">
        <v>133</v>
      </c>
    </row>
    <row r="203" spans="1:17" ht="14.45" customHeight="1" x14ac:dyDescent="0.2">
      <c r="A203" s="821" t="s">
        <v>7972</v>
      </c>
      <c r="B203" s="822" t="s">
        <v>7973</v>
      </c>
      <c r="C203" s="822" t="s">
        <v>6329</v>
      </c>
      <c r="D203" s="822" t="s">
        <v>8221</v>
      </c>
      <c r="E203" s="822" t="s">
        <v>8222</v>
      </c>
      <c r="F203" s="831">
        <v>946</v>
      </c>
      <c r="G203" s="831">
        <v>35002</v>
      </c>
      <c r="H203" s="831">
        <v>0.72713297463489623</v>
      </c>
      <c r="I203" s="831">
        <v>37</v>
      </c>
      <c r="J203" s="831">
        <v>1301</v>
      </c>
      <c r="K203" s="831">
        <v>48137</v>
      </c>
      <c r="L203" s="831">
        <v>1</v>
      </c>
      <c r="M203" s="831">
        <v>37</v>
      </c>
      <c r="N203" s="831">
        <v>1201</v>
      </c>
      <c r="O203" s="831">
        <v>44437</v>
      </c>
      <c r="P203" s="827">
        <v>0.92313604919292847</v>
      </c>
      <c r="Q203" s="832">
        <v>37</v>
      </c>
    </row>
    <row r="204" spans="1:17" ht="14.45" customHeight="1" x14ac:dyDescent="0.2">
      <c r="A204" s="821" t="s">
        <v>7972</v>
      </c>
      <c r="B204" s="822" t="s">
        <v>7973</v>
      </c>
      <c r="C204" s="822" t="s">
        <v>6329</v>
      </c>
      <c r="D204" s="822" t="s">
        <v>8223</v>
      </c>
      <c r="E204" s="822" t="s">
        <v>8224</v>
      </c>
      <c r="F204" s="831"/>
      <c r="G204" s="831"/>
      <c r="H204" s="831"/>
      <c r="I204" s="831"/>
      <c r="J204" s="831">
        <v>1</v>
      </c>
      <c r="K204" s="831">
        <v>475</v>
      </c>
      <c r="L204" s="831">
        <v>1</v>
      </c>
      <c r="M204" s="831">
        <v>475</v>
      </c>
      <c r="N204" s="831"/>
      <c r="O204" s="831"/>
      <c r="P204" s="827"/>
      <c r="Q204" s="832"/>
    </row>
    <row r="205" spans="1:17" ht="14.45" customHeight="1" x14ac:dyDescent="0.2">
      <c r="A205" s="821" t="s">
        <v>7972</v>
      </c>
      <c r="B205" s="822" t="s">
        <v>7973</v>
      </c>
      <c r="C205" s="822" t="s">
        <v>6329</v>
      </c>
      <c r="D205" s="822" t="s">
        <v>8225</v>
      </c>
      <c r="E205" s="822" t="s">
        <v>8226</v>
      </c>
      <c r="F205" s="831"/>
      <c r="G205" s="831"/>
      <c r="H205" s="831"/>
      <c r="I205" s="831"/>
      <c r="J205" s="831"/>
      <c r="K205" s="831"/>
      <c r="L205" s="831"/>
      <c r="M205" s="831"/>
      <c r="N205" s="831">
        <v>2</v>
      </c>
      <c r="O205" s="831">
        <v>342</v>
      </c>
      <c r="P205" s="827"/>
      <c r="Q205" s="832">
        <v>171</v>
      </c>
    </row>
    <row r="206" spans="1:17" ht="14.45" customHeight="1" x14ac:dyDescent="0.2">
      <c r="A206" s="821" t="s">
        <v>7972</v>
      </c>
      <c r="B206" s="822" t="s">
        <v>7973</v>
      </c>
      <c r="C206" s="822" t="s">
        <v>6329</v>
      </c>
      <c r="D206" s="822" t="s">
        <v>8227</v>
      </c>
      <c r="E206" s="822" t="s">
        <v>8228</v>
      </c>
      <c r="F206" s="831">
        <v>1</v>
      </c>
      <c r="G206" s="831">
        <v>254</v>
      </c>
      <c r="H206" s="831"/>
      <c r="I206" s="831">
        <v>254</v>
      </c>
      <c r="J206" s="831"/>
      <c r="K206" s="831"/>
      <c r="L206" s="831"/>
      <c r="M206" s="831"/>
      <c r="N206" s="831">
        <v>1</v>
      </c>
      <c r="O206" s="831">
        <v>255</v>
      </c>
      <c r="P206" s="827"/>
      <c r="Q206" s="832">
        <v>255</v>
      </c>
    </row>
    <row r="207" spans="1:17" ht="14.45" customHeight="1" x14ac:dyDescent="0.2">
      <c r="A207" s="821" t="s">
        <v>7972</v>
      </c>
      <c r="B207" s="822" t="s">
        <v>7973</v>
      </c>
      <c r="C207" s="822" t="s">
        <v>6329</v>
      </c>
      <c r="D207" s="822" t="s">
        <v>8229</v>
      </c>
      <c r="E207" s="822" t="s">
        <v>8230</v>
      </c>
      <c r="F207" s="831"/>
      <c r="G207" s="831"/>
      <c r="H207" s="831"/>
      <c r="I207" s="831"/>
      <c r="J207" s="831">
        <v>1</v>
      </c>
      <c r="K207" s="831">
        <v>931</v>
      </c>
      <c r="L207" s="831">
        <v>1</v>
      </c>
      <c r="M207" s="831">
        <v>931</v>
      </c>
      <c r="N207" s="831"/>
      <c r="O207" s="831"/>
      <c r="P207" s="827"/>
      <c r="Q207" s="832"/>
    </row>
    <row r="208" spans="1:17" ht="14.45" customHeight="1" x14ac:dyDescent="0.2">
      <c r="A208" s="821" t="s">
        <v>7972</v>
      </c>
      <c r="B208" s="822" t="s">
        <v>7973</v>
      </c>
      <c r="C208" s="822" t="s">
        <v>6329</v>
      </c>
      <c r="D208" s="822" t="s">
        <v>8231</v>
      </c>
      <c r="E208" s="822" t="s">
        <v>8232</v>
      </c>
      <c r="F208" s="831"/>
      <c r="G208" s="831"/>
      <c r="H208" s="831"/>
      <c r="I208" s="831"/>
      <c r="J208" s="831">
        <v>1</v>
      </c>
      <c r="K208" s="831">
        <v>933</v>
      </c>
      <c r="L208" s="831">
        <v>1</v>
      </c>
      <c r="M208" s="831">
        <v>933</v>
      </c>
      <c r="N208" s="831"/>
      <c r="O208" s="831"/>
      <c r="P208" s="827"/>
      <c r="Q208" s="832"/>
    </row>
    <row r="209" spans="1:17" ht="14.45" customHeight="1" x14ac:dyDescent="0.2">
      <c r="A209" s="821" t="s">
        <v>7972</v>
      </c>
      <c r="B209" s="822" t="s">
        <v>7973</v>
      </c>
      <c r="C209" s="822" t="s">
        <v>6329</v>
      </c>
      <c r="D209" s="822" t="s">
        <v>8233</v>
      </c>
      <c r="E209" s="822" t="s">
        <v>8234</v>
      </c>
      <c r="F209" s="831"/>
      <c r="G209" s="831"/>
      <c r="H209" s="831"/>
      <c r="I209" s="831"/>
      <c r="J209" s="831">
        <v>1</v>
      </c>
      <c r="K209" s="831">
        <v>838</v>
      </c>
      <c r="L209" s="831">
        <v>1</v>
      </c>
      <c r="M209" s="831">
        <v>838</v>
      </c>
      <c r="N209" s="831">
        <v>3</v>
      </c>
      <c r="O209" s="831">
        <v>2520</v>
      </c>
      <c r="P209" s="827">
        <v>3.007159904534606</v>
      </c>
      <c r="Q209" s="832">
        <v>840</v>
      </c>
    </row>
    <row r="210" spans="1:17" ht="14.45" customHeight="1" x14ac:dyDescent="0.2">
      <c r="A210" s="821" t="s">
        <v>7972</v>
      </c>
      <c r="B210" s="822" t="s">
        <v>7973</v>
      </c>
      <c r="C210" s="822" t="s">
        <v>6329</v>
      </c>
      <c r="D210" s="822" t="s">
        <v>8235</v>
      </c>
      <c r="E210" s="822" t="s">
        <v>8236</v>
      </c>
      <c r="F210" s="831">
        <v>31</v>
      </c>
      <c r="G210" s="831">
        <v>2883</v>
      </c>
      <c r="H210" s="831">
        <v>0.61340425531914888</v>
      </c>
      <c r="I210" s="831">
        <v>93</v>
      </c>
      <c r="J210" s="831">
        <v>50</v>
      </c>
      <c r="K210" s="831">
        <v>4700</v>
      </c>
      <c r="L210" s="831">
        <v>1</v>
      </c>
      <c r="M210" s="831">
        <v>94</v>
      </c>
      <c r="N210" s="831">
        <v>88</v>
      </c>
      <c r="O210" s="831">
        <v>8272</v>
      </c>
      <c r="P210" s="827">
        <v>1.76</v>
      </c>
      <c r="Q210" s="832">
        <v>94</v>
      </c>
    </row>
    <row r="211" spans="1:17" ht="14.45" customHeight="1" x14ac:dyDescent="0.2">
      <c r="A211" s="821" t="s">
        <v>7972</v>
      </c>
      <c r="B211" s="822" t="s">
        <v>7973</v>
      </c>
      <c r="C211" s="822" t="s">
        <v>6329</v>
      </c>
      <c r="D211" s="822" t="s">
        <v>8237</v>
      </c>
      <c r="E211" s="822" t="s">
        <v>8238</v>
      </c>
      <c r="F211" s="831">
        <v>1</v>
      </c>
      <c r="G211" s="831">
        <v>942</v>
      </c>
      <c r="H211" s="831"/>
      <c r="I211" s="831">
        <v>942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7972</v>
      </c>
      <c r="B212" s="822" t="s">
        <v>7973</v>
      </c>
      <c r="C212" s="822" t="s">
        <v>6329</v>
      </c>
      <c r="D212" s="822" t="s">
        <v>8239</v>
      </c>
      <c r="E212" s="822" t="s">
        <v>8240</v>
      </c>
      <c r="F212" s="831"/>
      <c r="G212" s="831"/>
      <c r="H212" s="831"/>
      <c r="I212" s="831"/>
      <c r="J212" s="831">
        <v>2</v>
      </c>
      <c r="K212" s="831">
        <v>188</v>
      </c>
      <c r="L212" s="831">
        <v>1</v>
      </c>
      <c r="M212" s="831">
        <v>94</v>
      </c>
      <c r="N212" s="831">
        <v>9</v>
      </c>
      <c r="O212" s="831">
        <v>846</v>
      </c>
      <c r="P212" s="827">
        <v>4.5</v>
      </c>
      <c r="Q212" s="832">
        <v>94</v>
      </c>
    </row>
    <row r="213" spans="1:17" ht="14.45" customHeight="1" x14ac:dyDescent="0.2">
      <c r="A213" s="821" t="s">
        <v>7972</v>
      </c>
      <c r="B213" s="822" t="s">
        <v>7973</v>
      </c>
      <c r="C213" s="822" t="s">
        <v>6329</v>
      </c>
      <c r="D213" s="822" t="s">
        <v>8241</v>
      </c>
      <c r="E213" s="822" t="s">
        <v>8242</v>
      </c>
      <c r="F213" s="831">
        <v>1</v>
      </c>
      <c r="G213" s="831">
        <v>396</v>
      </c>
      <c r="H213" s="831">
        <v>1</v>
      </c>
      <c r="I213" s="831">
        <v>396</v>
      </c>
      <c r="J213" s="831">
        <v>1</v>
      </c>
      <c r="K213" s="831">
        <v>396</v>
      </c>
      <c r="L213" s="831">
        <v>1</v>
      </c>
      <c r="M213" s="831">
        <v>396</v>
      </c>
      <c r="N213" s="831"/>
      <c r="O213" s="831"/>
      <c r="P213" s="827"/>
      <c r="Q213" s="832"/>
    </row>
    <row r="214" spans="1:17" ht="14.45" customHeight="1" x14ac:dyDescent="0.2">
      <c r="A214" s="821" t="s">
        <v>7972</v>
      </c>
      <c r="B214" s="822" t="s">
        <v>7973</v>
      </c>
      <c r="C214" s="822" t="s">
        <v>6329</v>
      </c>
      <c r="D214" s="822" t="s">
        <v>8243</v>
      </c>
      <c r="E214" s="822" t="s">
        <v>8244</v>
      </c>
      <c r="F214" s="831"/>
      <c r="G214" s="831"/>
      <c r="H214" s="831"/>
      <c r="I214" s="831"/>
      <c r="J214" s="831">
        <v>17</v>
      </c>
      <c r="K214" s="831">
        <v>9061</v>
      </c>
      <c r="L214" s="831">
        <v>1</v>
      </c>
      <c r="M214" s="831">
        <v>533</v>
      </c>
      <c r="N214" s="831">
        <v>68</v>
      </c>
      <c r="O214" s="831">
        <v>36312</v>
      </c>
      <c r="P214" s="827">
        <v>4.0075046904315199</v>
      </c>
      <c r="Q214" s="832">
        <v>534</v>
      </c>
    </row>
    <row r="215" spans="1:17" ht="14.45" customHeight="1" x14ac:dyDescent="0.2">
      <c r="A215" s="821" t="s">
        <v>7972</v>
      </c>
      <c r="B215" s="822" t="s">
        <v>7973</v>
      </c>
      <c r="C215" s="822" t="s">
        <v>6329</v>
      </c>
      <c r="D215" s="822" t="s">
        <v>8245</v>
      </c>
      <c r="E215" s="822" t="s">
        <v>8246</v>
      </c>
      <c r="F215" s="831"/>
      <c r="G215" s="831"/>
      <c r="H215" s="831"/>
      <c r="I215" s="831"/>
      <c r="J215" s="831">
        <v>1</v>
      </c>
      <c r="K215" s="831">
        <v>51</v>
      </c>
      <c r="L215" s="831">
        <v>1</v>
      </c>
      <c r="M215" s="831">
        <v>51</v>
      </c>
      <c r="N215" s="831">
        <v>3</v>
      </c>
      <c r="O215" s="831">
        <v>159</v>
      </c>
      <c r="P215" s="827">
        <v>3.1176470588235294</v>
      </c>
      <c r="Q215" s="832">
        <v>53</v>
      </c>
    </row>
    <row r="216" spans="1:17" ht="14.45" customHeight="1" x14ac:dyDescent="0.2">
      <c r="A216" s="821" t="s">
        <v>7972</v>
      </c>
      <c r="B216" s="822" t="s">
        <v>7973</v>
      </c>
      <c r="C216" s="822" t="s">
        <v>6329</v>
      </c>
      <c r="D216" s="822" t="s">
        <v>8247</v>
      </c>
      <c r="E216" s="822" t="s">
        <v>8248</v>
      </c>
      <c r="F216" s="831"/>
      <c r="G216" s="831"/>
      <c r="H216" s="831"/>
      <c r="I216" s="831"/>
      <c r="J216" s="831"/>
      <c r="K216" s="831"/>
      <c r="L216" s="831"/>
      <c r="M216" s="831"/>
      <c r="N216" s="831">
        <v>816</v>
      </c>
      <c r="O216" s="831">
        <v>630768</v>
      </c>
      <c r="P216" s="827"/>
      <c r="Q216" s="832">
        <v>773</v>
      </c>
    </row>
    <row r="217" spans="1:17" ht="14.45" customHeight="1" x14ac:dyDescent="0.2">
      <c r="A217" s="821" t="s">
        <v>7972</v>
      </c>
      <c r="B217" s="822" t="s">
        <v>8249</v>
      </c>
      <c r="C217" s="822" t="s">
        <v>6329</v>
      </c>
      <c r="D217" s="822" t="s">
        <v>8250</v>
      </c>
      <c r="E217" s="822" t="s">
        <v>8251</v>
      </c>
      <c r="F217" s="831">
        <v>89</v>
      </c>
      <c r="G217" s="831">
        <v>92382</v>
      </c>
      <c r="H217" s="831">
        <v>1.7782868142444659</v>
      </c>
      <c r="I217" s="831">
        <v>1038</v>
      </c>
      <c r="J217" s="831">
        <v>50</v>
      </c>
      <c r="K217" s="831">
        <v>51950</v>
      </c>
      <c r="L217" s="831">
        <v>1</v>
      </c>
      <c r="M217" s="831">
        <v>1039</v>
      </c>
      <c r="N217" s="831">
        <v>65</v>
      </c>
      <c r="O217" s="831">
        <v>67600</v>
      </c>
      <c r="P217" s="827">
        <v>1.3012512030798844</v>
      </c>
      <c r="Q217" s="832">
        <v>1040</v>
      </c>
    </row>
    <row r="218" spans="1:17" ht="14.45" customHeight="1" x14ac:dyDescent="0.2">
      <c r="A218" s="821" t="s">
        <v>8252</v>
      </c>
      <c r="B218" s="822" t="s">
        <v>7826</v>
      </c>
      <c r="C218" s="822" t="s">
        <v>6335</v>
      </c>
      <c r="D218" s="822" t="s">
        <v>6976</v>
      </c>
      <c r="E218" s="822" t="s">
        <v>6977</v>
      </c>
      <c r="F218" s="831">
        <v>0.44</v>
      </c>
      <c r="G218" s="831">
        <v>2127.1799999999998</v>
      </c>
      <c r="H218" s="831">
        <v>0.31243647515701278</v>
      </c>
      <c r="I218" s="831">
        <v>4834.5</v>
      </c>
      <c r="J218" s="831">
        <v>1.4</v>
      </c>
      <c r="K218" s="831">
        <v>6808.3600000000006</v>
      </c>
      <c r="L218" s="831">
        <v>1</v>
      </c>
      <c r="M218" s="831">
        <v>4863.1142857142868</v>
      </c>
      <c r="N218" s="831">
        <v>1.1000000000000001</v>
      </c>
      <c r="O218" s="831">
        <v>5211.9799999999996</v>
      </c>
      <c r="P218" s="827">
        <v>0.76552649977380738</v>
      </c>
      <c r="Q218" s="832">
        <v>4738.1636363636353</v>
      </c>
    </row>
    <row r="219" spans="1:17" ht="14.45" customHeight="1" x14ac:dyDescent="0.2">
      <c r="A219" s="821" t="s">
        <v>8252</v>
      </c>
      <c r="B219" s="822" t="s">
        <v>7826</v>
      </c>
      <c r="C219" s="822" t="s">
        <v>6335</v>
      </c>
      <c r="D219" s="822" t="s">
        <v>8253</v>
      </c>
      <c r="E219" s="822" t="s">
        <v>6977</v>
      </c>
      <c r="F219" s="831">
        <v>2.77</v>
      </c>
      <c r="G219" s="831">
        <v>25260.02</v>
      </c>
      <c r="H219" s="831">
        <v>0.78241845787488384</v>
      </c>
      <c r="I219" s="831">
        <v>9119.1407942238275</v>
      </c>
      <c r="J219" s="831">
        <v>3.69</v>
      </c>
      <c r="K219" s="831">
        <v>32284.539999999997</v>
      </c>
      <c r="L219" s="831">
        <v>1</v>
      </c>
      <c r="M219" s="831">
        <v>8749.1978319783193</v>
      </c>
      <c r="N219" s="831">
        <v>3.91</v>
      </c>
      <c r="O219" s="831">
        <v>34054.979999999996</v>
      </c>
      <c r="P219" s="827">
        <v>1.0548386317413845</v>
      </c>
      <c r="Q219" s="832">
        <v>8709.713554987211</v>
      </c>
    </row>
    <row r="220" spans="1:17" ht="14.45" customHeight="1" x14ac:dyDescent="0.2">
      <c r="A220" s="821" t="s">
        <v>8252</v>
      </c>
      <c r="B220" s="822" t="s">
        <v>7826</v>
      </c>
      <c r="C220" s="822" t="s">
        <v>6335</v>
      </c>
      <c r="D220" s="822" t="s">
        <v>8254</v>
      </c>
      <c r="E220" s="822" t="s">
        <v>6977</v>
      </c>
      <c r="F220" s="831"/>
      <c r="G220" s="831"/>
      <c r="H220" s="831"/>
      <c r="I220" s="831"/>
      <c r="J220" s="831"/>
      <c r="K220" s="831"/>
      <c r="L220" s="831"/>
      <c r="M220" s="831"/>
      <c r="N220" s="831">
        <v>7.0000000000000007E-2</v>
      </c>
      <c r="O220" s="831">
        <v>1353.62</v>
      </c>
      <c r="P220" s="827"/>
      <c r="Q220" s="832">
        <v>19337.428571428569</v>
      </c>
    </row>
    <row r="221" spans="1:17" ht="14.45" customHeight="1" x14ac:dyDescent="0.2">
      <c r="A221" s="821" t="s">
        <v>8252</v>
      </c>
      <c r="B221" s="822" t="s">
        <v>7826</v>
      </c>
      <c r="C221" s="822" t="s">
        <v>6335</v>
      </c>
      <c r="D221" s="822" t="s">
        <v>8255</v>
      </c>
      <c r="E221" s="822" t="s">
        <v>8256</v>
      </c>
      <c r="F221" s="831"/>
      <c r="G221" s="831"/>
      <c r="H221" s="831"/>
      <c r="I221" s="831"/>
      <c r="J221" s="831">
        <v>1</v>
      </c>
      <c r="K221" s="831">
        <v>5170</v>
      </c>
      <c r="L221" s="831">
        <v>1</v>
      </c>
      <c r="M221" s="831">
        <v>5170</v>
      </c>
      <c r="N221" s="831"/>
      <c r="O221" s="831"/>
      <c r="P221" s="827"/>
      <c r="Q221" s="832"/>
    </row>
    <row r="222" spans="1:17" ht="14.45" customHeight="1" x14ac:dyDescent="0.2">
      <c r="A222" s="821" t="s">
        <v>8252</v>
      </c>
      <c r="B222" s="822" t="s">
        <v>7826</v>
      </c>
      <c r="C222" s="822" t="s">
        <v>6335</v>
      </c>
      <c r="D222" s="822" t="s">
        <v>8255</v>
      </c>
      <c r="E222" s="822" t="s">
        <v>8257</v>
      </c>
      <c r="F222" s="831"/>
      <c r="G222" s="831"/>
      <c r="H222" s="831"/>
      <c r="I222" s="831"/>
      <c r="J222" s="831">
        <v>2</v>
      </c>
      <c r="K222" s="831">
        <v>10360.82</v>
      </c>
      <c r="L222" s="831">
        <v>1</v>
      </c>
      <c r="M222" s="831">
        <v>5180.41</v>
      </c>
      <c r="N222" s="831"/>
      <c r="O222" s="831"/>
      <c r="P222" s="827"/>
      <c r="Q222" s="832"/>
    </row>
    <row r="223" spans="1:17" ht="14.45" customHeight="1" x14ac:dyDescent="0.2">
      <c r="A223" s="821" t="s">
        <v>8252</v>
      </c>
      <c r="B223" s="822" t="s">
        <v>7826</v>
      </c>
      <c r="C223" s="822" t="s">
        <v>6335</v>
      </c>
      <c r="D223" s="822" t="s">
        <v>8258</v>
      </c>
      <c r="E223" s="822" t="s">
        <v>8259</v>
      </c>
      <c r="F223" s="831">
        <v>1</v>
      </c>
      <c r="G223" s="831">
        <v>775.69</v>
      </c>
      <c r="H223" s="831"/>
      <c r="I223" s="831">
        <v>775.69</v>
      </c>
      <c r="J223" s="831"/>
      <c r="K223" s="831"/>
      <c r="L223" s="831"/>
      <c r="M223" s="831"/>
      <c r="N223" s="831">
        <v>2.5</v>
      </c>
      <c r="O223" s="831">
        <v>1292.5</v>
      </c>
      <c r="P223" s="827"/>
      <c r="Q223" s="832">
        <v>517</v>
      </c>
    </row>
    <row r="224" spans="1:17" ht="14.45" customHeight="1" x14ac:dyDescent="0.2">
      <c r="A224" s="821" t="s">
        <v>8252</v>
      </c>
      <c r="B224" s="822" t="s">
        <v>7826</v>
      </c>
      <c r="C224" s="822" t="s">
        <v>6335</v>
      </c>
      <c r="D224" s="822" t="s">
        <v>7314</v>
      </c>
      <c r="E224" s="822" t="s">
        <v>7848</v>
      </c>
      <c r="F224" s="831">
        <v>1.04</v>
      </c>
      <c r="G224" s="831">
        <v>2286.67</v>
      </c>
      <c r="H224" s="831"/>
      <c r="I224" s="831">
        <v>2198.7211538461538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8252</v>
      </c>
      <c r="B225" s="822" t="s">
        <v>7826</v>
      </c>
      <c r="C225" s="822" t="s">
        <v>6335</v>
      </c>
      <c r="D225" s="822" t="s">
        <v>8260</v>
      </c>
      <c r="E225" s="822" t="s">
        <v>7848</v>
      </c>
      <c r="F225" s="831">
        <v>0.1</v>
      </c>
      <c r="G225" s="831">
        <v>909.52</v>
      </c>
      <c r="H225" s="831"/>
      <c r="I225" s="831">
        <v>9095.1999999999989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8252</v>
      </c>
      <c r="B226" s="822" t="s">
        <v>7826</v>
      </c>
      <c r="C226" s="822" t="s">
        <v>6335</v>
      </c>
      <c r="D226" s="822" t="s">
        <v>8261</v>
      </c>
      <c r="E226" s="822" t="s">
        <v>8262</v>
      </c>
      <c r="F226" s="831">
        <v>0.4</v>
      </c>
      <c r="G226" s="831">
        <v>638.02</v>
      </c>
      <c r="H226" s="831"/>
      <c r="I226" s="831">
        <v>1595.05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8252</v>
      </c>
      <c r="B227" s="822" t="s">
        <v>7826</v>
      </c>
      <c r="C227" s="822" t="s">
        <v>6335</v>
      </c>
      <c r="D227" s="822" t="s">
        <v>8263</v>
      </c>
      <c r="E227" s="822" t="s">
        <v>7848</v>
      </c>
      <c r="F227" s="831">
        <v>20.459999999999997</v>
      </c>
      <c r="G227" s="831">
        <v>24113.03</v>
      </c>
      <c r="H227" s="831"/>
      <c r="I227" s="831">
        <v>1178.5449657869015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8252</v>
      </c>
      <c r="B228" s="822" t="s">
        <v>7826</v>
      </c>
      <c r="C228" s="822" t="s">
        <v>6335</v>
      </c>
      <c r="D228" s="822" t="s">
        <v>8264</v>
      </c>
      <c r="E228" s="822" t="s">
        <v>8265</v>
      </c>
      <c r="F228" s="831">
        <v>0.15</v>
      </c>
      <c r="G228" s="831">
        <v>77.64</v>
      </c>
      <c r="H228" s="831">
        <v>1.1248913358446828</v>
      </c>
      <c r="I228" s="831">
        <v>517.6</v>
      </c>
      <c r="J228" s="831">
        <v>0.14000000000000001</v>
      </c>
      <c r="K228" s="831">
        <v>69.02</v>
      </c>
      <c r="L228" s="831">
        <v>1</v>
      </c>
      <c r="M228" s="831">
        <v>492.99999999999994</v>
      </c>
      <c r="N228" s="831">
        <v>0.15</v>
      </c>
      <c r="O228" s="831">
        <v>76.23</v>
      </c>
      <c r="P228" s="827">
        <v>1.1044624746450304</v>
      </c>
      <c r="Q228" s="832">
        <v>508.20000000000005</v>
      </c>
    </row>
    <row r="229" spans="1:17" ht="14.45" customHeight="1" x14ac:dyDescent="0.2">
      <c r="A229" s="821" t="s">
        <v>8252</v>
      </c>
      <c r="B229" s="822" t="s">
        <v>7826</v>
      </c>
      <c r="C229" s="822" t="s">
        <v>6335</v>
      </c>
      <c r="D229" s="822" t="s">
        <v>8266</v>
      </c>
      <c r="E229" s="822" t="s">
        <v>8267</v>
      </c>
      <c r="F229" s="831"/>
      <c r="G229" s="831"/>
      <c r="H229" s="831"/>
      <c r="I229" s="831"/>
      <c r="J229" s="831">
        <v>0.1</v>
      </c>
      <c r="K229" s="831">
        <v>71.819999999999993</v>
      </c>
      <c r="L229" s="831">
        <v>1</v>
      </c>
      <c r="M229" s="831">
        <v>718.19999999999993</v>
      </c>
      <c r="N229" s="831"/>
      <c r="O229" s="831"/>
      <c r="P229" s="827"/>
      <c r="Q229" s="832"/>
    </row>
    <row r="230" spans="1:17" ht="14.45" customHeight="1" x14ac:dyDescent="0.2">
      <c r="A230" s="821" t="s">
        <v>8252</v>
      </c>
      <c r="B230" s="822" t="s">
        <v>7826</v>
      </c>
      <c r="C230" s="822" t="s">
        <v>6335</v>
      </c>
      <c r="D230" s="822" t="s">
        <v>8268</v>
      </c>
      <c r="E230" s="822" t="s">
        <v>7848</v>
      </c>
      <c r="F230" s="831">
        <v>0.52</v>
      </c>
      <c r="G230" s="831">
        <v>13456.16</v>
      </c>
      <c r="H230" s="831"/>
      <c r="I230" s="831">
        <v>25877.23076923077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8252</v>
      </c>
      <c r="B231" s="822" t="s">
        <v>7826</v>
      </c>
      <c r="C231" s="822" t="s">
        <v>6335</v>
      </c>
      <c r="D231" s="822" t="s">
        <v>7847</v>
      </c>
      <c r="E231" s="822" t="s">
        <v>7848</v>
      </c>
      <c r="F231" s="831"/>
      <c r="G231" s="831"/>
      <c r="H231" s="831"/>
      <c r="I231" s="831"/>
      <c r="J231" s="831">
        <v>26.750000000000011</v>
      </c>
      <c r="K231" s="831">
        <v>17531.87</v>
      </c>
      <c r="L231" s="831">
        <v>1</v>
      </c>
      <c r="M231" s="831">
        <v>655.39700934579412</v>
      </c>
      <c r="N231" s="831">
        <v>10.349999999999998</v>
      </c>
      <c r="O231" s="831">
        <v>6784.6500000000015</v>
      </c>
      <c r="P231" s="827">
        <v>0.38698952250957835</v>
      </c>
      <c r="Q231" s="832">
        <v>655.52173913043509</v>
      </c>
    </row>
    <row r="232" spans="1:17" ht="14.45" customHeight="1" x14ac:dyDescent="0.2">
      <c r="A232" s="821" t="s">
        <v>8252</v>
      </c>
      <c r="B232" s="822" t="s">
        <v>7826</v>
      </c>
      <c r="C232" s="822" t="s">
        <v>6335</v>
      </c>
      <c r="D232" s="822" t="s">
        <v>7847</v>
      </c>
      <c r="E232" s="822" t="s">
        <v>8269</v>
      </c>
      <c r="F232" s="831">
        <v>4</v>
      </c>
      <c r="G232" s="831">
        <v>2622.07</v>
      </c>
      <c r="H232" s="831">
        <v>0.37036874860515118</v>
      </c>
      <c r="I232" s="831">
        <v>655.51750000000004</v>
      </c>
      <c r="J232" s="831">
        <v>10.799999999999999</v>
      </c>
      <c r="K232" s="831">
        <v>7079.62</v>
      </c>
      <c r="L232" s="831">
        <v>1</v>
      </c>
      <c r="M232" s="831">
        <v>655.52037037037042</v>
      </c>
      <c r="N232" s="831">
        <v>1.9500000000000002</v>
      </c>
      <c r="O232" s="831">
        <v>1569.14</v>
      </c>
      <c r="P232" s="827">
        <v>0.22164183953376029</v>
      </c>
      <c r="Q232" s="832">
        <v>804.68717948717949</v>
      </c>
    </row>
    <row r="233" spans="1:17" ht="14.45" customHeight="1" x14ac:dyDescent="0.2">
      <c r="A233" s="821" t="s">
        <v>8252</v>
      </c>
      <c r="B233" s="822" t="s">
        <v>7826</v>
      </c>
      <c r="C233" s="822" t="s">
        <v>6335</v>
      </c>
      <c r="D233" s="822" t="s">
        <v>8270</v>
      </c>
      <c r="E233" s="822" t="s">
        <v>7848</v>
      </c>
      <c r="F233" s="831"/>
      <c r="G233" s="831"/>
      <c r="H233" s="831"/>
      <c r="I233" s="831"/>
      <c r="J233" s="831">
        <v>0.32</v>
      </c>
      <c r="K233" s="831">
        <v>3995.5699999999997</v>
      </c>
      <c r="L233" s="831">
        <v>1</v>
      </c>
      <c r="M233" s="831">
        <v>12486.156249999998</v>
      </c>
      <c r="N233" s="831">
        <v>0.99000000000000032</v>
      </c>
      <c r="O233" s="831">
        <v>12587.110000000002</v>
      </c>
      <c r="P233" s="827">
        <v>3.1502664200602175</v>
      </c>
      <c r="Q233" s="832">
        <v>12714.252525252523</v>
      </c>
    </row>
    <row r="234" spans="1:17" ht="14.45" customHeight="1" x14ac:dyDescent="0.2">
      <c r="A234" s="821" t="s">
        <v>8252</v>
      </c>
      <c r="B234" s="822" t="s">
        <v>7826</v>
      </c>
      <c r="C234" s="822" t="s">
        <v>6335</v>
      </c>
      <c r="D234" s="822" t="s">
        <v>8270</v>
      </c>
      <c r="E234" s="822" t="s">
        <v>8269</v>
      </c>
      <c r="F234" s="831">
        <v>0.22</v>
      </c>
      <c r="G234" s="831">
        <v>2530.5299999999997</v>
      </c>
      <c r="H234" s="831">
        <v>0.36346439728536029</v>
      </c>
      <c r="I234" s="831">
        <v>11502.40909090909</v>
      </c>
      <c r="J234" s="831">
        <v>0.54000000000000015</v>
      </c>
      <c r="K234" s="831">
        <v>6962.25</v>
      </c>
      <c r="L234" s="831">
        <v>1</v>
      </c>
      <c r="M234" s="831">
        <v>12893.055555555553</v>
      </c>
      <c r="N234" s="831">
        <v>0.99</v>
      </c>
      <c r="O234" s="831">
        <v>19170.39</v>
      </c>
      <c r="P234" s="827">
        <v>2.7534762469029408</v>
      </c>
      <c r="Q234" s="832">
        <v>19364.030303030304</v>
      </c>
    </row>
    <row r="235" spans="1:17" ht="14.45" customHeight="1" x14ac:dyDescent="0.2">
      <c r="A235" s="821" t="s">
        <v>8252</v>
      </c>
      <c r="B235" s="822" t="s">
        <v>7826</v>
      </c>
      <c r="C235" s="822" t="s">
        <v>6335</v>
      </c>
      <c r="D235" s="822" t="s">
        <v>8271</v>
      </c>
      <c r="E235" s="822" t="s">
        <v>7848</v>
      </c>
      <c r="F235" s="831"/>
      <c r="G235" s="831"/>
      <c r="H235" s="831"/>
      <c r="I235" s="831"/>
      <c r="J235" s="831">
        <v>0.43000000000000005</v>
      </c>
      <c r="K235" s="831">
        <v>704.95999999999992</v>
      </c>
      <c r="L235" s="831">
        <v>1</v>
      </c>
      <c r="M235" s="831">
        <v>1639.441860465116</v>
      </c>
      <c r="N235" s="831">
        <v>0.04</v>
      </c>
      <c r="O235" s="831">
        <v>65.58</v>
      </c>
      <c r="P235" s="827">
        <v>9.3026554698138905E-2</v>
      </c>
      <c r="Q235" s="832">
        <v>1639.5</v>
      </c>
    </row>
    <row r="236" spans="1:17" ht="14.45" customHeight="1" x14ac:dyDescent="0.2">
      <c r="A236" s="821" t="s">
        <v>8252</v>
      </c>
      <c r="B236" s="822" t="s">
        <v>7826</v>
      </c>
      <c r="C236" s="822" t="s">
        <v>6335</v>
      </c>
      <c r="D236" s="822" t="s">
        <v>8272</v>
      </c>
      <c r="E236" s="822" t="s">
        <v>8273</v>
      </c>
      <c r="F236" s="831"/>
      <c r="G236" s="831"/>
      <c r="H236" s="831"/>
      <c r="I236" s="831"/>
      <c r="J236" s="831">
        <v>0.33</v>
      </c>
      <c r="K236" s="831">
        <v>485.04</v>
      </c>
      <c r="L236" s="831">
        <v>1</v>
      </c>
      <c r="M236" s="831">
        <v>1469.8181818181818</v>
      </c>
      <c r="N236" s="831">
        <v>0.33</v>
      </c>
      <c r="O236" s="831">
        <v>480.67</v>
      </c>
      <c r="P236" s="827">
        <v>0.99099043377865748</v>
      </c>
      <c r="Q236" s="832">
        <v>1456.5757575757575</v>
      </c>
    </row>
    <row r="237" spans="1:17" ht="14.45" customHeight="1" x14ac:dyDescent="0.2">
      <c r="A237" s="821" t="s">
        <v>8252</v>
      </c>
      <c r="B237" s="822" t="s">
        <v>7826</v>
      </c>
      <c r="C237" s="822" t="s">
        <v>6335</v>
      </c>
      <c r="D237" s="822" t="s">
        <v>8274</v>
      </c>
      <c r="E237" s="822" t="s">
        <v>8273</v>
      </c>
      <c r="F237" s="831"/>
      <c r="G237" s="831"/>
      <c r="H237" s="831"/>
      <c r="I237" s="831"/>
      <c r="J237" s="831">
        <v>0.2</v>
      </c>
      <c r="K237" s="831">
        <v>1295.26</v>
      </c>
      <c r="L237" s="831">
        <v>1</v>
      </c>
      <c r="M237" s="831">
        <v>6476.2999999999993</v>
      </c>
      <c r="N237" s="831"/>
      <c r="O237" s="831"/>
      <c r="P237" s="827"/>
      <c r="Q237" s="832"/>
    </row>
    <row r="238" spans="1:17" ht="14.45" customHeight="1" x14ac:dyDescent="0.2">
      <c r="A238" s="821" t="s">
        <v>8252</v>
      </c>
      <c r="B238" s="822" t="s">
        <v>7826</v>
      </c>
      <c r="C238" s="822" t="s">
        <v>6335</v>
      </c>
      <c r="D238" s="822" t="s">
        <v>8275</v>
      </c>
      <c r="E238" s="822" t="s">
        <v>8262</v>
      </c>
      <c r="F238" s="831"/>
      <c r="G238" s="831"/>
      <c r="H238" s="831"/>
      <c r="I238" s="831"/>
      <c r="J238" s="831">
        <v>0.8</v>
      </c>
      <c r="K238" s="831">
        <v>425.85</v>
      </c>
      <c r="L238" s="831">
        <v>1</v>
      </c>
      <c r="M238" s="831">
        <v>532.3125</v>
      </c>
      <c r="N238" s="831">
        <v>0.5</v>
      </c>
      <c r="O238" s="831">
        <v>266.14999999999998</v>
      </c>
      <c r="P238" s="827">
        <v>0.62498532347070557</v>
      </c>
      <c r="Q238" s="832">
        <v>532.29999999999995</v>
      </c>
    </row>
    <row r="239" spans="1:17" ht="14.45" customHeight="1" x14ac:dyDescent="0.2">
      <c r="A239" s="821" t="s">
        <v>8252</v>
      </c>
      <c r="B239" s="822" t="s">
        <v>7826</v>
      </c>
      <c r="C239" s="822" t="s">
        <v>6335</v>
      </c>
      <c r="D239" s="822" t="s">
        <v>8275</v>
      </c>
      <c r="E239" s="822" t="s">
        <v>8269</v>
      </c>
      <c r="F239" s="831"/>
      <c r="G239" s="831"/>
      <c r="H239" s="831"/>
      <c r="I239" s="831"/>
      <c r="J239" s="831">
        <v>0.2</v>
      </c>
      <c r="K239" s="831">
        <v>106.46</v>
      </c>
      <c r="L239" s="831">
        <v>1</v>
      </c>
      <c r="M239" s="831">
        <v>532.29999999999995</v>
      </c>
      <c r="N239" s="831">
        <v>0.2</v>
      </c>
      <c r="O239" s="831">
        <v>389.86</v>
      </c>
      <c r="P239" s="827">
        <v>3.6620326883336469</v>
      </c>
      <c r="Q239" s="832">
        <v>1949.3</v>
      </c>
    </row>
    <row r="240" spans="1:17" ht="14.45" customHeight="1" x14ac:dyDescent="0.2">
      <c r="A240" s="821" t="s">
        <v>8252</v>
      </c>
      <c r="B240" s="822" t="s">
        <v>7826</v>
      </c>
      <c r="C240" s="822" t="s">
        <v>6335</v>
      </c>
      <c r="D240" s="822" t="s">
        <v>8276</v>
      </c>
      <c r="E240" s="822" t="s">
        <v>7848</v>
      </c>
      <c r="F240" s="831"/>
      <c r="G240" s="831"/>
      <c r="H240" s="831"/>
      <c r="I240" s="831"/>
      <c r="J240" s="831">
        <v>0.2</v>
      </c>
      <c r="K240" s="831">
        <v>1237.1099999999999</v>
      </c>
      <c r="L240" s="831">
        <v>1</v>
      </c>
      <c r="M240" s="831">
        <v>6185.5499999999993</v>
      </c>
      <c r="N240" s="831"/>
      <c r="O240" s="831"/>
      <c r="P240" s="827"/>
      <c r="Q240" s="832"/>
    </row>
    <row r="241" spans="1:17" ht="14.45" customHeight="1" x14ac:dyDescent="0.2">
      <c r="A241" s="821" t="s">
        <v>8252</v>
      </c>
      <c r="B241" s="822" t="s">
        <v>7826</v>
      </c>
      <c r="C241" s="822" t="s">
        <v>6335</v>
      </c>
      <c r="D241" s="822" t="s">
        <v>8276</v>
      </c>
      <c r="E241" s="822" t="s">
        <v>8269</v>
      </c>
      <c r="F241" s="831"/>
      <c r="G241" s="831"/>
      <c r="H241" s="831"/>
      <c r="I241" s="831"/>
      <c r="J241" s="831">
        <v>0.13</v>
      </c>
      <c r="K241" s="831">
        <v>425.87</v>
      </c>
      <c r="L241" s="831">
        <v>1</v>
      </c>
      <c r="M241" s="831">
        <v>3275.9230769230767</v>
      </c>
      <c r="N241" s="831"/>
      <c r="O241" s="831"/>
      <c r="P241" s="827"/>
      <c r="Q241" s="832"/>
    </row>
    <row r="242" spans="1:17" ht="14.45" customHeight="1" x14ac:dyDescent="0.2">
      <c r="A242" s="821" t="s">
        <v>8252</v>
      </c>
      <c r="B242" s="822" t="s">
        <v>7826</v>
      </c>
      <c r="C242" s="822" t="s">
        <v>6359</v>
      </c>
      <c r="D242" s="822" t="s">
        <v>8277</v>
      </c>
      <c r="E242" s="822" t="s">
        <v>8278</v>
      </c>
      <c r="F242" s="831">
        <v>1</v>
      </c>
      <c r="G242" s="831">
        <v>1707.1</v>
      </c>
      <c r="H242" s="831"/>
      <c r="I242" s="831">
        <v>1707.1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8252</v>
      </c>
      <c r="B243" s="822" t="s">
        <v>7826</v>
      </c>
      <c r="C243" s="822" t="s">
        <v>6359</v>
      </c>
      <c r="D243" s="822" t="s">
        <v>8279</v>
      </c>
      <c r="E243" s="822" t="s">
        <v>8280</v>
      </c>
      <c r="F243" s="831">
        <v>1</v>
      </c>
      <c r="G243" s="831">
        <v>1175.28</v>
      </c>
      <c r="H243" s="831"/>
      <c r="I243" s="831">
        <v>1175.28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8252</v>
      </c>
      <c r="B244" s="822" t="s">
        <v>7826</v>
      </c>
      <c r="C244" s="822" t="s">
        <v>6359</v>
      </c>
      <c r="D244" s="822" t="s">
        <v>8281</v>
      </c>
      <c r="E244" s="822" t="s">
        <v>7235</v>
      </c>
      <c r="F244" s="831"/>
      <c r="G244" s="831"/>
      <c r="H244" s="831"/>
      <c r="I244" s="831"/>
      <c r="J244" s="831">
        <v>3</v>
      </c>
      <c r="K244" s="831">
        <v>2660.55</v>
      </c>
      <c r="L244" s="831">
        <v>1</v>
      </c>
      <c r="M244" s="831">
        <v>886.85</v>
      </c>
      <c r="N244" s="831">
        <v>7</v>
      </c>
      <c r="O244" s="831">
        <v>5011.1000000000004</v>
      </c>
      <c r="P244" s="827">
        <v>1.8834827385315067</v>
      </c>
      <c r="Q244" s="832">
        <v>715.87142857142862</v>
      </c>
    </row>
    <row r="245" spans="1:17" ht="14.45" customHeight="1" x14ac:dyDescent="0.2">
      <c r="A245" s="821" t="s">
        <v>8252</v>
      </c>
      <c r="B245" s="822" t="s">
        <v>7826</v>
      </c>
      <c r="C245" s="822" t="s">
        <v>6359</v>
      </c>
      <c r="D245" s="822" t="s">
        <v>8282</v>
      </c>
      <c r="E245" s="822" t="s">
        <v>7235</v>
      </c>
      <c r="F245" s="831"/>
      <c r="G245" s="831"/>
      <c r="H245" s="831"/>
      <c r="I245" s="831"/>
      <c r="J245" s="831">
        <v>1</v>
      </c>
      <c r="K245" s="831">
        <v>1408.42</v>
      </c>
      <c r="L245" s="831">
        <v>1</v>
      </c>
      <c r="M245" s="831">
        <v>1408.42</v>
      </c>
      <c r="N245" s="831">
        <v>1</v>
      </c>
      <c r="O245" s="831">
        <v>1408.42</v>
      </c>
      <c r="P245" s="827">
        <v>1</v>
      </c>
      <c r="Q245" s="832">
        <v>1408.42</v>
      </c>
    </row>
    <row r="246" spans="1:17" ht="14.45" customHeight="1" x14ac:dyDescent="0.2">
      <c r="A246" s="821" t="s">
        <v>8252</v>
      </c>
      <c r="B246" s="822" t="s">
        <v>7826</v>
      </c>
      <c r="C246" s="822" t="s">
        <v>6359</v>
      </c>
      <c r="D246" s="822" t="s">
        <v>7234</v>
      </c>
      <c r="E246" s="822" t="s">
        <v>7235</v>
      </c>
      <c r="F246" s="831">
        <v>5</v>
      </c>
      <c r="G246" s="831">
        <v>7315.2999999999993</v>
      </c>
      <c r="H246" s="831">
        <v>0.73281242173804151</v>
      </c>
      <c r="I246" s="831">
        <v>1463.06</v>
      </c>
      <c r="J246" s="831">
        <v>11</v>
      </c>
      <c r="K246" s="831">
        <v>9982.5</v>
      </c>
      <c r="L246" s="831">
        <v>1</v>
      </c>
      <c r="M246" s="831">
        <v>907.5</v>
      </c>
      <c r="N246" s="831">
        <v>14</v>
      </c>
      <c r="O246" s="831">
        <v>13398.95</v>
      </c>
      <c r="P246" s="827">
        <v>1.3422439268720261</v>
      </c>
      <c r="Q246" s="832">
        <v>957.06785714285718</v>
      </c>
    </row>
    <row r="247" spans="1:17" ht="14.45" customHeight="1" x14ac:dyDescent="0.2">
      <c r="A247" s="821" t="s">
        <v>8252</v>
      </c>
      <c r="B247" s="822" t="s">
        <v>7826</v>
      </c>
      <c r="C247" s="822" t="s">
        <v>6359</v>
      </c>
      <c r="D247" s="822" t="s">
        <v>8283</v>
      </c>
      <c r="E247" s="822" t="s">
        <v>7235</v>
      </c>
      <c r="F247" s="831">
        <v>2</v>
      </c>
      <c r="G247" s="831">
        <v>3905.4</v>
      </c>
      <c r="H247" s="831">
        <v>2.9793337045993762</v>
      </c>
      <c r="I247" s="831">
        <v>1952.7</v>
      </c>
      <c r="J247" s="831">
        <v>1</v>
      </c>
      <c r="K247" s="831">
        <v>1310.83</v>
      </c>
      <c r="L247" s="831">
        <v>1</v>
      </c>
      <c r="M247" s="831">
        <v>1310.83</v>
      </c>
      <c r="N247" s="831">
        <v>1</v>
      </c>
      <c r="O247" s="831">
        <v>1310.46</v>
      </c>
      <c r="P247" s="827">
        <v>0.99971773609087378</v>
      </c>
      <c r="Q247" s="832">
        <v>1310.46</v>
      </c>
    </row>
    <row r="248" spans="1:17" ht="14.45" customHeight="1" x14ac:dyDescent="0.2">
      <c r="A248" s="821" t="s">
        <v>8252</v>
      </c>
      <c r="B248" s="822" t="s">
        <v>7826</v>
      </c>
      <c r="C248" s="822" t="s">
        <v>6359</v>
      </c>
      <c r="D248" s="822" t="s">
        <v>8284</v>
      </c>
      <c r="E248" s="822" t="s">
        <v>8285</v>
      </c>
      <c r="F248" s="831">
        <v>4</v>
      </c>
      <c r="G248" s="831">
        <v>3756.56</v>
      </c>
      <c r="H248" s="831">
        <v>0.40903844562428948</v>
      </c>
      <c r="I248" s="831">
        <v>939.14</v>
      </c>
      <c r="J248" s="831">
        <v>11</v>
      </c>
      <c r="K248" s="831">
        <v>9183.880000000001</v>
      </c>
      <c r="L248" s="831">
        <v>1</v>
      </c>
      <c r="M248" s="831">
        <v>834.89818181818191</v>
      </c>
      <c r="N248" s="831">
        <v>11</v>
      </c>
      <c r="O248" s="831">
        <v>5923.07</v>
      </c>
      <c r="P248" s="827">
        <v>0.64494200708197391</v>
      </c>
      <c r="Q248" s="832">
        <v>538.46090909090901</v>
      </c>
    </row>
    <row r="249" spans="1:17" ht="14.45" customHeight="1" x14ac:dyDescent="0.2">
      <c r="A249" s="821" t="s">
        <v>8252</v>
      </c>
      <c r="B249" s="822" t="s">
        <v>7826</v>
      </c>
      <c r="C249" s="822" t="s">
        <v>6359</v>
      </c>
      <c r="D249" s="822" t="s">
        <v>8286</v>
      </c>
      <c r="E249" s="822" t="s">
        <v>8285</v>
      </c>
      <c r="F249" s="831">
        <v>2</v>
      </c>
      <c r="G249" s="831">
        <v>4062.4</v>
      </c>
      <c r="H249" s="831">
        <v>4.069521662910093</v>
      </c>
      <c r="I249" s="831">
        <v>2031.2</v>
      </c>
      <c r="J249" s="831">
        <v>1</v>
      </c>
      <c r="K249" s="831">
        <v>998.25</v>
      </c>
      <c r="L249" s="831">
        <v>1</v>
      </c>
      <c r="M249" s="831">
        <v>998.25</v>
      </c>
      <c r="N249" s="831">
        <v>2</v>
      </c>
      <c r="O249" s="831">
        <v>1896.68</v>
      </c>
      <c r="P249" s="827">
        <v>1.9000050087653395</v>
      </c>
      <c r="Q249" s="832">
        <v>948.34</v>
      </c>
    </row>
    <row r="250" spans="1:17" ht="14.45" customHeight="1" x14ac:dyDescent="0.2">
      <c r="A250" s="821" t="s">
        <v>8252</v>
      </c>
      <c r="B250" s="822" t="s">
        <v>7826</v>
      </c>
      <c r="C250" s="822" t="s">
        <v>6359</v>
      </c>
      <c r="D250" s="822" t="s">
        <v>8287</v>
      </c>
      <c r="E250" s="822" t="s">
        <v>8288</v>
      </c>
      <c r="F250" s="831">
        <v>2</v>
      </c>
      <c r="G250" s="831">
        <v>31270.74</v>
      </c>
      <c r="H250" s="831"/>
      <c r="I250" s="831">
        <v>15635.37</v>
      </c>
      <c r="J250" s="831"/>
      <c r="K250" s="831"/>
      <c r="L250" s="831"/>
      <c r="M250" s="831"/>
      <c r="N250" s="831">
        <v>1</v>
      </c>
      <c r="O250" s="831">
        <v>11918.1</v>
      </c>
      <c r="P250" s="827"/>
      <c r="Q250" s="832">
        <v>11918.1</v>
      </c>
    </row>
    <row r="251" spans="1:17" ht="14.45" customHeight="1" x14ac:dyDescent="0.2">
      <c r="A251" s="821" t="s">
        <v>8252</v>
      </c>
      <c r="B251" s="822" t="s">
        <v>7826</v>
      </c>
      <c r="C251" s="822" t="s">
        <v>6359</v>
      </c>
      <c r="D251" s="822" t="s">
        <v>8289</v>
      </c>
      <c r="E251" s="822" t="s">
        <v>8290</v>
      </c>
      <c r="F251" s="831">
        <v>1</v>
      </c>
      <c r="G251" s="831">
        <v>11000.14</v>
      </c>
      <c r="H251" s="831">
        <v>0.45794247399856536</v>
      </c>
      <c r="I251" s="831">
        <v>11000.14</v>
      </c>
      <c r="J251" s="831">
        <v>3</v>
      </c>
      <c r="K251" s="831">
        <v>24020.79</v>
      </c>
      <c r="L251" s="831">
        <v>1</v>
      </c>
      <c r="M251" s="831">
        <v>8006.93</v>
      </c>
      <c r="N251" s="831">
        <v>1</v>
      </c>
      <c r="O251" s="831">
        <v>8183.18</v>
      </c>
      <c r="P251" s="827">
        <v>0.34067072731579601</v>
      </c>
      <c r="Q251" s="832">
        <v>8183.18</v>
      </c>
    </row>
    <row r="252" spans="1:17" ht="14.45" customHeight="1" x14ac:dyDescent="0.2">
      <c r="A252" s="821" t="s">
        <v>8252</v>
      </c>
      <c r="B252" s="822" t="s">
        <v>7826</v>
      </c>
      <c r="C252" s="822" t="s">
        <v>6359</v>
      </c>
      <c r="D252" s="822" t="s">
        <v>8291</v>
      </c>
      <c r="E252" s="822" t="s">
        <v>8292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1569.37</v>
      </c>
      <c r="P252" s="827"/>
      <c r="Q252" s="832">
        <v>1569.37</v>
      </c>
    </row>
    <row r="253" spans="1:17" ht="14.45" customHeight="1" x14ac:dyDescent="0.2">
      <c r="A253" s="821" t="s">
        <v>8252</v>
      </c>
      <c r="B253" s="822" t="s">
        <v>7826</v>
      </c>
      <c r="C253" s="822" t="s">
        <v>6359</v>
      </c>
      <c r="D253" s="822" t="s">
        <v>8293</v>
      </c>
      <c r="E253" s="822" t="s">
        <v>8294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128800</v>
      </c>
      <c r="P253" s="827"/>
      <c r="Q253" s="832">
        <v>128800</v>
      </c>
    </row>
    <row r="254" spans="1:17" ht="14.45" customHeight="1" x14ac:dyDescent="0.2">
      <c r="A254" s="821" t="s">
        <v>8252</v>
      </c>
      <c r="B254" s="822" t="s">
        <v>7826</v>
      </c>
      <c r="C254" s="822" t="s">
        <v>6359</v>
      </c>
      <c r="D254" s="822" t="s">
        <v>8295</v>
      </c>
      <c r="E254" s="822" t="s">
        <v>8296</v>
      </c>
      <c r="F254" s="831"/>
      <c r="G254" s="831"/>
      <c r="H254" s="831"/>
      <c r="I254" s="831"/>
      <c r="J254" s="831">
        <v>1</v>
      </c>
      <c r="K254" s="831">
        <v>4137.8900000000003</v>
      </c>
      <c r="L254" s="831">
        <v>1</v>
      </c>
      <c r="M254" s="831">
        <v>4137.8900000000003</v>
      </c>
      <c r="N254" s="831"/>
      <c r="O254" s="831"/>
      <c r="P254" s="827"/>
      <c r="Q254" s="832"/>
    </row>
    <row r="255" spans="1:17" ht="14.45" customHeight="1" x14ac:dyDescent="0.2">
      <c r="A255" s="821" t="s">
        <v>8252</v>
      </c>
      <c r="B255" s="822" t="s">
        <v>7826</v>
      </c>
      <c r="C255" s="822" t="s">
        <v>6359</v>
      </c>
      <c r="D255" s="822" t="s">
        <v>8297</v>
      </c>
      <c r="E255" s="822" t="s">
        <v>8298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1573.7</v>
      </c>
      <c r="P255" s="827"/>
      <c r="Q255" s="832">
        <v>1573.7</v>
      </c>
    </row>
    <row r="256" spans="1:17" ht="14.45" customHeight="1" x14ac:dyDescent="0.2">
      <c r="A256" s="821" t="s">
        <v>8252</v>
      </c>
      <c r="B256" s="822" t="s">
        <v>7826</v>
      </c>
      <c r="C256" s="822" t="s">
        <v>6359</v>
      </c>
      <c r="D256" s="822" t="s">
        <v>8299</v>
      </c>
      <c r="E256" s="822" t="s">
        <v>8300</v>
      </c>
      <c r="F256" s="831">
        <v>7</v>
      </c>
      <c r="G256" s="831">
        <v>6554.9</v>
      </c>
      <c r="H256" s="831">
        <v>0.73206388206388207</v>
      </c>
      <c r="I256" s="831">
        <v>936.41428571428571</v>
      </c>
      <c r="J256" s="831">
        <v>10</v>
      </c>
      <c r="K256" s="831">
        <v>8954</v>
      </c>
      <c r="L256" s="831">
        <v>1</v>
      </c>
      <c r="M256" s="831">
        <v>895.4</v>
      </c>
      <c r="N256" s="831">
        <v>19</v>
      </c>
      <c r="O256" s="831">
        <v>12899.54</v>
      </c>
      <c r="P256" s="827">
        <v>1.4406455215546126</v>
      </c>
      <c r="Q256" s="832">
        <v>678.92315789473685</v>
      </c>
    </row>
    <row r="257" spans="1:17" ht="14.45" customHeight="1" x14ac:dyDescent="0.2">
      <c r="A257" s="821" t="s">
        <v>8252</v>
      </c>
      <c r="B257" s="822" t="s">
        <v>7826</v>
      </c>
      <c r="C257" s="822" t="s">
        <v>6359</v>
      </c>
      <c r="D257" s="822" t="s">
        <v>8301</v>
      </c>
      <c r="E257" s="822" t="s">
        <v>8302</v>
      </c>
      <c r="F257" s="831">
        <v>1</v>
      </c>
      <c r="G257" s="831">
        <v>4946.4799999999996</v>
      </c>
      <c r="H257" s="831">
        <v>0.33333333333333331</v>
      </c>
      <c r="I257" s="831">
        <v>4946.4799999999996</v>
      </c>
      <c r="J257" s="831">
        <v>3</v>
      </c>
      <c r="K257" s="831">
        <v>14839.439999999999</v>
      </c>
      <c r="L257" s="831">
        <v>1</v>
      </c>
      <c r="M257" s="831">
        <v>4946.4799999999996</v>
      </c>
      <c r="N257" s="831"/>
      <c r="O257" s="831"/>
      <c r="P257" s="827"/>
      <c r="Q257" s="832"/>
    </row>
    <row r="258" spans="1:17" ht="14.45" customHeight="1" x14ac:dyDescent="0.2">
      <c r="A258" s="821" t="s">
        <v>8252</v>
      </c>
      <c r="B258" s="822" t="s">
        <v>7826</v>
      </c>
      <c r="C258" s="822" t="s">
        <v>6359</v>
      </c>
      <c r="D258" s="822" t="s">
        <v>8303</v>
      </c>
      <c r="E258" s="822" t="s">
        <v>8304</v>
      </c>
      <c r="F258" s="831"/>
      <c r="G258" s="831"/>
      <c r="H258" s="831"/>
      <c r="I258" s="831"/>
      <c r="J258" s="831">
        <v>1</v>
      </c>
      <c r="K258" s="831">
        <v>9370.39</v>
      </c>
      <c r="L258" s="831">
        <v>1</v>
      </c>
      <c r="M258" s="831">
        <v>9370.39</v>
      </c>
      <c r="N258" s="831"/>
      <c r="O258" s="831"/>
      <c r="P258" s="827"/>
      <c r="Q258" s="832"/>
    </row>
    <row r="259" spans="1:17" ht="14.45" customHeight="1" x14ac:dyDescent="0.2">
      <c r="A259" s="821" t="s">
        <v>8252</v>
      </c>
      <c r="B259" s="822" t="s">
        <v>7826</v>
      </c>
      <c r="C259" s="822" t="s">
        <v>6359</v>
      </c>
      <c r="D259" s="822" t="s">
        <v>8305</v>
      </c>
      <c r="E259" s="822" t="s">
        <v>8306</v>
      </c>
      <c r="F259" s="831">
        <v>1</v>
      </c>
      <c r="G259" s="831">
        <v>11833.06</v>
      </c>
      <c r="H259" s="831">
        <v>0.80186950593758555</v>
      </c>
      <c r="I259" s="831">
        <v>11833.06</v>
      </c>
      <c r="J259" s="831">
        <v>5</v>
      </c>
      <c r="K259" s="831">
        <v>14756.84</v>
      </c>
      <c r="L259" s="831">
        <v>1</v>
      </c>
      <c r="M259" s="831">
        <v>2951.3679999999999</v>
      </c>
      <c r="N259" s="831">
        <v>1</v>
      </c>
      <c r="O259" s="831">
        <v>2971.23</v>
      </c>
      <c r="P259" s="827">
        <v>0.20134595211440931</v>
      </c>
      <c r="Q259" s="832">
        <v>2971.23</v>
      </c>
    </row>
    <row r="260" spans="1:17" ht="14.45" customHeight="1" x14ac:dyDescent="0.2">
      <c r="A260" s="821" t="s">
        <v>8252</v>
      </c>
      <c r="B260" s="822" t="s">
        <v>7826</v>
      </c>
      <c r="C260" s="822" t="s">
        <v>6359</v>
      </c>
      <c r="D260" s="822" t="s">
        <v>8307</v>
      </c>
      <c r="E260" s="822" t="s">
        <v>8308</v>
      </c>
      <c r="F260" s="831"/>
      <c r="G260" s="831"/>
      <c r="H260" s="831"/>
      <c r="I260" s="831"/>
      <c r="J260" s="831">
        <v>1</v>
      </c>
      <c r="K260" s="831">
        <v>750.76</v>
      </c>
      <c r="L260" s="831">
        <v>1</v>
      </c>
      <c r="M260" s="831">
        <v>750.76</v>
      </c>
      <c r="N260" s="831"/>
      <c r="O260" s="831"/>
      <c r="P260" s="827"/>
      <c r="Q260" s="832"/>
    </row>
    <row r="261" spans="1:17" ht="14.45" customHeight="1" x14ac:dyDescent="0.2">
      <c r="A261" s="821" t="s">
        <v>8252</v>
      </c>
      <c r="B261" s="822" t="s">
        <v>7826</v>
      </c>
      <c r="C261" s="822" t="s">
        <v>6359</v>
      </c>
      <c r="D261" s="822" t="s">
        <v>8309</v>
      </c>
      <c r="E261" s="822" t="s">
        <v>8310</v>
      </c>
      <c r="F261" s="831">
        <v>1</v>
      </c>
      <c r="G261" s="831">
        <v>10072.94</v>
      </c>
      <c r="H261" s="831">
        <v>0.5</v>
      </c>
      <c r="I261" s="831">
        <v>10072.94</v>
      </c>
      <c r="J261" s="831">
        <v>2</v>
      </c>
      <c r="K261" s="831">
        <v>20145.88</v>
      </c>
      <c r="L261" s="831">
        <v>1</v>
      </c>
      <c r="M261" s="831">
        <v>10072.94</v>
      </c>
      <c r="N261" s="831">
        <v>1</v>
      </c>
      <c r="O261" s="831">
        <v>9425.9</v>
      </c>
      <c r="P261" s="827">
        <v>0.46788226674635208</v>
      </c>
      <c r="Q261" s="832">
        <v>9425.9</v>
      </c>
    </row>
    <row r="262" spans="1:17" ht="14.45" customHeight="1" x14ac:dyDescent="0.2">
      <c r="A262" s="821" t="s">
        <v>8252</v>
      </c>
      <c r="B262" s="822" t="s">
        <v>7826</v>
      </c>
      <c r="C262" s="822" t="s">
        <v>6359</v>
      </c>
      <c r="D262" s="822" t="s">
        <v>8311</v>
      </c>
      <c r="E262" s="822" t="s">
        <v>8312</v>
      </c>
      <c r="F262" s="831">
        <v>1</v>
      </c>
      <c r="G262" s="831">
        <v>2974.36</v>
      </c>
      <c r="H262" s="831">
        <v>0.25983433416556451</v>
      </c>
      <c r="I262" s="831">
        <v>2974.36</v>
      </c>
      <c r="J262" s="831">
        <v>4</v>
      </c>
      <c r="K262" s="831">
        <v>11447.14</v>
      </c>
      <c r="L262" s="831">
        <v>1</v>
      </c>
      <c r="M262" s="831">
        <v>2861.7849999999999</v>
      </c>
      <c r="N262" s="831">
        <v>1</v>
      </c>
      <c r="O262" s="831">
        <v>2524.06</v>
      </c>
      <c r="P262" s="827">
        <v>0.22049699750330651</v>
      </c>
      <c r="Q262" s="832">
        <v>2524.06</v>
      </c>
    </row>
    <row r="263" spans="1:17" ht="14.45" customHeight="1" x14ac:dyDescent="0.2">
      <c r="A263" s="821" t="s">
        <v>8252</v>
      </c>
      <c r="B263" s="822" t="s">
        <v>7826</v>
      </c>
      <c r="C263" s="822" t="s">
        <v>6359</v>
      </c>
      <c r="D263" s="822" t="s">
        <v>7274</v>
      </c>
      <c r="E263" s="822" t="s">
        <v>7272</v>
      </c>
      <c r="F263" s="831"/>
      <c r="G263" s="831"/>
      <c r="H263" s="831"/>
      <c r="I263" s="831"/>
      <c r="J263" s="831"/>
      <c r="K263" s="831"/>
      <c r="L263" s="831"/>
      <c r="M263" s="831"/>
      <c r="N263" s="831">
        <v>2</v>
      </c>
      <c r="O263" s="831">
        <v>4365.68</v>
      </c>
      <c r="P263" s="827"/>
      <c r="Q263" s="832">
        <v>2182.84</v>
      </c>
    </row>
    <row r="264" spans="1:17" ht="14.45" customHeight="1" x14ac:dyDescent="0.2">
      <c r="A264" s="821" t="s">
        <v>8252</v>
      </c>
      <c r="B264" s="822" t="s">
        <v>7826</v>
      </c>
      <c r="C264" s="822" t="s">
        <v>6359</v>
      </c>
      <c r="D264" s="822" t="s">
        <v>8313</v>
      </c>
      <c r="E264" s="822" t="s">
        <v>8314</v>
      </c>
      <c r="F264" s="831">
        <v>1</v>
      </c>
      <c r="G264" s="831">
        <v>3232.66</v>
      </c>
      <c r="H264" s="831">
        <v>0.18769370831896304</v>
      </c>
      <c r="I264" s="831">
        <v>3232.66</v>
      </c>
      <c r="J264" s="831">
        <v>6</v>
      </c>
      <c r="K264" s="831">
        <v>17223.060000000001</v>
      </c>
      <c r="L264" s="831">
        <v>1</v>
      </c>
      <c r="M264" s="831">
        <v>2870.51</v>
      </c>
      <c r="N264" s="831">
        <v>12</v>
      </c>
      <c r="O264" s="831">
        <v>40081.840000000004</v>
      </c>
      <c r="P264" s="827">
        <v>2.3272194371964101</v>
      </c>
      <c r="Q264" s="832">
        <v>3340.1533333333336</v>
      </c>
    </row>
    <row r="265" spans="1:17" ht="14.45" customHeight="1" x14ac:dyDescent="0.2">
      <c r="A265" s="821" t="s">
        <v>8252</v>
      </c>
      <c r="B265" s="822" t="s">
        <v>7826</v>
      </c>
      <c r="C265" s="822" t="s">
        <v>6359</v>
      </c>
      <c r="D265" s="822" t="s">
        <v>8315</v>
      </c>
      <c r="E265" s="822" t="s">
        <v>8316</v>
      </c>
      <c r="F265" s="831">
        <v>1</v>
      </c>
      <c r="G265" s="831">
        <v>550.72</v>
      </c>
      <c r="H265" s="831">
        <v>0.4137951761965587</v>
      </c>
      <c r="I265" s="831">
        <v>550.72</v>
      </c>
      <c r="J265" s="831">
        <v>3</v>
      </c>
      <c r="K265" s="831">
        <v>1330.9</v>
      </c>
      <c r="L265" s="831">
        <v>1</v>
      </c>
      <c r="M265" s="831">
        <v>443.63333333333338</v>
      </c>
      <c r="N265" s="831">
        <v>2</v>
      </c>
      <c r="O265" s="831">
        <v>765.86</v>
      </c>
      <c r="P265" s="827">
        <v>0.57544518746712747</v>
      </c>
      <c r="Q265" s="832">
        <v>382.93</v>
      </c>
    </row>
    <row r="266" spans="1:17" ht="14.45" customHeight="1" x14ac:dyDescent="0.2">
      <c r="A266" s="821" t="s">
        <v>8252</v>
      </c>
      <c r="B266" s="822" t="s">
        <v>7826</v>
      </c>
      <c r="C266" s="822" t="s">
        <v>6359</v>
      </c>
      <c r="D266" s="822" t="s">
        <v>8317</v>
      </c>
      <c r="E266" s="822" t="s">
        <v>8318</v>
      </c>
      <c r="F266" s="831"/>
      <c r="G266" s="831"/>
      <c r="H266" s="831"/>
      <c r="I266" s="831"/>
      <c r="J266" s="831">
        <v>3</v>
      </c>
      <c r="K266" s="831">
        <v>34616.300000000003</v>
      </c>
      <c r="L266" s="831">
        <v>1</v>
      </c>
      <c r="M266" s="831">
        <v>11538.766666666668</v>
      </c>
      <c r="N266" s="831">
        <v>2</v>
      </c>
      <c r="O266" s="831">
        <v>23077.200000000001</v>
      </c>
      <c r="P266" s="827">
        <v>0.66665703729168047</v>
      </c>
      <c r="Q266" s="832">
        <v>11538.6</v>
      </c>
    </row>
    <row r="267" spans="1:17" ht="14.45" customHeight="1" x14ac:dyDescent="0.2">
      <c r="A267" s="821" t="s">
        <v>8252</v>
      </c>
      <c r="B267" s="822" t="s">
        <v>7826</v>
      </c>
      <c r="C267" s="822" t="s">
        <v>6359</v>
      </c>
      <c r="D267" s="822" t="s">
        <v>8319</v>
      </c>
      <c r="E267" s="822" t="s">
        <v>8320</v>
      </c>
      <c r="F267" s="831">
        <v>2</v>
      </c>
      <c r="G267" s="831">
        <v>1662.32</v>
      </c>
      <c r="H267" s="831">
        <v>0.1321550320545436</v>
      </c>
      <c r="I267" s="831">
        <v>831.16</v>
      </c>
      <c r="J267" s="831">
        <v>16</v>
      </c>
      <c r="K267" s="831">
        <v>12578.560000000001</v>
      </c>
      <c r="L267" s="831">
        <v>1</v>
      </c>
      <c r="M267" s="831">
        <v>786.16000000000008</v>
      </c>
      <c r="N267" s="831">
        <v>8</v>
      </c>
      <c r="O267" s="831">
        <v>5535.5899999999992</v>
      </c>
      <c r="P267" s="827">
        <v>0.44008137656456692</v>
      </c>
      <c r="Q267" s="832">
        <v>691.9487499999999</v>
      </c>
    </row>
    <row r="268" spans="1:17" ht="14.45" customHeight="1" x14ac:dyDescent="0.2">
      <c r="A268" s="821" t="s">
        <v>8252</v>
      </c>
      <c r="B268" s="822" t="s">
        <v>7826</v>
      </c>
      <c r="C268" s="822" t="s">
        <v>6359</v>
      </c>
      <c r="D268" s="822" t="s">
        <v>8321</v>
      </c>
      <c r="E268" s="822" t="s">
        <v>8320</v>
      </c>
      <c r="F268" s="831"/>
      <c r="G268" s="831"/>
      <c r="H268" s="831"/>
      <c r="I268" s="831"/>
      <c r="J268" s="831"/>
      <c r="K268" s="831"/>
      <c r="L268" s="831"/>
      <c r="M268" s="831"/>
      <c r="N268" s="831">
        <v>4</v>
      </c>
      <c r="O268" s="831">
        <v>2953.31</v>
      </c>
      <c r="P268" s="827"/>
      <c r="Q268" s="832">
        <v>738.32749999999999</v>
      </c>
    </row>
    <row r="269" spans="1:17" ht="14.45" customHeight="1" x14ac:dyDescent="0.2">
      <c r="A269" s="821" t="s">
        <v>8252</v>
      </c>
      <c r="B269" s="822" t="s">
        <v>7826</v>
      </c>
      <c r="C269" s="822" t="s">
        <v>6359</v>
      </c>
      <c r="D269" s="822" t="s">
        <v>8322</v>
      </c>
      <c r="E269" s="822" t="s">
        <v>8323</v>
      </c>
      <c r="F269" s="831"/>
      <c r="G269" s="831"/>
      <c r="H269" s="831"/>
      <c r="I269" s="831"/>
      <c r="J269" s="831">
        <v>3</v>
      </c>
      <c r="K269" s="831">
        <v>2448.2600000000002</v>
      </c>
      <c r="L269" s="831">
        <v>1</v>
      </c>
      <c r="M269" s="831">
        <v>816.0866666666667</v>
      </c>
      <c r="N269" s="831"/>
      <c r="O269" s="831"/>
      <c r="P269" s="827"/>
      <c r="Q269" s="832"/>
    </row>
    <row r="270" spans="1:17" ht="14.45" customHeight="1" x14ac:dyDescent="0.2">
      <c r="A270" s="821" t="s">
        <v>8252</v>
      </c>
      <c r="B270" s="822" t="s">
        <v>7826</v>
      </c>
      <c r="C270" s="822" t="s">
        <v>6359</v>
      </c>
      <c r="D270" s="822" t="s">
        <v>8324</v>
      </c>
      <c r="E270" s="822" t="s">
        <v>8325</v>
      </c>
      <c r="F270" s="831"/>
      <c r="G270" s="831"/>
      <c r="H270" s="831"/>
      <c r="I270" s="831"/>
      <c r="J270" s="831"/>
      <c r="K270" s="831"/>
      <c r="L270" s="831"/>
      <c r="M270" s="831"/>
      <c r="N270" s="831">
        <v>2</v>
      </c>
      <c r="O270" s="831">
        <v>6216.9</v>
      </c>
      <c r="P270" s="827"/>
      <c r="Q270" s="832">
        <v>3108.45</v>
      </c>
    </row>
    <row r="271" spans="1:17" ht="14.45" customHeight="1" x14ac:dyDescent="0.2">
      <c r="A271" s="821" t="s">
        <v>8252</v>
      </c>
      <c r="B271" s="822" t="s">
        <v>7826</v>
      </c>
      <c r="C271" s="822" t="s">
        <v>6359</v>
      </c>
      <c r="D271" s="822" t="s">
        <v>8326</v>
      </c>
      <c r="E271" s="822" t="s">
        <v>8327</v>
      </c>
      <c r="F271" s="831">
        <v>4</v>
      </c>
      <c r="G271" s="831">
        <v>80995.679999999993</v>
      </c>
      <c r="H271" s="831"/>
      <c r="I271" s="831">
        <v>20248.919999999998</v>
      </c>
      <c r="J271" s="831"/>
      <c r="K271" s="831"/>
      <c r="L271" s="831"/>
      <c r="M271" s="831"/>
      <c r="N271" s="831">
        <v>1</v>
      </c>
      <c r="O271" s="831">
        <v>7297.91</v>
      </c>
      <c r="P271" s="827"/>
      <c r="Q271" s="832">
        <v>7297.91</v>
      </c>
    </row>
    <row r="272" spans="1:17" ht="14.45" customHeight="1" x14ac:dyDescent="0.2">
      <c r="A272" s="821" t="s">
        <v>8252</v>
      </c>
      <c r="B272" s="822" t="s">
        <v>7826</v>
      </c>
      <c r="C272" s="822" t="s">
        <v>6359</v>
      </c>
      <c r="D272" s="822" t="s">
        <v>8328</v>
      </c>
      <c r="E272" s="822" t="s">
        <v>8329</v>
      </c>
      <c r="F272" s="831">
        <v>3</v>
      </c>
      <c r="G272" s="831">
        <v>3936.42</v>
      </c>
      <c r="H272" s="831">
        <v>0.40448710834905488</v>
      </c>
      <c r="I272" s="831">
        <v>1312.14</v>
      </c>
      <c r="J272" s="831">
        <v>8</v>
      </c>
      <c r="K272" s="831">
        <v>9731.8799999999992</v>
      </c>
      <c r="L272" s="831">
        <v>1</v>
      </c>
      <c r="M272" s="831">
        <v>1216.4849999999999</v>
      </c>
      <c r="N272" s="831">
        <v>5</v>
      </c>
      <c r="O272" s="831">
        <v>5285.2699999999986</v>
      </c>
      <c r="P272" s="827">
        <v>0.54308828304500256</v>
      </c>
      <c r="Q272" s="832">
        <v>1057.0539999999996</v>
      </c>
    </row>
    <row r="273" spans="1:17" ht="14.45" customHeight="1" x14ac:dyDescent="0.2">
      <c r="A273" s="821" t="s">
        <v>8252</v>
      </c>
      <c r="B273" s="822" t="s">
        <v>7826</v>
      </c>
      <c r="C273" s="822" t="s">
        <v>6359</v>
      </c>
      <c r="D273" s="822" t="s">
        <v>8330</v>
      </c>
      <c r="E273" s="822" t="s">
        <v>8331</v>
      </c>
      <c r="F273" s="831"/>
      <c r="G273" s="831"/>
      <c r="H273" s="831"/>
      <c r="I273" s="831"/>
      <c r="J273" s="831">
        <v>18</v>
      </c>
      <c r="K273" s="831">
        <v>58888.08</v>
      </c>
      <c r="L273" s="831">
        <v>1</v>
      </c>
      <c r="M273" s="831">
        <v>3271.56</v>
      </c>
      <c r="N273" s="831">
        <v>37</v>
      </c>
      <c r="O273" s="831">
        <v>116645.4</v>
      </c>
      <c r="P273" s="827">
        <v>1.9807981513406447</v>
      </c>
      <c r="Q273" s="832">
        <v>3152.5783783783781</v>
      </c>
    </row>
    <row r="274" spans="1:17" ht="14.45" customHeight="1" x14ac:dyDescent="0.2">
      <c r="A274" s="821" t="s">
        <v>8252</v>
      </c>
      <c r="B274" s="822" t="s">
        <v>7826</v>
      </c>
      <c r="C274" s="822" t="s">
        <v>6359</v>
      </c>
      <c r="D274" s="822" t="s">
        <v>8332</v>
      </c>
      <c r="E274" s="822" t="s">
        <v>8333</v>
      </c>
      <c r="F274" s="831">
        <v>2</v>
      </c>
      <c r="G274" s="831">
        <v>2172.34</v>
      </c>
      <c r="H274" s="831">
        <v>0.4152970572435245</v>
      </c>
      <c r="I274" s="831">
        <v>1086.17</v>
      </c>
      <c r="J274" s="831">
        <v>5</v>
      </c>
      <c r="K274" s="831">
        <v>5230.8099999999995</v>
      </c>
      <c r="L274" s="831">
        <v>1</v>
      </c>
      <c r="M274" s="831">
        <v>1046.1619999999998</v>
      </c>
      <c r="N274" s="831"/>
      <c r="O274" s="831"/>
      <c r="P274" s="827"/>
      <c r="Q274" s="832"/>
    </row>
    <row r="275" spans="1:17" ht="14.45" customHeight="1" x14ac:dyDescent="0.2">
      <c r="A275" s="821" t="s">
        <v>8252</v>
      </c>
      <c r="B275" s="822" t="s">
        <v>7826</v>
      </c>
      <c r="C275" s="822" t="s">
        <v>6359</v>
      </c>
      <c r="D275" s="822" t="s">
        <v>8334</v>
      </c>
      <c r="E275" s="822" t="s">
        <v>8335</v>
      </c>
      <c r="F275" s="831">
        <v>2</v>
      </c>
      <c r="G275" s="831">
        <v>45158.720000000001</v>
      </c>
      <c r="H275" s="831"/>
      <c r="I275" s="831">
        <v>22579.360000000001</v>
      </c>
      <c r="J275" s="831"/>
      <c r="K275" s="831"/>
      <c r="L275" s="831"/>
      <c r="M275" s="831"/>
      <c r="N275" s="831">
        <v>1</v>
      </c>
      <c r="O275" s="831">
        <v>15847.9</v>
      </c>
      <c r="P275" s="827"/>
      <c r="Q275" s="832">
        <v>15847.9</v>
      </c>
    </row>
    <row r="276" spans="1:17" ht="14.45" customHeight="1" x14ac:dyDescent="0.2">
      <c r="A276" s="821" t="s">
        <v>8252</v>
      </c>
      <c r="B276" s="822" t="s">
        <v>7826</v>
      </c>
      <c r="C276" s="822" t="s">
        <v>6359</v>
      </c>
      <c r="D276" s="822" t="s">
        <v>8336</v>
      </c>
      <c r="E276" s="822" t="s">
        <v>8337</v>
      </c>
      <c r="F276" s="831"/>
      <c r="G276" s="831"/>
      <c r="H276" s="831"/>
      <c r="I276" s="831"/>
      <c r="J276" s="831">
        <v>3</v>
      </c>
      <c r="K276" s="831">
        <v>239999.40000000002</v>
      </c>
      <c r="L276" s="831">
        <v>1</v>
      </c>
      <c r="M276" s="831">
        <v>79999.8</v>
      </c>
      <c r="N276" s="831"/>
      <c r="O276" s="831"/>
      <c r="P276" s="827"/>
      <c r="Q276" s="832"/>
    </row>
    <row r="277" spans="1:17" ht="14.45" customHeight="1" x14ac:dyDescent="0.2">
      <c r="A277" s="821" t="s">
        <v>8252</v>
      </c>
      <c r="B277" s="822" t="s">
        <v>7826</v>
      </c>
      <c r="C277" s="822" t="s">
        <v>6359</v>
      </c>
      <c r="D277" s="822" t="s">
        <v>8338</v>
      </c>
      <c r="E277" s="822" t="s">
        <v>8339</v>
      </c>
      <c r="F277" s="831">
        <v>1</v>
      </c>
      <c r="G277" s="831">
        <v>359.1</v>
      </c>
      <c r="H277" s="831">
        <v>0.18652219982963164</v>
      </c>
      <c r="I277" s="831">
        <v>359.1</v>
      </c>
      <c r="J277" s="831">
        <v>6</v>
      </c>
      <c r="K277" s="831">
        <v>1925.24</v>
      </c>
      <c r="L277" s="831">
        <v>1</v>
      </c>
      <c r="M277" s="831">
        <v>320.87333333333333</v>
      </c>
      <c r="N277" s="831"/>
      <c r="O277" s="831"/>
      <c r="P277" s="827"/>
      <c r="Q277" s="832"/>
    </row>
    <row r="278" spans="1:17" ht="14.45" customHeight="1" x14ac:dyDescent="0.2">
      <c r="A278" s="821" t="s">
        <v>8252</v>
      </c>
      <c r="B278" s="822" t="s">
        <v>7826</v>
      </c>
      <c r="C278" s="822" t="s">
        <v>6359</v>
      </c>
      <c r="D278" s="822" t="s">
        <v>8340</v>
      </c>
      <c r="E278" s="822" t="s">
        <v>8341</v>
      </c>
      <c r="F278" s="831">
        <v>1</v>
      </c>
      <c r="G278" s="831">
        <v>12294.26</v>
      </c>
      <c r="H278" s="831"/>
      <c r="I278" s="831">
        <v>12294.26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8252</v>
      </c>
      <c r="B279" s="822" t="s">
        <v>7826</v>
      </c>
      <c r="C279" s="822" t="s">
        <v>6359</v>
      </c>
      <c r="D279" s="822" t="s">
        <v>8342</v>
      </c>
      <c r="E279" s="822" t="s">
        <v>8343</v>
      </c>
      <c r="F279" s="831"/>
      <c r="G279" s="831"/>
      <c r="H279" s="831"/>
      <c r="I279" s="831"/>
      <c r="J279" s="831">
        <v>1</v>
      </c>
      <c r="K279" s="831">
        <v>34960</v>
      </c>
      <c r="L279" s="831">
        <v>1</v>
      </c>
      <c r="M279" s="831">
        <v>34960</v>
      </c>
      <c r="N279" s="831"/>
      <c r="O279" s="831"/>
      <c r="P279" s="827"/>
      <c r="Q279" s="832"/>
    </row>
    <row r="280" spans="1:17" ht="14.45" customHeight="1" x14ac:dyDescent="0.2">
      <c r="A280" s="821" t="s">
        <v>8252</v>
      </c>
      <c r="B280" s="822" t="s">
        <v>7826</v>
      </c>
      <c r="C280" s="822" t="s">
        <v>6359</v>
      </c>
      <c r="D280" s="822" t="s">
        <v>8344</v>
      </c>
      <c r="E280" s="822" t="s">
        <v>8345</v>
      </c>
      <c r="F280" s="831"/>
      <c r="G280" s="831"/>
      <c r="H280" s="831"/>
      <c r="I280" s="831"/>
      <c r="J280" s="831">
        <v>5</v>
      </c>
      <c r="K280" s="831">
        <v>71303.5</v>
      </c>
      <c r="L280" s="831">
        <v>1</v>
      </c>
      <c r="M280" s="831">
        <v>14260.7</v>
      </c>
      <c r="N280" s="831">
        <v>6</v>
      </c>
      <c r="O280" s="831">
        <v>85559.299999999988</v>
      </c>
      <c r="P280" s="827">
        <v>1.1999312796707033</v>
      </c>
      <c r="Q280" s="832">
        <v>14259.883333333331</v>
      </c>
    </row>
    <row r="281" spans="1:17" ht="14.45" customHeight="1" x14ac:dyDescent="0.2">
      <c r="A281" s="821" t="s">
        <v>8252</v>
      </c>
      <c r="B281" s="822" t="s">
        <v>7826</v>
      </c>
      <c r="C281" s="822" t="s">
        <v>6359</v>
      </c>
      <c r="D281" s="822" t="s">
        <v>8346</v>
      </c>
      <c r="E281" s="822" t="s">
        <v>8347</v>
      </c>
      <c r="F281" s="831"/>
      <c r="G281" s="831"/>
      <c r="H281" s="831"/>
      <c r="I281" s="831"/>
      <c r="J281" s="831">
        <v>1</v>
      </c>
      <c r="K281" s="831">
        <v>10645.01</v>
      </c>
      <c r="L281" s="831">
        <v>1</v>
      </c>
      <c r="M281" s="831">
        <v>10645.01</v>
      </c>
      <c r="N281" s="831"/>
      <c r="O281" s="831"/>
      <c r="P281" s="827"/>
      <c r="Q281" s="832"/>
    </row>
    <row r="282" spans="1:17" ht="14.45" customHeight="1" x14ac:dyDescent="0.2">
      <c r="A282" s="821" t="s">
        <v>8252</v>
      </c>
      <c r="B282" s="822" t="s">
        <v>7826</v>
      </c>
      <c r="C282" s="822" t="s">
        <v>6359</v>
      </c>
      <c r="D282" s="822" t="s">
        <v>8348</v>
      </c>
      <c r="E282" s="822" t="s">
        <v>8349</v>
      </c>
      <c r="F282" s="831">
        <v>3</v>
      </c>
      <c r="G282" s="831">
        <v>15697.460000000001</v>
      </c>
      <c r="H282" s="831">
        <v>0.63945306103161703</v>
      </c>
      <c r="I282" s="831">
        <v>5232.4866666666667</v>
      </c>
      <c r="J282" s="831">
        <v>7</v>
      </c>
      <c r="K282" s="831">
        <v>24548.26</v>
      </c>
      <c r="L282" s="831">
        <v>1</v>
      </c>
      <c r="M282" s="831">
        <v>3506.8942857142856</v>
      </c>
      <c r="N282" s="831">
        <v>13</v>
      </c>
      <c r="O282" s="831">
        <v>48123.119999999995</v>
      </c>
      <c r="P282" s="827">
        <v>1.9603474950974122</v>
      </c>
      <c r="Q282" s="832">
        <v>3701.7784615384612</v>
      </c>
    </row>
    <row r="283" spans="1:17" ht="14.45" customHeight="1" x14ac:dyDescent="0.2">
      <c r="A283" s="821" t="s">
        <v>8252</v>
      </c>
      <c r="B283" s="822" t="s">
        <v>7826</v>
      </c>
      <c r="C283" s="822" t="s">
        <v>6359</v>
      </c>
      <c r="D283" s="822" t="s">
        <v>8350</v>
      </c>
      <c r="E283" s="822" t="s">
        <v>8351</v>
      </c>
      <c r="F283" s="831">
        <v>3</v>
      </c>
      <c r="G283" s="831">
        <v>5179.2000000000007</v>
      </c>
      <c r="H283" s="831">
        <v>0.30000000000000004</v>
      </c>
      <c r="I283" s="831">
        <v>1726.4000000000003</v>
      </c>
      <c r="J283" s="831">
        <v>10</v>
      </c>
      <c r="K283" s="831">
        <v>17264</v>
      </c>
      <c r="L283" s="831">
        <v>1</v>
      </c>
      <c r="M283" s="831">
        <v>1726.4</v>
      </c>
      <c r="N283" s="831">
        <v>2</v>
      </c>
      <c r="O283" s="831">
        <v>3452.8</v>
      </c>
      <c r="P283" s="827">
        <v>0.2</v>
      </c>
      <c r="Q283" s="832">
        <v>1726.4</v>
      </c>
    </row>
    <row r="284" spans="1:17" ht="14.45" customHeight="1" x14ac:dyDescent="0.2">
      <c r="A284" s="821" t="s">
        <v>8252</v>
      </c>
      <c r="B284" s="822" t="s">
        <v>7826</v>
      </c>
      <c r="C284" s="822" t="s">
        <v>6359</v>
      </c>
      <c r="D284" s="822" t="s">
        <v>8352</v>
      </c>
      <c r="E284" s="822" t="s">
        <v>8353</v>
      </c>
      <c r="F284" s="831"/>
      <c r="G284" s="831"/>
      <c r="H284" s="831"/>
      <c r="I284" s="831"/>
      <c r="J284" s="831">
        <v>1</v>
      </c>
      <c r="K284" s="831">
        <v>67923.600000000006</v>
      </c>
      <c r="L284" s="831">
        <v>1</v>
      </c>
      <c r="M284" s="831">
        <v>67923.600000000006</v>
      </c>
      <c r="N284" s="831">
        <v>2</v>
      </c>
      <c r="O284" s="831">
        <v>135838</v>
      </c>
      <c r="P284" s="827">
        <v>1.9998645537044559</v>
      </c>
      <c r="Q284" s="832">
        <v>67919</v>
      </c>
    </row>
    <row r="285" spans="1:17" ht="14.45" customHeight="1" x14ac:dyDescent="0.2">
      <c r="A285" s="821" t="s">
        <v>8252</v>
      </c>
      <c r="B285" s="822" t="s">
        <v>7826</v>
      </c>
      <c r="C285" s="822" t="s">
        <v>6359</v>
      </c>
      <c r="D285" s="822" t="s">
        <v>8354</v>
      </c>
      <c r="E285" s="822" t="s">
        <v>8355</v>
      </c>
      <c r="F285" s="831"/>
      <c r="G285" s="831"/>
      <c r="H285" s="831"/>
      <c r="I285" s="831"/>
      <c r="J285" s="831">
        <v>1</v>
      </c>
      <c r="K285" s="831">
        <v>104233</v>
      </c>
      <c r="L285" s="831">
        <v>1</v>
      </c>
      <c r="M285" s="831">
        <v>104233</v>
      </c>
      <c r="N285" s="831"/>
      <c r="O285" s="831"/>
      <c r="P285" s="827"/>
      <c r="Q285" s="832"/>
    </row>
    <row r="286" spans="1:17" ht="14.45" customHeight="1" x14ac:dyDescent="0.2">
      <c r="A286" s="821" t="s">
        <v>8252</v>
      </c>
      <c r="B286" s="822" t="s">
        <v>7826</v>
      </c>
      <c r="C286" s="822" t="s">
        <v>6359</v>
      </c>
      <c r="D286" s="822" t="s">
        <v>8356</v>
      </c>
      <c r="E286" s="822" t="s">
        <v>8357</v>
      </c>
      <c r="F286" s="831">
        <v>5</v>
      </c>
      <c r="G286" s="831">
        <v>316246.75</v>
      </c>
      <c r="H286" s="831">
        <v>0.55555555555555558</v>
      </c>
      <c r="I286" s="831">
        <v>63249.35</v>
      </c>
      <c r="J286" s="831">
        <v>9</v>
      </c>
      <c r="K286" s="831">
        <v>569244.15</v>
      </c>
      <c r="L286" s="831">
        <v>1</v>
      </c>
      <c r="M286" s="831">
        <v>63249.350000000006</v>
      </c>
      <c r="N286" s="831">
        <v>1</v>
      </c>
      <c r="O286" s="831">
        <v>39343.1</v>
      </c>
      <c r="P286" s="827">
        <v>6.9114632095911746E-2</v>
      </c>
      <c r="Q286" s="832">
        <v>39343.1</v>
      </c>
    </row>
    <row r="287" spans="1:17" ht="14.45" customHeight="1" x14ac:dyDescent="0.2">
      <c r="A287" s="821" t="s">
        <v>8252</v>
      </c>
      <c r="B287" s="822" t="s">
        <v>7826</v>
      </c>
      <c r="C287" s="822" t="s">
        <v>6359</v>
      </c>
      <c r="D287" s="822" t="s">
        <v>8358</v>
      </c>
      <c r="E287" s="822" t="s">
        <v>8359</v>
      </c>
      <c r="F287" s="831"/>
      <c r="G287" s="831"/>
      <c r="H287" s="831"/>
      <c r="I287" s="831"/>
      <c r="J287" s="831"/>
      <c r="K287" s="831"/>
      <c r="L287" s="831"/>
      <c r="M287" s="831"/>
      <c r="N287" s="831">
        <v>2</v>
      </c>
      <c r="O287" s="831">
        <v>43658</v>
      </c>
      <c r="P287" s="827"/>
      <c r="Q287" s="832">
        <v>21829</v>
      </c>
    </row>
    <row r="288" spans="1:17" ht="14.45" customHeight="1" x14ac:dyDescent="0.2">
      <c r="A288" s="821" t="s">
        <v>8252</v>
      </c>
      <c r="B288" s="822" t="s">
        <v>7826</v>
      </c>
      <c r="C288" s="822" t="s">
        <v>6359</v>
      </c>
      <c r="D288" s="822" t="s">
        <v>8360</v>
      </c>
      <c r="E288" s="822" t="s">
        <v>8361</v>
      </c>
      <c r="F288" s="831">
        <v>2</v>
      </c>
      <c r="G288" s="831">
        <v>7980.78</v>
      </c>
      <c r="H288" s="831"/>
      <c r="I288" s="831">
        <v>3990.39</v>
      </c>
      <c r="J288" s="831"/>
      <c r="K288" s="831"/>
      <c r="L288" s="831"/>
      <c r="M288" s="831"/>
      <c r="N288" s="831">
        <v>8</v>
      </c>
      <c r="O288" s="831">
        <v>28757.22</v>
      </c>
      <c r="P288" s="827"/>
      <c r="Q288" s="832">
        <v>3594.6525000000001</v>
      </c>
    </row>
    <row r="289" spans="1:17" ht="14.45" customHeight="1" x14ac:dyDescent="0.2">
      <c r="A289" s="821" t="s">
        <v>8252</v>
      </c>
      <c r="B289" s="822" t="s">
        <v>7826</v>
      </c>
      <c r="C289" s="822" t="s">
        <v>6359</v>
      </c>
      <c r="D289" s="822" t="s">
        <v>8362</v>
      </c>
      <c r="E289" s="822" t="s">
        <v>8363</v>
      </c>
      <c r="F289" s="831">
        <v>1</v>
      </c>
      <c r="G289" s="831">
        <v>12581</v>
      </c>
      <c r="H289" s="831"/>
      <c r="I289" s="831">
        <v>12581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8252</v>
      </c>
      <c r="B290" s="822" t="s">
        <v>7826</v>
      </c>
      <c r="C290" s="822" t="s">
        <v>6359</v>
      </c>
      <c r="D290" s="822" t="s">
        <v>8364</v>
      </c>
      <c r="E290" s="822" t="s">
        <v>8365</v>
      </c>
      <c r="F290" s="831">
        <v>1</v>
      </c>
      <c r="G290" s="831">
        <v>380.86</v>
      </c>
      <c r="H290" s="831">
        <v>1</v>
      </c>
      <c r="I290" s="831">
        <v>380.86</v>
      </c>
      <c r="J290" s="831">
        <v>1</v>
      </c>
      <c r="K290" s="831">
        <v>380.86</v>
      </c>
      <c r="L290" s="831">
        <v>1</v>
      </c>
      <c r="M290" s="831">
        <v>380.86</v>
      </c>
      <c r="N290" s="831"/>
      <c r="O290" s="831"/>
      <c r="P290" s="827"/>
      <c r="Q290" s="832"/>
    </row>
    <row r="291" spans="1:17" ht="14.45" customHeight="1" x14ac:dyDescent="0.2">
      <c r="A291" s="821" t="s">
        <v>8252</v>
      </c>
      <c r="B291" s="822" t="s">
        <v>7826</v>
      </c>
      <c r="C291" s="822" t="s">
        <v>6359</v>
      </c>
      <c r="D291" s="822" t="s">
        <v>8366</v>
      </c>
      <c r="E291" s="822" t="s">
        <v>8367</v>
      </c>
      <c r="F291" s="831"/>
      <c r="G291" s="831"/>
      <c r="H291" s="831"/>
      <c r="I291" s="831"/>
      <c r="J291" s="831">
        <v>1</v>
      </c>
      <c r="K291" s="831">
        <v>28560</v>
      </c>
      <c r="L291" s="831">
        <v>1</v>
      </c>
      <c r="M291" s="831">
        <v>28560</v>
      </c>
      <c r="N291" s="831"/>
      <c r="O291" s="831"/>
      <c r="P291" s="827"/>
      <c r="Q291" s="832"/>
    </row>
    <row r="292" spans="1:17" ht="14.45" customHeight="1" x14ac:dyDescent="0.2">
      <c r="A292" s="821" t="s">
        <v>8252</v>
      </c>
      <c r="B292" s="822" t="s">
        <v>7826</v>
      </c>
      <c r="C292" s="822" t="s">
        <v>6359</v>
      </c>
      <c r="D292" s="822" t="s">
        <v>8368</v>
      </c>
      <c r="E292" s="822" t="s">
        <v>8369</v>
      </c>
      <c r="F292" s="831"/>
      <c r="G292" s="831"/>
      <c r="H292" s="831"/>
      <c r="I292" s="831"/>
      <c r="J292" s="831"/>
      <c r="K292" s="831"/>
      <c r="L292" s="831"/>
      <c r="M292" s="831"/>
      <c r="N292" s="831">
        <v>3</v>
      </c>
      <c r="O292" s="831">
        <v>9535.89</v>
      </c>
      <c r="P292" s="827"/>
      <c r="Q292" s="832">
        <v>3178.6299999999997</v>
      </c>
    </row>
    <row r="293" spans="1:17" ht="14.45" customHeight="1" x14ac:dyDescent="0.2">
      <c r="A293" s="821" t="s">
        <v>8252</v>
      </c>
      <c r="B293" s="822" t="s">
        <v>7826</v>
      </c>
      <c r="C293" s="822" t="s">
        <v>6359</v>
      </c>
      <c r="D293" s="822" t="s">
        <v>8370</v>
      </c>
      <c r="E293" s="822" t="s">
        <v>8371</v>
      </c>
      <c r="F293" s="831">
        <v>1</v>
      </c>
      <c r="G293" s="831">
        <v>97117.5</v>
      </c>
      <c r="H293" s="831">
        <v>1.6494140625</v>
      </c>
      <c r="I293" s="831">
        <v>97117.5</v>
      </c>
      <c r="J293" s="831">
        <v>1</v>
      </c>
      <c r="K293" s="831">
        <v>58880</v>
      </c>
      <c r="L293" s="831">
        <v>1</v>
      </c>
      <c r="M293" s="831">
        <v>58880</v>
      </c>
      <c r="N293" s="831"/>
      <c r="O293" s="831"/>
      <c r="P293" s="827"/>
      <c r="Q293" s="832"/>
    </row>
    <row r="294" spans="1:17" ht="14.45" customHeight="1" x14ac:dyDescent="0.2">
      <c r="A294" s="821" t="s">
        <v>8252</v>
      </c>
      <c r="B294" s="822" t="s">
        <v>7826</v>
      </c>
      <c r="C294" s="822" t="s">
        <v>6359</v>
      </c>
      <c r="D294" s="822" t="s">
        <v>8372</v>
      </c>
      <c r="E294" s="822" t="s">
        <v>8373</v>
      </c>
      <c r="F294" s="831"/>
      <c r="G294" s="831"/>
      <c r="H294" s="831"/>
      <c r="I294" s="831"/>
      <c r="J294" s="831">
        <v>1</v>
      </c>
      <c r="K294" s="831">
        <v>18270.72</v>
      </c>
      <c r="L294" s="831">
        <v>1</v>
      </c>
      <c r="M294" s="831">
        <v>18270.72</v>
      </c>
      <c r="N294" s="831">
        <v>2</v>
      </c>
      <c r="O294" s="831">
        <v>19383.93</v>
      </c>
      <c r="P294" s="827">
        <v>1.0609286333543506</v>
      </c>
      <c r="Q294" s="832">
        <v>9691.9650000000001</v>
      </c>
    </row>
    <row r="295" spans="1:17" ht="14.45" customHeight="1" x14ac:dyDescent="0.2">
      <c r="A295" s="821" t="s">
        <v>8252</v>
      </c>
      <c r="B295" s="822" t="s">
        <v>7826</v>
      </c>
      <c r="C295" s="822" t="s">
        <v>6359</v>
      </c>
      <c r="D295" s="822" t="s">
        <v>8374</v>
      </c>
      <c r="E295" s="822" t="s">
        <v>8375</v>
      </c>
      <c r="F295" s="831"/>
      <c r="G295" s="831"/>
      <c r="H295" s="831"/>
      <c r="I295" s="831"/>
      <c r="J295" s="831">
        <v>2</v>
      </c>
      <c r="K295" s="831">
        <v>22031</v>
      </c>
      <c r="L295" s="831">
        <v>1</v>
      </c>
      <c r="M295" s="831">
        <v>11015.5</v>
      </c>
      <c r="N295" s="831"/>
      <c r="O295" s="831"/>
      <c r="P295" s="827"/>
      <c r="Q295" s="832"/>
    </row>
    <row r="296" spans="1:17" ht="14.45" customHeight="1" x14ac:dyDescent="0.2">
      <c r="A296" s="821" t="s">
        <v>8252</v>
      </c>
      <c r="B296" s="822" t="s">
        <v>7826</v>
      </c>
      <c r="C296" s="822" t="s">
        <v>6359</v>
      </c>
      <c r="D296" s="822" t="s">
        <v>8376</v>
      </c>
      <c r="E296" s="822" t="s">
        <v>8377</v>
      </c>
      <c r="F296" s="831">
        <v>1</v>
      </c>
      <c r="G296" s="831">
        <v>510.57</v>
      </c>
      <c r="H296" s="831"/>
      <c r="I296" s="831">
        <v>510.57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8252</v>
      </c>
      <c r="B297" s="822" t="s">
        <v>7826</v>
      </c>
      <c r="C297" s="822" t="s">
        <v>6359</v>
      </c>
      <c r="D297" s="822" t="s">
        <v>8378</v>
      </c>
      <c r="E297" s="822" t="s">
        <v>8379</v>
      </c>
      <c r="F297" s="831"/>
      <c r="G297" s="831"/>
      <c r="H297" s="831"/>
      <c r="I297" s="831"/>
      <c r="J297" s="831">
        <v>1</v>
      </c>
      <c r="K297" s="831">
        <v>4135.09</v>
      </c>
      <c r="L297" s="831">
        <v>1</v>
      </c>
      <c r="M297" s="831">
        <v>4135.09</v>
      </c>
      <c r="N297" s="831"/>
      <c r="O297" s="831"/>
      <c r="P297" s="827"/>
      <c r="Q297" s="832"/>
    </row>
    <row r="298" spans="1:17" ht="14.45" customHeight="1" x14ac:dyDescent="0.2">
      <c r="A298" s="821" t="s">
        <v>8252</v>
      </c>
      <c r="B298" s="822" t="s">
        <v>7826</v>
      </c>
      <c r="C298" s="822" t="s">
        <v>6359</v>
      </c>
      <c r="D298" s="822" t="s">
        <v>8380</v>
      </c>
      <c r="E298" s="822" t="s">
        <v>8381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1932.09</v>
      </c>
      <c r="P298" s="827"/>
      <c r="Q298" s="832">
        <v>1932.09</v>
      </c>
    </row>
    <row r="299" spans="1:17" ht="14.45" customHeight="1" x14ac:dyDescent="0.2">
      <c r="A299" s="821" t="s">
        <v>8252</v>
      </c>
      <c r="B299" s="822" t="s">
        <v>7826</v>
      </c>
      <c r="C299" s="822" t="s">
        <v>6359</v>
      </c>
      <c r="D299" s="822" t="s">
        <v>8382</v>
      </c>
      <c r="E299" s="822" t="s">
        <v>8383</v>
      </c>
      <c r="F299" s="831">
        <v>2</v>
      </c>
      <c r="G299" s="831">
        <v>17720.78</v>
      </c>
      <c r="H299" s="831"/>
      <c r="I299" s="831">
        <v>8860.39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8252</v>
      </c>
      <c r="B300" s="822" t="s">
        <v>7826</v>
      </c>
      <c r="C300" s="822" t="s">
        <v>6359</v>
      </c>
      <c r="D300" s="822" t="s">
        <v>8384</v>
      </c>
      <c r="E300" s="822" t="s">
        <v>8385</v>
      </c>
      <c r="F300" s="831"/>
      <c r="G300" s="831"/>
      <c r="H300" s="831"/>
      <c r="I300" s="831"/>
      <c r="J300" s="831"/>
      <c r="K300" s="831"/>
      <c r="L300" s="831"/>
      <c r="M300" s="831"/>
      <c r="N300" s="831">
        <v>2</v>
      </c>
      <c r="O300" s="831">
        <v>15681.6</v>
      </c>
      <c r="P300" s="827"/>
      <c r="Q300" s="832">
        <v>7840.8</v>
      </c>
    </row>
    <row r="301" spans="1:17" ht="14.45" customHeight="1" x14ac:dyDescent="0.2">
      <c r="A301" s="821" t="s">
        <v>8252</v>
      </c>
      <c r="B301" s="822" t="s">
        <v>7826</v>
      </c>
      <c r="C301" s="822" t="s">
        <v>6359</v>
      </c>
      <c r="D301" s="822" t="s">
        <v>8386</v>
      </c>
      <c r="E301" s="822" t="s">
        <v>8387</v>
      </c>
      <c r="F301" s="831"/>
      <c r="G301" s="831"/>
      <c r="H301" s="831"/>
      <c r="I301" s="831"/>
      <c r="J301" s="831">
        <v>1</v>
      </c>
      <c r="K301" s="831">
        <v>7840.8</v>
      </c>
      <c r="L301" s="831">
        <v>1</v>
      </c>
      <c r="M301" s="831">
        <v>7840.8</v>
      </c>
      <c r="N301" s="831"/>
      <c r="O301" s="831"/>
      <c r="P301" s="827"/>
      <c r="Q301" s="832"/>
    </row>
    <row r="302" spans="1:17" ht="14.45" customHeight="1" x14ac:dyDescent="0.2">
      <c r="A302" s="821" t="s">
        <v>8252</v>
      </c>
      <c r="B302" s="822" t="s">
        <v>7826</v>
      </c>
      <c r="C302" s="822" t="s">
        <v>6359</v>
      </c>
      <c r="D302" s="822" t="s">
        <v>8388</v>
      </c>
      <c r="E302" s="822" t="s">
        <v>8389</v>
      </c>
      <c r="F302" s="831"/>
      <c r="G302" s="831"/>
      <c r="H302" s="831"/>
      <c r="I302" s="831"/>
      <c r="J302" s="831">
        <v>1</v>
      </c>
      <c r="K302" s="831">
        <v>11010</v>
      </c>
      <c r="L302" s="831">
        <v>1</v>
      </c>
      <c r="M302" s="831">
        <v>11010</v>
      </c>
      <c r="N302" s="831"/>
      <c r="O302" s="831"/>
      <c r="P302" s="827"/>
      <c r="Q302" s="832"/>
    </row>
    <row r="303" spans="1:17" ht="14.45" customHeight="1" x14ac:dyDescent="0.2">
      <c r="A303" s="821" t="s">
        <v>8252</v>
      </c>
      <c r="B303" s="822" t="s">
        <v>7826</v>
      </c>
      <c r="C303" s="822" t="s">
        <v>6359</v>
      </c>
      <c r="D303" s="822" t="s">
        <v>8390</v>
      </c>
      <c r="E303" s="822" t="s">
        <v>8391</v>
      </c>
      <c r="F303" s="831"/>
      <c r="G303" s="831"/>
      <c r="H303" s="831"/>
      <c r="I303" s="831"/>
      <c r="J303" s="831">
        <v>3</v>
      </c>
      <c r="K303" s="831">
        <v>974.77</v>
      </c>
      <c r="L303" s="831">
        <v>1</v>
      </c>
      <c r="M303" s="831">
        <v>324.92333333333335</v>
      </c>
      <c r="N303" s="831"/>
      <c r="O303" s="831"/>
      <c r="P303" s="827"/>
      <c r="Q303" s="832"/>
    </row>
    <row r="304" spans="1:17" ht="14.45" customHeight="1" x14ac:dyDescent="0.2">
      <c r="A304" s="821" t="s">
        <v>8252</v>
      </c>
      <c r="B304" s="822" t="s">
        <v>7826</v>
      </c>
      <c r="C304" s="822" t="s">
        <v>6359</v>
      </c>
      <c r="D304" s="822" t="s">
        <v>8392</v>
      </c>
      <c r="E304" s="822" t="s">
        <v>8393</v>
      </c>
      <c r="F304" s="831"/>
      <c r="G304" s="831"/>
      <c r="H304" s="831"/>
      <c r="I304" s="831"/>
      <c r="J304" s="831">
        <v>3</v>
      </c>
      <c r="K304" s="831">
        <v>4069.7999999999997</v>
      </c>
      <c r="L304" s="831">
        <v>1</v>
      </c>
      <c r="M304" s="831">
        <v>1356.6</v>
      </c>
      <c r="N304" s="831"/>
      <c r="O304" s="831"/>
      <c r="P304" s="827"/>
      <c r="Q304" s="832"/>
    </row>
    <row r="305" spans="1:17" ht="14.45" customHeight="1" x14ac:dyDescent="0.2">
      <c r="A305" s="821" t="s">
        <v>8252</v>
      </c>
      <c r="B305" s="822" t="s">
        <v>7826</v>
      </c>
      <c r="C305" s="822" t="s">
        <v>6359</v>
      </c>
      <c r="D305" s="822" t="s">
        <v>8394</v>
      </c>
      <c r="E305" s="822" t="s">
        <v>8395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1897.59</v>
      </c>
      <c r="P305" s="827"/>
      <c r="Q305" s="832">
        <v>1897.59</v>
      </c>
    </row>
    <row r="306" spans="1:17" ht="14.45" customHeight="1" x14ac:dyDescent="0.2">
      <c r="A306" s="821" t="s">
        <v>8252</v>
      </c>
      <c r="B306" s="822" t="s">
        <v>7826</v>
      </c>
      <c r="C306" s="822" t="s">
        <v>6359</v>
      </c>
      <c r="D306" s="822" t="s">
        <v>8396</v>
      </c>
      <c r="E306" s="822" t="s">
        <v>8397</v>
      </c>
      <c r="F306" s="831"/>
      <c r="G306" s="831"/>
      <c r="H306" s="831"/>
      <c r="I306" s="831"/>
      <c r="J306" s="831">
        <v>1</v>
      </c>
      <c r="K306" s="831">
        <v>128800</v>
      </c>
      <c r="L306" s="831">
        <v>1</v>
      </c>
      <c r="M306" s="831">
        <v>128800</v>
      </c>
      <c r="N306" s="831">
        <v>3</v>
      </c>
      <c r="O306" s="831">
        <v>445050</v>
      </c>
      <c r="P306" s="827">
        <v>3.4553571428571428</v>
      </c>
      <c r="Q306" s="832">
        <v>148350</v>
      </c>
    </row>
    <row r="307" spans="1:17" ht="14.45" customHeight="1" x14ac:dyDescent="0.2">
      <c r="A307" s="821" t="s">
        <v>8252</v>
      </c>
      <c r="B307" s="822" t="s">
        <v>7826</v>
      </c>
      <c r="C307" s="822" t="s">
        <v>6359</v>
      </c>
      <c r="D307" s="822" t="s">
        <v>8398</v>
      </c>
      <c r="E307" s="822" t="s">
        <v>8399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679.85</v>
      </c>
      <c r="P307" s="827"/>
      <c r="Q307" s="832">
        <v>679.85</v>
      </c>
    </row>
    <row r="308" spans="1:17" ht="14.45" customHeight="1" x14ac:dyDescent="0.2">
      <c r="A308" s="821" t="s">
        <v>8252</v>
      </c>
      <c r="B308" s="822" t="s">
        <v>7826</v>
      </c>
      <c r="C308" s="822" t="s">
        <v>6359</v>
      </c>
      <c r="D308" s="822" t="s">
        <v>8400</v>
      </c>
      <c r="E308" s="822" t="s">
        <v>8401</v>
      </c>
      <c r="F308" s="831"/>
      <c r="G308" s="831"/>
      <c r="H308" s="831"/>
      <c r="I308" s="831"/>
      <c r="J308" s="831"/>
      <c r="K308" s="831"/>
      <c r="L308" s="831"/>
      <c r="M308" s="831"/>
      <c r="N308" s="831">
        <v>10</v>
      </c>
      <c r="O308" s="831">
        <v>6923.9</v>
      </c>
      <c r="P308" s="827"/>
      <c r="Q308" s="832">
        <v>692.39</v>
      </c>
    </row>
    <row r="309" spans="1:17" ht="14.45" customHeight="1" x14ac:dyDescent="0.2">
      <c r="A309" s="821" t="s">
        <v>8252</v>
      </c>
      <c r="B309" s="822" t="s">
        <v>7826</v>
      </c>
      <c r="C309" s="822" t="s">
        <v>6359</v>
      </c>
      <c r="D309" s="822" t="s">
        <v>8402</v>
      </c>
      <c r="E309" s="822" t="s">
        <v>8403</v>
      </c>
      <c r="F309" s="831"/>
      <c r="G309" s="831"/>
      <c r="H309" s="831"/>
      <c r="I309" s="831"/>
      <c r="J309" s="831"/>
      <c r="K309" s="831"/>
      <c r="L309" s="831"/>
      <c r="M309" s="831"/>
      <c r="N309" s="831">
        <v>1</v>
      </c>
      <c r="O309" s="831">
        <v>859.66</v>
      </c>
      <c r="P309" s="827"/>
      <c r="Q309" s="832">
        <v>859.66</v>
      </c>
    </row>
    <row r="310" spans="1:17" ht="14.45" customHeight="1" x14ac:dyDescent="0.2">
      <c r="A310" s="821" t="s">
        <v>8252</v>
      </c>
      <c r="B310" s="822" t="s">
        <v>7826</v>
      </c>
      <c r="C310" s="822" t="s">
        <v>6359</v>
      </c>
      <c r="D310" s="822" t="s">
        <v>8404</v>
      </c>
      <c r="E310" s="822" t="s">
        <v>8405</v>
      </c>
      <c r="F310" s="831"/>
      <c r="G310" s="831"/>
      <c r="H310" s="831"/>
      <c r="I310" s="831"/>
      <c r="J310" s="831"/>
      <c r="K310" s="831"/>
      <c r="L310" s="831"/>
      <c r="M310" s="831"/>
      <c r="N310" s="831">
        <v>5</v>
      </c>
      <c r="O310" s="831">
        <v>81587</v>
      </c>
      <c r="P310" s="827"/>
      <c r="Q310" s="832">
        <v>16317.4</v>
      </c>
    </row>
    <row r="311" spans="1:17" ht="14.45" customHeight="1" x14ac:dyDescent="0.2">
      <c r="A311" s="821" t="s">
        <v>8252</v>
      </c>
      <c r="B311" s="822" t="s">
        <v>7826</v>
      </c>
      <c r="C311" s="822" t="s">
        <v>6359</v>
      </c>
      <c r="D311" s="822" t="s">
        <v>8406</v>
      </c>
      <c r="E311" s="822" t="s">
        <v>8381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1932.09</v>
      </c>
      <c r="P311" s="827"/>
      <c r="Q311" s="832">
        <v>1932.09</v>
      </c>
    </row>
    <row r="312" spans="1:17" ht="14.45" customHeight="1" x14ac:dyDescent="0.2">
      <c r="A312" s="821" t="s">
        <v>8252</v>
      </c>
      <c r="B312" s="822" t="s">
        <v>7826</v>
      </c>
      <c r="C312" s="822" t="s">
        <v>6329</v>
      </c>
      <c r="D312" s="822" t="s">
        <v>8407</v>
      </c>
      <c r="E312" s="822" t="s">
        <v>8408</v>
      </c>
      <c r="F312" s="831"/>
      <c r="G312" s="831"/>
      <c r="H312" s="831"/>
      <c r="I312" s="831"/>
      <c r="J312" s="831">
        <v>1</v>
      </c>
      <c r="K312" s="831">
        <v>215</v>
      </c>
      <c r="L312" s="831">
        <v>1</v>
      </c>
      <c r="M312" s="831">
        <v>215</v>
      </c>
      <c r="N312" s="831"/>
      <c r="O312" s="831"/>
      <c r="P312" s="827"/>
      <c r="Q312" s="832"/>
    </row>
    <row r="313" spans="1:17" ht="14.45" customHeight="1" x14ac:dyDescent="0.2">
      <c r="A313" s="821" t="s">
        <v>8252</v>
      </c>
      <c r="B313" s="822" t="s">
        <v>7826</v>
      </c>
      <c r="C313" s="822" t="s">
        <v>6329</v>
      </c>
      <c r="D313" s="822" t="s">
        <v>8409</v>
      </c>
      <c r="E313" s="822" t="s">
        <v>8410</v>
      </c>
      <c r="F313" s="831">
        <v>2</v>
      </c>
      <c r="G313" s="831">
        <v>310</v>
      </c>
      <c r="H313" s="831">
        <v>0.39743589743589741</v>
      </c>
      <c r="I313" s="831">
        <v>155</v>
      </c>
      <c r="J313" s="831">
        <v>5</v>
      </c>
      <c r="K313" s="831">
        <v>780</v>
      </c>
      <c r="L313" s="831">
        <v>1</v>
      </c>
      <c r="M313" s="831">
        <v>156</v>
      </c>
      <c r="N313" s="831">
        <v>5</v>
      </c>
      <c r="O313" s="831">
        <v>785</v>
      </c>
      <c r="P313" s="827">
        <v>1.0064102564102564</v>
      </c>
      <c r="Q313" s="832">
        <v>157</v>
      </c>
    </row>
    <row r="314" spans="1:17" ht="14.45" customHeight="1" x14ac:dyDescent="0.2">
      <c r="A314" s="821" t="s">
        <v>8252</v>
      </c>
      <c r="B314" s="822" t="s">
        <v>7826</v>
      </c>
      <c r="C314" s="822" t="s">
        <v>6329</v>
      </c>
      <c r="D314" s="822" t="s">
        <v>8411</v>
      </c>
      <c r="E314" s="822" t="s">
        <v>8412</v>
      </c>
      <c r="F314" s="831">
        <v>4</v>
      </c>
      <c r="G314" s="831">
        <v>748</v>
      </c>
      <c r="H314" s="831">
        <v>1.3262411347517731</v>
      </c>
      <c r="I314" s="831">
        <v>187</v>
      </c>
      <c r="J314" s="831">
        <v>3</v>
      </c>
      <c r="K314" s="831">
        <v>564</v>
      </c>
      <c r="L314" s="831">
        <v>1</v>
      </c>
      <c r="M314" s="831">
        <v>188</v>
      </c>
      <c r="N314" s="831">
        <v>3</v>
      </c>
      <c r="O314" s="831">
        <v>567</v>
      </c>
      <c r="P314" s="827">
        <v>1.0053191489361701</v>
      </c>
      <c r="Q314" s="832">
        <v>189</v>
      </c>
    </row>
    <row r="315" spans="1:17" ht="14.45" customHeight="1" x14ac:dyDescent="0.2">
      <c r="A315" s="821" t="s">
        <v>8252</v>
      </c>
      <c r="B315" s="822" t="s">
        <v>7826</v>
      </c>
      <c r="C315" s="822" t="s">
        <v>6329</v>
      </c>
      <c r="D315" s="822" t="s">
        <v>8413</v>
      </c>
      <c r="E315" s="822" t="s">
        <v>8414</v>
      </c>
      <c r="F315" s="831">
        <v>24</v>
      </c>
      <c r="G315" s="831">
        <v>3072</v>
      </c>
      <c r="H315" s="831">
        <v>1.8318425760286225</v>
      </c>
      <c r="I315" s="831">
        <v>128</v>
      </c>
      <c r="J315" s="831">
        <v>13</v>
      </c>
      <c r="K315" s="831">
        <v>1677</v>
      </c>
      <c r="L315" s="831">
        <v>1</v>
      </c>
      <c r="M315" s="831">
        <v>129</v>
      </c>
      <c r="N315" s="831">
        <v>28</v>
      </c>
      <c r="O315" s="831">
        <v>3640</v>
      </c>
      <c r="P315" s="827">
        <v>2.1705426356589146</v>
      </c>
      <c r="Q315" s="832">
        <v>130</v>
      </c>
    </row>
    <row r="316" spans="1:17" ht="14.45" customHeight="1" x14ac:dyDescent="0.2">
      <c r="A316" s="821" t="s">
        <v>8252</v>
      </c>
      <c r="B316" s="822" t="s">
        <v>7826</v>
      </c>
      <c r="C316" s="822" t="s">
        <v>6329</v>
      </c>
      <c r="D316" s="822" t="s">
        <v>8415</v>
      </c>
      <c r="E316" s="822" t="s">
        <v>8416</v>
      </c>
      <c r="F316" s="831">
        <v>87</v>
      </c>
      <c r="G316" s="831">
        <v>19488</v>
      </c>
      <c r="H316" s="831">
        <v>1.6039506172839506</v>
      </c>
      <c r="I316" s="831">
        <v>224</v>
      </c>
      <c r="J316" s="831">
        <v>54</v>
      </c>
      <c r="K316" s="831">
        <v>12150</v>
      </c>
      <c r="L316" s="831">
        <v>1</v>
      </c>
      <c r="M316" s="831">
        <v>225</v>
      </c>
      <c r="N316" s="831">
        <v>45</v>
      </c>
      <c r="O316" s="831">
        <v>10170</v>
      </c>
      <c r="P316" s="827">
        <v>0.83703703703703702</v>
      </c>
      <c r="Q316" s="832">
        <v>226</v>
      </c>
    </row>
    <row r="317" spans="1:17" ht="14.45" customHeight="1" x14ac:dyDescent="0.2">
      <c r="A317" s="821" t="s">
        <v>8252</v>
      </c>
      <c r="B317" s="822" t="s">
        <v>7826</v>
      </c>
      <c r="C317" s="822" t="s">
        <v>6329</v>
      </c>
      <c r="D317" s="822" t="s">
        <v>8417</v>
      </c>
      <c r="E317" s="822" t="s">
        <v>8418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226</v>
      </c>
      <c r="P317" s="827"/>
      <c r="Q317" s="832">
        <v>226</v>
      </c>
    </row>
    <row r="318" spans="1:17" ht="14.45" customHeight="1" x14ac:dyDescent="0.2">
      <c r="A318" s="821" t="s">
        <v>8252</v>
      </c>
      <c r="B318" s="822" t="s">
        <v>7826</v>
      </c>
      <c r="C318" s="822" t="s">
        <v>6329</v>
      </c>
      <c r="D318" s="822" t="s">
        <v>8419</v>
      </c>
      <c r="E318" s="822" t="s">
        <v>8420</v>
      </c>
      <c r="F318" s="831">
        <v>21</v>
      </c>
      <c r="G318" s="831">
        <v>4746</v>
      </c>
      <c r="H318" s="831">
        <v>0.65335903083700442</v>
      </c>
      <c r="I318" s="831">
        <v>226</v>
      </c>
      <c r="J318" s="831">
        <v>32</v>
      </c>
      <c r="K318" s="831">
        <v>7264</v>
      </c>
      <c r="L318" s="831">
        <v>1</v>
      </c>
      <c r="M318" s="831">
        <v>227</v>
      </c>
      <c r="N318" s="831">
        <v>27</v>
      </c>
      <c r="O318" s="831">
        <v>6156</v>
      </c>
      <c r="P318" s="827">
        <v>0.84746696035242286</v>
      </c>
      <c r="Q318" s="832">
        <v>228</v>
      </c>
    </row>
    <row r="319" spans="1:17" ht="14.45" customHeight="1" x14ac:dyDescent="0.2">
      <c r="A319" s="821" t="s">
        <v>8252</v>
      </c>
      <c r="B319" s="822" t="s">
        <v>7826</v>
      </c>
      <c r="C319" s="822" t="s">
        <v>6329</v>
      </c>
      <c r="D319" s="822" t="s">
        <v>8421</v>
      </c>
      <c r="E319" s="822" t="s">
        <v>8422</v>
      </c>
      <c r="F319" s="831">
        <v>1</v>
      </c>
      <c r="G319" s="831">
        <v>626</v>
      </c>
      <c r="H319" s="831">
        <v>0.49761526232114467</v>
      </c>
      <c r="I319" s="831">
        <v>626</v>
      </c>
      <c r="J319" s="831">
        <v>2</v>
      </c>
      <c r="K319" s="831">
        <v>1258</v>
      </c>
      <c r="L319" s="831">
        <v>1</v>
      </c>
      <c r="M319" s="831">
        <v>629</v>
      </c>
      <c r="N319" s="831"/>
      <c r="O319" s="831"/>
      <c r="P319" s="827"/>
      <c r="Q319" s="832"/>
    </row>
    <row r="320" spans="1:17" ht="14.45" customHeight="1" x14ac:dyDescent="0.2">
      <c r="A320" s="821" t="s">
        <v>8252</v>
      </c>
      <c r="B320" s="822" t="s">
        <v>7826</v>
      </c>
      <c r="C320" s="822" t="s">
        <v>6329</v>
      </c>
      <c r="D320" s="822" t="s">
        <v>7829</v>
      </c>
      <c r="E320" s="822" t="s">
        <v>7830</v>
      </c>
      <c r="F320" s="831">
        <v>6</v>
      </c>
      <c r="G320" s="831">
        <v>1596</v>
      </c>
      <c r="H320" s="831">
        <v>5.9775280898876408</v>
      </c>
      <c r="I320" s="831">
        <v>266</v>
      </c>
      <c r="J320" s="831">
        <v>1</v>
      </c>
      <c r="K320" s="831">
        <v>267</v>
      </c>
      <c r="L320" s="831">
        <v>1</v>
      </c>
      <c r="M320" s="831">
        <v>267</v>
      </c>
      <c r="N320" s="831"/>
      <c r="O320" s="831"/>
      <c r="P320" s="827"/>
      <c r="Q320" s="832"/>
    </row>
    <row r="321" spans="1:17" ht="14.45" customHeight="1" x14ac:dyDescent="0.2">
      <c r="A321" s="821" t="s">
        <v>8252</v>
      </c>
      <c r="B321" s="822" t="s">
        <v>7826</v>
      </c>
      <c r="C321" s="822" t="s">
        <v>6329</v>
      </c>
      <c r="D321" s="822" t="s">
        <v>8423</v>
      </c>
      <c r="E321" s="822" t="s">
        <v>8424</v>
      </c>
      <c r="F321" s="831"/>
      <c r="G321" s="831"/>
      <c r="H321" s="831"/>
      <c r="I321" s="831"/>
      <c r="J321" s="831">
        <v>1</v>
      </c>
      <c r="K321" s="831">
        <v>13862</v>
      </c>
      <c r="L321" s="831">
        <v>1</v>
      </c>
      <c r="M321" s="831">
        <v>13862</v>
      </c>
      <c r="N321" s="831"/>
      <c r="O321" s="831"/>
      <c r="P321" s="827"/>
      <c r="Q321" s="832"/>
    </row>
    <row r="322" spans="1:17" ht="14.45" customHeight="1" x14ac:dyDescent="0.2">
      <c r="A322" s="821" t="s">
        <v>8252</v>
      </c>
      <c r="B322" s="822" t="s">
        <v>7826</v>
      </c>
      <c r="C322" s="822" t="s">
        <v>6329</v>
      </c>
      <c r="D322" s="822" t="s">
        <v>8425</v>
      </c>
      <c r="E322" s="822" t="s">
        <v>8426</v>
      </c>
      <c r="F322" s="831">
        <v>4</v>
      </c>
      <c r="G322" s="831">
        <v>16664</v>
      </c>
      <c r="H322" s="831">
        <v>0.39932901988976754</v>
      </c>
      <c r="I322" s="831">
        <v>4166</v>
      </c>
      <c r="J322" s="831">
        <v>10</v>
      </c>
      <c r="K322" s="831">
        <v>41730</v>
      </c>
      <c r="L322" s="831">
        <v>1</v>
      </c>
      <c r="M322" s="831">
        <v>4173</v>
      </c>
      <c r="N322" s="831">
        <v>15</v>
      </c>
      <c r="O322" s="831">
        <v>62685</v>
      </c>
      <c r="P322" s="827">
        <v>1.5021567217828899</v>
      </c>
      <c r="Q322" s="832">
        <v>4179</v>
      </c>
    </row>
    <row r="323" spans="1:17" ht="14.45" customHeight="1" x14ac:dyDescent="0.2">
      <c r="A323" s="821" t="s">
        <v>8252</v>
      </c>
      <c r="B323" s="822" t="s">
        <v>7826</v>
      </c>
      <c r="C323" s="822" t="s">
        <v>6329</v>
      </c>
      <c r="D323" s="822" t="s">
        <v>8427</v>
      </c>
      <c r="E323" s="822" t="s">
        <v>8428</v>
      </c>
      <c r="F323" s="831">
        <v>3</v>
      </c>
      <c r="G323" s="831">
        <v>849</v>
      </c>
      <c r="H323" s="831">
        <v>0.99647887323943662</v>
      </c>
      <c r="I323" s="831">
        <v>283</v>
      </c>
      <c r="J323" s="831">
        <v>3</v>
      </c>
      <c r="K323" s="831">
        <v>852</v>
      </c>
      <c r="L323" s="831">
        <v>1</v>
      </c>
      <c r="M323" s="831">
        <v>284</v>
      </c>
      <c r="N323" s="831">
        <v>1</v>
      </c>
      <c r="O323" s="831">
        <v>285</v>
      </c>
      <c r="P323" s="827">
        <v>0.33450704225352113</v>
      </c>
      <c r="Q323" s="832">
        <v>285</v>
      </c>
    </row>
    <row r="324" spans="1:17" ht="14.45" customHeight="1" x14ac:dyDescent="0.2">
      <c r="A324" s="821" t="s">
        <v>8252</v>
      </c>
      <c r="B324" s="822" t="s">
        <v>7826</v>
      </c>
      <c r="C324" s="822" t="s">
        <v>6329</v>
      </c>
      <c r="D324" s="822" t="s">
        <v>8429</v>
      </c>
      <c r="E324" s="822" t="s">
        <v>8430</v>
      </c>
      <c r="F324" s="831"/>
      <c r="G324" s="831"/>
      <c r="H324" s="831"/>
      <c r="I324" s="831"/>
      <c r="J324" s="831">
        <v>1</v>
      </c>
      <c r="K324" s="831">
        <v>6331</v>
      </c>
      <c r="L324" s="831">
        <v>1</v>
      </c>
      <c r="M324" s="831">
        <v>6331</v>
      </c>
      <c r="N324" s="831"/>
      <c r="O324" s="831"/>
      <c r="P324" s="827"/>
      <c r="Q324" s="832"/>
    </row>
    <row r="325" spans="1:17" ht="14.45" customHeight="1" x14ac:dyDescent="0.2">
      <c r="A325" s="821" t="s">
        <v>8252</v>
      </c>
      <c r="B325" s="822" t="s">
        <v>7826</v>
      </c>
      <c r="C325" s="822" t="s">
        <v>6329</v>
      </c>
      <c r="D325" s="822" t="s">
        <v>8431</v>
      </c>
      <c r="E325" s="822" t="s">
        <v>8432</v>
      </c>
      <c r="F325" s="831">
        <v>1</v>
      </c>
      <c r="G325" s="831">
        <v>1577</v>
      </c>
      <c r="H325" s="831"/>
      <c r="I325" s="831">
        <v>1577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8252</v>
      </c>
      <c r="B326" s="822" t="s">
        <v>7826</v>
      </c>
      <c r="C326" s="822" t="s">
        <v>6329</v>
      </c>
      <c r="D326" s="822" t="s">
        <v>8433</v>
      </c>
      <c r="E326" s="822" t="s">
        <v>8434</v>
      </c>
      <c r="F326" s="831">
        <v>1</v>
      </c>
      <c r="G326" s="831">
        <v>1145</v>
      </c>
      <c r="H326" s="831"/>
      <c r="I326" s="831">
        <v>1145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8252</v>
      </c>
      <c r="B327" s="822" t="s">
        <v>7826</v>
      </c>
      <c r="C327" s="822" t="s">
        <v>6329</v>
      </c>
      <c r="D327" s="822" t="s">
        <v>8435</v>
      </c>
      <c r="E327" s="822" t="s">
        <v>8436</v>
      </c>
      <c r="F327" s="831">
        <v>1</v>
      </c>
      <c r="G327" s="831">
        <v>15265</v>
      </c>
      <c r="H327" s="831">
        <v>0.14271690351533284</v>
      </c>
      <c r="I327" s="831">
        <v>15265</v>
      </c>
      <c r="J327" s="831">
        <v>7</v>
      </c>
      <c r="K327" s="831">
        <v>106960</v>
      </c>
      <c r="L327" s="831">
        <v>1</v>
      </c>
      <c r="M327" s="831">
        <v>15280</v>
      </c>
      <c r="N327" s="831">
        <v>4</v>
      </c>
      <c r="O327" s="831">
        <v>61168</v>
      </c>
      <c r="P327" s="827">
        <v>0.57187733732236345</v>
      </c>
      <c r="Q327" s="832">
        <v>15292</v>
      </c>
    </row>
    <row r="328" spans="1:17" ht="14.45" customHeight="1" x14ac:dyDescent="0.2">
      <c r="A328" s="821" t="s">
        <v>8252</v>
      </c>
      <c r="B328" s="822" t="s">
        <v>7826</v>
      </c>
      <c r="C328" s="822" t="s">
        <v>6329</v>
      </c>
      <c r="D328" s="822" t="s">
        <v>8437</v>
      </c>
      <c r="E328" s="822" t="s">
        <v>8438</v>
      </c>
      <c r="F328" s="831">
        <v>10</v>
      </c>
      <c r="G328" s="831">
        <v>38620</v>
      </c>
      <c r="H328" s="831">
        <v>0.34438172690225871</v>
      </c>
      <c r="I328" s="831">
        <v>3862</v>
      </c>
      <c r="J328" s="831">
        <v>29</v>
      </c>
      <c r="K328" s="831">
        <v>112143</v>
      </c>
      <c r="L328" s="831">
        <v>1</v>
      </c>
      <c r="M328" s="831">
        <v>3867</v>
      </c>
      <c r="N328" s="831">
        <v>38</v>
      </c>
      <c r="O328" s="831">
        <v>147098</v>
      </c>
      <c r="P328" s="827">
        <v>1.3117002398723059</v>
      </c>
      <c r="Q328" s="832">
        <v>3871</v>
      </c>
    </row>
    <row r="329" spans="1:17" ht="14.45" customHeight="1" x14ac:dyDescent="0.2">
      <c r="A329" s="821" t="s">
        <v>8252</v>
      </c>
      <c r="B329" s="822" t="s">
        <v>7826</v>
      </c>
      <c r="C329" s="822" t="s">
        <v>6329</v>
      </c>
      <c r="D329" s="822" t="s">
        <v>8439</v>
      </c>
      <c r="E329" s="822" t="s">
        <v>8440</v>
      </c>
      <c r="F329" s="831">
        <v>4</v>
      </c>
      <c r="G329" s="831">
        <v>20848</v>
      </c>
      <c r="H329" s="831">
        <v>1.9973174937727534</v>
      </c>
      <c r="I329" s="831">
        <v>5212</v>
      </c>
      <c r="J329" s="831">
        <v>2</v>
      </c>
      <c r="K329" s="831">
        <v>10438</v>
      </c>
      <c r="L329" s="831">
        <v>1</v>
      </c>
      <c r="M329" s="831">
        <v>5219</v>
      </c>
      <c r="N329" s="831"/>
      <c r="O329" s="831"/>
      <c r="P329" s="827"/>
      <c r="Q329" s="832"/>
    </row>
    <row r="330" spans="1:17" ht="14.45" customHeight="1" x14ac:dyDescent="0.2">
      <c r="A330" s="821" t="s">
        <v>8252</v>
      </c>
      <c r="B330" s="822" t="s">
        <v>7826</v>
      </c>
      <c r="C330" s="822" t="s">
        <v>6329</v>
      </c>
      <c r="D330" s="822" t="s">
        <v>8441</v>
      </c>
      <c r="E330" s="822" t="s">
        <v>8442</v>
      </c>
      <c r="F330" s="831">
        <v>2</v>
      </c>
      <c r="G330" s="831">
        <v>15856</v>
      </c>
      <c r="H330" s="831">
        <v>0.18158913397008636</v>
      </c>
      <c r="I330" s="831">
        <v>7928</v>
      </c>
      <c r="J330" s="831">
        <v>11</v>
      </c>
      <c r="K330" s="831">
        <v>87318</v>
      </c>
      <c r="L330" s="831">
        <v>1</v>
      </c>
      <c r="M330" s="831">
        <v>7938</v>
      </c>
      <c r="N330" s="831">
        <v>2</v>
      </c>
      <c r="O330" s="831">
        <v>15894</v>
      </c>
      <c r="P330" s="827">
        <v>0.18202432488146775</v>
      </c>
      <c r="Q330" s="832">
        <v>7947</v>
      </c>
    </row>
    <row r="331" spans="1:17" ht="14.45" customHeight="1" x14ac:dyDescent="0.2">
      <c r="A331" s="821" t="s">
        <v>8252</v>
      </c>
      <c r="B331" s="822" t="s">
        <v>7826</v>
      </c>
      <c r="C331" s="822" t="s">
        <v>6329</v>
      </c>
      <c r="D331" s="822" t="s">
        <v>8443</v>
      </c>
      <c r="E331" s="822" t="s">
        <v>8444</v>
      </c>
      <c r="F331" s="831">
        <v>32</v>
      </c>
      <c r="G331" s="831">
        <v>41408</v>
      </c>
      <c r="H331" s="831">
        <v>0.76014245328046404</v>
      </c>
      <c r="I331" s="831">
        <v>1294</v>
      </c>
      <c r="J331" s="831">
        <v>42</v>
      </c>
      <c r="K331" s="831">
        <v>54474</v>
      </c>
      <c r="L331" s="831">
        <v>1</v>
      </c>
      <c r="M331" s="831">
        <v>1297</v>
      </c>
      <c r="N331" s="831">
        <v>30</v>
      </c>
      <c r="O331" s="831">
        <v>38970</v>
      </c>
      <c r="P331" s="827">
        <v>0.7153871571759004</v>
      </c>
      <c r="Q331" s="832">
        <v>1299</v>
      </c>
    </row>
    <row r="332" spans="1:17" ht="14.45" customHeight="1" x14ac:dyDescent="0.2">
      <c r="A332" s="821" t="s">
        <v>8252</v>
      </c>
      <c r="B332" s="822" t="s">
        <v>7826</v>
      </c>
      <c r="C332" s="822" t="s">
        <v>6329</v>
      </c>
      <c r="D332" s="822" t="s">
        <v>8445</v>
      </c>
      <c r="E332" s="822" t="s">
        <v>8446</v>
      </c>
      <c r="F332" s="831">
        <v>24</v>
      </c>
      <c r="G332" s="831">
        <v>28272</v>
      </c>
      <c r="H332" s="831">
        <v>0.8873822975517891</v>
      </c>
      <c r="I332" s="831">
        <v>1178</v>
      </c>
      <c r="J332" s="831">
        <v>27</v>
      </c>
      <c r="K332" s="831">
        <v>31860</v>
      </c>
      <c r="L332" s="831">
        <v>1</v>
      </c>
      <c r="M332" s="831">
        <v>1180</v>
      </c>
      <c r="N332" s="831">
        <v>13</v>
      </c>
      <c r="O332" s="831">
        <v>15366</v>
      </c>
      <c r="P332" s="827">
        <v>0.48229755178907724</v>
      </c>
      <c r="Q332" s="832">
        <v>1182</v>
      </c>
    </row>
    <row r="333" spans="1:17" ht="14.45" customHeight="1" x14ac:dyDescent="0.2">
      <c r="A333" s="821" t="s">
        <v>8252</v>
      </c>
      <c r="B333" s="822" t="s">
        <v>7826</v>
      </c>
      <c r="C333" s="822" t="s">
        <v>6329</v>
      </c>
      <c r="D333" s="822" t="s">
        <v>8447</v>
      </c>
      <c r="E333" s="822" t="s">
        <v>8448</v>
      </c>
      <c r="F333" s="831">
        <v>10</v>
      </c>
      <c r="G333" s="831">
        <v>51579</v>
      </c>
      <c r="H333" s="831">
        <v>0.27755714839209611</v>
      </c>
      <c r="I333" s="831">
        <v>5157.8999999999996</v>
      </c>
      <c r="J333" s="831">
        <v>36</v>
      </c>
      <c r="K333" s="831">
        <v>185832</v>
      </c>
      <c r="L333" s="831">
        <v>1</v>
      </c>
      <c r="M333" s="831">
        <v>5162</v>
      </c>
      <c r="N333" s="831">
        <v>29</v>
      </c>
      <c r="O333" s="831">
        <v>149814</v>
      </c>
      <c r="P333" s="827">
        <v>0.8061797752808989</v>
      </c>
      <c r="Q333" s="832">
        <v>5166</v>
      </c>
    </row>
    <row r="334" spans="1:17" ht="14.45" customHeight="1" x14ac:dyDescent="0.2">
      <c r="A334" s="821" t="s">
        <v>8252</v>
      </c>
      <c r="B334" s="822" t="s">
        <v>7826</v>
      </c>
      <c r="C334" s="822" t="s">
        <v>6329</v>
      </c>
      <c r="D334" s="822" t="s">
        <v>8449</v>
      </c>
      <c r="E334" s="822" t="s">
        <v>8450</v>
      </c>
      <c r="F334" s="831"/>
      <c r="G334" s="831"/>
      <c r="H334" s="831"/>
      <c r="I334" s="831"/>
      <c r="J334" s="831">
        <v>2</v>
      </c>
      <c r="K334" s="831">
        <v>11252</v>
      </c>
      <c r="L334" s="831">
        <v>1</v>
      </c>
      <c r="M334" s="831">
        <v>5626</v>
      </c>
      <c r="N334" s="831">
        <v>3</v>
      </c>
      <c r="O334" s="831">
        <v>16890</v>
      </c>
      <c r="P334" s="827">
        <v>1.5010664770707429</v>
      </c>
      <c r="Q334" s="832">
        <v>5630</v>
      </c>
    </row>
    <row r="335" spans="1:17" ht="14.45" customHeight="1" x14ac:dyDescent="0.2">
      <c r="A335" s="821" t="s">
        <v>8252</v>
      </c>
      <c r="B335" s="822" t="s">
        <v>7826</v>
      </c>
      <c r="C335" s="822" t="s">
        <v>6329</v>
      </c>
      <c r="D335" s="822" t="s">
        <v>8451</v>
      </c>
      <c r="E335" s="822" t="s">
        <v>8452</v>
      </c>
      <c r="F335" s="831">
        <v>7</v>
      </c>
      <c r="G335" s="831">
        <v>5614</v>
      </c>
      <c r="H335" s="831">
        <v>1.7370049504950495</v>
      </c>
      <c r="I335" s="831">
        <v>802</v>
      </c>
      <c r="J335" s="831">
        <v>4</v>
      </c>
      <c r="K335" s="831">
        <v>3232</v>
      </c>
      <c r="L335" s="831">
        <v>1</v>
      </c>
      <c r="M335" s="831">
        <v>808</v>
      </c>
      <c r="N335" s="831">
        <v>6</v>
      </c>
      <c r="O335" s="831">
        <v>4878</v>
      </c>
      <c r="P335" s="827">
        <v>1.5092821782178218</v>
      </c>
      <c r="Q335" s="832">
        <v>813</v>
      </c>
    </row>
    <row r="336" spans="1:17" ht="14.45" customHeight="1" x14ac:dyDescent="0.2">
      <c r="A336" s="821" t="s">
        <v>8252</v>
      </c>
      <c r="B336" s="822" t="s">
        <v>7826</v>
      </c>
      <c r="C336" s="822" t="s">
        <v>6329</v>
      </c>
      <c r="D336" s="822" t="s">
        <v>8453</v>
      </c>
      <c r="E336" s="822" t="s">
        <v>8454</v>
      </c>
      <c r="F336" s="831">
        <v>741</v>
      </c>
      <c r="G336" s="831">
        <v>131898</v>
      </c>
      <c r="H336" s="831">
        <v>0.96447687852818154</v>
      </c>
      <c r="I336" s="831">
        <v>178</v>
      </c>
      <c r="J336" s="831">
        <v>764</v>
      </c>
      <c r="K336" s="831">
        <v>136756</v>
      </c>
      <c r="L336" s="831">
        <v>1</v>
      </c>
      <c r="M336" s="831">
        <v>179</v>
      </c>
      <c r="N336" s="831">
        <v>886</v>
      </c>
      <c r="O336" s="831">
        <v>159480</v>
      </c>
      <c r="P336" s="827">
        <v>1.1661645558512972</v>
      </c>
      <c r="Q336" s="832">
        <v>180</v>
      </c>
    </row>
    <row r="337" spans="1:17" ht="14.45" customHeight="1" x14ac:dyDescent="0.2">
      <c r="A337" s="821" t="s">
        <v>8252</v>
      </c>
      <c r="B337" s="822" t="s">
        <v>7826</v>
      </c>
      <c r="C337" s="822" t="s">
        <v>6329</v>
      </c>
      <c r="D337" s="822" t="s">
        <v>8455</v>
      </c>
      <c r="E337" s="822" t="s">
        <v>8456</v>
      </c>
      <c r="F337" s="831">
        <v>165</v>
      </c>
      <c r="G337" s="831">
        <v>338250</v>
      </c>
      <c r="H337" s="831">
        <v>0.73226173080045465</v>
      </c>
      <c r="I337" s="831">
        <v>2050</v>
      </c>
      <c r="J337" s="831">
        <v>225</v>
      </c>
      <c r="K337" s="831">
        <v>461925</v>
      </c>
      <c r="L337" s="831">
        <v>1</v>
      </c>
      <c r="M337" s="831">
        <v>2053</v>
      </c>
      <c r="N337" s="831">
        <v>251</v>
      </c>
      <c r="O337" s="831">
        <v>516056</v>
      </c>
      <c r="P337" s="827">
        <v>1.1171856903176922</v>
      </c>
      <c r="Q337" s="832">
        <v>2056</v>
      </c>
    </row>
    <row r="338" spans="1:17" ht="14.45" customHeight="1" x14ac:dyDescent="0.2">
      <c r="A338" s="821" t="s">
        <v>8252</v>
      </c>
      <c r="B338" s="822" t="s">
        <v>7826</v>
      </c>
      <c r="C338" s="822" t="s">
        <v>6329</v>
      </c>
      <c r="D338" s="822" t="s">
        <v>8457</v>
      </c>
      <c r="E338" s="822" t="s">
        <v>8458</v>
      </c>
      <c r="F338" s="831">
        <v>5</v>
      </c>
      <c r="G338" s="831">
        <v>13685</v>
      </c>
      <c r="H338" s="831">
        <v>1.2486313868613139</v>
      </c>
      <c r="I338" s="831">
        <v>2737</v>
      </c>
      <c r="J338" s="831">
        <v>4</v>
      </c>
      <c r="K338" s="831">
        <v>10960</v>
      </c>
      <c r="L338" s="831">
        <v>1</v>
      </c>
      <c r="M338" s="831">
        <v>2740</v>
      </c>
      <c r="N338" s="831">
        <v>5</v>
      </c>
      <c r="O338" s="831">
        <v>13710</v>
      </c>
      <c r="P338" s="827">
        <v>1.2509124087591241</v>
      </c>
      <c r="Q338" s="832">
        <v>2742</v>
      </c>
    </row>
    <row r="339" spans="1:17" ht="14.45" customHeight="1" x14ac:dyDescent="0.2">
      <c r="A339" s="821" t="s">
        <v>8252</v>
      </c>
      <c r="B339" s="822" t="s">
        <v>7826</v>
      </c>
      <c r="C339" s="822" t="s">
        <v>6329</v>
      </c>
      <c r="D339" s="822" t="s">
        <v>8459</v>
      </c>
      <c r="E339" s="822" t="s">
        <v>8460</v>
      </c>
      <c r="F339" s="831">
        <v>1</v>
      </c>
      <c r="G339" s="831">
        <v>5270</v>
      </c>
      <c r="H339" s="831"/>
      <c r="I339" s="831">
        <v>5270</v>
      </c>
      <c r="J339" s="831"/>
      <c r="K339" s="831"/>
      <c r="L339" s="831"/>
      <c r="M339" s="831"/>
      <c r="N339" s="831">
        <v>1</v>
      </c>
      <c r="O339" s="831">
        <v>5278</v>
      </c>
      <c r="P339" s="827"/>
      <c r="Q339" s="832">
        <v>5278</v>
      </c>
    </row>
    <row r="340" spans="1:17" ht="14.45" customHeight="1" x14ac:dyDescent="0.2">
      <c r="A340" s="821" t="s">
        <v>8252</v>
      </c>
      <c r="B340" s="822" t="s">
        <v>7826</v>
      </c>
      <c r="C340" s="822" t="s">
        <v>6329</v>
      </c>
      <c r="D340" s="822" t="s">
        <v>8461</v>
      </c>
      <c r="E340" s="822" t="s">
        <v>8462</v>
      </c>
      <c r="F340" s="831">
        <v>1</v>
      </c>
      <c r="G340" s="831">
        <v>2114</v>
      </c>
      <c r="H340" s="831">
        <v>0.99858290033065655</v>
      </c>
      <c r="I340" s="831">
        <v>2114</v>
      </c>
      <c r="J340" s="831">
        <v>1</v>
      </c>
      <c r="K340" s="831">
        <v>2117</v>
      </c>
      <c r="L340" s="831">
        <v>1</v>
      </c>
      <c r="M340" s="831">
        <v>2117</v>
      </c>
      <c r="N340" s="831"/>
      <c r="O340" s="831"/>
      <c r="P340" s="827"/>
      <c r="Q340" s="832"/>
    </row>
    <row r="341" spans="1:17" ht="14.45" customHeight="1" x14ac:dyDescent="0.2">
      <c r="A341" s="821" t="s">
        <v>8252</v>
      </c>
      <c r="B341" s="822" t="s">
        <v>7826</v>
      </c>
      <c r="C341" s="822" t="s">
        <v>6329</v>
      </c>
      <c r="D341" s="822" t="s">
        <v>8463</v>
      </c>
      <c r="E341" s="822" t="s">
        <v>8464</v>
      </c>
      <c r="F341" s="831">
        <v>7</v>
      </c>
      <c r="G341" s="831">
        <v>1085</v>
      </c>
      <c r="H341" s="831">
        <v>1.7387820512820513</v>
      </c>
      <c r="I341" s="831">
        <v>155</v>
      </c>
      <c r="J341" s="831">
        <v>4</v>
      </c>
      <c r="K341" s="831">
        <v>624</v>
      </c>
      <c r="L341" s="831">
        <v>1</v>
      </c>
      <c r="M341" s="831">
        <v>156</v>
      </c>
      <c r="N341" s="831">
        <v>7</v>
      </c>
      <c r="O341" s="831">
        <v>1099</v>
      </c>
      <c r="P341" s="827">
        <v>1.7612179487179487</v>
      </c>
      <c r="Q341" s="832">
        <v>157</v>
      </c>
    </row>
    <row r="342" spans="1:17" ht="14.45" customHeight="1" x14ac:dyDescent="0.2">
      <c r="A342" s="821" t="s">
        <v>8252</v>
      </c>
      <c r="B342" s="822" t="s">
        <v>7826</v>
      </c>
      <c r="C342" s="822" t="s">
        <v>6329</v>
      </c>
      <c r="D342" s="822" t="s">
        <v>8465</v>
      </c>
      <c r="E342" s="822" t="s">
        <v>8466</v>
      </c>
      <c r="F342" s="831">
        <v>2</v>
      </c>
      <c r="G342" s="831">
        <v>400</v>
      </c>
      <c r="H342" s="831">
        <v>0.99502487562189057</v>
      </c>
      <c r="I342" s="831">
        <v>200</v>
      </c>
      <c r="J342" s="831">
        <v>2</v>
      </c>
      <c r="K342" s="831">
        <v>402</v>
      </c>
      <c r="L342" s="831">
        <v>1</v>
      </c>
      <c r="M342" s="831">
        <v>201</v>
      </c>
      <c r="N342" s="831">
        <v>5</v>
      </c>
      <c r="O342" s="831">
        <v>1010</v>
      </c>
      <c r="P342" s="827">
        <v>2.5124378109452739</v>
      </c>
      <c r="Q342" s="832">
        <v>202</v>
      </c>
    </row>
    <row r="343" spans="1:17" ht="14.45" customHeight="1" x14ac:dyDescent="0.2">
      <c r="A343" s="821" t="s">
        <v>8252</v>
      </c>
      <c r="B343" s="822" t="s">
        <v>7826</v>
      </c>
      <c r="C343" s="822" t="s">
        <v>6329</v>
      </c>
      <c r="D343" s="822" t="s">
        <v>8467</v>
      </c>
      <c r="E343" s="822" t="s">
        <v>8468</v>
      </c>
      <c r="F343" s="831">
        <v>258</v>
      </c>
      <c r="G343" s="831">
        <v>52930</v>
      </c>
      <c r="H343" s="831">
        <v>1.106928498232846</v>
      </c>
      <c r="I343" s="831">
        <v>205.15503875968992</v>
      </c>
      <c r="J343" s="831">
        <v>231</v>
      </c>
      <c r="K343" s="831">
        <v>47817</v>
      </c>
      <c r="L343" s="831">
        <v>1</v>
      </c>
      <c r="M343" s="831">
        <v>207</v>
      </c>
      <c r="N343" s="831">
        <v>198</v>
      </c>
      <c r="O343" s="831">
        <v>41184</v>
      </c>
      <c r="P343" s="827">
        <v>0.86128364389233958</v>
      </c>
      <c r="Q343" s="832">
        <v>208</v>
      </c>
    </row>
    <row r="344" spans="1:17" ht="14.45" customHeight="1" x14ac:dyDescent="0.2">
      <c r="A344" s="821" t="s">
        <v>8252</v>
      </c>
      <c r="B344" s="822" t="s">
        <v>7826</v>
      </c>
      <c r="C344" s="822" t="s">
        <v>6329</v>
      </c>
      <c r="D344" s="822" t="s">
        <v>8469</v>
      </c>
      <c r="E344" s="822" t="s">
        <v>8470</v>
      </c>
      <c r="F344" s="831">
        <v>3</v>
      </c>
      <c r="G344" s="831">
        <v>1281</v>
      </c>
      <c r="H344" s="831">
        <v>0.74824766355140182</v>
      </c>
      <c r="I344" s="831">
        <v>427</v>
      </c>
      <c r="J344" s="831">
        <v>4</v>
      </c>
      <c r="K344" s="831">
        <v>1712</v>
      </c>
      <c r="L344" s="831">
        <v>1</v>
      </c>
      <c r="M344" s="831">
        <v>428</v>
      </c>
      <c r="N344" s="831"/>
      <c r="O344" s="831"/>
      <c r="P344" s="827"/>
      <c r="Q344" s="832"/>
    </row>
    <row r="345" spans="1:17" ht="14.45" customHeight="1" x14ac:dyDescent="0.2">
      <c r="A345" s="821" t="s">
        <v>8252</v>
      </c>
      <c r="B345" s="822" t="s">
        <v>7826</v>
      </c>
      <c r="C345" s="822" t="s">
        <v>6329</v>
      </c>
      <c r="D345" s="822" t="s">
        <v>8471</v>
      </c>
      <c r="E345" s="822" t="s">
        <v>8472</v>
      </c>
      <c r="F345" s="831"/>
      <c r="G345" s="831"/>
      <c r="H345" s="831"/>
      <c r="I345" s="831"/>
      <c r="J345" s="831">
        <v>1</v>
      </c>
      <c r="K345" s="831">
        <v>164</v>
      </c>
      <c r="L345" s="831">
        <v>1</v>
      </c>
      <c r="M345" s="831">
        <v>164</v>
      </c>
      <c r="N345" s="831">
        <v>3</v>
      </c>
      <c r="O345" s="831">
        <v>495</v>
      </c>
      <c r="P345" s="827">
        <v>3.0182926829268291</v>
      </c>
      <c r="Q345" s="832">
        <v>165</v>
      </c>
    </row>
    <row r="346" spans="1:17" ht="14.45" customHeight="1" x14ac:dyDescent="0.2">
      <c r="A346" s="821" t="s">
        <v>8252</v>
      </c>
      <c r="B346" s="822" t="s">
        <v>7826</v>
      </c>
      <c r="C346" s="822" t="s">
        <v>6329</v>
      </c>
      <c r="D346" s="822" t="s">
        <v>8473</v>
      </c>
      <c r="E346" s="822" t="s">
        <v>8474</v>
      </c>
      <c r="F346" s="831">
        <v>9</v>
      </c>
      <c r="G346" s="831">
        <v>3933</v>
      </c>
      <c r="H346" s="831">
        <v>2.2448630136986303</v>
      </c>
      <c r="I346" s="831">
        <v>437</v>
      </c>
      <c r="J346" s="831">
        <v>4</v>
      </c>
      <c r="K346" s="831">
        <v>1752</v>
      </c>
      <c r="L346" s="831">
        <v>1</v>
      </c>
      <c r="M346" s="831">
        <v>438</v>
      </c>
      <c r="N346" s="831">
        <v>3</v>
      </c>
      <c r="O346" s="831">
        <v>1320</v>
      </c>
      <c r="P346" s="827">
        <v>0.75342465753424659</v>
      </c>
      <c r="Q346" s="832">
        <v>440</v>
      </c>
    </row>
    <row r="347" spans="1:17" ht="14.45" customHeight="1" x14ac:dyDescent="0.2">
      <c r="A347" s="821" t="s">
        <v>8252</v>
      </c>
      <c r="B347" s="822" t="s">
        <v>7826</v>
      </c>
      <c r="C347" s="822" t="s">
        <v>6329</v>
      </c>
      <c r="D347" s="822" t="s">
        <v>8475</v>
      </c>
      <c r="E347" s="822" t="s">
        <v>8476</v>
      </c>
      <c r="F347" s="831">
        <v>156</v>
      </c>
      <c r="G347" s="831">
        <v>336336</v>
      </c>
      <c r="H347" s="831">
        <v>0.69546086150995834</v>
      </c>
      <c r="I347" s="831">
        <v>2156</v>
      </c>
      <c r="J347" s="831">
        <v>224</v>
      </c>
      <c r="K347" s="831">
        <v>483616</v>
      </c>
      <c r="L347" s="831">
        <v>1</v>
      </c>
      <c r="M347" s="831">
        <v>2159</v>
      </c>
      <c r="N347" s="831">
        <v>257</v>
      </c>
      <c r="O347" s="831">
        <v>555634</v>
      </c>
      <c r="P347" s="827">
        <v>1.1489156686296567</v>
      </c>
      <c r="Q347" s="832">
        <v>2162</v>
      </c>
    </row>
    <row r="348" spans="1:17" ht="14.45" customHeight="1" x14ac:dyDescent="0.2">
      <c r="A348" s="821" t="s">
        <v>8252</v>
      </c>
      <c r="B348" s="822" t="s">
        <v>7826</v>
      </c>
      <c r="C348" s="822" t="s">
        <v>6329</v>
      </c>
      <c r="D348" s="822" t="s">
        <v>8477</v>
      </c>
      <c r="E348" s="822" t="s">
        <v>8438</v>
      </c>
      <c r="F348" s="831">
        <v>14</v>
      </c>
      <c r="G348" s="831">
        <v>26446</v>
      </c>
      <c r="H348" s="831">
        <v>0.37777841266213358</v>
      </c>
      <c r="I348" s="831">
        <v>1889</v>
      </c>
      <c r="J348" s="831">
        <v>37</v>
      </c>
      <c r="K348" s="831">
        <v>70004</v>
      </c>
      <c r="L348" s="831">
        <v>1</v>
      </c>
      <c r="M348" s="831">
        <v>1892</v>
      </c>
      <c r="N348" s="831">
        <v>45</v>
      </c>
      <c r="O348" s="831">
        <v>85275</v>
      </c>
      <c r="P348" s="827">
        <v>1.2181446774470031</v>
      </c>
      <c r="Q348" s="832">
        <v>1895</v>
      </c>
    </row>
    <row r="349" spans="1:17" ht="14.45" customHeight="1" x14ac:dyDescent="0.2">
      <c r="A349" s="821" t="s">
        <v>8252</v>
      </c>
      <c r="B349" s="822" t="s">
        <v>7826</v>
      </c>
      <c r="C349" s="822" t="s">
        <v>6329</v>
      </c>
      <c r="D349" s="822" t="s">
        <v>8478</v>
      </c>
      <c r="E349" s="822" t="s">
        <v>8479</v>
      </c>
      <c r="F349" s="831"/>
      <c r="G349" s="831"/>
      <c r="H349" s="831"/>
      <c r="I349" s="831"/>
      <c r="J349" s="831">
        <v>1</v>
      </c>
      <c r="K349" s="831">
        <v>164</v>
      </c>
      <c r="L349" s="831">
        <v>1</v>
      </c>
      <c r="M349" s="831">
        <v>164</v>
      </c>
      <c r="N349" s="831">
        <v>1</v>
      </c>
      <c r="O349" s="831">
        <v>165</v>
      </c>
      <c r="P349" s="827">
        <v>1.0060975609756098</v>
      </c>
      <c r="Q349" s="832">
        <v>165</v>
      </c>
    </row>
    <row r="350" spans="1:17" ht="14.45" customHeight="1" x14ac:dyDescent="0.2">
      <c r="A350" s="821" t="s">
        <v>8252</v>
      </c>
      <c r="B350" s="822" t="s">
        <v>7826</v>
      </c>
      <c r="C350" s="822" t="s">
        <v>6329</v>
      </c>
      <c r="D350" s="822" t="s">
        <v>8480</v>
      </c>
      <c r="E350" s="822" t="s">
        <v>8481</v>
      </c>
      <c r="F350" s="831"/>
      <c r="G350" s="831"/>
      <c r="H350" s="831"/>
      <c r="I350" s="831"/>
      <c r="J350" s="831">
        <v>1</v>
      </c>
      <c r="K350" s="831">
        <v>9850</v>
      </c>
      <c r="L350" s="831">
        <v>1</v>
      </c>
      <c r="M350" s="831">
        <v>9850</v>
      </c>
      <c r="N350" s="831">
        <v>2</v>
      </c>
      <c r="O350" s="831">
        <v>19718</v>
      </c>
      <c r="P350" s="827">
        <v>2.0018274111675125</v>
      </c>
      <c r="Q350" s="832">
        <v>9859</v>
      </c>
    </row>
    <row r="351" spans="1:17" ht="14.45" customHeight="1" x14ac:dyDescent="0.2">
      <c r="A351" s="821" t="s">
        <v>8252</v>
      </c>
      <c r="B351" s="822" t="s">
        <v>7826</v>
      </c>
      <c r="C351" s="822" t="s">
        <v>6329</v>
      </c>
      <c r="D351" s="822" t="s">
        <v>8482</v>
      </c>
      <c r="E351" s="822" t="s">
        <v>8483</v>
      </c>
      <c r="F351" s="831">
        <v>1</v>
      </c>
      <c r="G351" s="831">
        <v>935</v>
      </c>
      <c r="H351" s="831"/>
      <c r="I351" s="831">
        <v>935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8252</v>
      </c>
      <c r="B352" s="822" t="s">
        <v>7826</v>
      </c>
      <c r="C352" s="822" t="s">
        <v>6329</v>
      </c>
      <c r="D352" s="822" t="s">
        <v>8484</v>
      </c>
      <c r="E352" s="822" t="s">
        <v>8485</v>
      </c>
      <c r="F352" s="831">
        <v>35</v>
      </c>
      <c r="G352" s="831">
        <v>296170</v>
      </c>
      <c r="H352" s="831">
        <v>0.72847796143250687</v>
      </c>
      <c r="I352" s="831">
        <v>8462</v>
      </c>
      <c r="J352" s="831">
        <v>48</v>
      </c>
      <c r="K352" s="831">
        <v>406560</v>
      </c>
      <c r="L352" s="831">
        <v>1</v>
      </c>
      <c r="M352" s="831">
        <v>8470</v>
      </c>
      <c r="N352" s="831">
        <v>38</v>
      </c>
      <c r="O352" s="831">
        <v>322164</v>
      </c>
      <c r="P352" s="827">
        <v>0.79241440377804018</v>
      </c>
      <c r="Q352" s="832">
        <v>8478</v>
      </c>
    </row>
    <row r="353" spans="1:17" ht="14.45" customHeight="1" x14ac:dyDescent="0.2">
      <c r="A353" s="821" t="s">
        <v>8252</v>
      </c>
      <c r="B353" s="822" t="s">
        <v>7826</v>
      </c>
      <c r="C353" s="822" t="s">
        <v>6329</v>
      </c>
      <c r="D353" s="822" t="s">
        <v>8486</v>
      </c>
      <c r="E353" s="822" t="s">
        <v>8487</v>
      </c>
      <c r="F353" s="831">
        <v>1</v>
      </c>
      <c r="G353" s="831">
        <v>161</v>
      </c>
      <c r="H353" s="831"/>
      <c r="I353" s="831">
        <v>161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8252</v>
      </c>
      <c r="B354" s="822" t="s">
        <v>7826</v>
      </c>
      <c r="C354" s="822" t="s">
        <v>6329</v>
      </c>
      <c r="D354" s="822" t="s">
        <v>8488</v>
      </c>
      <c r="E354" s="822" t="s">
        <v>8489</v>
      </c>
      <c r="F354" s="831">
        <v>3</v>
      </c>
      <c r="G354" s="831">
        <v>6165</v>
      </c>
      <c r="H354" s="831">
        <v>0.29898157129000968</v>
      </c>
      <c r="I354" s="831">
        <v>2055</v>
      </c>
      <c r="J354" s="831">
        <v>10</v>
      </c>
      <c r="K354" s="831">
        <v>20620</v>
      </c>
      <c r="L354" s="831">
        <v>1</v>
      </c>
      <c r="M354" s="831">
        <v>2062</v>
      </c>
      <c r="N354" s="831">
        <v>2</v>
      </c>
      <c r="O354" s="831">
        <v>4136</v>
      </c>
      <c r="P354" s="827">
        <v>0.20058195926285161</v>
      </c>
      <c r="Q354" s="832">
        <v>2068</v>
      </c>
    </row>
    <row r="355" spans="1:17" ht="14.45" customHeight="1" x14ac:dyDescent="0.2">
      <c r="A355" s="821" t="s">
        <v>8252</v>
      </c>
      <c r="B355" s="822" t="s">
        <v>7826</v>
      </c>
      <c r="C355" s="822" t="s">
        <v>6329</v>
      </c>
      <c r="D355" s="822" t="s">
        <v>8490</v>
      </c>
      <c r="E355" s="822" t="s">
        <v>8491</v>
      </c>
      <c r="F355" s="831"/>
      <c r="G355" s="831"/>
      <c r="H355" s="831"/>
      <c r="I355" s="831"/>
      <c r="J355" s="831">
        <v>3</v>
      </c>
      <c r="K355" s="831">
        <v>17283</v>
      </c>
      <c r="L355" s="831">
        <v>1</v>
      </c>
      <c r="M355" s="831">
        <v>5761</v>
      </c>
      <c r="N355" s="831">
        <v>2</v>
      </c>
      <c r="O355" s="831">
        <v>11534</v>
      </c>
      <c r="P355" s="827">
        <v>0.66736099056876697</v>
      </c>
      <c r="Q355" s="832">
        <v>5767</v>
      </c>
    </row>
    <row r="356" spans="1:17" ht="14.45" customHeight="1" x14ac:dyDescent="0.2">
      <c r="A356" s="821" t="s">
        <v>8252</v>
      </c>
      <c r="B356" s="822" t="s">
        <v>7826</v>
      </c>
      <c r="C356" s="822" t="s">
        <v>6329</v>
      </c>
      <c r="D356" s="822" t="s">
        <v>8492</v>
      </c>
      <c r="E356" s="822" t="s">
        <v>8493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287</v>
      </c>
      <c r="P356" s="827"/>
      <c r="Q356" s="832">
        <v>287</v>
      </c>
    </row>
    <row r="357" spans="1:17" ht="14.45" customHeight="1" x14ac:dyDescent="0.2">
      <c r="A357" s="821" t="s">
        <v>8252</v>
      </c>
      <c r="B357" s="822" t="s">
        <v>7826</v>
      </c>
      <c r="C357" s="822" t="s">
        <v>6329</v>
      </c>
      <c r="D357" s="822" t="s">
        <v>8494</v>
      </c>
      <c r="E357" s="822" t="s">
        <v>8495</v>
      </c>
      <c r="F357" s="831"/>
      <c r="G357" s="831"/>
      <c r="H357" s="831"/>
      <c r="I357" s="831"/>
      <c r="J357" s="831">
        <v>3</v>
      </c>
      <c r="K357" s="831">
        <v>1746</v>
      </c>
      <c r="L357" s="831">
        <v>1</v>
      </c>
      <c r="M357" s="831">
        <v>582</v>
      </c>
      <c r="N357" s="831"/>
      <c r="O357" s="831"/>
      <c r="P357" s="827"/>
      <c r="Q357" s="832"/>
    </row>
    <row r="358" spans="1:17" ht="14.45" customHeight="1" x14ac:dyDescent="0.2">
      <c r="A358" s="821" t="s">
        <v>8252</v>
      </c>
      <c r="B358" s="822" t="s">
        <v>7826</v>
      </c>
      <c r="C358" s="822" t="s">
        <v>6329</v>
      </c>
      <c r="D358" s="822" t="s">
        <v>8496</v>
      </c>
      <c r="E358" s="822" t="s">
        <v>8497</v>
      </c>
      <c r="F358" s="831"/>
      <c r="G358" s="831"/>
      <c r="H358" s="831"/>
      <c r="I358" s="831"/>
      <c r="J358" s="831">
        <v>1</v>
      </c>
      <c r="K358" s="831">
        <v>375</v>
      </c>
      <c r="L358" s="831">
        <v>1</v>
      </c>
      <c r="M358" s="831">
        <v>375</v>
      </c>
      <c r="N358" s="831"/>
      <c r="O358" s="831"/>
      <c r="P358" s="827"/>
      <c r="Q358" s="832"/>
    </row>
    <row r="359" spans="1:17" ht="14.45" customHeight="1" x14ac:dyDescent="0.2">
      <c r="A359" s="821" t="s">
        <v>8252</v>
      </c>
      <c r="B359" s="822" t="s">
        <v>7826</v>
      </c>
      <c r="C359" s="822" t="s">
        <v>6329</v>
      </c>
      <c r="D359" s="822" t="s">
        <v>8498</v>
      </c>
      <c r="E359" s="822" t="s">
        <v>8499</v>
      </c>
      <c r="F359" s="831">
        <v>2</v>
      </c>
      <c r="G359" s="831">
        <v>706</v>
      </c>
      <c r="H359" s="831"/>
      <c r="I359" s="831">
        <v>353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8500</v>
      </c>
      <c r="B360" s="822" t="s">
        <v>8501</v>
      </c>
      <c r="C360" s="822" t="s">
        <v>6329</v>
      </c>
      <c r="D360" s="822" t="s">
        <v>8502</v>
      </c>
      <c r="E360" s="822" t="s">
        <v>8503</v>
      </c>
      <c r="F360" s="831">
        <v>948</v>
      </c>
      <c r="G360" s="831">
        <v>200976</v>
      </c>
      <c r="H360" s="831">
        <v>1.1620065218899605</v>
      </c>
      <c r="I360" s="831">
        <v>212</v>
      </c>
      <c r="J360" s="831">
        <v>812</v>
      </c>
      <c r="K360" s="831">
        <v>172956</v>
      </c>
      <c r="L360" s="831">
        <v>1</v>
      </c>
      <c r="M360" s="831">
        <v>213</v>
      </c>
      <c r="N360" s="831">
        <v>821</v>
      </c>
      <c r="O360" s="831">
        <v>176515</v>
      </c>
      <c r="P360" s="827">
        <v>1.0205774879160017</v>
      </c>
      <c r="Q360" s="832">
        <v>215</v>
      </c>
    </row>
    <row r="361" spans="1:17" ht="14.45" customHeight="1" x14ac:dyDescent="0.2">
      <c r="A361" s="821" t="s">
        <v>8500</v>
      </c>
      <c r="B361" s="822" t="s">
        <v>8501</v>
      </c>
      <c r="C361" s="822" t="s">
        <v>6329</v>
      </c>
      <c r="D361" s="822" t="s">
        <v>8504</v>
      </c>
      <c r="E361" s="822" t="s">
        <v>8503</v>
      </c>
      <c r="F361" s="831"/>
      <c r="G361" s="831"/>
      <c r="H361" s="831"/>
      <c r="I361" s="831"/>
      <c r="J361" s="831">
        <v>3</v>
      </c>
      <c r="K361" s="831">
        <v>264</v>
      </c>
      <c r="L361" s="831">
        <v>1</v>
      </c>
      <c r="M361" s="831">
        <v>88</v>
      </c>
      <c r="N361" s="831"/>
      <c r="O361" s="831"/>
      <c r="P361" s="827"/>
      <c r="Q361" s="832"/>
    </row>
    <row r="362" spans="1:17" ht="14.45" customHeight="1" x14ac:dyDescent="0.2">
      <c r="A362" s="821" t="s">
        <v>8500</v>
      </c>
      <c r="B362" s="822" t="s">
        <v>8501</v>
      </c>
      <c r="C362" s="822" t="s">
        <v>6329</v>
      </c>
      <c r="D362" s="822" t="s">
        <v>8505</v>
      </c>
      <c r="E362" s="822" t="s">
        <v>8506</v>
      </c>
      <c r="F362" s="831">
        <v>970</v>
      </c>
      <c r="G362" s="831">
        <v>292940</v>
      </c>
      <c r="H362" s="831">
        <v>1.5394883437388325</v>
      </c>
      <c r="I362" s="831">
        <v>302</v>
      </c>
      <c r="J362" s="831">
        <v>628</v>
      </c>
      <c r="K362" s="831">
        <v>190284</v>
      </c>
      <c r="L362" s="831">
        <v>1</v>
      </c>
      <c r="M362" s="831">
        <v>303</v>
      </c>
      <c r="N362" s="831">
        <v>944</v>
      </c>
      <c r="O362" s="831">
        <v>287920</v>
      </c>
      <c r="P362" s="827">
        <v>1.5131067246852075</v>
      </c>
      <c r="Q362" s="832">
        <v>305</v>
      </c>
    </row>
    <row r="363" spans="1:17" ht="14.45" customHeight="1" x14ac:dyDescent="0.2">
      <c r="A363" s="821" t="s">
        <v>8500</v>
      </c>
      <c r="B363" s="822" t="s">
        <v>8501</v>
      </c>
      <c r="C363" s="822" t="s">
        <v>6329</v>
      </c>
      <c r="D363" s="822" t="s">
        <v>8507</v>
      </c>
      <c r="E363" s="822" t="s">
        <v>8508</v>
      </c>
      <c r="F363" s="831">
        <v>12</v>
      </c>
      <c r="G363" s="831">
        <v>1200</v>
      </c>
      <c r="H363" s="831">
        <v>1</v>
      </c>
      <c r="I363" s="831">
        <v>100</v>
      </c>
      <c r="J363" s="831">
        <v>12</v>
      </c>
      <c r="K363" s="831">
        <v>1200</v>
      </c>
      <c r="L363" s="831">
        <v>1</v>
      </c>
      <c r="M363" s="831">
        <v>100</v>
      </c>
      <c r="N363" s="831">
        <v>18</v>
      </c>
      <c r="O363" s="831">
        <v>1818</v>
      </c>
      <c r="P363" s="827">
        <v>1.5149999999999999</v>
      </c>
      <c r="Q363" s="832">
        <v>101</v>
      </c>
    </row>
    <row r="364" spans="1:17" ht="14.45" customHeight="1" x14ac:dyDescent="0.2">
      <c r="A364" s="821" t="s">
        <v>8500</v>
      </c>
      <c r="B364" s="822" t="s">
        <v>8501</v>
      </c>
      <c r="C364" s="822" t="s">
        <v>6329</v>
      </c>
      <c r="D364" s="822" t="s">
        <v>8509</v>
      </c>
      <c r="E364" s="822" t="s">
        <v>8510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237</v>
      </c>
      <c r="P364" s="827"/>
      <c r="Q364" s="832">
        <v>237</v>
      </c>
    </row>
    <row r="365" spans="1:17" ht="14.45" customHeight="1" x14ac:dyDescent="0.2">
      <c r="A365" s="821" t="s">
        <v>8500</v>
      </c>
      <c r="B365" s="822" t="s">
        <v>8501</v>
      </c>
      <c r="C365" s="822" t="s">
        <v>6329</v>
      </c>
      <c r="D365" s="822" t="s">
        <v>8511</v>
      </c>
      <c r="E365" s="822" t="s">
        <v>8512</v>
      </c>
      <c r="F365" s="831">
        <v>131</v>
      </c>
      <c r="G365" s="831">
        <v>17947</v>
      </c>
      <c r="H365" s="831">
        <v>0.99275362318840576</v>
      </c>
      <c r="I365" s="831">
        <v>137</v>
      </c>
      <c r="J365" s="831">
        <v>131</v>
      </c>
      <c r="K365" s="831">
        <v>18078</v>
      </c>
      <c r="L365" s="831">
        <v>1</v>
      </c>
      <c r="M365" s="831">
        <v>138</v>
      </c>
      <c r="N365" s="831">
        <v>126</v>
      </c>
      <c r="O365" s="831">
        <v>17514</v>
      </c>
      <c r="P365" s="827">
        <v>0.96880185861267842</v>
      </c>
      <c r="Q365" s="832">
        <v>139</v>
      </c>
    </row>
    <row r="366" spans="1:17" ht="14.45" customHeight="1" x14ac:dyDescent="0.2">
      <c r="A366" s="821" t="s">
        <v>8500</v>
      </c>
      <c r="B366" s="822" t="s">
        <v>8501</v>
      </c>
      <c r="C366" s="822" t="s">
        <v>6329</v>
      </c>
      <c r="D366" s="822" t="s">
        <v>8513</v>
      </c>
      <c r="E366" s="822" t="s">
        <v>8512</v>
      </c>
      <c r="F366" s="831"/>
      <c r="G366" s="831"/>
      <c r="H366" s="831"/>
      <c r="I366" s="831"/>
      <c r="J366" s="831">
        <v>2</v>
      </c>
      <c r="K366" s="831">
        <v>370</v>
      </c>
      <c r="L366" s="831">
        <v>1</v>
      </c>
      <c r="M366" s="831">
        <v>185</v>
      </c>
      <c r="N366" s="831"/>
      <c r="O366" s="831"/>
      <c r="P366" s="827"/>
      <c r="Q366" s="832"/>
    </row>
    <row r="367" spans="1:17" ht="14.45" customHeight="1" x14ac:dyDescent="0.2">
      <c r="A367" s="821" t="s">
        <v>8500</v>
      </c>
      <c r="B367" s="822" t="s">
        <v>8501</v>
      </c>
      <c r="C367" s="822" t="s">
        <v>6329</v>
      </c>
      <c r="D367" s="822" t="s">
        <v>8514</v>
      </c>
      <c r="E367" s="822" t="s">
        <v>8515</v>
      </c>
      <c r="F367" s="831">
        <v>1</v>
      </c>
      <c r="G367" s="831">
        <v>640</v>
      </c>
      <c r="H367" s="831"/>
      <c r="I367" s="831">
        <v>640</v>
      </c>
      <c r="J367" s="831"/>
      <c r="K367" s="831"/>
      <c r="L367" s="831"/>
      <c r="M367" s="831"/>
      <c r="N367" s="831">
        <v>3</v>
      </c>
      <c r="O367" s="831">
        <v>1947</v>
      </c>
      <c r="P367" s="827"/>
      <c r="Q367" s="832">
        <v>649</v>
      </c>
    </row>
    <row r="368" spans="1:17" ht="14.45" customHeight="1" x14ac:dyDescent="0.2">
      <c r="A368" s="821" t="s">
        <v>8500</v>
      </c>
      <c r="B368" s="822" t="s">
        <v>8501</v>
      </c>
      <c r="C368" s="822" t="s">
        <v>6329</v>
      </c>
      <c r="D368" s="822" t="s">
        <v>8516</v>
      </c>
      <c r="E368" s="822" t="s">
        <v>8517</v>
      </c>
      <c r="F368" s="831">
        <v>30</v>
      </c>
      <c r="G368" s="831">
        <v>5220</v>
      </c>
      <c r="H368" s="831">
        <v>1.7546218487394958</v>
      </c>
      <c r="I368" s="831">
        <v>174</v>
      </c>
      <c r="J368" s="831">
        <v>17</v>
      </c>
      <c r="K368" s="831">
        <v>2975</v>
      </c>
      <c r="L368" s="831">
        <v>1</v>
      </c>
      <c r="M368" s="831">
        <v>175</v>
      </c>
      <c r="N368" s="831">
        <v>39</v>
      </c>
      <c r="O368" s="831">
        <v>6864</v>
      </c>
      <c r="P368" s="827">
        <v>2.3072268907563025</v>
      </c>
      <c r="Q368" s="832">
        <v>176</v>
      </c>
    </row>
    <row r="369" spans="1:17" ht="14.45" customHeight="1" x14ac:dyDescent="0.2">
      <c r="A369" s="821" t="s">
        <v>8500</v>
      </c>
      <c r="B369" s="822" t="s">
        <v>8501</v>
      </c>
      <c r="C369" s="822" t="s">
        <v>6329</v>
      </c>
      <c r="D369" s="822" t="s">
        <v>8518</v>
      </c>
      <c r="E369" s="822" t="s">
        <v>8519</v>
      </c>
      <c r="F369" s="831"/>
      <c r="G369" s="831"/>
      <c r="H369" s="831"/>
      <c r="I369" s="831"/>
      <c r="J369" s="831">
        <v>1</v>
      </c>
      <c r="K369" s="831">
        <v>348</v>
      </c>
      <c r="L369" s="831">
        <v>1</v>
      </c>
      <c r="M369" s="831">
        <v>348</v>
      </c>
      <c r="N369" s="831"/>
      <c r="O369" s="831"/>
      <c r="P369" s="827"/>
      <c r="Q369" s="832"/>
    </row>
    <row r="370" spans="1:17" ht="14.45" customHeight="1" x14ac:dyDescent="0.2">
      <c r="A370" s="821" t="s">
        <v>8500</v>
      </c>
      <c r="B370" s="822" t="s">
        <v>8501</v>
      </c>
      <c r="C370" s="822" t="s">
        <v>6329</v>
      </c>
      <c r="D370" s="822" t="s">
        <v>8520</v>
      </c>
      <c r="E370" s="822" t="s">
        <v>8521</v>
      </c>
      <c r="F370" s="831">
        <v>146</v>
      </c>
      <c r="G370" s="831">
        <v>40004</v>
      </c>
      <c r="H370" s="831">
        <v>1.1109136351013607</v>
      </c>
      <c r="I370" s="831">
        <v>274</v>
      </c>
      <c r="J370" s="831">
        <v>130</v>
      </c>
      <c r="K370" s="831">
        <v>36010</v>
      </c>
      <c r="L370" s="831">
        <v>1</v>
      </c>
      <c r="M370" s="831">
        <v>277</v>
      </c>
      <c r="N370" s="831">
        <v>122</v>
      </c>
      <c r="O370" s="831">
        <v>34038</v>
      </c>
      <c r="P370" s="827">
        <v>0.94523743404609828</v>
      </c>
      <c r="Q370" s="832">
        <v>279</v>
      </c>
    </row>
    <row r="371" spans="1:17" ht="14.45" customHeight="1" x14ac:dyDescent="0.2">
      <c r="A371" s="821" t="s">
        <v>8500</v>
      </c>
      <c r="B371" s="822" t="s">
        <v>8501</v>
      </c>
      <c r="C371" s="822" t="s">
        <v>6329</v>
      </c>
      <c r="D371" s="822" t="s">
        <v>8522</v>
      </c>
      <c r="E371" s="822" t="s">
        <v>8523</v>
      </c>
      <c r="F371" s="831">
        <v>193</v>
      </c>
      <c r="G371" s="831">
        <v>27366</v>
      </c>
      <c r="H371" s="831">
        <v>1.0378882694276936</v>
      </c>
      <c r="I371" s="831">
        <v>141.79274611398964</v>
      </c>
      <c r="J371" s="831">
        <v>187</v>
      </c>
      <c r="K371" s="831">
        <v>26367</v>
      </c>
      <c r="L371" s="831">
        <v>1</v>
      </c>
      <c r="M371" s="831">
        <v>141</v>
      </c>
      <c r="N371" s="831">
        <v>205</v>
      </c>
      <c r="O371" s="831">
        <v>29110</v>
      </c>
      <c r="P371" s="827">
        <v>1.1040315545947585</v>
      </c>
      <c r="Q371" s="832">
        <v>142</v>
      </c>
    </row>
    <row r="372" spans="1:17" ht="14.45" customHeight="1" x14ac:dyDescent="0.2">
      <c r="A372" s="821" t="s">
        <v>8500</v>
      </c>
      <c r="B372" s="822" t="s">
        <v>8501</v>
      </c>
      <c r="C372" s="822" t="s">
        <v>6329</v>
      </c>
      <c r="D372" s="822" t="s">
        <v>8524</v>
      </c>
      <c r="E372" s="822" t="s">
        <v>8523</v>
      </c>
      <c r="F372" s="831">
        <v>131</v>
      </c>
      <c r="G372" s="831">
        <v>10253</v>
      </c>
      <c r="H372" s="831">
        <v>0.9907237414242922</v>
      </c>
      <c r="I372" s="831">
        <v>78.267175572519079</v>
      </c>
      <c r="J372" s="831">
        <v>131</v>
      </c>
      <c r="K372" s="831">
        <v>10349</v>
      </c>
      <c r="L372" s="831">
        <v>1</v>
      </c>
      <c r="M372" s="831">
        <v>79</v>
      </c>
      <c r="N372" s="831">
        <v>126</v>
      </c>
      <c r="O372" s="831">
        <v>9954</v>
      </c>
      <c r="P372" s="827">
        <v>0.96183206106870234</v>
      </c>
      <c r="Q372" s="832">
        <v>79</v>
      </c>
    </row>
    <row r="373" spans="1:17" ht="14.45" customHeight="1" x14ac:dyDescent="0.2">
      <c r="A373" s="821" t="s">
        <v>8500</v>
      </c>
      <c r="B373" s="822" t="s">
        <v>8501</v>
      </c>
      <c r="C373" s="822" t="s">
        <v>6329</v>
      </c>
      <c r="D373" s="822" t="s">
        <v>8525</v>
      </c>
      <c r="E373" s="822" t="s">
        <v>8526</v>
      </c>
      <c r="F373" s="831">
        <v>193</v>
      </c>
      <c r="G373" s="831">
        <v>60602</v>
      </c>
      <c r="H373" s="831">
        <v>1.0255533743992418</v>
      </c>
      <c r="I373" s="831">
        <v>314</v>
      </c>
      <c r="J373" s="831">
        <v>187</v>
      </c>
      <c r="K373" s="831">
        <v>59092</v>
      </c>
      <c r="L373" s="831">
        <v>1</v>
      </c>
      <c r="M373" s="831">
        <v>316</v>
      </c>
      <c r="N373" s="831">
        <v>205</v>
      </c>
      <c r="O373" s="831">
        <v>65190</v>
      </c>
      <c r="P373" s="827">
        <v>1.1031950179381305</v>
      </c>
      <c r="Q373" s="832">
        <v>318</v>
      </c>
    </row>
    <row r="374" spans="1:17" ht="14.45" customHeight="1" x14ac:dyDescent="0.2">
      <c r="A374" s="821" t="s">
        <v>8500</v>
      </c>
      <c r="B374" s="822" t="s">
        <v>8501</v>
      </c>
      <c r="C374" s="822" t="s">
        <v>6329</v>
      </c>
      <c r="D374" s="822" t="s">
        <v>8527</v>
      </c>
      <c r="E374" s="822" t="s">
        <v>8528</v>
      </c>
      <c r="F374" s="831">
        <v>1</v>
      </c>
      <c r="G374" s="831">
        <v>328</v>
      </c>
      <c r="H374" s="831">
        <v>0.99696048632218848</v>
      </c>
      <c r="I374" s="831">
        <v>328</v>
      </c>
      <c r="J374" s="831">
        <v>1</v>
      </c>
      <c r="K374" s="831">
        <v>329</v>
      </c>
      <c r="L374" s="831">
        <v>1</v>
      </c>
      <c r="M374" s="831">
        <v>329</v>
      </c>
      <c r="N374" s="831"/>
      <c r="O374" s="831"/>
      <c r="P374" s="827"/>
      <c r="Q374" s="832"/>
    </row>
    <row r="375" spans="1:17" ht="14.45" customHeight="1" x14ac:dyDescent="0.2">
      <c r="A375" s="821" t="s">
        <v>8500</v>
      </c>
      <c r="B375" s="822" t="s">
        <v>8501</v>
      </c>
      <c r="C375" s="822" t="s">
        <v>6329</v>
      </c>
      <c r="D375" s="822" t="s">
        <v>8529</v>
      </c>
      <c r="E375" s="822" t="s">
        <v>8530</v>
      </c>
      <c r="F375" s="831">
        <v>108</v>
      </c>
      <c r="G375" s="831">
        <v>17627</v>
      </c>
      <c r="H375" s="831">
        <v>1.2871120847024462</v>
      </c>
      <c r="I375" s="831">
        <v>163.21296296296296</v>
      </c>
      <c r="J375" s="831">
        <v>83</v>
      </c>
      <c r="K375" s="831">
        <v>13695</v>
      </c>
      <c r="L375" s="831">
        <v>1</v>
      </c>
      <c r="M375" s="831">
        <v>165</v>
      </c>
      <c r="N375" s="831">
        <v>89</v>
      </c>
      <c r="O375" s="831">
        <v>14774</v>
      </c>
      <c r="P375" s="827">
        <v>1.0787878787878789</v>
      </c>
      <c r="Q375" s="832">
        <v>166</v>
      </c>
    </row>
    <row r="376" spans="1:17" ht="14.45" customHeight="1" x14ac:dyDescent="0.2">
      <c r="A376" s="821" t="s">
        <v>8500</v>
      </c>
      <c r="B376" s="822" t="s">
        <v>8501</v>
      </c>
      <c r="C376" s="822" t="s">
        <v>6329</v>
      </c>
      <c r="D376" s="822" t="s">
        <v>8531</v>
      </c>
      <c r="E376" s="822" t="s">
        <v>8503</v>
      </c>
      <c r="F376" s="831">
        <v>564</v>
      </c>
      <c r="G376" s="831">
        <v>40743</v>
      </c>
      <c r="H376" s="831">
        <v>1.310907335907336</v>
      </c>
      <c r="I376" s="831">
        <v>72.239361702127653</v>
      </c>
      <c r="J376" s="831">
        <v>420</v>
      </c>
      <c r="K376" s="831">
        <v>31080</v>
      </c>
      <c r="L376" s="831">
        <v>1</v>
      </c>
      <c r="M376" s="831">
        <v>74</v>
      </c>
      <c r="N376" s="831">
        <v>499</v>
      </c>
      <c r="O376" s="831">
        <v>36926</v>
      </c>
      <c r="P376" s="827">
        <v>1.1880952380952381</v>
      </c>
      <c r="Q376" s="832">
        <v>74</v>
      </c>
    </row>
    <row r="377" spans="1:17" ht="14.45" customHeight="1" x14ac:dyDescent="0.2">
      <c r="A377" s="821" t="s">
        <v>8500</v>
      </c>
      <c r="B377" s="822" t="s">
        <v>8501</v>
      </c>
      <c r="C377" s="822" t="s">
        <v>6329</v>
      </c>
      <c r="D377" s="822" t="s">
        <v>8532</v>
      </c>
      <c r="E377" s="822" t="s">
        <v>8533</v>
      </c>
      <c r="F377" s="831">
        <v>30</v>
      </c>
      <c r="G377" s="831">
        <v>36360</v>
      </c>
      <c r="H377" s="831">
        <v>1.6611842105263157</v>
      </c>
      <c r="I377" s="831">
        <v>1212</v>
      </c>
      <c r="J377" s="831">
        <v>18</v>
      </c>
      <c r="K377" s="831">
        <v>21888</v>
      </c>
      <c r="L377" s="831">
        <v>1</v>
      </c>
      <c r="M377" s="831">
        <v>1216</v>
      </c>
      <c r="N377" s="831">
        <v>50</v>
      </c>
      <c r="O377" s="831">
        <v>61000</v>
      </c>
      <c r="P377" s="827">
        <v>2.7869152046783627</v>
      </c>
      <c r="Q377" s="832">
        <v>1220</v>
      </c>
    </row>
    <row r="378" spans="1:17" ht="14.45" customHeight="1" x14ac:dyDescent="0.2">
      <c r="A378" s="821" t="s">
        <v>8500</v>
      </c>
      <c r="B378" s="822" t="s">
        <v>8501</v>
      </c>
      <c r="C378" s="822" t="s">
        <v>6329</v>
      </c>
      <c r="D378" s="822" t="s">
        <v>8534</v>
      </c>
      <c r="E378" s="822" t="s">
        <v>8535</v>
      </c>
      <c r="F378" s="831">
        <v>17</v>
      </c>
      <c r="G378" s="831">
        <v>1955</v>
      </c>
      <c r="H378" s="831">
        <v>1.296419098143236</v>
      </c>
      <c r="I378" s="831">
        <v>115</v>
      </c>
      <c r="J378" s="831">
        <v>13</v>
      </c>
      <c r="K378" s="831">
        <v>1508</v>
      </c>
      <c r="L378" s="831">
        <v>1</v>
      </c>
      <c r="M378" s="831">
        <v>116</v>
      </c>
      <c r="N378" s="831">
        <v>27</v>
      </c>
      <c r="O378" s="831">
        <v>3159</v>
      </c>
      <c r="P378" s="827">
        <v>2.0948275862068964</v>
      </c>
      <c r="Q378" s="832">
        <v>117</v>
      </c>
    </row>
    <row r="379" spans="1:17" ht="14.45" customHeight="1" x14ac:dyDescent="0.2">
      <c r="A379" s="821" t="s">
        <v>8500</v>
      </c>
      <c r="B379" s="822" t="s">
        <v>8501</v>
      </c>
      <c r="C379" s="822" t="s">
        <v>6329</v>
      </c>
      <c r="D379" s="822" t="s">
        <v>8536</v>
      </c>
      <c r="E379" s="822" t="s">
        <v>8537</v>
      </c>
      <c r="F379" s="831"/>
      <c r="G379" s="831"/>
      <c r="H379" s="831"/>
      <c r="I379" s="831"/>
      <c r="J379" s="831">
        <v>1</v>
      </c>
      <c r="K379" s="831">
        <v>350</v>
      </c>
      <c r="L379" s="831">
        <v>1</v>
      </c>
      <c r="M379" s="831">
        <v>350</v>
      </c>
      <c r="N379" s="831"/>
      <c r="O379" s="831"/>
      <c r="P379" s="827"/>
      <c r="Q379" s="832"/>
    </row>
    <row r="380" spans="1:17" ht="14.45" customHeight="1" x14ac:dyDescent="0.2">
      <c r="A380" s="821" t="s">
        <v>8500</v>
      </c>
      <c r="B380" s="822" t="s">
        <v>8501</v>
      </c>
      <c r="C380" s="822" t="s">
        <v>6329</v>
      </c>
      <c r="D380" s="822" t="s">
        <v>8538</v>
      </c>
      <c r="E380" s="822" t="s">
        <v>8539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306</v>
      </c>
      <c r="P380" s="827"/>
      <c r="Q380" s="832">
        <v>306</v>
      </c>
    </row>
    <row r="381" spans="1:17" ht="14.45" customHeight="1" x14ac:dyDescent="0.2">
      <c r="A381" s="821" t="s">
        <v>8540</v>
      </c>
      <c r="B381" s="822" t="s">
        <v>8541</v>
      </c>
      <c r="C381" s="822" t="s">
        <v>6329</v>
      </c>
      <c r="D381" s="822" t="s">
        <v>8542</v>
      </c>
      <c r="E381" s="822" t="s">
        <v>8543</v>
      </c>
      <c r="F381" s="831">
        <v>45</v>
      </c>
      <c r="G381" s="831">
        <v>2610</v>
      </c>
      <c r="H381" s="831">
        <v>1.3405238828967643</v>
      </c>
      <c r="I381" s="831">
        <v>58</v>
      </c>
      <c r="J381" s="831">
        <v>33</v>
      </c>
      <c r="K381" s="831">
        <v>1947</v>
      </c>
      <c r="L381" s="831">
        <v>1</v>
      </c>
      <c r="M381" s="831">
        <v>59</v>
      </c>
      <c r="N381" s="831">
        <v>15</v>
      </c>
      <c r="O381" s="831">
        <v>885</v>
      </c>
      <c r="P381" s="827">
        <v>0.45454545454545453</v>
      </c>
      <c r="Q381" s="832">
        <v>59</v>
      </c>
    </row>
    <row r="382" spans="1:17" ht="14.45" customHeight="1" x14ac:dyDescent="0.2">
      <c r="A382" s="821" t="s">
        <v>8540</v>
      </c>
      <c r="B382" s="822" t="s">
        <v>8541</v>
      </c>
      <c r="C382" s="822" t="s">
        <v>6329</v>
      </c>
      <c r="D382" s="822" t="s">
        <v>8544</v>
      </c>
      <c r="E382" s="822" t="s">
        <v>8545</v>
      </c>
      <c r="F382" s="831">
        <v>34</v>
      </c>
      <c r="G382" s="831">
        <v>4472</v>
      </c>
      <c r="H382" s="831">
        <v>1.0928641251221896</v>
      </c>
      <c r="I382" s="831">
        <v>131.52941176470588</v>
      </c>
      <c r="J382" s="831">
        <v>31</v>
      </c>
      <c r="K382" s="831">
        <v>4092</v>
      </c>
      <c r="L382" s="831">
        <v>1</v>
      </c>
      <c r="M382" s="831">
        <v>132</v>
      </c>
      <c r="N382" s="831">
        <v>20</v>
      </c>
      <c r="O382" s="831">
        <v>2660</v>
      </c>
      <c r="P382" s="827">
        <v>0.65004887585532745</v>
      </c>
      <c r="Q382" s="832">
        <v>133</v>
      </c>
    </row>
    <row r="383" spans="1:17" ht="14.45" customHeight="1" x14ac:dyDescent="0.2">
      <c r="A383" s="821" t="s">
        <v>8540</v>
      </c>
      <c r="B383" s="822" t="s">
        <v>8541</v>
      </c>
      <c r="C383" s="822" t="s">
        <v>6329</v>
      </c>
      <c r="D383" s="822" t="s">
        <v>8546</v>
      </c>
      <c r="E383" s="822" t="s">
        <v>8547</v>
      </c>
      <c r="F383" s="831"/>
      <c r="G383" s="831"/>
      <c r="H383" s="831"/>
      <c r="I383" s="831"/>
      <c r="J383" s="831">
        <v>3</v>
      </c>
      <c r="K383" s="831">
        <v>570</v>
      </c>
      <c r="L383" s="831">
        <v>1</v>
      </c>
      <c r="M383" s="831">
        <v>190</v>
      </c>
      <c r="N383" s="831">
        <v>2</v>
      </c>
      <c r="O383" s="831">
        <v>384</v>
      </c>
      <c r="P383" s="827">
        <v>0.67368421052631577</v>
      </c>
      <c r="Q383" s="832">
        <v>192</v>
      </c>
    </row>
    <row r="384" spans="1:17" ht="14.45" customHeight="1" x14ac:dyDescent="0.2">
      <c r="A384" s="821" t="s">
        <v>8540</v>
      </c>
      <c r="B384" s="822" t="s">
        <v>8541</v>
      </c>
      <c r="C384" s="822" t="s">
        <v>6329</v>
      </c>
      <c r="D384" s="822" t="s">
        <v>8548</v>
      </c>
      <c r="E384" s="822" t="s">
        <v>8549</v>
      </c>
      <c r="F384" s="831">
        <v>4</v>
      </c>
      <c r="G384" s="831">
        <v>1632</v>
      </c>
      <c r="H384" s="831"/>
      <c r="I384" s="831">
        <v>408</v>
      </c>
      <c r="J384" s="831"/>
      <c r="K384" s="831"/>
      <c r="L384" s="831"/>
      <c r="M384" s="831"/>
      <c r="N384" s="831">
        <v>1</v>
      </c>
      <c r="O384" s="831">
        <v>413</v>
      </c>
      <c r="P384" s="827"/>
      <c r="Q384" s="832">
        <v>413</v>
      </c>
    </row>
    <row r="385" spans="1:17" ht="14.45" customHeight="1" x14ac:dyDescent="0.2">
      <c r="A385" s="821" t="s">
        <v>8540</v>
      </c>
      <c r="B385" s="822" t="s">
        <v>8541</v>
      </c>
      <c r="C385" s="822" t="s">
        <v>6329</v>
      </c>
      <c r="D385" s="822" t="s">
        <v>8550</v>
      </c>
      <c r="E385" s="822" t="s">
        <v>8551</v>
      </c>
      <c r="F385" s="831">
        <v>13</v>
      </c>
      <c r="G385" s="831">
        <v>2340</v>
      </c>
      <c r="H385" s="831">
        <v>0.9133489461358314</v>
      </c>
      <c r="I385" s="831">
        <v>180</v>
      </c>
      <c r="J385" s="831">
        <v>14</v>
      </c>
      <c r="K385" s="831">
        <v>2562</v>
      </c>
      <c r="L385" s="831">
        <v>1</v>
      </c>
      <c r="M385" s="831">
        <v>183</v>
      </c>
      <c r="N385" s="831">
        <v>14</v>
      </c>
      <c r="O385" s="831">
        <v>2590</v>
      </c>
      <c r="P385" s="827">
        <v>1.0109289617486339</v>
      </c>
      <c r="Q385" s="832">
        <v>185</v>
      </c>
    </row>
    <row r="386" spans="1:17" ht="14.45" customHeight="1" x14ac:dyDescent="0.2">
      <c r="A386" s="821" t="s">
        <v>8540</v>
      </c>
      <c r="B386" s="822" t="s">
        <v>8541</v>
      </c>
      <c r="C386" s="822" t="s">
        <v>6329</v>
      </c>
      <c r="D386" s="822" t="s">
        <v>8552</v>
      </c>
      <c r="E386" s="822" t="s">
        <v>8553</v>
      </c>
      <c r="F386" s="831">
        <v>9</v>
      </c>
      <c r="G386" s="831">
        <v>5130</v>
      </c>
      <c r="H386" s="831">
        <v>2.973913043478261</v>
      </c>
      <c r="I386" s="831">
        <v>570</v>
      </c>
      <c r="J386" s="831">
        <v>3</v>
      </c>
      <c r="K386" s="831">
        <v>1725</v>
      </c>
      <c r="L386" s="831">
        <v>1</v>
      </c>
      <c r="M386" s="831">
        <v>575</v>
      </c>
      <c r="N386" s="831">
        <v>3</v>
      </c>
      <c r="O386" s="831">
        <v>1737</v>
      </c>
      <c r="P386" s="827">
        <v>1.0069565217391305</v>
      </c>
      <c r="Q386" s="832">
        <v>579</v>
      </c>
    </row>
    <row r="387" spans="1:17" ht="14.45" customHeight="1" x14ac:dyDescent="0.2">
      <c r="A387" s="821" t="s">
        <v>8540</v>
      </c>
      <c r="B387" s="822" t="s">
        <v>8541</v>
      </c>
      <c r="C387" s="822" t="s">
        <v>6329</v>
      </c>
      <c r="D387" s="822" t="s">
        <v>8554</v>
      </c>
      <c r="E387" s="822" t="s">
        <v>8555</v>
      </c>
      <c r="F387" s="831">
        <v>53</v>
      </c>
      <c r="G387" s="831">
        <v>17861</v>
      </c>
      <c r="H387" s="831">
        <v>0.66301644455993169</v>
      </c>
      <c r="I387" s="831">
        <v>337</v>
      </c>
      <c r="J387" s="831">
        <v>79</v>
      </c>
      <c r="K387" s="831">
        <v>26939</v>
      </c>
      <c r="L387" s="831">
        <v>1</v>
      </c>
      <c r="M387" s="831">
        <v>341</v>
      </c>
      <c r="N387" s="831">
        <v>122</v>
      </c>
      <c r="O387" s="831">
        <v>41968</v>
      </c>
      <c r="P387" s="827">
        <v>1.5578900478859645</v>
      </c>
      <c r="Q387" s="832">
        <v>344</v>
      </c>
    </row>
    <row r="388" spans="1:17" ht="14.45" customHeight="1" x14ac:dyDescent="0.2">
      <c r="A388" s="821" t="s">
        <v>8540</v>
      </c>
      <c r="B388" s="822" t="s">
        <v>8541</v>
      </c>
      <c r="C388" s="822" t="s">
        <v>6329</v>
      </c>
      <c r="D388" s="822" t="s">
        <v>8556</v>
      </c>
      <c r="E388" s="822" t="s">
        <v>8557</v>
      </c>
      <c r="F388" s="831">
        <v>2</v>
      </c>
      <c r="G388" s="831">
        <v>918</v>
      </c>
      <c r="H388" s="831">
        <v>0.39740259740259742</v>
      </c>
      <c r="I388" s="831">
        <v>459</v>
      </c>
      <c r="J388" s="831">
        <v>5</v>
      </c>
      <c r="K388" s="831">
        <v>2310</v>
      </c>
      <c r="L388" s="831">
        <v>1</v>
      </c>
      <c r="M388" s="831">
        <v>462</v>
      </c>
      <c r="N388" s="831">
        <v>3</v>
      </c>
      <c r="O388" s="831">
        <v>1392</v>
      </c>
      <c r="P388" s="827">
        <v>0.60259740259740258</v>
      </c>
      <c r="Q388" s="832">
        <v>464</v>
      </c>
    </row>
    <row r="389" spans="1:17" ht="14.45" customHeight="1" x14ac:dyDescent="0.2">
      <c r="A389" s="821" t="s">
        <v>8540</v>
      </c>
      <c r="B389" s="822" t="s">
        <v>8541</v>
      </c>
      <c r="C389" s="822" t="s">
        <v>6329</v>
      </c>
      <c r="D389" s="822" t="s">
        <v>8558</v>
      </c>
      <c r="E389" s="822" t="s">
        <v>8559</v>
      </c>
      <c r="F389" s="831">
        <v>27</v>
      </c>
      <c r="G389" s="831">
        <v>9450</v>
      </c>
      <c r="H389" s="831">
        <v>0.34516765285996054</v>
      </c>
      <c r="I389" s="831">
        <v>350</v>
      </c>
      <c r="J389" s="831">
        <v>78</v>
      </c>
      <c r="K389" s="831">
        <v>27378</v>
      </c>
      <c r="L389" s="831">
        <v>1</v>
      </c>
      <c r="M389" s="831">
        <v>351</v>
      </c>
      <c r="N389" s="831">
        <v>49</v>
      </c>
      <c r="O389" s="831">
        <v>17297</v>
      </c>
      <c r="P389" s="827">
        <v>0.63178464460515737</v>
      </c>
      <c r="Q389" s="832">
        <v>353</v>
      </c>
    </row>
    <row r="390" spans="1:17" ht="14.45" customHeight="1" x14ac:dyDescent="0.2">
      <c r="A390" s="821" t="s">
        <v>8540</v>
      </c>
      <c r="B390" s="822" t="s">
        <v>8541</v>
      </c>
      <c r="C390" s="822" t="s">
        <v>6329</v>
      </c>
      <c r="D390" s="822" t="s">
        <v>7832</v>
      </c>
      <c r="E390" s="822" t="s">
        <v>7833</v>
      </c>
      <c r="F390" s="831">
        <v>5</v>
      </c>
      <c r="G390" s="831">
        <v>585</v>
      </c>
      <c r="H390" s="831">
        <v>2.4788135593220337</v>
      </c>
      <c r="I390" s="831">
        <v>117</v>
      </c>
      <c r="J390" s="831">
        <v>2</v>
      </c>
      <c r="K390" s="831">
        <v>236</v>
      </c>
      <c r="L390" s="831">
        <v>1</v>
      </c>
      <c r="M390" s="831">
        <v>118</v>
      </c>
      <c r="N390" s="831">
        <v>3</v>
      </c>
      <c r="O390" s="831">
        <v>357</v>
      </c>
      <c r="P390" s="827">
        <v>1.5127118644067796</v>
      </c>
      <c r="Q390" s="832">
        <v>119</v>
      </c>
    </row>
    <row r="391" spans="1:17" ht="14.45" customHeight="1" x14ac:dyDescent="0.2">
      <c r="A391" s="821" t="s">
        <v>8540</v>
      </c>
      <c r="B391" s="822" t="s">
        <v>8541</v>
      </c>
      <c r="C391" s="822" t="s">
        <v>6329</v>
      </c>
      <c r="D391" s="822" t="s">
        <v>8560</v>
      </c>
      <c r="E391" s="822" t="s">
        <v>8561</v>
      </c>
      <c r="F391" s="831">
        <v>1</v>
      </c>
      <c r="G391" s="831">
        <v>392</v>
      </c>
      <c r="H391" s="831">
        <v>0.49122807017543857</v>
      </c>
      <c r="I391" s="831">
        <v>392</v>
      </c>
      <c r="J391" s="831">
        <v>2</v>
      </c>
      <c r="K391" s="831">
        <v>798</v>
      </c>
      <c r="L391" s="831">
        <v>1</v>
      </c>
      <c r="M391" s="831">
        <v>399</v>
      </c>
      <c r="N391" s="831">
        <v>2</v>
      </c>
      <c r="O391" s="831">
        <v>810</v>
      </c>
      <c r="P391" s="827">
        <v>1.0150375939849625</v>
      </c>
      <c r="Q391" s="832">
        <v>405</v>
      </c>
    </row>
    <row r="392" spans="1:17" ht="14.45" customHeight="1" x14ac:dyDescent="0.2">
      <c r="A392" s="821" t="s">
        <v>8540</v>
      </c>
      <c r="B392" s="822" t="s">
        <v>8541</v>
      </c>
      <c r="C392" s="822" t="s">
        <v>6329</v>
      </c>
      <c r="D392" s="822" t="s">
        <v>8562</v>
      </c>
      <c r="E392" s="822" t="s">
        <v>8563</v>
      </c>
      <c r="F392" s="831">
        <v>3</v>
      </c>
      <c r="G392" s="831">
        <v>114</v>
      </c>
      <c r="H392" s="831">
        <v>1</v>
      </c>
      <c r="I392" s="831">
        <v>38</v>
      </c>
      <c r="J392" s="831">
        <v>3</v>
      </c>
      <c r="K392" s="831">
        <v>114</v>
      </c>
      <c r="L392" s="831">
        <v>1</v>
      </c>
      <c r="M392" s="831">
        <v>38</v>
      </c>
      <c r="N392" s="831">
        <v>3</v>
      </c>
      <c r="O392" s="831">
        <v>117</v>
      </c>
      <c r="P392" s="827">
        <v>1.0263157894736843</v>
      </c>
      <c r="Q392" s="832">
        <v>39</v>
      </c>
    </row>
    <row r="393" spans="1:17" ht="14.45" customHeight="1" x14ac:dyDescent="0.2">
      <c r="A393" s="821" t="s">
        <v>8540</v>
      </c>
      <c r="B393" s="822" t="s">
        <v>8541</v>
      </c>
      <c r="C393" s="822" t="s">
        <v>6329</v>
      </c>
      <c r="D393" s="822" t="s">
        <v>7836</v>
      </c>
      <c r="E393" s="822" t="s">
        <v>7837</v>
      </c>
      <c r="F393" s="831">
        <v>1</v>
      </c>
      <c r="G393" s="831">
        <v>706</v>
      </c>
      <c r="H393" s="831">
        <v>0.49509116409537168</v>
      </c>
      <c r="I393" s="831">
        <v>706</v>
      </c>
      <c r="J393" s="831">
        <v>2</v>
      </c>
      <c r="K393" s="831">
        <v>1426</v>
      </c>
      <c r="L393" s="831">
        <v>1</v>
      </c>
      <c r="M393" s="831">
        <v>713</v>
      </c>
      <c r="N393" s="831">
        <v>2</v>
      </c>
      <c r="O393" s="831">
        <v>1438</v>
      </c>
      <c r="P393" s="827">
        <v>1.0084151472650771</v>
      </c>
      <c r="Q393" s="832">
        <v>719</v>
      </c>
    </row>
    <row r="394" spans="1:17" ht="14.45" customHeight="1" x14ac:dyDescent="0.2">
      <c r="A394" s="821" t="s">
        <v>8540</v>
      </c>
      <c r="B394" s="822" t="s">
        <v>8541</v>
      </c>
      <c r="C394" s="822" t="s">
        <v>6329</v>
      </c>
      <c r="D394" s="822" t="s">
        <v>8564</v>
      </c>
      <c r="E394" s="822" t="s">
        <v>8565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151</v>
      </c>
      <c r="P394" s="827"/>
      <c r="Q394" s="832">
        <v>151</v>
      </c>
    </row>
    <row r="395" spans="1:17" ht="14.45" customHeight="1" x14ac:dyDescent="0.2">
      <c r="A395" s="821" t="s">
        <v>8540</v>
      </c>
      <c r="B395" s="822" t="s">
        <v>8541</v>
      </c>
      <c r="C395" s="822" t="s">
        <v>6329</v>
      </c>
      <c r="D395" s="822" t="s">
        <v>8566</v>
      </c>
      <c r="E395" s="822" t="s">
        <v>8567</v>
      </c>
      <c r="F395" s="831">
        <v>48</v>
      </c>
      <c r="G395" s="831">
        <v>14640</v>
      </c>
      <c r="H395" s="831">
        <v>1.2508544087491456</v>
      </c>
      <c r="I395" s="831">
        <v>305</v>
      </c>
      <c r="J395" s="831">
        <v>38</v>
      </c>
      <c r="K395" s="831">
        <v>11704</v>
      </c>
      <c r="L395" s="831">
        <v>1</v>
      </c>
      <c r="M395" s="831">
        <v>308</v>
      </c>
      <c r="N395" s="831">
        <v>17</v>
      </c>
      <c r="O395" s="831">
        <v>5270</v>
      </c>
      <c r="P395" s="827">
        <v>0.4502734107997266</v>
      </c>
      <c r="Q395" s="832">
        <v>310</v>
      </c>
    </row>
    <row r="396" spans="1:17" ht="14.45" customHeight="1" x14ac:dyDescent="0.2">
      <c r="A396" s="821" t="s">
        <v>8540</v>
      </c>
      <c r="B396" s="822" t="s">
        <v>8541</v>
      </c>
      <c r="C396" s="822" t="s">
        <v>6329</v>
      </c>
      <c r="D396" s="822" t="s">
        <v>8568</v>
      </c>
      <c r="E396" s="822" t="s">
        <v>8569</v>
      </c>
      <c r="F396" s="831">
        <v>41</v>
      </c>
      <c r="G396" s="831">
        <v>20295</v>
      </c>
      <c r="H396" s="831">
        <v>0.96836530203263671</v>
      </c>
      <c r="I396" s="831">
        <v>495</v>
      </c>
      <c r="J396" s="831">
        <v>42</v>
      </c>
      <c r="K396" s="831">
        <v>20958</v>
      </c>
      <c r="L396" s="831">
        <v>1</v>
      </c>
      <c r="M396" s="831">
        <v>499</v>
      </c>
      <c r="N396" s="831">
        <v>25</v>
      </c>
      <c r="O396" s="831">
        <v>12575</v>
      </c>
      <c r="P396" s="827">
        <v>0.60000954289531439</v>
      </c>
      <c r="Q396" s="832">
        <v>503</v>
      </c>
    </row>
    <row r="397" spans="1:17" ht="14.45" customHeight="1" x14ac:dyDescent="0.2">
      <c r="A397" s="821" t="s">
        <v>8540</v>
      </c>
      <c r="B397" s="822" t="s">
        <v>8541</v>
      </c>
      <c r="C397" s="822" t="s">
        <v>6329</v>
      </c>
      <c r="D397" s="822" t="s">
        <v>8570</v>
      </c>
      <c r="E397" s="822" t="s">
        <v>8571</v>
      </c>
      <c r="F397" s="831">
        <v>69</v>
      </c>
      <c r="G397" s="831">
        <v>25599</v>
      </c>
      <c r="H397" s="831">
        <v>1.0315522243713733</v>
      </c>
      <c r="I397" s="831">
        <v>371</v>
      </c>
      <c r="J397" s="831">
        <v>66</v>
      </c>
      <c r="K397" s="831">
        <v>24816</v>
      </c>
      <c r="L397" s="831">
        <v>1</v>
      </c>
      <c r="M397" s="831">
        <v>376</v>
      </c>
      <c r="N397" s="831">
        <v>40</v>
      </c>
      <c r="O397" s="831">
        <v>15200</v>
      </c>
      <c r="P397" s="827">
        <v>0.61250805931656993</v>
      </c>
      <c r="Q397" s="832">
        <v>380</v>
      </c>
    </row>
    <row r="398" spans="1:17" ht="14.45" customHeight="1" x14ac:dyDescent="0.2">
      <c r="A398" s="821" t="s">
        <v>8540</v>
      </c>
      <c r="B398" s="822" t="s">
        <v>8541</v>
      </c>
      <c r="C398" s="822" t="s">
        <v>6329</v>
      </c>
      <c r="D398" s="822" t="s">
        <v>8572</v>
      </c>
      <c r="E398" s="822" t="s">
        <v>8573</v>
      </c>
      <c r="F398" s="831">
        <v>8</v>
      </c>
      <c r="G398" s="831">
        <v>896</v>
      </c>
      <c r="H398" s="831">
        <v>0.46642373763664757</v>
      </c>
      <c r="I398" s="831">
        <v>112</v>
      </c>
      <c r="J398" s="831">
        <v>17</v>
      </c>
      <c r="K398" s="831">
        <v>1921</v>
      </c>
      <c r="L398" s="831">
        <v>1</v>
      </c>
      <c r="M398" s="831">
        <v>113</v>
      </c>
      <c r="N398" s="831">
        <v>43</v>
      </c>
      <c r="O398" s="831">
        <v>4902</v>
      </c>
      <c r="P398" s="827">
        <v>2.551795939614784</v>
      </c>
      <c r="Q398" s="832">
        <v>114</v>
      </c>
    </row>
    <row r="399" spans="1:17" ht="14.45" customHeight="1" x14ac:dyDescent="0.2">
      <c r="A399" s="821" t="s">
        <v>8540</v>
      </c>
      <c r="B399" s="822" t="s">
        <v>8541</v>
      </c>
      <c r="C399" s="822" t="s">
        <v>6329</v>
      </c>
      <c r="D399" s="822" t="s">
        <v>8574</v>
      </c>
      <c r="E399" s="822" t="s">
        <v>8575</v>
      </c>
      <c r="F399" s="831">
        <v>5</v>
      </c>
      <c r="G399" s="831">
        <v>629</v>
      </c>
      <c r="H399" s="831"/>
      <c r="I399" s="831">
        <v>125.8</v>
      </c>
      <c r="J399" s="831"/>
      <c r="K399" s="831"/>
      <c r="L399" s="831"/>
      <c r="M399" s="831"/>
      <c r="N399" s="831">
        <v>3</v>
      </c>
      <c r="O399" s="831">
        <v>378</v>
      </c>
      <c r="P399" s="827"/>
      <c r="Q399" s="832">
        <v>126</v>
      </c>
    </row>
    <row r="400" spans="1:17" ht="14.45" customHeight="1" x14ac:dyDescent="0.2">
      <c r="A400" s="821" t="s">
        <v>8540</v>
      </c>
      <c r="B400" s="822" t="s">
        <v>8541</v>
      </c>
      <c r="C400" s="822" t="s">
        <v>6329</v>
      </c>
      <c r="D400" s="822" t="s">
        <v>7838</v>
      </c>
      <c r="E400" s="822" t="s">
        <v>7839</v>
      </c>
      <c r="F400" s="831">
        <v>7</v>
      </c>
      <c r="G400" s="831">
        <v>3472</v>
      </c>
      <c r="H400" s="831">
        <v>2.3146666666666667</v>
      </c>
      <c r="I400" s="831">
        <v>496</v>
      </c>
      <c r="J400" s="831">
        <v>3</v>
      </c>
      <c r="K400" s="831">
        <v>1500</v>
      </c>
      <c r="L400" s="831">
        <v>1</v>
      </c>
      <c r="M400" s="831">
        <v>500</v>
      </c>
      <c r="N400" s="831">
        <v>8</v>
      </c>
      <c r="O400" s="831">
        <v>4032</v>
      </c>
      <c r="P400" s="827">
        <v>2.6880000000000002</v>
      </c>
      <c r="Q400" s="832">
        <v>504</v>
      </c>
    </row>
    <row r="401" spans="1:17" ht="14.45" customHeight="1" x14ac:dyDescent="0.2">
      <c r="A401" s="821" t="s">
        <v>8540</v>
      </c>
      <c r="B401" s="822" t="s">
        <v>8541</v>
      </c>
      <c r="C401" s="822" t="s">
        <v>6329</v>
      </c>
      <c r="D401" s="822" t="s">
        <v>8576</v>
      </c>
      <c r="E401" s="822" t="s">
        <v>8577</v>
      </c>
      <c r="F401" s="831">
        <v>38</v>
      </c>
      <c r="G401" s="831">
        <v>17404</v>
      </c>
      <c r="H401" s="831">
        <v>0.91682031291155242</v>
      </c>
      <c r="I401" s="831">
        <v>458</v>
      </c>
      <c r="J401" s="831">
        <v>41</v>
      </c>
      <c r="K401" s="831">
        <v>18983</v>
      </c>
      <c r="L401" s="831">
        <v>1</v>
      </c>
      <c r="M401" s="831">
        <v>463</v>
      </c>
      <c r="N401" s="831">
        <v>74</v>
      </c>
      <c r="O401" s="831">
        <v>34558</v>
      </c>
      <c r="P401" s="827">
        <v>1.8204709476900385</v>
      </c>
      <c r="Q401" s="832">
        <v>467</v>
      </c>
    </row>
    <row r="402" spans="1:17" ht="14.45" customHeight="1" x14ac:dyDescent="0.2">
      <c r="A402" s="821" t="s">
        <v>8540</v>
      </c>
      <c r="B402" s="822" t="s">
        <v>8541</v>
      </c>
      <c r="C402" s="822" t="s">
        <v>6329</v>
      </c>
      <c r="D402" s="822" t="s">
        <v>8578</v>
      </c>
      <c r="E402" s="822" t="s">
        <v>8579</v>
      </c>
      <c r="F402" s="831">
        <v>4</v>
      </c>
      <c r="G402" s="831">
        <v>232</v>
      </c>
      <c r="H402" s="831">
        <v>0.17873651771956856</v>
      </c>
      <c r="I402" s="831">
        <v>58</v>
      </c>
      <c r="J402" s="831">
        <v>22</v>
      </c>
      <c r="K402" s="831">
        <v>1298</v>
      </c>
      <c r="L402" s="831">
        <v>1</v>
      </c>
      <c r="M402" s="831">
        <v>59</v>
      </c>
      <c r="N402" s="831">
        <v>10</v>
      </c>
      <c r="O402" s="831">
        <v>590</v>
      </c>
      <c r="P402" s="827">
        <v>0.45454545454545453</v>
      </c>
      <c r="Q402" s="832">
        <v>59</v>
      </c>
    </row>
    <row r="403" spans="1:17" ht="14.45" customHeight="1" x14ac:dyDescent="0.2">
      <c r="A403" s="821" t="s">
        <v>8540</v>
      </c>
      <c r="B403" s="822" t="s">
        <v>8541</v>
      </c>
      <c r="C403" s="822" t="s">
        <v>6329</v>
      </c>
      <c r="D403" s="822" t="s">
        <v>8580</v>
      </c>
      <c r="E403" s="822" t="s">
        <v>8581</v>
      </c>
      <c r="F403" s="831">
        <v>476</v>
      </c>
      <c r="G403" s="831">
        <v>83776</v>
      </c>
      <c r="H403" s="831">
        <v>0.71128016165458219</v>
      </c>
      <c r="I403" s="831">
        <v>176</v>
      </c>
      <c r="J403" s="831">
        <v>658</v>
      </c>
      <c r="K403" s="831">
        <v>117782</v>
      </c>
      <c r="L403" s="831">
        <v>1</v>
      </c>
      <c r="M403" s="831">
        <v>179</v>
      </c>
      <c r="N403" s="831">
        <v>573</v>
      </c>
      <c r="O403" s="831">
        <v>103713</v>
      </c>
      <c r="P403" s="827">
        <v>0.88055050856667405</v>
      </c>
      <c r="Q403" s="832">
        <v>181</v>
      </c>
    </row>
    <row r="404" spans="1:17" ht="14.45" customHeight="1" x14ac:dyDescent="0.2">
      <c r="A404" s="821" t="s">
        <v>8540</v>
      </c>
      <c r="B404" s="822" t="s">
        <v>8541</v>
      </c>
      <c r="C404" s="822" t="s">
        <v>6329</v>
      </c>
      <c r="D404" s="822" t="s">
        <v>8582</v>
      </c>
      <c r="E404" s="822" t="s">
        <v>8583</v>
      </c>
      <c r="F404" s="831">
        <v>2</v>
      </c>
      <c r="G404" s="831">
        <v>172</v>
      </c>
      <c r="H404" s="831">
        <v>0.4942528735632184</v>
      </c>
      <c r="I404" s="831">
        <v>86</v>
      </c>
      <c r="J404" s="831">
        <v>4</v>
      </c>
      <c r="K404" s="831">
        <v>348</v>
      </c>
      <c r="L404" s="831">
        <v>1</v>
      </c>
      <c r="M404" s="831">
        <v>87</v>
      </c>
      <c r="N404" s="831">
        <v>4</v>
      </c>
      <c r="O404" s="831">
        <v>352</v>
      </c>
      <c r="P404" s="827">
        <v>1.0114942528735633</v>
      </c>
      <c r="Q404" s="832">
        <v>88</v>
      </c>
    </row>
    <row r="405" spans="1:17" ht="14.45" customHeight="1" x14ac:dyDescent="0.2">
      <c r="A405" s="821" t="s">
        <v>8540</v>
      </c>
      <c r="B405" s="822" t="s">
        <v>8541</v>
      </c>
      <c r="C405" s="822" t="s">
        <v>6329</v>
      </c>
      <c r="D405" s="822" t="s">
        <v>8584</v>
      </c>
      <c r="E405" s="822" t="s">
        <v>8585</v>
      </c>
      <c r="F405" s="831">
        <v>14</v>
      </c>
      <c r="G405" s="831">
        <v>2380</v>
      </c>
      <c r="H405" s="831">
        <v>0.92248062015503873</v>
      </c>
      <c r="I405" s="831">
        <v>170</v>
      </c>
      <c r="J405" s="831">
        <v>15</v>
      </c>
      <c r="K405" s="831">
        <v>2580</v>
      </c>
      <c r="L405" s="831">
        <v>1</v>
      </c>
      <c r="M405" s="831">
        <v>172</v>
      </c>
      <c r="N405" s="831">
        <v>24</v>
      </c>
      <c r="O405" s="831">
        <v>4176</v>
      </c>
      <c r="P405" s="827">
        <v>1.6186046511627907</v>
      </c>
      <c r="Q405" s="832">
        <v>174</v>
      </c>
    </row>
    <row r="406" spans="1:17" ht="14.45" customHeight="1" x14ac:dyDescent="0.2">
      <c r="A406" s="821" t="s">
        <v>8540</v>
      </c>
      <c r="B406" s="822" t="s">
        <v>8541</v>
      </c>
      <c r="C406" s="822" t="s">
        <v>6329</v>
      </c>
      <c r="D406" s="822" t="s">
        <v>8586</v>
      </c>
      <c r="E406" s="822" t="s">
        <v>8587</v>
      </c>
      <c r="F406" s="831"/>
      <c r="G406" s="831"/>
      <c r="H406" s="831"/>
      <c r="I406" s="831"/>
      <c r="J406" s="831">
        <v>1</v>
      </c>
      <c r="K406" s="831">
        <v>31</v>
      </c>
      <c r="L406" s="831">
        <v>1</v>
      </c>
      <c r="M406" s="831">
        <v>31</v>
      </c>
      <c r="N406" s="831"/>
      <c r="O406" s="831"/>
      <c r="P406" s="827"/>
      <c r="Q406" s="832"/>
    </row>
    <row r="407" spans="1:17" ht="14.45" customHeight="1" x14ac:dyDescent="0.2">
      <c r="A407" s="821" t="s">
        <v>8540</v>
      </c>
      <c r="B407" s="822" t="s">
        <v>8541</v>
      </c>
      <c r="C407" s="822" t="s">
        <v>6329</v>
      </c>
      <c r="D407" s="822" t="s">
        <v>8588</v>
      </c>
      <c r="E407" s="822" t="s">
        <v>8589</v>
      </c>
      <c r="F407" s="831">
        <v>1</v>
      </c>
      <c r="G407" s="831">
        <v>264</v>
      </c>
      <c r="H407" s="831">
        <v>0.4943820224719101</v>
      </c>
      <c r="I407" s="831">
        <v>264</v>
      </c>
      <c r="J407" s="831">
        <v>2</v>
      </c>
      <c r="K407" s="831">
        <v>534</v>
      </c>
      <c r="L407" s="831">
        <v>1</v>
      </c>
      <c r="M407" s="831">
        <v>267</v>
      </c>
      <c r="N407" s="831">
        <v>2</v>
      </c>
      <c r="O407" s="831">
        <v>538</v>
      </c>
      <c r="P407" s="827">
        <v>1.0074906367041199</v>
      </c>
      <c r="Q407" s="832">
        <v>269</v>
      </c>
    </row>
    <row r="408" spans="1:17" ht="14.45" customHeight="1" x14ac:dyDescent="0.2">
      <c r="A408" s="821" t="s">
        <v>8540</v>
      </c>
      <c r="B408" s="822" t="s">
        <v>8541</v>
      </c>
      <c r="C408" s="822" t="s">
        <v>6329</v>
      </c>
      <c r="D408" s="822" t="s">
        <v>8590</v>
      </c>
      <c r="E408" s="822" t="s">
        <v>8591</v>
      </c>
      <c r="F408" s="831"/>
      <c r="G408" s="831"/>
      <c r="H408" s="831"/>
      <c r="I408" s="831"/>
      <c r="J408" s="831">
        <v>10</v>
      </c>
      <c r="K408" s="831">
        <v>21460</v>
      </c>
      <c r="L408" s="831">
        <v>1</v>
      </c>
      <c r="M408" s="831">
        <v>2146</v>
      </c>
      <c r="N408" s="831"/>
      <c r="O408" s="831"/>
      <c r="P408" s="827"/>
      <c r="Q408" s="832"/>
    </row>
    <row r="409" spans="1:17" ht="14.45" customHeight="1" x14ac:dyDescent="0.2">
      <c r="A409" s="821" t="s">
        <v>8540</v>
      </c>
      <c r="B409" s="822" t="s">
        <v>8541</v>
      </c>
      <c r="C409" s="822" t="s">
        <v>6329</v>
      </c>
      <c r="D409" s="822" t="s">
        <v>8592</v>
      </c>
      <c r="E409" s="822" t="s">
        <v>8593</v>
      </c>
      <c r="F409" s="831">
        <v>7</v>
      </c>
      <c r="G409" s="831">
        <v>1701</v>
      </c>
      <c r="H409" s="831">
        <v>2.3237704918032787</v>
      </c>
      <c r="I409" s="831">
        <v>243</v>
      </c>
      <c r="J409" s="831">
        <v>3</v>
      </c>
      <c r="K409" s="831">
        <v>732</v>
      </c>
      <c r="L409" s="831">
        <v>1</v>
      </c>
      <c r="M409" s="831">
        <v>244</v>
      </c>
      <c r="N409" s="831">
        <v>9</v>
      </c>
      <c r="O409" s="831">
        <v>2214</v>
      </c>
      <c r="P409" s="827">
        <v>3.0245901639344264</v>
      </c>
      <c r="Q409" s="832">
        <v>246</v>
      </c>
    </row>
    <row r="410" spans="1:17" ht="14.45" customHeight="1" x14ac:dyDescent="0.2">
      <c r="A410" s="821" t="s">
        <v>8540</v>
      </c>
      <c r="B410" s="822" t="s">
        <v>8541</v>
      </c>
      <c r="C410" s="822" t="s">
        <v>6329</v>
      </c>
      <c r="D410" s="822" t="s">
        <v>8594</v>
      </c>
      <c r="E410" s="822" t="s">
        <v>8595</v>
      </c>
      <c r="F410" s="831">
        <v>22</v>
      </c>
      <c r="G410" s="831">
        <v>9372</v>
      </c>
      <c r="H410" s="831">
        <v>0.6732758620689655</v>
      </c>
      <c r="I410" s="831">
        <v>426</v>
      </c>
      <c r="J410" s="831">
        <v>32</v>
      </c>
      <c r="K410" s="831">
        <v>13920</v>
      </c>
      <c r="L410" s="831">
        <v>1</v>
      </c>
      <c r="M410" s="831">
        <v>435</v>
      </c>
      <c r="N410" s="831">
        <v>31</v>
      </c>
      <c r="O410" s="831">
        <v>13702</v>
      </c>
      <c r="P410" s="827">
        <v>0.98433908045977014</v>
      </c>
      <c r="Q410" s="832">
        <v>442</v>
      </c>
    </row>
    <row r="411" spans="1:17" ht="14.45" customHeight="1" x14ac:dyDescent="0.2">
      <c r="A411" s="821" t="s">
        <v>8540</v>
      </c>
      <c r="B411" s="822" t="s">
        <v>8541</v>
      </c>
      <c r="C411" s="822" t="s">
        <v>6329</v>
      </c>
      <c r="D411" s="822" t="s">
        <v>8596</v>
      </c>
      <c r="E411" s="822" t="s">
        <v>8597</v>
      </c>
      <c r="F411" s="831">
        <v>1</v>
      </c>
      <c r="G411" s="831">
        <v>289</v>
      </c>
      <c r="H411" s="831"/>
      <c r="I411" s="831">
        <v>289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8540</v>
      </c>
      <c r="B412" s="822" t="s">
        <v>8541</v>
      </c>
      <c r="C412" s="822" t="s">
        <v>6329</v>
      </c>
      <c r="D412" s="822" t="s">
        <v>8598</v>
      </c>
      <c r="E412" s="822" t="s">
        <v>8599</v>
      </c>
      <c r="F412" s="831">
        <v>4</v>
      </c>
      <c r="G412" s="831">
        <v>30300</v>
      </c>
      <c r="H412" s="831"/>
      <c r="I412" s="831">
        <v>7575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8600</v>
      </c>
      <c r="B413" s="822" t="s">
        <v>8601</v>
      </c>
      <c r="C413" s="822" t="s">
        <v>6329</v>
      </c>
      <c r="D413" s="822" t="s">
        <v>8602</v>
      </c>
      <c r="E413" s="822" t="s">
        <v>8603</v>
      </c>
      <c r="F413" s="831">
        <v>1286</v>
      </c>
      <c r="G413" s="831">
        <v>223764</v>
      </c>
      <c r="H413" s="831">
        <v>0.82175541681968423</v>
      </c>
      <c r="I413" s="831">
        <v>174</v>
      </c>
      <c r="J413" s="831">
        <v>1556</v>
      </c>
      <c r="K413" s="831">
        <v>272300</v>
      </c>
      <c r="L413" s="831">
        <v>1</v>
      </c>
      <c r="M413" s="831">
        <v>175</v>
      </c>
      <c r="N413" s="831">
        <v>1942</v>
      </c>
      <c r="O413" s="831">
        <v>341792</v>
      </c>
      <c r="P413" s="827">
        <v>1.2552038193169299</v>
      </c>
      <c r="Q413" s="832">
        <v>176</v>
      </c>
    </row>
    <row r="414" spans="1:17" ht="14.45" customHeight="1" x14ac:dyDescent="0.2">
      <c r="A414" s="821" t="s">
        <v>8600</v>
      </c>
      <c r="B414" s="822" t="s">
        <v>8601</v>
      </c>
      <c r="C414" s="822" t="s">
        <v>6329</v>
      </c>
      <c r="D414" s="822" t="s">
        <v>8604</v>
      </c>
      <c r="E414" s="822" t="s">
        <v>8605</v>
      </c>
      <c r="F414" s="831"/>
      <c r="G414" s="831"/>
      <c r="H414" s="831"/>
      <c r="I414" s="831"/>
      <c r="J414" s="831">
        <v>1</v>
      </c>
      <c r="K414" s="831">
        <v>195</v>
      </c>
      <c r="L414" s="831">
        <v>1</v>
      </c>
      <c r="M414" s="831">
        <v>195</v>
      </c>
      <c r="N414" s="831"/>
      <c r="O414" s="831"/>
      <c r="P414" s="827"/>
      <c r="Q414" s="832"/>
    </row>
    <row r="415" spans="1:17" ht="14.45" customHeight="1" x14ac:dyDescent="0.2">
      <c r="A415" s="821" t="s">
        <v>8600</v>
      </c>
      <c r="B415" s="822" t="s">
        <v>8601</v>
      </c>
      <c r="C415" s="822" t="s">
        <v>6329</v>
      </c>
      <c r="D415" s="822" t="s">
        <v>8606</v>
      </c>
      <c r="E415" s="822" t="s">
        <v>8607</v>
      </c>
      <c r="F415" s="831">
        <v>38</v>
      </c>
      <c r="G415" s="831">
        <v>40660</v>
      </c>
      <c r="H415" s="831">
        <v>0.77334195560796548</v>
      </c>
      <c r="I415" s="831">
        <v>1070</v>
      </c>
      <c r="J415" s="831">
        <v>49</v>
      </c>
      <c r="K415" s="831">
        <v>52577</v>
      </c>
      <c r="L415" s="831">
        <v>1</v>
      </c>
      <c r="M415" s="831">
        <v>1073</v>
      </c>
      <c r="N415" s="831">
        <v>489</v>
      </c>
      <c r="O415" s="831">
        <v>525675</v>
      </c>
      <c r="P415" s="827">
        <v>9.9981931262719446</v>
      </c>
      <c r="Q415" s="832">
        <v>1075</v>
      </c>
    </row>
    <row r="416" spans="1:17" ht="14.45" customHeight="1" x14ac:dyDescent="0.2">
      <c r="A416" s="821" t="s">
        <v>8600</v>
      </c>
      <c r="B416" s="822" t="s">
        <v>8601</v>
      </c>
      <c r="C416" s="822" t="s">
        <v>6329</v>
      </c>
      <c r="D416" s="822" t="s">
        <v>8608</v>
      </c>
      <c r="E416" s="822" t="s">
        <v>8609</v>
      </c>
      <c r="F416" s="831">
        <v>677</v>
      </c>
      <c r="G416" s="831">
        <v>31142</v>
      </c>
      <c r="H416" s="831">
        <v>0.60511026911493249</v>
      </c>
      <c r="I416" s="831">
        <v>46</v>
      </c>
      <c r="J416" s="831">
        <v>1095</v>
      </c>
      <c r="K416" s="831">
        <v>51465</v>
      </c>
      <c r="L416" s="831">
        <v>1</v>
      </c>
      <c r="M416" s="831">
        <v>47</v>
      </c>
      <c r="N416" s="831">
        <v>711</v>
      </c>
      <c r="O416" s="831">
        <v>33417</v>
      </c>
      <c r="P416" s="827">
        <v>0.64931506849315068</v>
      </c>
      <c r="Q416" s="832">
        <v>47</v>
      </c>
    </row>
    <row r="417" spans="1:17" ht="14.45" customHeight="1" x14ac:dyDescent="0.2">
      <c r="A417" s="821" t="s">
        <v>8600</v>
      </c>
      <c r="B417" s="822" t="s">
        <v>8601</v>
      </c>
      <c r="C417" s="822" t="s">
        <v>6329</v>
      </c>
      <c r="D417" s="822" t="s">
        <v>8518</v>
      </c>
      <c r="E417" s="822" t="s">
        <v>8519</v>
      </c>
      <c r="F417" s="831">
        <v>95</v>
      </c>
      <c r="G417" s="831">
        <v>32965</v>
      </c>
      <c r="H417" s="831">
        <v>1.0296414292853573</v>
      </c>
      <c r="I417" s="831">
        <v>347</v>
      </c>
      <c r="J417" s="831">
        <v>92</v>
      </c>
      <c r="K417" s="831">
        <v>32016</v>
      </c>
      <c r="L417" s="831">
        <v>1</v>
      </c>
      <c r="M417" s="831">
        <v>348</v>
      </c>
      <c r="N417" s="831">
        <v>64</v>
      </c>
      <c r="O417" s="831">
        <v>22272</v>
      </c>
      <c r="P417" s="827">
        <v>0.69565217391304346</v>
      </c>
      <c r="Q417" s="832">
        <v>348</v>
      </c>
    </row>
    <row r="418" spans="1:17" ht="14.45" customHeight="1" x14ac:dyDescent="0.2">
      <c r="A418" s="821" t="s">
        <v>8600</v>
      </c>
      <c r="B418" s="822" t="s">
        <v>8601</v>
      </c>
      <c r="C418" s="822" t="s">
        <v>6329</v>
      </c>
      <c r="D418" s="822" t="s">
        <v>8610</v>
      </c>
      <c r="E418" s="822" t="s">
        <v>8611</v>
      </c>
      <c r="F418" s="831">
        <v>8</v>
      </c>
      <c r="G418" s="831">
        <v>408</v>
      </c>
      <c r="H418" s="831">
        <v>2</v>
      </c>
      <c r="I418" s="831">
        <v>51</v>
      </c>
      <c r="J418" s="831">
        <v>4</v>
      </c>
      <c r="K418" s="831">
        <v>204</v>
      </c>
      <c r="L418" s="831">
        <v>1</v>
      </c>
      <c r="M418" s="831">
        <v>51</v>
      </c>
      <c r="N418" s="831">
        <v>18</v>
      </c>
      <c r="O418" s="831">
        <v>936</v>
      </c>
      <c r="P418" s="827">
        <v>4.5882352941176467</v>
      </c>
      <c r="Q418" s="832">
        <v>52</v>
      </c>
    </row>
    <row r="419" spans="1:17" ht="14.45" customHeight="1" x14ac:dyDescent="0.2">
      <c r="A419" s="821" t="s">
        <v>8600</v>
      </c>
      <c r="B419" s="822" t="s">
        <v>8601</v>
      </c>
      <c r="C419" s="822" t="s">
        <v>6329</v>
      </c>
      <c r="D419" s="822" t="s">
        <v>8612</v>
      </c>
      <c r="E419" s="822" t="s">
        <v>8613</v>
      </c>
      <c r="F419" s="831">
        <v>286</v>
      </c>
      <c r="G419" s="831">
        <v>107822</v>
      </c>
      <c r="H419" s="831">
        <v>1.0187263794406651</v>
      </c>
      <c r="I419" s="831">
        <v>377</v>
      </c>
      <c r="J419" s="831">
        <v>280</v>
      </c>
      <c r="K419" s="831">
        <v>105840</v>
      </c>
      <c r="L419" s="831">
        <v>1</v>
      </c>
      <c r="M419" s="831">
        <v>378</v>
      </c>
      <c r="N419" s="831">
        <v>695</v>
      </c>
      <c r="O419" s="831">
        <v>262710</v>
      </c>
      <c r="P419" s="827">
        <v>2.4821428571428572</v>
      </c>
      <c r="Q419" s="832">
        <v>378</v>
      </c>
    </row>
    <row r="420" spans="1:17" ht="14.45" customHeight="1" x14ac:dyDescent="0.2">
      <c r="A420" s="821" t="s">
        <v>8600</v>
      </c>
      <c r="B420" s="822" t="s">
        <v>8601</v>
      </c>
      <c r="C420" s="822" t="s">
        <v>6329</v>
      </c>
      <c r="D420" s="822" t="s">
        <v>8614</v>
      </c>
      <c r="E420" s="822" t="s">
        <v>8615</v>
      </c>
      <c r="F420" s="831">
        <v>173</v>
      </c>
      <c r="G420" s="831">
        <v>5882</v>
      </c>
      <c r="H420" s="831">
        <v>0.92513368983957223</v>
      </c>
      <c r="I420" s="831">
        <v>34</v>
      </c>
      <c r="J420" s="831">
        <v>187</v>
      </c>
      <c r="K420" s="831">
        <v>6358</v>
      </c>
      <c r="L420" s="831">
        <v>1</v>
      </c>
      <c r="M420" s="831">
        <v>34</v>
      </c>
      <c r="N420" s="831">
        <v>119</v>
      </c>
      <c r="O420" s="831">
        <v>4165</v>
      </c>
      <c r="P420" s="827">
        <v>0.65508021390374327</v>
      </c>
      <c r="Q420" s="832">
        <v>35</v>
      </c>
    </row>
    <row r="421" spans="1:17" ht="14.45" customHeight="1" x14ac:dyDescent="0.2">
      <c r="A421" s="821" t="s">
        <v>8600</v>
      </c>
      <c r="B421" s="822" t="s">
        <v>8601</v>
      </c>
      <c r="C421" s="822" t="s">
        <v>6329</v>
      </c>
      <c r="D421" s="822" t="s">
        <v>8616</v>
      </c>
      <c r="E421" s="822" t="s">
        <v>8617</v>
      </c>
      <c r="F421" s="831">
        <v>59</v>
      </c>
      <c r="G421" s="831">
        <v>30916</v>
      </c>
      <c r="H421" s="831">
        <v>0.89223665223665227</v>
      </c>
      <c r="I421" s="831">
        <v>524</v>
      </c>
      <c r="J421" s="831">
        <v>66</v>
      </c>
      <c r="K421" s="831">
        <v>34650</v>
      </c>
      <c r="L421" s="831">
        <v>1</v>
      </c>
      <c r="M421" s="831">
        <v>525</v>
      </c>
      <c r="N421" s="831">
        <v>127</v>
      </c>
      <c r="O421" s="831">
        <v>66675</v>
      </c>
      <c r="P421" s="827">
        <v>1.9242424242424243</v>
      </c>
      <c r="Q421" s="832">
        <v>525</v>
      </c>
    </row>
    <row r="422" spans="1:17" ht="14.45" customHeight="1" x14ac:dyDescent="0.2">
      <c r="A422" s="821" t="s">
        <v>8600</v>
      </c>
      <c r="B422" s="822" t="s">
        <v>8601</v>
      </c>
      <c r="C422" s="822" t="s">
        <v>6329</v>
      </c>
      <c r="D422" s="822" t="s">
        <v>8618</v>
      </c>
      <c r="E422" s="822" t="s">
        <v>8619</v>
      </c>
      <c r="F422" s="831">
        <v>114</v>
      </c>
      <c r="G422" s="831">
        <v>6508</v>
      </c>
      <c r="H422" s="831">
        <v>0.90489432703003336</v>
      </c>
      <c r="I422" s="831">
        <v>57.087719298245617</v>
      </c>
      <c r="J422" s="831">
        <v>124</v>
      </c>
      <c r="K422" s="831">
        <v>7192</v>
      </c>
      <c r="L422" s="831">
        <v>1</v>
      </c>
      <c r="M422" s="831">
        <v>58</v>
      </c>
      <c r="N422" s="831">
        <v>131</v>
      </c>
      <c r="O422" s="831">
        <v>7598</v>
      </c>
      <c r="P422" s="827">
        <v>1.0564516129032258</v>
      </c>
      <c r="Q422" s="832">
        <v>58</v>
      </c>
    </row>
    <row r="423" spans="1:17" ht="14.45" customHeight="1" x14ac:dyDescent="0.2">
      <c r="A423" s="821" t="s">
        <v>8600</v>
      </c>
      <c r="B423" s="822" t="s">
        <v>8601</v>
      </c>
      <c r="C423" s="822" t="s">
        <v>6329</v>
      </c>
      <c r="D423" s="822" t="s">
        <v>8620</v>
      </c>
      <c r="E423" s="822" t="s">
        <v>8621</v>
      </c>
      <c r="F423" s="831"/>
      <c r="G423" s="831"/>
      <c r="H423" s="831"/>
      <c r="I423" s="831"/>
      <c r="J423" s="831">
        <v>2</v>
      </c>
      <c r="K423" s="831">
        <v>452</v>
      </c>
      <c r="L423" s="831">
        <v>1</v>
      </c>
      <c r="M423" s="831">
        <v>226</v>
      </c>
      <c r="N423" s="831">
        <v>1</v>
      </c>
      <c r="O423" s="831">
        <v>227</v>
      </c>
      <c r="P423" s="827">
        <v>0.50221238938053092</v>
      </c>
      <c r="Q423" s="832">
        <v>227</v>
      </c>
    </row>
    <row r="424" spans="1:17" ht="14.45" customHeight="1" x14ac:dyDescent="0.2">
      <c r="A424" s="821" t="s">
        <v>8600</v>
      </c>
      <c r="B424" s="822" t="s">
        <v>8601</v>
      </c>
      <c r="C424" s="822" t="s">
        <v>6329</v>
      </c>
      <c r="D424" s="822" t="s">
        <v>8622</v>
      </c>
      <c r="E424" s="822" t="s">
        <v>8623</v>
      </c>
      <c r="F424" s="831"/>
      <c r="G424" s="831"/>
      <c r="H424" s="831"/>
      <c r="I424" s="831"/>
      <c r="J424" s="831">
        <v>2</v>
      </c>
      <c r="K424" s="831">
        <v>1110</v>
      </c>
      <c r="L424" s="831">
        <v>1</v>
      </c>
      <c r="M424" s="831">
        <v>555</v>
      </c>
      <c r="N424" s="831">
        <v>1</v>
      </c>
      <c r="O424" s="831">
        <v>557</v>
      </c>
      <c r="P424" s="827">
        <v>0.50180180180180178</v>
      </c>
      <c r="Q424" s="832">
        <v>557</v>
      </c>
    </row>
    <row r="425" spans="1:17" ht="14.45" customHeight="1" x14ac:dyDescent="0.2">
      <c r="A425" s="821" t="s">
        <v>8600</v>
      </c>
      <c r="B425" s="822" t="s">
        <v>8601</v>
      </c>
      <c r="C425" s="822" t="s">
        <v>6329</v>
      </c>
      <c r="D425" s="822" t="s">
        <v>8624</v>
      </c>
      <c r="E425" s="822" t="s">
        <v>8625</v>
      </c>
      <c r="F425" s="831">
        <v>4</v>
      </c>
      <c r="G425" s="831">
        <v>856</v>
      </c>
      <c r="H425" s="831"/>
      <c r="I425" s="831">
        <v>214</v>
      </c>
      <c r="J425" s="831"/>
      <c r="K425" s="831"/>
      <c r="L425" s="831"/>
      <c r="M425" s="831"/>
      <c r="N425" s="831">
        <v>2</v>
      </c>
      <c r="O425" s="831">
        <v>434</v>
      </c>
      <c r="P425" s="827"/>
      <c r="Q425" s="832">
        <v>217</v>
      </c>
    </row>
    <row r="426" spans="1:17" ht="14.45" customHeight="1" x14ac:dyDescent="0.2">
      <c r="A426" s="821" t="s">
        <v>8600</v>
      </c>
      <c r="B426" s="822" t="s">
        <v>8601</v>
      </c>
      <c r="C426" s="822" t="s">
        <v>6329</v>
      </c>
      <c r="D426" s="822" t="s">
        <v>8626</v>
      </c>
      <c r="E426" s="822" t="s">
        <v>8627</v>
      </c>
      <c r="F426" s="831"/>
      <c r="G426" s="831"/>
      <c r="H426" s="831"/>
      <c r="I426" s="831"/>
      <c r="J426" s="831">
        <v>2</v>
      </c>
      <c r="K426" s="831">
        <v>286</v>
      </c>
      <c r="L426" s="831">
        <v>1</v>
      </c>
      <c r="M426" s="831">
        <v>143</v>
      </c>
      <c r="N426" s="831"/>
      <c r="O426" s="831"/>
      <c r="P426" s="827"/>
      <c r="Q426" s="832"/>
    </row>
    <row r="427" spans="1:17" ht="14.45" customHeight="1" x14ac:dyDescent="0.2">
      <c r="A427" s="821" t="s">
        <v>8600</v>
      </c>
      <c r="B427" s="822" t="s">
        <v>8601</v>
      </c>
      <c r="C427" s="822" t="s">
        <v>6329</v>
      </c>
      <c r="D427" s="822" t="s">
        <v>8628</v>
      </c>
      <c r="E427" s="822" t="s">
        <v>8629</v>
      </c>
      <c r="F427" s="831">
        <v>152</v>
      </c>
      <c r="G427" s="831">
        <v>21736</v>
      </c>
      <c r="H427" s="831">
        <v>0.98015873015873012</v>
      </c>
      <c r="I427" s="831">
        <v>143</v>
      </c>
      <c r="J427" s="831">
        <v>154</v>
      </c>
      <c r="K427" s="831">
        <v>22176</v>
      </c>
      <c r="L427" s="831">
        <v>1</v>
      </c>
      <c r="M427" s="831">
        <v>144</v>
      </c>
      <c r="N427" s="831">
        <v>58</v>
      </c>
      <c r="O427" s="831">
        <v>8410</v>
      </c>
      <c r="P427" s="827">
        <v>0.37923881673881676</v>
      </c>
      <c r="Q427" s="832">
        <v>145</v>
      </c>
    </row>
    <row r="428" spans="1:17" ht="14.45" customHeight="1" x14ac:dyDescent="0.2">
      <c r="A428" s="821" t="s">
        <v>8600</v>
      </c>
      <c r="B428" s="822" t="s">
        <v>8601</v>
      </c>
      <c r="C428" s="822" t="s">
        <v>6329</v>
      </c>
      <c r="D428" s="822" t="s">
        <v>8630</v>
      </c>
      <c r="E428" s="822" t="s">
        <v>8631</v>
      </c>
      <c r="F428" s="831">
        <v>114</v>
      </c>
      <c r="G428" s="831">
        <v>7410</v>
      </c>
      <c r="H428" s="831">
        <v>1.0692640692640694</v>
      </c>
      <c r="I428" s="831">
        <v>65</v>
      </c>
      <c r="J428" s="831">
        <v>105</v>
      </c>
      <c r="K428" s="831">
        <v>6930</v>
      </c>
      <c r="L428" s="831">
        <v>1</v>
      </c>
      <c r="M428" s="831">
        <v>66</v>
      </c>
      <c r="N428" s="831">
        <v>38</v>
      </c>
      <c r="O428" s="831">
        <v>2546</v>
      </c>
      <c r="P428" s="827">
        <v>0.36738816738816737</v>
      </c>
      <c r="Q428" s="832">
        <v>67</v>
      </c>
    </row>
    <row r="429" spans="1:17" ht="14.45" customHeight="1" x14ac:dyDescent="0.2">
      <c r="A429" s="821" t="s">
        <v>8600</v>
      </c>
      <c r="B429" s="822" t="s">
        <v>8601</v>
      </c>
      <c r="C429" s="822" t="s">
        <v>6329</v>
      </c>
      <c r="D429" s="822" t="s">
        <v>8632</v>
      </c>
      <c r="E429" s="822" t="s">
        <v>8633</v>
      </c>
      <c r="F429" s="831">
        <v>2270</v>
      </c>
      <c r="G429" s="831">
        <v>310414</v>
      </c>
      <c r="H429" s="831">
        <v>0.61391288526042653</v>
      </c>
      <c r="I429" s="831">
        <v>136.74625550660792</v>
      </c>
      <c r="J429" s="831">
        <v>3664</v>
      </c>
      <c r="K429" s="831">
        <v>505632</v>
      </c>
      <c r="L429" s="831">
        <v>1</v>
      </c>
      <c r="M429" s="831">
        <v>138</v>
      </c>
      <c r="N429" s="831">
        <v>3756</v>
      </c>
      <c r="O429" s="831">
        <v>522084</v>
      </c>
      <c r="P429" s="827">
        <v>1.0325374976267325</v>
      </c>
      <c r="Q429" s="832">
        <v>139</v>
      </c>
    </row>
    <row r="430" spans="1:17" ht="14.45" customHeight="1" x14ac:dyDescent="0.2">
      <c r="A430" s="821" t="s">
        <v>8600</v>
      </c>
      <c r="B430" s="822" t="s">
        <v>8601</v>
      </c>
      <c r="C430" s="822" t="s">
        <v>6329</v>
      </c>
      <c r="D430" s="822" t="s">
        <v>8634</v>
      </c>
      <c r="E430" s="822" t="s">
        <v>8635</v>
      </c>
      <c r="F430" s="831">
        <v>757</v>
      </c>
      <c r="G430" s="831">
        <v>68887</v>
      </c>
      <c r="H430" s="831">
        <v>0.79826411421155097</v>
      </c>
      <c r="I430" s="831">
        <v>91</v>
      </c>
      <c r="J430" s="831">
        <v>938</v>
      </c>
      <c r="K430" s="831">
        <v>86296</v>
      </c>
      <c r="L430" s="831">
        <v>1</v>
      </c>
      <c r="M430" s="831">
        <v>92</v>
      </c>
      <c r="N430" s="831">
        <v>1153</v>
      </c>
      <c r="O430" s="831">
        <v>107229</v>
      </c>
      <c r="P430" s="827">
        <v>1.2425720775006952</v>
      </c>
      <c r="Q430" s="832">
        <v>93</v>
      </c>
    </row>
    <row r="431" spans="1:17" ht="14.45" customHeight="1" x14ac:dyDescent="0.2">
      <c r="A431" s="821" t="s">
        <v>8600</v>
      </c>
      <c r="B431" s="822" t="s">
        <v>8601</v>
      </c>
      <c r="C431" s="822" t="s">
        <v>6329</v>
      </c>
      <c r="D431" s="822" t="s">
        <v>8636</v>
      </c>
      <c r="E431" s="822" t="s">
        <v>8637</v>
      </c>
      <c r="F431" s="831">
        <v>12</v>
      </c>
      <c r="G431" s="831">
        <v>1659</v>
      </c>
      <c r="H431" s="831">
        <v>11.85</v>
      </c>
      <c r="I431" s="831">
        <v>138.25</v>
      </c>
      <c r="J431" s="831">
        <v>1</v>
      </c>
      <c r="K431" s="831">
        <v>140</v>
      </c>
      <c r="L431" s="831">
        <v>1</v>
      </c>
      <c r="M431" s="831">
        <v>140</v>
      </c>
      <c r="N431" s="831">
        <v>15</v>
      </c>
      <c r="O431" s="831">
        <v>2115</v>
      </c>
      <c r="P431" s="827">
        <v>15.107142857142858</v>
      </c>
      <c r="Q431" s="832">
        <v>141</v>
      </c>
    </row>
    <row r="432" spans="1:17" ht="14.45" customHeight="1" x14ac:dyDescent="0.2">
      <c r="A432" s="821" t="s">
        <v>8600</v>
      </c>
      <c r="B432" s="822" t="s">
        <v>8601</v>
      </c>
      <c r="C432" s="822" t="s">
        <v>6329</v>
      </c>
      <c r="D432" s="822" t="s">
        <v>8638</v>
      </c>
      <c r="E432" s="822" t="s">
        <v>8639</v>
      </c>
      <c r="F432" s="831">
        <v>175</v>
      </c>
      <c r="G432" s="831">
        <v>11602</v>
      </c>
      <c r="H432" s="831">
        <v>0.76621318187821952</v>
      </c>
      <c r="I432" s="831">
        <v>66.297142857142859</v>
      </c>
      <c r="J432" s="831">
        <v>226</v>
      </c>
      <c r="K432" s="831">
        <v>15142</v>
      </c>
      <c r="L432" s="831">
        <v>1</v>
      </c>
      <c r="M432" s="831">
        <v>67</v>
      </c>
      <c r="N432" s="831">
        <v>296</v>
      </c>
      <c r="O432" s="831">
        <v>19832</v>
      </c>
      <c r="P432" s="827">
        <v>1.3097345132743363</v>
      </c>
      <c r="Q432" s="832">
        <v>67</v>
      </c>
    </row>
    <row r="433" spans="1:17" ht="14.45" customHeight="1" x14ac:dyDescent="0.2">
      <c r="A433" s="821" t="s">
        <v>8600</v>
      </c>
      <c r="B433" s="822" t="s">
        <v>8601</v>
      </c>
      <c r="C433" s="822" t="s">
        <v>6329</v>
      </c>
      <c r="D433" s="822" t="s">
        <v>8527</v>
      </c>
      <c r="E433" s="822" t="s">
        <v>8528</v>
      </c>
      <c r="F433" s="831">
        <v>185</v>
      </c>
      <c r="G433" s="831">
        <v>60680</v>
      </c>
      <c r="H433" s="831">
        <v>0.71211463308727752</v>
      </c>
      <c r="I433" s="831">
        <v>328</v>
      </c>
      <c r="J433" s="831">
        <v>259</v>
      </c>
      <c r="K433" s="831">
        <v>85211</v>
      </c>
      <c r="L433" s="831">
        <v>1</v>
      </c>
      <c r="M433" s="831">
        <v>329</v>
      </c>
      <c r="N433" s="831">
        <v>567</v>
      </c>
      <c r="O433" s="831">
        <v>186543</v>
      </c>
      <c r="P433" s="827">
        <v>2.189189189189189</v>
      </c>
      <c r="Q433" s="832">
        <v>329</v>
      </c>
    </row>
    <row r="434" spans="1:17" ht="14.45" customHeight="1" x14ac:dyDescent="0.2">
      <c r="A434" s="821" t="s">
        <v>8600</v>
      </c>
      <c r="B434" s="822" t="s">
        <v>8601</v>
      </c>
      <c r="C434" s="822" t="s">
        <v>6329</v>
      </c>
      <c r="D434" s="822" t="s">
        <v>8640</v>
      </c>
      <c r="E434" s="822" t="s">
        <v>8641</v>
      </c>
      <c r="F434" s="831"/>
      <c r="G434" s="831"/>
      <c r="H434" s="831"/>
      <c r="I434" s="831"/>
      <c r="J434" s="831">
        <v>1</v>
      </c>
      <c r="K434" s="831">
        <v>227</v>
      </c>
      <c r="L434" s="831">
        <v>1</v>
      </c>
      <c r="M434" s="831">
        <v>227</v>
      </c>
      <c r="N434" s="831"/>
      <c r="O434" s="831"/>
      <c r="P434" s="827"/>
      <c r="Q434" s="832"/>
    </row>
    <row r="435" spans="1:17" ht="14.45" customHeight="1" x14ac:dyDescent="0.2">
      <c r="A435" s="821" t="s">
        <v>8600</v>
      </c>
      <c r="B435" s="822" t="s">
        <v>8601</v>
      </c>
      <c r="C435" s="822" t="s">
        <v>6329</v>
      </c>
      <c r="D435" s="822" t="s">
        <v>8642</v>
      </c>
      <c r="E435" s="822" t="s">
        <v>8643</v>
      </c>
      <c r="F435" s="831"/>
      <c r="G435" s="831"/>
      <c r="H435" s="831"/>
      <c r="I435" s="831"/>
      <c r="J435" s="831">
        <v>1</v>
      </c>
      <c r="K435" s="831">
        <v>72</v>
      </c>
      <c r="L435" s="831">
        <v>1</v>
      </c>
      <c r="M435" s="831">
        <v>72</v>
      </c>
      <c r="N435" s="831"/>
      <c r="O435" s="831"/>
      <c r="P435" s="827"/>
      <c r="Q435" s="832"/>
    </row>
    <row r="436" spans="1:17" ht="14.45" customHeight="1" x14ac:dyDescent="0.2">
      <c r="A436" s="821" t="s">
        <v>8600</v>
      </c>
      <c r="B436" s="822" t="s">
        <v>8601</v>
      </c>
      <c r="C436" s="822" t="s">
        <v>6329</v>
      </c>
      <c r="D436" s="822" t="s">
        <v>8644</v>
      </c>
      <c r="E436" s="822" t="s">
        <v>8645</v>
      </c>
      <c r="F436" s="831">
        <v>209</v>
      </c>
      <c r="G436" s="831">
        <v>10659</v>
      </c>
      <c r="H436" s="831">
        <v>0.61741195551436512</v>
      </c>
      <c r="I436" s="831">
        <v>51</v>
      </c>
      <c r="J436" s="831">
        <v>332</v>
      </c>
      <c r="K436" s="831">
        <v>17264</v>
      </c>
      <c r="L436" s="831">
        <v>1</v>
      </c>
      <c r="M436" s="831">
        <v>52</v>
      </c>
      <c r="N436" s="831">
        <v>216</v>
      </c>
      <c r="O436" s="831">
        <v>11232</v>
      </c>
      <c r="P436" s="827">
        <v>0.6506024096385542</v>
      </c>
      <c r="Q436" s="832">
        <v>52</v>
      </c>
    </row>
    <row r="437" spans="1:17" ht="14.45" customHeight="1" x14ac:dyDescent="0.2">
      <c r="A437" s="821" t="s">
        <v>8600</v>
      </c>
      <c r="B437" s="822" t="s">
        <v>8601</v>
      </c>
      <c r="C437" s="822" t="s">
        <v>6329</v>
      </c>
      <c r="D437" s="822" t="s">
        <v>8646</v>
      </c>
      <c r="E437" s="822" t="s">
        <v>8647</v>
      </c>
      <c r="F437" s="831"/>
      <c r="G437" s="831"/>
      <c r="H437" s="831"/>
      <c r="I437" s="831"/>
      <c r="J437" s="831">
        <v>1</v>
      </c>
      <c r="K437" s="831">
        <v>131</v>
      </c>
      <c r="L437" s="831">
        <v>1</v>
      </c>
      <c r="M437" s="831">
        <v>131</v>
      </c>
      <c r="N437" s="831"/>
      <c r="O437" s="831"/>
      <c r="P437" s="827"/>
      <c r="Q437" s="832"/>
    </row>
    <row r="438" spans="1:17" ht="14.45" customHeight="1" x14ac:dyDescent="0.2">
      <c r="A438" s="821" t="s">
        <v>8600</v>
      </c>
      <c r="B438" s="822" t="s">
        <v>8601</v>
      </c>
      <c r="C438" s="822" t="s">
        <v>6329</v>
      </c>
      <c r="D438" s="822" t="s">
        <v>8648</v>
      </c>
      <c r="E438" s="822" t="s">
        <v>8649</v>
      </c>
      <c r="F438" s="831"/>
      <c r="G438" s="831"/>
      <c r="H438" s="831"/>
      <c r="I438" s="831"/>
      <c r="J438" s="831">
        <v>1</v>
      </c>
      <c r="K438" s="831">
        <v>54</v>
      </c>
      <c r="L438" s="831">
        <v>1</v>
      </c>
      <c r="M438" s="831">
        <v>54</v>
      </c>
      <c r="N438" s="831"/>
      <c r="O438" s="831"/>
      <c r="P438" s="827"/>
      <c r="Q438" s="832"/>
    </row>
    <row r="439" spans="1:17" ht="14.45" customHeight="1" x14ac:dyDescent="0.2">
      <c r="A439" s="821" t="s">
        <v>8600</v>
      </c>
      <c r="B439" s="822" t="s">
        <v>8601</v>
      </c>
      <c r="C439" s="822" t="s">
        <v>6329</v>
      </c>
      <c r="D439" s="822" t="s">
        <v>8650</v>
      </c>
      <c r="E439" s="822" t="s">
        <v>8651</v>
      </c>
      <c r="F439" s="831">
        <v>28</v>
      </c>
      <c r="G439" s="831">
        <v>5796</v>
      </c>
      <c r="H439" s="831">
        <v>3.0813397129186604</v>
      </c>
      <c r="I439" s="831">
        <v>207</v>
      </c>
      <c r="J439" s="831">
        <v>9</v>
      </c>
      <c r="K439" s="831">
        <v>1881</v>
      </c>
      <c r="L439" s="831">
        <v>1</v>
      </c>
      <c r="M439" s="831">
        <v>209</v>
      </c>
      <c r="N439" s="831">
        <v>15</v>
      </c>
      <c r="O439" s="831">
        <v>3165</v>
      </c>
      <c r="P439" s="827">
        <v>1.6826156299840511</v>
      </c>
      <c r="Q439" s="832">
        <v>211</v>
      </c>
    </row>
    <row r="440" spans="1:17" ht="14.45" customHeight="1" x14ac:dyDescent="0.2">
      <c r="A440" s="821" t="s">
        <v>8600</v>
      </c>
      <c r="B440" s="822" t="s">
        <v>8601</v>
      </c>
      <c r="C440" s="822" t="s">
        <v>6329</v>
      </c>
      <c r="D440" s="822" t="s">
        <v>8652</v>
      </c>
      <c r="E440" s="822" t="s">
        <v>8653</v>
      </c>
      <c r="F440" s="831">
        <v>1</v>
      </c>
      <c r="G440" s="831">
        <v>763</v>
      </c>
      <c r="H440" s="831">
        <v>0.49934554973821987</v>
      </c>
      <c r="I440" s="831">
        <v>763</v>
      </c>
      <c r="J440" s="831">
        <v>2</v>
      </c>
      <c r="K440" s="831">
        <v>1528</v>
      </c>
      <c r="L440" s="831">
        <v>1</v>
      </c>
      <c r="M440" s="831">
        <v>764</v>
      </c>
      <c r="N440" s="831">
        <v>4</v>
      </c>
      <c r="O440" s="831">
        <v>3056</v>
      </c>
      <c r="P440" s="827">
        <v>2</v>
      </c>
      <c r="Q440" s="832">
        <v>764</v>
      </c>
    </row>
    <row r="441" spans="1:17" ht="14.45" customHeight="1" x14ac:dyDescent="0.2">
      <c r="A441" s="821" t="s">
        <v>8600</v>
      </c>
      <c r="B441" s="822" t="s">
        <v>8601</v>
      </c>
      <c r="C441" s="822" t="s">
        <v>6329</v>
      </c>
      <c r="D441" s="822" t="s">
        <v>8654</v>
      </c>
      <c r="E441" s="822" t="s">
        <v>8655</v>
      </c>
      <c r="F441" s="831">
        <v>41</v>
      </c>
      <c r="G441" s="831">
        <v>25092</v>
      </c>
      <c r="H441" s="831">
        <v>0.50370370370370365</v>
      </c>
      <c r="I441" s="831">
        <v>612</v>
      </c>
      <c r="J441" s="831">
        <v>81</v>
      </c>
      <c r="K441" s="831">
        <v>49815</v>
      </c>
      <c r="L441" s="831">
        <v>1</v>
      </c>
      <c r="M441" s="831">
        <v>615</v>
      </c>
      <c r="N441" s="831">
        <v>76</v>
      </c>
      <c r="O441" s="831">
        <v>46892</v>
      </c>
      <c r="P441" s="827">
        <v>0.94132289471042863</v>
      </c>
      <c r="Q441" s="832">
        <v>617</v>
      </c>
    </row>
    <row r="442" spans="1:17" ht="14.45" customHeight="1" x14ac:dyDescent="0.2">
      <c r="A442" s="821" t="s">
        <v>8600</v>
      </c>
      <c r="B442" s="822" t="s">
        <v>8601</v>
      </c>
      <c r="C442" s="822" t="s">
        <v>6329</v>
      </c>
      <c r="D442" s="822" t="s">
        <v>8656</v>
      </c>
      <c r="E442" s="822" t="s">
        <v>8657</v>
      </c>
      <c r="F442" s="831"/>
      <c r="G442" s="831"/>
      <c r="H442" s="831"/>
      <c r="I442" s="831"/>
      <c r="J442" s="831">
        <v>3</v>
      </c>
      <c r="K442" s="831">
        <v>2478</v>
      </c>
      <c r="L442" s="831">
        <v>1</v>
      </c>
      <c r="M442" s="831">
        <v>826</v>
      </c>
      <c r="N442" s="831"/>
      <c r="O442" s="831"/>
      <c r="P442" s="827"/>
      <c r="Q442" s="832"/>
    </row>
    <row r="443" spans="1:17" ht="14.45" customHeight="1" x14ac:dyDescent="0.2">
      <c r="A443" s="821" t="s">
        <v>8600</v>
      </c>
      <c r="B443" s="822" t="s">
        <v>8601</v>
      </c>
      <c r="C443" s="822" t="s">
        <v>6329</v>
      </c>
      <c r="D443" s="822" t="s">
        <v>8658</v>
      </c>
      <c r="E443" s="822" t="s">
        <v>8659</v>
      </c>
      <c r="F443" s="831">
        <v>0</v>
      </c>
      <c r="G443" s="831">
        <v>0</v>
      </c>
      <c r="H443" s="831"/>
      <c r="I443" s="831"/>
      <c r="J443" s="831"/>
      <c r="K443" s="831"/>
      <c r="L443" s="831"/>
      <c r="M443" s="831"/>
      <c r="N443" s="831">
        <v>1</v>
      </c>
      <c r="O443" s="831">
        <v>435</v>
      </c>
      <c r="P443" s="827"/>
      <c r="Q443" s="832">
        <v>435</v>
      </c>
    </row>
    <row r="444" spans="1:17" ht="14.45" customHeight="1" x14ac:dyDescent="0.2">
      <c r="A444" s="821" t="s">
        <v>8600</v>
      </c>
      <c r="B444" s="822" t="s">
        <v>8601</v>
      </c>
      <c r="C444" s="822" t="s">
        <v>6329</v>
      </c>
      <c r="D444" s="822" t="s">
        <v>8660</v>
      </c>
      <c r="E444" s="822" t="s">
        <v>8661</v>
      </c>
      <c r="F444" s="831">
        <v>4</v>
      </c>
      <c r="G444" s="831">
        <v>1089</v>
      </c>
      <c r="H444" s="831"/>
      <c r="I444" s="831">
        <v>272.25</v>
      </c>
      <c r="J444" s="831"/>
      <c r="K444" s="831"/>
      <c r="L444" s="831"/>
      <c r="M444" s="831"/>
      <c r="N444" s="831">
        <v>2</v>
      </c>
      <c r="O444" s="831">
        <v>552</v>
      </c>
      <c r="P444" s="827"/>
      <c r="Q444" s="832">
        <v>276</v>
      </c>
    </row>
    <row r="445" spans="1:17" ht="14.45" customHeight="1" x14ac:dyDescent="0.2">
      <c r="A445" s="821" t="s">
        <v>8600</v>
      </c>
      <c r="B445" s="822" t="s">
        <v>8601</v>
      </c>
      <c r="C445" s="822" t="s">
        <v>6329</v>
      </c>
      <c r="D445" s="822" t="s">
        <v>8662</v>
      </c>
      <c r="E445" s="822" t="s">
        <v>8663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47</v>
      </c>
      <c r="P445" s="827"/>
      <c r="Q445" s="832">
        <v>47</v>
      </c>
    </row>
    <row r="446" spans="1:17" ht="14.45" customHeight="1" x14ac:dyDescent="0.2">
      <c r="A446" s="821" t="s">
        <v>8600</v>
      </c>
      <c r="B446" s="822" t="s">
        <v>8601</v>
      </c>
      <c r="C446" s="822" t="s">
        <v>6329</v>
      </c>
      <c r="D446" s="822" t="s">
        <v>8664</v>
      </c>
      <c r="E446" s="822" t="s">
        <v>8665</v>
      </c>
      <c r="F446" s="831"/>
      <c r="G446" s="831"/>
      <c r="H446" s="831"/>
      <c r="I446" s="831"/>
      <c r="J446" s="831">
        <v>4</v>
      </c>
      <c r="K446" s="831">
        <v>208</v>
      </c>
      <c r="L446" s="831">
        <v>1</v>
      </c>
      <c r="M446" s="831">
        <v>52</v>
      </c>
      <c r="N446" s="831"/>
      <c r="O446" s="831"/>
      <c r="P446" s="827"/>
      <c r="Q446" s="832"/>
    </row>
    <row r="447" spans="1:17" ht="14.45" customHeight="1" x14ac:dyDescent="0.2">
      <c r="A447" s="821" t="s">
        <v>8600</v>
      </c>
      <c r="B447" s="822" t="s">
        <v>8601</v>
      </c>
      <c r="C447" s="822" t="s">
        <v>6329</v>
      </c>
      <c r="D447" s="822" t="s">
        <v>8666</v>
      </c>
      <c r="E447" s="822" t="s">
        <v>8667</v>
      </c>
      <c r="F447" s="831">
        <v>8</v>
      </c>
      <c r="G447" s="831">
        <v>3016</v>
      </c>
      <c r="H447" s="831">
        <v>1.326297273526825</v>
      </c>
      <c r="I447" s="831">
        <v>377</v>
      </c>
      <c r="J447" s="831">
        <v>6</v>
      </c>
      <c r="K447" s="831">
        <v>2274</v>
      </c>
      <c r="L447" s="831">
        <v>1</v>
      </c>
      <c r="M447" s="831">
        <v>379</v>
      </c>
      <c r="N447" s="831"/>
      <c r="O447" s="831"/>
      <c r="P447" s="827"/>
      <c r="Q447" s="832"/>
    </row>
    <row r="448" spans="1:17" ht="14.45" customHeight="1" x14ac:dyDescent="0.2">
      <c r="A448" s="821" t="s">
        <v>8600</v>
      </c>
      <c r="B448" s="822" t="s">
        <v>8601</v>
      </c>
      <c r="C448" s="822" t="s">
        <v>6329</v>
      </c>
      <c r="D448" s="822" t="s">
        <v>8668</v>
      </c>
      <c r="E448" s="822" t="s">
        <v>8669</v>
      </c>
      <c r="F448" s="831">
        <v>1</v>
      </c>
      <c r="G448" s="831">
        <v>242</v>
      </c>
      <c r="H448" s="831">
        <v>0.5</v>
      </c>
      <c r="I448" s="831">
        <v>242</v>
      </c>
      <c r="J448" s="831">
        <v>2</v>
      </c>
      <c r="K448" s="831">
        <v>484</v>
      </c>
      <c r="L448" s="831">
        <v>1</v>
      </c>
      <c r="M448" s="831">
        <v>242</v>
      </c>
      <c r="N448" s="831">
        <v>1</v>
      </c>
      <c r="O448" s="831">
        <v>243</v>
      </c>
      <c r="P448" s="827">
        <v>0.50206611570247939</v>
      </c>
      <c r="Q448" s="832">
        <v>243</v>
      </c>
    </row>
    <row r="449" spans="1:17" ht="14.45" customHeight="1" x14ac:dyDescent="0.2">
      <c r="A449" s="821" t="s">
        <v>8600</v>
      </c>
      <c r="B449" s="822" t="s">
        <v>8601</v>
      </c>
      <c r="C449" s="822" t="s">
        <v>6329</v>
      </c>
      <c r="D449" s="822" t="s">
        <v>8670</v>
      </c>
      <c r="E449" s="822" t="s">
        <v>8671</v>
      </c>
      <c r="F449" s="831">
        <v>55</v>
      </c>
      <c r="G449" s="831">
        <v>82115</v>
      </c>
      <c r="H449" s="831">
        <v>1.3068977591036415</v>
      </c>
      <c r="I449" s="831">
        <v>1493</v>
      </c>
      <c r="J449" s="831">
        <v>42</v>
      </c>
      <c r="K449" s="831">
        <v>62832</v>
      </c>
      <c r="L449" s="831">
        <v>1</v>
      </c>
      <c r="M449" s="831">
        <v>1496</v>
      </c>
      <c r="N449" s="831">
        <v>107</v>
      </c>
      <c r="O449" s="831">
        <v>160286</v>
      </c>
      <c r="P449" s="827">
        <v>2.5510249554367199</v>
      </c>
      <c r="Q449" s="832">
        <v>1498</v>
      </c>
    </row>
    <row r="450" spans="1:17" ht="14.45" customHeight="1" x14ac:dyDescent="0.2">
      <c r="A450" s="821" t="s">
        <v>8600</v>
      </c>
      <c r="B450" s="822" t="s">
        <v>8601</v>
      </c>
      <c r="C450" s="822" t="s">
        <v>6329</v>
      </c>
      <c r="D450" s="822" t="s">
        <v>8672</v>
      </c>
      <c r="E450" s="822" t="s">
        <v>8673</v>
      </c>
      <c r="F450" s="831">
        <v>55</v>
      </c>
      <c r="G450" s="831">
        <v>17985</v>
      </c>
      <c r="H450" s="831">
        <v>1.1156255815396068</v>
      </c>
      <c r="I450" s="831">
        <v>327</v>
      </c>
      <c r="J450" s="831">
        <v>49</v>
      </c>
      <c r="K450" s="831">
        <v>16121</v>
      </c>
      <c r="L450" s="831">
        <v>1</v>
      </c>
      <c r="M450" s="831">
        <v>329</v>
      </c>
      <c r="N450" s="831">
        <v>232</v>
      </c>
      <c r="O450" s="831">
        <v>76792</v>
      </c>
      <c r="P450" s="827">
        <v>4.7634762111531543</v>
      </c>
      <c r="Q450" s="832">
        <v>331</v>
      </c>
    </row>
    <row r="451" spans="1:17" ht="14.45" customHeight="1" x14ac:dyDescent="0.2">
      <c r="A451" s="821" t="s">
        <v>8600</v>
      </c>
      <c r="B451" s="822" t="s">
        <v>8601</v>
      </c>
      <c r="C451" s="822" t="s">
        <v>6329</v>
      </c>
      <c r="D451" s="822" t="s">
        <v>8674</v>
      </c>
      <c r="E451" s="822" t="s">
        <v>8675</v>
      </c>
      <c r="F451" s="831">
        <v>22</v>
      </c>
      <c r="G451" s="831">
        <v>19536</v>
      </c>
      <c r="H451" s="831">
        <v>1.0962962962962963</v>
      </c>
      <c r="I451" s="831">
        <v>888</v>
      </c>
      <c r="J451" s="831">
        <v>20</v>
      </c>
      <c r="K451" s="831">
        <v>17820</v>
      </c>
      <c r="L451" s="831">
        <v>1</v>
      </c>
      <c r="M451" s="831">
        <v>891</v>
      </c>
      <c r="N451" s="831">
        <v>262</v>
      </c>
      <c r="O451" s="831">
        <v>234228</v>
      </c>
      <c r="P451" s="827">
        <v>13.144107744107744</v>
      </c>
      <c r="Q451" s="832">
        <v>894</v>
      </c>
    </row>
    <row r="452" spans="1:17" ht="14.45" customHeight="1" x14ac:dyDescent="0.2">
      <c r="A452" s="821" t="s">
        <v>8600</v>
      </c>
      <c r="B452" s="822" t="s">
        <v>8601</v>
      </c>
      <c r="C452" s="822" t="s">
        <v>6329</v>
      </c>
      <c r="D452" s="822" t="s">
        <v>8676</v>
      </c>
      <c r="E452" s="822" t="s">
        <v>8677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336</v>
      </c>
      <c r="P452" s="827"/>
      <c r="Q452" s="832">
        <v>336</v>
      </c>
    </row>
    <row r="453" spans="1:17" ht="14.45" customHeight="1" x14ac:dyDescent="0.2">
      <c r="A453" s="821" t="s">
        <v>8600</v>
      </c>
      <c r="B453" s="822" t="s">
        <v>8601</v>
      </c>
      <c r="C453" s="822" t="s">
        <v>6329</v>
      </c>
      <c r="D453" s="822" t="s">
        <v>8678</v>
      </c>
      <c r="E453" s="822" t="s">
        <v>8679</v>
      </c>
      <c r="F453" s="831">
        <v>1483</v>
      </c>
      <c r="G453" s="831">
        <v>387063</v>
      </c>
      <c r="H453" s="831">
        <v>0.66367461574864717</v>
      </c>
      <c r="I453" s="831">
        <v>261</v>
      </c>
      <c r="J453" s="831">
        <v>2226</v>
      </c>
      <c r="K453" s="831">
        <v>583212</v>
      </c>
      <c r="L453" s="831">
        <v>1</v>
      </c>
      <c r="M453" s="831">
        <v>262</v>
      </c>
      <c r="N453" s="831">
        <v>2257</v>
      </c>
      <c r="O453" s="831">
        <v>595848</v>
      </c>
      <c r="P453" s="827">
        <v>1.0216662208596532</v>
      </c>
      <c r="Q453" s="832">
        <v>264</v>
      </c>
    </row>
    <row r="454" spans="1:17" ht="14.45" customHeight="1" x14ac:dyDescent="0.2">
      <c r="A454" s="821" t="s">
        <v>8600</v>
      </c>
      <c r="B454" s="822" t="s">
        <v>8601</v>
      </c>
      <c r="C454" s="822" t="s">
        <v>6329</v>
      </c>
      <c r="D454" s="822" t="s">
        <v>8680</v>
      </c>
      <c r="E454" s="822" t="s">
        <v>8681</v>
      </c>
      <c r="F454" s="831">
        <v>139</v>
      </c>
      <c r="G454" s="831">
        <v>22935</v>
      </c>
      <c r="H454" s="831">
        <v>0.58051533866558669</v>
      </c>
      <c r="I454" s="831">
        <v>165</v>
      </c>
      <c r="J454" s="831">
        <v>238</v>
      </c>
      <c r="K454" s="831">
        <v>39508</v>
      </c>
      <c r="L454" s="831">
        <v>1</v>
      </c>
      <c r="M454" s="831">
        <v>166</v>
      </c>
      <c r="N454" s="831">
        <v>341</v>
      </c>
      <c r="O454" s="831">
        <v>56947</v>
      </c>
      <c r="P454" s="827">
        <v>1.4414042725523946</v>
      </c>
      <c r="Q454" s="832">
        <v>167</v>
      </c>
    </row>
    <row r="455" spans="1:17" ht="14.45" customHeight="1" x14ac:dyDescent="0.2">
      <c r="A455" s="821" t="s">
        <v>8600</v>
      </c>
      <c r="B455" s="822" t="s">
        <v>8601</v>
      </c>
      <c r="C455" s="822" t="s">
        <v>6329</v>
      </c>
      <c r="D455" s="822" t="s">
        <v>8682</v>
      </c>
      <c r="E455" s="822" t="s">
        <v>8683</v>
      </c>
      <c r="F455" s="831"/>
      <c r="G455" s="831"/>
      <c r="H455" s="831"/>
      <c r="I455" s="831"/>
      <c r="J455" s="831">
        <v>2</v>
      </c>
      <c r="K455" s="831">
        <v>304</v>
      </c>
      <c r="L455" s="831">
        <v>1</v>
      </c>
      <c r="M455" s="831">
        <v>152</v>
      </c>
      <c r="N455" s="831">
        <v>3</v>
      </c>
      <c r="O455" s="831">
        <v>459</v>
      </c>
      <c r="P455" s="827">
        <v>1.5098684210526316</v>
      </c>
      <c r="Q455" s="832">
        <v>153</v>
      </c>
    </row>
    <row r="456" spans="1:17" ht="14.45" customHeight="1" x14ac:dyDescent="0.2">
      <c r="A456" s="821" t="s">
        <v>8684</v>
      </c>
      <c r="B456" s="822" t="s">
        <v>8249</v>
      </c>
      <c r="C456" s="822" t="s">
        <v>6329</v>
      </c>
      <c r="D456" s="822" t="s">
        <v>8685</v>
      </c>
      <c r="E456" s="822" t="s">
        <v>8686</v>
      </c>
      <c r="F456" s="831"/>
      <c r="G456" s="831"/>
      <c r="H456" s="831"/>
      <c r="I456" s="831"/>
      <c r="J456" s="831"/>
      <c r="K456" s="831"/>
      <c r="L456" s="831"/>
      <c r="M456" s="831"/>
      <c r="N456" s="831">
        <v>1</v>
      </c>
      <c r="O456" s="831">
        <v>1488</v>
      </c>
      <c r="P456" s="827"/>
      <c r="Q456" s="832">
        <v>1488</v>
      </c>
    </row>
    <row r="457" spans="1:17" ht="14.45" customHeight="1" x14ac:dyDescent="0.2">
      <c r="A457" s="821" t="s">
        <v>8684</v>
      </c>
      <c r="B457" s="822" t="s">
        <v>8249</v>
      </c>
      <c r="C457" s="822" t="s">
        <v>6329</v>
      </c>
      <c r="D457" s="822" t="s">
        <v>8687</v>
      </c>
      <c r="E457" s="822" t="s">
        <v>8688</v>
      </c>
      <c r="F457" s="831">
        <v>2</v>
      </c>
      <c r="G457" s="831">
        <v>7832</v>
      </c>
      <c r="H457" s="831">
        <v>1.9943977591036415</v>
      </c>
      <c r="I457" s="831">
        <v>3916</v>
      </c>
      <c r="J457" s="831">
        <v>1</v>
      </c>
      <c r="K457" s="831">
        <v>3927</v>
      </c>
      <c r="L457" s="831">
        <v>1</v>
      </c>
      <c r="M457" s="831">
        <v>3927</v>
      </c>
      <c r="N457" s="831">
        <v>1</v>
      </c>
      <c r="O457" s="831">
        <v>3936</v>
      </c>
      <c r="P457" s="827">
        <v>1.0022918258212377</v>
      </c>
      <c r="Q457" s="832">
        <v>3936</v>
      </c>
    </row>
    <row r="458" spans="1:17" ht="14.45" customHeight="1" x14ac:dyDescent="0.2">
      <c r="A458" s="821" t="s">
        <v>8684</v>
      </c>
      <c r="B458" s="822" t="s">
        <v>8249</v>
      </c>
      <c r="C458" s="822" t="s">
        <v>6329</v>
      </c>
      <c r="D458" s="822" t="s">
        <v>8689</v>
      </c>
      <c r="E458" s="822" t="s">
        <v>8690</v>
      </c>
      <c r="F458" s="831">
        <v>1</v>
      </c>
      <c r="G458" s="831">
        <v>1034</v>
      </c>
      <c r="H458" s="831"/>
      <c r="I458" s="831">
        <v>1034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8684</v>
      </c>
      <c r="B459" s="822" t="s">
        <v>8249</v>
      </c>
      <c r="C459" s="822" t="s">
        <v>6329</v>
      </c>
      <c r="D459" s="822" t="s">
        <v>8691</v>
      </c>
      <c r="E459" s="822" t="s">
        <v>8692</v>
      </c>
      <c r="F459" s="831">
        <v>1</v>
      </c>
      <c r="G459" s="831">
        <v>1089</v>
      </c>
      <c r="H459" s="831"/>
      <c r="I459" s="831">
        <v>1089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8684</v>
      </c>
      <c r="B460" s="822" t="s">
        <v>8249</v>
      </c>
      <c r="C460" s="822" t="s">
        <v>6329</v>
      </c>
      <c r="D460" s="822" t="s">
        <v>8693</v>
      </c>
      <c r="E460" s="822" t="s">
        <v>8694</v>
      </c>
      <c r="F460" s="831"/>
      <c r="G460" s="831"/>
      <c r="H460" s="831"/>
      <c r="I460" s="831"/>
      <c r="J460" s="831">
        <v>2</v>
      </c>
      <c r="K460" s="831">
        <v>1692</v>
      </c>
      <c r="L460" s="831">
        <v>1</v>
      </c>
      <c r="M460" s="831">
        <v>846</v>
      </c>
      <c r="N460" s="831">
        <v>3</v>
      </c>
      <c r="O460" s="831">
        <v>2547</v>
      </c>
      <c r="P460" s="827">
        <v>1.5053191489361701</v>
      </c>
      <c r="Q460" s="832">
        <v>849</v>
      </c>
    </row>
    <row r="461" spans="1:17" ht="14.45" customHeight="1" x14ac:dyDescent="0.2">
      <c r="A461" s="821" t="s">
        <v>8684</v>
      </c>
      <c r="B461" s="822" t="s">
        <v>8249</v>
      </c>
      <c r="C461" s="822" t="s">
        <v>6329</v>
      </c>
      <c r="D461" s="822" t="s">
        <v>8695</v>
      </c>
      <c r="E461" s="822" t="s">
        <v>8696</v>
      </c>
      <c r="F461" s="831"/>
      <c r="G461" s="831"/>
      <c r="H461" s="831"/>
      <c r="I461" s="831"/>
      <c r="J461" s="831">
        <v>1</v>
      </c>
      <c r="K461" s="831">
        <v>806</v>
      </c>
      <c r="L461" s="831">
        <v>1</v>
      </c>
      <c r="M461" s="831">
        <v>806</v>
      </c>
      <c r="N461" s="831">
        <v>6</v>
      </c>
      <c r="O461" s="831">
        <v>4848</v>
      </c>
      <c r="P461" s="827">
        <v>6.0148883374689825</v>
      </c>
      <c r="Q461" s="832">
        <v>808</v>
      </c>
    </row>
    <row r="462" spans="1:17" ht="14.45" customHeight="1" x14ac:dyDescent="0.2">
      <c r="A462" s="821" t="s">
        <v>8684</v>
      </c>
      <c r="B462" s="822" t="s">
        <v>8249</v>
      </c>
      <c r="C462" s="822" t="s">
        <v>6329</v>
      </c>
      <c r="D462" s="822" t="s">
        <v>8697</v>
      </c>
      <c r="E462" s="822" t="s">
        <v>8698</v>
      </c>
      <c r="F462" s="831"/>
      <c r="G462" s="831"/>
      <c r="H462" s="831"/>
      <c r="I462" s="831"/>
      <c r="J462" s="831">
        <v>1</v>
      </c>
      <c r="K462" s="831">
        <v>806</v>
      </c>
      <c r="L462" s="831">
        <v>1</v>
      </c>
      <c r="M462" s="831">
        <v>806</v>
      </c>
      <c r="N462" s="831">
        <v>6</v>
      </c>
      <c r="O462" s="831">
        <v>4848</v>
      </c>
      <c r="P462" s="827">
        <v>6.0148883374689825</v>
      </c>
      <c r="Q462" s="832">
        <v>808</v>
      </c>
    </row>
    <row r="463" spans="1:17" ht="14.45" customHeight="1" x14ac:dyDescent="0.2">
      <c r="A463" s="821" t="s">
        <v>8684</v>
      </c>
      <c r="B463" s="822" t="s">
        <v>8249</v>
      </c>
      <c r="C463" s="822" t="s">
        <v>6329</v>
      </c>
      <c r="D463" s="822" t="s">
        <v>8030</v>
      </c>
      <c r="E463" s="822" t="s">
        <v>8031</v>
      </c>
      <c r="F463" s="831">
        <v>14</v>
      </c>
      <c r="G463" s="831">
        <v>2347</v>
      </c>
      <c r="H463" s="831">
        <v>0.63501082251082253</v>
      </c>
      <c r="I463" s="831">
        <v>167.64285714285714</v>
      </c>
      <c r="J463" s="831">
        <v>22</v>
      </c>
      <c r="K463" s="831">
        <v>3696</v>
      </c>
      <c r="L463" s="831">
        <v>1</v>
      </c>
      <c r="M463" s="831">
        <v>168</v>
      </c>
      <c r="N463" s="831">
        <v>22</v>
      </c>
      <c r="O463" s="831">
        <v>3696</v>
      </c>
      <c r="P463" s="827">
        <v>1</v>
      </c>
      <c r="Q463" s="832">
        <v>168</v>
      </c>
    </row>
    <row r="464" spans="1:17" ht="14.45" customHeight="1" x14ac:dyDescent="0.2">
      <c r="A464" s="821" t="s">
        <v>8684</v>
      </c>
      <c r="B464" s="822" t="s">
        <v>8249</v>
      </c>
      <c r="C464" s="822" t="s">
        <v>6329</v>
      </c>
      <c r="D464" s="822" t="s">
        <v>8036</v>
      </c>
      <c r="E464" s="822" t="s">
        <v>8037</v>
      </c>
      <c r="F464" s="831">
        <v>17</v>
      </c>
      <c r="G464" s="831">
        <v>2958</v>
      </c>
      <c r="H464" s="831">
        <v>1.2073469387755102</v>
      </c>
      <c r="I464" s="831">
        <v>174</v>
      </c>
      <c r="J464" s="831">
        <v>14</v>
      </c>
      <c r="K464" s="831">
        <v>2450</v>
      </c>
      <c r="L464" s="831">
        <v>1</v>
      </c>
      <c r="M464" s="831">
        <v>175</v>
      </c>
      <c r="N464" s="831">
        <v>22</v>
      </c>
      <c r="O464" s="831">
        <v>3850</v>
      </c>
      <c r="P464" s="827">
        <v>1.5714285714285714</v>
      </c>
      <c r="Q464" s="832">
        <v>175</v>
      </c>
    </row>
    <row r="465" spans="1:17" ht="14.45" customHeight="1" x14ac:dyDescent="0.2">
      <c r="A465" s="821" t="s">
        <v>8684</v>
      </c>
      <c r="B465" s="822" t="s">
        <v>8249</v>
      </c>
      <c r="C465" s="822" t="s">
        <v>6329</v>
      </c>
      <c r="D465" s="822" t="s">
        <v>8040</v>
      </c>
      <c r="E465" s="822" t="s">
        <v>8041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354</v>
      </c>
      <c r="P465" s="827"/>
      <c r="Q465" s="832">
        <v>354</v>
      </c>
    </row>
    <row r="466" spans="1:17" ht="14.45" customHeight="1" x14ac:dyDescent="0.2">
      <c r="A466" s="821" t="s">
        <v>8684</v>
      </c>
      <c r="B466" s="822" t="s">
        <v>8249</v>
      </c>
      <c r="C466" s="822" t="s">
        <v>6329</v>
      </c>
      <c r="D466" s="822" t="s">
        <v>8250</v>
      </c>
      <c r="E466" s="822" t="s">
        <v>8251</v>
      </c>
      <c r="F466" s="831"/>
      <c r="G466" s="831"/>
      <c r="H466" s="831"/>
      <c r="I466" s="831"/>
      <c r="J466" s="831"/>
      <c r="K466" s="831"/>
      <c r="L466" s="831"/>
      <c r="M466" s="831"/>
      <c r="N466" s="831">
        <v>2</v>
      </c>
      <c r="O466" s="831">
        <v>2080</v>
      </c>
      <c r="P466" s="827"/>
      <c r="Q466" s="832">
        <v>1040</v>
      </c>
    </row>
    <row r="467" spans="1:17" ht="14.45" customHeight="1" x14ac:dyDescent="0.2">
      <c r="A467" s="821" t="s">
        <v>8684</v>
      </c>
      <c r="B467" s="822" t="s">
        <v>8249</v>
      </c>
      <c r="C467" s="822" t="s">
        <v>6329</v>
      </c>
      <c r="D467" s="822" t="s">
        <v>8699</v>
      </c>
      <c r="E467" s="822" t="s">
        <v>8700</v>
      </c>
      <c r="F467" s="831">
        <v>3</v>
      </c>
      <c r="G467" s="831">
        <v>1650</v>
      </c>
      <c r="H467" s="831">
        <v>2.9945553539019962</v>
      </c>
      <c r="I467" s="831">
        <v>550</v>
      </c>
      <c r="J467" s="831">
        <v>1</v>
      </c>
      <c r="K467" s="831">
        <v>551</v>
      </c>
      <c r="L467" s="831">
        <v>1</v>
      </c>
      <c r="M467" s="831">
        <v>551</v>
      </c>
      <c r="N467" s="831">
        <v>3</v>
      </c>
      <c r="O467" s="831">
        <v>1656</v>
      </c>
      <c r="P467" s="827">
        <v>3.0054446460980038</v>
      </c>
      <c r="Q467" s="832">
        <v>552</v>
      </c>
    </row>
    <row r="468" spans="1:17" ht="14.45" customHeight="1" x14ac:dyDescent="0.2">
      <c r="A468" s="821" t="s">
        <v>8684</v>
      </c>
      <c r="B468" s="822" t="s">
        <v>8249</v>
      </c>
      <c r="C468" s="822" t="s">
        <v>6329</v>
      </c>
      <c r="D468" s="822" t="s">
        <v>8701</v>
      </c>
      <c r="E468" s="822" t="s">
        <v>8702</v>
      </c>
      <c r="F468" s="831">
        <v>2</v>
      </c>
      <c r="G468" s="831">
        <v>1310</v>
      </c>
      <c r="H468" s="831"/>
      <c r="I468" s="831">
        <v>655</v>
      </c>
      <c r="J468" s="831"/>
      <c r="K468" s="831"/>
      <c r="L468" s="831"/>
      <c r="M468" s="831"/>
      <c r="N468" s="831">
        <v>2</v>
      </c>
      <c r="O468" s="831">
        <v>1314</v>
      </c>
      <c r="P468" s="827"/>
      <c r="Q468" s="832">
        <v>657</v>
      </c>
    </row>
    <row r="469" spans="1:17" ht="14.45" customHeight="1" x14ac:dyDescent="0.2">
      <c r="A469" s="821" t="s">
        <v>8684</v>
      </c>
      <c r="B469" s="822" t="s">
        <v>8249</v>
      </c>
      <c r="C469" s="822" t="s">
        <v>6329</v>
      </c>
      <c r="D469" s="822" t="s">
        <v>8703</v>
      </c>
      <c r="E469" s="822" t="s">
        <v>8704</v>
      </c>
      <c r="F469" s="831">
        <v>2</v>
      </c>
      <c r="G469" s="831">
        <v>1310</v>
      </c>
      <c r="H469" s="831"/>
      <c r="I469" s="831">
        <v>655</v>
      </c>
      <c r="J469" s="831"/>
      <c r="K469" s="831"/>
      <c r="L469" s="831"/>
      <c r="M469" s="831"/>
      <c r="N469" s="831">
        <v>2</v>
      </c>
      <c r="O469" s="831">
        <v>1314</v>
      </c>
      <c r="P469" s="827"/>
      <c r="Q469" s="832">
        <v>657</v>
      </c>
    </row>
    <row r="470" spans="1:17" ht="14.45" customHeight="1" x14ac:dyDescent="0.2">
      <c r="A470" s="821" t="s">
        <v>8684</v>
      </c>
      <c r="B470" s="822" t="s">
        <v>8249</v>
      </c>
      <c r="C470" s="822" t="s">
        <v>6329</v>
      </c>
      <c r="D470" s="822" t="s">
        <v>8705</v>
      </c>
      <c r="E470" s="822" t="s">
        <v>8706</v>
      </c>
      <c r="F470" s="831"/>
      <c r="G470" s="831"/>
      <c r="H470" s="831"/>
      <c r="I470" s="831"/>
      <c r="J470" s="831">
        <v>2</v>
      </c>
      <c r="K470" s="831">
        <v>1358</v>
      </c>
      <c r="L470" s="831">
        <v>1</v>
      </c>
      <c r="M470" s="831">
        <v>679</v>
      </c>
      <c r="N470" s="831">
        <v>2</v>
      </c>
      <c r="O470" s="831">
        <v>1360</v>
      </c>
      <c r="P470" s="827">
        <v>1.0014727540500736</v>
      </c>
      <c r="Q470" s="832">
        <v>680</v>
      </c>
    </row>
    <row r="471" spans="1:17" ht="14.45" customHeight="1" x14ac:dyDescent="0.2">
      <c r="A471" s="821" t="s">
        <v>8684</v>
      </c>
      <c r="B471" s="822" t="s">
        <v>8249</v>
      </c>
      <c r="C471" s="822" t="s">
        <v>6329</v>
      </c>
      <c r="D471" s="822" t="s">
        <v>8707</v>
      </c>
      <c r="E471" s="822" t="s">
        <v>8708</v>
      </c>
      <c r="F471" s="831">
        <v>1</v>
      </c>
      <c r="G471" s="831">
        <v>514</v>
      </c>
      <c r="H471" s="831">
        <v>0.99805825242718449</v>
      </c>
      <c r="I471" s="831">
        <v>514</v>
      </c>
      <c r="J471" s="831">
        <v>1</v>
      </c>
      <c r="K471" s="831">
        <v>515</v>
      </c>
      <c r="L471" s="831">
        <v>1</v>
      </c>
      <c r="M471" s="831">
        <v>515</v>
      </c>
      <c r="N471" s="831">
        <v>5</v>
      </c>
      <c r="O471" s="831">
        <v>2580</v>
      </c>
      <c r="P471" s="827">
        <v>5.0097087378640781</v>
      </c>
      <c r="Q471" s="832">
        <v>516</v>
      </c>
    </row>
    <row r="472" spans="1:17" ht="14.45" customHeight="1" x14ac:dyDescent="0.2">
      <c r="A472" s="821" t="s">
        <v>8684</v>
      </c>
      <c r="B472" s="822" t="s">
        <v>8249</v>
      </c>
      <c r="C472" s="822" t="s">
        <v>6329</v>
      </c>
      <c r="D472" s="822" t="s">
        <v>8709</v>
      </c>
      <c r="E472" s="822" t="s">
        <v>8710</v>
      </c>
      <c r="F472" s="831">
        <v>1</v>
      </c>
      <c r="G472" s="831">
        <v>424</v>
      </c>
      <c r="H472" s="831">
        <v>0.99764705882352944</v>
      </c>
      <c r="I472" s="831">
        <v>424</v>
      </c>
      <c r="J472" s="831">
        <v>1</v>
      </c>
      <c r="K472" s="831">
        <v>425</v>
      </c>
      <c r="L472" s="831">
        <v>1</v>
      </c>
      <c r="M472" s="831">
        <v>425</v>
      </c>
      <c r="N472" s="831">
        <v>5</v>
      </c>
      <c r="O472" s="831">
        <v>2130</v>
      </c>
      <c r="P472" s="827">
        <v>5.0117647058823529</v>
      </c>
      <c r="Q472" s="832">
        <v>426</v>
      </c>
    </row>
    <row r="473" spans="1:17" ht="14.45" customHeight="1" x14ac:dyDescent="0.2">
      <c r="A473" s="821" t="s">
        <v>8684</v>
      </c>
      <c r="B473" s="822" t="s">
        <v>8249</v>
      </c>
      <c r="C473" s="822" t="s">
        <v>6329</v>
      </c>
      <c r="D473" s="822" t="s">
        <v>8711</v>
      </c>
      <c r="E473" s="822" t="s">
        <v>8712</v>
      </c>
      <c r="F473" s="831">
        <v>5</v>
      </c>
      <c r="G473" s="831">
        <v>1750</v>
      </c>
      <c r="H473" s="831">
        <v>1.6619183285849952</v>
      </c>
      <c r="I473" s="831">
        <v>350</v>
      </c>
      <c r="J473" s="831">
        <v>3</v>
      </c>
      <c r="K473" s="831">
        <v>1053</v>
      </c>
      <c r="L473" s="831">
        <v>1</v>
      </c>
      <c r="M473" s="831">
        <v>351</v>
      </c>
      <c r="N473" s="831">
        <v>6</v>
      </c>
      <c r="O473" s="831">
        <v>2118</v>
      </c>
      <c r="P473" s="827">
        <v>2.0113960113960112</v>
      </c>
      <c r="Q473" s="832">
        <v>353</v>
      </c>
    </row>
    <row r="474" spans="1:17" ht="14.45" customHeight="1" x14ac:dyDescent="0.2">
      <c r="A474" s="821" t="s">
        <v>8684</v>
      </c>
      <c r="B474" s="822" t="s">
        <v>8249</v>
      </c>
      <c r="C474" s="822" t="s">
        <v>6329</v>
      </c>
      <c r="D474" s="822" t="s">
        <v>7875</v>
      </c>
      <c r="E474" s="822" t="s">
        <v>7876</v>
      </c>
      <c r="F474" s="831">
        <v>2</v>
      </c>
      <c r="G474" s="831">
        <v>444</v>
      </c>
      <c r="H474" s="831">
        <v>1.9910313901345291</v>
      </c>
      <c r="I474" s="831">
        <v>222</v>
      </c>
      <c r="J474" s="831">
        <v>1</v>
      </c>
      <c r="K474" s="831">
        <v>223</v>
      </c>
      <c r="L474" s="831">
        <v>1</v>
      </c>
      <c r="M474" s="831">
        <v>223</v>
      </c>
      <c r="N474" s="831">
        <v>3</v>
      </c>
      <c r="O474" s="831">
        <v>672</v>
      </c>
      <c r="P474" s="827">
        <v>3.0134529147982061</v>
      </c>
      <c r="Q474" s="832">
        <v>224</v>
      </c>
    </row>
    <row r="475" spans="1:17" ht="14.45" customHeight="1" x14ac:dyDescent="0.2">
      <c r="A475" s="821" t="s">
        <v>8684</v>
      </c>
      <c r="B475" s="822" t="s">
        <v>8249</v>
      </c>
      <c r="C475" s="822" t="s">
        <v>6329</v>
      </c>
      <c r="D475" s="822" t="s">
        <v>7877</v>
      </c>
      <c r="E475" s="822" t="s">
        <v>7878</v>
      </c>
      <c r="F475" s="831">
        <v>2</v>
      </c>
      <c r="G475" s="831">
        <v>1018</v>
      </c>
      <c r="H475" s="831">
        <v>0.33073424301494475</v>
      </c>
      <c r="I475" s="831">
        <v>509</v>
      </c>
      <c r="J475" s="831">
        <v>6</v>
      </c>
      <c r="K475" s="831">
        <v>3078</v>
      </c>
      <c r="L475" s="831">
        <v>1</v>
      </c>
      <c r="M475" s="831">
        <v>513</v>
      </c>
      <c r="N475" s="831">
        <v>4</v>
      </c>
      <c r="O475" s="831">
        <v>2068</v>
      </c>
      <c r="P475" s="827">
        <v>0.67186484730344376</v>
      </c>
      <c r="Q475" s="832">
        <v>517</v>
      </c>
    </row>
    <row r="476" spans="1:17" ht="14.45" customHeight="1" x14ac:dyDescent="0.2">
      <c r="A476" s="821" t="s">
        <v>8684</v>
      </c>
      <c r="B476" s="822" t="s">
        <v>8249</v>
      </c>
      <c r="C476" s="822" t="s">
        <v>6329</v>
      </c>
      <c r="D476" s="822" t="s">
        <v>8713</v>
      </c>
      <c r="E476" s="822" t="s">
        <v>8714</v>
      </c>
      <c r="F476" s="831">
        <v>3</v>
      </c>
      <c r="G476" s="831">
        <v>453</v>
      </c>
      <c r="H476" s="831">
        <v>1.4901315789473684</v>
      </c>
      <c r="I476" s="831">
        <v>151</v>
      </c>
      <c r="J476" s="831">
        <v>2</v>
      </c>
      <c r="K476" s="831">
        <v>304</v>
      </c>
      <c r="L476" s="831">
        <v>1</v>
      </c>
      <c r="M476" s="831">
        <v>152</v>
      </c>
      <c r="N476" s="831">
        <v>3</v>
      </c>
      <c r="O476" s="831">
        <v>462</v>
      </c>
      <c r="P476" s="827">
        <v>1.5197368421052631</v>
      </c>
      <c r="Q476" s="832">
        <v>154</v>
      </c>
    </row>
    <row r="477" spans="1:17" ht="14.45" customHeight="1" x14ac:dyDescent="0.2">
      <c r="A477" s="821" t="s">
        <v>8684</v>
      </c>
      <c r="B477" s="822" t="s">
        <v>8249</v>
      </c>
      <c r="C477" s="822" t="s">
        <v>6329</v>
      </c>
      <c r="D477" s="822" t="s">
        <v>8715</v>
      </c>
      <c r="E477" s="822" t="s">
        <v>8716</v>
      </c>
      <c r="F477" s="831">
        <v>3</v>
      </c>
      <c r="G477" s="831">
        <v>333</v>
      </c>
      <c r="H477" s="831">
        <v>3</v>
      </c>
      <c r="I477" s="831">
        <v>111</v>
      </c>
      <c r="J477" s="831">
        <v>1</v>
      </c>
      <c r="K477" s="831">
        <v>111</v>
      </c>
      <c r="L477" s="831">
        <v>1</v>
      </c>
      <c r="M477" s="831">
        <v>111</v>
      </c>
      <c r="N477" s="831">
        <v>1</v>
      </c>
      <c r="O477" s="831">
        <v>112</v>
      </c>
      <c r="P477" s="827">
        <v>1.0090090090090089</v>
      </c>
      <c r="Q477" s="832">
        <v>112</v>
      </c>
    </row>
    <row r="478" spans="1:17" ht="14.45" customHeight="1" x14ac:dyDescent="0.2">
      <c r="A478" s="821" t="s">
        <v>8684</v>
      </c>
      <c r="B478" s="822" t="s">
        <v>8249</v>
      </c>
      <c r="C478" s="822" t="s">
        <v>6329</v>
      </c>
      <c r="D478" s="822" t="s">
        <v>8717</v>
      </c>
      <c r="E478" s="822" t="s">
        <v>8718</v>
      </c>
      <c r="F478" s="831">
        <v>11</v>
      </c>
      <c r="G478" s="831">
        <v>3432</v>
      </c>
      <c r="H478" s="831"/>
      <c r="I478" s="831">
        <v>312</v>
      </c>
      <c r="J478" s="831"/>
      <c r="K478" s="831"/>
      <c r="L478" s="831"/>
      <c r="M478" s="831"/>
      <c r="N478" s="831">
        <v>4</v>
      </c>
      <c r="O478" s="831">
        <v>1252</v>
      </c>
      <c r="P478" s="827"/>
      <c r="Q478" s="832">
        <v>313</v>
      </c>
    </row>
    <row r="479" spans="1:17" ht="14.45" customHeight="1" x14ac:dyDescent="0.2">
      <c r="A479" s="821" t="s">
        <v>8684</v>
      </c>
      <c r="B479" s="822" t="s">
        <v>8249</v>
      </c>
      <c r="C479" s="822" t="s">
        <v>6329</v>
      </c>
      <c r="D479" s="822" t="s">
        <v>8719</v>
      </c>
      <c r="E479" s="822" t="s">
        <v>8720</v>
      </c>
      <c r="F479" s="831">
        <v>3</v>
      </c>
      <c r="G479" s="831">
        <v>36</v>
      </c>
      <c r="H479" s="831"/>
      <c r="I479" s="831">
        <v>12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8684</v>
      </c>
      <c r="B480" s="822" t="s">
        <v>8249</v>
      </c>
      <c r="C480" s="822" t="s">
        <v>6329</v>
      </c>
      <c r="D480" s="822" t="s">
        <v>7909</v>
      </c>
      <c r="E480" s="822" t="s">
        <v>7910</v>
      </c>
      <c r="F480" s="831">
        <v>42</v>
      </c>
      <c r="G480" s="831">
        <v>14700</v>
      </c>
      <c r="H480" s="831">
        <v>0.53013090987774536</v>
      </c>
      <c r="I480" s="831">
        <v>350</v>
      </c>
      <c r="J480" s="831">
        <v>79</v>
      </c>
      <c r="K480" s="831">
        <v>27729</v>
      </c>
      <c r="L480" s="831">
        <v>1</v>
      </c>
      <c r="M480" s="831">
        <v>351</v>
      </c>
      <c r="N480" s="831">
        <v>108</v>
      </c>
      <c r="O480" s="831">
        <v>38016</v>
      </c>
      <c r="P480" s="827">
        <v>1.3709834469328139</v>
      </c>
      <c r="Q480" s="832">
        <v>352</v>
      </c>
    </row>
    <row r="481" spans="1:17" ht="14.45" customHeight="1" x14ac:dyDescent="0.2">
      <c r="A481" s="821" t="s">
        <v>8684</v>
      </c>
      <c r="B481" s="822" t="s">
        <v>8249</v>
      </c>
      <c r="C481" s="822" t="s">
        <v>6329</v>
      </c>
      <c r="D481" s="822" t="s">
        <v>8078</v>
      </c>
      <c r="E481" s="822" t="s">
        <v>8079</v>
      </c>
      <c r="F481" s="831"/>
      <c r="G481" s="831"/>
      <c r="H481" s="831"/>
      <c r="I481" s="831"/>
      <c r="J481" s="831">
        <v>6</v>
      </c>
      <c r="K481" s="831">
        <v>900</v>
      </c>
      <c r="L481" s="831">
        <v>1</v>
      </c>
      <c r="M481" s="831">
        <v>150</v>
      </c>
      <c r="N481" s="831">
        <v>3</v>
      </c>
      <c r="O481" s="831">
        <v>450</v>
      </c>
      <c r="P481" s="827">
        <v>0.5</v>
      </c>
      <c r="Q481" s="832">
        <v>150</v>
      </c>
    </row>
    <row r="482" spans="1:17" ht="14.45" customHeight="1" x14ac:dyDescent="0.2">
      <c r="A482" s="821" t="s">
        <v>8684</v>
      </c>
      <c r="B482" s="822" t="s">
        <v>8249</v>
      </c>
      <c r="C482" s="822" t="s">
        <v>6329</v>
      </c>
      <c r="D482" s="822" t="s">
        <v>8721</v>
      </c>
      <c r="E482" s="822" t="s">
        <v>8722</v>
      </c>
      <c r="F482" s="831"/>
      <c r="G482" s="831"/>
      <c r="H482" s="831"/>
      <c r="I482" s="831"/>
      <c r="J482" s="831">
        <v>5</v>
      </c>
      <c r="K482" s="831">
        <v>1055</v>
      </c>
      <c r="L482" s="831">
        <v>1</v>
      </c>
      <c r="M482" s="831">
        <v>211</v>
      </c>
      <c r="N482" s="831">
        <v>8</v>
      </c>
      <c r="O482" s="831">
        <v>1704</v>
      </c>
      <c r="P482" s="827">
        <v>1.6151658767772512</v>
      </c>
      <c r="Q482" s="832">
        <v>213</v>
      </c>
    </row>
    <row r="483" spans="1:17" ht="14.45" customHeight="1" x14ac:dyDescent="0.2">
      <c r="A483" s="821" t="s">
        <v>8684</v>
      </c>
      <c r="B483" s="822" t="s">
        <v>8249</v>
      </c>
      <c r="C483" s="822" t="s">
        <v>6329</v>
      </c>
      <c r="D483" s="822" t="s">
        <v>8723</v>
      </c>
      <c r="E483" s="822" t="s">
        <v>8724</v>
      </c>
      <c r="F483" s="831">
        <v>13</v>
      </c>
      <c r="G483" s="831">
        <v>515</v>
      </c>
      <c r="H483" s="831">
        <v>1.8392857142857142</v>
      </c>
      <c r="I483" s="831">
        <v>39.615384615384613</v>
      </c>
      <c r="J483" s="831">
        <v>7</v>
      </c>
      <c r="K483" s="831">
        <v>280</v>
      </c>
      <c r="L483" s="831">
        <v>1</v>
      </c>
      <c r="M483" s="831">
        <v>40</v>
      </c>
      <c r="N483" s="831">
        <v>5</v>
      </c>
      <c r="O483" s="831">
        <v>200</v>
      </c>
      <c r="P483" s="827">
        <v>0.7142857142857143</v>
      </c>
      <c r="Q483" s="832">
        <v>40</v>
      </c>
    </row>
    <row r="484" spans="1:17" ht="14.45" customHeight="1" x14ac:dyDescent="0.2">
      <c r="A484" s="821" t="s">
        <v>8684</v>
      </c>
      <c r="B484" s="822" t="s">
        <v>8249</v>
      </c>
      <c r="C484" s="822" t="s">
        <v>6329</v>
      </c>
      <c r="D484" s="822" t="s">
        <v>8725</v>
      </c>
      <c r="E484" s="822" t="s">
        <v>8726</v>
      </c>
      <c r="F484" s="831">
        <v>1</v>
      </c>
      <c r="G484" s="831">
        <v>5024</v>
      </c>
      <c r="H484" s="831">
        <v>0.49940357852882705</v>
      </c>
      <c r="I484" s="831">
        <v>5024</v>
      </c>
      <c r="J484" s="831">
        <v>2</v>
      </c>
      <c r="K484" s="831">
        <v>10060</v>
      </c>
      <c r="L484" s="831">
        <v>1</v>
      </c>
      <c r="M484" s="831">
        <v>5030</v>
      </c>
      <c r="N484" s="831"/>
      <c r="O484" s="831"/>
      <c r="P484" s="827"/>
      <c r="Q484" s="832"/>
    </row>
    <row r="485" spans="1:17" ht="14.45" customHeight="1" x14ac:dyDescent="0.2">
      <c r="A485" s="821" t="s">
        <v>8684</v>
      </c>
      <c r="B485" s="822" t="s">
        <v>8249</v>
      </c>
      <c r="C485" s="822" t="s">
        <v>6329</v>
      </c>
      <c r="D485" s="822" t="s">
        <v>8122</v>
      </c>
      <c r="E485" s="822" t="s">
        <v>8123</v>
      </c>
      <c r="F485" s="831">
        <v>14</v>
      </c>
      <c r="G485" s="831">
        <v>2389</v>
      </c>
      <c r="H485" s="831">
        <v>0.5821150097465887</v>
      </c>
      <c r="I485" s="831">
        <v>170.64285714285714</v>
      </c>
      <c r="J485" s="831">
        <v>24</v>
      </c>
      <c r="K485" s="831">
        <v>4104</v>
      </c>
      <c r="L485" s="831">
        <v>1</v>
      </c>
      <c r="M485" s="831">
        <v>171</v>
      </c>
      <c r="N485" s="831">
        <v>27</v>
      </c>
      <c r="O485" s="831">
        <v>4617</v>
      </c>
      <c r="P485" s="827">
        <v>1.125</v>
      </c>
      <c r="Q485" s="832">
        <v>171</v>
      </c>
    </row>
    <row r="486" spans="1:17" ht="14.45" customHeight="1" x14ac:dyDescent="0.2">
      <c r="A486" s="821" t="s">
        <v>8684</v>
      </c>
      <c r="B486" s="822" t="s">
        <v>8249</v>
      </c>
      <c r="C486" s="822" t="s">
        <v>6329</v>
      </c>
      <c r="D486" s="822" t="s">
        <v>8727</v>
      </c>
      <c r="E486" s="822" t="s">
        <v>8728</v>
      </c>
      <c r="F486" s="831">
        <v>2</v>
      </c>
      <c r="G486" s="831">
        <v>1382</v>
      </c>
      <c r="H486" s="831"/>
      <c r="I486" s="831">
        <v>691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8684</v>
      </c>
      <c r="B487" s="822" t="s">
        <v>8249</v>
      </c>
      <c r="C487" s="822" t="s">
        <v>6329</v>
      </c>
      <c r="D487" s="822" t="s">
        <v>8729</v>
      </c>
      <c r="E487" s="822" t="s">
        <v>8730</v>
      </c>
      <c r="F487" s="831">
        <v>10</v>
      </c>
      <c r="G487" s="831">
        <v>3500</v>
      </c>
      <c r="H487" s="831">
        <v>1.1079455523899968</v>
      </c>
      <c r="I487" s="831">
        <v>350</v>
      </c>
      <c r="J487" s="831">
        <v>9</v>
      </c>
      <c r="K487" s="831">
        <v>3159</v>
      </c>
      <c r="L487" s="831">
        <v>1</v>
      </c>
      <c r="M487" s="831">
        <v>351</v>
      </c>
      <c r="N487" s="831">
        <v>10</v>
      </c>
      <c r="O487" s="831">
        <v>3510</v>
      </c>
      <c r="P487" s="827">
        <v>1.1111111111111112</v>
      </c>
      <c r="Q487" s="832">
        <v>351</v>
      </c>
    </row>
    <row r="488" spans="1:17" ht="14.45" customHeight="1" x14ac:dyDescent="0.2">
      <c r="A488" s="821" t="s">
        <v>8684</v>
      </c>
      <c r="B488" s="822" t="s">
        <v>8249</v>
      </c>
      <c r="C488" s="822" t="s">
        <v>6329</v>
      </c>
      <c r="D488" s="822" t="s">
        <v>8149</v>
      </c>
      <c r="E488" s="822" t="s">
        <v>8150</v>
      </c>
      <c r="F488" s="831">
        <v>14</v>
      </c>
      <c r="G488" s="831">
        <v>2431</v>
      </c>
      <c r="H488" s="831">
        <v>0.63505747126436785</v>
      </c>
      <c r="I488" s="831">
        <v>173.64285714285714</v>
      </c>
      <c r="J488" s="831">
        <v>22</v>
      </c>
      <c r="K488" s="831">
        <v>3828</v>
      </c>
      <c r="L488" s="831">
        <v>1</v>
      </c>
      <c r="M488" s="831">
        <v>174</v>
      </c>
      <c r="N488" s="831">
        <v>24</v>
      </c>
      <c r="O488" s="831">
        <v>4176</v>
      </c>
      <c r="P488" s="827">
        <v>1.0909090909090908</v>
      </c>
      <c r="Q488" s="832">
        <v>174</v>
      </c>
    </row>
    <row r="489" spans="1:17" ht="14.45" customHeight="1" x14ac:dyDescent="0.2">
      <c r="A489" s="821" t="s">
        <v>8684</v>
      </c>
      <c r="B489" s="822" t="s">
        <v>8249</v>
      </c>
      <c r="C489" s="822" t="s">
        <v>6329</v>
      </c>
      <c r="D489" s="822" t="s">
        <v>8731</v>
      </c>
      <c r="E489" s="822" t="s">
        <v>8732</v>
      </c>
      <c r="F489" s="831"/>
      <c r="G489" s="831"/>
      <c r="H489" s="831"/>
      <c r="I489" s="831"/>
      <c r="J489" s="831"/>
      <c r="K489" s="831"/>
      <c r="L489" s="831"/>
      <c r="M489" s="831"/>
      <c r="N489" s="831">
        <v>12</v>
      </c>
      <c r="O489" s="831">
        <v>4824</v>
      </c>
      <c r="P489" s="827"/>
      <c r="Q489" s="832">
        <v>402</v>
      </c>
    </row>
    <row r="490" spans="1:17" ht="14.45" customHeight="1" x14ac:dyDescent="0.2">
      <c r="A490" s="821" t="s">
        <v>8684</v>
      </c>
      <c r="B490" s="822" t="s">
        <v>8249</v>
      </c>
      <c r="C490" s="822" t="s">
        <v>6329</v>
      </c>
      <c r="D490" s="822" t="s">
        <v>8733</v>
      </c>
      <c r="E490" s="822" t="s">
        <v>8734</v>
      </c>
      <c r="F490" s="831">
        <v>2</v>
      </c>
      <c r="G490" s="831">
        <v>1310</v>
      </c>
      <c r="H490" s="831"/>
      <c r="I490" s="831">
        <v>655</v>
      </c>
      <c r="J490" s="831"/>
      <c r="K490" s="831"/>
      <c r="L490" s="831"/>
      <c r="M490" s="831"/>
      <c r="N490" s="831">
        <v>2</v>
      </c>
      <c r="O490" s="831">
        <v>1314</v>
      </c>
      <c r="P490" s="827"/>
      <c r="Q490" s="832">
        <v>657</v>
      </c>
    </row>
    <row r="491" spans="1:17" ht="14.45" customHeight="1" x14ac:dyDescent="0.2">
      <c r="A491" s="821" t="s">
        <v>8684</v>
      </c>
      <c r="B491" s="822" t="s">
        <v>8249</v>
      </c>
      <c r="C491" s="822" t="s">
        <v>6329</v>
      </c>
      <c r="D491" s="822" t="s">
        <v>8735</v>
      </c>
      <c r="E491" s="822" t="s">
        <v>8736</v>
      </c>
      <c r="F491" s="831">
        <v>2</v>
      </c>
      <c r="G491" s="831">
        <v>1310</v>
      </c>
      <c r="H491" s="831"/>
      <c r="I491" s="831">
        <v>655</v>
      </c>
      <c r="J491" s="831"/>
      <c r="K491" s="831"/>
      <c r="L491" s="831"/>
      <c r="M491" s="831"/>
      <c r="N491" s="831">
        <v>2</v>
      </c>
      <c r="O491" s="831">
        <v>1314</v>
      </c>
      <c r="P491" s="827"/>
      <c r="Q491" s="832">
        <v>657</v>
      </c>
    </row>
    <row r="492" spans="1:17" ht="14.45" customHeight="1" x14ac:dyDescent="0.2">
      <c r="A492" s="821" t="s">
        <v>8684</v>
      </c>
      <c r="B492" s="822" t="s">
        <v>8249</v>
      </c>
      <c r="C492" s="822" t="s">
        <v>6329</v>
      </c>
      <c r="D492" s="822" t="s">
        <v>8737</v>
      </c>
      <c r="E492" s="822" t="s">
        <v>8738</v>
      </c>
      <c r="F492" s="831"/>
      <c r="G492" s="831"/>
      <c r="H492" s="831"/>
      <c r="I492" s="831"/>
      <c r="J492" s="831">
        <v>1</v>
      </c>
      <c r="K492" s="831">
        <v>696</v>
      </c>
      <c r="L492" s="831">
        <v>1</v>
      </c>
      <c r="M492" s="831">
        <v>696</v>
      </c>
      <c r="N492" s="831"/>
      <c r="O492" s="831"/>
      <c r="P492" s="827"/>
      <c r="Q492" s="832"/>
    </row>
    <row r="493" spans="1:17" ht="14.45" customHeight="1" x14ac:dyDescent="0.2">
      <c r="A493" s="821" t="s">
        <v>8684</v>
      </c>
      <c r="B493" s="822" t="s">
        <v>8249</v>
      </c>
      <c r="C493" s="822" t="s">
        <v>6329</v>
      </c>
      <c r="D493" s="822" t="s">
        <v>8739</v>
      </c>
      <c r="E493" s="822" t="s">
        <v>8740</v>
      </c>
      <c r="F493" s="831"/>
      <c r="G493" s="831"/>
      <c r="H493" s="831"/>
      <c r="I493" s="831"/>
      <c r="J493" s="831">
        <v>2</v>
      </c>
      <c r="K493" s="831">
        <v>1358</v>
      </c>
      <c r="L493" s="831">
        <v>1</v>
      </c>
      <c r="M493" s="831">
        <v>679</v>
      </c>
      <c r="N493" s="831">
        <v>2</v>
      </c>
      <c r="O493" s="831">
        <v>1360</v>
      </c>
      <c r="P493" s="827">
        <v>1.0014727540500736</v>
      </c>
      <c r="Q493" s="832">
        <v>680</v>
      </c>
    </row>
    <row r="494" spans="1:17" ht="14.45" customHeight="1" x14ac:dyDescent="0.2">
      <c r="A494" s="821" t="s">
        <v>8684</v>
      </c>
      <c r="B494" s="822" t="s">
        <v>8249</v>
      </c>
      <c r="C494" s="822" t="s">
        <v>6329</v>
      </c>
      <c r="D494" s="822" t="s">
        <v>8741</v>
      </c>
      <c r="E494" s="822" t="s">
        <v>8742</v>
      </c>
      <c r="F494" s="831">
        <v>3</v>
      </c>
      <c r="G494" s="831">
        <v>1433</v>
      </c>
      <c r="H494" s="831">
        <v>2.997907949790795</v>
      </c>
      <c r="I494" s="831">
        <v>477.66666666666669</v>
      </c>
      <c r="J494" s="831">
        <v>1</v>
      </c>
      <c r="K494" s="831">
        <v>478</v>
      </c>
      <c r="L494" s="831">
        <v>1</v>
      </c>
      <c r="M494" s="831">
        <v>478</v>
      </c>
      <c r="N494" s="831">
        <v>3</v>
      </c>
      <c r="O494" s="831">
        <v>1437</v>
      </c>
      <c r="P494" s="827">
        <v>3.006276150627615</v>
      </c>
      <c r="Q494" s="832">
        <v>479</v>
      </c>
    </row>
    <row r="495" spans="1:17" ht="14.45" customHeight="1" x14ac:dyDescent="0.2">
      <c r="A495" s="821" t="s">
        <v>8684</v>
      </c>
      <c r="B495" s="822" t="s">
        <v>8249</v>
      </c>
      <c r="C495" s="822" t="s">
        <v>6329</v>
      </c>
      <c r="D495" s="822" t="s">
        <v>8743</v>
      </c>
      <c r="E495" s="822" t="s">
        <v>8744</v>
      </c>
      <c r="F495" s="831">
        <v>1</v>
      </c>
      <c r="G495" s="831">
        <v>292</v>
      </c>
      <c r="H495" s="831">
        <v>0.9965870307167235</v>
      </c>
      <c r="I495" s="831">
        <v>292</v>
      </c>
      <c r="J495" s="831">
        <v>1</v>
      </c>
      <c r="K495" s="831">
        <v>293</v>
      </c>
      <c r="L495" s="831">
        <v>1</v>
      </c>
      <c r="M495" s="831">
        <v>293</v>
      </c>
      <c r="N495" s="831">
        <v>5</v>
      </c>
      <c r="O495" s="831">
        <v>1470</v>
      </c>
      <c r="P495" s="827">
        <v>5.0170648464163818</v>
      </c>
      <c r="Q495" s="832">
        <v>294</v>
      </c>
    </row>
    <row r="496" spans="1:17" ht="14.45" customHeight="1" x14ac:dyDescent="0.2">
      <c r="A496" s="821" t="s">
        <v>8684</v>
      </c>
      <c r="B496" s="822" t="s">
        <v>8249</v>
      </c>
      <c r="C496" s="822" t="s">
        <v>6329</v>
      </c>
      <c r="D496" s="822" t="s">
        <v>8745</v>
      </c>
      <c r="E496" s="822" t="s">
        <v>8746</v>
      </c>
      <c r="F496" s="831"/>
      <c r="G496" s="831"/>
      <c r="H496" s="831"/>
      <c r="I496" s="831"/>
      <c r="J496" s="831">
        <v>1</v>
      </c>
      <c r="K496" s="831">
        <v>806</v>
      </c>
      <c r="L496" s="831">
        <v>1</v>
      </c>
      <c r="M496" s="831">
        <v>806</v>
      </c>
      <c r="N496" s="831">
        <v>6</v>
      </c>
      <c r="O496" s="831">
        <v>4848</v>
      </c>
      <c r="P496" s="827">
        <v>6.0148883374689825</v>
      </c>
      <c r="Q496" s="832">
        <v>808</v>
      </c>
    </row>
    <row r="497" spans="1:17" ht="14.45" customHeight="1" x14ac:dyDescent="0.2">
      <c r="A497" s="821" t="s">
        <v>8684</v>
      </c>
      <c r="B497" s="822" t="s">
        <v>8249</v>
      </c>
      <c r="C497" s="822" t="s">
        <v>6329</v>
      </c>
      <c r="D497" s="822" t="s">
        <v>8181</v>
      </c>
      <c r="E497" s="822" t="s">
        <v>8182</v>
      </c>
      <c r="F497" s="831">
        <v>18</v>
      </c>
      <c r="G497" s="831">
        <v>3018</v>
      </c>
      <c r="H497" s="831">
        <v>1.2831632653061225</v>
      </c>
      <c r="I497" s="831">
        <v>167.66666666666666</v>
      </c>
      <c r="J497" s="831">
        <v>14</v>
      </c>
      <c r="K497" s="831">
        <v>2352</v>
      </c>
      <c r="L497" s="831">
        <v>1</v>
      </c>
      <c r="M497" s="831">
        <v>168</v>
      </c>
      <c r="N497" s="831">
        <v>22</v>
      </c>
      <c r="O497" s="831">
        <v>3696</v>
      </c>
      <c r="P497" s="827">
        <v>1.5714285714285714</v>
      </c>
      <c r="Q497" s="832">
        <v>168</v>
      </c>
    </row>
    <row r="498" spans="1:17" ht="14.45" customHeight="1" x14ac:dyDescent="0.2">
      <c r="A498" s="821" t="s">
        <v>8684</v>
      </c>
      <c r="B498" s="822" t="s">
        <v>8249</v>
      </c>
      <c r="C498" s="822" t="s">
        <v>6329</v>
      </c>
      <c r="D498" s="822" t="s">
        <v>8747</v>
      </c>
      <c r="E498" s="822" t="s">
        <v>8748</v>
      </c>
      <c r="F498" s="831"/>
      <c r="G498" s="831"/>
      <c r="H498" s="831"/>
      <c r="I498" s="831"/>
      <c r="J498" s="831"/>
      <c r="K498" s="831"/>
      <c r="L498" s="831"/>
      <c r="M498" s="831"/>
      <c r="N498" s="831">
        <v>2</v>
      </c>
      <c r="O498" s="831">
        <v>1150</v>
      </c>
      <c r="P498" s="827"/>
      <c r="Q498" s="832">
        <v>575</v>
      </c>
    </row>
    <row r="499" spans="1:17" ht="14.45" customHeight="1" x14ac:dyDescent="0.2">
      <c r="A499" s="821" t="s">
        <v>8684</v>
      </c>
      <c r="B499" s="822" t="s">
        <v>8249</v>
      </c>
      <c r="C499" s="822" t="s">
        <v>6329</v>
      </c>
      <c r="D499" s="822" t="s">
        <v>8749</v>
      </c>
      <c r="E499" s="822" t="s">
        <v>8750</v>
      </c>
      <c r="F499" s="831">
        <v>2</v>
      </c>
      <c r="G499" s="831">
        <v>2800</v>
      </c>
      <c r="H499" s="831"/>
      <c r="I499" s="831">
        <v>1400</v>
      </c>
      <c r="J499" s="831"/>
      <c r="K499" s="831"/>
      <c r="L499" s="831"/>
      <c r="M499" s="831"/>
      <c r="N499" s="831">
        <v>2</v>
      </c>
      <c r="O499" s="831">
        <v>2802</v>
      </c>
      <c r="P499" s="827"/>
      <c r="Q499" s="832">
        <v>1401</v>
      </c>
    </row>
    <row r="500" spans="1:17" ht="14.45" customHeight="1" x14ac:dyDescent="0.2">
      <c r="A500" s="821" t="s">
        <v>8684</v>
      </c>
      <c r="B500" s="822" t="s">
        <v>8249</v>
      </c>
      <c r="C500" s="822" t="s">
        <v>6329</v>
      </c>
      <c r="D500" s="822" t="s">
        <v>8751</v>
      </c>
      <c r="E500" s="822" t="s">
        <v>8752</v>
      </c>
      <c r="F500" s="831"/>
      <c r="G500" s="831"/>
      <c r="H500" s="831"/>
      <c r="I500" s="831"/>
      <c r="J500" s="831">
        <v>2</v>
      </c>
      <c r="K500" s="831">
        <v>380</v>
      </c>
      <c r="L500" s="831">
        <v>1</v>
      </c>
      <c r="M500" s="831">
        <v>190</v>
      </c>
      <c r="N500" s="831"/>
      <c r="O500" s="831"/>
      <c r="P500" s="827"/>
      <c r="Q500" s="832"/>
    </row>
    <row r="501" spans="1:17" ht="14.45" customHeight="1" x14ac:dyDescent="0.2">
      <c r="A501" s="821" t="s">
        <v>8684</v>
      </c>
      <c r="B501" s="822" t="s">
        <v>8249</v>
      </c>
      <c r="C501" s="822" t="s">
        <v>6329</v>
      </c>
      <c r="D501" s="822" t="s">
        <v>8753</v>
      </c>
      <c r="E501" s="822" t="s">
        <v>8754</v>
      </c>
      <c r="F501" s="831"/>
      <c r="G501" s="831"/>
      <c r="H501" s="831"/>
      <c r="I501" s="831"/>
      <c r="J501" s="831">
        <v>1</v>
      </c>
      <c r="K501" s="831">
        <v>806</v>
      </c>
      <c r="L501" s="831">
        <v>1</v>
      </c>
      <c r="M501" s="831">
        <v>806</v>
      </c>
      <c r="N501" s="831">
        <v>6</v>
      </c>
      <c r="O501" s="831">
        <v>4848</v>
      </c>
      <c r="P501" s="827">
        <v>6.0148883374689825</v>
      </c>
      <c r="Q501" s="832">
        <v>808</v>
      </c>
    </row>
    <row r="502" spans="1:17" ht="14.45" customHeight="1" x14ac:dyDescent="0.2">
      <c r="A502" s="821" t="s">
        <v>8684</v>
      </c>
      <c r="B502" s="822" t="s">
        <v>8249</v>
      </c>
      <c r="C502" s="822" t="s">
        <v>6329</v>
      </c>
      <c r="D502" s="822" t="s">
        <v>8755</v>
      </c>
      <c r="E502" s="822" t="s">
        <v>8756</v>
      </c>
      <c r="F502" s="831">
        <v>2</v>
      </c>
      <c r="G502" s="831">
        <v>678</v>
      </c>
      <c r="H502" s="831"/>
      <c r="I502" s="831">
        <v>339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8684</v>
      </c>
      <c r="B503" s="822" t="s">
        <v>8249</v>
      </c>
      <c r="C503" s="822" t="s">
        <v>6329</v>
      </c>
      <c r="D503" s="822" t="s">
        <v>8757</v>
      </c>
      <c r="E503" s="822" t="s">
        <v>8758</v>
      </c>
      <c r="F503" s="831"/>
      <c r="G503" s="831"/>
      <c r="H503" s="831"/>
      <c r="I503" s="831"/>
      <c r="J503" s="831">
        <v>1</v>
      </c>
      <c r="K503" s="831">
        <v>262</v>
      </c>
      <c r="L503" s="831">
        <v>1</v>
      </c>
      <c r="M503" s="831">
        <v>262</v>
      </c>
      <c r="N503" s="831"/>
      <c r="O503" s="831"/>
      <c r="P503" s="827"/>
      <c r="Q503" s="832"/>
    </row>
    <row r="504" spans="1:17" ht="14.45" customHeight="1" x14ac:dyDescent="0.2">
      <c r="A504" s="821" t="s">
        <v>8684</v>
      </c>
      <c r="B504" s="822" t="s">
        <v>8249</v>
      </c>
      <c r="C504" s="822" t="s">
        <v>6329</v>
      </c>
      <c r="D504" s="822" t="s">
        <v>8759</v>
      </c>
      <c r="E504" s="822" t="s">
        <v>8760</v>
      </c>
      <c r="F504" s="831"/>
      <c r="G504" s="831"/>
      <c r="H504" s="831"/>
      <c r="I504" s="831"/>
      <c r="J504" s="831">
        <v>1</v>
      </c>
      <c r="K504" s="831">
        <v>4102</v>
      </c>
      <c r="L504" s="831">
        <v>1</v>
      </c>
      <c r="M504" s="831">
        <v>4102</v>
      </c>
      <c r="N504" s="831"/>
      <c r="O504" s="831"/>
      <c r="P504" s="827"/>
      <c r="Q504" s="832"/>
    </row>
    <row r="505" spans="1:17" ht="14.45" customHeight="1" x14ac:dyDescent="0.2">
      <c r="A505" s="821" t="s">
        <v>8684</v>
      </c>
      <c r="B505" s="822" t="s">
        <v>8249</v>
      </c>
      <c r="C505" s="822" t="s">
        <v>6329</v>
      </c>
      <c r="D505" s="822" t="s">
        <v>8761</v>
      </c>
      <c r="E505" s="822" t="s">
        <v>8762</v>
      </c>
      <c r="F505" s="831">
        <v>1</v>
      </c>
      <c r="G505" s="831">
        <v>254</v>
      </c>
      <c r="H505" s="831"/>
      <c r="I505" s="831">
        <v>254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8684</v>
      </c>
      <c r="B506" s="822" t="s">
        <v>8249</v>
      </c>
      <c r="C506" s="822" t="s">
        <v>6329</v>
      </c>
      <c r="D506" s="822" t="s">
        <v>8763</v>
      </c>
      <c r="E506" s="822" t="s">
        <v>8764</v>
      </c>
      <c r="F506" s="831">
        <v>1</v>
      </c>
      <c r="G506" s="831">
        <v>423</v>
      </c>
      <c r="H506" s="831"/>
      <c r="I506" s="831">
        <v>423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8684</v>
      </c>
      <c r="B507" s="822" t="s">
        <v>8249</v>
      </c>
      <c r="C507" s="822" t="s">
        <v>6329</v>
      </c>
      <c r="D507" s="822" t="s">
        <v>8765</v>
      </c>
      <c r="E507" s="822" t="s">
        <v>8766</v>
      </c>
      <c r="F507" s="831">
        <v>5</v>
      </c>
      <c r="G507" s="831">
        <v>38370</v>
      </c>
      <c r="H507" s="831"/>
      <c r="I507" s="831">
        <v>7674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8684</v>
      </c>
      <c r="B508" s="822" t="s">
        <v>8249</v>
      </c>
      <c r="C508" s="822" t="s">
        <v>6329</v>
      </c>
      <c r="D508" s="822" t="s">
        <v>8767</v>
      </c>
      <c r="E508" s="822" t="s">
        <v>8768</v>
      </c>
      <c r="F508" s="831"/>
      <c r="G508" s="831"/>
      <c r="H508" s="831"/>
      <c r="I508" s="831"/>
      <c r="J508" s="831">
        <v>3</v>
      </c>
      <c r="K508" s="831">
        <v>2088</v>
      </c>
      <c r="L508" s="831">
        <v>1</v>
      </c>
      <c r="M508" s="831">
        <v>696</v>
      </c>
      <c r="N508" s="831">
        <v>2</v>
      </c>
      <c r="O508" s="831">
        <v>1394</v>
      </c>
      <c r="P508" s="827">
        <v>0.66762452107279691</v>
      </c>
      <c r="Q508" s="832">
        <v>697</v>
      </c>
    </row>
    <row r="509" spans="1:17" ht="14.45" customHeight="1" x14ac:dyDescent="0.2">
      <c r="A509" s="821" t="s">
        <v>8684</v>
      </c>
      <c r="B509" s="822" t="s">
        <v>8249</v>
      </c>
      <c r="C509" s="822" t="s">
        <v>6329</v>
      </c>
      <c r="D509" s="822" t="s">
        <v>8769</v>
      </c>
      <c r="E509" s="822" t="s">
        <v>8770</v>
      </c>
      <c r="F509" s="831"/>
      <c r="G509" s="831"/>
      <c r="H509" s="831"/>
      <c r="I509" s="831"/>
      <c r="J509" s="831">
        <v>1</v>
      </c>
      <c r="K509" s="831">
        <v>468</v>
      </c>
      <c r="L509" s="831">
        <v>1</v>
      </c>
      <c r="M509" s="831">
        <v>468</v>
      </c>
      <c r="N509" s="831"/>
      <c r="O509" s="831"/>
      <c r="P509" s="827"/>
      <c r="Q509" s="832"/>
    </row>
    <row r="510" spans="1:17" ht="14.45" customHeight="1" x14ac:dyDescent="0.2">
      <c r="A510" s="821" t="s">
        <v>8684</v>
      </c>
      <c r="B510" s="822" t="s">
        <v>7863</v>
      </c>
      <c r="C510" s="822" t="s">
        <v>6329</v>
      </c>
      <c r="D510" s="822" t="s">
        <v>8719</v>
      </c>
      <c r="E510" s="822" t="s">
        <v>8720</v>
      </c>
      <c r="F510" s="831">
        <v>0</v>
      </c>
      <c r="G510" s="831">
        <v>0</v>
      </c>
      <c r="H510" s="831"/>
      <c r="I510" s="831"/>
      <c r="J510" s="831"/>
      <c r="K510" s="831"/>
      <c r="L510" s="831"/>
      <c r="M510" s="831"/>
      <c r="N510" s="831">
        <v>0</v>
      </c>
      <c r="O510" s="831">
        <v>0</v>
      </c>
      <c r="P510" s="827"/>
      <c r="Q510" s="832"/>
    </row>
    <row r="511" spans="1:17" ht="14.45" customHeight="1" x14ac:dyDescent="0.2">
      <c r="A511" s="821" t="s">
        <v>8684</v>
      </c>
      <c r="B511" s="822" t="s">
        <v>7863</v>
      </c>
      <c r="C511" s="822" t="s">
        <v>6329</v>
      </c>
      <c r="D511" s="822" t="s">
        <v>8771</v>
      </c>
      <c r="E511" s="822" t="s">
        <v>8772</v>
      </c>
      <c r="F511" s="831">
        <v>1</v>
      </c>
      <c r="G511" s="831">
        <v>174</v>
      </c>
      <c r="H511" s="831"/>
      <c r="I511" s="831">
        <v>174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8773</v>
      </c>
      <c r="B512" s="822" t="s">
        <v>8601</v>
      </c>
      <c r="C512" s="822" t="s">
        <v>6329</v>
      </c>
      <c r="D512" s="822" t="s">
        <v>8602</v>
      </c>
      <c r="E512" s="822" t="s">
        <v>8603</v>
      </c>
      <c r="F512" s="831"/>
      <c r="G512" s="831"/>
      <c r="H512" s="831"/>
      <c r="I512" s="831"/>
      <c r="J512" s="831"/>
      <c r="K512" s="831"/>
      <c r="L512" s="831"/>
      <c r="M512" s="831"/>
      <c r="N512" s="831">
        <v>76</v>
      </c>
      <c r="O512" s="831">
        <v>13376</v>
      </c>
      <c r="P512" s="827"/>
      <c r="Q512" s="832">
        <v>176</v>
      </c>
    </row>
    <row r="513" spans="1:17" ht="14.45" customHeight="1" x14ac:dyDescent="0.2">
      <c r="A513" s="821" t="s">
        <v>8773</v>
      </c>
      <c r="B513" s="822" t="s">
        <v>8601</v>
      </c>
      <c r="C513" s="822" t="s">
        <v>6329</v>
      </c>
      <c r="D513" s="822" t="s">
        <v>8606</v>
      </c>
      <c r="E513" s="822" t="s">
        <v>8607</v>
      </c>
      <c r="F513" s="831"/>
      <c r="G513" s="831"/>
      <c r="H513" s="831"/>
      <c r="I513" s="831"/>
      <c r="J513" s="831"/>
      <c r="K513" s="831"/>
      <c r="L513" s="831"/>
      <c r="M513" s="831"/>
      <c r="N513" s="831">
        <v>23</v>
      </c>
      <c r="O513" s="831">
        <v>24725</v>
      </c>
      <c r="P513" s="827"/>
      <c r="Q513" s="832">
        <v>1075</v>
      </c>
    </row>
    <row r="514" spans="1:17" ht="14.45" customHeight="1" x14ac:dyDescent="0.2">
      <c r="A514" s="821" t="s">
        <v>8773</v>
      </c>
      <c r="B514" s="822" t="s">
        <v>8601</v>
      </c>
      <c r="C514" s="822" t="s">
        <v>6329</v>
      </c>
      <c r="D514" s="822" t="s">
        <v>8608</v>
      </c>
      <c r="E514" s="822" t="s">
        <v>8609</v>
      </c>
      <c r="F514" s="831"/>
      <c r="G514" s="831"/>
      <c r="H514" s="831"/>
      <c r="I514" s="831"/>
      <c r="J514" s="831"/>
      <c r="K514" s="831"/>
      <c r="L514" s="831"/>
      <c r="M514" s="831"/>
      <c r="N514" s="831">
        <v>14</v>
      </c>
      <c r="O514" s="831">
        <v>658</v>
      </c>
      <c r="P514" s="827"/>
      <c r="Q514" s="832">
        <v>47</v>
      </c>
    </row>
    <row r="515" spans="1:17" ht="14.45" customHeight="1" x14ac:dyDescent="0.2">
      <c r="A515" s="821" t="s">
        <v>8773</v>
      </c>
      <c r="B515" s="822" t="s">
        <v>8601</v>
      </c>
      <c r="C515" s="822" t="s">
        <v>6329</v>
      </c>
      <c r="D515" s="822" t="s">
        <v>8612</v>
      </c>
      <c r="E515" s="822" t="s">
        <v>8613</v>
      </c>
      <c r="F515" s="831"/>
      <c r="G515" s="831"/>
      <c r="H515" s="831"/>
      <c r="I515" s="831"/>
      <c r="J515" s="831"/>
      <c r="K515" s="831"/>
      <c r="L515" s="831"/>
      <c r="M515" s="831"/>
      <c r="N515" s="831">
        <v>26</v>
      </c>
      <c r="O515" s="831">
        <v>9828</v>
      </c>
      <c r="P515" s="827"/>
      <c r="Q515" s="832">
        <v>378</v>
      </c>
    </row>
    <row r="516" spans="1:17" ht="14.45" customHeight="1" x14ac:dyDescent="0.2">
      <c r="A516" s="821" t="s">
        <v>8773</v>
      </c>
      <c r="B516" s="822" t="s">
        <v>8601</v>
      </c>
      <c r="C516" s="822" t="s">
        <v>6329</v>
      </c>
      <c r="D516" s="822" t="s">
        <v>8614</v>
      </c>
      <c r="E516" s="822" t="s">
        <v>8615</v>
      </c>
      <c r="F516" s="831"/>
      <c r="G516" s="831"/>
      <c r="H516" s="831"/>
      <c r="I516" s="831"/>
      <c r="J516" s="831"/>
      <c r="K516" s="831"/>
      <c r="L516" s="831"/>
      <c r="M516" s="831"/>
      <c r="N516" s="831">
        <v>4</v>
      </c>
      <c r="O516" s="831">
        <v>140</v>
      </c>
      <c r="P516" s="827"/>
      <c r="Q516" s="832">
        <v>35</v>
      </c>
    </row>
    <row r="517" spans="1:17" ht="14.45" customHeight="1" x14ac:dyDescent="0.2">
      <c r="A517" s="821" t="s">
        <v>8773</v>
      </c>
      <c r="B517" s="822" t="s">
        <v>8601</v>
      </c>
      <c r="C517" s="822" t="s">
        <v>6329</v>
      </c>
      <c r="D517" s="822" t="s">
        <v>8616</v>
      </c>
      <c r="E517" s="822" t="s">
        <v>8617</v>
      </c>
      <c r="F517" s="831"/>
      <c r="G517" s="831"/>
      <c r="H517" s="831"/>
      <c r="I517" s="831"/>
      <c r="J517" s="831"/>
      <c r="K517" s="831"/>
      <c r="L517" s="831"/>
      <c r="M517" s="831"/>
      <c r="N517" s="831">
        <v>2</v>
      </c>
      <c r="O517" s="831">
        <v>1050</v>
      </c>
      <c r="P517" s="827"/>
      <c r="Q517" s="832">
        <v>525</v>
      </c>
    </row>
    <row r="518" spans="1:17" ht="14.45" customHeight="1" x14ac:dyDescent="0.2">
      <c r="A518" s="821" t="s">
        <v>8773</v>
      </c>
      <c r="B518" s="822" t="s">
        <v>8601</v>
      </c>
      <c r="C518" s="822" t="s">
        <v>6329</v>
      </c>
      <c r="D518" s="822" t="s">
        <v>8618</v>
      </c>
      <c r="E518" s="822" t="s">
        <v>8619</v>
      </c>
      <c r="F518" s="831"/>
      <c r="G518" s="831"/>
      <c r="H518" s="831"/>
      <c r="I518" s="831"/>
      <c r="J518" s="831"/>
      <c r="K518" s="831"/>
      <c r="L518" s="831"/>
      <c r="M518" s="831"/>
      <c r="N518" s="831">
        <v>3</v>
      </c>
      <c r="O518" s="831">
        <v>174</v>
      </c>
      <c r="P518" s="827"/>
      <c r="Q518" s="832">
        <v>58</v>
      </c>
    </row>
    <row r="519" spans="1:17" ht="14.45" customHeight="1" x14ac:dyDescent="0.2">
      <c r="A519" s="821" t="s">
        <v>8773</v>
      </c>
      <c r="B519" s="822" t="s">
        <v>8601</v>
      </c>
      <c r="C519" s="822" t="s">
        <v>6329</v>
      </c>
      <c r="D519" s="822" t="s">
        <v>8628</v>
      </c>
      <c r="E519" s="822" t="s">
        <v>8629</v>
      </c>
      <c r="F519" s="831"/>
      <c r="G519" s="831"/>
      <c r="H519" s="831"/>
      <c r="I519" s="831"/>
      <c r="J519" s="831"/>
      <c r="K519" s="831"/>
      <c r="L519" s="831"/>
      <c r="M519" s="831"/>
      <c r="N519" s="831">
        <v>4</v>
      </c>
      <c r="O519" s="831">
        <v>580</v>
      </c>
      <c r="P519" s="827"/>
      <c r="Q519" s="832">
        <v>145</v>
      </c>
    </row>
    <row r="520" spans="1:17" ht="14.45" customHeight="1" x14ac:dyDescent="0.2">
      <c r="A520" s="821" t="s">
        <v>8773</v>
      </c>
      <c r="B520" s="822" t="s">
        <v>8601</v>
      </c>
      <c r="C520" s="822" t="s">
        <v>6329</v>
      </c>
      <c r="D520" s="822" t="s">
        <v>8630</v>
      </c>
      <c r="E520" s="822" t="s">
        <v>8631</v>
      </c>
      <c r="F520" s="831"/>
      <c r="G520" s="831"/>
      <c r="H520" s="831"/>
      <c r="I520" s="831"/>
      <c r="J520" s="831"/>
      <c r="K520" s="831"/>
      <c r="L520" s="831"/>
      <c r="M520" s="831"/>
      <c r="N520" s="831">
        <v>2</v>
      </c>
      <c r="O520" s="831">
        <v>134</v>
      </c>
      <c r="P520" s="827"/>
      <c r="Q520" s="832">
        <v>67</v>
      </c>
    </row>
    <row r="521" spans="1:17" ht="14.45" customHeight="1" x14ac:dyDescent="0.2">
      <c r="A521" s="821" t="s">
        <v>8773</v>
      </c>
      <c r="B521" s="822" t="s">
        <v>8601</v>
      </c>
      <c r="C521" s="822" t="s">
        <v>6329</v>
      </c>
      <c r="D521" s="822" t="s">
        <v>8632</v>
      </c>
      <c r="E521" s="822" t="s">
        <v>8633</v>
      </c>
      <c r="F521" s="831"/>
      <c r="G521" s="831"/>
      <c r="H521" s="831"/>
      <c r="I521" s="831"/>
      <c r="J521" s="831"/>
      <c r="K521" s="831"/>
      <c r="L521" s="831"/>
      <c r="M521" s="831"/>
      <c r="N521" s="831">
        <v>173</v>
      </c>
      <c r="O521" s="831">
        <v>24047</v>
      </c>
      <c r="P521" s="827"/>
      <c r="Q521" s="832">
        <v>139</v>
      </c>
    </row>
    <row r="522" spans="1:17" ht="14.45" customHeight="1" x14ac:dyDescent="0.2">
      <c r="A522" s="821" t="s">
        <v>8773</v>
      </c>
      <c r="B522" s="822" t="s">
        <v>8601</v>
      </c>
      <c r="C522" s="822" t="s">
        <v>6329</v>
      </c>
      <c r="D522" s="822" t="s">
        <v>8634</v>
      </c>
      <c r="E522" s="822" t="s">
        <v>8635</v>
      </c>
      <c r="F522" s="831"/>
      <c r="G522" s="831"/>
      <c r="H522" s="831"/>
      <c r="I522" s="831"/>
      <c r="J522" s="831"/>
      <c r="K522" s="831"/>
      <c r="L522" s="831"/>
      <c r="M522" s="831"/>
      <c r="N522" s="831">
        <v>50</v>
      </c>
      <c r="O522" s="831">
        <v>4650</v>
      </c>
      <c r="P522" s="827"/>
      <c r="Q522" s="832">
        <v>93</v>
      </c>
    </row>
    <row r="523" spans="1:17" ht="14.45" customHeight="1" x14ac:dyDescent="0.2">
      <c r="A523" s="821" t="s">
        <v>8773</v>
      </c>
      <c r="B523" s="822" t="s">
        <v>8601</v>
      </c>
      <c r="C523" s="822" t="s">
        <v>6329</v>
      </c>
      <c r="D523" s="822" t="s">
        <v>8638</v>
      </c>
      <c r="E523" s="822" t="s">
        <v>8639</v>
      </c>
      <c r="F523" s="831"/>
      <c r="G523" s="831"/>
      <c r="H523" s="831"/>
      <c r="I523" s="831"/>
      <c r="J523" s="831"/>
      <c r="K523" s="831"/>
      <c r="L523" s="831"/>
      <c r="M523" s="831"/>
      <c r="N523" s="831">
        <v>12</v>
      </c>
      <c r="O523" s="831">
        <v>804</v>
      </c>
      <c r="P523" s="827"/>
      <c r="Q523" s="832">
        <v>67</v>
      </c>
    </row>
    <row r="524" spans="1:17" ht="14.45" customHeight="1" x14ac:dyDescent="0.2">
      <c r="A524" s="821" t="s">
        <v>8773</v>
      </c>
      <c r="B524" s="822" t="s">
        <v>8601</v>
      </c>
      <c r="C524" s="822" t="s">
        <v>6329</v>
      </c>
      <c r="D524" s="822" t="s">
        <v>8527</v>
      </c>
      <c r="E524" s="822" t="s">
        <v>8528</v>
      </c>
      <c r="F524" s="831"/>
      <c r="G524" s="831"/>
      <c r="H524" s="831"/>
      <c r="I524" s="831"/>
      <c r="J524" s="831"/>
      <c r="K524" s="831"/>
      <c r="L524" s="831"/>
      <c r="M524" s="831"/>
      <c r="N524" s="831">
        <v>20</v>
      </c>
      <c r="O524" s="831">
        <v>6580</v>
      </c>
      <c r="P524" s="827"/>
      <c r="Q524" s="832">
        <v>329</v>
      </c>
    </row>
    <row r="525" spans="1:17" ht="14.45" customHeight="1" x14ac:dyDescent="0.2">
      <c r="A525" s="821" t="s">
        <v>8773</v>
      </c>
      <c r="B525" s="822" t="s">
        <v>8601</v>
      </c>
      <c r="C525" s="822" t="s">
        <v>6329</v>
      </c>
      <c r="D525" s="822" t="s">
        <v>8644</v>
      </c>
      <c r="E525" s="822" t="s">
        <v>8645</v>
      </c>
      <c r="F525" s="831"/>
      <c r="G525" s="831"/>
      <c r="H525" s="831"/>
      <c r="I525" s="831"/>
      <c r="J525" s="831"/>
      <c r="K525" s="831"/>
      <c r="L525" s="831"/>
      <c r="M525" s="831"/>
      <c r="N525" s="831">
        <v>9</v>
      </c>
      <c r="O525" s="831">
        <v>468</v>
      </c>
      <c r="P525" s="827"/>
      <c r="Q525" s="832">
        <v>52</v>
      </c>
    </row>
    <row r="526" spans="1:17" ht="14.45" customHeight="1" x14ac:dyDescent="0.2">
      <c r="A526" s="821" t="s">
        <v>8773</v>
      </c>
      <c r="B526" s="822" t="s">
        <v>8601</v>
      </c>
      <c r="C526" s="822" t="s">
        <v>6329</v>
      </c>
      <c r="D526" s="822" t="s">
        <v>8650</v>
      </c>
      <c r="E526" s="822" t="s">
        <v>8651</v>
      </c>
      <c r="F526" s="831"/>
      <c r="G526" s="831"/>
      <c r="H526" s="831"/>
      <c r="I526" s="831"/>
      <c r="J526" s="831"/>
      <c r="K526" s="831"/>
      <c r="L526" s="831"/>
      <c r="M526" s="831"/>
      <c r="N526" s="831">
        <v>1</v>
      </c>
      <c r="O526" s="831">
        <v>211</v>
      </c>
      <c r="P526" s="827"/>
      <c r="Q526" s="832">
        <v>211</v>
      </c>
    </row>
    <row r="527" spans="1:17" ht="14.45" customHeight="1" x14ac:dyDescent="0.2">
      <c r="A527" s="821" t="s">
        <v>8773</v>
      </c>
      <c r="B527" s="822" t="s">
        <v>8601</v>
      </c>
      <c r="C527" s="822" t="s">
        <v>6329</v>
      </c>
      <c r="D527" s="822" t="s">
        <v>8654</v>
      </c>
      <c r="E527" s="822" t="s">
        <v>8655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617</v>
      </c>
      <c r="P527" s="827"/>
      <c r="Q527" s="832">
        <v>617</v>
      </c>
    </row>
    <row r="528" spans="1:17" ht="14.45" customHeight="1" x14ac:dyDescent="0.2">
      <c r="A528" s="821" t="s">
        <v>8773</v>
      </c>
      <c r="B528" s="822" t="s">
        <v>8601</v>
      </c>
      <c r="C528" s="822" t="s">
        <v>6329</v>
      </c>
      <c r="D528" s="822" t="s">
        <v>8670</v>
      </c>
      <c r="E528" s="822" t="s">
        <v>8671</v>
      </c>
      <c r="F528" s="831"/>
      <c r="G528" s="831"/>
      <c r="H528" s="831"/>
      <c r="I528" s="831"/>
      <c r="J528" s="831"/>
      <c r="K528" s="831"/>
      <c r="L528" s="831"/>
      <c r="M528" s="831"/>
      <c r="N528" s="831">
        <v>5</v>
      </c>
      <c r="O528" s="831">
        <v>7490</v>
      </c>
      <c r="P528" s="827"/>
      <c r="Q528" s="832">
        <v>1498</v>
      </c>
    </row>
    <row r="529" spans="1:17" ht="14.45" customHeight="1" x14ac:dyDescent="0.2">
      <c r="A529" s="821" t="s">
        <v>8773</v>
      </c>
      <c r="B529" s="822" t="s">
        <v>8601</v>
      </c>
      <c r="C529" s="822" t="s">
        <v>6329</v>
      </c>
      <c r="D529" s="822" t="s">
        <v>8672</v>
      </c>
      <c r="E529" s="822" t="s">
        <v>8673</v>
      </c>
      <c r="F529" s="831"/>
      <c r="G529" s="831"/>
      <c r="H529" s="831"/>
      <c r="I529" s="831"/>
      <c r="J529" s="831"/>
      <c r="K529" s="831"/>
      <c r="L529" s="831"/>
      <c r="M529" s="831"/>
      <c r="N529" s="831">
        <v>12</v>
      </c>
      <c r="O529" s="831">
        <v>3972</v>
      </c>
      <c r="P529" s="827"/>
      <c r="Q529" s="832">
        <v>331</v>
      </c>
    </row>
    <row r="530" spans="1:17" ht="14.45" customHeight="1" x14ac:dyDescent="0.2">
      <c r="A530" s="821" t="s">
        <v>8773</v>
      </c>
      <c r="B530" s="822" t="s">
        <v>8601</v>
      </c>
      <c r="C530" s="822" t="s">
        <v>6329</v>
      </c>
      <c r="D530" s="822" t="s">
        <v>8674</v>
      </c>
      <c r="E530" s="822" t="s">
        <v>8675</v>
      </c>
      <c r="F530" s="831"/>
      <c r="G530" s="831"/>
      <c r="H530" s="831"/>
      <c r="I530" s="831"/>
      <c r="J530" s="831"/>
      <c r="K530" s="831"/>
      <c r="L530" s="831"/>
      <c r="M530" s="831"/>
      <c r="N530" s="831">
        <v>15</v>
      </c>
      <c r="O530" s="831">
        <v>13410</v>
      </c>
      <c r="P530" s="827"/>
      <c r="Q530" s="832">
        <v>894</v>
      </c>
    </row>
    <row r="531" spans="1:17" ht="14.45" customHeight="1" x14ac:dyDescent="0.2">
      <c r="A531" s="821" t="s">
        <v>8773</v>
      </c>
      <c r="B531" s="822" t="s">
        <v>8601</v>
      </c>
      <c r="C531" s="822" t="s">
        <v>6329</v>
      </c>
      <c r="D531" s="822" t="s">
        <v>8678</v>
      </c>
      <c r="E531" s="822" t="s">
        <v>8679</v>
      </c>
      <c r="F531" s="831"/>
      <c r="G531" s="831"/>
      <c r="H531" s="831"/>
      <c r="I531" s="831"/>
      <c r="J531" s="831"/>
      <c r="K531" s="831"/>
      <c r="L531" s="831"/>
      <c r="M531" s="831"/>
      <c r="N531" s="831">
        <v>107</v>
      </c>
      <c r="O531" s="831">
        <v>28248</v>
      </c>
      <c r="P531" s="827"/>
      <c r="Q531" s="832">
        <v>264</v>
      </c>
    </row>
    <row r="532" spans="1:17" ht="14.45" customHeight="1" x14ac:dyDescent="0.2">
      <c r="A532" s="821" t="s">
        <v>8773</v>
      </c>
      <c r="B532" s="822" t="s">
        <v>8601</v>
      </c>
      <c r="C532" s="822" t="s">
        <v>6329</v>
      </c>
      <c r="D532" s="822" t="s">
        <v>8680</v>
      </c>
      <c r="E532" s="822" t="s">
        <v>8681</v>
      </c>
      <c r="F532" s="831"/>
      <c r="G532" s="831"/>
      <c r="H532" s="831"/>
      <c r="I532" s="831"/>
      <c r="J532" s="831"/>
      <c r="K532" s="831"/>
      <c r="L532" s="831"/>
      <c r="M532" s="831"/>
      <c r="N532" s="831">
        <v>22</v>
      </c>
      <c r="O532" s="831">
        <v>3674</v>
      </c>
      <c r="P532" s="827"/>
      <c r="Q532" s="832">
        <v>167</v>
      </c>
    </row>
    <row r="533" spans="1:17" ht="14.45" customHeight="1" x14ac:dyDescent="0.2">
      <c r="A533" s="821" t="s">
        <v>8773</v>
      </c>
      <c r="B533" s="822" t="s">
        <v>7863</v>
      </c>
      <c r="C533" s="822" t="s">
        <v>6329</v>
      </c>
      <c r="D533" s="822" t="s">
        <v>7877</v>
      </c>
      <c r="E533" s="822" t="s">
        <v>7878</v>
      </c>
      <c r="F533" s="831">
        <v>1</v>
      </c>
      <c r="G533" s="831">
        <v>509</v>
      </c>
      <c r="H533" s="831"/>
      <c r="I533" s="831">
        <v>509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8773</v>
      </c>
      <c r="B534" s="822" t="s">
        <v>7863</v>
      </c>
      <c r="C534" s="822" t="s">
        <v>6329</v>
      </c>
      <c r="D534" s="822" t="s">
        <v>8774</v>
      </c>
      <c r="E534" s="822" t="s">
        <v>8775</v>
      </c>
      <c r="F534" s="831">
        <v>1</v>
      </c>
      <c r="G534" s="831">
        <v>7150</v>
      </c>
      <c r="H534" s="831"/>
      <c r="I534" s="831">
        <v>7150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thickBot="1" x14ac:dyDescent="0.25">
      <c r="A535" s="813" t="s">
        <v>8773</v>
      </c>
      <c r="B535" s="814" t="s">
        <v>7863</v>
      </c>
      <c r="C535" s="814" t="s">
        <v>6329</v>
      </c>
      <c r="D535" s="814" t="s">
        <v>7842</v>
      </c>
      <c r="E535" s="814" t="s">
        <v>7843</v>
      </c>
      <c r="F535" s="833">
        <v>1</v>
      </c>
      <c r="G535" s="833">
        <v>179</v>
      </c>
      <c r="H535" s="833"/>
      <c r="I535" s="833">
        <v>179</v>
      </c>
      <c r="J535" s="833"/>
      <c r="K535" s="833"/>
      <c r="L535" s="833"/>
      <c r="M535" s="833"/>
      <c r="N535" s="833"/>
      <c r="O535" s="833"/>
      <c r="P535" s="819"/>
      <c r="Q535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B64AE37-7D86-4E4B-8493-E045970EAA2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4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2359</v>
      </c>
      <c r="D3" s="193">
        <f>SUBTOTAL(9,D6:D1048576)</f>
        <v>4119</v>
      </c>
      <c r="E3" s="193">
        <f>SUBTOTAL(9,E6:E1048576)</f>
        <v>5718</v>
      </c>
      <c r="F3" s="194">
        <f>IF(OR(E3=0,D3=0),"",E3/D3)</f>
        <v>1.3882010196649672</v>
      </c>
      <c r="G3" s="388">
        <f>SUBTOTAL(9,G6:G1048576)</f>
        <v>55522.377260000008</v>
      </c>
      <c r="H3" s="389">
        <f>SUBTOTAL(9,H6:H1048576)</f>
        <v>64227.063029999983</v>
      </c>
      <c r="I3" s="389">
        <f>SUBTOTAL(9,I6:I1048576)</f>
        <v>78893.389600000024</v>
      </c>
      <c r="J3" s="194">
        <f>IF(OR(I3=0,H3=0),"",I3/H3)</f>
        <v>1.2283511946225769</v>
      </c>
      <c r="K3" s="388">
        <f>SUBTOTAL(9,K6:K1048576)</f>
        <v>18855</v>
      </c>
      <c r="L3" s="389">
        <f>SUBTOTAL(9,L6:L1048576)</f>
        <v>18012.5</v>
      </c>
      <c r="M3" s="389">
        <f>SUBTOTAL(9,M6:M1048576)</f>
        <v>17773.5</v>
      </c>
      <c r="N3" s="195">
        <f>IF(OR(M3=0,E3=0),"",M3*1000/E3)</f>
        <v>3108.3420776495277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1"/>
      <c r="B5" s="972"/>
      <c r="C5" s="979">
        <v>2018</v>
      </c>
      <c r="D5" s="979">
        <v>2019</v>
      </c>
      <c r="E5" s="979">
        <v>2020</v>
      </c>
      <c r="F5" s="980" t="s">
        <v>2</v>
      </c>
      <c r="G5" s="990">
        <v>2018</v>
      </c>
      <c r="H5" s="979">
        <v>2019</v>
      </c>
      <c r="I5" s="979">
        <v>2020</v>
      </c>
      <c r="J5" s="980" t="s">
        <v>2</v>
      </c>
      <c r="K5" s="990">
        <v>2018</v>
      </c>
      <c r="L5" s="979">
        <v>2019</v>
      </c>
      <c r="M5" s="979">
        <v>2020</v>
      </c>
      <c r="N5" s="991" t="s">
        <v>92</v>
      </c>
    </row>
    <row r="6" spans="1:14" ht="14.45" customHeight="1" x14ac:dyDescent="0.2">
      <c r="A6" s="973" t="s">
        <v>7524</v>
      </c>
      <c r="B6" s="976" t="s">
        <v>8777</v>
      </c>
      <c r="C6" s="981">
        <v>350</v>
      </c>
      <c r="D6" s="982">
        <v>330</v>
      </c>
      <c r="E6" s="982">
        <v>355</v>
      </c>
      <c r="F6" s="987"/>
      <c r="G6" s="981">
        <v>10176.695759999999</v>
      </c>
      <c r="H6" s="982">
        <v>9557.952159999988</v>
      </c>
      <c r="I6" s="982">
        <v>10216.28880000002</v>
      </c>
      <c r="J6" s="987"/>
      <c r="K6" s="981">
        <v>3850</v>
      </c>
      <c r="L6" s="982">
        <v>3630</v>
      </c>
      <c r="M6" s="982">
        <v>3905</v>
      </c>
      <c r="N6" s="992">
        <v>11000</v>
      </c>
    </row>
    <row r="7" spans="1:14" ht="14.45" customHeight="1" x14ac:dyDescent="0.2">
      <c r="A7" s="974" t="s">
        <v>7569</v>
      </c>
      <c r="B7" s="977" t="s">
        <v>8777</v>
      </c>
      <c r="C7" s="983">
        <v>985</v>
      </c>
      <c r="D7" s="984">
        <v>969</v>
      </c>
      <c r="E7" s="984">
        <v>858</v>
      </c>
      <c r="F7" s="988"/>
      <c r="G7" s="983">
        <v>25058.095320000004</v>
      </c>
      <c r="H7" s="984">
        <v>24487.261080000051</v>
      </c>
      <c r="I7" s="984">
        <v>21626.459039999962</v>
      </c>
      <c r="J7" s="988"/>
      <c r="K7" s="983">
        <v>8865</v>
      </c>
      <c r="L7" s="984">
        <v>8721</v>
      </c>
      <c r="M7" s="984">
        <v>7722</v>
      </c>
      <c r="N7" s="993">
        <v>9000</v>
      </c>
    </row>
    <row r="8" spans="1:14" ht="14.45" customHeight="1" x14ac:dyDescent="0.2">
      <c r="A8" s="974" t="s">
        <v>7560</v>
      </c>
      <c r="B8" s="977" t="s">
        <v>8777</v>
      </c>
      <c r="C8" s="983">
        <v>821</v>
      </c>
      <c r="D8" s="984">
        <v>670</v>
      </c>
      <c r="E8" s="984">
        <v>685</v>
      </c>
      <c r="F8" s="988"/>
      <c r="G8" s="983">
        <v>18057.422360000004</v>
      </c>
      <c r="H8" s="984">
        <v>14582.00575999994</v>
      </c>
      <c r="I8" s="984">
        <v>14801.248440000045</v>
      </c>
      <c r="J8" s="988"/>
      <c r="K8" s="983">
        <v>5747</v>
      </c>
      <c r="L8" s="984">
        <v>4690</v>
      </c>
      <c r="M8" s="984">
        <v>4795</v>
      </c>
      <c r="N8" s="993">
        <v>7000</v>
      </c>
    </row>
    <row r="9" spans="1:14" ht="14.45" customHeight="1" x14ac:dyDescent="0.2">
      <c r="A9" s="974" t="s">
        <v>7526</v>
      </c>
      <c r="B9" s="977" t="s">
        <v>8777</v>
      </c>
      <c r="C9" s="983">
        <v>191</v>
      </c>
      <c r="D9" s="984">
        <v>477</v>
      </c>
      <c r="E9" s="984">
        <v>633</v>
      </c>
      <c r="F9" s="988"/>
      <c r="G9" s="983">
        <v>2158.3537400000014</v>
      </c>
      <c r="H9" s="984">
        <v>5109.9165000000003</v>
      </c>
      <c r="I9" s="984">
        <v>6796.6979399999864</v>
      </c>
      <c r="J9" s="988"/>
      <c r="K9" s="983">
        <v>382</v>
      </c>
      <c r="L9" s="984">
        <v>954</v>
      </c>
      <c r="M9" s="984">
        <v>1266</v>
      </c>
      <c r="N9" s="993">
        <v>2000</v>
      </c>
    </row>
    <row r="10" spans="1:14" ht="14.45" customHeight="1" x14ac:dyDescent="0.2">
      <c r="A10" s="974" t="s">
        <v>7562</v>
      </c>
      <c r="B10" s="977" t="s">
        <v>8777</v>
      </c>
      <c r="C10" s="983">
        <v>10</v>
      </c>
      <c r="D10" s="984">
        <v>13</v>
      </c>
      <c r="E10" s="984">
        <v>73</v>
      </c>
      <c r="F10" s="988"/>
      <c r="G10" s="983">
        <v>61.953280000000007</v>
      </c>
      <c r="H10" s="984">
        <v>78.202800000000011</v>
      </c>
      <c r="I10" s="984">
        <v>439.26660000000021</v>
      </c>
      <c r="J10" s="988"/>
      <c r="K10" s="983">
        <v>10</v>
      </c>
      <c r="L10" s="984">
        <v>13</v>
      </c>
      <c r="M10" s="984">
        <v>73</v>
      </c>
      <c r="N10" s="993">
        <v>1000</v>
      </c>
    </row>
    <row r="11" spans="1:14" ht="14.45" customHeight="1" x14ac:dyDescent="0.2">
      <c r="A11" s="974" t="s">
        <v>7558</v>
      </c>
      <c r="B11" s="977" t="s">
        <v>8777</v>
      </c>
      <c r="C11" s="983">
        <v>2</v>
      </c>
      <c r="D11" s="984">
        <v>9</v>
      </c>
      <c r="E11" s="984">
        <v>25</v>
      </c>
      <c r="F11" s="988"/>
      <c r="G11" s="983">
        <v>9.8567999999999998</v>
      </c>
      <c r="H11" s="984">
        <v>44.405999999999999</v>
      </c>
      <c r="I11" s="984">
        <v>123.43499999999996</v>
      </c>
      <c r="J11" s="988"/>
      <c r="K11" s="983">
        <v>1</v>
      </c>
      <c r="L11" s="984">
        <v>4.5</v>
      </c>
      <c r="M11" s="984">
        <v>12.5</v>
      </c>
      <c r="N11" s="993">
        <v>500</v>
      </c>
    </row>
    <row r="12" spans="1:14" ht="14.45" customHeight="1" x14ac:dyDescent="0.2">
      <c r="A12" s="974" t="s">
        <v>7611</v>
      </c>
      <c r="B12" s="977" t="s">
        <v>8778</v>
      </c>
      <c r="C12" s="983"/>
      <c r="D12" s="984">
        <v>721</v>
      </c>
      <c r="E12" s="984">
        <v>1439</v>
      </c>
      <c r="F12" s="988"/>
      <c r="G12" s="983"/>
      <c r="H12" s="984">
        <v>7781.5367999999999</v>
      </c>
      <c r="I12" s="984">
        <v>16396.126040000006</v>
      </c>
      <c r="J12" s="988"/>
      <c r="K12" s="983"/>
      <c r="L12" s="984">
        <v>0</v>
      </c>
      <c r="M12" s="984">
        <v>0</v>
      </c>
      <c r="N12" s="993">
        <v>0</v>
      </c>
    </row>
    <row r="13" spans="1:14" ht="14.45" customHeight="1" x14ac:dyDescent="0.2">
      <c r="A13" s="974" t="s">
        <v>7606</v>
      </c>
      <c r="B13" s="977" t="s">
        <v>8778</v>
      </c>
      <c r="C13" s="983"/>
      <c r="D13" s="984">
        <v>930</v>
      </c>
      <c r="E13" s="984">
        <v>847</v>
      </c>
      <c r="F13" s="988"/>
      <c r="G13" s="983"/>
      <c r="H13" s="984">
        <v>2585.7819299999992</v>
      </c>
      <c r="I13" s="984">
        <v>2405.2164199999993</v>
      </c>
      <c r="J13" s="988"/>
      <c r="K13" s="983"/>
      <c r="L13" s="984">
        <v>0</v>
      </c>
      <c r="M13" s="984">
        <v>0</v>
      </c>
      <c r="N13" s="993">
        <v>0</v>
      </c>
    </row>
    <row r="14" spans="1:14" ht="14.45" customHeight="1" thickBot="1" x14ac:dyDescent="0.25">
      <c r="A14" s="975" t="s">
        <v>7613</v>
      </c>
      <c r="B14" s="978" t="s">
        <v>8778</v>
      </c>
      <c r="C14" s="985"/>
      <c r="D14" s="986"/>
      <c r="E14" s="986">
        <v>803</v>
      </c>
      <c r="F14" s="989"/>
      <c r="G14" s="985"/>
      <c r="H14" s="986"/>
      <c r="I14" s="986">
        <v>6088.6513199999999</v>
      </c>
      <c r="J14" s="989"/>
      <c r="K14" s="985"/>
      <c r="L14" s="986"/>
      <c r="M14" s="986">
        <v>0</v>
      </c>
      <c r="N14" s="994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82D5B8B-C085-4D38-8283-AC8CB0A7C1D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0.19731296209626148</v>
      </c>
      <c r="C4" s="323">
        <f t="shared" ref="C4:M4" si="0">(C10+C8)/C6</f>
        <v>0.24573840081736806</v>
      </c>
      <c r="D4" s="323">
        <f t="shared" si="0"/>
        <v>0.25270509623922754</v>
      </c>
      <c r="E4" s="323">
        <f t="shared" si="0"/>
        <v>0.20585239975103251</v>
      </c>
      <c r="F4" s="323">
        <f t="shared" si="0"/>
        <v>0.20416473583810649</v>
      </c>
      <c r="G4" s="323">
        <f t="shared" si="0"/>
        <v>0.20354838377729104</v>
      </c>
      <c r="H4" s="323">
        <f t="shared" si="0"/>
        <v>0.2075469655454403</v>
      </c>
      <c r="I4" s="323">
        <f t="shared" si="0"/>
        <v>0.20883628419772535</v>
      </c>
      <c r="J4" s="323">
        <f t="shared" si="0"/>
        <v>0.2053874211018609</v>
      </c>
      <c r="K4" s="323">
        <f t="shared" si="0"/>
        <v>0.17197878824168039</v>
      </c>
      <c r="L4" s="323">
        <f t="shared" si="0"/>
        <v>0.2291742560821749</v>
      </c>
      <c r="M4" s="323">
        <f t="shared" si="0"/>
        <v>0.23692854237159899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22016.27447</v>
      </c>
      <c r="C5" s="323">
        <f>IF(ISERROR(VLOOKUP($A5,'Man Tab'!$A:$Q,COLUMN()+2,0)),0,VLOOKUP($A5,'Man Tab'!$A:$Q,COLUMN()+2,0))</f>
        <v>22167.768170000003</v>
      </c>
      <c r="D5" s="323">
        <f>IF(ISERROR(VLOOKUP($A5,'Man Tab'!$A:$Q,COLUMN()+2,0)),0,VLOOKUP($A5,'Man Tab'!$A:$Q,COLUMN()+2,0))</f>
        <v>20105.01295</v>
      </c>
      <c r="E5" s="323">
        <f>IF(ISERROR(VLOOKUP($A5,'Man Tab'!$A:$Q,COLUMN()+2,0)),0,VLOOKUP($A5,'Man Tab'!$A:$Q,COLUMN()+2,0))</f>
        <v>21215.339749999999</v>
      </c>
      <c r="F5" s="323">
        <f>IF(ISERROR(VLOOKUP($A5,'Man Tab'!$A:$Q,COLUMN()+2,0)),0,VLOOKUP($A5,'Man Tab'!$A:$Q,COLUMN()+2,0))</f>
        <v>21686.223550000002</v>
      </c>
      <c r="G5" s="323">
        <f>IF(ISERROR(VLOOKUP($A5,'Man Tab'!$A:$Q,COLUMN()+2,0)),0,VLOOKUP($A5,'Man Tab'!$A:$Q,COLUMN()+2,0))</f>
        <v>21550.759910000001</v>
      </c>
      <c r="H5" s="323">
        <f>IF(ISERROR(VLOOKUP($A5,'Man Tab'!$A:$Q,COLUMN()+2,0)),0,VLOOKUP($A5,'Man Tab'!$A:$Q,COLUMN()+2,0))</f>
        <v>26564.89906</v>
      </c>
      <c r="I5" s="323">
        <f>IF(ISERROR(VLOOKUP($A5,'Man Tab'!$A:$Q,COLUMN()+2,0)),0,VLOOKUP($A5,'Man Tab'!$A:$Q,COLUMN()+2,0))</f>
        <v>23478.925360000001</v>
      </c>
      <c r="J5" s="323">
        <f>IF(ISERROR(VLOOKUP($A5,'Man Tab'!$A:$Q,COLUMN()+2,0)),0,VLOOKUP($A5,'Man Tab'!$A:$Q,COLUMN()+2,0))</f>
        <v>23169.609190000003</v>
      </c>
      <c r="K5" s="323">
        <f>IF(ISERROR(VLOOKUP($A5,'Man Tab'!$A:$Q,COLUMN()+2,0)),0,VLOOKUP($A5,'Man Tab'!$A:$Q,COLUMN()+2,0))</f>
        <v>49756.822220000002</v>
      </c>
      <c r="L5" s="323">
        <f>IF(ISERROR(VLOOKUP($A5,'Man Tab'!$A:$Q,COLUMN()+2,0)),0,VLOOKUP($A5,'Man Tab'!$A:$Q,COLUMN()+2,0))</f>
        <v>43853.259560000006</v>
      </c>
      <c r="M5" s="323">
        <f>IF(ISERROR(VLOOKUP($A5,'Man Tab'!$A:$Q,COLUMN()+2,0)),0,VLOOKUP($A5,'Man Tab'!$A:$Q,COLUMN()+2,0))</f>
        <v>38527.503280000004</v>
      </c>
    </row>
    <row r="6" spans="1:13" ht="14.45" customHeight="1" x14ac:dyDescent="0.2">
      <c r="A6" s="324" t="s">
        <v>97</v>
      </c>
      <c r="B6" s="325">
        <f>B5</f>
        <v>22016.27447</v>
      </c>
      <c r="C6" s="325">
        <f t="shared" ref="C6:M6" si="1">C5+B6</f>
        <v>44184.04264</v>
      </c>
      <c r="D6" s="325">
        <f t="shared" si="1"/>
        <v>64289.055590000004</v>
      </c>
      <c r="E6" s="325">
        <f t="shared" si="1"/>
        <v>85504.395340000003</v>
      </c>
      <c r="F6" s="325">
        <f t="shared" si="1"/>
        <v>107190.61889000001</v>
      </c>
      <c r="G6" s="325">
        <f t="shared" si="1"/>
        <v>128741.37880000001</v>
      </c>
      <c r="H6" s="325">
        <f t="shared" si="1"/>
        <v>155306.27786</v>
      </c>
      <c r="I6" s="325">
        <f t="shared" si="1"/>
        <v>178785.20322</v>
      </c>
      <c r="J6" s="325">
        <f t="shared" si="1"/>
        <v>201954.81241000001</v>
      </c>
      <c r="K6" s="325">
        <f t="shared" si="1"/>
        <v>251711.63463000002</v>
      </c>
      <c r="L6" s="325">
        <f t="shared" si="1"/>
        <v>295564.89419000002</v>
      </c>
      <c r="M6" s="325">
        <f t="shared" si="1"/>
        <v>334092.39747000003</v>
      </c>
    </row>
    <row r="7" spans="1:13" ht="14.45" customHeight="1" x14ac:dyDescent="0.2">
      <c r="A7" s="324" t="s">
        <v>125</v>
      </c>
      <c r="B7" s="324">
        <v>129.26</v>
      </c>
      <c r="C7" s="324">
        <v>332.39100000000002</v>
      </c>
      <c r="D7" s="324">
        <v>503.346</v>
      </c>
      <c r="E7" s="324">
        <v>541.84299999999996</v>
      </c>
      <c r="F7" s="324">
        <v>670.74199999999996</v>
      </c>
      <c r="G7" s="324">
        <v>798.19</v>
      </c>
      <c r="H7" s="324">
        <v>988.77499999999998</v>
      </c>
      <c r="I7" s="324">
        <v>1148.0139999999999</v>
      </c>
      <c r="J7" s="324">
        <v>1268.3109999999999</v>
      </c>
      <c r="K7" s="324">
        <v>1315.54</v>
      </c>
      <c r="L7" s="324">
        <v>2121.5479999999998</v>
      </c>
      <c r="M7" s="324">
        <v>2502.2199999999998</v>
      </c>
    </row>
    <row r="8" spans="1:13" ht="14.45" customHeight="1" x14ac:dyDescent="0.2">
      <c r="A8" s="324" t="s">
        <v>98</v>
      </c>
      <c r="B8" s="325">
        <f>B7*30</f>
        <v>3877.7999999999997</v>
      </c>
      <c r="C8" s="325">
        <f t="shared" ref="C8:M8" si="2">C7*30</f>
        <v>9971.7300000000014</v>
      </c>
      <c r="D8" s="325">
        <f t="shared" si="2"/>
        <v>15100.380000000001</v>
      </c>
      <c r="E8" s="325">
        <f t="shared" si="2"/>
        <v>16255.289999999999</v>
      </c>
      <c r="F8" s="325">
        <f t="shared" si="2"/>
        <v>20122.259999999998</v>
      </c>
      <c r="G8" s="325">
        <f t="shared" si="2"/>
        <v>23945.7</v>
      </c>
      <c r="H8" s="325">
        <f t="shared" si="2"/>
        <v>29663.25</v>
      </c>
      <c r="I8" s="325">
        <f t="shared" si="2"/>
        <v>34440.42</v>
      </c>
      <c r="J8" s="325">
        <f t="shared" si="2"/>
        <v>38049.329999999994</v>
      </c>
      <c r="K8" s="325">
        <f t="shared" si="2"/>
        <v>39466.199999999997</v>
      </c>
      <c r="L8" s="325">
        <f t="shared" si="2"/>
        <v>63646.439999999995</v>
      </c>
      <c r="M8" s="325">
        <f t="shared" si="2"/>
        <v>75066.599999999991</v>
      </c>
    </row>
    <row r="9" spans="1:13" ht="14.45" customHeight="1" x14ac:dyDescent="0.2">
      <c r="A9" s="324" t="s">
        <v>126</v>
      </c>
      <c r="B9" s="324">
        <v>466296.33</v>
      </c>
      <c r="C9" s="324">
        <v>419689.65</v>
      </c>
      <c r="D9" s="324">
        <v>259806</v>
      </c>
      <c r="E9" s="324">
        <v>200202.99</v>
      </c>
      <c r="F9" s="324">
        <v>416289.42</v>
      </c>
      <c r="G9" s="324">
        <v>497115.18999999994</v>
      </c>
      <c r="H9" s="324">
        <v>310697.12</v>
      </c>
      <c r="I9" s="324">
        <v>326320.81</v>
      </c>
      <c r="J9" s="324">
        <v>533230.59</v>
      </c>
      <c r="K9" s="324">
        <v>393213.81000000006</v>
      </c>
      <c r="L9" s="324">
        <v>266562.83999999997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466.29633000000001</v>
      </c>
      <c r="C10" s="325">
        <f t="shared" ref="C10:M10" si="3">C9/1000+B10</f>
        <v>885.98598000000004</v>
      </c>
      <c r="D10" s="325">
        <f t="shared" si="3"/>
        <v>1145.79198</v>
      </c>
      <c r="E10" s="325">
        <f t="shared" si="3"/>
        <v>1345.99497</v>
      </c>
      <c r="F10" s="325">
        <f t="shared" si="3"/>
        <v>1762.28439</v>
      </c>
      <c r="G10" s="325">
        <f t="shared" si="3"/>
        <v>2259.3995799999998</v>
      </c>
      <c r="H10" s="325">
        <f t="shared" si="3"/>
        <v>2570.0966999999996</v>
      </c>
      <c r="I10" s="325">
        <f t="shared" si="3"/>
        <v>2896.4175099999998</v>
      </c>
      <c r="J10" s="325">
        <f t="shared" si="3"/>
        <v>3429.6480999999999</v>
      </c>
      <c r="K10" s="325">
        <f t="shared" si="3"/>
        <v>3822.8619100000001</v>
      </c>
      <c r="L10" s="325">
        <f t="shared" si="3"/>
        <v>4089.4247500000001</v>
      </c>
      <c r="M10" s="325">
        <f t="shared" si="3"/>
        <v>4089.4247500000001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848A49D2-13ED-414F-83BD-3157E403377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24630.000000700002</v>
      </c>
      <c r="C7" s="56">
        <v>2052.5000000583336</v>
      </c>
      <c r="D7" s="56">
        <v>2110.95073</v>
      </c>
      <c r="E7" s="56">
        <v>2306.4367200000002</v>
      </c>
      <c r="F7" s="56">
        <v>1453.7188000000001</v>
      </c>
      <c r="G7" s="56">
        <v>1392.32251</v>
      </c>
      <c r="H7" s="56">
        <v>1848.7487599999999</v>
      </c>
      <c r="I7" s="56">
        <v>2073.1524399999998</v>
      </c>
      <c r="J7" s="56">
        <v>1647.22036</v>
      </c>
      <c r="K7" s="56">
        <v>2267.12788</v>
      </c>
      <c r="L7" s="56">
        <v>1964.52736</v>
      </c>
      <c r="M7" s="56">
        <v>2810.9198999999999</v>
      </c>
      <c r="N7" s="56">
        <v>3537.2961399999999</v>
      </c>
      <c r="O7" s="56">
        <v>4540.7831999999999</v>
      </c>
      <c r="P7" s="57">
        <v>27953.2048</v>
      </c>
      <c r="Q7" s="185">
        <v>1.1349250831995756</v>
      </c>
    </row>
    <row r="8" spans="1:17" ht="14.45" customHeight="1" x14ac:dyDescent="0.2">
      <c r="A8" s="19" t="s">
        <v>36</v>
      </c>
      <c r="B8" s="55">
        <v>4389.9593408000001</v>
      </c>
      <c r="C8" s="56">
        <v>365.82994506666665</v>
      </c>
      <c r="D8" s="56">
        <v>201.66</v>
      </c>
      <c r="E8" s="56">
        <v>249.88</v>
      </c>
      <c r="F8" s="56">
        <v>113.44</v>
      </c>
      <c r="G8" s="56">
        <v>289.94</v>
      </c>
      <c r="H8" s="56">
        <v>368.01</v>
      </c>
      <c r="I8" s="56">
        <v>232.12</v>
      </c>
      <c r="J8" s="56">
        <v>144.94</v>
      </c>
      <c r="K8" s="56">
        <v>506.72</v>
      </c>
      <c r="L8" s="56">
        <v>220.7706</v>
      </c>
      <c r="M8" s="56">
        <v>227.0718</v>
      </c>
      <c r="N8" s="56">
        <v>344.98</v>
      </c>
      <c r="O8" s="56">
        <v>755.00760000000002</v>
      </c>
      <c r="P8" s="57">
        <v>3654.54</v>
      </c>
      <c r="Q8" s="185">
        <v>0.83247695850732373</v>
      </c>
    </row>
    <row r="9" spans="1:17" ht="14.45" customHeight="1" x14ac:dyDescent="0.2">
      <c r="A9" s="19" t="s">
        <v>37</v>
      </c>
      <c r="B9" s="55">
        <v>15324.999998900001</v>
      </c>
      <c r="C9" s="56">
        <v>1277.0833332416667</v>
      </c>
      <c r="D9" s="56">
        <v>1377.6113700000001</v>
      </c>
      <c r="E9" s="56">
        <v>1411.2480700000001</v>
      </c>
      <c r="F9" s="56">
        <v>1138.8150500000002</v>
      </c>
      <c r="G9" s="56">
        <v>778.00694999999996</v>
      </c>
      <c r="H9" s="56">
        <v>1164.99542</v>
      </c>
      <c r="I9" s="56">
        <v>1243.2404099999999</v>
      </c>
      <c r="J9" s="56">
        <v>1119.69227</v>
      </c>
      <c r="K9" s="56">
        <v>1268.3391200000001</v>
      </c>
      <c r="L9" s="56">
        <v>1327.0088500000002</v>
      </c>
      <c r="M9" s="56">
        <v>2636.9483999999998</v>
      </c>
      <c r="N9" s="56">
        <v>3133.8926699999997</v>
      </c>
      <c r="O9" s="56">
        <v>2445.2464900000004</v>
      </c>
      <c r="P9" s="57">
        <v>19045.04507</v>
      </c>
      <c r="Q9" s="185">
        <v>1.2427435609374891</v>
      </c>
    </row>
    <row r="10" spans="1:17" ht="14.45" customHeight="1" x14ac:dyDescent="0.2">
      <c r="A10" s="19" t="s">
        <v>38</v>
      </c>
      <c r="B10" s="55">
        <v>179.24833960000001</v>
      </c>
      <c r="C10" s="56">
        <v>14.937361633333333</v>
      </c>
      <c r="D10" s="56">
        <v>18.399759999999997</v>
      </c>
      <c r="E10" s="56">
        <v>23.518419999999999</v>
      </c>
      <c r="F10" s="56">
        <v>19.60989</v>
      </c>
      <c r="G10" s="56">
        <v>14.136760000000001</v>
      </c>
      <c r="H10" s="56">
        <v>14.107569999999999</v>
      </c>
      <c r="I10" s="56">
        <v>12.648100000000001</v>
      </c>
      <c r="J10" s="56">
        <v>16.2437</v>
      </c>
      <c r="K10" s="56">
        <v>9.9418600000000001</v>
      </c>
      <c r="L10" s="56">
        <v>19.254330000000003</v>
      </c>
      <c r="M10" s="56">
        <v>22.6707</v>
      </c>
      <c r="N10" s="56">
        <v>13.78285</v>
      </c>
      <c r="O10" s="56">
        <v>27.92013</v>
      </c>
      <c r="P10" s="57">
        <v>212.23407</v>
      </c>
      <c r="Q10" s="185">
        <v>1.1840225157656077</v>
      </c>
    </row>
    <row r="11" spans="1:17" ht="14.45" customHeight="1" x14ac:dyDescent="0.2">
      <c r="A11" s="19" t="s">
        <v>39</v>
      </c>
      <c r="B11" s="55">
        <v>1561.8068143</v>
      </c>
      <c r="C11" s="56">
        <v>130.15056785833335</v>
      </c>
      <c r="D11" s="56">
        <v>119.33902999999999</v>
      </c>
      <c r="E11" s="56">
        <v>111.36571000000001</v>
      </c>
      <c r="F11" s="56">
        <v>122.38508999999999</v>
      </c>
      <c r="G11" s="56">
        <v>108.17410000000001</v>
      </c>
      <c r="H11" s="56">
        <v>119.72211999999999</v>
      </c>
      <c r="I11" s="56">
        <v>148.42905999999999</v>
      </c>
      <c r="J11" s="56">
        <v>103.46971000000001</v>
      </c>
      <c r="K11" s="56">
        <v>104.81053</v>
      </c>
      <c r="L11" s="56">
        <v>174.91762</v>
      </c>
      <c r="M11" s="56">
        <v>194.14716000000001</v>
      </c>
      <c r="N11" s="56">
        <v>260.39314000000002</v>
      </c>
      <c r="O11" s="56">
        <v>170.26143999999999</v>
      </c>
      <c r="P11" s="57">
        <v>1737.4147099999998</v>
      </c>
      <c r="Q11" s="185">
        <v>1.1124389355278277</v>
      </c>
    </row>
    <row r="12" spans="1:17" ht="14.45" customHeight="1" x14ac:dyDescent="0.2">
      <c r="A12" s="19" t="s">
        <v>40</v>
      </c>
      <c r="B12" s="55">
        <v>1385.8235142000001</v>
      </c>
      <c r="C12" s="56">
        <v>115.48529285000001</v>
      </c>
      <c r="D12" s="56">
        <v>2.1690999999999998</v>
      </c>
      <c r="E12" s="56">
        <v>45.155720000000002</v>
      </c>
      <c r="F12" s="56">
        <v>48.107089999999999</v>
      </c>
      <c r="G12" s="56">
        <v>24.334439999999997</v>
      </c>
      <c r="H12" s="56">
        <v>15.563649999999999</v>
      </c>
      <c r="I12" s="56">
        <v>130.58663000000001</v>
      </c>
      <c r="J12" s="56">
        <v>95.608130000000003</v>
      </c>
      <c r="K12" s="56">
        <v>72.403490000000005</v>
      </c>
      <c r="L12" s="56">
        <v>245.27876999999998</v>
      </c>
      <c r="M12" s="56">
        <v>126.45792999999999</v>
      </c>
      <c r="N12" s="56">
        <v>211.03414000000001</v>
      </c>
      <c r="O12" s="56">
        <v>42.985339999999994</v>
      </c>
      <c r="P12" s="57">
        <v>1059.68443</v>
      </c>
      <c r="Q12" s="185">
        <v>0.76466044856493021</v>
      </c>
    </row>
    <row r="13" spans="1:17" ht="14.45" customHeight="1" x14ac:dyDescent="0.2">
      <c r="A13" s="19" t="s">
        <v>41</v>
      </c>
      <c r="B13" s="55">
        <v>644.99999990000003</v>
      </c>
      <c r="C13" s="56">
        <v>53.74999999166667</v>
      </c>
      <c r="D13" s="56">
        <v>42.904249999999998</v>
      </c>
      <c r="E13" s="56">
        <v>57.058070000000001</v>
      </c>
      <c r="F13" s="56">
        <v>101.10817999999999</v>
      </c>
      <c r="G13" s="56">
        <v>418.81304</v>
      </c>
      <c r="H13" s="56">
        <v>79.039419999999993</v>
      </c>
      <c r="I13" s="56">
        <v>151.76987</v>
      </c>
      <c r="J13" s="56">
        <v>58.760449999999999</v>
      </c>
      <c r="K13" s="56">
        <v>102.76632000000001</v>
      </c>
      <c r="L13" s="56">
        <v>244.44730999999999</v>
      </c>
      <c r="M13" s="56">
        <v>1131.11772</v>
      </c>
      <c r="N13" s="56">
        <v>1767.6998700000001</v>
      </c>
      <c r="O13" s="56">
        <v>880.65892000000008</v>
      </c>
      <c r="P13" s="57">
        <v>5036.1434200000003</v>
      </c>
      <c r="Q13" s="185">
        <v>7.8079742957841818</v>
      </c>
    </row>
    <row r="14" spans="1:17" ht="14.45" customHeight="1" x14ac:dyDescent="0.2">
      <c r="A14" s="19" t="s">
        <v>42</v>
      </c>
      <c r="B14" s="55">
        <v>1419.5679050000001</v>
      </c>
      <c r="C14" s="56">
        <v>118.29732541666668</v>
      </c>
      <c r="D14" s="56">
        <v>174.947</v>
      </c>
      <c r="E14" s="56">
        <v>134.99100000000001</v>
      </c>
      <c r="F14" s="56">
        <v>135.19499999999999</v>
      </c>
      <c r="G14" s="56">
        <v>107.806</v>
      </c>
      <c r="H14" s="56">
        <v>99.885999999999996</v>
      </c>
      <c r="I14" s="56">
        <v>81.772999999999996</v>
      </c>
      <c r="J14" s="56">
        <v>81.048000000000002</v>
      </c>
      <c r="K14" s="56">
        <v>80.498000000000005</v>
      </c>
      <c r="L14" s="56">
        <v>85.477999999999994</v>
      </c>
      <c r="M14" s="56">
        <v>118.34099999999999</v>
      </c>
      <c r="N14" s="56">
        <v>141.50899999999999</v>
      </c>
      <c r="O14" s="56">
        <v>150.29499999999999</v>
      </c>
      <c r="P14" s="57">
        <v>1391.7670000000001</v>
      </c>
      <c r="Q14" s="185">
        <v>0.98041593860915022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1134.4987034000001</v>
      </c>
      <c r="C17" s="56">
        <v>94.541558616666677</v>
      </c>
      <c r="D17" s="56">
        <v>57.99015</v>
      </c>
      <c r="E17" s="56">
        <v>110.47534</v>
      </c>
      <c r="F17" s="56">
        <v>32.814029999999995</v>
      </c>
      <c r="G17" s="56">
        <v>9.1752299999999991</v>
      </c>
      <c r="H17" s="56">
        <v>14.867090000000001</v>
      </c>
      <c r="I17" s="56">
        <v>16.48395</v>
      </c>
      <c r="J17" s="56">
        <v>232.53401000000002</v>
      </c>
      <c r="K17" s="56">
        <v>51.731029999999997</v>
      </c>
      <c r="L17" s="56">
        <v>55.128749999999997</v>
      </c>
      <c r="M17" s="56">
        <v>63.412529999999997</v>
      </c>
      <c r="N17" s="56">
        <v>21.345310000000001</v>
      </c>
      <c r="O17" s="56">
        <v>199.72622000000001</v>
      </c>
      <c r="P17" s="57">
        <v>865.68363999999997</v>
      </c>
      <c r="Q17" s="185">
        <v>0.76305388221742054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7.3689999999999998</v>
      </c>
      <c r="E18" s="56">
        <v>20.331</v>
      </c>
      <c r="F18" s="56">
        <v>17.818000000000001</v>
      </c>
      <c r="G18" s="56">
        <v>7.2809999999999997</v>
      </c>
      <c r="H18" s="56">
        <v>2.4</v>
      </c>
      <c r="I18" s="56">
        <v>-5.1529999999999996</v>
      </c>
      <c r="J18" s="56">
        <v>6.1180000000000003</v>
      </c>
      <c r="K18" s="56">
        <v>2.7E-2</v>
      </c>
      <c r="L18" s="56">
        <v>6</v>
      </c>
      <c r="M18" s="56">
        <v>13.282</v>
      </c>
      <c r="N18" s="56">
        <v>0</v>
      </c>
      <c r="O18" s="56">
        <v>0</v>
      </c>
      <c r="P18" s="57">
        <v>75.472999999999999</v>
      </c>
      <c r="Q18" s="185" t="s">
        <v>329</v>
      </c>
    </row>
    <row r="19" spans="1:17" ht="14.45" customHeight="1" x14ac:dyDescent="0.2">
      <c r="A19" s="19" t="s">
        <v>47</v>
      </c>
      <c r="B19" s="55">
        <v>5432.2634007999995</v>
      </c>
      <c r="C19" s="56">
        <v>452.68861673333328</v>
      </c>
      <c r="D19" s="56">
        <v>776.82299999999998</v>
      </c>
      <c r="E19" s="56">
        <v>391.21247999999997</v>
      </c>
      <c r="F19" s="56">
        <v>456.77962000000002</v>
      </c>
      <c r="G19" s="56">
        <v>401.14897999999999</v>
      </c>
      <c r="H19" s="56">
        <v>439.78881000000001</v>
      </c>
      <c r="I19" s="56">
        <v>317.64976000000001</v>
      </c>
      <c r="J19" s="56">
        <v>395.36671000000001</v>
      </c>
      <c r="K19" s="56">
        <v>668.52681999999993</v>
      </c>
      <c r="L19" s="56">
        <v>559.81736999999998</v>
      </c>
      <c r="M19" s="56">
        <v>556.92448999999999</v>
      </c>
      <c r="N19" s="56">
        <v>611.81611999999996</v>
      </c>
      <c r="O19" s="56">
        <v>521.55114000000003</v>
      </c>
      <c r="P19" s="57">
        <v>6097.4053000000004</v>
      </c>
      <c r="Q19" s="185">
        <v>1.1224428659151628</v>
      </c>
    </row>
    <row r="20" spans="1:17" ht="14.45" customHeight="1" x14ac:dyDescent="0.2">
      <c r="A20" s="19" t="s">
        <v>48</v>
      </c>
      <c r="B20" s="55">
        <v>210141.43162230001</v>
      </c>
      <c r="C20" s="56">
        <v>17511.785968525</v>
      </c>
      <c r="D20" s="56">
        <v>16066.46833</v>
      </c>
      <c r="E20" s="56">
        <v>16389.808489999999</v>
      </c>
      <c r="F20" s="56">
        <v>15546.10591</v>
      </c>
      <c r="G20" s="56">
        <v>16747.667740000001</v>
      </c>
      <c r="H20" s="56">
        <v>16591.32962</v>
      </c>
      <c r="I20" s="56">
        <v>16233.460140000001</v>
      </c>
      <c r="J20" s="56">
        <v>21753.199550000001</v>
      </c>
      <c r="K20" s="56">
        <v>17440.122670000001</v>
      </c>
      <c r="L20" s="56">
        <v>17343.542309999997</v>
      </c>
      <c r="M20" s="56">
        <v>40934.20233</v>
      </c>
      <c r="N20" s="56">
        <v>32864.821040000003</v>
      </c>
      <c r="O20" s="56">
        <v>27818.848559999999</v>
      </c>
      <c r="P20" s="57">
        <v>255729.57669000002</v>
      </c>
      <c r="Q20" s="185">
        <v>1.2169402992820491</v>
      </c>
    </row>
    <row r="21" spans="1:17" ht="14.45" customHeight="1" x14ac:dyDescent="0.2">
      <c r="A21" s="20" t="s">
        <v>49</v>
      </c>
      <c r="B21" s="55">
        <v>10403.303037900001</v>
      </c>
      <c r="C21" s="56">
        <v>866.94191982500013</v>
      </c>
      <c r="D21" s="56">
        <v>1048.8496699999998</v>
      </c>
      <c r="E21" s="56">
        <v>884.39657</v>
      </c>
      <c r="F21" s="56">
        <v>887.99656999999991</v>
      </c>
      <c r="G21" s="56">
        <v>901.47460999999998</v>
      </c>
      <c r="H21" s="56">
        <v>907.47198000000003</v>
      </c>
      <c r="I21" s="56">
        <v>907.45699000000002</v>
      </c>
      <c r="J21" s="56">
        <v>907.49782999999991</v>
      </c>
      <c r="K21" s="56">
        <v>905.91082999999992</v>
      </c>
      <c r="L21" s="56">
        <v>905.67554000000007</v>
      </c>
      <c r="M21" s="56">
        <v>905.66723999999999</v>
      </c>
      <c r="N21" s="56">
        <v>909.21546000000001</v>
      </c>
      <c r="O21" s="56">
        <v>921.84626000000003</v>
      </c>
      <c r="P21" s="57">
        <v>10993.45955</v>
      </c>
      <c r="Q21" s="185">
        <v>1.0567278017327779</v>
      </c>
    </row>
    <row r="22" spans="1:17" ht="14.45" customHeight="1" x14ac:dyDescent="0.2">
      <c r="A22" s="19" t="s">
        <v>50</v>
      </c>
      <c r="B22" s="55">
        <v>58.319057299999997</v>
      </c>
      <c r="C22" s="56">
        <v>4.8599214416666667</v>
      </c>
      <c r="D22" s="56">
        <v>10</v>
      </c>
      <c r="E22" s="56">
        <v>0</v>
      </c>
      <c r="F22" s="56">
        <v>0</v>
      </c>
      <c r="G22" s="56">
        <v>4.4165000000000001</v>
      </c>
      <c r="H22" s="56">
        <v>14.91325</v>
      </c>
      <c r="I22" s="56">
        <v>4.4165000000000001</v>
      </c>
      <c r="J22" s="56">
        <v>0</v>
      </c>
      <c r="K22" s="56">
        <v>0</v>
      </c>
      <c r="L22" s="56">
        <v>13.76221</v>
      </c>
      <c r="M22" s="56">
        <v>13.744</v>
      </c>
      <c r="N22" s="56">
        <v>34.473099999999995</v>
      </c>
      <c r="O22" s="56">
        <v>36.015500000000003</v>
      </c>
      <c r="P22" s="57">
        <v>131.74106</v>
      </c>
      <c r="Q22" s="185">
        <v>2.2589710139227508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238.71405839995714</v>
      </c>
      <c r="C24" s="56">
        <v>19.892838199996429</v>
      </c>
      <c r="D24" s="56">
        <v>0.7930800000031013</v>
      </c>
      <c r="E24" s="56">
        <v>31.890580000002956</v>
      </c>
      <c r="F24" s="56">
        <v>31.119719999998779</v>
      </c>
      <c r="G24" s="56">
        <v>10.641889999998966</v>
      </c>
      <c r="H24" s="56">
        <v>5.3798600000009174</v>
      </c>
      <c r="I24" s="56">
        <v>2.7260600000008708</v>
      </c>
      <c r="J24" s="56">
        <v>3.2003399999994144</v>
      </c>
      <c r="K24" s="56">
        <v>-1.8999999883817509E-4</v>
      </c>
      <c r="L24" s="56">
        <v>4.0001700000029814</v>
      </c>
      <c r="M24" s="56">
        <v>1.9150200000003679</v>
      </c>
      <c r="N24" s="56">
        <v>1.0007200000036391</v>
      </c>
      <c r="O24" s="56">
        <v>16.357480000006035</v>
      </c>
      <c r="P24" s="57">
        <v>109.02473000001919</v>
      </c>
      <c r="Q24" s="185">
        <v>0.4567168382573934</v>
      </c>
    </row>
    <row r="25" spans="1:17" ht="14.45" customHeight="1" x14ac:dyDescent="0.2">
      <c r="A25" s="21" t="s">
        <v>53</v>
      </c>
      <c r="B25" s="58">
        <v>276944.93579349999</v>
      </c>
      <c r="C25" s="59">
        <v>23078.744649458331</v>
      </c>
      <c r="D25" s="59">
        <v>22016.27447</v>
      </c>
      <c r="E25" s="59">
        <v>22167.768170000003</v>
      </c>
      <c r="F25" s="59">
        <v>20105.01295</v>
      </c>
      <c r="G25" s="59">
        <v>21215.339749999999</v>
      </c>
      <c r="H25" s="59">
        <v>21686.223550000002</v>
      </c>
      <c r="I25" s="59">
        <v>21550.759910000001</v>
      </c>
      <c r="J25" s="59">
        <v>26564.89906</v>
      </c>
      <c r="K25" s="59">
        <v>23478.925360000001</v>
      </c>
      <c r="L25" s="59">
        <v>23169.609190000003</v>
      </c>
      <c r="M25" s="59">
        <v>49756.822220000002</v>
      </c>
      <c r="N25" s="59">
        <v>43853.259560000006</v>
      </c>
      <c r="O25" s="59">
        <v>38527.503280000004</v>
      </c>
      <c r="P25" s="60">
        <v>334092.39747000003</v>
      </c>
      <c r="Q25" s="186">
        <v>1.2063495456696534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2818.0912599999997</v>
      </c>
      <c r="E26" s="56">
        <v>2644.4613599999998</v>
      </c>
      <c r="F26" s="56">
        <v>2844.1903900000002</v>
      </c>
      <c r="G26" s="56">
        <v>3321.7494100000004</v>
      </c>
      <c r="H26" s="56">
        <v>2320.0394000000001</v>
      </c>
      <c r="I26" s="56">
        <v>2995.1309000000001</v>
      </c>
      <c r="J26" s="56">
        <v>2644.7735299999999</v>
      </c>
      <c r="K26" s="56">
        <v>3271.7170499999997</v>
      </c>
      <c r="L26" s="56">
        <v>2911.5679799999998</v>
      </c>
      <c r="M26" s="56">
        <v>3875.2254800000001</v>
      </c>
      <c r="N26" s="56">
        <v>3630.1767200000004</v>
      </c>
      <c r="O26" s="56">
        <v>5519.6618899999994</v>
      </c>
      <c r="P26" s="57">
        <v>38796.785369999998</v>
      </c>
      <c r="Q26" s="185" t="s">
        <v>329</v>
      </c>
    </row>
    <row r="27" spans="1:17" ht="14.45" customHeight="1" x14ac:dyDescent="0.2">
      <c r="A27" s="22" t="s">
        <v>55</v>
      </c>
      <c r="B27" s="58">
        <v>276944.93579349999</v>
      </c>
      <c r="C27" s="59">
        <v>23078.744649458331</v>
      </c>
      <c r="D27" s="59">
        <v>24834.365730000001</v>
      </c>
      <c r="E27" s="59">
        <v>24812.229530000004</v>
      </c>
      <c r="F27" s="59">
        <v>22949.20334</v>
      </c>
      <c r="G27" s="59">
        <v>24537.08916</v>
      </c>
      <c r="H27" s="59">
        <v>24006.262950000004</v>
      </c>
      <c r="I27" s="59">
        <v>24545.890810000001</v>
      </c>
      <c r="J27" s="59">
        <v>29209.672589999998</v>
      </c>
      <c r="K27" s="59">
        <v>26750.64241</v>
      </c>
      <c r="L27" s="59">
        <v>26081.177170000003</v>
      </c>
      <c r="M27" s="59">
        <v>53632.047700000003</v>
      </c>
      <c r="N27" s="59">
        <v>47483.436280000009</v>
      </c>
      <c r="O27" s="59">
        <v>44047.165170000007</v>
      </c>
      <c r="P27" s="60">
        <v>372889.18284000008</v>
      </c>
      <c r="Q27" s="186">
        <v>1.346437990539894</v>
      </c>
    </row>
    <row r="28" spans="1:17" ht="14.45" customHeight="1" x14ac:dyDescent="0.2">
      <c r="A28" s="20" t="s">
        <v>56</v>
      </c>
      <c r="B28" s="55">
        <v>1073.8652246000001</v>
      </c>
      <c r="C28" s="56">
        <v>89.488768716666684</v>
      </c>
      <c r="D28" s="56">
        <v>77.376360000000005</v>
      </c>
      <c r="E28" s="56">
        <v>28.403220000000001</v>
      </c>
      <c r="F28" s="56">
        <v>43.697319999999998</v>
      </c>
      <c r="G28" s="56">
        <v>16.497130000000002</v>
      </c>
      <c r="H28" s="56">
        <v>42.54636</v>
      </c>
      <c r="I28" s="56">
        <v>22.70928</v>
      </c>
      <c r="J28" s="56">
        <v>22.550879999999999</v>
      </c>
      <c r="K28" s="56">
        <v>32.753430000000002</v>
      </c>
      <c r="L28" s="56">
        <v>51.183330000000005</v>
      </c>
      <c r="M28" s="56">
        <v>19.45139</v>
      </c>
      <c r="N28" s="56">
        <v>14.458270000000001</v>
      </c>
      <c r="O28" s="56">
        <v>7.8465299999999996</v>
      </c>
      <c r="P28" s="57">
        <v>379.4735</v>
      </c>
      <c r="Q28" s="185">
        <v>0.35337162551413154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14.78</v>
      </c>
      <c r="P31" s="63">
        <v>14.78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571223E-704E-486A-9F84-4BFF0866EB8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17850.698833000002</v>
      </c>
      <c r="C6" s="707">
        <v>-36165.801930000001</v>
      </c>
      <c r="D6" s="707">
        <v>-54016.500763000004</v>
      </c>
      <c r="E6" s="708">
        <v>-2.0260160270667651</v>
      </c>
      <c r="F6" s="706">
        <v>-275423.15820530098</v>
      </c>
      <c r="G6" s="707">
        <v>-275423.15820530098</v>
      </c>
      <c r="H6" s="707">
        <v>-9477.1977500000085</v>
      </c>
      <c r="I6" s="707">
        <v>-56938.330360000204</v>
      </c>
      <c r="J6" s="707">
        <v>218484.82784530078</v>
      </c>
      <c r="K6" s="709">
        <v>0.20673036621545912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239977.78872200099</v>
      </c>
      <c r="C7" s="707">
        <v>262802.39129</v>
      </c>
      <c r="D7" s="707">
        <v>22824.602567999013</v>
      </c>
      <c r="E7" s="708">
        <v>1.095111312965884</v>
      </c>
      <c r="F7" s="706">
        <v>276944.93579349999</v>
      </c>
      <c r="G7" s="707">
        <v>276944.93579349999</v>
      </c>
      <c r="H7" s="707">
        <v>38527.503280000004</v>
      </c>
      <c r="I7" s="707">
        <v>334092.39747000096</v>
      </c>
      <c r="J7" s="707">
        <v>57147.46167650097</v>
      </c>
      <c r="K7" s="709">
        <v>1.2063495456696567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48560.162472000004</v>
      </c>
      <c r="C8" s="707">
        <v>49386.862079999999</v>
      </c>
      <c r="D8" s="707">
        <v>826.69960799999535</v>
      </c>
      <c r="E8" s="708">
        <v>1.0170242348030996</v>
      </c>
      <c r="F8" s="706">
        <v>49536.405913400005</v>
      </c>
      <c r="G8" s="707">
        <v>49536.405913400005</v>
      </c>
      <c r="H8" s="707">
        <v>9013.1580999999987</v>
      </c>
      <c r="I8" s="707">
        <v>60090.828729999994</v>
      </c>
      <c r="J8" s="707">
        <v>10554.422816599988</v>
      </c>
      <c r="K8" s="709">
        <v>1.2130639601720667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47114.110158000003</v>
      </c>
      <c r="C9" s="707">
        <v>47945.032079999997</v>
      </c>
      <c r="D9" s="707">
        <v>830.92192199999408</v>
      </c>
      <c r="E9" s="708">
        <v>1.0176363709133729</v>
      </c>
      <c r="F9" s="706">
        <v>48116.838008400002</v>
      </c>
      <c r="G9" s="707">
        <v>48116.838008400002</v>
      </c>
      <c r="H9" s="707">
        <v>8862.8631000000005</v>
      </c>
      <c r="I9" s="707">
        <v>58699.061729999994</v>
      </c>
      <c r="J9" s="707">
        <v>10582.223721599992</v>
      </c>
      <c r="K9" s="709">
        <v>1.2199276627394469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2.6429999999999999E-2</v>
      </c>
      <c r="D10" s="707">
        <v>2.6429999999999999E-2</v>
      </c>
      <c r="E10" s="708">
        <v>0</v>
      </c>
      <c r="F10" s="706">
        <v>0</v>
      </c>
      <c r="G10" s="707">
        <v>0</v>
      </c>
      <c r="H10" s="707">
        <v>-2.0000000000000002E-5</v>
      </c>
      <c r="I10" s="707">
        <v>3.2299999999999998E-3</v>
      </c>
      <c r="J10" s="707">
        <v>3.2299999999999998E-3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2.6429999999999999E-2</v>
      </c>
      <c r="D11" s="707">
        <v>2.6429999999999999E-2</v>
      </c>
      <c r="E11" s="708">
        <v>0</v>
      </c>
      <c r="F11" s="706">
        <v>0</v>
      </c>
      <c r="G11" s="707">
        <v>0</v>
      </c>
      <c r="H11" s="707">
        <v>-2.0000000000000002E-5</v>
      </c>
      <c r="I11" s="707">
        <v>3.2299999999999998E-3</v>
      </c>
      <c r="J11" s="707">
        <v>3.2299999999999998E-3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24276.6378</v>
      </c>
      <c r="C12" s="707">
        <v>25333.650460000001</v>
      </c>
      <c r="D12" s="707">
        <v>1057.0126600000003</v>
      </c>
      <c r="E12" s="708">
        <v>1.0435403233638885</v>
      </c>
      <c r="F12" s="706">
        <v>24630.000000700002</v>
      </c>
      <c r="G12" s="707">
        <v>24630.000000700005</v>
      </c>
      <c r="H12" s="707">
        <v>4540.7831999999999</v>
      </c>
      <c r="I12" s="707">
        <v>27953.2048</v>
      </c>
      <c r="J12" s="707">
        <v>3323.2047992999942</v>
      </c>
      <c r="K12" s="709">
        <v>1.1349250831995756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15716.637804</v>
      </c>
      <c r="C13" s="707">
        <v>15601.46545</v>
      </c>
      <c r="D13" s="707">
        <v>-115.17235400000027</v>
      </c>
      <c r="E13" s="708">
        <v>0.99267194705150685</v>
      </c>
      <c r="F13" s="706">
        <v>15500.0000002</v>
      </c>
      <c r="G13" s="707">
        <v>15500.000000199998</v>
      </c>
      <c r="H13" s="707">
        <v>2793.3997999999997</v>
      </c>
      <c r="I13" s="707">
        <v>17443.77074</v>
      </c>
      <c r="J13" s="707">
        <v>1943.770739800002</v>
      </c>
      <c r="K13" s="709">
        <v>1.1254045638564465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680</v>
      </c>
      <c r="C14" s="707">
        <v>737.20465999999999</v>
      </c>
      <c r="D14" s="707">
        <v>57.20465999999999</v>
      </c>
      <c r="E14" s="708">
        <v>1.0841244999999999</v>
      </c>
      <c r="F14" s="706">
        <v>659.99999990000003</v>
      </c>
      <c r="G14" s="707">
        <v>659.99999990000003</v>
      </c>
      <c r="H14" s="707">
        <v>106.61039</v>
      </c>
      <c r="I14" s="707">
        <v>859.42153000000008</v>
      </c>
      <c r="J14" s="707">
        <v>199.42153010000004</v>
      </c>
      <c r="K14" s="709">
        <v>1.3021538335306295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630.000001</v>
      </c>
      <c r="C15" s="707">
        <v>816.36484999999993</v>
      </c>
      <c r="D15" s="707">
        <v>186.36484899999994</v>
      </c>
      <c r="E15" s="708">
        <v>1.2958172201653695</v>
      </c>
      <c r="F15" s="706">
        <v>720.00000020000004</v>
      </c>
      <c r="G15" s="707">
        <v>720.00000020000004</v>
      </c>
      <c r="H15" s="707">
        <v>63.505470000000003</v>
      </c>
      <c r="I15" s="707">
        <v>853.00960999999995</v>
      </c>
      <c r="J15" s="707">
        <v>133.00960979999991</v>
      </c>
      <c r="K15" s="709">
        <v>1.1847355691153512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3659.9999989999997</v>
      </c>
      <c r="C16" s="707">
        <v>4216.0288</v>
      </c>
      <c r="D16" s="707">
        <v>556.02880100000039</v>
      </c>
      <c r="E16" s="708">
        <v>1.1519204374732024</v>
      </c>
      <c r="F16" s="706">
        <v>4400</v>
      </c>
      <c r="G16" s="707">
        <v>4400</v>
      </c>
      <c r="H16" s="707">
        <v>612.63876000000005</v>
      </c>
      <c r="I16" s="707">
        <v>3391.2976899999999</v>
      </c>
      <c r="J16" s="707">
        <v>-1008.7023100000001</v>
      </c>
      <c r="K16" s="709">
        <v>0.77074947500000002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0</v>
      </c>
      <c r="C17" s="707">
        <v>0</v>
      </c>
      <c r="D17" s="707">
        <v>0</v>
      </c>
      <c r="E17" s="708">
        <v>0</v>
      </c>
      <c r="F17" s="706">
        <v>0</v>
      </c>
      <c r="G17" s="707">
        <v>0</v>
      </c>
      <c r="H17" s="707">
        <v>2.8372600000000001</v>
      </c>
      <c r="I17" s="707">
        <v>2.8372600000000001</v>
      </c>
      <c r="J17" s="707">
        <v>2.8372600000000001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570.23230000000001</v>
      </c>
      <c r="D18" s="707">
        <v>570.23230000000001</v>
      </c>
      <c r="E18" s="708">
        <v>0</v>
      </c>
      <c r="F18" s="706">
        <v>0</v>
      </c>
      <c r="G18" s="707">
        <v>0</v>
      </c>
      <c r="H18" s="707">
        <v>146.07839999999999</v>
      </c>
      <c r="I18" s="707">
        <v>699.72471999999993</v>
      </c>
      <c r="J18" s="707">
        <v>699.72471999999993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53.197540000000004</v>
      </c>
      <c r="D19" s="707">
        <v>53.197540000000004</v>
      </c>
      <c r="E19" s="708">
        <v>0</v>
      </c>
      <c r="F19" s="706">
        <v>0</v>
      </c>
      <c r="G19" s="707">
        <v>0</v>
      </c>
      <c r="H19" s="707">
        <v>0</v>
      </c>
      <c r="I19" s="707">
        <v>42.147440000000003</v>
      </c>
      <c r="J19" s="707">
        <v>42.147440000000003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2060</v>
      </c>
      <c r="C20" s="707">
        <v>1708.28198</v>
      </c>
      <c r="D20" s="707">
        <v>-351.71802000000002</v>
      </c>
      <c r="E20" s="708">
        <v>0.82926309708737866</v>
      </c>
      <c r="F20" s="706">
        <v>1790.0000001000001</v>
      </c>
      <c r="G20" s="707">
        <v>1790.0000001000003</v>
      </c>
      <c r="H20" s="707">
        <v>401.74363</v>
      </c>
      <c r="I20" s="707">
        <v>2661.3751699999998</v>
      </c>
      <c r="J20" s="707">
        <v>871.37516989999949</v>
      </c>
      <c r="K20" s="709">
        <v>1.486801770866659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910</v>
      </c>
      <c r="C21" s="707">
        <v>886.99738000000002</v>
      </c>
      <c r="D21" s="707">
        <v>-23.002619999999979</v>
      </c>
      <c r="E21" s="708">
        <v>0.97472239560439566</v>
      </c>
      <c r="F21" s="706">
        <v>859.99999979999996</v>
      </c>
      <c r="G21" s="707">
        <v>859.99999979999996</v>
      </c>
      <c r="H21" s="707">
        <v>266.48457999999999</v>
      </c>
      <c r="I21" s="707">
        <v>1134.6723500000001</v>
      </c>
      <c r="J21" s="707">
        <v>274.6723502000001</v>
      </c>
      <c r="K21" s="709">
        <v>1.3193864537952062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619.99999600000001</v>
      </c>
      <c r="C22" s="707">
        <v>743.87750000000005</v>
      </c>
      <c r="D22" s="707">
        <v>123.87750400000004</v>
      </c>
      <c r="E22" s="708">
        <v>1.1998024270954997</v>
      </c>
      <c r="F22" s="706">
        <v>700.00000049999994</v>
      </c>
      <c r="G22" s="707">
        <v>700.00000049999994</v>
      </c>
      <c r="H22" s="707">
        <v>147.48491000000001</v>
      </c>
      <c r="I22" s="707">
        <v>864.94829000000004</v>
      </c>
      <c r="J22" s="707">
        <v>164.9482895000001</v>
      </c>
      <c r="K22" s="709">
        <v>1.2356404134031143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4480.9999820000003</v>
      </c>
      <c r="C23" s="707">
        <v>4162.2232199999999</v>
      </c>
      <c r="D23" s="707">
        <v>-318.77676200000042</v>
      </c>
      <c r="E23" s="708">
        <v>0.92886035186777194</v>
      </c>
      <c r="F23" s="706">
        <v>4389.9593408000001</v>
      </c>
      <c r="G23" s="707">
        <v>4389.9593408000001</v>
      </c>
      <c r="H23" s="707">
        <v>755.00760000000002</v>
      </c>
      <c r="I23" s="707">
        <v>3654.54</v>
      </c>
      <c r="J23" s="707">
        <v>-735.4193408000001</v>
      </c>
      <c r="K23" s="709">
        <v>0.83247695850732373</v>
      </c>
      <c r="L23" s="270"/>
      <c r="M23" s="705" t="str">
        <f t="shared" si="0"/>
        <v>X</v>
      </c>
    </row>
    <row r="24" spans="1:13" ht="14.45" customHeight="1" x14ac:dyDescent="0.2">
      <c r="A24" s="710" t="s">
        <v>348</v>
      </c>
      <c r="B24" s="706">
        <v>4056.9725550000003</v>
      </c>
      <c r="C24" s="707">
        <v>3815.1032200000004</v>
      </c>
      <c r="D24" s="707">
        <v>-241.86933499999986</v>
      </c>
      <c r="E24" s="708">
        <v>0.94038181631228712</v>
      </c>
      <c r="F24" s="706">
        <v>4017.5799978</v>
      </c>
      <c r="G24" s="707">
        <v>4017.5799978000005</v>
      </c>
      <c r="H24" s="707">
        <v>685.57</v>
      </c>
      <c r="I24" s="707">
        <v>3339.9549999999999</v>
      </c>
      <c r="J24" s="707">
        <v>-677.62499780000053</v>
      </c>
      <c r="K24" s="709">
        <v>0.83133503298725531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424.02742700000005</v>
      </c>
      <c r="C25" s="707">
        <v>347.12</v>
      </c>
      <c r="D25" s="707">
        <v>-76.907427000000041</v>
      </c>
      <c r="E25" s="708">
        <v>0.81862629136015763</v>
      </c>
      <c r="F25" s="706">
        <v>372.37934300000001</v>
      </c>
      <c r="G25" s="707">
        <v>372.37934300000001</v>
      </c>
      <c r="H25" s="707">
        <v>69.437600000000003</v>
      </c>
      <c r="I25" s="707">
        <v>314.58499999999998</v>
      </c>
      <c r="J25" s="707">
        <v>-57.794343000000026</v>
      </c>
      <c r="K25" s="709">
        <v>0.84479712936171103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15324.299183000001</v>
      </c>
      <c r="C26" s="707">
        <v>14404.500759999999</v>
      </c>
      <c r="D26" s="707">
        <v>-919.798423000002</v>
      </c>
      <c r="E26" s="708">
        <v>0.9399777822126848</v>
      </c>
      <c r="F26" s="706">
        <v>15324.999998900001</v>
      </c>
      <c r="G26" s="707">
        <v>15324.999998899999</v>
      </c>
      <c r="H26" s="707">
        <v>2445.2464900000004</v>
      </c>
      <c r="I26" s="707">
        <v>19045.04507</v>
      </c>
      <c r="J26" s="707">
        <v>3720.0450711000012</v>
      </c>
      <c r="K26" s="709">
        <v>1.2427435609374888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1120.200002</v>
      </c>
      <c r="C27" s="707">
        <v>1169.1027199999999</v>
      </c>
      <c r="D27" s="707">
        <v>48.902717999999822</v>
      </c>
      <c r="E27" s="708">
        <v>1.0436553453960802</v>
      </c>
      <c r="F27" s="706">
        <v>999.99999969999999</v>
      </c>
      <c r="G27" s="707">
        <v>999.99999969999999</v>
      </c>
      <c r="H27" s="707">
        <v>135.84044</v>
      </c>
      <c r="I27" s="707">
        <v>1293.7184999999999</v>
      </c>
      <c r="J27" s="707">
        <v>293.71850029999996</v>
      </c>
      <c r="K27" s="709">
        <v>1.2937185003881155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0</v>
      </c>
      <c r="C28" s="707">
        <v>9.6814999999999998</v>
      </c>
      <c r="D28" s="707">
        <v>9.6814999999999998</v>
      </c>
      <c r="E28" s="708">
        <v>0</v>
      </c>
      <c r="F28" s="706">
        <v>0</v>
      </c>
      <c r="G28" s="707">
        <v>0</v>
      </c>
      <c r="H28" s="707">
        <v>0</v>
      </c>
      <c r="I28" s="707">
        <v>20.133500000000002</v>
      </c>
      <c r="J28" s="707">
        <v>20.133500000000002</v>
      </c>
      <c r="K28" s="709">
        <v>0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3.9999989999999999</v>
      </c>
      <c r="C29" s="707">
        <v>1.9139699999999999</v>
      </c>
      <c r="D29" s="707">
        <v>-2.0860289999999999</v>
      </c>
      <c r="E29" s="708">
        <v>0.47849261962315492</v>
      </c>
      <c r="F29" s="706">
        <v>3</v>
      </c>
      <c r="G29" s="707">
        <v>3</v>
      </c>
      <c r="H29" s="707">
        <v>0</v>
      </c>
      <c r="I29" s="707">
        <v>25.520419999999998</v>
      </c>
      <c r="J29" s="707">
        <v>22.520419999999998</v>
      </c>
      <c r="K29" s="709">
        <v>8.506806666666666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1339</v>
      </c>
      <c r="C30" s="707">
        <v>1109.5205800000001</v>
      </c>
      <c r="D30" s="707">
        <v>-229.47941999999989</v>
      </c>
      <c r="E30" s="708">
        <v>0.82861880507841679</v>
      </c>
      <c r="F30" s="706">
        <v>1129.9999995999999</v>
      </c>
      <c r="G30" s="707">
        <v>1129.9999995999999</v>
      </c>
      <c r="H30" s="707">
        <v>170.96256</v>
      </c>
      <c r="I30" s="707">
        <v>1260.55196</v>
      </c>
      <c r="J30" s="707">
        <v>130.5519604000001</v>
      </c>
      <c r="K30" s="709">
        <v>1.1155327083594806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8252.0991780000004</v>
      </c>
      <c r="C31" s="707">
        <v>7373.4620300000006</v>
      </c>
      <c r="D31" s="707">
        <v>-878.6371479999998</v>
      </c>
      <c r="E31" s="708">
        <v>0.89352561947601938</v>
      </c>
      <c r="F31" s="706">
        <v>8745.9999996000006</v>
      </c>
      <c r="G31" s="707">
        <v>8745.9999996000006</v>
      </c>
      <c r="H31" s="707">
        <v>795.81578000000002</v>
      </c>
      <c r="I31" s="707">
        <v>9599.33698</v>
      </c>
      <c r="J31" s="707">
        <v>853.33698039999945</v>
      </c>
      <c r="K31" s="709">
        <v>1.0975688292292507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5.0000039999999997</v>
      </c>
      <c r="C32" s="707">
        <v>6.6425000000000001</v>
      </c>
      <c r="D32" s="707">
        <v>1.6424960000000004</v>
      </c>
      <c r="E32" s="708">
        <v>1.3284989372008504</v>
      </c>
      <c r="F32" s="706">
        <v>5</v>
      </c>
      <c r="G32" s="707">
        <v>5</v>
      </c>
      <c r="H32" s="707">
        <v>0</v>
      </c>
      <c r="I32" s="707">
        <v>8.1190999999999995</v>
      </c>
      <c r="J32" s="707">
        <v>3.1190999999999995</v>
      </c>
      <c r="K32" s="709">
        <v>1.6238199999999998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687.00000399999999</v>
      </c>
      <c r="C33" s="707">
        <v>894.28839000000005</v>
      </c>
      <c r="D33" s="707">
        <v>207.28838600000006</v>
      </c>
      <c r="E33" s="708">
        <v>1.3017298177482981</v>
      </c>
      <c r="F33" s="706">
        <v>849.99999990000003</v>
      </c>
      <c r="G33" s="707">
        <v>849.99999989999992</v>
      </c>
      <c r="H33" s="707">
        <v>56.736640000000001</v>
      </c>
      <c r="I33" s="707">
        <v>667.91760999999997</v>
      </c>
      <c r="J33" s="707">
        <v>-182.08238989999995</v>
      </c>
      <c r="K33" s="709">
        <v>0.78578542362185699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51.000000999999997</v>
      </c>
      <c r="C34" s="707">
        <v>44.778980000000004</v>
      </c>
      <c r="D34" s="707">
        <v>-6.2210209999999933</v>
      </c>
      <c r="E34" s="708">
        <v>0.87801919847021193</v>
      </c>
      <c r="F34" s="706">
        <v>49.999999799999998</v>
      </c>
      <c r="G34" s="707">
        <v>49.999999799999998</v>
      </c>
      <c r="H34" s="707">
        <v>6.1686000000000005</v>
      </c>
      <c r="I34" s="707">
        <v>63.185070000000003</v>
      </c>
      <c r="J34" s="707">
        <v>13.185070200000006</v>
      </c>
      <c r="K34" s="709">
        <v>1.2637014050548057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497.99999699999995</v>
      </c>
      <c r="C35" s="707">
        <v>532.21968000000004</v>
      </c>
      <c r="D35" s="707">
        <v>34.219683000000089</v>
      </c>
      <c r="E35" s="708">
        <v>1.0687142233055076</v>
      </c>
      <c r="F35" s="706">
        <v>500.00000019999999</v>
      </c>
      <c r="G35" s="707">
        <v>500.00000019999999</v>
      </c>
      <c r="H35" s="707">
        <v>55.516440000000003</v>
      </c>
      <c r="I35" s="707">
        <v>464.00438000000003</v>
      </c>
      <c r="J35" s="707">
        <v>-35.995620199999962</v>
      </c>
      <c r="K35" s="709">
        <v>0.92800875962879659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520.000001</v>
      </c>
      <c r="C36" s="707">
        <v>514.53150000000005</v>
      </c>
      <c r="D36" s="707">
        <v>-5.4685009999999465</v>
      </c>
      <c r="E36" s="708">
        <v>0.98948365194330079</v>
      </c>
      <c r="F36" s="706">
        <v>440.0000005</v>
      </c>
      <c r="G36" s="707">
        <v>440.00000049999994</v>
      </c>
      <c r="H36" s="707">
        <v>396.9871</v>
      </c>
      <c r="I36" s="707">
        <v>1367.81791</v>
      </c>
      <c r="J36" s="707">
        <v>927.81790950000004</v>
      </c>
      <c r="K36" s="709">
        <v>3.1086770646492305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20</v>
      </c>
      <c r="C37" s="707">
        <v>63.853190000000005</v>
      </c>
      <c r="D37" s="707">
        <v>43.853190000000005</v>
      </c>
      <c r="E37" s="708">
        <v>3.1926595000000004</v>
      </c>
      <c r="F37" s="706">
        <v>20</v>
      </c>
      <c r="G37" s="707">
        <v>20</v>
      </c>
      <c r="H37" s="707">
        <v>0</v>
      </c>
      <c r="I37" s="707">
        <v>0</v>
      </c>
      <c r="J37" s="707">
        <v>-20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680</v>
      </c>
      <c r="C38" s="707">
        <v>630.60293000000001</v>
      </c>
      <c r="D38" s="707">
        <v>-49.397069999999985</v>
      </c>
      <c r="E38" s="708">
        <v>0.92735725000000002</v>
      </c>
      <c r="F38" s="706">
        <v>659.99999979999996</v>
      </c>
      <c r="G38" s="707">
        <v>659.99999979999996</v>
      </c>
      <c r="H38" s="707">
        <v>110.55674</v>
      </c>
      <c r="I38" s="707">
        <v>1064.6385700000001</v>
      </c>
      <c r="J38" s="707">
        <v>404.63857020000012</v>
      </c>
      <c r="K38" s="709">
        <v>1.6130887429130574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2147.9999969999999</v>
      </c>
      <c r="C39" s="707">
        <v>2053.9027900000001</v>
      </c>
      <c r="D39" s="707">
        <v>-94.097206999999798</v>
      </c>
      <c r="E39" s="708">
        <v>0.95619310654961798</v>
      </c>
      <c r="F39" s="706">
        <v>1920.9999998000001</v>
      </c>
      <c r="G39" s="707">
        <v>1920.9999998000003</v>
      </c>
      <c r="H39" s="707">
        <v>716.6621899999999</v>
      </c>
      <c r="I39" s="707">
        <v>3208.61427</v>
      </c>
      <c r="J39" s="707">
        <v>1287.6142701999997</v>
      </c>
      <c r="K39" s="709">
        <v>1.6702833265664012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0</v>
      </c>
      <c r="G40" s="707">
        <v>0</v>
      </c>
      <c r="H40" s="707">
        <v>0</v>
      </c>
      <c r="I40" s="707">
        <v>1.4867999999999999</v>
      </c>
      <c r="J40" s="707">
        <v>1.4867999999999999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56.439743999999997</v>
      </c>
      <c r="C41" s="707">
        <v>177.74678</v>
      </c>
      <c r="D41" s="707">
        <v>121.30703600000001</v>
      </c>
      <c r="E41" s="708">
        <v>3.1493193874160736</v>
      </c>
      <c r="F41" s="706">
        <v>179.24833960000001</v>
      </c>
      <c r="G41" s="707">
        <v>179.24833960000001</v>
      </c>
      <c r="H41" s="707">
        <v>27.92013</v>
      </c>
      <c r="I41" s="707">
        <v>212.23407</v>
      </c>
      <c r="J41" s="707">
        <v>32.985730399999994</v>
      </c>
      <c r="K41" s="709">
        <v>1.1840225157656077</v>
      </c>
      <c r="L41" s="270"/>
      <c r="M41" s="705" t="str">
        <f t="shared" si="0"/>
        <v>X</v>
      </c>
    </row>
    <row r="42" spans="1:13" ht="14.45" customHeight="1" x14ac:dyDescent="0.2">
      <c r="A42" s="710" t="s">
        <v>366</v>
      </c>
      <c r="B42" s="706">
        <v>35.859791999999999</v>
      </c>
      <c r="C42" s="707">
        <v>145.24314999999999</v>
      </c>
      <c r="D42" s="707">
        <v>109.38335799999999</v>
      </c>
      <c r="E42" s="708">
        <v>4.0503065383089778</v>
      </c>
      <c r="F42" s="706">
        <v>144.9220933</v>
      </c>
      <c r="G42" s="707">
        <v>144.9220933</v>
      </c>
      <c r="H42" s="707">
        <v>23.19154</v>
      </c>
      <c r="I42" s="707">
        <v>180.85264000000001</v>
      </c>
      <c r="J42" s="707">
        <v>35.930546700000008</v>
      </c>
      <c r="K42" s="709">
        <v>1.2479300835492417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20.579952000000002</v>
      </c>
      <c r="C43" s="707">
        <v>32.503630000000001</v>
      </c>
      <c r="D43" s="707">
        <v>11.923677999999999</v>
      </c>
      <c r="E43" s="708">
        <v>1.5793831783475489</v>
      </c>
      <c r="F43" s="706">
        <v>34.326246300000001</v>
      </c>
      <c r="G43" s="707">
        <v>34.326246300000001</v>
      </c>
      <c r="H43" s="707">
        <v>4.7285900000000005</v>
      </c>
      <c r="I43" s="707">
        <v>31.381430000000002</v>
      </c>
      <c r="J43" s="707">
        <v>-2.9448162999999994</v>
      </c>
      <c r="K43" s="709">
        <v>0.91421094301243189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1456.2836029999999</v>
      </c>
      <c r="C44" s="707">
        <v>1755.6787099999999</v>
      </c>
      <c r="D44" s="707">
        <v>299.39510700000005</v>
      </c>
      <c r="E44" s="708">
        <v>1.2055884625654198</v>
      </c>
      <c r="F44" s="706">
        <v>1561.8068143</v>
      </c>
      <c r="G44" s="707">
        <v>1561.8068143</v>
      </c>
      <c r="H44" s="707">
        <v>170.26143999999999</v>
      </c>
      <c r="I44" s="707">
        <v>1737.41471</v>
      </c>
      <c r="J44" s="707">
        <v>175.60789569999997</v>
      </c>
      <c r="K44" s="709">
        <v>1.1124389355278279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0</v>
      </c>
      <c r="C45" s="707">
        <v>143.18745999999999</v>
      </c>
      <c r="D45" s="707">
        <v>143.18745999999999</v>
      </c>
      <c r="E45" s="708">
        <v>0</v>
      </c>
      <c r="F45" s="706">
        <v>0</v>
      </c>
      <c r="G45" s="707">
        <v>0</v>
      </c>
      <c r="H45" s="707">
        <v>0</v>
      </c>
      <c r="I45" s="707">
        <v>38.677169999999997</v>
      </c>
      <c r="J45" s="707">
        <v>38.677169999999997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106</v>
      </c>
      <c r="C46" s="707">
        <v>120.28314999999999</v>
      </c>
      <c r="D46" s="707">
        <v>14.283149999999992</v>
      </c>
      <c r="E46" s="708">
        <v>1.1347466981132075</v>
      </c>
      <c r="F46" s="706">
        <v>124.99999980000001</v>
      </c>
      <c r="G46" s="707">
        <v>124.99999980000001</v>
      </c>
      <c r="H46" s="707">
        <v>13.11463</v>
      </c>
      <c r="I46" s="707">
        <v>123.52014</v>
      </c>
      <c r="J46" s="707">
        <v>-1.479859800000014</v>
      </c>
      <c r="K46" s="709">
        <v>0.98816112158105773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759.73951299999999</v>
      </c>
      <c r="C47" s="707">
        <v>804.00116000000003</v>
      </c>
      <c r="D47" s="707">
        <v>44.261647000000039</v>
      </c>
      <c r="E47" s="708">
        <v>1.0582589772450075</v>
      </c>
      <c r="F47" s="706">
        <v>799.99999969999999</v>
      </c>
      <c r="G47" s="707">
        <v>799.99999969999999</v>
      </c>
      <c r="H47" s="707">
        <v>91.536339999999996</v>
      </c>
      <c r="I47" s="707">
        <v>910.23379</v>
      </c>
      <c r="J47" s="707">
        <v>110.23379030000001</v>
      </c>
      <c r="K47" s="709">
        <v>1.1377922379266721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156</v>
      </c>
      <c r="C48" s="707">
        <v>182.60623000000001</v>
      </c>
      <c r="D48" s="707">
        <v>26.606230000000011</v>
      </c>
      <c r="E48" s="708">
        <v>1.1705527564102565</v>
      </c>
      <c r="F48" s="706">
        <v>179.99999990000001</v>
      </c>
      <c r="G48" s="707">
        <v>179.99999990000001</v>
      </c>
      <c r="H48" s="707">
        <v>13.08403</v>
      </c>
      <c r="I48" s="707">
        <v>153.22686999999999</v>
      </c>
      <c r="J48" s="707">
        <v>-26.773129900000015</v>
      </c>
      <c r="K48" s="709">
        <v>0.85126038936181125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21.991724999999999</v>
      </c>
      <c r="C49" s="707">
        <v>7.7978000000000005</v>
      </c>
      <c r="D49" s="707">
        <v>-14.193924999999998</v>
      </c>
      <c r="E49" s="708">
        <v>0.35457882453513767</v>
      </c>
      <c r="F49" s="706">
        <v>6.9799802</v>
      </c>
      <c r="G49" s="707">
        <v>6.9799802</v>
      </c>
      <c r="H49" s="707">
        <v>2.3809999999999998</v>
      </c>
      <c r="I49" s="707">
        <v>8.1828500000000002</v>
      </c>
      <c r="J49" s="707">
        <v>1.2028698000000002</v>
      </c>
      <c r="K49" s="709">
        <v>1.1723314057538445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7.1999999999999995E-2</v>
      </c>
      <c r="D50" s="707">
        <v>7.1999999999999995E-2</v>
      </c>
      <c r="E50" s="708">
        <v>0</v>
      </c>
      <c r="F50" s="706">
        <v>0</v>
      </c>
      <c r="G50" s="707">
        <v>0</v>
      </c>
      <c r="H50" s="707">
        <v>0</v>
      </c>
      <c r="I50" s="707">
        <v>0.13231999999999999</v>
      </c>
      <c r="J50" s="707">
        <v>0.13231999999999999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14.550180000000001</v>
      </c>
      <c r="D51" s="707">
        <v>14.550180000000001</v>
      </c>
      <c r="E51" s="708">
        <v>0</v>
      </c>
      <c r="F51" s="706">
        <v>0</v>
      </c>
      <c r="G51" s="707">
        <v>0</v>
      </c>
      <c r="H51" s="707">
        <v>3.7558400000000001</v>
      </c>
      <c r="I51" s="707">
        <v>29.602060000000002</v>
      </c>
      <c r="J51" s="707">
        <v>29.602060000000002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12.42032</v>
      </c>
      <c r="D52" s="707">
        <v>12.42032</v>
      </c>
      <c r="E52" s="708">
        <v>0</v>
      </c>
      <c r="F52" s="706">
        <v>0</v>
      </c>
      <c r="G52" s="707">
        <v>0</v>
      </c>
      <c r="H52" s="707">
        <v>1.86934</v>
      </c>
      <c r="I52" s="707">
        <v>10.303270000000001</v>
      </c>
      <c r="J52" s="707">
        <v>10.303270000000001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36.552358999999996</v>
      </c>
      <c r="C53" s="707">
        <v>37.331530000000001</v>
      </c>
      <c r="D53" s="707">
        <v>0.77917100000000517</v>
      </c>
      <c r="E53" s="708">
        <v>1.021316572208103</v>
      </c>
      <c r="F53" s="706">
        <v>35.017222000000004</v>
      </c>
      <c r="G53" s="707">
        <v>35.017222000000004</v>
      </c>
      <c r="H53" s="707">
        <v>7.5649199999999999</v>
      </c>
      <c r="I53" s="707">
        <v>34.247730000000004</v>
      </c>
      <c r="J53" s="707">
        <v>-0.76949199999999962</v>
      </c>
      <c r="K53" s="709">
        <v>0.97802532708048628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13.12717</v>
      </c>
      <c r="D54" s="707">
        <v>13.12717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5.16</v>
      </c>
      <c r="D55" s="707">
        <v>5.16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</v>
      </c>
      <c r="D56" s="707">
        <v>0</v>
      </c>
      <c r="E56" s="708">
        <v>0</v>
      </c>
      <c r="F56" s="706">
        <v>0</v>
      </c>
      <c r="G56" s="707">
        <v>0</v>
      </c>
      <c r="H56" s="707">
        <v>0</v>
      </c>
      <c r="I56" s="707">
        <v>1.24997</v>
      </c>
      <c r="J56" s="707">
        <v>1.24997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1.7489000000000001</v>
      </c>
      <c r="D57" s="707">
        <v>1.7489000000000001</v>
      </c>
      <c r="E57" s="708">
        <v>0</v>
      </c>
      <c r="F57" s="706">
        <v>0</v>
      </c>
      <c r="G57" s="707">
        <v>0</v>
      </c>
      <c r="H57" s="707">
        <v>0</v>
      </c>
      <c r="I57" s="707">
        <v>1.5742100000000001</v>
      </c>
      <c r="J57" s="707">
        <v>1.5742100000000001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376.00000599999998</v>
      </c>
      <c r="C58" s="707">
        <v>413.58981</v>
      </c>
      <c r="D58" s="707">
        <v>37.589804000000015</v>
      </c>
      <c r="E58" s="708">
        <v>1.0999728813834115</v>
      </c>
      <c r="F58" s="706">
        <v>415</v>
      </c>
      <c r="G58" s="707">
        <v>415</v>
      </c>
      <c r="H58" s="707">
        <v>36.95534</v>
      </c>
      <c r="I58" s="707">
        <v>425.39953000000003</v>
      </c>
      <c r="J58" s="707">
        <v>10.399530000000027</v>
      </c>
      <c r="K58" s="709">
        <v>1.025059108433735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-0.19700000000000001</v>
      </c>
      <c r="D59" s="707">
        <v>-0.19700000000000001</v>
      </c>
      <c r="E59" s="708">
        <v>0</v>
      </c>
      <c r="F59" s="706">
        <v>-0.19038730000000001</v>
      </c>
      <c r="G59" s="707">
        <v>-0.19038729999999998</v>
      </c>
      <c r="H59" s="707">
        <v>0</v>
      </c>
      <c r="I59" s="707">
        <v>1.0648</v>
      </c>
      <c r="J59" s="707">
        <v>1.2551873</v>
      </c>
      <c r="K59" s="709">
        <v>-5.5928100246182382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752.30263600000001</v>
      </c>
      <c r="C60" s="707">
        <v>1369.1038100000001</v>
      </c>
      <c r="D60" s="707">
        <v>616.80117400000006</v>
      </c>
      <c r="E60" s="708">
        <v>1.8198843716400324</v>
      </c>
      <c r="F60" s="706">
        <v>1385.8235142000001</v>
      </c>
      <c r="G60" s="707">
        <v>1385.8235142000001</v>
      </c>
      <c r="H60" s="707">
        <v>42.985339999999994</v>
      </c>
      <c r="I60" s="707">
        <v>1059.68443</v>
      </c>
      <c r="J60" s="707">
        <v>-326.13908420000007</v>
      </c>
      <c r="K60" s="709">
        <v>0.76466044856493021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15.475760000000001</v>
      </c>
      <c r="D61" s="707">
        <v>15.475760000000001</v>
      </c>
      <c r="E61" s="708">
        <v>0</v>
      </c>
      <c r="F61" s="706">
        <v>0</v>
      </c>
      <c r="G61" s="707">
        <v>0</v>
      </c>
      <c r="H61" s="707">
        <v>0</v>
      </c>
      <c r="I61" s="707">
        <v>1.27</v>
      </c>
      <c r="J61" s="707">
        <v>1.27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0.28125099999999997</v>
      </c>
      <c r="C62" s="707">
        <v>0</v>
      </c>
      <c r="D62" s="707">
        <v>-0.28125099999999997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1.4611700000000001</v>
      </c>
      <c r="C63" s="707">
        <v>20.3188</v>
      </c>
      <c r="D63" s="707">
        <v>18.85763</v>
      </c>
      <c r="E63" s="708">
        <v>13.905842578207874</v>
      </c>
      <c r="F63" s="706">
        <v>1.8353754</v>
      </c>
      <c r="G63" s="707">
        <v>1.8353754</v>
      </c>
      <c r="H63" s="707">
        <v>0</v>
      </c>
      <c r="I63" s="707">
        <v>3.0819999999999999</v>
      </c>
      <c r="J63" s="707">
        <v>1.2466245999999999</v>
      </c>
      <c r="K63" s="709">
        <v>1.6792205017022674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713.07262000000003</v>
      </c>
      <c r="C64" s="707">
        <v>1319.5777700000001</v>
      </c>
      <c r="D64" s="707">
        <v>606.50515000000007</v>
      </c>
      <c r="E64" s="708">
        <v>1.8505517292193887</v>
      </c>
      <c r="F64" s="706">
        <v>1328.1323751999998</v>
      </c>
      <c r="G64" s="707">
        <v>1328.1323751999998</v>
      </c>
      <c r="H64" s="707">
        <v>38.629339999999999</v>
      </c>
      <c r="I64" s="707">
        <v>1033.8202200000001</v>
      </c>
      <c r="J64" s="707">
        <v>-294.31215519999978</v>
      </c>
      <c r="K64" s="709">
        <v>0.77840149017097782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6.2558449999999999</v>
      </c>
      <c r="C65" s="707">
        <v>2.1779999999999999</v>
      </c>
      <c r="D65" s="707">
        <v>-4.0778449999999999</v>
      </c>
      <c r="E65" s="708">
        <v>0.34815440599950925</v>
      </c>
      <c r="F65" s="706">
        <v>10.1497636</v>
      </c>
      <c r="G65" s="707">
        <v>10.1497636</v>
      </c>
      <c r="H65" s="707">
        <v>4.3559999999999999</v>
      </c>
      <c r="I65" s="707">
        <v>10.971110000000001</v>
      </c>
      <c r="J65" s="707">
        <v>0.82134640000000125</v>
      </c>
      <c r="K65" s="709">
        <v>1.0809227123279996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27.822355999999999</v>
      </c>
      <c r="C66" s="707">
        <v>11.55348</v>
      </c>
      <c r="D66" s="707">
        <v>-16.268875999999999</v>
      </c>
      <c r="E66" s="708">
        <v>0.41525886592781719</v>
      </c>
      <c r="F66" s="706">
        <v>13</v>
      </c>
      <c r="G66" s="707">
        <v>13</v>
      </c>
      <c r="H66" s="707">
        <v>0</v>
      </c>
      <c r="I66" s="707">
        <v>10.5411</v>
      </c>
      <c r="J66" s="707">
        <v>-2.4588999999999999</v>
      </c>
      <c r="K66" s="709">
        <v>0.81085384615384615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3.4093939999999998</v>
      </c>
      <c r="C67" s="707">
        <v>0</v>
      </c>
      <c r="D67" s="707">
        <v>-3.4093939999999998</v>
      </c>
      <c r="E67" s="708">
        <v>0</v>
      </c>
      <c r="F67" s="706">
        <v>32.706000000000003</v>
      </c>
      <c r="G67" s="707">
        <v>32.706000000000003</v>
      </c>
      <c r="H67" s="707">
        <v>0</v>
      </c>
      <c r="I67" s="707">
        <v>0</v>
      </c>
      <c r="J67" s="707">
        <v>-32.706000000000003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767.14720999999997</v>
      </c>
      <c r="C68" s="707">
        <v>741.57391000000007</v>
      </c>
      <c r="D68" s="707">
        <v>-25.573299999999904</v>
      </c>
      <c r="E68" s="708">
        <v>0.96666441633803257</v>
      </c>
      <c r="F68" s="706">
        <v>644.99999990000003</v>
      </c>
      <c r="G68" s="707">
        <v>644.99999990000003</v>
      </c>
      <c r="H68" s="707">
        <v>880.65892000000008</v>
      </c>
      <c r="I68" s="707">
        <v>5036.1434200000003</v>
      </c>
      <c r="J68" s="707">
        <v>4391.1434201000002</v>
      </c>
      <c r="K68" s="709">
        <v>7.8079742957841818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20.824720000000003</v>
      </c>
      <c r="D69" s="707">
        <v>20.824720000000003</v>
      </c>
      <c r="E69" s="708">
        <v>0</v>
      </c>
      <c r="F69" s="706">
        <v>0</v>
      </c>
      <c r="G69" s="707">
        <v>0</v>
      </c>
      <c r="H69" s="707">
        <v>0</v>
      </c>
      <c r="I69" s="707">
        <v>0</v>
      </c>
      <c r="J69" s="707">
        <v>0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62.869250000000001</v>
      </c>
      <c r="D70" s="707">
        <v>62.869250000000001</v>
      </c>
      <c r="E70" s="708">
        <v>0</v>
      </c>
      <c r="F70" s="706">
        <v>0</v>
      </c>
      <c r="G70" s="707">
        <v>0</v>
      </c>
      <c r="H70" s="707">
        <v>7.74763</v>
      </c>
      <c r="I70" s="707">
        <v>41.253250000000001</v>
      </c>
      <c r="J70" s="707">
        <v>41.253250000000001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2.7061500000000001</v>
      </c>
      <c r="D71" s="707">
        <v>2.7061500000000001</v>
      </c>
      <c r="E71" s="708">
        <v>0</v>
      </c>
      <c r="F71" s="706">
        <v>0</v>
      </c>
      <c r="G71" s="707">
        <v>0</v>
      </c>
      <c r="H71" s="707">
        <v>0</v>
      </c>
      <c r="I71" s="707">
        <v>2.0460099999999999</v>
      </c>
      <c r="J71" s="707">
        <v>2.0460099999999999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21.947209999999998</v>
      </c>
      <c r="D72" s="707">
        <v>21.947209999999998</v>
      </c>
      <c r="E72" s="708">
        <v>0</v>
      </c>
      <c r="F72" s="706">
        <v>0</v>
      </c>
      <c r="G72" s="707">
        <v>0</v>
      </c>
      <c r="H72" s="707">
        <v>0</v>
      </c>
      <c r="I72" s="707">
        <v>6.75718</v>
      </c>
      <c r="J72" s="707">
        <v>6.75718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51.999997999999998</v>
      </c>
      <c r="C73" s="707">
        <v>36.192730000000005</v>
      </c>
      <c r="D73" s="707">
        <v>-15.807267999999993</v>
      </c>
      <c r="E73" s="708">
        <v>0.69601406523131026</v>
      </c>
      <c r="F73" s="706">
        <v>45.000000099999994</v>
      </c>
      <c r="G73" s="707">
        <v>45.000000099999994</v>
      </c>
      <c r="H73" s="707">
        <v>770.13728000000003</v>
      </c>
      <c r="I73" s="707">
        <v>2896.2578800000001</v>
      </c>
      <c r="J73" s="707">
        <v>2851.2578799000003</v>
      </c>
      <c r="K73" s="709">
        <v>64.361286079197157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130.200006</v>
      </c>
      <c r="C74" s="707">
        <v>78.979140000000001</v>
      </c>
      <c r="D74" s="707">
        <v>-51.220866000000001</v>
      </c>
      <c r="E74" s="708">
        <v>0.60659858955766865</v>
      </c>
      <c r="F74" s="706">
        <v>90</v>
      </c>
      <c r="G74" s="707">
        <v>90</v>
      </c>
      <c r="H74" s="707">
        <v>11.693700000000002</v>
      </c>
      <c r="I74" s="707">
        <v>239.30928</v>
      </c>
      <c r="J74" s="707">
        <v>149.30928</v>
      </c>
      <c r="K74" s="709">
        <v>2.658992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584.94720600000005</v>
      </c>
      <c r="C75" s="707">
        <v>518.05471</v>
      </c>
      <c r="D75" s="707">
        <v>-66.892496000000051</v>
      </c>
      <c r="E75" s="708">
        <v>0.88564353276011709</v>
      </c>
      <c r="F75" s="706">
        <v>509.99999980000001</v>
      </c>
      <c r="G75" s="707">
        <v>509.99999979999996</v>
      </c>
      <c r="H75" s="707">
        <v>73.880309999999994</v>
      </c>
      <c r="I75" s="707">
        <v>601.14104000000009</v>
      </c>
      <c r="J75" s="707">
        <v>91.141040200000134</v>
      </c>
      <c r="K75" s="709">
        <v>1.1787079220308661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17.2</v>
      </c>
      <c r="I76" s="707">
        <v>641.98587999999995</v>
      </c>
      <c r="J76" s="707">
        <v>641.98587999999995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185.13</v>
      </c>
      <c r="J77" s="707">
        <v>185.13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173.4931</v>
      </c>
      <c r="J78" s="707">
        <v>173.4931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204.96979999999999</v>
      </c>
      <c r="J79" s="707">
        <v>204.96979999999999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39.93</v>
      </c>
      <c r="J80" s="707">
        <v>39.93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3.87</v>
      </c>
      <c r="J81" s="707">
        <v>3.87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0.52800000000000002</v>
      </c>
      <c r="D82" s="707">
        <v>0.52800000000000002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0.79200000000000004</v>
      </c>
      <c r="J82" s="707">
        <v>0.79200000000000004</v>
      </c>
      <c r="K82" s="709">
        <v>0</v>
      </c>
      <c r="L82" s="270"/>
      <c r="M82" s="705" t="str">
        <f t="shared" si="1"/>
        <v>X</v>
      </c>
    </row>
    <row r="83" spans="1:13" ht="14.45" customHeight="1" x14ac:dyDescent="0.2">
      <c r="A83" s="710" t="s">
        <v>407</v>
      </c>
      <c r="B83" s="706">
        <v>0</v>
      </c>
      <c r="C83" s="707">
        <v>0.52800000000000002</v>
      </c>
      <c r="D83" s="707">
        <v>0.52800000000000002</v>
      </c>
      <c r="E83" s="708">
        <v>0</v>
      </c>
      <c r="F83" s="706">
        <v>0</v>
      </c>
      <c r="G83" s="707">
        <v>0</v>
      </c>
      <c r="H83" s="707">
        <v>0</v>
      </c>
      <c r="I83" s="707">
        <v>0.79200000000000004</v>
      </c>
      <c r="J83" s="707">
        <v>0.79200000000000004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1446.052314</v>
      </c>
      <c r="C84" s="707">
        <v>1441.83</v>
      </c>
      <c r="D84" s="707">
        <v>-4.2223140000000967</v>
      </c>
      <c r="E84" s="708">
        <v>0.99708010978640149</v>
      </c>
      <c r="F84" s="706">
        <v>1419.5679050000001</v>
      </c>
      <c r="G84" s="707">
        <v>1419.5679050000001</v>
      </c>
      <c r="H84" s="707">
        <v>150.29499999999999</v>
      </c>
      <c r="I84" s="707">
        <v>1391.7670000000001</v>
      </c>
      <c r="J84" s="707">
        <v>-27.800905000000057</v>
      </c>
      <c r="K84" s="709">
        <v>0.98041593860915022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1446.052314</v>
      </c>
      <c r="C85" s="707">
        <v>1441.83</v>
      </c>
      <c r="D85" s="707">
        <v>-4.2223140000000967</v>
      </c>
      <c r="E85" s="708">
        <v>0.99708010978640149</v>
      </c>
      <c r="F85" s="706">
        <v>1419.5679050000001</v>
      </c>
      <c r="G85" s="707">
        <v>1419.5679050000001</v>
      </c>
      <c r="H85" s="707">
        <v>150.29499999999999</v>
      </c>
      <c r="I85" s="707">
        <v>1391.7670000000001</v>
      </c>
      <c r="J85" s="707">
        <v>-27.800905000000057</v>
      </c>
      <c r="K85" s="709">
        <v>0.98041593860915022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495.95461399999999</v>
      </c>
      <c r="C86" s="707">
        <v>527.48400000000004</v>
      </c>
      <c r="D86" s="707">
        <v>31.529386000000045</v>
      </c>
      <c r="E86" s="708">
        <v>1.0635731276813971</v>
      </c>
      <c r="F86" s="706">
        <v>479.99694870000002</v>
      </c>
      <c r="G86" s="707">
        <v>479.99694870000008</v>
      </c>
      <c r="H86" s="707">
        <v>39.017000000000003</v>
      </c>
      <c r="I86" s="707">
        <v>464.54300000000001</v>
      </c>
      <c r="J86" s="707">
        <v>-15.453948700000069</v>
      </c>
      <c r="K86" s="709">
        <v>0.967804068876157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137.46768599999999</v>
      </c>
      <c r="C87" s="707">
        <v>131.935</v>
      </c>
      <c r="D87" s="707">
        <v>-5.532685999999984</v>
      </c>
      <c r="E87" s="708">
        <v>0.95975282511120474</v>
      </c>
      <c r="F87" s="706">
        <v>143.6627311</v>
      </c>
      <c r="G87" s="707">
        <v>143.6627311</v>
      </c>
      <c r="H87" s="707">
        <v>7.5910000000000002</v>
      </c>
      <c r="I87" s="707">
        <v>127.062</v>
      </c>
      <c r="J87" s="707">
        <v>-16.600731100000004</v>
      </c>
      <c r="K87" s="709">
        <v>0.88444650207544329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812.63001399999996</v>
      </c>
      <c r="C88" s="707">
        <v>782.41099999999994</v>
      </c>
      <c r="D88" s="707">
        <v>-30.219014000000016</v>
      </c>
      <c r="E88" s="708">
        <v>0.96281331789450741</v>
      </c>
      <c r="F88" s="706">
        <v>795.90822519999995</v>
      </c>
      <c r="G88" s="707">
        <v>795.90822520000006</v>
      </c>
      <c r="H88" s="707">
        <v>103.687</v>
      </c>
      <c r="I88" s="707">
        <v>800.16200000000003</v>
      </c>
      <c r="J88" s="707">
        <v>4.2537747999999738</v>
      </c>
      <c r="K88" s="709">
        <v>1.0053445543912192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4233.0767220000107</v>
      </c>
      <c r="C89" s="707">
        <v>6848.3761799999993</v>
      </c>
      <c r="D89" s="707">
        <v>2615.2994579999886</v>
      </c>
      <c r="E89" s="708">
        <v>1.617824724132175</v>
      </c>
      <c r="F89" s="706">
        <v>6566.7621042000001</v>
      </c>
      <c r="G89" s="707">
        <v>6566.7621041999992</v>
      </c>
      <c r="H89" s="707">
        <v>721.27735999999993</v>
      </c>
      <c r="I89" s="707">
        <v>7038.5619400000005</v>
      </c>
      <c r="J89" s="707">
        <v>471.79983580000135</v>
      </c>
      <c r="K89" s="709">
        <v>1.0718466465380625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1036.465909</v>
      </c>
      <c r="C90" s="707">
        <v>1666.6463999999999</v>
      </c>
      <c r="D90" s="707">
        <v>630.18049099999985</v>
      </c>
      <c r="E90" s="708">
        <v>1.608008894000198</v>
      </c>
      <c r="F90" s="706">
        <v>1134.4987034000001</v>
      </c>
      <c r="G90" s="707">
        <v>1134.4987034000001</v>
      </c>
      <c r="H90" s="707">
        <v>199.72622000000001</v>
      </c>
      <c r="I90" s="707">
        <v>865.68363999999997</v>
      </c>
      <c r="J90" s="707">
        <v>-268.8150634000001</v>
      </c>
      <c r="K90" s="709">
        <v>0.76305388221742054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1036.465909</v>
      </c>
      <c r="C91" s="707">
        <v>1666.6463999999999</v>
      </c>
      <c r="D91" s="707">
        <v>630.18049099999985</v>
      </c>
      <c r="E91" s="708">
        <v>1.608008894000198</v>
      </c>
      <c r="F91" s="706">
        <v>1134.4987034000001</v>
      </c>
      <c r="G91" s="707">
        <v>1134.4987034000001</v>
      </c>
      <c r="H91" s="707">
        <v>199.72622000000001</v>
      </c>
      <c r="I91" s="707">
        <v>865.68363999999997</v>
      </c>
      <c r="J91" s="707">
        <v>-268.8150634000001</v>
      </c>
      <c r="K91" s="709">
        <v>0.76305388221742054</v>
      </c>
      <c r="L91" s="270"/>
      <c r="M91" s="705" t="str">
        <f t="shared" si="1"/>
        <v>X</v>
      </c>
    </row>
    <row r="92" spans="1:13" ht="14.45" customHeight="1" x14ac:dyDescent="0.2">
      <c r="A92" s="710" t="s">
        <v>416</v>
      </c>
      <c r="B92" s="706">
        <v>768.46075199999996</v>
      </c>
      <c r="C92" s="707">
        <v>909.16274999999996</v>
      </c>
      <c r="D92" s="707">
        <v>140.701998</v>
      </c>
      <c r="E92" s="708">
        <v>1.1830958804777059</v>
      </c>
      <c r="F92" s="706">
        <v>930.77418030000001</v>
      </c>
      <c r="G92" s="707">
        <v>930.77418030000013</v>
      </c>
      <c r="H92" s="707">
        <v>0</v>
      </c>
      <c r="I92" s="707">
        <v>593.34081000000003</v>
      </c>
      <c r="J92" s="707">
        <v>-337.43337030000009</v>
      </c>
      <c r="K92" s="709">
        <v>0.63747020765956242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2.7829999999999999</v>
      </c>
      <c r="D93" s="707">
        <v>2.7829999999999999</v>
      </c>
      <c r="E93" s="708">
        <v>0</v>
      </c>
      <c r="F93" s="706">
        <v>2.6923681999999998</v>
      </c>
      <c r="G93" s="707">
        <v>2.6923681999999998</v>
      </c>
      <c r="H93" s="707">
        <v>0</v>
      </c>
      <c r="I93" s="707">
        <v>0</v>
      </c>
      <c r="J93" s="707">
        <v>-2.6923681999999998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0.52649099999999993</v>
      </c>
      <c r="C94" s="707">
        <v>556.73987999999997</v>
      </c>
      <c r="D94" s="707">
        <v>556.21338900000001</v>
      </c>
      <c r="E94" s="708">
        <v>1057.4537456480739</v>
      </c>
      <c r="F94" s="706">
        <v>23.766536199999997</v>
      </c>
      <c r="G94" s="707">
        <v>23.766536199999997</v>
      </c>
      <c r="H94" s="707">
        <v>0.24323</v>
      </c>
      <c r="I94" s="707">
        <v>7.6611000000000002</v>
      </c>
      <c r="J94" s="707">
        <v>-16.105436199999996</v>
      </c>
      <c r="K94" s="709">
        <v>0.32234819308671497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220.46795</v>
      </c>
      <c r="C95" s="707">
        <v>137.71263000000002</v>
      </c>
      <c r="D95" s="707">
        <v>-82.755319999999983</v>
      </c>
      <c r="E95" s="708">
        <v>0.62463786686454892</v>
      </c>
      <c r="F95" s="706">
        <v>30.999999800000001</v>
      </c>
      <c r="G95" s="707">
        <v>30.999999800000001</v>
      </c>
      <c r="H95" s="707">
        <v>0</v>
      </c>
      <c r="I95" s="707">
        <v>19.30555</v>
      </c>
      <c r="J95" s="707">
        <v>-11.694449800000001</v>
      </c>
      <c r="K95" s="709">
        <v>0.62275968143715921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21.703402999999998</v>
      </c>
      <c r="C96" s="707">
        <v>35.082160000000002</v>
      </c>
      <c r="D96" s="707">
        <v>13.378757000000004</v>
      </c>
      <c r="E96" s="708">
        <v>1.616435910995156</v>
      </c>
      <c r="F96" s="706">
        <v>31.265619299999997</v>
      </c>
      <c r="G96" s="707">
        <v>31.265619299999997</v>
      </c>
      <c r="H96" s="707">
        <v>2.5889199999999999</v>
      </c>
      <c r="I96" s="707">
        <v>39.141580000000005</v>
      </c>
      <c r="J96" s="707">
        <v>7.8759607000000074</v>
      </c>
      <c r="K96" s="709">
        <v>1.2519048359294775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6.9153090000000006</v>
      </c>
      <c r="C97" s="707">
        <v>0</v>
      </c>
      <c r="D97" s="707">
        <v>-6.9153090000000006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0.63</v>
      </c>
      <c r="D98" s="707">
        <v>0.63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8.0249610000000011</v>
      </c>
      <c r="C99" s="707">
        <v>0</v>
      </c>
      <c r="D99" s="707">
        <v>-8.0249610000000011</v>
      </c>
      <c r="E99" s="708">
        <v>0</v>
      </c>
      <c r="F99" s="706">
        <v>39.999999600000002</v>
      </c>
      <c r="G99" s="707">
        <v>39.999999600000002</v>
      </c>
      <c r="H99" s="707">
        <v>53.80782</v>
      </c>
      <c r="I99" s="707">
        <v>61.482849999999999</v>
      </c>
      <c r="J99" s="707">
        <v>21.482850399999997</v>
      </c>
      <c r="K99" s="709">
        <v>1.5370712653707126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7.8281749999999999</v>
      </c>
      <c r="C100" s="707">
        <v>24.24558</v>
      </c>
      <c r="D100" s="707">
        <v>16.417405000000002</v>
      </c>
      <c r="E100" s="708">
        <v>3.0972199778364691</v>
      </c>
      <c r="F100" s="706">
        <v>54.999999600000002</v>
      </c>
      <c r="G100" s="707">
        <v>54.99999960000001</v>
      </c>
      <c r="H100" s="707">
        <v>143.08625000000001</v>
      </c>
      <c r="I100" s="707">
        <v>144.75174999999999</v>
      </c>
      <c r="J100" s="707">
        <v>89.751750399999978</v>
      </c>
      <c r="K100" s="709">
        <v>2.6318500191407272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2.5388679999999999</v>
      </c>
      <c r="C101" s="707">
        <v>0.29039999999999999</v>
      </c>
      <c r="D101" s="707">
        <v>-2.2484679999999999</v>
      </c>
      <c r="E101" s="708">
        <v>0.11438168506594278</v>
      </c>
      <c r="F101" s="706">
        <v>20.000000400000001</v>
      </c>
      <c r="G101" s="707">
        <v>20.000000400000001</v>
      </c>
      <c r="H101" s="707">
        <v>0</v>
      </c>
      <c r="I101" s="707">
        <v>0</v>
      </c>
      <c r="J101" s="707">
        <v>-20.000000400000001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215.31899999999999</v>
      </c>
      <c r="D102" s="707">
        <v>215.31899999999999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75.472999999999999</v>
      </c>
      <c r="J102" s="707">
        <v>75.472999999999999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215.31899999999999</v>
      </c>
      <c r="D103" s="707">
        <v>215.31899999999999</v>
      </c>
      <c r="E103" s="708">
        <v>0</v>
      </c>
      <c r="F103" s="706">
        <v>0</v>
      </c>
      <c r="G103" s="707">
        <v>0</v>
      </c>
      <c r="H103" s="707">
        <v>0</v>
      </c>
      <c r="I103" s="707">
        <v>75.472999999999999</v>
      </c>
      <c r="J103" s="707">
        <v>75.472999999999999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188.50200000000001</v>
      </c>
      <c r="D104" s="707">
        <v>188.50200000000001</v>
      </c>
      <c r="E104" s="708">
        <v>0</v>
      </c>
      <c r="F104" s="706">
        <v>0</v>
      </c>
      <c r="G104" s="707">
        <v>0</v>
      </c>
      <c r="H104" s="707">
        <v>0</v>
      </c>
      <c r="I104" s="707">
        <v>46.1</v>
      </c>
      <c r="J104" s="707">
        <v>46.1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26.817</v>
      </c>
      <c r="D105" s="707">
        <v>26.817</v>
      </c>
      <c r="E105" s="708">
        <v>0</v>
      </c>
      <c r="F105" s="706">
        <v>0</v>
      </c>
      <c r="G105" s="707">
        <v>0</v>
      </c>
      <c r="H105" s="707">
        <v>0</v>
      </c>
      <c r="I105" s="707">
        <v>29.373000000000001</v>
      </c>
      <c r="J105" s="707">
        <v>29.373000000000001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3196.6108130000002</v>
      </c>
      <c r="C106" s="707">
        <v>4966.4107800000002</v>
      </c>
      <c r="D106" s="707">
        <v>1769.7999669999999</v>
      </c>
      <c r="E106" s="708">
        <v>1.553648870798586</v>
      </c>
      <c r="F106" s="706">
        <v>5432.2634007999995</v>
      </c>
      <c r="G106" s="707">
        <v>5432.2634007999995</v>
      </c>
      <c r="H106" s="707">
        <v>521.55114000000003</v>
      </c>
      <c r="I106" s="707">
        <v>6097.4052999999994</v>
      </c>
      <c r="J106" s="707">
        <v>665.1418991999999</v>
      </c>
      <c r="K106" s="709">
        <v>1.1224428659151626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2.9203200000000002</v>
      </c>
      <c r="D107" s="707">
        <v>2.9203200000000002</v>
      </c>
      <c r="E107" s="708">
        <v>0</v>
      </c>
      <c r="F107" s="706">
        <v>2.7617890000000003</v>
      </c>
      <c r="G107" s="707">
        <v>2.7617890000000003</v>
      </c>
      <c r="H107" s="707">
        <v>0</v>
      </c>
      <c r="I107" s="707">
        <v>0</v>
      </c>
      <c r="J107" s="707">
        <v>-2.7617890000000003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2.9203200000000002</v>
      </c>
      <c r="D108" s="707">
        <v>2.9203200000000002</v>
      </c>
      <c r="E108" s="708">
        <v>0</v>
      </c>
      <c r="F108" s="706">
        <v>2.7617890000000003</v>
      </c>
      <c r="G108" s="707">
        <v>2.7617890000000003</v>
      </c>
      <c r="H108" s="707">
        <v>0</v>
      </c>
      <c r="I108" s="707">
        <v>0</v>
      </c>
      <c r="J108" s="707">
        <v>-2.7617890000000003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23.840472000000002</v>
      </c>
      <c r="C109" s="707">
        <v>22.760210000000001</v>
      </c>
      <c r="D109" s="707">
        <v>-1.0802620000000012</v>
      </c>
      <c r="E109" s="708">
        <v>0.95468789376317709</v>
      </c>
      <c r="F109" s="706">
        <v>23.999005199999999</v>
      </c>
      <c r="G109" s="707">
        <v>23.999005199999999</v>
      </c>
      <c r="H109" s="707">
        <v>2.1954400000000001</v>
      </c>
      <c r="I109" s="707">
        <v>22.596979999999999</v>
      </c>
      <c r="J109" s="707">
        <v>-1.4020252000000006</v>
      </c>
      <c r="K109" s="709">
        <v>0.94157986181860565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6.2641090000000004</v>
      </c>
      <c r="C110" s="707">
        <v>9.4031000000000002</v>
      </c>
      <c r="D110" s="707">
        <v>3.1389909999999999</v>
      </c>
      <c r="E110" s="708">
        <v>1.5011073402458355</v>
      </c>
      <c r="F110" s="706">
        <v>9.5316568999999998</v>
      </c>
      <c r="G110" s="707">
        <v>9.5316568999999998</v>
      </c>
      <c r="H110" s="707">
        <v>1.0790999999999999</v>
      </c>
      <c r="I110" s="707">
        <v>8.7967999999999993</v>
      </c>
      <c r="J110" s="707">
        <v>-0.73485690000000048</v>
      </c>
      <c r="K110" s="709">
        <v>0.92290355100800991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17.576363000000001</v>
      </c>
      <c r="C111" s="707">
        <v>13.35711</v>
      </c>
      <c r="D111" s="707">
        <v>-4.2192530000000001</v>
      </c>
      <c r="E111" s="708">
        <v>0.75994732243525009</v>
      </c>
      <c r="F111" s="706">
        <v>14.467348299999999</v>
      </c>
      <c r="G111" s="707">
        <v>14.467348300000001</v>
      </c>
      <c r="H111" s="707">
        <v>1.1163399999999999</v>
      </c>
      <c r="I111" s="707">
        <v>13.800180000000001</v>
      </c>
      <c r="J111" s="707">
        <v>-0.66716830000000016</v>
      </c>
      <c r="K111" s="709">
        <v>0.95388454842135806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232.55229</v>
      </c>
      <c r="C112" s="707">
        <v>312.45784000000003</v>
      </c>
      <c r="D112" s="707">
        <v>79.905550000000034</v>
      </c>
      <c r="E112" s="708">
        <v>1.3436025076338747</v>
      </c>
      <c r="F112" s="706">
        <v>333.9686744</v>
      </c>
      <c r="G112" s="707">
        <v>333.9686744</v>
      </c>
      <c r="H112" s="707">
        <v>0</v>
      </c>
      <c r="I112" s="707">
        <v>388.34984000000003</v>
      </c>
      <c r="J112" s="707">
        <v>54.381165600000031</v>
      </c>
      <c r="K112" s="709">
        <v>1.1628331330706387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42</v>
      </c>
      <c r="C113" s="707">
        <v>41.4</v>
      </c>
      <c r="D113" s="707">
        <v>-0.60000000000000142</v>
      </c>
      <c r="E113" s="708">
        <v>0.98571428571428565</v>
      </c>
      <c r="F113" s="706">
        <v>43.2</v>
      </c>
      <c r="G113" s="707">
        <v>43.2</v>
      </c>
      <c r="H113" s="707">
        <v>0</v>
      </c>
      <c r="I113" s="707">
        <v>43.2</v>
      </c>
      <c r="J113" s="707">
        <v>0</v>
      </c>
      <c r="K113" s="709">
        <v>1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190.55229</v>
      </c>
      <c r="C114" s="707">
        <v>255.93284</v>
      </c>
      <c r="D114" s="707">
        <v>65.380549999999999</v>
      </c>
      <c r="E114" s="708">
        <v>1.3431108070126052</v>
      </c>
      <c r="F114" s="706">
        <v>270.97803000000005</v>
      </c>
      <c r="G114" s="707">
        <v>270.97803000000005</v>
      </c>
      <c r="H114" s="707">
        <v>0</v>
      </c>
      <c r="I114" s="707">
        <v>299.77484000000004</v>
      </c>
      <c r="J114" s="707">
        <v>28.796809999999994</v>
      </c>
      <c r="K114" s="709">
        <v>1.1062699068260258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15.125</v>
      </c>
      <c r="D115" s="707">
        <v>15.125</v>
      </c>
      <c r="E115" s="708">
        <v>0</v>
      </c>
      <c r="F115" s="706">
        <v>19.790644400000001</v>
      </c>
      <c r="G115" s="707">
        <v>19.790644400000001</v>
      </c>
      <c r="H115" s="707">
        <v>0</v>
      </c>
      <c r="I115" s="707">
        <v>45.375</v>
      </c>
      <c r="J115" s="707">
        <v>25.584355599999999</v>
      </c>
      <c r="K115" s="709">
        <v>2.292750002622451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771.041381</v>
      </c>
      <c r="C116" s="707">
        <v>2734.5452</v>
      </c>
      <c r="D116" s="707">
        <v>1963.503819</v>
      </c>
      <c r="E116" s="708">
        <v>3.5465608816655716</v>
      </c>
      <c r="F116" s="706">
        <v>4042.9845965999998</v>
      </c>
      <c r="G116" s="707">
        <v>4042.9845966000003</v>
      </c>
      <c r="H116" s="707">
        <v>329.16077000000001</v>
      </c>
      <c r="I116" s="707">
        <v>3803.6624700000002</v>
      </c>
      <c r="J116" s="707">
        <v>-239.32212660000005</v>
      </c>
      <c r="K116" s="709">
        <v>0.94080558041174323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763.28337999999894</v>
      </c>
      <c r="C117" s="707">
        <v>1165.48234</v>
      </c>
      <c r="D117" s="707">
        <v>402.19896000000108</v>
      </c>
      <c r="E117" s="708">
        <v>1.5269326839004429</v>
      </c>
      <c r="F117" s="706">
        <v>1484.1291355999999</v>
      </c>
      <c r="G117" s="707">
        <v>1484.1291355999999</v>
      </c>
      <c r="H117" s="707">
        <v>126.01973</v>
      </c>
      <c r="I117" s="707">
        <v>1487.46451</v>
      </c>
      <c r="J117" s="707">
        <v>3.3353744000000916</v>
      </c>
      <c r="K117" s="709">
        <v>1.0022473613110841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158.28351999999998</v>
      </c>
      <c r="D118" s="707">
        <v>158.28351999999998</v>
      </c>
      <c r="E118" s="708">
        <v>0</v>
      </c>
      <c r="F118" s="706">
        <v>96.8822318</v>
      </c>
      <c r="G118" s="707">
        <v>96.8822318</v>
      </c>
      <c r="H118" s="707">
        <v>15.93425</v>
      </c>
      <c r="I118" s="707">
        <v>37.397959999999998</v>
      </c>
      <c r="J118" s="707">
        <v>-59.484271800000002</v>
      </c>
      <c r="K118" s="709">
        <v>0.3860146417477554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7.7580010000000001</v>
      </c>
      <c r="C119" s="707">
        <v>8.6929999999999996</v>
      </c>
      <c r="D119" s="707">
        <v>0.93499899999999947</v>
      </c>
      <c r="E119" s="708">
        <v>1.1205206083371217</v>
      </c>
      <c r="F119" s="706">
        <v>8.7482288000000015</v>
      </c>
      <c r="G119" s="707">
        <v>8.7482288000000015</v>
      </c>
      <c r="H119" s="707">
        <v>0.78559000000000001</v>
      </c>
      <c r="I119" s="707">
        <v>8.72255</v>
      </c>
      <c r="J119" s="707">
        <v>-2.5678800000001445E-2</v>
      </c>
      <c r="K119" s="709">
        <v>0.99706468582531793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1402.0863400000001</v>
      </c>
      <c r="D120" s="707">
        <v>1402.0863400000001</v>
      </c>
      <c r="E120" s="708">
        <v>0</v>
      </c>
      <c r="F120" s="706">
        <v>2453.2250003999998</v>
      </c>
      <c r="G120" s="707">
        <v>2453.2250003999998</v>
      </c>
      <c r="H120" s="707">
        <v>186.4212</v>
      </c>
      <c r="I120" s="707">
        <v>2270.0774500000002</v>
      </c>
      <c r="J120" s="707">
        <v>-183.14755039999955</v>
      </c>
      <c r="K120" s="709">
        <v>0.92534416925877683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2169.1766699999998</v>
      </c>
      <c r="C121" s="707">
        <v>1871.9981299999999</v>
      </c>
      <c r="D121" s="707">
        <v>-297.17853999999988</v>
      </c>
      <c r="E121" s="708">
        <v>0.86299938400130405</v>
      </c>
      <c r="F121" s="706">
        <v>1002.1622512</v>
      </c>
      <c r="G121" s="707">
        <v>1002.1622512000001</v>
      </c>
      <c r="H121" s="707">
        <v>190.19493</v>
      </c>
      <c r="I121" s="707">
        <v>1882.63374</v>
      </c>
      <c r="J121" s="707">
        <v>880.47148879999986</v>
      </c>
      <c r="K121" s="709">
        <v>1.8785717958800721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0.87999499999999997</v>
      </c>
      <c r="C122" s="707">
        <v>43.603999999999999</v>
      </c>
      <c r="D122" s="707">
        <v>42.724004999999998</v>
      </c>
      <c r="E122" s="708">
        <v>49.550281535690544</v>
      </c>
      <c r="F122" s="706">
        <v>37.018460599999997</v>
      </c>
      <c r="G122" s="707">
        <v>37.018460599999997</v>
      </c>
      <c r="H122" s="707">
        <v>0</v>
      </c>
      <c r="I122" s="707">
        <v>2.42</v>
      </c>
      <c r="J122" s="707">
        <v>-34.598460599999996</v>
      </c>
      <c r="K122" s="709">
        <v>6.5372788624278991E-2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1303.4075700000001</v>
      </c>
      <c r="C123" s="707">
        <v>925.36249999999995</v>
      </c>
      <c r="D123" s="707">
        <v>-378.04507000000012</v>
      </c>
      <c r="E123" s="708">
        <v>0.70995636460819378</v>
      </c>
      <c r="F123" s="706">
        <v>789.14316059999999</v>
      </c>
      <c r="G123" s="707">
        <v>789.1431606000001</v>
      </c>
      <c r="H123" s="707">
        <v>116.98596999999999</v>
      </c>
      <c r="I123" s="707">
        <v>988.12513000000001</v>
      </c>
      <c r="J123" s="707">
        <v>198.98196939999991</v>
      </c>
      <c r="K123" s="709">
        <v>1.2521493935887507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</v>
      </c>
      <c r="C124" s="707">
        <v>1.68</v>
      </c>
      <c r="D124" s="707">
        <v>0.67999999999999994</v>
      </c>
      <c r="E124" s="708">
        <v>1.68</v>
      </c>
      <c r="F124" s="706">
        <v>5</v>
      </c>
      <c r="G124" s="707">
        <v>5</v>
      </c>
      <c r="H124" s="707">
        <v>0</v>
      </c>
      <c r="I124" s="707">
        <v>0</v>
      </c>
      <c r="J124" s="707">
        <v>-5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10.308727000000001</v>
      </c>
      <c r="C125" s="707">
        <v>5.4542000000000002</v>
      </c>
      <c r="D125" s="707">
        <v>-4.8545270000000009</v>
      </c>
      <c r="E125" s="708">
        <v>0.52908569603210942</v>
      </c>
      <c r="F125" s="706">
        <v>5.7053189</v>
      </c>
      <c r="G125" s="707">
        <v>5.7053189</v>
      </c>
      <c r="H125" s="707">
        <v>1.845</v>
      </c>
      <c r="I125" s="707">
        <v>7.05776</v>
      </c>
      <c r="J125" s="707">
        <v>1.3524411000000001</v>
      </c>
      <c r="K125" s="709">
        <v>1.2370491682769915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853.580378</v>
      </c>
      <c r="C126" s="707">
        <v>883.21348</v>
      </c>
      <c r="D126" s="707">
        <v>29.633102000000008</v>
      </c>
      <c r="E126" s="708">
        <v>1.0347162408646653</v>
      </c>
      <c r="F126" s="706">
        <v>0</v>
      </c>
      <c r="G126" s="707">
        <v>0</v>
      </c>
      <c r="H126" s="707">
        <v>71.363960000000006</v>
      </c>
      <c r="I126" s="707">
        <v>803.50522000000001</v>
      </c>
      <c r="J126" s="707">
        <v>803.50522000000001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7.0819999999999999</v>
      </c>
      <c r="D127" s="707">
        <v>7.0819999999999999</v>
      </c>
      <c r="E127" s="708">
        <v>0</v>
      </c>
      <c r="F127" s="706">
        <v>5.2953114999999995</v>
      </c>
      <c r="G127" s="707">
        <v>5.2953114999999995</v>
      </c>
      <c r="H127" s="707">
        <v>0</v>
      </c>
      <c r="I127" s="707">
        <v>0</v>
      </c>
      <c r="J127" s="707">
        <v>-5.2953114999999995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</v>
      </c>
      <c r="D128" s="707">
        <v>0</v>
      </c>
      <c r="E128" s="708">
        <v>0</v>
      </c>
      <c r="F128" s="706">
        <v>50.000000399999998</v>
      </c>
      <c r="G128" s="707">
        <v>50.00000039999999</v>
      </c>
      <c r="H128" s="707">
        <v>0</v>
      </c>
      <c r="I128" s="707">
        <v>0.2838</v>
      </c>
      <c r="J128" s="707">
        <v>-49.716200399999991</v>
      </c>
      <c r="K128" s="709">
        <v>5.6759999545920002E-3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5.6019499999999995</v>
      </c>
      <c r="D129" s="707">
        <v>5.6019499999999995</v>
      </c>
      <c r="E129" s="708">
        <v>0</v>
      </c>
      <c r="F129" s="706">
        <v>109.9999992</v>
      </c>
      <c r="G129" s="707">
        <v>109.99999920000002</v>
      </c>
      <c r="H129" s="707">
        <v>0</v>
      </c>
      <c r="I129" s="707">
        <v>81.241830000000007</v>
      </c>
      <c r="J129" s="707">
        <v>-28.758169200000012</v>
      </c>
      <c r="K129" s="709">
        <v>0.73856209628045166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21.729080000000003</v>
      </c>
      <c r="D130" s="707">
        <v>21.729080000000003</v>
      </c>
      <c r="E130" s="708">
        <v>0</v>
      </c>
      <c r="F130" s="706">
        <v>26.387084399999999</v>
      </c>
      <c r="G130" s="707">
        <v>26.387084399999999</v>
      </c>
      <c r="H130" s="707">
        <v>0</v>
      </c>
      <c r="I130" s="707">
        <v>0.16227</v>
      </c>
      <c r="J130" s="707">
        <v>-26.2248144</v>
      </c>
      <c r="K130" s="709">
        <v>6.1495994608635127E-3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0.78700000000000003</v>
      </c>
      <c r="D131" s="707">
        <v>0.78700000000000003</v>
      </c>
      <c r="E131" s="708">
        <v>0</v>
      </c>
      <c r="F131" s="706">
        <v>0.77252850000000006</v>
      </c>
      <c r="G131" s="707">
        <v>0.77252849999999995</v>
      </c>
      <c r="H131" s="707">
        <v>0</v>
      </c>
      <c r="I131" s="707">
        <v>0</v>
      </c>
      <c r="J131" s="707">
        <v>-0.77252849999999995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20.942080000000001</v>
      </c>
      <c r="D132" s="707">
        <v>20.942080000000001</v>
      </c>
      <c r="E132" s="708">
        <v>0</v>
      </c>
      <c r="F132" s="706">
        <v>25.614555899999999</v>
      </c>
      <c r="G132" s="707">
        <v>25.614555899999999</v>
      </c>
      <c r="H132" s="707">
        <v>0</v>
      </c>
      <c r="I132" s="707">
        <v>0.16227</v>
      </c>
      <c r="J132" s="707">
        <v>-25.4522859</v>
      </c>
      <c r="K132" s="709">
        <v>6.3350698186416731E-3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6.82121026329696E-16</v>
      </c>
      <c r="D133" s="707">
        <v>6.82121026329696E-16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178894.54956400002</v>
      </c>
      <c r="C134" s="707">
        <v>197079.24406</v>
      </c>
      <c r="D134" s="707">
        <v>18184.694495999982</v>
      </c>
      <c r="E134" s="708">
        <v>1.1016503551411685</v>
      </c>
      <c r="F134" s="706">
        <v>210141.43162230001</v>
      </c>
      <c r="G134" s="707">
        <v>210141.43162230001</v>
      </c>
      <c r="H134" s="707">
        <v>27818.848559999999</v>
      </c>
      <c r="I134" s="707">
        <v>255729.57668999999</v>
      </c>
      <c r="J134" s="707">
        <v>45588.145067699981</v>
      </c>
      <c r="K134" s="709">
        <v>1.2169402992820488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129725.64</v>
      </c>
      <c r="C135" s="707">
        <v>145576.666</v>
      </c>
      <c r="D135" s="707">
        <v>15851.025999999998</v>
      </c>
      <c r="E135" s="708">
        <v>1.1221888440866432</v>
      </c>
      <c r="F135" s="706">
        <v>154568.8722599</v>
      </c>
      <c r="G135" s="707">
        <v>154568.8722599</v>
      </c>
      <c r="H135" s="707">
        <v>20791.107</v>
      </c>
      <c r="I135" s="707">
        <v>189197.22500000001</v>
      </c>
      <c r="J135" s="707">
        <v>34628.352740100003</v>
      </c>
      <c r="K135" s="709">
        <v>1.2240318651084814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128985.64</v>
      </c>
      <c r="C136" s="707">
        <v>144565.78099999999</v>
      </c>
      <c r="D136" s="707">
        <v>15580.140999999989</v>
      </c>
      <c r="E136" s="708">
        <v>1.1207897328725895</v>
      </c>
      <c r="F136" s="706">
        <v>153514.91855910001</v>
      </c>
      <c r="G136" s="707">
        <v>153514.91855910001</v>
      </c>
      <c r="H136" s="707">
        <v>20568.940999999999</v>
      </c>
      <c r="I136" s="707">
        <v>173517.18900000001</v>
      </c>
      <c r="J136" s="707">
        <v>20002.2704409</v>
      </c>
      <c r="K136" s="709">
        <v>1.1302952874459531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128985.64</v>
      </c>
      <c r="C137" s="707">
        <v>144565.78099999999</v>
      </c>
      <c r="D137" s="707">
        <v>15580.140999999989</v>
      </c>
      <c r="E137" s="708">
        <v>1.1207897328725895</v>
      </c>
      <c r="F137" s="706">
        <v>153514.91855910001</v>
      </c>
      <c r="G137" s="707">
        <v>153514.91855910001</v>
      </c>
      <c r="H137" s="707">
        <v>20568.940999999999</v>
      </c>
      <c r="I137" s="707">
        <v>173517.18900000001</v>
      </c>
      <c r="J137" s="707">
        <v>20002.2704409</v>
      </c>
      <c r="K137" s="709">
        <v>1.1302952874459531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437.8</v>
      </c>
      <c r="C138" s="707">
        <v>430.42500000000001</v>
      </c>
      <c r="D138" s="707">
        <v>-7.375</v>
      </c>
      <c r="E138" s="708">
        <v>0.9831544084056647</v>
      </c>
      <c r="F138" s="706">
        <v>424.03856410000003</v>
      </c>
      <c r="G138" s="707">
        <v>424.03856410000003</v>
      </c>
      <c r="H138" s="707">
        <v>152.15</v>
      </c>
      <c r="I138" s="707">
        <v>1165.133</v>
      </c>
      <c r="J138" s="707">
        <v>741.09443590000001</v>
      </c>
      <c r="K138" s="709">
        <v>2.7477052764597829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437.8</v>
      </c>
      <c r="C139" s="707">
        <v>430.42500000000001</v>
      </c>
      <c r="D139" s="707">
        <v>-7.375</v>
      </c>
      <c r="E139" s="708">
        <v>0.9831544084056647</v>
      </c>
      <c r="F139" s="706">
        <v>424.03856410000003</v>
      </c>
      <c r="G139" s="707">
        <v>424.03856410000003</v>
      </c>
      <c r="H139" s="707">
        <v>152.15</v>
      </c>
      <c r="I139" s="707">
        <v>1165.133</v>
      </c>
      <c r="J139" s="707">
        <v>741.09443590000001</v>
      </c>
      <c r="K139" s="709">
        <v>2.7477052764597829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185.58</v>
      </c>
      <c r="C140" s="707">
        <v>407.21</v>
      </c>
      <c r="D140" s="707">
        <v>221.62999999999997</v>
      </c>
      <c r="E140" s="708">
        <v>2.1942558465351869</v>
      </c>
      <c r="F140" s="706">
        <v>394.20049269999998</v>
      </c>
      <c r="G140" s="707">
        <v>394.20049269999998</v>
      </c>
      <c r="H140" s="707">
        <v>52.765999999999998</v>
      </c>
      <c r="I140" s="707">
        <v>1166.953</v>
      </c>
      <c r="J140" s="707">
        <v>772.75250729999993</v>
      </c>
      <c r="K140" s="709">
        <v>2.9603032507828217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185.58</v>
      </c>
      <c r="C141" s="707">
        <v>407.21</v>
      </c>
      <c r="D141" s="707">
        <v>221.62999999999997</v>
      </c>
      <c r="E141" s="708">
        <v>2.1942558465351869</v>
      </c>
      <c r="F141" s="706">
        <v>394.20049269999998</v>
      </c>
      <c r="G141" s="707">
        <v>394.20049269999998</v>
      </c>
      <c r="H141" s="707">
        <v>52.765999999999998</v>
      </c>
      <c r="I141" s="707">
        <v>1166.953</v>
      </c>
      <c r="J141" s="707">
        <v>772.75250729999993</v>
      </c>
      <c r="K141" s="709">
        <v>2.9603032507828217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116.62</v>
      </c>
      <c r="C142" s="707">
        <v>173.25</v>
      </c>
      <c r="D142" s="707">
        <v>56.629999999999995</v>
      </c>
      <c r="E142" s="708">
        <v>1.4855942376950779</v>
      </c>
      <c r="F142" s="706">
        <v>235.71464399999999</v>
      </c>
      <c r="G142" s="707">
        <v>235.71464399999996</v>
      </c>
      <c r="H142" s="707">
        <v>17.25</v>
      </c>
      <c r="I142" s="707">
        <v>140.25</v>
      </c>
      <c r="J142" s="707">
        <v>-95.464643999999964</v>
      </c>
      <c r="K142" s="709">
        <v>0.59499909560137465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116.62</v>
      </c>
      <c r="C143" s="707">
        <v>173.25</v>
      </c>
      <c r="D143" s="707">
        <v>56.629999999999995</v>
      </c>
      <c r="E143" s="708">
        <v>1.4855942376950779</v>
      </c>
      <c r="F143" s="706">
        <v>235.71464399999999</v>
      </c>
      <c r="G143" s="707">
        <v>235.71464399999996</v>
      </c>
      <c r="H143" s="707">
        <v>17.25</v>
      </c>
      <c r="I143" s="707">
        <v>140.25</v>
      </c>
      <c r="J143" s="707">
        <v>-95.464643999999964</v>
      </c>
      <c r="K143" s="709">
        <v>0.59499909560137465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0</v>
      </c>
      <c r="D144" s="707">
        <v>0</v>
      </c>
      <c r="E144" s="708">
        <v>0</v>
      </c>
      <c r="F144" s="706">
        <v>0</v>
      </c>
      <c r="G144" s="707">
        <v>0</v>
      </c>
      <c r="H144" s="707">
        <v>0</v>
      </c>
      <c r="I144" s="707">
        <v>13207.7</v>
      </c>
      <c r="J144" s="707">
        <v>13207.7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0</v>
      </c>
      <c r="D145" s="707">
        <v>0</v>
      </c>
      <c r="E145" s="708">
        <v>0</v>
      </c>
      <c r="F145" s="706">
        <v>0</v>
      </c>
      <c r="G145" s="707">
        <v>0</v>
      </c>
      <c r="H145" s="707">
        <v>0</v>
      </c>
      <c r="I145" s="707">
        <v>13207.7</v>
      </c>
      <c r="J145" s="707">
        <v>13207.7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45884.480000000003</v>
      </c>
      <c r="C146" s="707">
        <v>48602.973279999998</v>
      </c>
      <c r="D146" s="707">
        <v>2718.4932799999951</v>
      </c>
      <c r="E146" s="708">
        <v>1.0592464659074265</v>
      </c>
      <c r="F146" s="706">
        <v>51827.615222800101</v>
      </c>
      <c r="G146" s="707">
        <v>51827.615222800101</v>
      </c>
      <c r="H146" s="707">
        <v>6615.2042099999999</v>
      </c>
      <c r="I146" s="707">
        <v>63038.374710000004</v>
      </c>
      <c r="J146" s="707">
        <v>11210.759487199903</v>
      </c>
      <c r="K146" s="709">
        <v>1.2163086115192898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12221.46</v>
      </c>
      <c r="C147" s="707">
        <v>13061.995710000001</v>
      </c>
      <c r="D147" s="707">
        <v>840.53571000000193</v>
      </c>
      <c r="E147" s="708">
        <v>1.0687753926290313</v>
      </c>
      <c r="F147" s="706">
        <v>13898.027414</v>
      </c>
      <c r="G147" s="707">
        <v>13898.027414</v>
      </c>
      <c r="H147" s="707">
        <v>1866.4478300000001</v>
      </c>
      <c r="I147" s="707">
        <v>15731.568150000001</v>
      </c>
      <c r="J147" s="707">
        <v>1833.5407360000008</v>
      </c>
      <c r="K147" s="709">
        <v>1.1319281277394091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12221.46</v>
      </c>
      <c r="C148" s="707">
        <v>13061.995710000001</v>
      </c>
      <c r="D148" s="707">
        <v>840.53571000000193</v>
      </c>
      <c r="E148" s="708">
        <v>1.0687753926290313</v>
      </c>
      <c r="F148" s="706">
        <v>13898.027414</v>
      </c>
      <c r="G148" s="707">
        <v>13898.027414</v>
      </c>
      <c r="H148" s="707">
        <v>1866.4478300000001</v>
      </c>
      <c r="I148" s="707">
        <v>15731.568150000001</v>
      </c>
      <c r="J148" s="707">
        <v>1833.5407360000008</v>
      </c>
      <c r="K148" s="709">
        <v>1.1319281277394091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33663.019999999997</v>
      </c>
      <c r="C149" s="707">
        <v>35540.977570000003</v>
      </c>
      <c r="D149" s="707">
        <v>1877.9575700000059</v>
      </c>
      <c r="E149" s="708">
        <v>1.0557869605876125</v>
      </c>
      <c r="F149" s="706">
        <v>37929.587808799995</v>
      </c>
      <c r="G149" s="707">
        <v>37929.587808799995</v>
      </c>
      <c r="H149" s="707">
        <v>4748.7563799999998</v>
      </c>
      <c r="I149" s="707">
        <v>42844.306219999999</v>
      </c>
      <c r="J149" s="707">
        <v>4914.7184112000032</v>
      </c>
      <c r="K149" s="709">
        <v>1.129574790951452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33663.019999999997</v>
      </c>
      <c r="C150" s="707">
        <v>35540.977570000003</v>
      </c>
      <c r="D150" s="707">
        <v>1877.9575700000059</v>
      </c>
      <c r="E150" s="708">
        <v>1.0557869605876125</v>
      </c>
      <c r="F150" s="706">
        <v>37929.587808799995</v>
      </c>
      <c r="G150" s="707">
        <v>37929.587808799995</v>
      </c>
      <c r="H150" s="707">
        <v>4748.7563799999998</v>
      </c>
      <c r="I150" s="707">
        <v>42844.306219999999</v>
      </c>
      <c r="J150" s="707">
        <v>4914.7184112000032</v>
      </c>
      <c r="K150" s="709">
        <v>1.129574790951452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0</v>
      </c>
      <c r="D151" s="707">
        <v>0</v>
      </c>
      <c r="E151" s="708">
        <v>0</v>
      </c>
      <c r="F151" s="706">
        <v>0</v>
      </c>
      <c r="G151" s="707">
        <v>0</v>
      </c>
      <c r="H151" s="707">
        <v>0</v>
      </c>
      <c r="I151" s="707">
        <v>1188.69136</v>
      </c>
      <c r="J151" s="707">
        <v>1188.69136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0</v>
      </c>
      <c r="I152" s="707">
        <v>1188.69136</v>
      </c>
      <c r="J152" s="707">
        <v>1188.69136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3273.8089799999998</v>
      </c>
      <c r="J153" s="707">
        <v>3273.8089799999998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3273.8089799999998</v>
      </c>
      <c r="J154" s="707">
        <v>3273.8089799999998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567.459564</v>
      </c>
      <c r="C155" s="707">
        <v>0</v>
      </c>
      <c r="D155" s="707">
        <v>-567.459564</v>
      </c>
      <c r="E155" s="708">
        <v>0</v>
      </c>
      <c r="F155" s="706">
        <v>653.56669640000007</v>
      </c>
      <c r="G155" s="707">
        <v>653.56669640000007</v>
      </c>
      <c r="H155" s="707">
        <v>0</v>
      </c>
      <c r="I155" s="707">
        <v>0</v>
      </c>
      <c r="J155" s="707">
        <v>-653.56669640000007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567.459564</v>
      </c>
      <c r="C156" s="707">
        <v>0</v>
      </c>
      <c r="D156" s="707">
        <v>-567.459564</v>
      </c>
      <c r="E156" s="708">
        <v>0</v>
      </c>
      <c r="F156" s="706">
        <v>653.56669640000007</v>
      </c>
      <c r="G156" s="707">
        <v>653.56669640000007</v>
      </c>
      <c r="H156" s="707">
        <v>0</v>
      </c>
      <c r="I156" s="707">
        <v>0</v>
      </c>
      <c r="J156" s="707">
        <v>-653.56669640000007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567.459564</v>
      </c>
      <c r="C157" s="707">
        <v>0</v>
      </c>
      <c r="D157" s="707">
        <v>-567.459564</v>
      </c>
      <c r="E157" s="708">
        <v>0</v>
      </c>
      <c r="F157" s="706">
        <v>653.56669640000007</v>
      </c>
      <c r="G157" s="707">
        <v>653.56669640000007</v>
      </c>
      <c r="H157" s="707">
        <v>0</v>
      </c>
      <c r="I157" s="707">
        <v>0</v>
      </c>
      <c r="J157" s="707">
        <v>-653.56669640000007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2716.97</v>
      </c>
      <c r="C158" s="707">
        <v>2899.6047799999997</v>
      </c>
      <c r="D158" s="707">
        <v>182.63477999999986</v>
      </c>
      <c r="E158" s="708">
        <v>1.0672200208320297</v>
      </c>
      <c r="F158" s="706">
        <v>3091.3774432</v>
      </c>
      <c r="G158" s="707">
        <v>3091.3774432</v>
      </c>
      <c r="H158" s="707">
        <v>412.53735</v>
      </c>
      <c r="I158" s="707">
        <v>3493.9769799999999</v>
      </c>
      <c r="J158" s="707">
        <v>402.5995367999999</v>
      </c>
      <c r="K158" s="709">
        <v>1.1302330576570598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2716.97</v>
      </c>
      <c r="C159" s="707">
        <v>2899.6047799999997</v>
      </c>
      <c r="D159" s="707">
        <v>182.63477999999986</v>
      </c>
      <c r="E159" s="708">
        <v>1.0672200208320297</v>
      </c>
      <c r="F159" s="706">
        <v>3091.3774432</v>
      </c>
      <c r="G159" s="707">
        <v>3091.3774432</v>
      </c>
      <c r="H159" s="707">
        <v>412.53735</v>
      </c>
      <c r="I159" s="707">
        <v>3493.9769799999999</v>
      </c>
      <c r="J159" s="707">
        <v>402.5995367999999</v>
      </c>
      <c r="K159" s="709">
        <v>1.1302330576570598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2716.97</v>
      </c>
      <c r="C160" s="707">
        <v>2899.6047799999997</v>
      </c>
      <c r="D160" s="707">
        <v>182.63477999999986</v>
      </c>
      <c r="E160" s="708">
        <v>1.0672200208320297</v>
      </c>
      <c r="F160" s="706">
        <v>3091.3774432</v>
      </c>
      <c r="G160" s="707">
        <v>3091.3774432</v>
      </c>
      <c r="H160" s="707">
        <v>412.53735</v>
      </c>
      <c r="I160" s="707">
        <v>3493.9769799999999</v>
      </c>
      <c r="J160" s="707">
        <v>402.5995367999999</v>
      </c>
      <c r="K160" s="709">
        <v>1.1302330576570598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253.28582999999998</v>
      </c>
      <c r="D161" s="707">
        <v>253.28582999999998</v>
      </c>
      <c r="E161" s="708">
        <v>0</v>
      </c>
      <c r="F161" s="706">
        <v>238.71405840000099</v>
      </c>
      <c r="G161" s="707">
        <v>238.71405840000097</v>
      </c>
      <c r="H161" s="707">
        <v>16.357500000000002</v>
      </c>
      <c r="I161" s="707">
        <v>108.2295</v>
      </c>
      <c r="J161" s="707">
        <v>-130.48455840000096</v>
      </c>
      <c r="K161" s="709">
        <v>0.45338553047699159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253.28582999999998</v>
      </c>
      <c r="D162" s="707">
        <v>253.28582999999998</v>
      </c>
      <c r="E162" s="708">
        <v>0</v>
      </c>
      <c r="F162" s="706">
        <v>238.71405840000099</v>
      </c>
      <c r="G162" s="707">
        <v>238.71405840000097</v>
      </c>
      <c r="H162" s="707">
        <v>16.357500000000002</v>
      </c>
      <c r="I162" s="707">
        <v>108.2295</v>
      </c>
      <c r="J162" s="707">
        <v>-130.48455840000096</v>
      </c>
      <c r="K162" s="709">
        <v>0.45338553047699159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156.65582999999998</v>
      </c>
      <c r="D163" s="707">
        <v>156.65582999999998</v>
      </c>
      <c r="E163" s="708">
        <v>0</v>
      </c>
      <c r="F163" s="706">
        <v>175.85546160000001</v>
      </c>
      <c r="G163" s="707">
        <v>175.85546160000001</v>
      </c>
      <c r="H163" s="707">
        <v>15.5075</v>
      </c>
      <c r="I163" s="707">
        <v>41.2605</v>
      </c>
      <c r="J163" s="707">
        <v>-134.5949616</v>
      </c>
      <c r="K163" s="709">
        <v>0.23462734466473914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11.55983</v>
      </c>
      <c r="D164" s="707">
        <v>11.55983</v>
      </c>
      <c r="E164" s="708">
        <v>0</v>
      </c>
      <c r="F164" s="706">
        <v>12.329050800000001</v>
      </c>
      <c r="G164" s="707">
        <v>12.329050800000001</v>
      </c>
      <c r="H164" s="707">
        <v>0.38250000000000001</v>
      </c>
      <c r="I164" s="707">
        <v>2.8304999999999998</v>
      </c>
      <c r="J164" s="707">
        <v>-9.4985508000000003</v>
      </c>
      <c r="K164" s="709">
        <v>0.22957971752375289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5.1050000000000004</v>
      </c>
      <c r="D165" s="707">
        <v>5.1050000000000004</v>
      </c>
      <c r="E165" s="708">
        <v>0</v>
      </c>
      <c r="F165" s="706">
        <v>8.1383976000000011</v>
      </c>
      <c r="G165" s="707">
        <v>8.1383976000000011</v>
      </c>
      <c r="H165" s="707">
        <v>15.125</v>
      </c>
      <c r="I165" s="707">
        <v>30.05</v>
      </c>
      <c r="J165" s="707">
        <v>21.9116024</v>
      </c>
      <c r="K165" s="709">
        <v>3.6923730538797952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139.99100000000001</v>
      </c>
      <c r="D166" s="707">
        <v>139.99100000000001</v>
      </c>
      <c r="E166" s="708">
        <v>0</v>
      </c>
      <c r="F166" s="706">
        <v>155.38801319999999</v>
      </c>
      <c r="G166" s="707">
        <v>155.38801319999999</v>
      </c>
      <c r="H166" s="707">
        <v>0</v>
      </c>
      <c r="I166" s="707">
        <v>8.3800000000000008</v>
      </c>
      <c r="J166" s="707">
        <v>-147.00801319999999</v>
      </c>
      <c r="K166" s="709">
        <v>5.3929513785687562E-2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0</v>
      </c>
      <c r="I167" s="707">
        <v>31.119</v>
      </c>
      <c r="J167" s="707">
        <v>31.119</v>
      </c>
      <c r="K167" s="709">
        <v>0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0</v>
      </c>
      <c r="I168" s="707">
        <v>31.119</v>
      </c>
      <c r="J168" s="707">
        <v>31.119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62.43</v>
      </c>
      <c r="D169" s="707">
        <v>62.43</v>
      </c>
      <c r="E169" s="708">
        <v>0</v>
      </c>
      <c r="F169" s="706">
        <v>49.1186364</v>
      </c>
      <c r="G169" s="707">
        <v>49.1186364</v>
      </c>
      <c r="H169" s="707">
        <v>0.85</v>
      </c>
      <c r="I169" s="707">
        <v>19.850000000000001</v>
      </c>
      <c r="J169" s="707">
        <v>-29.268636399999998</v>
      </c>
      <c r="K169" s="709">
        <v>0.40412359655814878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62.43</v>
      </c>
      <c r="D170" s="707">
        <v>62.43</v>
      </c>
      <c r="E170" s="708">
        <v>0</v>
      </c>
      <c r="F170" s="706">
        <v>49.1186364</v>
      </c>
      <c r="G170" s="707">
        <v>49.1186364</v>
      </c>
      <c r="H170" s="707">
        <v>0.85</v>
      </c>
      <c r="I170" s="707">
        <v>19.850000000000001</v>
      </c>
      <c r="J170" s="707">
        <v>-29.268636399999998</v>
      </c>
      <c r="K170" s="709">
        <v>0.40412359655814878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34.200000000000003</v>
      </c>
      <c r="D171" s="707">
        <v>34.200000000000003</v>
      </c>
      <c r="E171" s="708">
        <v>0</v>
      </c>
      <c r="F171" s="706">
        <v>13.739960399999999</v>
      </c>
      <c r="G171" s="707">
        <v>13.739960399999998</v>
      </c>
      <c r="H171" s="707">
        <v>0</v>
      </c>
      <c r="I171" s="707">
        <v>16</v>
      </c>
      <c r="J171" s="707">
        <v>2.2600396000000025</v>
      </c>
      <c r="K171" s="709">
        <v>1.1644866167154311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34.200000000000003</v>
      </c>
      <c r="D172" s="707">
        <v>34.200000000000003</v>
      </c>
      <c r="E172" s="708">
        <v>0</v>
      </c>
      <c r="F172" s="706">
        <v>13.739960399999999</v>
      </c>
      <c r="G172" s="707">
        <v>13.739960399999998</v>
      </c>
      <c r="H172" s="707">
        <v>0</v>
      </c>
      <c r="I172" s="707">
        <v>16</v>
      </c>
      <c r="J172" s="707">
        <v>2.2600396000000025</v>
      </c>
      <c r="K172" s="709">
        <v>1.1644866167154311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8289.9999640000096</v>
      </c>
      <c r="C173" s="707">
        <v>9234.6231399999997</v>
      </c>
      <c r="D173" s="707">
        <v>944.62317599999005</v>
      </c>
      <c r="E173" s="708">
        <v>1.1139473076118325</v>
      </c>
      <c r="F173" s="706">
        <v>10461.6220952</v>
      </c>
      <c r="G173" s="707">
        <v>10461.6220952</v>
      </c>
      <c r="H173" s="707">
        <v>957.86176</v>
      </c>
      <c r="I173" s="707">
        <v>11125.20061</v>
      </c>
      <c r="J173" s="707">
        <v>663.57851479999954</v>
      </c>
      <c r="K173" s="709">
        <v>1.0634297921260665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7472.9999640000096</v>
      </c>
      <c r="C174" s="707">
        <v>8085.21648</v>
      </c>
      <c r="D174" s="707">
        <v>612.21651599999041</v>
      </c>
      <c r="E174" s="708">
        <v>1.0819237948547098</v>
      </c>
      <c r="F174" s="706">
        <v>10403.303037900001</v>
      </c>
      <c r="G174" s="707">
        <v>10403.303037900001</v>
      </c>
      <c r="H174" s="707">
        <v>921.84626000000003</v>
      </c>
      <c r="I174" s="707">
        <v>10993.459550000001</v>
      </c>
      <c r="J174" s="707">
        <v>590.15651210000033</v>
      </c>
      <c r="K174" s="709">
        <v>1.0567278017327781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7472.9999640000096</v>
      </c>
      <c r="C175" s="707">
        <v>8081.5664800000004</v>
      </c>
      <c r="D175" s="707">
        <v>608.56651599999077</v>
      </c>
      <c r="E175" s="708">
        <v>1.0814353698557022</v>
      </c>
      <c r="F175" s="706">
        <v>10403.303037900001</v>
      </c>
      <c r="G175" s="707">
        <v>10403.303037900001</v>
      </c>
      <c r="H175" s="707">
        <v>903.03026</v>
      </c>
      <c r="I175" s="707">
        <v>10812.15755</v>
      </c>
      <c r="J175" s="707">
        <v>408.85451209999883</v>
      </c>
      <c r="K175" s="709">
        <v>1.0393004520401368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362.99998800000003</v>
      </c>
      <c r="C176" s="707">
        <v>432.67984999999999</v>
      </c>
      <c r="D176" s="707">
        <v>69.679861999999957</v>
      </c>
      <c r="E176" s="708">
        <v>1.1919555490453624</v>
      </c>
      <c r="F176" s="706">
        <v>561.85450619999995</v>
      </c>
      <c r="G176" s="707">
        <v>561.85450619999995</v>
      </c>
      <c r="H176" s="707">
        <v>43.988150000000005</v>
      </c>
      <c r="I176" s="707">
        <v>504.88822999999996</v>
      </c>
      <c r="J176" s="707">
        <v>-56.966276199999982</v>
      </c>
      <c r="K176" s="709">
        <v>0.89861027085947753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2182.9999800000001</v>
      </c>
      <c r="C177" s="707">
        <v>2676.6326200000003</v>
      </c>
      <c r="D177" s="707">
        <v>493.63264000000026</v>
      </c>
      <c r="E177" s="708">
        <v>1.2261258105920827</v>
      </c>
      <c r="F177" s="706">
        <v>4783.7926809000001</v>
      </c>
      <c r="G177" s="707">
        <v>4783.7926809000001</v>
      </c>
      <c r="H177" s="707">
        <v>442.70987000000002</v>
      </c>
      <c r="I177" s="707">
        <v>5275.5095799999999</v>
      </c>
      <c r="J177" s="707">
        <v>491.71689909999986</v>
      </c>
      <c r="K177" s="709">
        <v>1.102788087172601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24</v>
      </c>
      <c r="C178" s="707">
        <v>43.051000000000002</v>
      </c>
      <c r="D178" s="707">
        <v>19.051000000000002</v>
      </c>
      <c r="E178" s="708">
        <v>1.7937916666666667</v>
      </c>
      <c r="F178" s="706">
        <v>117.492</v>
      </c>
      <c r="G178" s="707">
        <v>117.492</v>
      </c>
      <c r="H178" s="707">
        <v>9.7910000000000004</v>
      </c>
      <c r="I178" s="707">
        <v>117.492</v>
      </c>
      <c r="J178" s="707">
        <v>0</v>
      </c>
      <c r="K178" s="709">
        <v>1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869.99998800000003</v>
      </c>
      <c r="C179" s="707">
        <v>895.71163000000001</v>
      </c>
      <c r="D179" s="707">
        <v>25.711641999999983</v>
      </c>
      <c r="E179" s="708">
        <v>1.0295536119018889</v>
      </c>
      <c r="F179" s="706">
        <v>946.95935039999995</v>
      </c>
      <c r="G179" s="707">
        <v>946.95935039999995</v>
      </c>
      <c r="H179" s="707">
        <v>77.627110000000002</v>
      </c>
      <c r="I179" s="707">
        <v>921.08331999999905</v>
      </c>
      <c r="J179" s="707">
        <v>-25.8760304000009</v>
      </c>
      <c r="K179" s="709">
        <v>0.97267461334103655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4033.000008</v>
      </c>
      <c r="C180" s="707">
        <v>4033.4913799999999</v>
      </c>
      <c r="D180" s="707">
        <v>0.49137199999995573</v>
      </c>
      <c r="E180" s="708">
        <v>1.0001218378375962</v>
      </c>
      <c r="F180" s="706">
        <v>3993.2045003999997</v>
      </c>
      <c r="G180" s="707">
        <v>3993.2045004000001</v>
      </c>
      <c r="H180" s="707">
        <v>328.91413</v>
      </c>
      <c r="I180" s="707">
        <v>3993.18442</v>
      </c>
      <c r="J180" s="707">
        <v>-2.0080400000097143E-2</v>
      </c>
      <c r="K180" s="709">
        <v>0.99999497135696469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3.65</v>
      </c>
      <c r="D181" s="707">
        <v>3.65</v>
      </c>
      <c r="E181" s="708">
        <v>0</v>
      </c>
      <c r="F181" s="706">
        <v>0</v>
      </c>
      <c r="G181" s="707">
        <v>0</v>
      </c>
      <c r="H181" s="707">
        <v>18.815999999999999</v>
      </c>
      <c r="I181" s="707">
        <v>181.30199999999999</v>
      </c>
      <c r="J181" s="707">
        <v>181.30199999999999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3.65</v>
      </c>
      <c r="D182" s="707">
        <v>3.65</v>
      </c>
      <c r="E182" s="708">
        <v>0</v>
      </c>
      <c r="F182" s="706">
        <v>0</v>
      </c>
      <c r="G182" s="707">
        <v>0</v>
      </c>
      <c r="H182" s="707">
        <v>18.815999999999999</v>
      </c>
      <c r="I182" s="707">
        <v>181.30199999999999</v>
      </c>
      <c r="J182" s="707">
        <v>181.30199999999999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817</v>
      </c>
      <c r="C183" s="707">
        <v>1149.4066599999999</v>
      </c>
      <c r="D183" s="707">
        <v>332.40665999999987</v>
      </c>
      <c r="E183" s="708">
        <v>1.4068624969400243</v>
      </c>
      <c r="F183" s="706">
        <v>58.319057299999997</v>
      </c>
      <c r="G183" s="707">
        <v>58.319057299999997</v>
      </c>
      <c r="H183" s="707">
        <v>36.015500000000003</v>
      </c>
      <c r="I183" s="707">
        <v>131.74106</v>
      </c>
      <c r="J183" s="707">
        <v>73.422002700000007</v>
      </c>
      <c r="K183" s="709">
        <v>2.2589710139227508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817</v>
      </c>
      <c r="C184" s="707">
        <v>765.89902000000006</v>
      </c>
      <c r="D184" s="707">
        <v>-51.100979999999936</v>
      </c>
      <c r="E184" s="708">
        <v>0.93745290085679323</v>
      </c>
      <c r="F184" s="706">
        <v>0</v>
      </c>
      <c r="G184" s="707">
        <v>0</v>
      </c>
      <c r="H184" s="707">
        <v>0</v>
      </c>
      <c r="I184" s="707">
        <v>38.657309999999995</v>
      </c>
      <c r="J184" s="707">
        <v>38.657309999999995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817</v>
      </c>
      <c r="C185" s="707">
        <v>765.89902000000006</v>
      </c>
      <c r="D185" s="707">
        <v>-51.100979999999936</v>
      </c>
      <c r="E185" s="708">
        <v>0.93745290085679323</v>
      </c>
      <c r="F185" s="706">
        <v>0</v>
      </c>
      <c r="G185" s="707">
        <v>0</v>
      </c>
      <c r="H185" s="707">
        <v>0</v>
      </c>
      <c r="I185" s="707">
        <v>38.657309999999995</v>
      </c>
      <c r="J185" s="707">
        <v>38.657309999999995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47.120280000000001</v>
      </c>
      <c r="D186" s="707">
        <v>47.120280000000001</v>
      </c>
      <c r="E186" s="708">
        <v>0</v>
      </c>
      <c r="F186" s="706">
        <v>0</v>
      </c>
      <c r="G186" s="707">
        <v>0</v>
      </c>
      <c r="H186" s="707">
        <v>14.78</v>
      </c>
      <c r="I186" s="707">
        <v>20.78</v>
      </c>
      <c r="J186" s="707">
        <v>20.78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7.35</v>
      </c>
      <c r="D187" s="707">
        <v>7.35</v>
      </c>
      <c r="E187" s="708">
        <v>0</v>
      </c>
      <c r="F187" s="706">
        <v>0</v>
      </c>
      <c r="G187" s="707">
        <v>0</v>
      </c>
      <c r="H187" s="707">
        <v>0</v>
      </c>
      <c r="I187" s="707">
        <v>6</v>
      </c>
      <c r="J187" s="707">
        <v>6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39.77028</v>
      </c>
      <c r="D188" s="707">
        <v>39.77028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14.78</v>
      </c>
      <c r="I189" s="707">
        <v>14.78</v>
      </c>
      <c r="J189" s="707">
        <v>14.78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24.876999999999999</v>
      </c>
      <c r="D190" s="707">
        <v>24.876999999999999</v>
      </c>
      <c r="E190" s="708">
        <v>0</v>
      </c>
      <c r="F190" s="706">
        <v>58.319057299999997</v>
      </c>
      <c r="G190" s="707">
        <v>58.319057299999997</v>
      </c>
      <c r="H190" s="707">
        <v>21.235499999999998</v>
      </c>
      <c r="I190" s="707">
        <v>53.3005</v>
      </c>
      <c r="J190" s="707">
        <v>-5.0185572999999977</v>
      </c>
      <c r="K190" s="709">
        <v>0.91394652910481811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24.876999999999999</v>
      </c>
      <c r="D191" s="707">
        <v>24.876999999999999</v>
      </c>
      <c r="E191" s="708">
        <v>0</v>
      </c>
      <c r="F191" s="706">
        <v>58.319057299999997</v>
      </c>
      <c r="G191" s="707">
        <v>58.319057299999997</v>
      </c>
      <c r="H191" s="707">
        <v>21.235499999999998</v>
      </c>
      <c r="I191" s="707">
        <v>53.3005</v>
      </c>
      <c r="J191" s="707">
        <v>-5.0185572999999977</v>
      </c>
      <c r="K191" s="709">
        <v>0.91394652910481811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260.65647999999999</v>
      </c>
      <c r="D192" s="707">
        <v>260.65647999999999</v>
      </c>
      <c r="E192" s="708">
        <v>0</v>
      </c>
      <c r="F192" s="706">
        <v>0</v>
      </c>
      <c r="G192" s="707">
        <v>0</v>
      </c>
      <c r="H192" s="707">
        <v>0</v>
      </c>
      <c r="I192" s="707">
        <v>19.003250000000001</v>
      </c>
      <c r="J192" s="707">
        <v>19.003250000000001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260.65647999999999</v>
      </c>
      <c r="D193" s="707">
        <v>260.65647999999999</v>
      </c>
      <c r="E193" s="708">
        <v>0</v>
      </c>
      <c r="F193" s="706">
        <v>0</v>
      </c>
      <c r="G193" s="707">
        <v>0</v>
      </c>
      <c r="H193" s="707">
        <v>0</v>
      </c>
      <c r="I193" s="707">
        <v>19.003250000000001</v>
      </c>
      <c r="J193" s="707">
        <v>19.003250000000001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50.853879999999997</v>
      </c>
      <c r="D194" s="707">
        <v>50.853879999999997</v>
      </c>
      <c r="E194" s="708">
        <v>0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50.853879999999997</v>
      </c>
      <c r="D195" s="707">
        <v>50.853879999999997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257828.487555</v>
      </c>
      <c r="C196" s="707">
        <v>252339.86328999998</v>
      </c>
      <c r="D196" s="707">
        <v>-5488.6242650000204</v>
      </c>
      <c r="E196" s="708">
        <v>0.97871211084140119</v>
      </c>
      <c r="F196" s="706">
        <v>1521.7775882000001</v>
      </c>
      <c r="G196" s="707">
        <v>1521.7775882000001</v>
      </c>
      <c r="H196" s="707">
        <v>34569.805140000004</v>
      </c>
      <c r="I196" s="707">
        <v>315947.73807000002</v>
      </c>
      <c r="J196" s="707">
        <v>314425.96048180002</v>
      </c>
      <c r="K196" s="709">
        <v>207.61755234134549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257627.69390900002</v>
      </c>
      <c r="C197" s="707">
        <v>251739.63088999997</v>
      </c>
      <c r="D197" s="707">
        <v>-5888.063019000052</v>
      </c>
      <c r="E197" s="708">
        <v>0.97714506957827352</v>
      </c>
      <c r="F197" s="706">
        <v>1073.8652246000001</v>
      </c>
      <c r="G197" s="707">
        <v>1073.8652246000001</v>
      </c>
      <c r="H197" s="707">
        <v>32821.261230000004</v>
      </c>
      <c r="I197" s="707">
        <v>297833.20098999998</v>
      </c>
      <c r="J197" s="707">
        <v>296759.33576539997</v>
      </c>
      <c r="K197" s="709">
        <v>277.34690924639887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257627.69390900002</v>
      </c>
      <c r="C198" s="707">
        <v>251739.63088999997</v>
      </c>
      <c r="D198" s="707">
        <v>-5888.063019000052</v>
      </c>
      <c r="E198" s="708">
        <v>0.97714506957827352</v>
      </c>
      <c r="F198" s="706">
        <v>1073.8652246000001</v>
      </c>
      <c r="G198" s="707">
        <v>1073.8652246000001</v>
      </c>
      <c r="H198" s="707">
        <v>32821.261230000004</v>
      </c>
      <c r="I198" s="707">
        <v>297833.20098999998</v>
      </c>
      <c r="J198" s="707">
        <v>296759.33576539997</v>
      </c>
      <c r="K198" s="709">
        <v>277.34690924639887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725.05377699999997</v>
      </c>
      <c r="C199" s="707">
        <v>1099.8247099999999</v>
      </c>
      <c r="D199" s="707">
        <v>374.7709329999999</v>
      </c>
      <c r="E199" s="708">
        <v>1.5168870846389646</v>
      </c>
      <c r="F199" s="706">
        <v>1073.8652246000001</v>
      </c>
      <c r="G199" s="707">
        <v>1073.8652246000001</v>
      </c>
      <c r="H199" s="707">
        <v>7.8465299999999996</v>
      </c>
      <c r="I199" s="707">
        <v>379.4735</v>
      </c>
      <c r="J199" s="707">
        <v>-694.39172460000009</v>
      </c>
      <c r="K199" s="709">
        <v>0.35337162551413154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0.26283899999999999</v>
      </c>
      <c r="C200" s="707">
        <v>0.25789999999999996</v>
      </c>
      <c r="D200" s="707">
        <v>-4.9390000000000267E-3</v>
      </c>
      <c r="E200" s="708">
        <v>0.98120902910146501</v>
      </c>
      <c r="F200" s="706">
        <v>0.25318770000000002</v>
      </c>
      <c r="G200" s="707">
        <v>0.25318770000000002</v>
      </c>
      <c r="H200" s="707">
        <v>1.1240000000000001</v>
      </c>
      <c r="I200" s="707">
        <v>1.26118</v>
      </c>
      <c r="J200" s="707">
        <v>1.0079923</v>
      </c>
      <c r="K200" s="709">
        <v>4.9812056430861364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9.3049999999999994E-2</v>
      </c>
      <c r="C201" s="707">
        <v>1.4670000000000001</v>
      </c>
      <c r="D201" s="707">
        <v>1.37395</v>
      </c>
      <c r="E201" s="708">
        <v>15.765717356260078</v>
      </c>
      <c r="F201" s="706">
        <v>1.3667617000000001</v>
      </c>
      <c r="G201" s="707">
        <v>1.3667617000000001</v>
      </c>
      <c r="H201" s="707">
        <v>0</v>
      </c>
      <c r="I201" s="707">
        <v>1.2805899999999999</v>
      </c>
      <c r="J201" s="707">
        <v>-8.6171700000000184E-2</v>
      </c>
      <c r="K201" s="709">
        <v>0.93695192073351174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600.08524999999997</v>
      </c>
      <c r="C202" s="707">
        <v>898.97095999999999</v>
      </c>
      <c r="D202" s="707">
        <v>298.88571000000002</v>
      </c>
      <c r="E202" s="708">
        <v>1.4980720822583125</v>
      </c>
      <c r="F202" s="706">
        <v>868.24424620000002</v>
      </c>
      <c r="G202" s="707">
        <v>868.24424620000002</v>
      </c>
      <c r="H202" s="707">
        <v>0</v>
      </c>
      <c r="I202" s="707">
        <v>301.63756000000001</v>
      </c>
      <c r="J202" s="707">
        <v>-566.60668620000001</v>
      </c>
      <c r="K202" s="709">
        <v>0.3474109518377595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124.612638</v>
      </c>
      <c r="C203" s="707">
        <v>199.12885</v>
      </c>
      <c r="D203" s="707">
        <v>74.516211999999996</v>
      </c>
      <c r="E203" s="708">
        <v>1.5979827824526112</v>
      </c>
      <c r="F203" s="706">
        <v>204.00102900000002</v>
      </c>
      <c r="G203" s="707">
        <v>204.00102900000002</v>
      </c>
      <c r="H203" s="707">
        <v>6.7225299999999999</v>
      </c>
      <c r="I203" s="707">
        <v>75.294169999999994</v>
      </c>
      <c r="J203" s="707">
        <v>-128.70685900000001</v>
      </c>
      <c r="K203" s="709">
        <v>0.36908720690815727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2303.1542489999997</v>
      </c>
      <c r="C204" s="707">
        <v>15395.600329999999</v>
      </c>
      <c r="D204" s="707">
        <v>13092.446081</v>
      </c>
      <c r="E204" s="708">
        <v>6.6845719676328992</v>
      </c>
      <c r="F204" s="706">
        <v>0</v>
      </c>
      <c r="G204" s="707">
        <v>0</v>
      </c>
      <c r="H204" s="707">
        <v>743.45755000000008</v>
      </c>
      <c r="I204" s="707">
        <v>30768.06221</v>
      </c>
      <c r="J204" s="707">
        <v>30768.06221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100.396156</v>
      </c>
      <c r="C205" s="707">
        <v>13133.809220000001</v>
      </c>
      <c r="D205" s="707">
        <v>13033.413064</v>
      </c>
      <c r="E205" s="708">
        <v>130.81984154851506</v>
      </c>
      <c r="F205" s="706">
        <v>0</v>
      </c>
      <c r="G205" s="707">
        <v>0</v>
      </c>
      <c r="H205" s="707">
        <v>226.23032000000001</v>
      </c>
      <c r="I205" s="707">
        <v>29630.065010000002</v>
      </c>
      <c r="J205" s="707">
        <v>29630.065010000002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2202.7580929999999</v>
      </c>
      <c r="C206" s="707">
        <v>2261.7911099999997</v>
      </c>
      <c r="D206" s="707">
        <v>59.033016999999745</v>
      </c>
      <c r="E206" s="708">
        <v>1.0267995914701651</v>
      </c>
      <c r="F206" s="706">
        <v>0</v>
      </c>
      <c r="G206" s="707">
        <v>0</v>
      </c>
      <c r="H206" s="707">
        <v>517.22722999999996</v>
      </c>
      <c r="I206" s="707">
        <v>1137.9972</v>
      </c>
      <c r="J206" s="707">
        <v>1137.9972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254599.48588299999</v>
      </c>
      <c r="C207" s="707">
        <v>223025.4553</v>
      </c>
      <c r="D207" s="707">
        <v>-31574.030582999985</v>
      </c>
      <c r="E207" s="708">
        <v>0.8759854896269913</v>
      </c>
      <c r="F207" s="706">
        <v>0</v>
      </c>
      <c r="G207" s="707">
        <v>0</v>
      </c>
      <c r="H207" s="707">
        <v>28905.902469999997</v>
      </c>
      <c r="I207" s="707">
        <v>255319.98972000001</v>
      </c>
      <c r="J207" s="707">
        <v>255319.98972000001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254599.48588299999</v>
      </c>
      <c r="C208" s="707">
        <v>223025.4553</v>
      </c>
      <c r="D208" s="707">
        <v>-31574.030582999985</v>
      </c>
      <c r="E208" s="708">
        <v>0.8759854896269913</v>
      </c>
      <c r="F208" s="706">
        <v>0</v>
      </c>
      <c r="G208" s="707">
        <v>0</v>
      </c>
      <c r="H208" s="707">
        <v>28905.902469999997</v>
      </c>
      <c r="I208" s="707">
        <v>255319.98972000001</v>
      </c>
      <c r="J208" s="707">
        <v>255319.98972000001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12218.750550000001</v>
      </c>
      <c r="D209" s="707">
        <v>12218.750550000001</v>
      </c>
      <c r="E209" s="708">
        <v>0</v>
      </c>
      <c r="F209" s="706">
        <v>0</v>
      </c>
      <c r="G209" s="707">
        <v>0</v>
      </c>
      <c r="H209" s="707">
        <v>3164.0546800000002</v>
      </c>
      <c r="I209" s="707">
        <v>11365.67556</v>
      </c>
      <c r="J209" s="707">
        <v>11365.67556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12218.750550000001</v>
      </c>
      <c r="D210" s="707">
        <v>12218.750550000001</v>
      </c>
      <c r="E210" s="708">
        <v>0</v>
      </c>
      <c r="F210" s="706">
        <v>0</v>
      </c>
      <c r="G210" s="707">
        <v>0</v>
      </c>
      <c r="H210" s="707">
        <v>3164.0546800000002</v>
      </c>
      <c r="I210" s="707">
        <v>11365.67556</v>
      </c>
      <c r="J210" s="707">
        <v>11365.67556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364.11995000000002</v>
      </c>
      <c r="D211" s="707">
        <v>364.11995000000002</v>
      </c>
      <c r="E211" s="708">
        <v>0</v>
      </c>
      <c r="F211" s="706">
        <v>150.78146509999999</v>
      </c>
      <c r="G211" s="707">
        <v>150.78146509999999</v>
      </c>
      <c r="H211" s="707">
        <v>111.90007000000001</v>
      </c>
      <c r="I211" s="707">
        <v>399.55268000000001</v>
      </c>
      <c r="J211" s="707">
        <v>248.77121490000002</v>
      </c>
      <c r="K211" s="709">
        <v>2.649879278829212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173.25</v>
      </c>
      <c r="D212" s="707">
        <v>173.25</v>
      </c>
      <c r="E212" s="708">
        <v>0</v>
      </c>
      <c r="F212" s="706">
        <v>0</v>
      </c>
      <c r="G212" s="707">
        <v>0</v>
      </c>
      <c r="H212" s="707">
        <v>17.25</v>
      </c>
      <c r="I212" s="707">
        <v>140.25</v>
      </c>
      <c r="J212" s="707">
        <v>140.25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173.25</v>
      </c>
      <c r="D213" s="707">
        <v>173.25</v>
      </c>
      <c r="E213" s="708">
        <v>0</v>
      </c>
      <c r="F213" s="706">
        <v>0</v>
      </c>
      <c r="G213" s="707">
        <v>0</v>
      </c>
      <c r="H213" s="707">
        <v>17.25</v>
      </c>
      <c r="I213" s="707">
        <v>140.25</v>
      </c>
      <c r="J213" s="707">
        <v>140.25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173.25</v>
      </c>
      <c r="D214" s="707">
        <v>173.25</v>
      </c>
      <c r="E214" s="708">
        <v>0</v>
      </c>
      <c r="F214" s="706">
        <v>0</v>
      </c>
      <c r="G214" s="707">
        <v>0</v>
      </c>
      <c r="H214" s="707">
        <v>17.25</v>
      </c>
      <c r="I214" s="707">
        <v>140.25</v>
      </c>
      <c r="J214" s="707">
        <v>140.25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190.86995000000002</v>
      </c>
      <c r="D215" s="707">
        <v>190.86995000000002</v>
      </c>
      <c r="E215" s="708">
        <v>0</v>
      </c>
      <c r="F215" s="706">
        <v>150.78146509999999</v>
      </c>
      <c r="G215" s="707">
        <v>150.78146509999999</v>
      </c>
      <c r="H215" s="707">
        <v>94.650070000000014</v>
      </c>
      <c r="I215" s="707">
        <v>259.30268000000001</v>
      </c>
      <c r="J215" s="707">
        <v>108.52121490000002</v>
      </c>
      <c r="K215" s="709">
        <v>1.71972516534461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4.0000000000000003E-5</v>
      </c>
      <c r="D216" s="707">
        <v>4.0000000000000003E-5</v>
      </c>
      <c r="E216" s="708">
        <v>0</v>
      </c>
      <c r="F216" s="706">
        <v>0</v>
      </c>
      <c r="G216" s="707">
        <v>0</v>
      </c>
      <c r="H216" s="707">
        <v>75.624440000000007</v>
      </c>
      <c r="I216" s="707">
        <v>91.625050000000002</v>
      </c>
      <c r="J216" s="707">
        <v>91.625050000000002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4.0000000000000003E-5</v>
      </c>
      <c r="D217" s="707">
        <v>4.0000000000000003E-5</v>
      </c>
      <c r="E217" s="708">
        <v>0</v>
      </c>
      <c r="F217" s="706">
        <v>0</v>
      </c>
      <c r="G217" s="707">
        <v>0</v>
      </c>
      <c r="H217" s="707">
        <v>-5.6000000000000006E-4</v>
      </c>
      <c r="I217" s="707">
        <v>4.9999999999999901E-5</v>
      </c>
      <c r="J217" s="707">
        <v>4.9999999999999901E-5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0</v>
      </c>
      <c r="D218" s="707">
        <v>0</v>
      </c>
      <c r="E218" s="708">
        <v>0</v>
      </c>
      <c r="F218" s="706">
        <v>0</v>
      </c>
      <c r="G218" s="707">
        <v>0</v>
      </c>
      <c r="H218" s="707">
        <v>0</v>
      </c>
      <c r="I218" s="707">
        <v>16</v>
      </c>
      <c r="J218" s="707">
        <v>16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0</v>
      </c>
      <c r="G219" s="707">
        <v>0</v>
      </c>
      <c r="H219" s="707">
        <v>75.625</v>
      </c>
      <c r="I219" s="707">
        <v>75.625</v>
      </c>
      <c r="J219" s="707">
        <v>75.625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190.86991</v>
      </c>
      <c r="D220" s="707">
        <v>190.86991</v>
      </c>
      <c r="E220" s="708">
        <v>0</v>
      </c>
      <c r="F220" s="706">
        <v>150.78146509999999</v>
      </c>
      <c r="G220" s="707">
        <v>150.78146509999999</v>
      </c>
      <c r="H220" s="707">
        <v>4.2456300000000002</v>
      </c>
      <c r="I220" s="707">
        <v>152.89762999999999</v>
      </c>
      <c r="J220" s="707">
        <v>2.1161649000000011</v>
      </c>
      <c r="K220" s="709">
        <v>1.0140346487454313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0.308</v>
      </c>
      <c r="D221" s="707">
        <v>0.308</v>
      </c>
      <c r="E221" s="708">
        <v>0</v>
      </c>
      <c r="F221" s="706">
        <v>0</v>
      </c>
      <c r="G221" s="707">
        <v>0</v>
      </c>
      <c r="H221" s="707">
        <v>0.1134</v>
      </c>
      <c r="I221" s="707">
        <v>0.41810000000000003</v>
      </c>
      <c r="J221" s="707">
        <v>0.41810000000000003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190.56191000000001</v>
      </c>
      <c r="D222" s="707">
        <v>190.56191000000001</v>
      </c>
      <c r="E222" s="708">
        <v>0</v>
      </c>
      <c r="F222" s="706">
        <v>150.78146509999999</v>
      </c>
      <c r="G222" s="707">
        <v>150.78146509999999</v>
      </c>
      <c r="H222" s="707">
        <v>4.1322299999999998</v>
      </c>
      <c r="I222" s="707">
        <v>152.47953000000001</v>
      </c>
      <c r="J222" s="707">
        <v>1.6980649000000199</v>
      </c>
      <c r="K222" s="709">
        <v>1.011261761509439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0</v>
      </c>
      <c r="D223" s="707">
        <v>0</v>
      </c>
      <c r="E223" s="708">
        <v>0</v>
      </c>
      <c r="F223" s="706">
        <v>0</v>
      </c>
      <c r="G223" s="707">
        <v>0</v>
      </c>
      <c r="H223" s="707">
        <v>14.78</v>
      </c>
      <c r="I223" s="707">
        <v>14.78</v>
      </c>
      <c r="J223" s="707">
        <v>14.78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0</v>
      </c>
      <c r="D224" s="707">
        <v>0</v>
      </c>
      <c r="E224" s="708">
        <v>0</v>
      </c>
      <c r="F224" s="706">
        <v>0</v>
      </c>
      <c r="G224" s="707">
        <v>0</v>
      </c>
      <c r="H224" s="707">
        <v>14.78</v>
      </c>
      <c r="I224" s="707">
        <v>14.78</v>
      </c>
      <c r="J224" s="707">
        <v>14.78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200.793646</v>
      </c>
      <c r="C225" s="707">
        <v>236.11245000000002</v>
      </c>
      <c r="D225" s="707">
        <v>35.318804000000029</v>
      </c>
      <c r="E225" s="708">
        <v>1.1758960241202057</v>
      </c>
      <c r="F225" s="706">
        <v>297.1308985</v>
      </c>
      <c r="G225" s="707">
        <v>297.1308985</v>
      </c>
      <c r="H225" s="707">
        <v>1636.6438400000002</v>
      </c>
      <c r="I225" s="707">
        <v>17714.984399999998</v>
      </c>
      <c r="J225" s="707">
        <v>17417.853501499998</v>
      </c>
      <c r="K225" s="709">
        <v>59.620135399684784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200.793646</v>
      </c>
      <c r="C226" s="707">
        <v>236.11245000000002</v>
      </c>
      <c r="D226" s="707">
        <v>35.318804000000029</v>
      </c>
      <c r="E226" s="708">
        <v>1.1758960241202057</v>
      </c>
      <c r="F226" s="706">
        <v>297.1308985</v>
      </c>
      <c r="G226" s="707">
        <v>297.1308985</v>
      </c>
      <c r="H226" s="707">
        <v>1636.6438400000002</v>
      </c>
      <c r="I226" s="707">
        <v>17714.984399999998</v>
      </c>
      <c r="J226" s="707">
        <v>17417.853501499998</v>
      </c>
      <c r="K226" s="709">
        <v>59.620135399684784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200.793646</v>
      </c>
      <c r="C227" s="707">
        <v>218.79</v>
      </c>
      <c r="D227" s="707">
        <v>17.996353999999997</v>
      </c>
      <c r="E227" s="708">
        <v>1.0896261129697302</v>
      </c>
      <c r="F227" s="706">
        <v>297.1308985</v>
      </c>
      <c r="G227" s="707">
        <v>297.1308985</v>
      </c>
      <c r="H227" s="707">
        <v>1635.2003400000001</v>
      </c>
      <c r="I227" s="707">
        <v>17697.662339999999</v>
      </c>
      <c r="J227" s="707">
        <v>17400.531441499999</v>
      </c>
      <c r="K227" s="709">
        <v>59.561837659236232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200.793646</v>
      </c>
      <c r="C228" s="707">
        <v>218.79</v>
      </c>
      <c r="D228" s="707">
        <v>17.996353999999997</v>
      </c>
      <c r="E228" s="708">
        <v>1.0896261129697302</v>
      </c>
      <c r="F228" s="706">
        <v>297.1308985</v>
      </c>
      <c r="G228" s="707">
        <v>297.1308985</v>
      </c>
      <c r="H228" s="707">
        <v>0</v>
      </c>
      <c r="I228" s="707">
        <v>27.462</v>
      </c>
      <c r="J228" s="707">
        <v>-269.66889850000001</v>
      </c>
      <c r="K228" s="709">
        <v>9.2423911948019771E-2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</v>
      </c>
      <c r="D229" s="707">
        <v>0</v>
      </c>
      <c r="E229" s="708">
        <v>0</v>
      </c>
      <c r="F229" s="706">
        <v>0</v>
      </c>
      <c r="G229" s="707">
        <v>0</v>
      </c>
      <c r="H229" s="707">
        <v>1635.2003400000001</v>
      </c>
      <c r="I229" s="707">
        <v>17670.200339999999</v>
      </c>
      <c r="J229" s="707">
        <v>17670.200339999999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17.32245</v>
      </c>
      <c r="D230" s="707">
        <v>17.32245</v>
      </c>
      <c r="E230" s="708">
        <v>0</v>
      </c>
      <c r="F230" s="706">
        <v>0</v>
      </c>
      <c r="G230" s="707">
        <v>0</v>
      </c>
      <c r="H230" s="707">
        <v>1.4435</v>
      </c>
      <c r="I230" s="707">
        <v>17.32206</v>
      </c>
      <c r="J230" s="707">
        <v>17.32206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17.32245</v>
      </c>
      <c r="D231" s="707">
        <v>17.32245</v>
      </c>
      <c r="E231" s="708">
        <v>0</v>
      </c>
      <c r="F231" s="706">
        <v>0</v>
      </c>
      <c r="G231" s="707">
        <v>0</v>
      </c>
      <c r="H231" s="707">
        <v>1.4435</v>
      </c>
      <c r="I231" s="707">
        <v>17.32206</v>
      </c>
      <c r="J231" s="707">
        <v>17.32206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25709.066719999999</v>
      </c>
      <c r="D232" s="707">
        <v>25709.066719999999</v>
      </c>
      <c r="E232" s="708">
        <v>0</v>
      </c>
      <c r="F232" s="706">
        <v>0</v>
      </c>
      <c r="G232" s="707">
        <v>0</v>
      </c>
      <c r="H232" s="707">
        <v>5519.6618899999994</v>
      </c>
      <c r="I232" s="707">
        <v>38796.785369999998</v>
      </c>
      <c r="J232" s="707">
        <v>38796.785369999998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25709.066719999999</v>
      </c>
      <c r="D233" s="707">
        <v>25709.066719999999</v>
      </c>
      <c r="E233" s="708">
        <v>0</v>
      </c>
      <c r="F233" s="706">
        <v>0</v>
      </c>
      <c r="G233" s="707">
        <v>0</v>
      </c>
      <c r="H233" s="707">
        <v>5519.6618899999994</v>
      </c>
      <c r="I233" s="707">
        <v>38796.785369999998</v>
      </c>
      <c r="J233" s="707">
        <v>38796.785369999998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25709.066719999999</v>
      </c>
      <c r="D234" s="707">
        <v>25709.066719999999</v>
      </c>
      <c r="E234" s="708">
        <v>0</v>
      </c>
      <c r="F234" s="706">
        <v>0</v>
      </c>
      <c r="G234" s="707">
        <v>0</v>
      </c>
      <c r="H234" s="707">
        <v>5519.6618899999994</v>
      </c>
      <c r="I234" s="707">
        <v>38796.785369999998</v>
      </c>
      <c r="J234" s="707">
        <v>38796.785369999998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933.42898000000002</v>
      </c>
      <c r="D235" s="707">
        <v>933.42898000000002</v>
      </c>
      <c r="E235" s="708">
        <v>0</v>
      </c>
      <c r="F235" s="706">
        <v>0</v>
      </c>
      <c r="G235" s="707">
        <v>0</v>
      </c>
      <c r="H235" s="707">
        <v>85.911330000000007</v>
      </c>
      <c r="I235" s="707">
        <v>1022.65724</v>
      </c>
      <c r="J235" s="707">
        <v>1022.65724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933.42898000000002</v>
      </c>
      <c r="D236" s="707">
        <v>933.42898000000002</v>
      </c>
      <c r="E236" s="708">
        <v>0</v>
      </c>
      <c r="F236" s="706">
        <v>0</v>
      </c>
      <c r="G236" s="707">
        <v>0</v>
      </c>
      <c r="H236" s="707">
        <v>85.911330000000007</v>
      </c>
      <c r="I236" s="707">
        <v>1022.65724</v>
      </c>
      <c r="J236" s="707">
        <v>1022.65724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54.518999999999998</v>
      </c>
      <c r="D237" s="707">
        <v>54.518999999999998</v>
      </c>
      <c r="E237" s="708">
        <v>0</v>
      </c>
      <c r="F237" s="706">
        <v>0</v>
      </c>
      <c r="G237" s="707">
        <v>0</v>
      </c>
      <c r="H237" s="707">
        <v>7.14</v>
      </c>
      <c r="I237" s="707">
        <v>32.015000000000001</v>
      </c>
      <c r="J237" s="707">
        <v>32.015000000000001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54.518999999999998</v>
      </c>
      <c r="D238" s="707">
        <v>54.518999999999998</v>
      </c>
      <c r="E238" s="708">
        <v>0</v>
      </c>
      <c r="F238" s="706">
        <v>0</v>
      </c>
      <c r="G238" s="707">
        <v>0</v>
      </c>
      <c r="H238" s="707">
        <v>3.4</v>
      </c>
      <c r="I238" s="707">
        <v>27.934999999999999</v>
      </c>
      <c r="J238" s="707">
        <v>27.934999999999999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0</v>
      </c>
      <c r="D239" s="707">
        <v>0</v>
      </c>
      <c r="E239" s="708">
        <v>0</v>
      </c>
      <c r="F239" s="706">
        <v>0</v>
      </c>
      <c r="G239" s="707">
        <v>0</v>
      </c>
      <c r="H239" s="707">
        <v>3.74</v>
      </c>
      <c r="I239" s="707">
        <v>4.08</v>
      </c>
      <c r="J239" s="707">
        <v>4.08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144.49889999999999</v>
      </c>
      <c r="D240" s="707">
        <v>144.49889999999999</v>
      </c>
      <c r="E240" s="708">
        <v>0</v>
      </c>
      <c r="F240" s="706">
        <v>0</v>
      </c>
      <c r="G240" s="707">
        <v>0</v>
      </c>
      <c r="H240" s="707">
        <v>8.4405999999999999</v>
      </c>
      <c r="I240" s="707">
        <v>115.60182</v>
      </c>
      <c r="J240" s="707">
        <v>115.60182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93.24</v>
      </c>
      <c r="D241" s="707">
        <v>93.24</v>
      </c>
      <c r="E241" s="708">
        <v>0</v>
      </c>
      <c r="F241" s="706">
        <v>0</v>
      </c>
      <c r="G241" s="707">
        <v>0</v>
      </c>
      <c r="H241" s="707">
        <v>2.59</v>
      </c>
      <c r="I241" s="707">
        <v>65.465999999999994</v>
      </c>
      <c r="J241" s="707">
        <v>65.465999999999994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0.10290000000000001</v>
      </c>
      <c r="D242" s="707">
        <v>0.10290000000000001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51.155999999999999</v>
      </c>
      <c r="D243" s="707">
        <v>51.155999999999999</v>
      </c>
      <c r="E243" s="708">
        <v>0</v>
      </c>
      <c r="F243" s="706">
        <v>0</v>
      </c>
      <c r="G243" s="707">
        <v>0</v>
      </c>
      <c r="H243" s="707">
        <v>5.8506</v>
      </c>
      <c r="I243" s="707">
        <v>50.135820000000002</v>
      </c>
      <c r="J243" s="707">
        <v>50.135820000000002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97.736369999999994</v>
      </c>
      <c r="D244" s="707">
        <v>97.736369999999994</v>
      </c>
      <c r="E244" s="708">
        <v>0</v>
      </c>
      <c r="F244" s="706">
        <v>0</v>
      </c>
      <c r="G244" s="707">
        <v>0</v>
      </c>
      <c r="H244" s="707">
        <v>7.4643500000000005</v>
      </c>
      <c r="I244" s="707">
        <v>120.99764</v>
      </c>
      <c r="J244" s="707">
        <v>120.99764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97.736369999999994</v>
      </c>
      <c r="D245" s="707">
        <v>97.736369999999994</v>
      </c>
      <c r="E245" s="708">
        <v>0</v>
      </c>
      <c r="F245" s="706">
        <v>0</v>
      </c>
      <c r="G245" s="707">
        <v>0</v>
      </c>
      <c r="H245" s="707">
        <v>7.4643500000000005</v>
      </c>
      <c r="I245" s="707">
        <v>120.99764</v>
      </c>
      <c r="J245" s="707">
        <v>120.99764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338.57553999999999</v>
      </c>
      <c r="D246" s="707">
        <v>338.57553999999999</v>
      </c>
      <c r="E246" s="708">
        <v>0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338.57553999999999</v>
      </c>
      <c r="D247" s="707">
        <v>338.57553999999999</v>
      </c>
      <c r="E247" s="708">
        <v>0</v>
      </c>
      <c r="F247" s="706">
        <v>0</v>
      </c>
      <c r="G247" s="707">
        <v>0</v>
      </c>
      <c r="H247" s="707">
        <v>0</v>
      </c>
      <c r="I247" s="707">
        <v>0</v>
      </c>
      <c r="J247" s="707">
        <v>0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2.5329999999999999</v>
      </c>
      <c r="D248" s="707">
        <v>2.5329999999999999</v>
      </c>
      <c r="E248" s="708">
        <v>0</v>
      </c>
      <c r="F248" s="706">
        <v>0</v>
      </c>
      <c r="G248" s="707">
        <v>0</v>
      </c>
      <c r="H248" s="707">
        <v>0.106</v>
      </c>
      <c r="I248" s="707">
        <v>1.661</v>
      </c>
      <c r="J248" s="707">
        <v>1.661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2.5329999999999999</v>
      </c>
      <c r="D249" s="707">
        <v>2.5329999999999999</v>
      </c>
      <c r="E249" s="708">
        <v>0</v>
      </c>
      <c r="F249" s="706">
        <v>0</v>
      </c>
      <c r="G249" s="707">
        <v>0</v>
      </c>
      <c r="H249" s="707">
        <v>0.106</v>
      </c>
      <c r="I249" s="707">
        <v>1.661</v>
      </c>
      <c r="J249" s="707">
        <v>1.661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1188.45208</v>
      </c>
      <c r="D250" s="707">
        <v>1188.45208</v>
      </c>
      <c r="E250" s="708">
        <v>0</v>
      </c>
      <c r="F250" s="706">
        <v>0</v>
      </c>
      <c r="G250" s="707">
        <v>0</v>
      </c>
      <c r="H250" s="707">
        <v>341.76004</v>
      </c>
      <c r="I250" s="707">
        <v>5181.4321600000003</v>
      </c>
      <c r="J250" s="707">
        <v>5181.4321600000003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1188.45208</v>
      </c>
      <c r="D251" s="707">
        <v>1188.45208</v>
      </c>
      <c r="E251" s="708">
        <v>0</v>
      </c>
      <c r="F251" s="706">
        <v>0</v>
      </c>
      <c r="G251" s="707">
        <v>0</v>
      </c>
      <c r="H251" s="707">
        <v>341.76004</v>
      </c>
      <c r="I251" s="707">
        <v>5181.4321600000003</v>
      </c>
      <c r="J251" s="707">
        <v>5181.4321600000003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3217.1938799999998</v>
      </c>
      <c r="D252" s="707">
        <v>3217.1938799999998</v>
      </c>
      <c r="E252" s="708">
        <v>0</v>
      </c>
      <c r="F252" s="706">
        <v>0</v>
      </c>
      <c r="G252" s="707">
        <v>0</v>
      </c>
      <c r="H252" s="707">
        <v>374.53338000000002</v>
      </c>
      <c r="I252" s="707">
        <v>6556.0780300000006</v>
      </c>
      <c r="J252" s="707">
        <v>6556.0780300000006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0</v>
      </c>
      <c r="D253" s="707">
        <v>0</v>
      </c>
      <c r="E253" s="708">
        <v>0</v>
      </c>
      <c r="F253" s="706">
        <v>0</v>
      </c>
      <c r="G253" s="707">
        <v>0</v>
      </c>
      <c r="H253" s="707">
        <v>0</v>
      </c>
      <c r="I253" s="707">
        <v>0.53400000000000003</v>
      </c>
      <c r="J253" s="707">
        <v>0.53400000000000003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3217.1938799999998</v>
      </c>
      <c r="D254" s="707">
        <v>3217.1938799999998</v>
      </c>
      <c r="E254" s="708">
        <v>0</v>
      </c>
      <c r="F254" s="706">
        <v>0</v>
      </c>
      <c r="G254" s="707">
        <v>0</v>
      </c>
      <c r="H254" s="707">
        <v>374.53338000000002</v>
      </c>
      <c r="I254" s="707">
        <v>6555.54403</v>
      </c>
      <c r="J254" s="707">
        <v>6555.54403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19732.128969999998</v>
      </c>
      <c r="D255" s="707">
        <v>19732.128969999998</v>
      </c>
      <c r="E255" s="708">
        <v>0</v>
      </c>
      <c r="F255" s="706">
        <v>0</v>
      </c>
      <c r="G255" s="707">
        <v>0</v>
      </c>
      <c r="H255" s="707">
        <v>4601.2220199999992</v>
      </c>
      <c r="I255" s="707">
        <v>25429.124070000002</v>
      </c>
      <c r="J255" s="707">
        <v>25429.124070000002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19732.128969999998</v>
      </c>
      <c r="D256" s="707">
        <v>19732.128969999998</v>
      </c>
      <c r="E256" s="708">
        <v>0</v>
      </c>
      <c r="F256" s="706">
        <v>0</v>
      </c>
      <c r="G256" s="707">
        <v>0</v>
      </c>
      <c r="H256" s="707">
        <v>4601.2220199999992</v>
      </c>
      <c r="I256" s="707">
        <v>25429.124070000002</v>
      </c>
      <c r="J256" s="707">
        <v>25429.124070000002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0</v>
      </c>
      <c r="G257" s="707">
        <v>0</v>
      </c>
      <c r="H257" s="707">
        <v>93.08417</v>
      </c>
      <c r="I257" s="707">
        <v>337.21840999999995</v>
      </c>
      <c r="J257" s="707">
        <v>337.21840999999995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0</v>
      </c>
      <c r="D258" s="707">
        <v>0</v>
      </c>
      <c r="E258" s="708">
        <v>0</v>
      </c>
      <c r="F258" s="706">
        <v>0</v>
      </c>
      <c r="G258" s="707">
        <v>0</v>
      </c>
      <c r="H258" s="707">
        <v>93.08417</v>
      </c>
      <c r="I258" s="707">
        <v>337.21840999999995</v>
      </c>
      <c r="J258" s="707">
        <v>337.21840999999995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5.7927900000000001</v>
      </c>
      <c r="D259" s="707">
        <v>5.7927900000000001</v>
      </c>
      <c r="E259" s="708">
        <v>0</v>
      </c>
      <c r="F259" s="706">
        <v>0</v>
      </c>
      <c r="G259" s="707">
        <v>0</v>
      </c>
      <c r="H259" s="707">
        <v>0.16228000000000001</v>
      </c>
      <c r="I259" s="707">
        <v>3.1144099999999999</v>
      </c>
      <c r="J259" s="707">
        <v>3.1144099999999999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5.7927900000000001</v>
      </c>
      <c r="D260" s="707">
        <v>5.7927900000000001</v>
      </c>
      <c r="E260" s="708">
        <v>0</v>
      </c>
      <c r="F260" s="706">
        <v>0</v>
      </c>
      <c r="G260" s="707">
        <v>0</v>
      </c>
      <c r="H260" s="707">
        <v>0.16228000000000001</v>
      </c>
      <c r="I260" s="707">
        <v>3.1144099999999999</v>
      </c>
      <c r="J260" s="707">
        <v>3.1144099999999999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5.7927900000000001</v>
      </c>
      <c r="D261" s="707">
        <v>5.7927900000000001</v>
      </c>
      <c r="E261" s="708">
        <v>0</v>
      </c>
      <c r="F261" s="706">
        <v>0</v>
      </c>
      <c r="G261" s="707">
        <v>0</v>
      </c>
      <c r="H261" s="707">
        <v>0.16228000000000001</v>
      </c>
      <c r="I261" s="707">
        <v>3.1144099999999999</v>
      </c>
      <c r="J261" s="707">
        <v>3.1144099999999999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5.7927900000000001</v>
      </c>
      <c r="D262" s="707">
        <v>5.7927900000000001</v>
      </c>
      <c r="E262" s="708">
        <v>0</v>
      </c>
      <c r="F262" s="706">
        <v>0</v>
      </c>
      <c r="G262" s="707">
        <v>0</v>
      </c>
      <c r="H262" s="707">
        <v>0.16228000000000001</v>
      </c>
      <c r="I262" s="707">
        <v>3.1144099999999999</v>
      </c>
      <c r="J262" s="707">
        <v>3.1144099999999999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5.7927900000000001</v>
      </c>
      <c r="D263" s="707">
        <v>5.7927900000000001</v>
      </c>
      <c r="E263" s="708">
        <v>0</v>
      </c>
      <c r="F263" s="706">
        <v>0</v>
      </c>
      <c r="G263" s="707">
        <v>0</v>
      </c>
      <c r="H263" s="707">
        <v>0.16228000000000001</v>
      </c>
      <c r="I263" s="707">
        <v>3.1144099999999999</v>
      </c>
      <c r="J263" s="707">
        <v>3.1144099999999999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A4E91D1D-87ED-44D2-99FA-15A550064EE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4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588</v>
      </c>
      <c r="B5" s="712" t="s">
        <v>589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588</v>
      </c>
      <c r="B6" s="712" t="s">
        <v>590</v>
      </c>
      <c r="C6" s="713">
        <v>14134.291940000001</v>
      </c>
      <c r="D6" s="713">
        <v>15601.465450000002</v>
      </c>
      <c r="E6" s="713"/>
      <c r="F6" s="713">
        <v>17443.770740000007</v>
      </c>
      <c r="G6" s="713">
        <v>0</v>
      </c>
      <c r="H6" s="713">
        <v>17443.770740000007</v>
      </c>
      <c r="I6" s="714" t="s">
        <v>329</v>
      </c>
      <c r="J6" s="715" t="s">
        <v>1</v>
      </c>
    </row>
    <row r="7" spans="1:10" ht="14.45" customHeight="1" x14ac:dyDescent="0.2">
      <c r="A7" s="711" t="s">
        <v>588</v>
      </c>
      <c r="B7" s="712" t="s">
        <v>591</v>
      </c>
      <c r="C7" s="713">
        <v>754.5697100000001</v>
      </c>
      <c r="D7" s="713">
        <v>737.20465999999999</v>
      </c>
      <c r="E7" s="713"/>
      <c r="F7" s="713">
        <v>859.4215300000003</v>
      </c>
      <c r="G7" s="713">
        <v>0</v>
      </c>
      <c r="H7" s="713">
        <v>859.4215300000003</v>
      </c>
      <c r="I7" s="714" t="s">
        <v>329</v>
      </c>
      <c r="J7" s="715" t="s">
        <v>1</v>
      </c>
    </row>
    <row r="8" spans="1:10" ht="14.45" customHeight="1" x14ac:dyDescent="0.2">
      <c r="A8" s="711" t="s">
        <v>588</v>
      </c>
      <c r="B8" s="712" t="s">
        <v>592</v>
      </c>
      <c r="C8" s="713">
        <v>346.29740999999996</v>
      </c>
      <c r="D8" s="713">
        <v>816.36485000000039</v>
      </c>
      <c r="E8" s="713"/>
      <c r="F8" s="713">
        <v>853.00960999999984</v>
      </c>
      <c r="G8" s="713">
        <v>0</v>
      </c>
      <c r="H8" s="713">
        <v>853.00960999999984</v>
      </c>
      <c r="I8" s="714" t="s">
        <v>329</v>
      </c>
      <c r="J8" s="715" t="s">
        <v>1</v>
      </c>
    </row>
    <row r="9" spans="1:10" ht="14.45" customHeight="1" x14ac:dyDescent="0.2">
      <c r="A9" s="711" t="s">
        <v>588</v>
      </c>
      <c r="B9" s="712" t="s">
        <v>593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588</v>
      </c>
      <c r="B10" s="712" t="s">
        <v>594</v>
      </c>
      <c r="C10" s="713">
        <v>3823.4222599999976</v>
      </c>
      <c r="D10" s="713">
        <v>4216.0287999999982</v>
      </c>
      <c r="E10" s="713"/>
      <c r="F10" s="713">
        <v>3391.2976899999944</v>
      </c>
      <c r="G10" s="713">
        <v>0</v>
      </c>
      <c r="H10" s="713">
        <v>3391.2976899999944</v>
      </c>
      <c r="I10" s="714" t="s">
        <v>329</v>
      </c>
      <c r="J10" s="715" t="s">
        <v>1</v>
      </c>
    </row>
    <row r="11" spans="1:10" ht="14.45" customHeight="1" x14ac:dyDescent="0.2">
      <c r="A11" s="711" t="s">
        <v>588</v>
      </c>
      <c r="B11" s="712" t="s">
        <v>595</v>
      </c>
      <c r="C11" s="713">
        <v>0</v>
      </c>
      <c r="D11" s="713">
        <v>0</v>
      </c>
      <c r="E11" s="713"/>
      <c r="F11" s="713">
        <v>2.8372600000000001</v>
      </c>
      <c r="G11" s="713">
        <v>0</v>
      </c>
      <c r="H11" s="713">
        <v>2.8372600000000001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588</v>
      </c>
      <c r="B12" s="712" t="s">
        <v>596</v>
      </c>
      <c r="C12" s="713">
        <v>0</v>
      </c>
      <c r="D12" s="713">
        <v>570.23229999999796</v>
      </c>
      <c r="E12" s="713"/>
      <c r="F12" s="713">
        <v>699.72471999999698</v>
      </c>
      <c r="G12" s="713">
        <v>0</v>
      </c>
      <c r="H12" s="713">
        <v>699.72471999999698</v>
      </c>
      <c r="I12" s="714" t="s">
        <v>329</v>
      </c>
      <c r="J12" s="715" t="s">
        <v>1</v>
      </c>
    </row>
    <row r="13" spans="1:10" ht="14.45" customHeight="1" x14ac:dyDescent="0.2">
      <c r="A13" s="711" t="s">
        <v>588</v>
      </c>
      <c r="B13" s="712" t="s">
        <v>597</v>
      </c>
      <c r="C13" s="713">
        <v>0</v>
      </c>
      <c r="D13" s="713">
        <v>53.197540000000004</v>
      </c>
      <c r="E13" s="713"/>
      <c r="F13" s="713">
        <v>42.147440000000003</v>
      </c>
      <c r="G13" s="713">
        <v>0</v>
      </c>
      <c r="H13" s="713">
        <v>42.147440000000003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588</v>
      </c>
      <c r="B14" s="712" t="s">
        <v>598</v>
      </c>
      <c r="C14" s="713">
        <v>1996.1277900000009</v>
      </c>
      <c r="D14" s="713">
        <v>1708.2819799999997</v>
      </c>
      <c r="E14" s="713"/>
      <c r="F14" s="713">
        <v>2661.3751700000003</v>
      </c>
      <c r="G14" s="713">
        <v>0</v>
      </c>
      <c r="H14" s="713">
        <v>2661.3751700000003</v>
      </c>
      <c r="I14" s="714" t="s">
        <v>329</v>
      </c>
      <c r="J14" s="715" t="s">
        <v>1</v>
      </c>
    </row>
    <row r="15" spans="1:10" ht="14.45" customHeight="1" x14ac:dyDescent="0.2">
      <c r="A15" s="711" t="s">
        <v>588</v>
      </c>
      <c r="B15" s="712" t="s">
        <v>599</v>
      </c>
      <c r="C15" s="713">
        <v>914.17964000000018</v>
      </c>
      <c r="D15" s="713">
        <v>886.99737999999957</v>
      </c>
      <c r="E15" s="713"/>
      <c r="F15" s="713">
        <v>1134.6723499999998</v>
      </c>
      <c r="G15" s="713">
        <v>0</v>
      </c>
      <c r="H15" s="713">
        <v>1134.6723499999998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588</v>
      </c>
      <c r="B16" s="712" t="s">
        <v>600</v>
      </c>
      <c r="C16" s="713">
        <v>0</v>
      </c>
      <c r="D16" s="713">
        <v>0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588</v>
      </c>
      <c r="B17" s="712" t="s">
        <v>601</v>
      </c>
      <c r="C17" s="713">
        <v>570.68960999999967</v>
      </c>
      <c r="D17" s="713">
        <v>743.87749999999983</v>
      </c>
      <c r="E17" s="713"/>
      <c r="F17" s="713">
        <v>864.94829000000004</v>
      </c>
      <c r="G17" s="713">
        <v>0</v>
      </c>
      <c r="H17" s="713">
        <v>864.94829000000004</v>
      </c>
      <c r="I17" s="714" t="s">
        <v>329</v>
      </c>
      <c r="J17" s="715" t="s">
        <v>1</v>
      </c>
    </row>
    <row r="18" spans="1:10" ht="14.45" customHeight="1" x14ac:dyDescent="0.2">
      <c r="A18" s="711" t="s">
        <v>588</v>
      </c>
      <c r="B18" s="712" t="s">
        <v>602</v>
      </c>
      <c r="C18" s="713">
        <v>22539.57836</v>
      </c>
      <c r="D18" s="713">
        <v>25333.650459999997</v>
      </c>
      <c r="E18" s="713"/>
      <c r="F18" s="713">
        <v>27953.204800000003</v>
      </c>
      <c r="G18" s="713">
        <v>0</v>
      </c>
      <c r="H18" s="713">
        <v>27953.204800000003</v>
      </c>
      <c r="I18" s="714" t="s">
        <v>329</v>
      </c>
      <c r="J18" s="715" t="s">
        <v>603</v>
      </c>
    </row>
    <row r="20" spans="1:10" ht="14.45" customHeight="1" x14ac:dyDescent="0.2">
      <c r="A20" s="711" t="s">
        <v>588</v>
      </c>
      <c r="B20" s="712" t="s">
        <v>589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604</v>
      </c>
      <c r="B21" s="712" t="s">
        <v>605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604</v>
      </c>
      <c r="B22" s="712" t="s">
        <v>590</v>
      </c>
      <c r="C22" s="713">
        <v>81.021699999999996</v>
      </c>
      <c r="D22" s="713">
        <v>62.56686000000002</v>
      </c>
      <c r="E22" s="713"/>
      <c r="F22" s="713">
        <v>58.314680000000003</v>
      </c>
      <c r="G22" s="713">
        <v>0</v>
      </c>
      <c r="H22" s="713">
        <v>58.314680000000003</v>
      </c>
      <c r="I22" s="714" t="s">
        <v>329</v>
      </c>
      <c r="J22" s="715" t="s">
        <v>1</v>
      </c>
    </row>
    <row r="23" spans="1:10" ht="14.45" customHeight="1" x14ac:dyDescent="0.2">
      <c r="A23" s="711" t="s">
        <v>604</v>
      </c>
      <c r="B23" s="712" t="s">
        <v>593</v>
      </c>
      <c r="C23" s="713">
        <v>0</v>
      </c>
      <c r="D23" s="713">
        <v>0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604</v>
      </c>
      <c r="B24" s="712" t="s">
        <v>595</v>
      </c>
      <c r="C24" s="713">
        <v>0</v>
      </c>
      <c r="D24" s="713">
        <v>0</v>
      </c>
      <c r="E24" s="713"/>
      <c r="F24" s="713">
        <v>2.8372600000000001</v>
      </c>
      <c r="G24" s="713">
        <v>0</v>
      </c>
      <c r="H24" s="713">
        <v>2.8372600000000001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604</v>
      </c>
      <c r="B25" s="712" t="s">
        <v>606</v>
      </c>
      <c r="C25" s="713">
        <v>81.021699999999996</v>
      </c>
      <c r="D25" s="713">
        <v>62.56686000000002</v>
      </c>
      <c r="E25" s="713"/>
      <c r="F25" s="713">
        <v>61.151940000000003</v>
      </c>
      <c r="G25" s="713">
        <v>0</v>
      </c>
      <c r="H25" s="713">
        <v>61.151940000000003</v>
      </c>
      <c r="I25" s="714" t="s">
        <v>329</v>
      </c>
      <c r="J25" s="715" t="s">
        <v>607</v>
      </c>
    </row>
    <row r="26" spans="1:10" ht="14.45" customHeight="1" x14ac:dyDescent="0.2">
      <c r="A26" s="711" t="s">
        <v>329</v>
      </c>
      <c r="B26" s="712" t="s">
        <v>329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608</v>
      </c>
    </row>
    <row r="27" spans="1:10" ht="14.45" customHeight="1" x14ac:dyDescent="0.2">
      <c r="A27" s="711" t="s">
        <v>609</v>
      </c>
      <c r="B27" s="712" t="s">
        <v>610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609</v>
      </c>
      <c r="B28" s="712" t="s">
        <v>590</v>
      </c>
      <c r="C28" s="713">
        <v>6679.3435100000006</v>
      </c>
      <c r="D28" s="713">
        <v>7200.2381200000009</v>
      </c>
      <c r="E28" s="713"/>
      <c r="F28" s="713">
        <v>9999.5131400000046</v>
      </c>
      <c r="G28" s="713">
        <v>0</v>
      </c>
      <c r="H28" s="713">
        <v>9999.5131400000046</v>
      </c>
      <c r="I28" s="714" t="s">
        <v>329</v>
      </c>
      <c r="J28" s="715" t="s">
        <v>1</v>
      </c>
    </row>
    <row r="29" spans="1:10" ht="14.45" customHeight="1" x14ac:dyDescent="0.2">
      <c r="A29" s="711" t="s">
        <v>609</v>
      </c>
      <c r="B29" s="712" t="s">
        <v>591</v>
      </c>
      <c r="C29" s="713">
        <v>752.8977900000001</v>
      </c>
      <c r="D29" s="713">
        <v>611.13720999999998</v>
      </c>
      <c r="E29" s="713"/>
      <c r="F29" s="713">
        <v>792.90034000000026</v>
      </c>
      <c r="G29" s="713">
        <v>0</v>
      </c>
      <c r="H29" s="713">
        <v>792.90034000000026</v>
      </c>
      <c r="I29" s="714" t="s">
        <v>329</v>
      </c>
      <c r="J29" s="715" t="s">
        <v>1</v>
      </c>
    </row>
    <row r="30" spans="1:10" ht="14.45" customHeight="1" x14ac:dyDescent="0.2">
      <c r="A30" s="711" t="s">
        <v>609</v>
      </c>
      <c r="B30" s="712" t="s">
        <v>592</v>
      </c>
      <c r="C30" s="713">
        <v>346.29740999999996</v>
      </c>
      <c r="D30" s="713">
        <v>300.05607000000015</v>
      </c>
      <c r="E30" s="713"/>
      <c r="F30" s="713">
        <v>416.00374999999991</v>
      </c>
      <c r="G30" s="713">
        <v>0</v>
      </c>
      <c r="H30" s="713">
        <v>416.00374999999991</v>
      </c>
      <c r="I30" s="714" t="s">
        <v>329</v>
      </c>
      <c r="J30" s="715" t="s">
        <v>1</v>
      </c>
    </row>
    <row r="31" spans="1:10" ht="14.45" customHeight="1" x14ac:dyDescent="0.2">
      <c r="A31" s="711" t="s">
        <v>609</v>
      </c>
      <c r="B31" s="712" t="s">
        <v>593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609</v>
      </c>
      <c r="B32" s="712" t="s">
        <v>594</v>
      </c>
      <c r="C32" s="713">
        <v>3823.4222599999976</v>
      </c>
      <c r="D32" s="713">
        <v>4207.4179999999978</v>
      </c>
      <c r="E32" s="713"/>
      <c r="F32" s="713">
        <v>3361.1598899999944</v>
      </c>
      <c r="G32" s="713">
        <v>0</v>
      </c>
      <c r="H32" s="713">
        <v>3361.1598899999944</v>
      </c>
      <c r="I32" s="714" t="s">
        <v>329</v>
      </c>
      <c r="J32" s="715" t="s">
        <v>1</v>
      </c>
    </row>
    <row r="33" spans="1:10" ht="14.45" customHeight="1" x14ac:dyDescent="0.2">
      <c r="A33" s="711" t="s">
        <v>609</v>
      </c>
      <c r="B33" s="712" t="s">
        <v>596</v>
      </c>
      <c r="C33" s="713">
        <v>0</v>
      </c>
      <c r="D33" s="713">
        <v>569.31930999999793</v>
      </c>
      <c r="E33" s="713"/>
      <c r="F33" s="713">
        <v>669.59603999999695</v>
      </c>
      <c r="G33" s="713">
        <v>0</v>
      </c>
      <c r="H33" s="713">
        <v>669.59603999999695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597</v>
      </c>
      <c r="C34" s="713">
        <v>0</v>
      </c>
      <c r="D34" s="713">
        <v>53.197540000000004</v>
      </c>
      <c r="E34" s="713"/>
      <c r="F34" s="713">
        <v>42.147440000000003</v>
      </c>
      <c r="G34" s="713">
        <v>0</v>
      </c>
      <c r="H34" s="713">
        <v>42.147440000000003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598</v>
      </c>
      <c r="C35" s="713">
        <v>1996.1277900000009</v>
      </c>
      <c r="D35" s="713">
        <v>1404.0543799999998</v>
      </c>
      <c r="E35" s="713"/>
      <c r="F35" s="713">
        <v>2169.0819200000001</v>
      </c>
      <c r="G35" s="713">
        <v>0</v>
      </c>
      <c r="H35" s="713">
        <v>2169.0819200000001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599</v>
      </c>
      <c r="C36" s="713">
        <v>914.17964000000018</v>
      </c>
      <c r="D36" s="713">
        <v>599.73193999999967</v>
      </c>
      <c r="E36" s="713"/>
      <c r="F36" s="713">
        <v>765.24316999999996</v>
      </c>
      <c r="G36" s="713">
        <v>0</v>
      </c>
      <c r="H36" s="713">
        <v>765.24316999999996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600</v>
      </c>
      <c r="C37" s="713">
        <v>0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601</v>
      </c>
      <c r="C38" s="713">
        <v>173.17602999999997</v>
      </c>
      <c r="D38" s="713">
        <v>225.52644000000001</v>
      </c>
      <c r="E38" s="713"/>
      <c r="F38" s="713">
        <v>253.29991000000001</v>
      </c>
      <c r="G38" s="713">
        <v>0</v>
      </c>
      <c r="H38" s="713">
        <v>253.29991000000001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611</v>
      </c>
      <c r="C39" s="713">
        <v>14685.44443</v>
      </c>
      <c r="D39" s="713">
        <v>15170.679009999994</v>
      </c>
      <c r="E39" s="713"/>
      <c r="F39" s="713">
        <v>18468.945599999999</v>
      </c>
      <c r="G39" s="713">
        <v>0</v>
      </c>
      <c r="H39" s="713">
        <v>18468.945599999999</v>
      </c>
      <c r="I39" s="714" t="s">
        <v>329</v>
      </c>
      <c r="J39" s="715" t="s">
        <v>607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608</v>
      </c>
    </row>
    <row r="41" spans="1:10" ht="14.45" customHeight="1" x14ac:dyDescent="0.2">
      <c r="A41" s="711" t="s">
        <v>612</v>
      </c>
      <c r="B41" s="712" t="s">
        <v>613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612</v>
      </c>
      <c r="B42" s="712" t="s">
        <v>590</v>
      </c>
      <c r="C42" s="713">
        <v>3381.0910300000005</v>
      </c>
      <c r="D42" s="713">
        <v>3710.37291</v>
      </c>
      <c r="E42" s="713"/>
      <c r="F42" s="713">
        <v>3283.5343600000028</v>
      </c>
      <c r="G42" s="713">
        <v>0</v>
      </c>
      <c r="H42" s="713">
        <v>3283.5343600000028</v>
      </c>
      <c r="I42" s="714" t="s">
        <v>329</v>
      </c>
      <c r="J42" s="715" t="s">
        <v>1</v>
      </c>
    </row>
    <row r="43" spans="1:10" ht="14.45" customHeight="1" x14ac:dyDescent="0.2">
      <c r="A43" s="711" t="s">
        <v>612</v>
      </c>
      <c r="B43" s="712" t="s">
        <v>593</v>
      </c>
      <c r="C43" s="713">
        <v>0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612</v>
      </c>
      <c r="B44" s="712" t="s">
        <v>601</v>
      </c>
      <c r="C44" s="713">
        <v>393.64957999999962</v>
      </c>
      <c r="D44" s="713">
        <v>456.18925999999971</v>
      </c>
      <c r="E44" s="713"/>
      <c r="F44" s="713">
        <v>437.62150000000003</v>
      </c>
      <c r="G44" s="713">
        <v>0</v>
      </c>
      <c r="H44" s="713">
        <v>437.62150000000003</v>
      </c>
      <c r="I44" s="714" t="s">
        <v>329</v>
      </c>
      <c r="J44" s="715" t="s">
        <v>1</v>
      </c>
    </row>
    <row r="45" spans="1:10" ht="14.45" customHeight="1" x14ac:dyDescent="0.2">
      <c r="A45" s="711" t="s">
        <v>612</v>
      </c>
      <c r="B45" s="712" t="s">
        <v>614</v>
      </c>
      <c r="C45" s="713">
        <v>3774.7406100000003</v>
      </c>
      <c r="D45" s="713">
        <v>4166.5621700000002</v>
      </c>
      <c r="E45" s="713"/>
      <c r="F45" s="713">
        <v>3721.155860000003</v>
      </c>
      <c r="G45" s="713">
        <v>0</v>
      </c>
      <c r="H45" s="713">
        <v>3721.155860000003</v>
      </c>
      <c r="I45" s="714" t="s">
        <v>329</v>
      </c>
      <c r="J45" s="715" t="s">
        <v>607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608</v>
      </c>
    </row>
    <row r="47" spans="1:10" ht="14.45" customHeight="1" x14ac:dyDescent="0.2">
      <c r="A47" s="711" t="s">
        <v>615</v>
      </c>
      <c r="B47" s="712" t="s">
        <v>616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615</v>
      </c>
      <c r="B48" s="712" t="s">
        <v>590</v>
      </c>
      <c r="C48" s="713">
        <v>3159.6998200000007</v>
      </c>
      <c r="D48" s="713">
        <v>2944.8776199999998</v>
      </c>
      <c r="E48" s="713"/>
      <c r="F48" s="713">
        <v>2688.2346699999998</v>
      </c>
      <c r="G48" s="713">
        <v>0</v>
      </c>
      <c r="H48" s="713">
        <v>2688.2346699999998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615</v>
      </c>
      <c r="B49" s="712" t="s">
        <v>591</v>
      </c>
      <c r="C49" s="713">
        <v>1.6719200000000001</v>
      </c>
      <c r="D49" s="713">
        <v>1.6719200000000001</v>
      </c>
      <c r="E49" s="713"/>
      <c r="F49" s="713">
        <v>1.6719200000000001</v>
      </c>
      <c r="G49" s="713">
        <v>0</v>
      </c>
      <c r="H49" s="713">
        <v>1.6719200000000001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615</v>
      </c>
      <c r="B50" s="712" t="s">
        <v>593</v>
      </c>
      <c r="C50" s="713">
        <v>0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615</v>
      </c>
      <c r="B51" s="712" t="s">
        <v>617</v>
      </c>
      <c r="C51" s="713">
        <v>3161.3717400000005</v>
      </c>
      <c r="D51" s="713">
        <v>2946.54954</v>
      </c>
      <c r="E51" s="713"/>
      <c r="F51" s="713">
        <v>2689.9065899999996</v>
      </c>
      <c r="G51" s="713">
        <v>0</v>
      </c>
      <c r="H51" s="713">
        <v>2689.9065899999996</v>
      </c>
      <c r="I51" s="714" t="s">
        <v>329</v>
      </c>
      <c r="J51" s="715" t="s">
        <v>607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608</v>
      </c>
    </row>
    <row r="53" spans="1:10" ht="14.45" customHeight="1" x14ac:dyDescent="0.2">
      <c r="A53" s="711" t="s">
        <v>618</v>
      </c>
      <c r="B53" s="712" t="s">
        <v>619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618</v>
      </c>
      <c r="B54" s="712" t="s">
        <v>590</v>
      </c>
      <c r="C54" s="713">
        <v>194.35176000000004</v>
      </c>
      <c r="D54" s="713">
        <v>173.21892000000003</v>
      </c>
      <c r="E54" s="713"/>
      <c r="F54" s="713">
        <v>107.88848000000002</v>
      </c>
      <c r="G54" s="713">
        <v>0</v>
      </c>
      <c r="H54" s="713">
        <v>107.88848000000002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618</v>
      </c>
      <c r="B55" s="712" t="s">
        <v>593</v>
      </c>
      <c r="C55" s="713">
        <v>0</v>
      </c>
      <c r="D55" s="713">
        <v>0</v>
      </c>
      <c r="E55" s="713"/>
      <c r="F55" s="713">
        <v>0</v>
      </c>
      <c r="G55" s="713">
        <v>0</v>
      </c>
      <c r="H55" s="713">
        <v>0</v>
      </c>
      <c r="I55" s="714" t="s">
        <v>329</v>
      </c>
      <c r="J55" s="715" t="s">
        <v>1</v>
      </c>
    </row>
    <row r="56" spans="1:10" ht="14.45" customHeight="1" x14ac:dyDescent="0.2">
      <c r="A56" s="711" t="s">
        <v>618</v>
      </c>
      <c r="B56" s="712" t="s">
        <v>601</v>
      </c>
      <c r="C56" s="713">
        <v>3.8639999999999999</v>
      </c>
      <c r="D56" s="713">
        <v>14.721080000000002</v>
      </c>
      <c r="E56" s="713"/>
      <c r="F56" s="713">
        <v>38.521470000000001</v>
      </c>
      <c r="G56" s="713">
        <v>0</v>
      </c>
      <c r="H56" s="713">
        <v>38.521470000000001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618</v>
      </c>
      <c r="B57" s="712" t="s">
        <v>620</v>
      </c>
      <c r="C57" s="713">
        <v>198.21576000000005</v>
      </c>
      <c r="D57" s="713">
        <v>187.94000000000003</v>
      </c>
      <c r="E57" s="713"/>
      <c r="F57" s="713">
        <v>146.40995000000001</v>
      </c>
      <c r="G57" s="713">
        <v>0</v>
      </c>
      <c r="H57" s="713">
        <v>146.40995000000001</v>
      </c>
      <c r="I57" s="714" t="s">
        <v>329</v>
      </c>
      <c r="J57" s="715" t="s">
        <v>607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608</v>
      </c>
    </row>
    <row r="59" spans="1:10" ht="14.45" customHeight="1" x14ac:dyDescent="0.2">
      <c r="A59" s="711" t="s">
        <v>621</v>
      </c>
      <c r="B59" s="712" t="s">
        <v>622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621</v>
      </c>
      <c r="B60" s="712" t="s">
        <v>590</v>
      </c>
      <c r="C60" s="713">
        <v>638.78412000000003</v>
      </c>
      <c r="D60" s="713">
        <v>401.52241000000009</v>
      </c>
      <c r="E60" s="713"/>
      <c r="F60" s="713">
        <v>266.66225000000009</v>
      </c>
      <c r="G60" s="713">
        <v>0</v>
      </c>
      <c r="H60" s="713">
        <v>266.66225000000009</v>
      </c>
      <c r="I60" s="714" t="s">
        <v>329</v>
      </c>
      <c r="J60" s="715" t="s">
        <v>1</v>
      </c>
    </row>
    <row r="61" spans="1:10" ht="14.45" customHeight="1" x14ac:dyDescent="0.2">
      <c r="A61" s="711" t="s">
        <v>621</v>
      </c>
      <c r="B61" s="712" t="s">
        <v>593</v>
      </c>
      <c r="C61" s="713">
        <v>0</v>
      </c>
      <c r="D61" s="713">
        <v>0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621</v>
      </c>
      <c r="B62" s="712" t="s">
        <v>601</v>
      </c>
      <c r="C62" s="713">
        <v>0</v>
      </c>
      <c r="D62" s="713">
        <v>1.1040000000000001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621</v>
      </c>
      <c r="B63" s="712" t="s">
        <v>623</v>
      </c>
      <c r="C63" s="713">
        <v>638.78412000000003</v>
      </c>
      <c r="D63" s="713">
        <v>402.62641000000008</v>
      </c>
      <c r="E63" s="713"/>
      <c r="F63" s="713">
        <v>266.66225000000009</v>
      </c>
      <c r="G63" s="713">
        <v>0</v>
      </c>
      <c r="H63" s="713">
        <v>266.66225000000009</v>
      </c>
      <c r="I63" s="714" t="s">
        <v>329</v>
      </c>
      <c r="J63" s="715" t="s">
        <v>607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608</v>
      </c>
    </row>
    <row r="65" spans="1:10" ht="14.45" customHeight="1" x14ac:dyDescent="0.2">
      <c r="A65" s="711" t="s">
        <v>624</v>
      </c>
      <c r="B65" s="712" t="s">
        <v>625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624</v>
      </c>
      <c r="B66" s="712" t="s">
        <v>593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624</v>
      </c>
      <c r="B67" s="712" t="s">
        <v>626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607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608</v>
      </c>
    </row>
    <row r="69" spans="1:10" ht="14.45" customHeight="1" x14ac:dyDescent="0.2">
      <c r="A69" s="711" t="s">
        <v>627</v>
      </c>
      <c r="B69" s="712" t="s">
        <v>628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627</v>
      </c>
      <c r="B70" s="712" t="s">
        <v>593</v>
      </c>
      <c r="C70" s="713">
        <v>0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627</v>
      </c>
      <c r="B71" s="712" t="s">
        <v>629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607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608</v>
      </c>
    </row>
    <row r="73" spans="1:10" ht="14.45" customHeight="1" x14ac:dyDescent="0.2">
      <c r="A73" s="711" t="s">
        <v>630</v>
      </c>
      <c r="B73" s="712" t="s">
        <v>631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630</v>
      </c>
      <c r="B74" s="712" t="s">
        <v>593</v>
      </c>
      <c r="C74" s="713">
        <v>0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630</v>
      </c>
      <c r="B75" s="712" t="s">
        <v>632</v>
      </c>
      <c r="C75" s="713">
        <v>0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607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608</v>
      </c>
    </row>
    <row r="77" spans="1:10" ht="14.45" customHeight="1" x14ac:dyDescent="0.2">
      <c r="A77" s="711" t="s">
        <v>633</v>
      </c>
      <c r="B77" s="712" t="s">
        <v>634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633</v>
      </c>
      <c r="B78" s="712" t="s">
        <v>590</v>
      </c>
      <c r="C78" s="713">
        <v>0</v>
      </c>
      <c r="D78" s="713">
        <v>1108.6686100000009</v>
      </c>
      <c r="E78" s="713"/>
      <c r="F78" s="713">
        <v>1039.6231599999996</v>
      </c>
      <c r="G78" s="713">
        <v>0</v>
      </c>
      <c r="H78" s="713">
        <v>1039.6231599999996</v>
      </c>
      <c r="I78" s="714" t="s">
        <v>329</v>
      </c>
      <c r="J78" s="715" t="s">
        <v>1</v>
      </c>
    </row>
    <row r="79" spans="1:10" ht="14.45" customHeight="1" x14ac:dyDescent="0.2">
      <c r="A79" s="711" t="s">
        <v>633</v>
      </c>
      <c r="B79" s="712" t="s">
        <v>591</v>
      </c>
      <c r="C79" s="713">
        <v>0</v>
      </c>
      <c r="D79" s="713">
        <v>124.39552999999999</v>
      </c>
      <c r="E79" s="713"/>
      <c r="F79" s="713">
        <v>64.84926999999999</v>
      </c>
      <c r="G79" s="713">
        <v>0</v>
      </c>
      <c r="H79" s="713">
        <v>64.84926999999999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633</v>
      </c>
      <c r="B80" s="712" t="s">
        <v>592</v>
      </c>
      <c r="C80" s="713">
        <v>0</v>
      </c>
      <c r="D80" s="713">
        <v>516.30878000000018</v>
      </c>
      <c r="E80" s="713"/>
      <c r="F80" s="713">
        <v>437.00585999999993</v>
      </c>
      <c r="G80" s="713">
        <v>0</v>
      </c>
      <c r="H80" s="713">
        <v>437.00585999999993</v>
      </c>
      <c r="I80" s="714" t="s">
        <v>329</v>
      </c>
      <c r="J80" s="715" t="s">
        <v>1</v>
      </c>
    </row>
    <row r="81" spans="1:10" ht="14.45" customHeight="1" x14ac:dyDescent="0.2">
      <c r="A81" s="711" t="s">
        <v>633</v>
      </c>
      <c r="B81" s="712" t="s">
        <v>593</v>
      </c>
      <c r="C81" s="713">
        <v>0</v>
      </c>
      <c r="D81" s="713">
        <v>0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633</v>
      </c>
      <c r="B82" s="712" t="s">
        <v>594</v>
      </c>
      <c r="C82" s="713">
        <v>0</v>
      </c>
      <c r="D82" s="713">
        <v>8.6107999999999993</v>
      </c>
      <c r="E82" s="713"/>
      <c r="F82" s="713">
        <v>30.137799999999991</v>
      </c>
      <c r="G82" s="713">
        <v>0</v>
      </c>
      <c r="H82" s="713">
        <v>30.137799999999991</v>
      </c>
      <c r="I82" s="714" t="s">
        <v>329</v>
      </c>
      <c r="J82" s="715" t="s">
        <v>1</v>
      </c>
    </row>
    <row r="83" spans="1:10" ht="14.45" customHeight="1" x14ac:dyDescent="0.2">
      <c r="A83" s="711" t="s">
        <v>633</v>
      </c>
      <c r="B83" s="712" t="s">
        <v>596</v>
      </c>
      <c r="C83" s="713">
        <v>0</v>
      </c>
      <c r="D83" s="713">
        <v>0.91298999999999997</v>
      </c>
      <c r="E83" s="713"/>
      <c r="F83" s="713">
        <v>30.128680000000006</v>
      </c>
      <c r="G83" s="713">
        <v>0</v>
      </c>
      <c r="H83" s="713">
        <v>30.128680000000006</v>
      </c>
      <c r="I83" s="714" t="s">
        <v>329</v>
      </c>
      <c r="J83" s="715" t="s">
        <v>1</v>
      </c>
    </row>
    <row r="84" spans="1:10" ht="14.45" customHeight="1" x14ac:dyDescent="0.2">
      <c r="A84" s="711" t="s">
        <v>633</v>
      </c>
      <c r="B84" s="712" t="s">
        <v>598</v>
      </c>
      <c r="C84" s="713">
        <v>0</v>
      </c>
      <c r="D84" s="713">
        <v>304.22759999999994</v>
      </c>
      <c r="E84" s="713"/>
      <c r="F84" s="713">
        <v>492.29325000000017</v>
      </c>
      <c r="G84" s="713">
        <v>0</v>
      </c>
      <c r="H84" s="713">
        <v>492.29325000000017</v>
      </c>
      <c r="I84" s="714" t="s">
        <v>329</v>
      </c>
      <c r="J84" s="715" t="s">
        <v>1</v>
      </c>
    </row>
    <row r="85" spans="1:10" ht="14.45" customHeight="1" x14ac:dyDescent="0.2">
      <c r="A85" s="711" t="s">
        <v>633</v>
      </c>
      <c r="B85" s="712" t="s">
        <v>599</v>
      </c>
      <c r="C85" s="713">
        <v>0</v>
      </c>
      <c r="D85" s="713">
        <v>287.26543999999996</v>
      </c>
      <c r="E85" s="713"/>
      <c r="F85" s="713">
        <v>369.42917999999992</v>
      </c>
      <c r="G85" s="713">
        <v>0</v>
      </c>
      <c r="H85" s="713">
        <v>369.42917999999992</v>
      </c>
      <c r="I85" s="714" t="s">
        <v>329</v>
      </c>
      <c r="J85" s="715" t="s">
        <v>1</v>
      </c>
    </row>
    <row r="86" spans="1:10" ht="14.45" customHeight="1" x14ac:dyDescent="0.2">
      <c r="A86" s="711" t="s">
        <v>633</v>
      </c>
      <c r="B86" s="712" t="s">
        <v>601</v>
      </c>
      <c r="C86" s="713">
        <v>0</v>
      </c>
      <c r="D86" s="713">
        <v>46.336719999999993</v>
      </c>
      <c r="E86" s="713"/>
      <c r="F86" s="713">
        <v>135.50540999999998</v>
      </c>
      <c r="G86" s="713">
        <v>0</v>
      </c>
      <c r="H86" s="713">
        <v>135.50540999999998</v>
      </c>
      <c r="I86" s="714" t="s">
        <v>329</v>
      </c>
      <c r="J86" s="715" t="s">
        <v>1</v>
      </c>
    </row>
    <row r="87" spans="1:10" ht="14.45" customHeight="1" x14ac:dyDescent="0.2">
      <c r="A87" s="711" t="s">
        <v>633</v>
      </c>
      <c r="B87" s="712" t="s">
        <v>635</v>
      </c>
      <c r="C87" s="713">
        <v>0</v>
      </c>
      <c r="D87" s="713">
        <v>2396.726470000001</v>
      </c>
      <c r="E87" s="713"/>
      <c r="F87" s="713">
        <v>2598.9726099999998</v>
      </c>
      <c r="G87" s="713">
        <v>0</v>
      </c>
      <c r="H87" s="713">
        <v>2598.9726099999998</v>
      </c>
      <c r="I87" s="714" t="s">
        <v>329</v>
      </c>
      <c r="J87" s="715" t="s">
        <v>607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608</v>
      </c>
    </row>
    <row r="89" spans="1:10" ht="14.45" customHeight="1" x14ac:dyDescent="0.2">
      <c r="A89" s="711" t="s">
        <v>636</v>
      </c>
      <c r="B89" s="712" t="s">
        <v>637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636</v>
      </c>
      <c r="B90" s="712" t="s">
        <v>593</v>
      </c>
      <c r="C90" s="713">
        <v>0</v>
      </c>
      <c r="D90" s="713">
        <v>0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636</v>
      </c>
      <c r="B91" s="712" t="s">
        <v>638</v>
      </c>
      <c r="C91" s="713">
        <v>0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607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608</v>
      </c>
    </row>
    <row r="93" spans="1:10" ht="14.45" customHeight="1" x14ac:dyDescent="0.2">
      <c r="A93" s="711" t="s">
        <v>639</v>
      </c>
      <c r="B93" s="712" t="s">
        <v>640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639</v>
      </c>
      <c r="B94" s="712" t="s">
        <v>593</v>
      </c>
      <c r="C94" s="713">
        <v>0</v>
      </c>
      <c r="D94" s="713">
        <v>0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639</v>
      </c>
      <c r="B95" s="712" t="s">
        <v>641</v>
      </c>
      <c r="C95" s="713">
        <v>0</v>
      </c>
      <c r="D95" s="713">
        <v>0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607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608</v>
      </c>
    </row>
    <row r="97" spans="1:10" ht="14.45" customHeight="1" x14ac:dyDescent="0.2">
      <c r="A97" s="711" t="s">
        <v>642</v>
      </c>
      <c r="B97" s="712" t="s">
        <v>643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642</v>
      </c>
      <c r="B98" s="712" t="s">
        <v>593</v>
      </c>
      <c r="C98" s="713">
        <v>0</v>
      </c>
      <c r="D98" s="713">
        <v>0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642</v>
      </c>
      <c r="B99" s="712" t="s">
        <v>644</v>
      </c>
      <c r="C99" s="713">
        <v>0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607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608</v>
      </c>
    </row>
    <row r="101" spans="1:10" ht="14.45" customHeight="1" x14ac:dyDescent="0.2">
      <c r="A101" s="711" t="s">
        <v>645</v>
      </c>
      <c r="B101" s="712" t="s">
        <v>646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645</v>
      </c>
      <c r="B102" s="712" t="s">
        <v>593</v>
      </c>
      <c r="C102" s="713">
        <v>0</v>
      </c>
      <c r="D102" s="713">
        <v>0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645</v>
      </c>
      <c r="B103" s="712" t="s">
        <v>647</v>
      </c>
      <c r="C103" s="713">
        <v>0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607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608</v>
      </c>
    </row>
    <row r="105" spans="1:10" ht="14.45" customHeight="1" x14ac:dyDescent="0.2">
      <c r="A105" s="711" t="s">
        <v>648</v>
      </c>
      <c r="B105" s="712" t="s">
        <v>649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0</v>
      </c>
    </row>
    <row r="106" spans="1:10" ht="14.45" customHeight="1" x14ac:dyDescent="0.2">
      <c r="A106" s="711" t="s">
        <v>648</v>
      </c>
      <c r="B106" s="712" t="s">
        <v>593</v>
      </c>
      <c r="C106" s="713">
        <v>0</v>
      </c>
      <c r="D106" s="713">
        <v>0</v>
      </c>
      <c r="E106" s="713"/>
      <c r="F106" s="713">
        <v>0</v>
      </c>
      <c r="G106" s="713">
        <v>0</v>
      </c>
      <c r="H106" s="713">
        <v>0</v>
      </c>
      <c r="I106" s="714" t="s">
        <v>329</v>
      </c>
      <c r="J106" s="715" t="s">
        <v>1</v>
      </c>
    </row>
    <row r="107" spans="1:10" ht="14.45" customHeight="1" x14ac:dyDescent="0.2">
      <c r="A107" s="711" t="s">
        <v>648</v>
      </c>
      <c r="B107" s="712" t="s">
        <v>650</v>
      </c>
      <c r="C107" s="713">
        <v>0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607</v>
      </c>
    </row>
    <row r="108" spans="1:10" ht="14.45" customHeight="1" x14ac:dyDescent="0.2">
      <c r="A108" s="711" t="s">
        <v>329</v>
      </c>
      <c r="B108" s="712" t="s">
        <v>329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608</v>
      </c>
    </row>
    <row r="109" spans="1:10" ht="14.45" customHeight="1" x14ac:dyDescent="0.2">
      <c r="A109" s="711" t="s">
        <v>651</v>
      </c>
      <c r="B109" s="712" t="s">
        <v>652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0</v>
      </c>
    </row>
    <row r="110" spans="1:10" ht="14.45" customHeight="1" x14ac:dyDescent="0.2">
      <c r="A110" s="711" t="s">
        <v>651</v>
      </c>
      <c r="B110" s="712" t="s">
        <v>593</v>
      </c>
      <c r="C110" s="713">
        <v>0</v>
      </c>
      <c r="D110" s="713">
        <v>0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651</v>
      </c>
      <c r="B111" s="712" t="s">
        <v>653</v>
      </c>
      <c r="C111" s="713">
        <v>0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607</v>
      </c>
    </row>
    <row r="112" spans="1:10" ht="14.45" customHeight="1" x14ac:dyDescent="0.2">
      <c r="A112" s="711" t="s">
        <v>329</v>
      </c>
      <c r="B112" s="712" t="s">
        <v>329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608</v>
      </c>
    </row>
    <row r="113" spans="1:10" ht="14.45" customHeight="1" x14ac:dyDescent="0.2">
      <c r="A113" s="711" t="s">
        <v>654</v>
      </c>
      <c r="B113" s="712" t="s">
        <v>655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0</v>
      </c>
    </row>
    <row r="114" spans="1:10" ht="14.45" customHeight="1" x14ac:dyDescent="0.2">
      <c r="A114" s="711" t="s">
        <v>654</v>
      </c>
      <c r="B114" s="712" t="s">
        <v>593</v>
      </c>
      <c r="C114" s="713">
        <v>0</v>
      </c>
      <c r="D114" s="713">
        <v>0</v>
      </c>
      <c r="E114" s="713"/>
      <c r="F114" s="713">
        <v>0</v>
      </c>
      <c r="G114" s="713">
        <v>0</v>
      </c>
      <c r="H114" s="713">
        <v>0</v>
      </c>
      <c r="I114" s="714" t="s">
        <v>329</v>
      </c>
      <c r="J114" s="715" t="s">
        <v>1</v>
      </c>
    </row>
    <row r="115" spans="1:10" ht="14.45" customHeight="1" x14ac:dyDescent="0.2">
      <c r="A115" s="711" t="s">
        <v>654</v>
      </c>
      <c r="B115" s="712" t="s">
        <v>656</v>
      </c>
      <c r="C115" s="713">
        <v>0</v>
      </c>
      <c r="D115" s="713">
        <v>0</v>
      </c>
      <c r="E115" s="713"/>
      <c r="F115" s="713">
        <v>0</v>
      </c>
      <c r="G115" s="713">
        <v>0</v>
      </c>
      <c r="H115" s="713">
        <v>0</v>
      </c>
      <c r="I115" s="714" t="s">
        <v>329</v>
      </c>
      <c r="J115" s="715" t="s">
        <v>607</v>
      </c>
    </row>
    <row r="116" spans="1:10" ht="14.45" customHeight="1" x14ac:dyDescent="0.2">
      <c r="A116" s="711" t="s">
        <v>329</v>
      </c>
      <c r="B116" s="712" t="s">
        <v>329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608</v>
      </c>
    </row>
    <row r="117" spans="1:10" ht="14.45" customHeight="1" x14ac:dyDescent="0.2">
      <c r="A117" s="711" t="s">
        <v>657</v>
      </c>
      <c r="B117" s="712" t="s">
        <v>658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0</v>
      </c>
    </row>
    <row r="118" spans="1:10" ht="14.45" customHeight="1" x14ac:dyDescent="0.2">
      <c r="A118" s="711" t="s">
        <v>657</v>
      </c>
      <c r="B118" s="712" t="s">
        <v>593</v>
      </c>
      <c r="C118" s="713">
        <v>0</v>
      </c>
      <c r="D118" s="713">
        <v>0</v>
      </c>
      <c r="E118" s="713"/>
      <c r="F118" s="713">
        <v>0</v>
      </c>
      <c r="G118" s="713">
        <v>0</v>
      </c>
      <c r="H118" s="713">
        <v>0</v>
      </c>
      <c r="I118" s="714" t="s">
        <v>329</v>
      </c>
      <c r="J118" s="715" t="s">
        <v>1</v>
      </c>
    </row>
    <row r="119" spans="1:10" ht="14.45" customHeight="1" x14ac:dyDescent="0.2">
      <c r="A119" s="711" t="s">
        <v>657</v>
      </c>
      <c r="B119" s="712" t="s">
        <v>659</v>
      </c>
      <c r="C119" s="713">
        <v>0</v>
      </c>
      <c r="D119" s="713">
        <v>0</v>
      </c>
      <c r="E119" s="713"/>
      <c r="F119" s="713">
        <v>0</v>
      </c>
      <c r="G119" s="713">
        <v>0</v>
      </c>
      <c r="H119" s="713">
        <v>0</v>
      </c>
      <c r="I119" s="714" t="s">
        <v>329</v>
      </c>
      <c r="J119" s="715" t="s">
        <v>607</v>
      </c>
    </row>
    <row r="120" spans="1:10" ht="14.45" customHeight="1" x14ac:dyDescent="0.2">
      <c r="A120" s="711" t="s">
        <v>329</v>
      </c>
      <c r="B120" s="712" t="s">
        <v>329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608</v>
      </c>
    </row>
    <row r="121" spans="1:10" ht="14.45" customHeight="1" x14ac:dyDescent="0.2">
      <c r="A121" s="711" t="s">
        <v>660</v>
      </c>
      <c r="B121" s="712" t="s">
        <v>661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0</v>
      </c>
    </row>
    <row r="122" spans="1:10" ht="14.45" customHeight="1" x14ac:dyDescent="0.2">
      <c r="A122" s="711" t="s">
        <v>660</v>
      </c>
      <c r="B122" s="712" t="s">
        <v>593</v>
      </c>
      <c r="C122" s="713">
        <v>0</v>
      </c>
      <c r="D122" s="713">
        <v>0</v>
      </c>
      <c r="E122" s="713"/>
      <c r="F122" s="713">
        <v>0</v>
      </c>
      <c r="G122" s="713">
        <v>0</v>
      </c>
      <c r="H122" s="713">
        <v>0</v>
      </c>
      <c r="I122" s="714" t="s">
        <v>329</v>
      </c>
      <c r="J122" s="715" t="s">
        <v>1</v>
      </c>
    </row>
    <row r="123" spans="1:10" ht="14.45" customHeight="1" x14ac:dyDescent="0.2">
      <c r="A123" s="711" t="s">
        <v>660</v>
      </c>
      <c r="B123" s="712" t="s">
        <v>662</v>
      </c>
      <c r="C123" s="713">
        <v>0</v>
      </c>
      <c r="D123" s="713">
        <v>0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607</v>
      </c>
    </row>
    <row r="124" spans="1:10" ht="14.45" customHeight="1" x14ac:dyDescent="0.2">
      <c r="A124" s="711" t="s">
        <v>329</v>
      </c>
      <c r="B124" s="712" t="s">
        <v>329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608</v>
      </c>
    </row>
    <row r="125" spans="1:10" ht="14.45" customHeight="1" x14ac:dyDescent="0.2">
      <c r="A125" s="711" t="s">
        <v>663</v>
      </c>
      <c r="B125" s="712" t="s">
        <v>664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0</v>
      </c>
    </row>
    <row r="126" spans="1:10" ht="14.45" customHeight="1" x14ac:dyDescent="0.2">
      <c r="A126" s="711" t="s">
        <v>663</v>
      </c>
      <c r="B126" s="712" t="s">
        <v>593</v>
      </c>
      <c r="C126" s="713">
        <v>0</v>
      </c>
      <c r="D126" s="713">
        <v>0</v>
      </c>
      <c r="E126" s="713"/>
      <c r="F126" s="713">
        <v>0</v>
      </c>
      <c r="G126" s="713">
        <v>0</v>
      </c>
      <c r="H126" s="713">
        <v>0</v>
      </c>
      <c r="I126" s="714" t="s">
        <v>329</v>
      </c>
      <c r="J126" s="715" t="s">
        <v>1</v>
      </c>
    </row>
    <row r="127" spans="1:10" ht="14.45" customHeight="1" x14ac:dyDescent="0.2">
      <c r="A127" s="711" t="s">
        <v>663</v>
      </c>
      <c r="B127" s="712" t="s">
        <v>665</v>
      </c>
      <c r="C127" s="713">
        <v>0</v>
      </c>
      <c r="D127" s="713">
        <v>0</v>
      </c>
      <c r="E127" s="713"/>
      <c r="F127" s="713">
        <v>0</v>
      </c>
      <c r="G127" s="713">
        <v>0</v>
      </c>
      <c r="H127" s="713">
        <v>0</v>
      </c>
      <c r="I127" s="714" t="s">
        <v>329</v>
      </c>
      <c r="J127" s="715" t="s">
        <v>607</v>
      </c>
    </row>
    <row r="128" spans="1:10" ht="14.45" customHeight="1" x14ac:dyDescent="0.2">
      <c r="A128" s="711" t="s">
        <v>329</v>
      </c>
      <c r="B128" s="712" t="s">
        <v>329</v>
      </c>
      <c r="C128" s="713" t="s">
        <v>329</v>
      </c>
      <c r="D128" s="713" t="s">
        <v>329</v>
      </c>
      <c r="E128" s="713"/>
      <c r="F128" s="713" t="s">
        <v>329</v>
      </c>
      <c r="G128" s="713" t="s">
        <v>329</v>
      </c>
      <c r="H128" s="713" t="s">
        <v>329</v>
      </c>
      <c r="I128" s="714" t="s">
        <v>329</v>
      </c>
      <c r="J128" s="715" t="s">
        <v>608</v>
      </c>
    </row>
    <row r="129" spans="1:10" ht="14.45" customHeight="1" x14ac:dyDescent="0.2">
      <c r="A129" s="711" t="s">
        <v>666</v>
      </c>
      <c r="B129" s="712" t="s">
        <v>667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0</v>
      </c>
    </row>
    <row r="130" spans="1:10" ht="14.45" customHeight="1" x14ac:dyDescent="0.2">
      <c r="A130" s="711" t="s">
        <v>666</v>
      </c>
      <c r="B130" s="712" t="s">
        <v>593</v>
      </c>
      <c r="C130" s="713">
        <v>0</v>
      </c>
      <c r="D130" s="713">
        <v>0</v>
      </c>
      <c r="E130" s="713"/>
      <c r="F130" s="713">
        <v>0</v>
      </c>
      <c r="G130" s="713">
        <v>0</v>
      </c>
      <c r="H130" s="713">
        <v>0</v>
      </c>
      <c r="I130" s="714" t="s">
        <v>329</v>
      </c>
      <c r="J130" s="715" t="s">
        <v>1</v>
      </c>
    </row>
    <row r="131" spans="1:10" ht="14.45" customHeight="1" x14ac:dyDescent="0.2">
      <c r="A131" s="711" t="s">
        <v>666</v>
      </c>
      <c r="B131" s="712" t="s">
        <v>668</v>
      </c>
      <c r="C131" s="713">
        <v>0</v>
      </c>
      <c r="D131" s="713">
        <v>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607</v>
      </c>
    </row>
    <row r="132" spans="1:10" ht="14.45" customHeight="1" x14ac:dyDescent="0.2">
      <c r="A132" s="711" t="s">
        <v>329</v>
      </c>
      <c r="B132" s="712" t="s">
        <v>329</v>
      </c>
      <c r="C132" s="713" t="s">
        <v>329</v>
      </c>
      <c r="D132" s="713" t="s">
        <v>329</v>
      </c>
      <c r="E132" s="713"/>
      <c r="F132" s="713" t="s">
        <v>329</v>
      </c>
      <c r="G132" s="713" t="s">
        <v>329</v>
      </c>
      <c r="H132" s="713" t="s">
        <v>329</v>
      </c>
      <c r="I132" s="714" t="s">
        <v>329</v>
      </c>
      <c r="J132" s="715" t="s">
        <v>608</v>
      </c>
    </row>
    <row r="133" spans="1:10" ht="14.45" customHeight="1" x14ac:dyDescent="0.2">
      <c r="A133" s="711" t="s">
        <v>669</v>
      </c>
      <c r="B133" s="712" t="s">
        <v>670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0</v>
      </c>
    </row>
    <row r="134" spans="1:10" ht="14.45" customHeight="1" x14ac:dyDescent="0.2">
      <c r="A134" s="711" t="s">
        <v>669</v>
      </c>
      <c r="B134" s="712" t="s">
        <v>593</v>
      </c>
      <c r="C134" s="713">
        <v>0</v>
      </c>
      <c r="D134" s="713">
        <v>0</v>
      </c>
      <c r="E134" s="713"/>
      <c r="F134" s="713">
        <v>0</v>
      </c>
      <c r="G134" s="713">
        <v>0</v>
      </c>
      <c r="H134" s="713">
        <v>0</v>
      </c>
      <c r="I134" s="714" t="s">
        <v>329</v>
      </c>
      <c r="J134" s="715" t="s">
        <v>1</v>
      </c>
    </row>
    <row r="135" spans="1:10" ht="14.45" customHeight="1" x14ac:dyDescent="0.2">
      <c r="A135" s="711" t="s">
        <v>669</v>
      </c>
      <c r="B135" s="712" t="s">
        <v>671</v>
      </c>
      <c r="C135" s="713">
        <v>0</v>
      </c>
      <c r="D135" s="713">
        <v>0</v>
      </c>
      <c r="E135" s="713"/>
      <c r="F135" s="713">
        <v>0</v>
      </c>
      <c r="G135" s="713">
        <v>0</v>
      </c>
      <c r="H135" s="713">
        <v>0</v>
      </c>
      <c r="I135" s="714" t="s">
        <v>329</v>
      </c>
      <c r="J135" s="715" t="s">
        <v>607</v>
      </c>
    </row>
    <row r="136" spans="1:10" ht="14.45" customHeight="1" x14ac:dyDescent="0.2">
      <c r="A136" s="711" t="s">
        <v>329</v>
      </c>
      <c r="B136" s="712" t="s">
        <v>329</v>
      </c>
      <c r="C136" s="713" t="s">
        <v>329</v>
      </c>
      <c r="D136" s="713" t="s">
        <v>329</v>
      </c>
      <c r="E136" s="713"/>
      <c r="F136" s="713" t="s">
        <v>329</v>
      </c>
      <c r="G136" s="713" t="s">
        <v>329</v>
      </c>
      <c r="H136" s="713" t="s">
        <v>329</v>
      </c>
      <c r="I136" s="714" t="s">
        <v>329</v>
      </c>
      <c r="J136" s="715" t="s">
        <v>608</v>
      </c>
    </row>
    <row r="137" spans="1:10" ht="14.45" customHeight="1" x14ac:dyDescent="0.2">
      <c r="A137" s="711" t="s">
        <v>672</v>
      </c>
      <c r="B137" s="712" t="s">
        <v>673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0</v>
      </c>
    </row>
    <row r="138" spans="1:10" ht="14.45" customHeight="1" x14ac:dyDescent="0.2">
      <c r="A138" s="711" t="s">
        <v>672</v>
      </c>
      <c r="B138" s="712" t="s">
        <v>593</v>
      </c>
      <c r="C138" s="713">
        <v>0</v>
      </c>
      <c r="D138" s="713">
        <v>0</v>
      </c>
      <c r="E138" s="713"/>
      <c r="F138" s="713">
        <v>0</v>
      </c>
      <c r="G138" s="713">
        <v>0</v>
      </c>
      <c r="H138" s="713">
        <v>0</v>
      </c>
      <c r="I138" s="714" t="s">
        <v>329</v>
      </c>
      <c r="J138" s="715" t="s">
        <v>1</v>
      </c>
    </row>
    <row r="139" spans="1:10" ht="14.45" customHeight="1" x14ac:dyDescent="0.2">
      <c r="A139" s="711" t="s">
        <v>672</v>
      </c>
      <c r="B139" s="712" t="s">
        <v>674</v>
      </c>
      <c r="C139" s="713">
        <v>0</v>
      </c>
      <c r="D139" s="713">
        <v>0</v>
      </c>
      <c r="E139" s="713"/>
      <c r="F139" s="713">
        <v>0</v>
      </c>
      <c r="G139" s="713">
        <v>0</v>
      </c>
      <c r="H139" s="713">
        <v>0</v>
      </c>
      <c r="I139" s="714" t="s">
        <v>329</v>
      </c>
      <c r="J139" s="715" t="s">
        <v>607</v>
      </c>
    </row>
    <row r="140" spans="1:10" ht="14.45" customHeight="1" x14ac:dyDescent="0.2">
      <c r="A140" s="711" t="s">
        <v>329</v>
      </c>
      <c r="B140" s="712" t="s">
        <v>329</v>
      </c>
      <c r="C140" s="713" t="s">
        <v>329</v>
      </c>
      <c r="D140" s="713" t="s">
        <v>329</v>
      </c>
      <c r="E140" s="713"/>
      <c r="F140" s="713" t="s">
        <v>329</v>
      </c>
      <c r="G140" s="713" t="s">
        <v>329</v>
      </c>
      <c r="H140" s="713" t="s">
        <v>329</v>
      </c>
      <c r="I140" s="714" t="s">
        <v>329</v>
      </c>
      <c r="J140" s="715" t="s">
        <v>608</v>
      </c>
    </row>
    <row r="141" spans="1:10" ht="14.45" customHeight="1" x14ac:dyDescent="0.2">
      <c r="A141" s="711" t="s">
        <v>588</v>
      </c>
      <c r="B141" s="712" t="s">
        <v>602</v>
      </c>
      <c r="C141" s="713">
        <v>22539.578360000007</v>
      </c>
      <c r="D141" s="713">
        <v>25333.65045999999</v>
      </c>
      <c r="E141" s="713"/>
      <c r="F141" s="713">
        <v>27953.204800000003</v>
      </c>
      <c r="G141" s="713">
        <v>0</v>
      </c>
      <c r="H141" s="713">
        <v>27953.204800000003</v>
      </c>
      <c r="I141" s="714" t="s">
        <v>329</v>
      </c>
      <c r="J141" s="715" t="s">
        <v>603</v>
      </c>
    </row>
  </sheetData>
  <mergeCells count="3">
    <mergeCell ref="F3:I3"/>
    <mergeCell ref="C4:D4"/>
    <mergeCell ref="A1:I1"/>
  </mergeCells>
  <conditionalFormatting sqref="F19 F14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41">
    <cfRule type="expression" dxfId="66" priority="5">
      <formula>$H20&gt;0</formula>
    </cfRule>
  </conditionalFormatting>
  <conditionalFormatting sqref="A20:A141">
    <cfRule type="expression" dxfId="65" priority="2">
      <formula>AND($J20&lt;&gt;"mezeraKL",$J20&lt;&gt;"")</formula>
    </cfRule>
  </conditionalFormatting>
  <conditionalFormatting sqref="I20:I141">
    <cfRule type="expression" dxfId="64" priority="6">
      <formula>$I20&gt;1</formula>
    </cfRule>
  </conditionalFormatting>
  <conditionalFormatting sqref="B20:B141">
    <cfRule type="expression" dxfId="63" priority="1">
      <formula>OR($J20="NS",$J20="SumaNS",$J20="Účet")</formula>
    </cfRule>
  </conditionalFormatting>
  <conditionalFormatting sqref="A20:D141 F20:I141">
    <cfRule type="expression" dxfId="62" priority="8">
      <formula>AND($J20&lt;&gt;"",$J20&lt;&gt;"mezeraKL")</formula>
    </cfRule>
  </conditionalFormatting>
  <conditionalFormatting sqref="B20:D141 F20:I14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41 F20:I141">
    <cfRule type="expression" dxfId="60" priority="4">
      <formula>OR($J20="SumaNS",$J20="NS")</formula>
    </cfRule>
  </conditionalFormatting>
  <hyperlinks>
    <hyperlink ref="A2" location="Obsah!A1" display="Zpět na Obsah  KL 01  1.-4.měsíc" xr:uid="{054C74B4-C574-4958-8748-10F1E50546F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327.85768040528933</v>
      </c>
      <c r="M3" s="203">
        <f>SUBTOTAL(9,M5:M1048576)</f>
        <v>69604.428233333369</v>
      </c>
      <c r="N3" s="204">
        <f>SUBTOTAL(9,N5:N1048576)</f>
        <v>22820346.386517107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588</v>
      </c>
      <c r="B5" s="723" t="s">
        <v>589</v>
      </c>
      <c r="C5" s="724" t="s">
        <v>604</v>
      </c>
      <c r="D5" s="725" t="s">
        <v>605</v>
      </c>
      <c r="E5" s="726">
        <v>50113001</v>
      </c>
      <c r="F5" s="725" t="s">
        <v>675</v>
      </c>
      <c r="G5" s="724" t="s">
        <v>676</v>
      </c>
      <c r="H5" s="724">
        <v>100362</v>
      </c>
      <c r="I5" s="724">
        <v>362</v>
      </c>
      <c r="J5" s="724" t="s">
        <v>677</v>
      </c>
      <c r="K5" s="724" t="s">
        <v>678</v>
      </c>
      <c r="L5" s="727">
        <v>72.569999999999993</v>
      </c>
      <c r="M5" s="727">
        <v>2</v>
      </c>
      <c r="N5" s="728">
        <v>145.13999999999999</v>
      </c>
    </row>
    <row r="6" spans="1:14" ht="14.45" customHeight="1" x14ac:dyDescent="0.2">
      <c r="A6" s="729" t="s">
        <v>588</v>
      </c>
      <c r="B6" s="730" t="s">
        <v>589</v>
      </c>
      <c r="C6" s="731" t="s">
        <v>604</v>
      </c>
      <c r="D6" s="732" t="s">
        <v>605</v>
      </c>
      <c r="E6" s="733">
        <v>50113001</v>
      </c>
      <c r="F6" s="732" t="s">
        <v>675</v>
      </c>
      <c r="G6" s="731" t="s">
        <v>676</v>
      </c>
      <c r="H6" s="731">
        <v>167547</v>
      </c>
      <c r="I6" s="731">
        <v>67547</v>
      </c>
      <c r="J6" s="731" t="s">
        <v>679</v>
      </c>
      <c r="K6" s="731" t="s">
        <v>680</v>
      </c>
      <c r="L6" s="734">
        <v>47.089230769230767</v>
      </c>
      <c r="M6" s="734">
        <v>13</v>
      </c>
      <c r="N6" s="735">
        <v>612.16</v>
      </c>
    </row>
    <row r="7" spans="1:14" ht="14.45" customHeight="1" x14ac:dyDescent="0.2">
      <c r="A7" s="729" t="s">
        <v>588</v>
      </c>
      <c r="B7" s="730" t="s">
        <v>589</v>
      </c>
      <c r="C7" s="731" t="s">
        <v>604</v>
      </c>
      <c r="D7" s="732" t="s">
        <v>605</v>
      </c>
      <c r="E7" s="733">
        <v>50113001</v>
      </c>
      <c r="F7" s="732" t="s">
        <v>675</v>
      </c>
      <c r="G7" s="731" t="s">
        <v>676</v>
      </c>
      <c r="H7" s="731">
        <v>139968</v>
      </c>
      <c r="I7" s="731">
        <v>139968</v>
      </c>
      <c r="J7" s="731" t="s">
        <v>681</v>
      </c>
      <c r="K7" s="731" t="s">
        <v>682</v>
      </c>
      <c r="L7" s="734">
        <v>69.575714285714284</v>
      </c>
      <c r="M7" s="734">
        <v>112</v>
      </c>
      <c r="N7" s="735">
        <v>7792.48</v>
      </c>
    </row>
    <row r="8" spans="1:14" ht="14.45" customHeight="1" x14ac:dyDescent="0.2">
      <c r="A8" s="729" t="s">
        <v>588</v>
      </c>
      <c r="B8" s="730" t="s">
        <v>589</v>
      </c>
      <c r="C8" s="731" t="s">
        <v>604</v>
      </c>
      <c r="D8" s="732" t="s">
        <v>605</v>
      </c>
      <c r="E8" s="733">
        <v>50113001</v>
      </c>
      <c r="F8" s="732" t="s">
        <v>675</v>
      </c>
      <c r="G8" s="731" t="s">
        <v>676</v>
      </c>
      <c r="H8" s="731">
        <v>187814</v>
      </c>
      <c r="I8" s="731">
        <v>87814</v>
      </c>
      <c r="J8" s="731" t="s">
        <v>683</v>
      </c>
      <c r="K8" s="731" t="s">
        <v>684</v>
      </c>
      <c r="L8" s="734">
        <v>535.03</v>
      </c>
      <c r="M8" s="734">
        <v>3</v>
      </c>
      <c r="N8" s="735">
        <v>1605.09</v>
      </c>
    </row>
    <row r="9" spans="1:14" ht="14.45" customHeight="1" x14ac:dyDescent="0.2">
      <c r="A9" s="729" t="s">
        <v>588</v>
      </c>
      <c r="B9" s="730" t="s">
        <v>589</v>
      </c>
      <c r="C9" s="731" t="s">
        <v>604</v>
      </c>
      <c r="D9" s="732" t="s">
        <v>605</v>
      </c>
      <c r="E9" s="733">
        <v>50113001</v>
      </c>
      <c r="F9" s="732" t="s">
        <v>675</v>
      </c>
      <c r="G9" s="731" t="s">
        <v>676</v>
      </c>
      <c r="H9" s="731">
        <v>843217</v>
      </c>
      <c r="I9" s="731">
        <v>9999999</v>
      </c>
      <c r="J9" s="731" t="s">
        <v>685</v>
      </c>
      <c r="K9" s="731" t="s">
        <v>686</v>
      </c>
      <c r="L9" s="734">
        <v>219.71000000000004</v>
      </c>
      <c r="M9" s="734">
        <v>3</v>
      </c>
      <c r="N9" s="735">
        <v>659.13000000000011</v>
      </c>
    </row>
    <row r="10" spans="1:14" ht="14.45" customHeight="1" x14ac:dyDescent="0.2">
      <c r="A10" s="729" t="s">
        <v>588</v>
      </c>
      <c r="B10" s="730" t="s">
        <v>589</v>
      </c>
      <c r="C10" s="731" t="s">
        <v>604</v>
      </c>
      <c r="D10" s="732" t="s">
        <v>605</v>
      </c>
      <c r="E10" s="733">
        <v>50113001</v>
      </c>
      <c r="F10" s="732" t="s">
        <v>675</v>
      </c>
      <c r="G10" s="731" t="s">
        <v>687</v>
      </c>
      <c r="H10" s="731">
        <v>190044</v>
      </c>
      <c r="I10" s="731">
        <v>90044</v>
      </c>
      <c r="J10" s="731" t="s">
        <v>688</v>
      </c>
      <c r="K10" s="731" t="s">
        <v>689</v>
      </c>
      <c r="L10" s="734">
        <v>37.180000000000007</v>
      </c>
      <c r="M10" s="734">
        <v>11</v>
      </c>
      <c r="N10" s="735">
        <v>408.98000000000008</v>
      </c>
    </row>
    <row r="11" spans="1:14" ht="14.45" customHeight="1" x14ac:dyDescent="0.2">
      <c r="A11" s="729" t="s">
        <v>588</v>
      </c>
      <c r="B11" s="730" t="s">
        <v>589</v>
      </c>
      <c r="C11" s="731" t="s">
        <v>604</v>
      </c>
      <c r="D11" s="732" t="s">
        <v>605</v>
      </c>
      <c r="E11" s="733">
        <v>50113001</v>
      </c>
      <c r="F11" s="732" t="s">
        <v>675</v>
      </c>
      <c r="G11" s="731" t="s">
        <v>676</v>
      </c>
      <c r="H11" s="731">
        <v>184090</v>
      </c>
      <c r="I11" s="731">
        <v>84090</v>
      </c>
      <c r="J11" s="731" t="s">
        <v>690</v>
      </c>
      <c r="K11" s="731" t="s">
        <v>691</v>
      </c>
      <c r="L11" s="734">
        <v>60.055263157894736</v>
      </c>
      <c r="M11" s="734">
        <v>38</v>
      </c>
      <c r="N11" s="735">
        <v>2282.1</v>
      </c>
    </row>
    <row r="12" spans="1:14" ht="14.45" customHeight="1" x14ac:dyDescent="0.2">
      <c r="A12" s="729" t="s">
        <v>588</v>
      </c>
      <c r="B12" s="730" t="s">
        <v>589</v>
      </c>
      <c r="C12" s="731" t="s">
        <v>604</v>
      </c>
      <c r="D12" s="732" t="s">
        <v>605</v>
      </c>
      <c r="E12" s="733">
        <v>50113001</v>
      </c>
      <c r="F12" s="732" t="s">
        <v>675</v>
      </c>
      <c r="G12" s="731" t="s">
        <v>676</v>
      </c>
      <c r="H12" s="731">
        <v>198864</v>
      </c>
      <c r="I12" s="731">
        <v>98864</v>
      </c>
      <c r="J12" s="731" t="s">
        <v>692</v>
      </c>
      <c r="K12" s="731" t="s">
        <v>693</v>
      </c>
      <c r="L12" s="734">
        <v>537.87000000000012</v>
      </c>
      <c r="M12" s="734">
        <v>2</v>
      </c>
      <c r="N12" s="735">
        <v>1075.7400000000002</v>
      </c>
    </row>
    <row r="13" spans="1:14" ht="14.45" customHeight="1" x14ac:dyDescent="0.2">
      <c r="A13" s="729" t="s">
        <v>588</v>
      </c>
      <c r="B13" s="730" t="s">
        <v>589</v>
      </c>
      <c r="C13" s="731" t="s">
        <v>604</v>
      </c>
      <c r="D13" s="732" t="s">
        <v>605</v>
      </c>
      <c r="E13" s="733">
        <v>50113001</v>
      </c>
      <c r="F13" s="732" t="s">
        <v>675</v>
      </c>
      <c r="G13" s="731" t="s">
        <v>676</v>
      </c>
      <c r="H13" s="731">
        <v>198872</v>
      </c>
      <c r="I13" s="731">
        <v>98872</v>
      </c>
      <c r="J13" s="731" t="s">
        <v>692</v>
      </c>
      <c r="K13" s="731" t="s">
        <v>694</v>
      </c>
      <c r="L13" s="734">
        <v>312.83999999999997</v>
      </c>
      <c r="M13" s="734">
        <v>1</v>
      </c>
      <c r="N13" s="735">
        <v>312.83999999999997</v>
      </c>
    </row>
    <row r="14" spans="1:14" ht="14.45" customHeight="1" x14ac:dyDescent="0.2">
      <c r="A14" s="729" t="s">
        <v>588</v>
      </c>
      <c r="B14" s="730" t="s">
        <v>589</v>
      </c>
      <c r="C14" s="731" t="s">
        <v>604</v>
      </c>
      <c r="D14" s="732" t="s">
        <v>605</v>
      </c>
      <c r="E14" s="733">
        <v>50113001</v>
      </c>
      <c r="F14" s="732" t="s">
        <v>675</v>
      </c>
      <c r="G14" s="731" t="s">
        <v>676</v>
      </c>
      <c r="H14" s="731">
        <v>901141</v>
      </c>
      <c r="I14" s="731">
        <v>0</v>
      </c>
      <c r="J14" s="731" t="s">
        <v>695</v>
      </c>
      <c r="K14" s="731" t="s">
        <v>696</v>
      </c>
      <c r="L14" s="734">
        <v>164.182465434411</v>
      </c>
      <c r="M14" s="734">
        <v>10</v>
      </c>
      <c r="N14" s="735">
        <v>1641.8246543441101</v>
      </c>
    </row>
    <row r="15" spans="1:14" ht="14.45" customHeight="1" x14ac:dyDescent="0.2">
      <c r="A15" s="729" t="s">
        <v>588</v>
      </c>
      <c r="B15" s="730" t="s">
        <v>589</v>
      </c>
      <c r="C15" s="731" t="s">
        <v>604</v>
      </c>
      <c r="D15" s="732" t="s">
        <v>605</v>
      </c>
      <c r="E15" s="733">
        <v>50113001</v>
      </c>
      <c r="F15" s="732" t="s">
        <v>675</v>
      </c>
      <c r="G15" s="731" t="s">
        <v>676</v>
      </c>
      <c r="H15" s="731">
        <v>840893</v>
      </c>
      <c r="I15" s="731">
        <v>0</v>
      </c>
      <c r="J15" s="731" t="s">
        <v>697</v>
      </c>
      <c r="K15" s="731" t="s">
        <v>698</v>
      </c>
      <c r="L15" s="734">
        <v>326.50102801378569</v>
      </c>
      <c r="M15" s="734">
        <v>3</v>
      </c>
      <c r="N15" s="735">
        <v>979.50308404135706</v>
      </c>
    </row>
    <row r="16" spans="1:14" ht="14.45" customHeight="1" x14ac:dyDescent="0.2">
      <c r="A16" s="729" t="s">
        <v>588</v>
      </c>
      <c r="B16" s="730" t="s">
        <v>589</v>
      </c>
      <c r="C16" s="731" t="s">
        <v>604</v>
      </c>
      <c r="D16" s="732" t="s">
        <v>605</v>
      </c>
      <c r="E16" s="733">
        <v>50113001</v>
      </c>
      <c r="F16" s="732" t="s">
        <v>675</v>
      </c>
      <c r="G16" s="731" t="s">
        <v>676</v>
      </c>
      <c r="H16" s="731">
        <v>900321</v>
      </c>
      <c r="I16" s="731">
        <v>0</v>
      </c>
      <c r="J16" s="731" t="s">
        <v>699</v>
      </c>
      <c r="K16" s="731" t="s">
        <v>329</v>
      </c>
      <c r="L16" s="734">
        <v>391.42186804994401</v>
      </c>
      <c r="M16" s="734">
        <v>2</v>
      </c>
      <c r="N16" s="735">
        <v>782.84373609988802</v>
      </c>
    </row>
    <row r="17" spans="1:14" ht="14.45" customHeight="1" x14ac:dyDescent="0.2">
      <c r="A17" s="729" t="s">
        <v>588</v>
      </c>
      <c r="B17" s="730" t="s">
        <v>589</v>
      </c>
      <c r="C17" s="731" t="s">
        <v>604</v>
      </c>
      <c r="D17" s="732" t="s">
        <v>605</v>
      </c>
      <c r="E17" s="733">
        <v>50113001</v>
      </c>
      <c r="F17" s="732" t="s">
        <v>675</v>
      </c>
      <c r="G17" s="731" t="s">
        <v>687</v>
      </c>
      <c r="H17" s="731">
        <v>197125</v>
      </c>
      <c r="I17" s="731">
        <v>197125</v>
      </c>
      <c r="J17" s="731" t="s">
        <v>700</v>
      </c>
      <c r="K17" s="731" t="s">
        <v>701</v>
      </c>
      <c r="L17" s="734">
        <v>110</v>
      </c>
      <c r="M17" s="734">
        <v>6</v>
      </c>
      <c r="N17" s="735">
        <v>660</v>
      </c>
    </row>
    <row r="18" spans="1:14" ht="14.45" customHeight="1" x14ac:dyDescent="0.2">
      <c r="A18" s="729" t="s">
        <v>588</v>
      </c>
      <c r="B18" s="730" t="s">
        <v>589</v>
      </c>
      <c r="C18" s="731" t="s">
        <v>604</v>
      </c>
      <c r="D18" s="732" t="s">
        <v>605</v>
      </c>
      <c r="E18" s="733">
        <v>50113001</v>
      </c>
      <c r="F18" s="732" t="s">
        <v>675</v>
      </c>
      <c r="G18" s="731" t="s">
        <v>676</v>
      </c>
      <c r="H18" s="731">
        <v>185812</v>
      </c>
      <c r="I18" s="731">
        <v>85812</v>
      </c>
      <c r="J18" s="731" t="s">
        <v>702</v>
      </c>
      <c r="K18" s="731" t="s">
        <v>703</v>
      </c>
      <c r="L18" s="734">
        <v>51.850000000000016</v>
      </c>
      <c r="M18" s="734">
        <v>2</v>
      </c>
      <c r="N18" s="735">
        <v>103.70000000000003</v>
      </c>
    </row>
    <row r="19" spans="1:14" ht="14.45" customHeight="1" x14ac:dyDescent="0.2">
      <c r="A19" s="729" t="s">
        <v>588</v>
      </c>
      <c r="B19" s="730" t="s">
        <v>589</v>
      </c>
      <c r="C19" s="731" t="s">
        <v>604</v>
      </c>
      <c r="D19" s="732" t="s">
        <v>605</v>
      </c>
      <c r="E19" s="733">
        <v>50113001</v>
      </c>
      <c r="F19" s="732" t="s">
        <v>675</v>
      </c>
      <c r="G19" s="731" t="s">
        <v>676</v>
      </c>
      <c r="H19" s="731">
        <v>231541</v>
      </c>
      <c r="I19" s="731">
        <v>231541</v>
      </c>
      <c r="J19" s="731" t="s">
        <v>704</v>
      </c>
      <c r="K19" s="731" t="s">
        <v>705</v>
      </c>
      <c r="L19" s="734">
        <v>80.689999999999984</v>
      </c>
      <c r="M19" s="734">
        <v>2</v>
      </c>
      <c r="N19" s="735">
        <v>161.37999999999997</v>
      </c>
    </row>
    <row r="20" spans="1:14" ht="14.45" customHeight="1" x14ac:dyDescent="0.2">
      <c r="A20" s="729" t="s">
        <v>588</v>
      </c>
      <c r="B20" s="730" t="s">
        <v>589</v>
      </c>
      <c r="C20" s="731" t="s">
        <v>604</v>
      </c>
      <c r="D20" s="732" t="s">
        <v>605</v>
      </c>
      <c r="E20" s="733">
        <v>50113001</v>
      </c>
      <c r="F20" s="732" t="s">
        <v>675</v>
      </c>
      <c r="G20" s="731" t="s">
        <v>676</v>
      </c>
      <c r="H20" s="731">
        <v>237329</v>
      </c>
      <c r="I20" s="731">
        <v>237329</v>
      </c>
      <c r="J20" s="731" t="s">
        <v>706</v>
      </c>
      <c r="K20" s="731" t="s">
        <v>707</v>
      </c>
      <c r="L20" s="734">
        <v>108.63999999999999</v>
      </c>
      <c r="M20" s="734">
        <v>4</v>
      </c>
      <c r="N20" s="735">
        <v>434.55999999999995</v>
      </c>
    </row>
    <row r="21" spans="1:14" ht="14.45" customHeight="1" x14ac:dyDescent="0.2">
      <c r="A21" s="729" t="s">
        <v>588</v>
      </c>
      <c r="B21" s="730" t="s">
        <v>589</v>
      </c>
      <c r="C21" s="731" t="s">
        <v>604</v>
      </c>
      <c r="D21" s="732" t="s">
        <v>605</v>
      </c>
      <c r="E21" s="733">
        <v>50113001</v>
      </c>
      <c r="F21" s="732" t="s">
        <v>675</v>
      </c>
      <c r="G21" s="731" t="s">
        <v>676</v>
      </c>
      <c r="H21" s="731">
        <v>100502</v>
      </c>
      <c r="I21" s="731">
        <v>502</v>
      </c>
      <c r="J21" s="731" t="s">
        <v>708</v>
      </c>
      <c r="K21" s="731" t="s">
        <v>709</v>
      </c>
      <c r="L21" s="734">
        <v>268.50875000000002</v>
      </c>
      <c r="M21" s="734">
        <v>16</v>
      </c>
      <c r="N21" s="735">
        <v>4296.1400000000003</v>
      </c>
    </row>
    <row r="22" spans="1:14" ht="14.45" customHeight="1" x14ac:dyDescent="0.2">
      <c r="A22" s="729" t="s">
        <v>588</v>
      </c>
      <c r="B22" s="730" t="s">
        <v>589</v>
      </c>
      <c r="C22" s="731" t="s">
        <v>604</v>
      </c>
      <c r="D22" s="732" t="s">
        <v>605</v>
      </c>
      <c r="E22" s="733">
        <v>50113001</v>
      </c>
      <c r="F22" s="732" t="s">
        <v>675</v>
      </c>
      <c r="G22" s="731" t="s">
        <v>687</v>
      </c>
      <c r="H22" s="731">
        <v>239963</v>
      </c>
      <c r="I22" s="731">
        <v>239963</v>
      </c>
      <c r="J22" s="731" t="s">
        <v>710</v>
      </c>
      <c r="K22" s="731" t="s">
        <v>711</v>
      </c>
      <c r="L22" s="734">
        <v>155.56200000000001</v>
      </c>
      <c r="M22" s="734">
        <v>1</v>
      </c>
      <c r="N22" s="735">
        <v>155.56200000000001</v>
      </c>
    </row>
    <row r="23" spans="1:14" ht="14.45" customHeight="1" x14ac:dyDescent="0.2">
      <c r="A23" s="729" t="s">
        <v>588</v>
      </c>
      <c r="B23" s="730" t="s">
        <v>589</v>
      </c>
      <c r="C23" s="731" t="s">
        <v>604</v>
      </c>
      <c r="D23" s="732" t="s">
        <v>605</v>
      </c>
      <c r="E23" s="733">
        <v>50113001</v>
      </c>
      <c r="F23" s="732" t="s">
        <v>675</v>
      </c>
      <c r="G23" s="731" t="s">
        <v>687</v>
      </c>
      <c r="H23" s="731">
        <v>127738</v>
      </c>
      <c r="I23" s="731">
        <v>127738</v>
      </c>
      <c r="J23" s="731" t="s">
        <v>712</v>
      </c>
      <c r="K23" s="731" t="s">
        <v>713</v>
      </c>
      <c r="L23" s="734">
        <v>466.68</v>
      </c>
      <c r="M23" s="734">
        <v>1</v>
      </c>
      <c r="N23" s="735">
        <v>466.68</v>
      </c>
    </row>
    <row r="24" spans="1:14" ht="14.45" customHeight="1" x14ac:dyDescent="0.2">
      <c r="A24" s="729" t="s">
        <v>588</v>
      </c>
      <c r="B24" s="730" t="s">
        <v>589</v>
      </c>
      <c r="C24" s="731" t="s">
        <v>604</v>
      </c>
      <c r="D24" s="732" t="s">
        <v>605</v>
      </c>
      <c r="E24" s="733">
        <v>50113001</v>
      </c>
      <c r="F24" s="732" t="s">
        <v>675</v>
      </c>
      <c r="G24" s="731" t="s">
        <v>687</v>
      </c>
      <c r="H24" s="731">
        <v>239964</v>
      </c>
      <c r="I24" s="731">
        <v>239964</v>
      </c>
      <c r="J24" s="731" t="s">
        <v>712</v>
      </c>
      <c r="K24" s="731" t="s">
        <v>714</v>
      </c>
      <c r="L24" s="734">
        <v>236.78</v>
      </c>
      <c r="M24" s="734">
        <v>1</v>
      </c>
      <c r="N24" s="735">
        <v>236.78</v>
      </c>
    </row>
    <row r="25" spans="1:14" ht="14.45" customHeight="1" x14ac:dyDescent="0.2">
      <c r="A25" s="729" t="s">
        <v>588</v>
      </c>
      <c r="B25" s="730" t="s">
        <v>589</v>
      </c>
      <c r="C25" s="731" t="s">
        <v>604</v>
      </c>
      <c r="D25" s="732" t="s">
        <v>605</v>
      </c>
      <c r="E25" s="733">
        <v>50113001</v>
      </c>
      <c r="F25" s="732" t="s">
        <v>675</v>
      </c>
      <c r="G25" s="731" t="s">
        <v>687</v>
      </c>
      <c r="H25" s="731">
        <v>239965</v>
      </c>
      <c r="I25" s="731">
        <v>239965</v>
      </c>
      <c r="J25" s="731" t="s">
        <v>712</v>
      </c>
      <c r="K25" s="731" t="s">
        <v>713</v>
      </c>
      <c r="L25" s="734">
        <v>388.8891666666666</v>
      </c>
      <c r="M25" s="734">
        <v>12</v>
      </c>
      <c r="N25" s="735">
        <v>4666.6699999999992</v>
      </c>
    </row>
    <row r="26" spans="1:14" ht="14.45" customHeight="1" x14ac:dyDescent="0.2">
      <c r="A26" s="729" t="s">
        <v>588</v>
      </c>
      <c r="B26" s="730" t="s">
        <v>589</v>
      </c>
      <c r="C26" s="731" t="s">
        <v>604</v>
      </c>
      <c r="D26" s="732" t="s">
        <v>605</v>
      </c>
      <c r="E26" s="733">
        <v>50113001</v>
      </c>
      <c r="F26" s="732" t="s">
        <v>675</v>
      </c>
      <c r="G26" s="731" t="s">
        <v>676</v>
      </c>
      <c r="H26" s="731">
        <v>230353</v>
      </c>
      <c r="I26" s="731">
        <v>230353</v>
      </c>
      <c r="J26" s="731" t="s">
        <v>715</v>
      </c>
      <c r="K26" s="731" t="s">
        <v>716</v>
      </c>
      <c r="L26" s="734">
        <v>1675.5649999999998</v>
      </c>
      <c r="M26" s="734">
        <v>2</v>
      </c>
      <c r="N26" s="735">
        <v>3351.1299999999997</v>
      </c>
    </row>
    <row r="27" spans="1:14" ht="14.45" customHeight="1" x14ac:dyDescent="0.2">
      <c r="A27" s="729" t="s">
        <v>588</v>
      </c>
      <c r="B27" s="730" t="s">
        <v>589</v>
      </c>
      <c r="C27" s="731" t="s">
        <v>604</v>
      </c>
      <c r="D27" s="732" t="s">
        <v>605</v>
      </c>
      <c r="E27" s="733">
        <v>50113001</v>
      </c>
      <c r="F27" s="732" t="s">
        <v>675</v>
      </c>
      <c r="G27" s="731" t="s">
        <v>687</v>
      </c>
      <c r="H27" s="731">
        <v>100536</v>
      </c>
      <c r="I27" s="731">
        <v>536</v>
      </c>
      <c r="J27" s="731" t="s">
        <v>717</v>
      </c>
      <c r="K27" s="731" t="s">
        <v>678</v>
      </c>
      <c r="L27" s="734">
        <v>49.32</v>
      </c>
      <c r="M27" s="734">
        <v>1</v>
      </c>
      <c r="N27" s="735">
        <v>49.32</v>
      </c>
    </row>
    <row r="28" spans="1:14" ht="14.45" customHeight="1" x14ac:dyDescent="0.2">
      <c r="A28" s="729" t="s">
        <v>588</v>
      </c>
      <c r="B28" s="730" t="s">
        <v>589</v>
      </c>
      <c r="C28" s="731" t="s">
        <v>604</v>
      </c>
      <c r="D28" s="732" t="s">
        <v>605</v>
      </c>
      <c r="E28" s="733">
        <v>50113001</v>
      </c>
      <c r="F28" s="732" t="s">
        <v>675</v>
      </c>
      <c r="G28" s="731" t="s">
        <v>687</v>
      </c>
      <c r="H28" s="731">
        <v>107981</v>
      </c>
      <c r="I28" s="731">
        <v>7981</v>
      </c>
      <c r="J28" s="731" t="s">
        <v>718</v>
      </c>
      <c r="K28" s="731" t="s">
        <v>719</v>
      </c>
      <c r="L28" s="734">
        <v>44.080999999999996</v>
      </c>
      <c r="M28" s="734">
        <v>10</v>
      </c>
      <c r="N28" s="735">
        <v>440.80999999999995</v>
      </c>
    </row>
    <row r="29" spans="1:14" ht="14.45" customHeight="1" x14ac:dyDescent="0.2">
      <c r="A29" s="729" t="s">
        <v>588</v>
      </c>
      <c r="B29" s="730" t="s">
        <v>589</v>
      </c>
      <c r="C29" s="731" t="s">
        <v>604</v>
      </c>
      <c r="D29" s="732" t="s">
        <v>605</v>
      </c>
      <c r="E29" s="733">
        <v>50113001</v>
      </c>
      <c r="F29" s="732" t="s">
        <v>675</v>
      </c>
      <c r="G29" s="731" t="s">
        <v>676</v>
      </c>
      <c r="H29" s="731">
        <v>149227</v>
      </c>
      <c r="I29" s="731">
        <v>149227</v>
      </c>
      <c r="J29" s="731" t="s">
        <v>720</v>
      </c>
      <c r="K29" s="731" t="s">
        <v>721</v>
      </c>
      <c r="L29" s="734">
        <v>6122.42</v>
      </c>
      <c r="M29" s="734">
        <v>1</v>
      </c>
      <c r="N29" s="735">
        <v>6122.42</v>
      </c>
    </row>
    <row r="30" spans="1:14" ht="14.45" customHeight="1" x14ac:dyDescent="0.2">
      <c r="A30" s="729" t="s">
        <v>588</v>
      </c>
      <c r="B30" s="730" t="s">
        <v>589</v>
      </c>
      <c r="C30" s="731" t="s">
        <v>604</v>
      </c>
      <c r="D30" s="732" t="s">
        <v>605</v>
      </c>
      <c r="E30" s="733">
        <v>50113001</v>
      </c>
      <c r="F30" s="732" t="s">
        <v>675</v>
      </c>
      <c r="G30" s="731" t="s">
        <v>676</v>
      </c>
      <c r="H30" s="731">
        <v>850377</v>
      </c>
      <c r="I30" s="731">
        <v>149227</v>
      </c>
      <c r="J30" s="731" t="s">
        <v>722</v>
      </c>
      <c r="K30" s="731" t="s">
        <v>723</v>
      </c>
      <c r="L30" s="734">
        <v>6175.16</v>
      </c>
      <c r="M30" s="734">
        <v>2</v>
      </c>
      <c r="N30" s="735">
        <v>12350.32</v>
      </c>
    </row>
    <row r="31" spans="1:14" ht="14.45" customHeight="1" x14ac:dyDescent="0.2">
      <c r="A31" s="729" t="s">
        <v>588</v>
      </c>
      <c r="B31" s="730" t="s">
        <v>589</v>
      </c>
      <c r="C31" s="731" t="s">
        <v>604</v>
      </c>
      <c r="D31" s="732" t="s">
        <v>605</v>
      </c>
      <c r="E31" s="733">
        <v>50113001</v>
      </c>
      <c r="F31" s="732" t="s">
        <v>675</v>
      </c>
      <c r="G31" s="731" t="s">
        <v>687</v>
      </c>
      <c r="H31" s="731">
        <v>109709</v>
      </c>
      <c r="I31" s="731">
        <v>9709</v>
      </c>
      <c r="J31" s="731" t="s">
        <v>724</v>
      </c>
      <c r="K31" s="731" t="s">
        <v>725</v>
      </c>
      <c r="L31" s="734">
        <v>64.899998208321065</v>
      </c>
      <c r="M31" s="734">
        <v>15</v>
      </c>
      <c r="N31" s="735">
        <v>973.49997312481594</v>
      </c>
    </row>
    <row r="32" spans="1:14" ht="14.45" customHeight="1" x14ac:dyDescent="0.2">
      <c r="A32" s="729" t="s">
        <v>588</v>
      </c>
      <c r="B32" s="730" t="s">
        <v>589</v>
      </c>
      <c r="C32" s="731" t="s">
        <v>604</v>
      </c>
      <c r="D32" s="732" t="s">
        <v>605</v>
      </c>
      <c r="E32" s="733">
        <v>50113001</v>
      </c>
      <c r="F32" s="732" t="s">
        <v>675</v>
      </c>
      <c r="G32" s="731" t="s">
        <v>676</v>
      </c>
      <c r="H32" s="731">
        <v>152225</v>
      </c>
      <c r="I32" s="731">
        <v>52225</v>
      </c>
      <c r="J32" s="731" t="s">
        <v>726</v>
      </c>
      <c r="K32" s="731" t="s">
        <v>727</v>
      </c>
      <c r="L32" s="734">
        <v>611.04999999999995</v>
      </c>
      <c r="M32" s="734">
        <v>4</v>
      </c>
      <c r="N32" s="735">
        <v>2444.1999999999998</v>
      </c>
    </row>
    <row r="33" spans="1:14" ht="14.45" customHeight="1" x14ac:dyDescent="0.2">
      <c r="A33" s="729" t="s">
        <v>588</v>
      </c>
      <c r="B33" s="730" t="s">
        <v>589</v>
      </c>
      <c r="C33" s="731" t="s">
        <v>609</v>
      </c>
      <c r="D33" s="732" t="s">
        <v>610</v>
      </c>
      <c r="E33" s="733">
        <v>50113001</v>
      </c>
      <c r="F33" s="732" t="s">
        <v>675</v>
      </c>
      <c r="G33" s="731" t="s">
        <v>676</v>
      </c>
      <c r="H33" s="731">
        <v>846758</v>
      </c>
      <c r="I33" s="731">
        <v>103387</v>
      </c>
      <c r="J33" s="731" t="s">
        <v>728</v>
      </c>
      <c r="K33" s="731" t="s">
        <v>729</v>
      </c>
      <c r="L33" s="734">
        <v>79.791747851002881</v>
      </c>
      <c r="M33" s="734">
        <v>698</v>
      </c>
      <c r="N33" s="735">
        <v>55694.640000000007</v>
      </c>
    </row>
    <row r="34" spans="1:14" ht="14.45" customHeight="1" x14ac:dyDescent="0.2">
      <c r="A34" s="729" t="s">
        <v>588</v>
      </c>
      <c r="B34" s="730" t="s">
        <v>589</v>
      </c>
      <c r="C34" s="731" t="s">
        <v>609</v>
      </c>
      <c r="D34" s="732" t="s">
        <v>610</v>
      </c>
      <c r="E34" s="733">
        <v>50113001</v>
      </c>
      <c r="F34" s="732" t="s">
        <v>675</v>
      </c>
      <c r="G34" s="731" t="s">
        <v>676</v>
      </c>
      <c r="H34" s="731">
        <v>501927</v>
      </c>
      <c r="I34" s="731">
        <v>172774</v>
      </c>
      <c r="J34" s="731" t="s">
        <v>730</v>
      </c>
      <c r="K34" s="731" t="s">
        <v>731</v>
      </c>
      <c r="L34" s="734">
        <v>283.39589041095894</v>
      </c>
      <c r="M34" s="734">
        <v>146</v>
      </c>
      <c r="N34" s="735">
        <v>41375.800000000003</v>
      </c>
    </row>
    <row r="35" spans="1:14" ht="14.45" customHeight="1" x14ac:dyDescent="0.2">
      <c r="A35" s="729" t="s">
        <v>588</v>
      </c>
      <c r="B35" s="730" t="s">
        <v>589</v>
      </c>
      <c r="C35" s="731" t="s">
        <v>609</v>
      </c>
      <c r="D35" s="732" t="s">
        <v>610</v>
      </c>
      <c r="E35" s="733">
        <v>50113001</v>
      </c>
      <c r="F35" s="732" t="s">
        <v>675</v>
      </c>
      <c r="G35" s="731" t="s">
        <v>329</v>
      </c>
      <c r="H35" s="731">
        <v>172775</v>
      </c>
      <c r="I35" s="731">
        <v>172775</v>
      </c>
      <c r="J35" s="731" t="s">
        <v>730</v>
      </c>
      <c r="K35" s="731" t="s">
        <v>732</v>
      </c>
      <c r="L35" s="734">
        <v>543.46999999999991</v>
      </c>
      <c r="M35" s="734">
        <v>65</v>
      </c>
      <c r="N35" s="735">
        <v>35325.549999999996</v>
      </c>
    </row>
    <row r="36" spans="1:14" ht="14.45" customHeight="1" x14ac:dyDescent="0.2">
      <c r="A36" s="729" t="s">
        <v>588</v>
      </c>
      <c r="B36" s="730" t="s">
        <v>589</v>
      </c>
      <c r="C36" s="731" t="s">
        <v>609</v>
      </c>
      <c r="D36" s="732" t="s">
        <v>610</v>
      </c>
      <c r="E36" s="733">
        <v>50113001</v>
      </c>
      <c r="F36" s="732" t="s">
        <v>675</v>
      </c>
      <c r="G36" s="731" t="s">
        <v>676</v>
      </c>
      <c r="H36" s="731">
        <v>192729</v>
      </c>
      <c r="I36" s="731">
        <v>92729</v>
      </c>
      <c r="J36" s="731" t="s">
        <v>733</v>
      </c>
      <c r="K36" s="731" t="s">
        <v>734</v>
      </c>
      <c r="L36" s="734">
        <v>48.528064516129042</v>
      </c>
      <c r="M36" s="734">
        <v>31</v>
      </c>
      <c r="N36" s="735">
        <v>1504.3700000000003</v>
      </c>
    </row>
    <row r="37" spans="1:14" ht="14.45" customHeight="1" x14ac:dyDescent="0.2">
      <c r="A37" s="729" t="s">
        <v>588</v>
      </c>
      <c r="B37" s="730" t="s">
        <v>589</v>
      </c>
      <c r="C37" s="731" t="s">
        <v>609</v>
      </c>
      <c r="D37" s="732" t="s">
        <v>610</v>
      </c>
      <c r="E37" s="733">
        <v>50113001</v>
      </c>
      <c r="F37" s="732" t="s">
        <v>675</v>
      </c>
      <c r="G37" s="731" t="s">
        <v>676</v>
      </c>
      <c r="H37" s="731">
        <v>243462</v>
      </c>
      <c r="I37" s="731">
        <v>243462</v>
      </c>
      <c r="J37" s="731" t="s">
        <v>735</v>
      </c>
      <c r="K37" s="731" t="s">
        <v>736</v>
      </c>
      <c r="L37" s="734">
        <v>48.801111111111105</v>
      </c>
      <c r="M37" s="734">
        <v>27</v>
      </c>
      <c r="N37" s="735">
        <v>1317.6299999999999</v>
      </c>
    </row>
    <row r="38" spans="1:14" ht="14.45" customHeight="1" x14ac:dyDescent="0.2">
      <c r="A38" s="729" t="s">
        <v>588</v>
      </c>
      <c r="B38" s="730" t="s">
        <v>589</v>
      </c>
      <c r="C38" s="731" t="s">
        <v>609</v>
      </c>
      <c r="D38" s="732" t="s">
        <v>610</v>
      </c>
      <c r="E38" s="733">
        <v>50113001</v>
      </c>
      <c r="F38" s="732" t="s">
        <v>675</v>
      </c>
      <c r="G38" s="731" t="s">
        <v>676</v>
      </c>
      <c r="H38" s="731">
        <v>176064</v>
      </c>
      <c r="I38" s="731">
        <v>76064</v>
      </c>
      <c r="J38" s="731" t="s">
        <v>737</v>
      </c>
      <c r="K38" s="731" t="s">
        <v>738</v>
      </c>
      <c r="L38" s="734">
        <v>83.14</v>
      </c>
      <c r="M38" s="734">
        <v>1</v>
      </c>
      <c r="N38" s="735">
        <v>83.14</v>
      </c>
    </row>
    <row r="39" spans="1:14" ht="14.45" customHeight="1" x14ac:dyDescent="0.2">
      <c r="A39" s="729" t="s">
        <v>588</v>
      </c>
      <c r="B39" s="730" t="s">
        <v>589</v>
      </c>
      <c r="C39" s="731" t="s">
        <v>609</v>
      </c>
      <c r="D39" s="732" t="s">
        <v>610</v>
      </c>
      <c r="E39" s="733">
        <v>50113001</v>
      </c>
      <c r="F39" s="732" t="s">
        <v>675</v>
      </c>
      <c r="G39" s="731" t="s">
        <v>676</v>
      </c>
      <c r="H39" s="731">
        <v>229139</v>
      </c>
      <c r="I39" s="731">
        <v>229139</v>
      </c>
      <c r="J39" s="731" t="s">
        <v>739</v>
      </c>
      <c r="K39" s="731" t="s">
        <v>740</v>
      </c>
      <c r="L39" s="734">
        <v>449.79999999999995</v>
      </c>
      <c r="M39" s="734">
        <v>1</v>
      </c>
      <c r="N39" s="735">
        <v>449.79999999999995</v>
      </c>
    </row>
    <row r="40" spans="1:14" ht="14.45" customHeight="1" x14ac:dyDescent="0.2">
      <c r="A40" s="729" t="s">
        <v>588</v>
      </c>
      <c r="B40" s="730" t="s">
        <v>589</v>
      </c>
      <c r="C40" s="731" t="s">
        <v>609</v>
      </c>
      <c r="D40" s="732" t="s">
        <v>610</v>
      </c>
      <c r="E40" s="733">
        <v>50113001</v>
      </c>
      <c r="F40" s="732" t="s">
        <v>675</v>
      </c>
      <c r="G40" s="731" t="s">
        <v>676</v>
      </c>
      <c r="H40" s="731">
        <v>197323</v>
      </c>
      <c r="I40" s="731">
        <v>197323</v>
      </c>
      <c r="J40" s="731" t="s">
        <v>741</v>
      </c>
      <c r="K40" s="731" t="s">
        <v>742</v>
      </c>
      <c r="L40" s="734">
        <v>1333.6400000000003</v>
      </c>
      <c r="M40" s="734">
        <v>12</v>
      </c>
      <c r="N40" s="735">
        <v>16003.680000000004</v>
      </c>
    </row>
    <row r="41" spans="1:14" ht="14.45" customHeight="1" x14ac:dyDescent="0.2">
      <c r="A41" s="729" t="s">
        <v>588</v>
      </c>
      <c r="B41" s="730" t="s">
        <v>589</v>
      </c>
      <c r="C41" s="731" t="s">
        <v>609</v>
      </c>
      <c r="D41" s="732" t="s">
        <v>610</v>
      </c>
      <c r="E41" s="733">
        <v>50113001</v>
      </c>
      <c r="F41" s="732" t="s">
        <v>675</v>
      </c>
      <c r="G41" s="731" t="s">
        <v>676</v>
      </c>
      <c r="H41" s="731">
        <v>847132</v>
      </c>
      <c r="I41" s="731">
        <v>137238</v>
      </c>
      <c r="J41" s="731" t="s">
        <v>743</v>
      </c>
      <c r="K41" s="731" t="s">
        <v>744</v>
      </c>
      <c r="L41" s="734">
        <v>639.69000000000005</v>
      </c>
      <c r="M41" s="734">
        <v>6</v>
      </c>
      <c r="N41" s="735">
        <v>3838.1400000000003</v>
      </c>
    </row>
    <row r="42" spans="1:14" ht="14.45" customHeight="1" x14ac:dyDescent="0.2">
      <c r="A42" s="729" t="s">
        <v>588</v>
      </c>
      <c r="B42" s="730" t="s">
        <v>589</v>
      </c>
      <c r="C42" s="731" t="s">
        <v>609</v>
      </c>
      <c r="D42" s="732" t="s">
        <v>610</v>
      </c>
      <c r="E42" s="733">
        <v>50113001</v>
      </c>
      <c r="F42" s="732" t="s">
        <v>675</v>
      </c>
      <c r="G42" s="731" t="s">
        <v>676</v>
      </c>
      <c r="H42" s="731">
        <v>221862</v>
      </c>
      <c r="I42" s="731">
        <v>221862</v>
      </c>
      <c r="J42" s="731" t="s">
        <v>745</v>
      </c>
      <c r="K42" s="731" t="s">
        <v>746</v>
      </c>
      <c r="L42" s="734">
        <v>172.61999999999998</v>
      </c>
      <c r="M42" s="734">
        <v>6</v>
      </c>
      <c r="N42" s="735">
        <v>1035.7199999999998</v>
      </c>
    </row>
    <row r="43" spans="1:14" ht="14.45" customHeight="1" x14ac:dyDescent="0.2">
      <c r="A43" s="729" t="s">
        <v>588</v>
      </c>
      <c r="B43" s="730" t="s">
        <v>589</v>
      </c>
      <c r="C43" s="731" t="s">
        <v>609</v>
      </c>
      <c r="D43" s="732" t="s">
        <v>610</v>
      </c>
      <c r="E43" s="733">
        <v>50113001</v>
      </c>
      <c r="F43" s="732" t="s">
        <v>675</v>
      </c>
      <c r="G43" s="731" t="s">
        <v>676</v>
      </c>
      <c r="H43" s="731">
        <v>100362</v>
      </c>
      <c r="I43" s="731">
        <v>362</v>
      </c>
      <c r="J43" s="731" t="s">
        <v>677</v>
      </c>
      <c r="K43" s="731" t="s">
        <v>678</v>
      </c>
      <c r="L43" s="734">
        <v>72.684423076923068</v>
      </c>
      <c r="M43" s="734">
        <v>52</v>
      </c>
      <c r="N43" s="735">
        <v>3779.5899999999992</v>
      </c>
    </row>
    <row r="44" spans="1:14" ht="14.45" customHeight="1" x14ac:dyDescent="0.2">
      <c r="A44" s="729" t="s">
        <v>588</v>
      </c>
      <c r="B44" s="730" t="s">
        <v>589</v>
      </c>
      <c r="C44" s="731" t="s">
        <v>609</v>
      </c>
      <c r="D44" s="732" t="s">
        <v>610</v>
      </c>
      <c r="E44" s="733">
        <v>50113001</v>
      </c>
      <c r="F44" s="732" t="s">
        <v>675</v>
      </c>
      <c r="G44" s="731" t="s">
        <v>676</v>
      </c>
      <c r="H44" s="731">
        <v>129707</v>
      </c>
      <c r="I44" s="731">
        <v>29707</v>
      </c>
      <c r="J44" s="731" t="s">
        <v>747</v>
      </c>
      <c r="K44" s="731" t="s">
        <v>748</v>
      </c>
      <c r="L44" s="734">
        <v>2045.4713575755691</v>
      </c>
      <c r="M44" s="734">
        <v>1</v>
      </c>
      <c r="N44" s="735">
        <v>2045.4713575755691</v>
      </c>
    </row>
    <row r="45" spans="1:14" ht="14.45" customHeight="1" x14ac:dyDescent="0.2">
      <c r="A45" s="729" t="s">
        <v>588</v>
      </c>
      <c r="B45" s="730" t="s">
        <v>589</v>
      </c>
      <c r="C45" s="731" t="s">
        <v>609</v>
      </c>
      <c r="D45" s="732" t="s">
        <v>610</v>
      </c>
      <c r="E45" s="733">
        <v>50113001</v>
      </c>
      <c r="F45" s="732" t="s">
        <v>675</v>
      </c>
      <c r="G45" s="731" t="s">
        <v>676</v>
      </c>
      <c r="H45" s="731">
        <v>845008</v>
      </c>
      <c r="I45" s="731">
        <v>107806</v>
      </c>
      <c r="J45" s="731" t="s">
        <v>749</v>
      </c>
      <c r="K45" s="731" t="s">
        <v>750</v>
      </c>
      <c r="L45" s="734">
        <v>66.786666666666662</v>
      </c>
      <c r="M45" s="734">
        <v>9</v>
      </c>
      <c r="N45" s="735">
        <v>601.07999999999993</v>
      </c>
    </row>
    <row r="46" spans="1:14" ht="14.45" customHeight="1" x14ac:dyDescent="0.2">
      <c r="A46" s="729" t="s">
        <v>588</v>
      </c>
      <c r="B46" s="730" t="s">
        <v>589</v>
      </c>
      <c r="C46" s="731" t="s">
        <v>609</v>
      </c>
      <c r="D46" s="732" t="s">
        <v>610</v>
      </c>
      <c r="E46" s="733">
        <v>50113001</v>
      </c>
      <c r="F46" s="732" t="s">
        <v>675</v>
      </c>
      <c r="G46" s="731" t="s">
        <v>676</v>
      </c>
      <c r="H46" s="731">
        <v>202701</v>
      </c>
      <c r="I46" s="731">
        <v>202701</v>
      </c>
      <c r="J46" s="731" t="s">
        <v>749</v>
      </c>
      <c r="K46" s="731" t="s">
        <v>751</v>
      </c>
      <c r="L46" s="734">
        <v>136.41750000000002</v>
      </c>
      <c r="M46" s="734">
        <v>4</v>
      </c>
      <c r="N46" s="735">
        <v>545.67000000000007</v>
      </c>
    </row>
    <row r="47" spans="1:14" ht="14.45" customHeight="1" x14ac:dyDescent="0.2">
      <c r="A47" s="729" t="s">
        <v>588</v>
      </c>
      <c r="B47" s="730" t="s">
        <v>589</v>
      </c>
      <c r="C47" s="731" t="s">
        <v>609</v>
      </c>
      <c r="D47" s="732" t="s">
        <v>610</v>
      </c>
      <c r="E47" s="733">
        <v>50113001</v>
      </c>
      <c r="F47" s="732" t="s">
        <v>675</v>
      </c>
      <c r="G47" s="731" t="s">
        <v>687</v>
      </c>
      <c r="H47" s="731">
        <v>115379</v>
      </c>
      <c r="I47" s="731">
        <v>15379</v>
      </c>
      <c r="J47" s="731" t="s">
        <v>752</v>
      </c>
      <c r="K47" s="731" t="s">
        <v>753</v>
      </c>
      <c r="L47" s="734">
        <v>53.945000000000007</v>
      </c>
      <c r="M47" s="734">
        <v>2</v>
      </c>
      <c r="N47" s="735">
        <v>107.89000000000001</v>
      </c>
    </row>
    <row r="48" spans="1:14" ht="14.45" customHeight="1" x14ac:dyDescent="0.2">
      <c r="A48" s="729" t="s">
        <v>588</v>
      </c>
      <c r="B48" s="730" t="s">
        <v>589</v>
      </c>
      <c r="C48" s="731" t="s">
        <v>609</v>
      </c>
      <c r="D48" s="732" t="s">
        <v>610</v>
      </c>
      <c r="E48" s="733">
        <v>50113001</v>
      </c>
      <c r="F48" s="732" t="s">
        <v>675</v>
      </c>
      <c r="G48" s="731" t="s">
        <v>687</v>
      </c>
      <c r="H48" s="731">
        <v>102954</v>
      </c>
      <c r="I48" s="731">
        <v>2954</v>
      </c>
      <c r="J48" s="731" t="s">
        <v>752</v>
      </c>
      <c r="K48" s="731" t="s">
        <v>754</v>
      </c>
      <c r="L48" s="734">
        <v>15.046666666666665</v>
      </c>
      <c r="M48" s="734">
        <v>3</v>
      </c>
      <c r="N48" s="735">
        <v>45.139999999999993</v>
      </c>
    </row>
    <row r="49" spans="1:14" ht="14.45" customHeight="1" x14ac:dyDescent="0.2">
      <c r="A49" s="729" t="s">
        <v>588</v>
      </c>
      <c r="B49" s="730" t="s">
        <v>589</v>
      </c>
      <c r="C49" s="731" t="s">
        <v>609</v>
      </c>
      <c r="D49" s="732" t="s">
        <v>610</v>
      </c>
      <c r="E49" s="733">
        <v>50113001</v>
      </c>
      <c r="F49" s="732" t="s">
        <v>675</v>
      </c>
      <c r="G49" s="731" t="s">
        <v>676</v>
      </c>
      <c r="H49" s="731">
        <v>201384</v>
      </c>
      <c r="I49" s="731">
        <v>201384</v>
      </c>
      <c r="J49" s="731" t="s">
        <v>755</v>
      </c>
      <c r="K49" s="731" t="s">
        <v>756</v>
      </c>
      <c r="L49" s="734">
        <v>1176.6000000000001</v>
      </c>
      <c r="M49" s="734">
        <v>3</v>
      </c>
      <c r="N49" s="735">
        <v>3529.8</v>
      </c>
    </row>
    <row r="50" spans="1:14" ht="14.45" customHeight="1" x14ac:dyDescent="0.2">
      <c r="A50" s="729" t="s">
        <v>588</v>
      </c>
      <c r="B50" s="730" t="s">
        <v>589</v>
      </c>
      <c r="C50" s="731" t="s">
        <v>609</v>
      </c>
      <c r="D50" s="732" t="s">
        <v>610</v>
      </c>
      <c r="E50" s="733">
        <v>50113001</v>
      </c>
      <c r="F50" s="732" t="s">
        <v>675</v>
      </c>
      <c r="G50" s="731" t="s">
        <v>676</v>
      </c>
      <c r="H50" s="731">
        <v>176954</v>
      </c>
      <c r="I50" s="731">
        <v>176954</v>
      </c>
      <c r="J50" s="731" t="s">
        <v>757</v>
      </c>
      <c r="K50" s="731" t="s">
        <v>758</v>
      </c>
      <c r="L50" s="734">
        <v>94.534285714285716</v>
      </c>
      <c r="M50" s="734">
        <v>7</v>
      </c>
      <c r="N50" s="735">
        <v>661.74</v>
      </c>
    </row>
    <row r="51" spans="1:14" ht="14.45" customHeight="1" x14ac:dyDescent="0.2">
      <c r="A51" s="729" t="s">
        <v>588</v>
      </c>
      <c r="B51" s="730" t="s">
        <v>589</v>
      </c>
      <c r="C51" s="731" t="s">
        <v>609</v>
      </c>
      <c r="D51" s="732" t="s">
        <v>610</v>
      </c>
      <c r="E51" s="733">
        <v>50113001</v>
      </c>
      <c r="F51" s="732" t="s">
        <v>675</v>
      </c>
      <c r="G51" s="731" t="s">
        <v>676</v>
      </c>
      <c r="H51" s="731">
        <v>167547</v>
      </c>
      <c r="I51" s="731">
        <v>67547</v>
      </c>
      <c r="J51" s="731" t="s">
        <v>679</v>
      </c>
      <c r="K51" s="731" t="s">
        <v>680</v>
      </c>
      <c r="L51" s="734">
        <v>47.017142857142858</v>
      </c>
      <c r="M51" s="734">
        <v>14</v>
      </c>
      <c r="N51" s="735">
        <v>658.24</v>
      </c>
    </row>
    <row r="52" spans="1:14" ht="14.45" customHeight="1" x14ac:dyDescent="0.2">
      <c r="A52" s="729" t="s">
        <v>588</v>
      </c>
      <c r="B52" s="730" t="s">
        <v>589</v>
      </c>
      <c r="C52" s="731" t="s">
        <v>609</v>
      </c>
      <c r="D52" s="732" t="s">
        <v>610</v>
      </c>
      <c r="E52" s="733">
        <v>50113001</v>
      </c>
      <c r="F52" s="732" t="s">
        <v>675</v>
      </c>
      <c r="G52" s="731" t="s">
        <v>687</v>
      </c>
      <c r="H52" s="731">
        <v>127263</v>
      </c>
      <c r="I52" s="731">
        <v>127263</v>
      </c>
      <c r="J52" s="731" t="s">
        <v>759</v>
      </c>
      <c r="K52" s="731" t="s">
        <v>760</v>
      </c>
      <c r="L52" s="734">
        <v>53.94</v>
      </c>
      <c r="M52" s="734">
        <v>1</v>
      </c>
      <c r="N52" s="735">
        <v>53.94</v>
      </c>
    </row>
    <row r="53" spans="1:14" ht="14.45" customHeight="1" x14ac:dyDescent="0.2">
      <c r="A53" s="729" t="s">
        <v>588</v>
      </c>
      <c r="B53" s="730" t="s">
        <v>589</v>
      </c>
      <c r="C53" s="731" t="s">
        <v>609</v>
      </c>
      <c r="D53" s="732" t="s">
        <v>610</v>
      </c>
      <c r="E53" s="733">
        <v>50113001</v>
      </c>
      <c r="F53" s="732" t="s">
        <v>675</v>
      </c>
      <c r="G53" s="731" t="s">
        <v>687</v>
      </c>
      <c r="H53" s="731">
        <v>849453</v>
      </c>
      <c r="I53" s="731">
        <v>163077</v>
      </c>
      <c r="J53" s="731" t="s">
        <v>761</v>
      </c>
      <c r="K53" s="731" t="s">
        <v>762</v>
      </c>
      <c r="L53" s="734">
        <v>15.489999999999997</v>
      </c>
      <c r="M53" s="734">
        <v>1</v>
      </c>
      <c r="N53" s="735">
        <v>15.489999999999997</v>
      </c>
    </row>
    <row r="54" spans="1:14" ht="14.45" customHeight="1" x14ac:dyDescent="0.2">
      <c r="A54" s="729" t="s">
        <v>588</v>
      </c>
      <c r="B54" s="730" t="s">
        <v>589</v>
      </c>
      <c r="C54" s="731" t="s">
        <v>609</v>
      </c>
      <c r="D54" s="732" t="s">
        <v>610</v>
      </c>
      <c r="E54" s="733">
        <v>50113001</v>
      </c>
      <c r="F54" s="732" t="s">
        <v>675</v>
      </c>
      <c r="G54" s="731" t="s">
        <v>676</v>
      </c>
      <c r="H54" s="731">
        <v>194916</v>
      </c>
      <c r="I54" s="731">
        <v>94916</v>
      </c>
      <c r="J54" s="731" t="s">
        <v>763</v>
      </c>
      <c r="K54" s="731" t="s">
        <v>764</v>
      </c>
      <c r="L54" s="734">
        <v>85.011180327868857</v>
      </c>
      <c r="M54" s="734">
        <v>305</v>
      </c>
      <c r="N54" s="735">
        <v>25928.410000000003</v>
      </c>
    </row>
    <row r="55" spans="1:14" ht="14.45" customHeight="1" x14ac:dyDescent="0.2">
      <c r="A55" s="729" t="s">
        <v>588</v>
      </c>
      <c r="B55" s="730" t="s">
        <v>589</v>
      </c>
      <c r="C55" s="731" t="s">
        <v>609</v>
      </c>
      <c r="D55" s="732" t="s">
        <v>610</v>
      </c>
      <c r="E55" s="733">
        <v>50113001</v>
      </c>
      <c r="F55" s="732" t="s">
        <v>675</v>
      </c>
      <c r="G55" s="731" t="s">
        <v>676</v>
      </c>
      <c r="H55" s="731">
        <v>194919</v>
      </c>
      <c r="I55" s="731">
        <v>94919</v>
      </c>
      <c r="J55" s="731" t="s">
        <v>765</v>
      </c>
      <c r="K55" s="731" t="s">
        <v>766</v>
      </c>
      <c r="L55" s="734">
        <v>51.611999999999988</v>
      </c>
      <c r="M55" s="734">
        <v>10</v>
      </c>
      <c r="N55" s="735">
        <v>516.11999999999989</v>
      </c>
    </row>
    <row r="56" spans="1:14" ht="14.45" customHeight="1" x14ac:dyDescent="0.2">
      <c r="A56" s="729" t="s">
        <v>588</v>
      </c>
      <c r="B56" s="730" t="s">
        <v>589</v>
      </c>
      <c r="C56" s="731" t="s">
        <v>609</v>
      </c>
      <c r="D56" s="732" t="s">
        <v>610</v>
      </c>
      <c r="E56" s="733">
        <v>50113001</v>
      </c>
      <c r="F56" s="732" t="s">
        <v>675</v>
      </c>
      <c r="G56" s="731" t="s">
        <v>676</v>
      </c>
      <c r="H56" s="731">
        <v>223855</v>
      </c>
      <c r="I56" s="731">
        <v>223855</v>
      </c>
      <c r="J56" s="731" t="s">
        <v>767</v>
      </c>
      <c r="K56" s="731" t="s">
        <v>768</v>
      </c>
      <c r="L56" s="734">
        <v>165</v>
      </c>
      <c r="M56" s="734">
        <v>128</v>
      </c>
      <c r="N56" s="735">
        <v>21120</v>
      </c>
    </row>
    <row r="57" spans="1:14" ht="14.45" customHeight="1" x14ac:dyDescent="0.2">
      <c r="A57" s="729" t="s">
        <v>588</v>
      </c>
      <c r="B57" s="730" t="s">
        <v>589</v>
      </c>
      <c r="C57" s="731" t="s">
        <v>609</v>
      </c>
      <c r="D57" s="732" t="s">
        <v>610</v>
      </c>
      <c r="E57" s="733">
        <v>50113001</v>
      </c>
      <c r="F57" s="732" t="s">
        <v>675</v>
      </c>
      <c r="G57" s="731" t="s">
        <v>676</v>
      </c>
      <c r="H57" s="731">
        <v>116028</v>
      </c>
      <c r="I57" s="731">
        <v>16028</v>
      </c>
      <c r="J57" s="731" t="s">
        <v>769</v>
      </c>
      <c r="K57" s="731" t="s">
        <v>770</v>
      </c>
      <c r="L57" s="734">
        <v>62.51</v>
      </c>
      <c r="M57" s="734">
        <v>1</v>
      </c>
      <c r="N57" s="735">
        <v>62.51</v>
      </c>
    </row>
    <row r="58" spans="1:14" ht="14.45" customHeight="1" x14ac:dyDescent="0.2">
      <c r="A58" s="729" t="s">
        <v>588</v>
      </c>
      <c r="B58" s="730" t="s">
        <v>589</v>
      </c>
      <c r="C58" s="731" t="s">
        <v>609</v>
      </c>
      <c r="D58" s="732" t="s">
        <v>610</v>
      </c>
      <c r="E58" s="733">
        <v>50113001</v>
      </c>
      <c r="F58" s="732" t="s">
        <v>675</v>
      </c>
      <c r="G58" s="731" t="s">
        <v>676</v>
      </c>
      <c r="H58" s="731">
        <v>845369</v>
      </c>
      <c r="I58" s="731">
        <v>107987</v>
      </c>
      <c r="J58" s="731" t="s">
        <v>771</v>
      </c>
      <c r="K58" s="731" t="s">
        <v>772</v>
      </c>
      <c r="L58" s="734">
        <v>112.17</v>
      </c>
      <c r="M58" s="734">
        <v>3</v>
      </c>
      <c r="N58" s="735">
        <v>336.51</v>
      </c>
    </row>
    <row r="59" spans="1:14" ht="14.45" customHeight="1" x14ac:dyDescent="0.2">
      <c r="A59" s="729" t="s">
        <v>588</v>
      </c>
      <c r="B59" s="730" t="s">
        <v>589</v>
      </c>
      <c r="C59" s="731" t="s">
        <v>609</v>
      </c>
      <c r="D59" s="732" t="s">
        <v>610</v>
      </c>
      <c r="E59" s="733">
        <v>50113001</v>
      </c>
      <c r="F59" s="732" t="s">
        <v>675</v>
      </c>
      <c r="G59" s="731" t="s">
        <v>676</v>
      </c>
      <c r="H59" s="731">
        <v>235897</v>
      </c>
      <c r="I59" s="731">
        <v>235897</v>
      </c>
      <c r="J59" s="731" t="s">
        <v>773</v>
      </c>
      <c r="K59" s="731" t="s">
        <v>774</v>
      </c>
      <c r="L59" s="734">
        <v>68.603333333333339</v>
      </c>
      <c r="M59" s="734">
        <v>6</v>
      </c>
      <c r="N59" s="735">
        <v>411.62</v>
      </c>
    </row>
    <row r="60" spans="1:14" ht="14.45" customHeight="1" x14ac:dyDescent="0.2">
      <c r="A60" s="729" t="s">
        <v>588</v>
      </c>
      <c r="B60" s="730" t="s">
        <v>589</v>
      </c>
      <c r="C60" s="731" t="s">
        <v>609</v>
      </c>
      <c r="D60" s="732" t="s">
        <v>610</v>
      </c>
      <c r="E60" s="733">
        <v>50113001</v>
      </c>
      <c r="F60" s="732" t="s">
        <v>675</v>
      </c>
      <c r="G60" s="731" t="s">
        <v>676</v>
      </c>
      <c r="H60" s="731">
        <v>207931</v>
      </c>
      <c r="I60" s="731">
        <v>207931</v>
      </c>
      <c r="J60" s="731" t="s">
        <v>775</v>
      </c>
      <c r="K60" s="731" t="s">
        <v>776</v>
      </c>
      <c r="L60" s="734">
        <v>29.459999999999997</v>
      </c>
      <c r="M60" s="734">
        <v>7</v>
      </c>
      <c r="N60" s="735">
        <v>206.21999999999997</v>
      </c>
    </row>
    <row r="61" spans="1:14" ht="14.45" customHeight="1" x14ac:dyDescent="0.2">
      <c r="A61" s="729" t="s">
        <v>588</v>
      </c>
      <c r="B61" s="730" t="s">
        <v>589</v>
      </c>
      <c r="C61" s="731" t="s">
        <v>609</v>
      </c>
      <c r="D61" s="732" t="s">
        <v>610</v>
      </c>
      <c r="E61" s="733">
        <v>50113001</v>
      </c>
      <c r="F61" s="732" t="s">
        <v>675</v>
      </c>
      <c r="G61" s="731" t="s">
        <v>676</v>
      </c>
      <c r="H61" s="731">
        <v>196610</v>
      </c>
      <c r="I61" s="731">
        <v>96610</v>
      </c>
      <c r="J61" s="731" t="s">
        <v>777</v>
      </c>
      <c r="K61" s="731" t="s">
        <v>778</v>
      </c>
      <c r="L61" s="734">
        <v>51.739999999999988</v>
      </c>
      <c r="M61" s="734">
        <v>4</v>
      </c>
      <c r="N61" s="735">
        <v>206.95999999999995</v>
      </c>
    </row>
    <row r="62" spans="1:14" ht="14.45" customHeight="1" x14ac:dyDescent="0.2">
      <c r="A62" s="729" t="s">
        <v>588</v>
      </c>
      <c r="B62" s="730" t="s">
        <v>589</v>
      </c>
      <c r="C62" s="731" t="s">
        <v>609</v>
      </c>
      <c r="D62" s="732" t="s">
        <v>610</v>
      </c>
      <c r="E62" s="733">
        <v>50113001</v>
      </c>
      <c r="F62" s="732" t="s">
        <v>675</v>
      </c>
      <c r="G62" s="731" t="s">
        <v>676</v>
      </c>
      <c r="H62" s="731">
        <v>847974</v>
      </c>
      <c r="I62" s="731">
        <v>125525</v>
      </c>
      <c r="J62" s="731" t="s">
        <v>779</v>
      </c>
      <c r="K62" s="731" t="s">
        <v>780</v>
      </c>
      <c r="L62" s="734">
        <v>47.410000000000004</v>
      </c>
      <c r="M62" s="734">
        <v>3</v>
      </c>
      <c r="N62" s="735">
        <v>142.23000000000002</v>
      </c>
    </row>
    <row r="63" spans="1:14" ht="14.45" customHeight="1" x14ac:dyDescent="0.2">
      <c r="A63" s="729" t="s">
        <v>588</v>
      </c>
      <c r="B63" s="730" t="s">
        <v>589</v>
      </c>
      <c r="C63" s="731" t="s">
        <v>609</v>
      </c>
      <c r="D63" s="732" t="s">
        <v>610</v>
      </c>
      <c r="E63" s="733">
        <v>50113001</v>
      </c>
      <c r="F63" s="732" t="s">
        <v>675</v>
      </c>
      <c r="G63" s="731" t="s">
        <v>676</v>
      </c>
      <c r="H63" s="731">
        <v>173312</v>
      </c>
      <c r="I63" s="731">
        <v>173312</v>
      </c>
      <c r="J63" s="731" t="s">
        <v>781</v>
      </c>
      <c r="K63" s="731" t="s">
        <v>782</v>
      </c>
      <c r="L63" s="734">
        <v>218.78999999999996</v>
      </c>
      <c r="M63" s="734">
        <v>37</v>
      </c>
      <c r="N63" s="735">
        <v>8095.2299999999987</v>
      </c>
    </row>
    <row r="64" spans="1:14" ht="14.45" customHeight="1" x14ac:dyDescent="0.2">
      <c r="A64" s="729" t="s">
        <v>588</v>
      </c>
      <c r="B64" s="730" t="s">
        <v>589</v>
      </c>
      <c r="C64" s="731" t="s">
        <v>609</v>
      </c>
      <c r="D64" s="732" t="s">
        <v>610</v>
      </c>
      <c r="E64" s="733">
        <v>50113001</v>
      </c>
      <c r="F64" s="732" t="s">
        <v>675</v>
      </c>
      <c r="G64" s="731" t="s">
        <v>676</v>
      </c>
      <c r="H64" s="731">
        <v>173314</v>
      </c>
      <c r="I64" s="731">
        <v>173314</v>
      </c>
      <c r="J64" s="731" t="s">
        <v>781</v>
      </c>
      <c r="K64" s="731" t="s">
        <v>783</v>
      </c>
      <c r="L64" s="734">
        <v>207.57000000000005</v>
      </c>
      <c r="M64" s="734">
        <v>9.4</v>
      </c>
      <c r="N64" s="735">
        <v>1951.1580000000006</v>
      </c>
    </row>
    <row r="65" spans="1:14" ht="14.45" customHeight="1" x14ac:dyDescent="0.2">
      <c r="A65" s="729" t="s">
        <v>588</v>
      </c>
      <c r="B65" s="730" t="s">
        <v>589</v>
      </c>
      <c r="C65" s="731" t="s">
        <v>609</v>
      </c>
      <c r="D65" s="732" t="s">
        <v>610</v>
      </c>
      <c r="E65" s="733">
        <v>50113001</v>
      </c>
      <c r="F65" s="732" t="s">
        <v>675</v>
      </c>
      <c r="G65" s="731" t="s">
        <v>676</v>
      </c>
      <c r="H65" s="731">
        <v>169789</v>
      </c>
      <c r="I65" s="731">
        <v>69789</v>
      </c>
      <c r="J65" s="731" t="s">
        <v>784</v>
      </c>
      <c r="K65" s="731" t="s">
        <v>785</v>
      </c>
      <c r="L65" s="734">
        <v>21.880000000000003</v>
      </c>
      <c r="M65" s="734">
        <v>300</v>
      </c>
      <c r="N65" s="735">
        <v>6564.0000000000009</v>
      </c>
    </row>
    <row r="66" spans="1:14" ht="14.45" customHeight="1" x14ac:dyDescent="0.2">
      <c r="A66" s="729" t="s">
        <v>588</v>
      </c>
      <c r="B66" s="730" t="s">
        <v>589</v>
      </c>
      <c r="C66" s="731" t="s">
        <v>609</v>
      </c>
      <c r="D66" s="732" t="s">
        <v>610</v>
      </c>
      <c r="E66" s="733">
        <v>50113001</v>
      </c>
      <c r="F66" s="732" t="s">
        <v>675</v>
      </c>
      <c r="G66" s="731" t="s">
        <v>676</v>
      </c>
      <c r="H66" s="731">
        <v>110555</v>
      </c>
      <c r="I66" s="731">
        <v>10555</v>
      </c>
      <c r="J66" s="731" t="s">
        <v>786</v>
      </c>
      <c r="K66" s="731" t="s">
        <v>787</v>
      </c>
      <c r="L66" s="734">
        <v>256.35833333333329</v>
      </c>
      <c r="M66" s="734">
        <v>42</v>
      </c>
      <c r="N66" s="735">
        <v>10767.049999999997</v>
      </c>
    </row>
    <row r="67" spans="1:14" ht="14.45" customHeight="1" x14ac:dyDescent="0.2">
      <c r="A67" s="729" t="s">
        <v>588</v>
      </c>
      <c r="B67" s="730" t="s">
        <v>589</v>
      </c>
      <c r="C67" s="731" t="s">
        <v>609</v>
      </c>
      <c r="D67" s="732" t="s">
        <v>610</v>
      </c>
      <c r="E67" s="733">
        <v>50113001</v>
      </c>
      <c r="F67" s="732" t="s">
        <v>675</v>
      </c>
      <c r="G67" s="731" t="s">
        <v>676</v>
      </c>
      <c r="H67" s="731">
        <v>10561</v>
      </c>
      <c r="I67" s="731">
        <v>10561</v>
      </c>
      <c r="J67" s="731" t="s">
        <v>786</v>
      </c>
      <c r="K67" s="731" t="s">
        <v>788</v>
      </c>
      <c r="L67" s="734">
        <v>250.80000000000004</v>
      </c>
      <c r="M67" s="734">
        <v>31</v>
      </c>
      <c r="N67" s="735">
        <v>7774.8000000000011</v>
      </c>
    </row>
    <row r="68" spans="1:14" ht="14.45" customHeight="1" x14ac:dyDescent="0.2">
      <c r="A68" s="729" t="s">
        <v>588</v>
      </c>
      <c r="B68" s="730" t="s">
        <v>589</v>
      </c>
      <c r="C68" s="731" t="s">
        <v>609</v>
      </c>
      <c r="D68" s="732" t="s">
        <v>610</v>
      </c>
      <c r="E68" s="733">
        <v>50113001</v>
      </c>
      <c r="F68" s="732" t="s">
        <v>675</v>
      </c>
      <c r="G68" s="731" t="s">
        <v>676</v>
      </c>
      <c r="H68" s="731">
        <v>173322</v>
      </c>
      <c r="I68" s="731">
        <v>173322</v>
      </c>
      <c r="J68" s="731" t="s">
        <v>789</v>
      </c>
      <c r="K68" s="731" t="s">
        <v>790</v>
      </c>
      <c r="L68" s="734">
        <v>803.65987096774211</v>
      </c>
      <c r="M68" s="734">
        <v>30.999999999999996</v>
      </c>
      <c r="N68" s="735">
        <v>24913.456000000002</v>
      </c>
    </row>
    <row r="69" spans="1:14" ht="14.45" customHeight="1" x14ac:dyDescent="0.2">
      <c r="A69" s="729" t="s">
        <v>588</v>
      </c>
      <c r="B69" s="730" t="s">
        <v>589</v>
      </c>
      <c r="C69" s="731" t="s">
        <v>609</v>
      </c>
      <c r="D69" s="732" t="s">
        <v>610</v>
      </c>
      <c r="E69" s="733">
        <v>50113001</v>
      </c>
      <c r="F69" s="732" t="s">
        <v>675</v>
      </c>
      <c r="G69" s="731" t="s">
        <v>676</v>
      </c>
      <c r="H69" s="731">
        <v>173367</v>
      </c>
      <c r="I69" s="731">
        <v>173367</v>
      </c>
      <c r="J69" s="731" t="s">
        <v>791</v>
      </c>
      <c r="K69" s="731" t="s">
        <v>792</v>
      </c>
      <c r="L69" s="734">
        <v>1035.6498850963674</v>
      </c>
      <c r="M69" s="734">
        <v>14</v>
      </c>
      <c r="N69" s="735">
        <v>14499.098391349144</v>
      </c>
    </row>
    <row r="70" spans="1:14" ht="14.45" customHeight="1" x14ac:dyDescent="0.2">
      <c r="A70" s="729" t="s">
        <v>588</v>
      </c>
      <c r="B70" s="730" t="s">
        <v>589</v>
      </c>
      <c r="C70" s="731" t="s">
        <v>609</v>
      </c>
      <c r="D70" s="732" t="s">
        <v>610</v>
      </c>
      <c r="E70" s="733">
        <v>50113001</v>
      </c>
      <c r="F70" s="732" t="s">
        <v>675</v>
      </c>
      <c r="G70" s="731" t="s">
        <v>676</v>
      </c>
      <c r="H70" s="731">
        <v>173390</v>
      </c>
      <c r="I70" s="731">
        <v>173390</v>
      </c>
      <c r="J70" s="731" t="s">
        <v>793</v>
      </c>
      <c r="K70" s="731" t="s">
        <v>794</v>
      </c>
      <c r="L70" s="734">
        <v>411.95</v>
      </c>
      <c r="M70" s="734">
        <v>1</v>
      </c>
      <c r="N70" s="735">
        <v>411.95</v>
      </c>
    </row>
    <row r="71" spans="1:14" ht="14.45" customHeight="1" x14ac:dyDescent="0.2">
      <c r="A71" s="729" t="s">
        <v>588</v>
      </c>
      <c r="B71" s="730" t="s">
        <v>589</v>
      </c>
      <c r="C71" s="731" t="s">
        <v>609</v>
      </c>
      <c r="D71" s="732" t="s">
        <v>610</v>
      </c>
      <c r="E71" s="733">
        <v>50113001</v>
      </c>
      <c r="F71" s="732" t="s">
        <v>675</v>
      </c>
      <c r="G71" s="731" t="s">
        <v>676</v>
      </c>
      <c r="H71" s="731">
        <v>173394</v>
      </c>
      <c r="I71" s="731">
        <v>173394</v>
      </c>
      <c r="J71" s="731" t="s">
        <v>795</v>
      </c>
      <c r="K71" s="731" t="s">
        <v>796</v>
      </c>
      <c r="L71" s="734">
        <v>423.72000000000008</v>
      </c>
      <c r="M71" s="734">
        <v>18</v>
      </c>
      <c r="N71" s="735">
        <v>7626.9600000000019</v>
      </c>
    </row>
    <row r="72" spans="1:14" ht="14.45" customHeight="1" x14ac:dyDescent="0.2">
      <c r="A72" s="729" t="s">
        <v>588</v>
      </c>
      <c r="B72" s="730" t="s">
        <v>589</v>
      </c>
      <c r="C72" s="731" t="s">
        <v>609</v>
      </c>
      <c r="D72" s="732" t="s">
        <v>610</v>
      </c>
      <c r="E72" s="733">
        <v>50113001</v>
      </c>
      <c r="F72" s="732" t="s">
        <v>675</v>
      </c>
      <c r="G72" s="731" t="s">
        <v>676</v>
      </c>
      <c r="H72" s="731">
        <v>187822</v>
      </c>
      <c r="I72" s="731">
        <v>87822</v>
      </c>
      <c r="J72" s="731" t="s">
        <v>797</v>
      </c>
      <c r="K72" s="731" t="s">
        <v>798</v>
      </c>
      <c r="L72" s="734">
        <v>1305.515517241379</v>
      </c>
      <c r="M72" s="734">
        <v>29</v>
      </c>
      <c r="N72" s="735">
        <v>37859.94999999999</v>
      </c>
    </row>
    <row r="73" spans="1:14" ht="14.45" customHeight="1" x14ac:dyDescent="0.2">
      <c r="A73" s="729" t="s">
        <v>588</v>
      </c>
      <c r="B73" s="730" t="s">
        <v>589</v>
      </c>
      <c r="C73" s="731" t="s">
        <v>609</v>
      </c>
      <c r="D73" s="732" t="s">
        <v>610</v>
      </c>
      <c r="E73" s="733">
        <v>50113001</v>
      </c>
      <c r="F73" s="732" t="s">
        <v>675</v>
      </c>
      <c r="G73" s="731" t="s">
        <v>329</v>
      </c>
      <c r="H73" s="731">
        <v>211142</v>
      </c>
      <c r="I73" s="731">
        <v>211142</v>
      </c>
      <c r="J73" s="731" t="s">
        <v>799</v>
      </c>
      <c r="K73" s="731" t="s">
        <v>800</v>
      </c>
      <c r="L73" s="734">
        <v>1130.49</v>
      </c>
      <c r="M73" s="734">
        <v>1</v>
      </c>
      <c r="N73" s="735">
        <v>1130.49</v>
      </c>
    </row>
    <row r="74" spans="1:14" ht="14.45" customHeight="1" x14ac:dyDescent="0.2">
      <c r="A74" s="729" t="s">
        <v>588</v>
      </c>
      <c r="B74" s="730" t="s">
        <v>589</v>
      </c>
      <c r="C74" s="731" t="s">
        <v>609</v>
      </c>
      <c r="D74" s="732" t="s">
        <v>610</v>
      </c>
      <c r="E74" s="733">
        <v>50113001</v>
      </c>
      <c r="F74" s="732" t="s">
        <v>675</v>
      </c>
      <c r="G74" s="731" t="s">
        <v>676</v>
      </c>
      <c r="H74" s="731">
        <v>188202</v>
      </c>
      <c r="I74" s="731">
        <v>188202</v>
      </c>
      <c r="J74" s="731" t="s">
        <v>801</v>
      </c>
      <c r="K74" s="731" t="s">
        <v>802</v>
      </c>
      <c r="L74" s="734">
        <v>78.55</v>
      </c>
      <c r="M74" s="734">
        <v>1</v>
      </c>
      <c r="N74" s="735">
        <v>78.55</v>
      </c>
    </row>
    <row r="75" spans="1:14" ht="14.45" customHeight="1" x14ac:dyDescent="0.2">
      <c r="A75" s="729" t="s">
        <v>588</v>
      </c>
      <c r="B75" s="730" t="s">
        <v>589</v>
      </c>
      <c r="C75" s="731" t="s">
        <v>609</v>
      </c>
      <c r="D75" s="732" t="s">
        <v>610</v>
      </c>
      <c r="E75" s="733">
        <v>50113001</v>
      </c>
      <c r="F75" s="732" t="s">
        <v>675</v>
      </c>
      <c r="G75" s="731" t="s">
        <v>676</v>
      </c>
      <c r="H75" s="731">
        <v>185060</v>
      </c>
      <c r="I75" s="731">
        <v>85060</v>
      </c>
      <c r="J75" s="731" t="s">
        <v>803</v>
      </c>
      <c r="K75" s="731" t="s">
        <v>804</v>
      </c>
      <c r="L75" s="734">
        <v>66.11</v>
      </c>
      <c r="M75" s="734">
        <v>2</v>
      </c>
      <c r="N75" s="735">
        <v>132.22</v>
      </c>
    </row>
    <row r="76" spans="1:14" ht="14.45" customHeight="1" x14ac:dyDescent="0.2">
      <c r="A76" s="729" t="s">
        <v>588</v>
      </c>
      <c r="B76" s="730" t="s">
        <v>589</v>
      </c>
      <c r="C76" s="731" t="s">
        <v>609</v>
      </c>
      <c r="D76" s="732" t="s">
        <v>610</v>
      </c>
      <c r="E76" s="733">
        <v>50113001</v>
      </c>
      <c r="F76" s="732" t="s">
        <v>675</v>
      </c>
      <c r="G76" s="731" t="s">
        <v>676</v>
      </c>
      <c r="H76" s="731">
        <v>243864</v>
      </c>
      <c r="I76" s="731">
        <v>243864</v>
      </c>
      <c r="J76" s="731" t="s">
        <v>805</v>
      </c>
      <c r="K76" s="731" t="s">
        <v>746</v>
      </c>
      <c r="L76" s="734">
        <v>65.649999999999991</v>
      </c>
      <c r="M76" s="734">
        <v>4</v>
      </c>
      <c r="N76" s="735">
        <v>262.59999999999997</v>
      </c>
    </row>
    <row r="77" spans="1:14" ht="14.45" customHeight="1" x14ac:dyDescent="0.2">
      <c r="A77" s="729" t="s">
        <v>588</v>
      </c>
      <c r="B77" s="730" t="s">
        <v>589</v>
      </c>
      <c r="C77" s="731" t="s">
        <v>609</v>
      </c>
      <c r="D77" s="732" t="s">
        <v>610</v>
      </c>
      <c r="E77" s="733">
        <v>50113001</v>
      </c>
      <c r="F77" s="732" t="s">
        <v>675</v>
      </c>
      <c r="G77" s="731" t="s">
        <v>676</v>
      </c>
      <c r="H77" s="731">
        <v>243863</v>
      </c>
      <c r="I77" s="731">
        <v>243863</v>
      </c>
      <c r="J77" s="731" t="s">
        <v>805</v>
      </c>
      <c r="K77" s="731" t="s">
        <v>806</v>
      </c>
      <c r="L77" s="734">
        <v>57.529999999999994</v>
      </c>
      <c r="M77" s="734">
        <v>6</v>
      </c>
      <c r="N77" s="735">
        <v>345.17999999999995</v>
      </c>
    </row>
    <row r="78" spans="1:14" ht="14.45" customHeight="1" x14ac:dyDescent="0.2">
      <c r="A78" s="729" t="s">
        <v>588</v>
      </c>
      <c r="B78" s="730" t="s">
        <v>589</v>
      </c>
      <c r="C78" s="731" t="s">
        <v>609</v>
      </c>
      <c r="D78" s="732" t="s">
        <v>610</v>
      </c>
      <c r="E78" s="733">
        <v>50113001</v>
      </c>
      <c r="F78" s="732" t="s">
        <v>675</v>
      </c>
      <c r="G78" s="731" t="s">
        <v>676</v>
      </c>
      <c r="H78" s="731">
        <v>100392</v>
      </c>
      <c r="I78" s="731">
        <v>392</v>
      </c>
      <c r="J78" s="731" t="s">
        <v>807</v>
      </c>
      <c r="K78" s="731" t="s">
        <v>808</v>
      </c>
      <c r="L78" s="734">
        <v>57.529999999999973</v>
      </c>
      <c r="M78" s="734">
        <v>2</v>
      </c>
      <c r="N78" s="735">
        <v>115.05999999999995</v>
      </c>
    </row>
    <row r="79" spans="1:14" ht="14.45" customHeight="1" x14ac:dyDescent="0.2">
      <c r="A79" s="729" t="s">
        <v>588</v>
      </c>
      <c r="B79" s="730" t="s">
        <v>589</v>
      </c>
      <c r="C79" s="731" t="s">
        <v>609</v>
      </c>
      <c r="D79" s="732" t="s">
        <v>610</v>
      </c>
      <c r="E79" s="733">
        <v>50113001</v>
      </c>
      <c r="F79" s="732" t="s">
        <v>675</v>
      </c>
      <c r="G79" s="731" t="s">
        <v>676</v>
      </c>
      <c r="H79" s="731">
        <v>192351</v>
      </c>
      <c r="I79" s="731">
        <v>92351</v>
      </c>
      <c r="J79" s="731" t="s">
        <v>809</v>
      </c>
      <c r="K79" s="731" t="s">
        <v>810</v>
      </c>
      <c r="L79" s="734">
        <v>86.220000000000013</v>
      </c>
      <c r="M79" s="734">
        <v>22</v>
      </c>
      <c r="N79" s="735">
        <v>1896.8400000000001</v>
      </c>
    </row>
    <row r="80" spans="1:14" ht="14.45" customHeight="1" x14ac:dyDescent="0.2">
      <c r="A80" s="729" t="s">
        <v>588</v>
      </c>
      <c r="B80" s="730" t="s">
        <v>589</v>
      </c>
      <c r="C80" s="731" t="s">
        <v>609</v>
      </c>
      <c r="D80" s="732" t="s">
        <v>610</v>
      </c>
      <c r="E80" s="733">
        <v>50113001</v>
      </c>
      <c r="F80" s="732" t="s">
        <v>675</v>
      </c>
      <c r="G80" s="731" t="s">
        <v>676</v>
      </c>
      <c r="H80" s="731">
        <v>140275</v>
      </c>
      <c r="I80" s="731">
        <v>40275</v>
      </c>
      <c r="J80" s="731" t="s">
        <v>811</v>
      </c>
      <c r="K80" s="731" t="s">
        <v>812</v>
      </c>
      <c r="L80" s="734">
        <v>149.23999999999998</v>
      </c>
      <c r="M80" s="734">
        <v>1</v>
      </c>
      <c r="N80" s="735">
        <v>149.23999999999998</v>
      </c>
    </row>
    <row r="81" spans="1:14" ht="14.45" customHeight="1" x14ac:dyDescent="0.2">
      <c r="A81" s="729" t="s">
        <v>588</v>
      </c>
      <c r="B81" s="730" t="s">
        <v>589</v>
      </c>
      <c r="C81" s="731" t="s">
        <v>609</v>
      </c>
      <c r="D81" s="732" t="s">
        <v>610</v>
      </c>
      <c r="E81" s="733">
        <v>50113001</v>
      </c>
      <c r="F81" s="732" t="s">
        <v>675</v>
      </c>
      <c r="G81" s="731" t="s">
        <v>676</v>
      </c>
      <c r="H81" s="731">
        <v>176496</v>
      </c>
      <c r="I81" s="731">
        <v>76496</v>
      </c>
      <c r="J81" s="731" t="s">
        <v>813</v>
      </c>
      <c r="K81" s="731" t="s">
        <v>814</v>
      </c>
      <c r="L81" s="734">
        <v>125.43000000000008</v>
      </c>
      <c r="M81" s="734">
        <v>351</v>
      </c>
      <c r="N81" s="735">
        <v>44025.930000000029</v>
      </c>
    </row>
    <row r="82" spans="1:14" ht="14.45" customHeight="1" x14ac:dyDescent="0.2">
      <c r="A82" s="729" t="s">
        <v>588</v>
      </c>
      <c r="B82" s="730" t="s">
        <v>589</v>
      </c>
      <c r="C82" s="731" t="s">
        <v>609</v>
      </c>
      <c r="D82" s="732" t="s">
        <v>610</v>
      </c>
      <c r="E82" s="733">
        <v>50113001</v>
      </c>
      <c r="F82" s="732" t="s">
        <v>675</v>
      </c>
      <c r="G82" s="731" t="s">
        <v>676</v>
      </c>
      <c r="H82" s="731">
        <v>102679</v>
      </c>
      <c r="I82" s="731">
        <v>2679</v>
      </c>
      <c r="J82" s="731" t="s">
        <v>815</v>
      </c>
      <c r="K82" s="731" t="s">
        <v>816</v>
      </c>
      <c r="L82" s="734">
        <v>164.48000000000002</v>
      </c>
      <c r="M82" s="734">
        <v>13</v>
      </c>
      <c r="N82" s="735">
        <v>2138.2400000000002</v>
      </c>
    </row>
    <row r="83" spans="1:14" ht="14.45" customHeight="1" x14ac:dyDescent="0.2">
      <c r="A83" s="729" t="s">
        <v>588</v>
      </c>
      <c r="B83" s="730" t="s">
        <v>589</v>
      </c>
      <c r="C83" s="731" t="s">
        <v>609</v>
      </c>
      <c r="D83" s="732" t="s">
        <v>610</v>
      </c>
      <c r="E83" s="733">
        <v>50113001</v>
      </c>
      <c r="F83" s="732" t="s">
        <v>675</v>
      </c>
      <c r="G83" s="731" t="s">
        <v>676</v>
      </c>
      <c r="H83" s="731">
        <v>162320</v>
      </c>
      <c r="I83" s="731">
        <v>62320</v>
      </c>
      <c r="J83" s="731" t="s">
        <v>817</v>
      </c>
      <c r="K83" s="731" t="s">
        <v>818</v>
      </c>
      <c r="L83" s="734">
        <v>80.252631578947373</v>
      </c>
      <c r="M83" s="734">
        <v>38</v>
      </c>
      <c r="N83" s="735">
        <v>3049.6000000000004</v>
      </c>
    </row>
    <row r="84" spans="1:14" ht="14.45" customHeight="1" x14ac:dyDescent="0.2">
      <c r="A84" s="729" t="s">
        <v>588</v>
      </c>
      <c r="B84" s="730" t="s">
        <v>589</v>
      </c>
      <c r="C84" s="731" t="s">
        <v>609</v>
      </c>
      <c r="D84" s="732" t="s">
        <v>610</v>
      </c>
      <c r="E84" s="733">
        <v>50113001</v>
      </c>
      <c r="F84" s="732" t="s">
        <v>675</v>
      </c>
      <c r="G84" s="731" t="s">
        <v>676</v>
      </c>
      <c r="H84" s="731">
        <v>162317</v>
      </c>
      <c r="I84" s="731">
        <v>62317</v>
      </c>
      <c r="J84" s="731" t="s">
        <v>819</v>
      </c>
      <c r="K84" s="731" t="s">
        <v>820</v>
      </c>
      <c r="L84" s="734">
        <v>285.99999999999994</v>
      </c>
      <c r="M84" s="734">
        <v>1</v>
      </c>
      <c r="N84" s="735">
        <v>285.99999999999994</v>
      </c>
    </row>
    <row r="85" spans="1:14" ht="14.45" customHeight="1" x14ac:dyDescent="0.2">
      <c r="A85" s="729" t="s">
        <v>588</v>
      </c>
      <c r="B85" s="730" t="s">
        <v>589</v>
      </c>
      <c r="C85" s="731" t="s">
        <v>609</v>
      </c>
      <c r="D85" s="732" t="s">
        <v>610</v>
      </c>
      <c r="E85" s="733">
        <v>50113001</v>
      </c>
      <c r="F85" s="732" t="s">
        <v>675</v>
      </c>
      <c r="G85" s="731" t="s">
        <v>687</v>
      </c>
      <c r="H85" s="731">
        <v>231703</v>
      </c>
      <c r="I85" s="731">
        <v>231703</v>
      </c>
      <c r="J85" s="731" t="s">
        <v>821</v>
      </c>
      <c r="K85" s="731" t="s">
        <v>822</v>
      </c>
      <c r="L85" s="734">
        <v>88.340000000000018</v>
      </c>
      <c r="M85" s="734">
        <v>124</v>
      </c>
      <c r="N85" s="735">
        <v>10954.160000000002</v>
      </c>
    </row>
    <row r="86" spans="1:14" ht="14.45" customHeight="1" x14ac:dyDescent="0.2">
      <c r="A86" s="729" t="s">
        <v>588</v>
      </c>
      <c r="B86" s="730" t="s">
        <v>589</v>
      </c>
      <c r="C86" s="731" t="s">
        <v>609</v>
      </c>
      <c r="D86" s="732" t="s">
        <v>610</v>
      </c>
      <c r="E86" s="733">
        <v>50113001</v>
      </c>
      <c r="F86" s="732" t="s">
        <v>675</v>
      </c>
      <c r="G86" s="731" t="s">
        <v>687</v>
      </c>
      <c r="H86" s="731">
        <v>231687</v>
      </c>
      <c r="I86" s="731">
        <v>231687</v>
      </c>
      <c r="J86" s="731" t="s">
        <v>823</v>
      </c>
      <c r="K86" s="731" t="s">
        <v>824</v>
      </c>
      <c r="L86" s="734">
        <v>204.69000000000003</v>
      </c>
      <c r="M86" s="734">
        <v>3</v>
      </c>
      <c r="N86" s="735">
        <v>614.07000000000005</v>
      </c>
    </row>
    <row r="87" spans="1:14" ht="14.45" customHeight="1" x14ac:dyDescent="0.2">
      <c r="A87" s="729" t="s">
        <v>588</v>
      </c>
      <c r="B87" s="730" t="s">
        <v>589</v>
      </c>
      <c r="C87" s="731" t="s">
        <v>609</v>
      </c>
      <c r="D87" s="732" t="s">
        <v>610</v>
      </c>
      <c r="E87" s="733">
        <v>50113001</v>
      </c>
      <c r="F87" s="732" t="s">
        <v>675</v>
      </c>
      <c r="G87" s="731" t="s">
        <v>687</v>
      </c>
      <c r="H87" s="731">
        <v>231702</v>
      </c>
      <c r="I87" s="731">
        <v>231702</v>
      </c>
      <c r="J87" s="731" t="s">
        <v>825</v>
      </c>
      <c r="K87" s="731" t="s">
        <v>826</v>
      </c>
      <c r="L87" s="734">
        <v>249.59000000000006</v>
      </c>
      <c r="M87" s="734">
        <v>1</v>
      </c>
      <c r="N87" s="735">
        <v>249.59000000000006</v>
      </c>
    </row>
    <row r="88" spans="1:14" ht="14.45" customHeight="1" x14ac:dyDescent="0.2">
      <c r="A88" s="729" t="s">
        <v>588</v>
      </c>
      <c r="B88" s="730" t="s">
        <v>589</v>
      </c>
      <c r="C88" s="731" t="s">
        <v>609</v>
      </c>
      <c r="D88" s="732" t="s">
        <v>610</v>
      </c>
      <c r="E88" s="733">
        <v>50113001</v>
      </c>
      <c r="F88" s="732" t="s">
        <v>675</v>
      </c>
      <c r="G88" s="731" t="s">
        <v>687</v>
      </c>
      <c r="H88" s="731">
        <v>231701</v>
      </c>
      <c r="I88" s="731">
        <v>231701</v>
      </c>
      <c r="J88" s="731" t="s">
        <v>825</v>
      </c>
      <c r="K88" s="731" t="s">
        <v>827</v>
      </c>
      <c r="L88" s="734">
        <v>93.780000000000015</v>
      </c>
      <c r="M88" s="734">
        <v>3</v>
      </c>
      <c r="N88" s="735">
        <v>281.34000000000003</v>
      </c>
    </row>
    <row r="89" spans="1:14" ht="14.45" customHeight="1" x14ac:dyDescent="0.2">
      <c r="A89" s="729" t="s">
        <v>588</v>
      </c>
      <c r="B89" s="730" t="s">
        <v>589</v>
      </c>
      <c r="C89" s="731" t="s">
        <v>609</v>
      </c>
      <c r="D89" s="732" t="s">
        <v>610</v>
      </c>
      <c r="E89" s="733">
        <v>50113001</v>
      </c>
      <c r="F89" s="732" t="s">
        <v>675</v>
      </c>
      <c r="G89" s="731" t="s">
        <v>676</v>
      </c>
      <c r="H89" s="731">
        <v>191729</v>
      </c>
      <c r="I89" s="731">
        <v>191729</v>
      </c>
      <c r="J89" s="731" t="s">
        <v>828</v>
      </c>
      <c r="K89" s="731" t="s">
        <v>829</v>
      </c>
      <c r="L89" s="734">
        <v>91.839999999999989</v>
      </c>
      <c r="M89" s="734">
        <v>1</v>
      </c>
      <c r="N89" s="735">
        <v>91.839999999999989</v>
      </c>
    </row>
    <row r="90" spans="1:14" ht="14.45" customHeight="1" x14ac:dyDescent="0.2">
      <c r="A90" s="729" t="s">
        <v>588</v>
      </c>
      <c r="B90" s="730" t="s">
        <v>589</v>
      </c>
      <c r="C90" s="731" t="s">
        <v>609</v>
      </c>
      <c r="D90" s="732" t="s">
        <v>610</v>
      </c>
      <c r="E90" s="733">
        <v>50113001</v>
      </c>
      <c r="F90" s="732" t="s">
        <v>675</v>
      </c>
      <c r="G90" s="731" t="s">
        <v>676</v>
      </c>
      <c r="H90" s="731">
        <v>191730</v>
      </c>
      <c r="I90" s="731">
        <v>191730</v>
      </c>
      <c r="J90" s="731" t="s">
        <v>828</v>
      </c>
      <c r="K90" s="731" t="s">
        <v>830</v>
      </c>
      <c r="L90" s="734">
        <v>228.38428571428577</v>
      </c>
      <c r="M90" s="734">
        <v>7</v>
      </c>
      <c r="N90" s="735">
        <v>1598.6900000000003</v>
      </c>
    </row>
    <row r="91" spans="1:14" ht="14.45" customHeight="1" x14ac:dyDescent="0.2">
      <c r="A91" s="729" t="s">
        <v>588</v>
      </c>
      <c r="B91" s="730" t="s">
        <v>589</v>
      </c>
      <c r="C91" s="731" t="s">
        <v>609</v>
      </c>
      <c r="D91" s="732" t="s">
        <v>610</v>
      </c>
      <c r="E91" s="733">
        <v>50113001</v>
      </c>
      <c r="F91" s="732" t="s">
        <v>675</v>
      </c>
      <c r="G91" s="731" t="s">
        <v>676</v>
      </c>
      <c r="H91" s="731">
        <v>991568</v>
      </c>
      <c r="I91" s="731">
        <v>0</v>
      </c>
      <c r="J91" s="731" t="s">
        <v>831</v>
      </c>
      <c r="K91" s="731" t="s">
        <v>329</v>
      </c>
      <c r="L91" s="734">
        <v>239.96999999999994</v>
      </c>
      <c r="M91" s="734">
        <v>3</v>
      </c>
      <c r="N91" s="735">
        <v>719.90999999999985</v>
      </c>
    </row>
    <row r="92" spans="1:14" ht="14.45" customHeight="1" x14ac:dyDescent="0.2">
      <c r="A92" s="729" t="s">
        <v>588</v>
      </c>
      <c r="B92" s="730" t="s">
        <v>589</v>
      </c>
      <c r="C92" s="731" t="s">
        <v>609</v>
      </c>
      <c r="D92" s="732" t="s">
        <v>610</v>
      </c>
      <c r="E92" s="733">
        <v>50113001</v>
      </c>
      <c r="F92" s="732" t="s">
        <v>675</v>
      </c>
      <c r="G92" s="731" t="s">
        <v>676</v>
      </c>
      <c r="H92" s="731">
        <v>993603</v>
      </c>
      <c r="I92" s="731">
        <v>0</v>
      </c>
      <c r="J92" s="731" t="s">
        <v>832</v>
      </c>
      <c r="K92" s="731" t="s">
        <v>329</v>
      </c>
      <c r="L92" s="734">
        <v>249.57686279335161</v>
      </c>
      <c r="M92" s="734">
        <v>102</v>
      </c>
      <c r="N92" s="735">
        <v>25456.840004921865</v>
      </c>
    </row>
    <row r="93" spans="1:14" ht="14.45" customHeight="1" x14ac:dyDescent="0.2">
      <c r="A93" s="729" t="s">
        <v>588</v>
      </c>
      <c r="B93" s="730" t="s">
        <v>589</v>
      </c>
      <c r="C93" s="731" t="s">
        <v>609</v>
      </c>
      <c r="D93" s="732" t="s">
        <v>610</v>
      </c>
      <c r="E93" s="733">
        <v>50113001</v>
      </c>
      <c r="F93" s="732" t="s">
        <v>675</v>
      </c>
      <c r="G93" s="731" t="s">
        <v>676</v>
      </c>
      <c r="H93" s="731">
        <v>204603</v>
      </c>
      <c r="I93" s="731">
        <v>204603</v>
      </c>
      <c r="J93" s="731" t="s">
        <v>833</v>
      </c>
      <c r="K93" s="731" t="s">
        <v>834</v>
      </c>
      <c r="L93" s="734">
        <v>770</v>
      </c>
      <c r="M93" s="734">
        <v>159</v>
      </c>
      <c r="N93" s="735">
        <v>122430</v>
      </c>
    </row>
    <row r="94" spans="1:14" ht="14.45" customHeight="1" x14ac:dyDescent="0.2">
      <c r="A94" s="729" t="s">
        <v>588</v>
      </c>
      <c r="B94" s="730" t="s">
        <v>589</v>
      </c>
      <c r="C94" s="731" t="s">
        <v>609</v>
      </c>
      <c r="D94" s="732" t="s">
        <v>610</v>
      </c>
      <c r="E94" s="733">
        <v>50113001</v>
      </c>
      <c r="F94" s="732" t="s">
        <v>675</v>
      </c>
      <c r="G94" s="731" t="s">
        <v>687</v>
      </c>
      <c r="H94" s="731">
        <v>233600</v>
      </c>
      <c r="I94" s="731">
        <v>233600</v>
      </c>
      <c r="J94" s="731" t="s">
        <v>835</v>
      </c>
      <c r="K94" s="731" t="s">
        <v>836</v>
      </c>
      <c r="L94" s="734">
        <v>52.230000000000004</v>
      </c>
      <c r="M94" s="734">
        <v>2</v>
      </c>
      <c r="N94" s="735">
        <v>104.46000000000001</v>
      </c>
    </row>
    <row r="95" spans="1:14" ht="14.45" customHeight="1" x14ac:dyDescent="0.2">
      <c r="A95" s="729" t="s">
        <v>588</v>
      </c>
      <c r="B95" s="730" t="s">
        <v>589</v>
      </c>
      <c r="C95" s="731" t="s">
        <v>609</v>
      </c>
      <c r="D95" s="732" t="s">
        <v>610</v>
      </c>
      <c r="E95" s="733">
        <v>50113001</v>
      </c>
      <c r="F95" s="732" t="s">
        <v>675</v>
      </c>
      <c r="G95" s="731" t="s">
        <v>687</v>
      </c>
      <c r="H95" s="731">
        <v>233579</v>
      </c>
      <c r="I95" s="731">
        <v>233579</v>
      </c>
      <c r="J95" s="731" t="s">
        <v>837</v>
      </c>
      <c r="K95" s="731" t="s">
        <v>838</v>
      </c>
      <c r="L95" s="734">
        <v>26.11</v>
      </c>
      <c r="M95" s="734">
        <v>2</v>
      </c>
      <c r="N95" s="735">
        <v>52.22</v>
      </c>
    </row>
    <row r="96" spans="1:14" ht="14.45" customHeight="1" x14ac:dyDescent="0.2">
      <c r="A96" s="729" t="s">
        <v>588</v>
      </c>
      <c r="B96" s="730" t="s">
        <v>589</v>
      </c>
      <c r="C96" s="731" t="s">
        <v>609</v>
      </c>
      <c r="D96" s="732" t="s">
        <v>610</v>
      </c>
      <c r="E96" s="733">
        <v>50113001</v>
      </c>
      <c r="F96" s="732" t="s">
        <v>675</v>
      </c>
      <c r="G96" s="731" t="s">
        <v>687</v>
      </c>
      <c r="H96" s="731">
        <v>233584</v>
      </c>
      <c r="I96" s="731">
        <v>233584</v>
      </c>
      <c r="J96" s="731" t="s">
        <v>837</v>
      </c>
      <c r="K96" s="731" t="s">
        <v>839</v>
      </c>
      <c r="L96" s="734">
        <v>87.019999999999968</v>
      </c>
      <c r="M96" s="734">
        <v>1</v>
      </c>
      <c r="N96" s="735">
        <v>87.019999999999968</v>
      </c>
    </row>
    <row r="97" spans="1:14" ht="14.45" customHeight="1" x14ac:dyDescent="0.2">
      <c r="A97" s="729" t="s">
        <v>588</v>
      </c>
      <c r="B97" s="730" t="s">
        <v>589</v>
      </c>
      <c r="C97" s="731" t="s">
        <v>609</v>
      </c>
      <c r="D97" s="732" t="s">
        <v>610</v>
      </c>
      <c r="E97" s="733">
        <v>50113001</v>
      </c>
      <c r="F97" s="732" t="s">
        <v>675</v>
      </c>
      <c r="G97" s="731" t="s">
        <v>676</v>
      </c>
      <c r="H97" s="731">
        <v>207938</v>
      </c>
      <c r="I97" s="731">
        <v>207938</v>
      </c>
      <c r="J97" s="731" t="s">
        <v>840</v>
      </c>
      <c r="K97" s="731" t="s">
        <v>841</v>
      </c>
      <c r="L97" s="734">
        <v>153.22999999999993</v>
      </c>
      <c r="M97" s="734">
        <v>1</v>
      </c>
      <c r="N97" s="735">
        <v>153.22999999999993</v>
      </c>
    </row>
    <row r="98" spans="1:14" ht="14.45" customHeight="1" x14ac:dyDescent="0.2">
      <c r="A98" s="729" t="s">
        <v>588</v>
      </c>
      <c r="B98" s="730" t="s">
        <v>589</v>
      </c>
      <c r="C98" s="731" t="s">
        <v>609</v>
      </c>
      <c r="D98" s="732" t="s">
        <v>610</v>
      </c>
      <c r="E98" s="733">
        <v>50113001</v>
      </c>
      <c r="F98" s="732" t="s">
        <v>675</v>
      </c>
      <c r="G98" s="731" t="s">
        <v>676</v>
      </c>
      <c r="H98" s="731">
        <v>994558</v>
      </c>
      <c r="I98" s="731">
        <v>0</v>
      </c>
      <c r="J98" s="731" t="s">
        <v>842</v>
      </c>
      <c r="K98" s="731" t="s">
        <v>329</v>
      </c>
      <c r="L98" s="734">
        <v>44.3</v>
      </c>
      <c r="M98" s="734">
        <v>2</v>
      </c>
      <c r="N98" s="735">
        <v>88.6</v>
      </c>
    </row>
    <row r="99" spans="1:14" ht="14.45" customHeight="1" x14ac:dyDescent="0.2">
      <c r="A99" s="729" t="s">
        <v>588</v>
      </c>
      <c r="B99" s="730" t="s">
        <v>589</v>
      </c>
      <c r="C99" s="731" t="s">
        <v>609</v>
      </c>
      <c r="D99" s="732" t="s">
        <v>610</v>
      </c>
      <c r="E99" s="733">
        <v>50113001</v>
      </c>
      <c r="F99" s="732" t="s">
        <v>675</v>
      </c>
      <c r="G99" s="731" t="s">
        <v>676</v>
      </c>
      <c r="H99" s="731">
        <v>500458</v>
      </c>
      <c r="I99" s="731">
        <v>0</v>
      </c>
      <c r="J99" s="731" t="s">
        <v>843</v>
      </c>
      <c r="K99" s="731" t="s">
        <v>329</v>
      </c>
      <c r="L99" s="734">
        <v>138.09</v>
      </c>
      <c r="M99" s="734">
        <v>1</v>
      </c>
      <c r="N99" s="735">
        <v>138.09</v>
      </c>
    </row>
    <row r="100" spans="1:14" ht="14.45" customHeight="1" x14ac:dyDescent="0.2">
      <c r="A100" s="729" t="s">
        <v>588</v>
      </c>
      <c r="B100" s="730" t="s">
        <v>589</v>
      </c>
      <c r="C100" s="731" t="s">
        <v>609</v>
      </c>
      <c r="D100" s="732" t="s">
        <v>610</v>
      </c>
      <c r="E100" s="733">
        <v>50113001</v>
      </c>
      <c r="F100" s="732" t="s">
        <v>675</v>
      </c>
      <c r="G100" s="731" t="s">
        <v>676</v>
      </c>
      <c r="H100" s="731">
        <v>850607</v>
      </c>
      <c r="I100" s="731">
        <v>0</v>
      </c>
      <c r="J100" s="731" t="s">
        <v>844</v>
      </c>
      <c r="K100" s="731" t="s">
        <v>329</v>
      </c>
      <c r="L100" s="734">
        <v>75.890000000000015</v>
      </c>
      <c r="M100" s="734">
        <v>1</v>
      </c>
      <c r="N100" s="735">
        <v>75.890000000000015</v>
      </c>
    </row>
    <row r="101" spans="1:14" ht="14.45" customHeight="1" x14ac:dyDescent="0.2">
      <c r="A101" s="729" t="s">
        <v>588</v>
      </c>
      <c r="B101" s="730" t="s">
        <v>589</v>
      </c>
      <c r="C101" s="731" t="s">
        <v>609</v>
      </c>
      <c r="D101" s="732" t="s">
        <v>610</v>
      </c>
      <c r="E101" s="733">
        <v>50113001</v>
      </c>
      <c r="F101" s="732" t="s">
        <v>675</v>
      </c>
      <c r="G101" s="731" t="s">
        <v>676</v>
      </c>
      <c r="H101" s="731">
        <v>231857</v>
      </c>
      <c r="I101" s="731">
        <v>231857</v>
      </c>
      <c r="J101" s="731" t="s">
        <v>845</v>
      </c>
      <c r="K101" s="731" t="s">
        <v>806</v>
      </c>
      <c r="L101" s="734">
        <v>189.53000000000003</v>
      </c>
      <c r="M101" s="734">
        <v>33</v>
      </c>
      <c r="N101" s="735">
        <v>6254.4900000000007</v>
      </c>
    </row>
    <row r="102" spans="1:14" ht="14.45" customHeight="1" x14ac:dyDescent="0.2">
      <c r="A102" s="729" t="s">
        <v>588</v>
      </c>
      <c r="B102" s="730" t="s">
        <v>589</v>
      </c>
      <c r="C102" s="731" t="s">
        <v>609</v>
      </c>
      <c r="D102" s="732" t="s">
        <v>610</v>
      </c>
      <c r="E102" s="733">
        <v>50113001</v>
      </c>
      <c r="F102" s="732" t="s">
        <v>675</v>
      </c>
      <c r="G102" s="731" t="s">
        <v>676</v>
      </c>
      <c r="H102" s="731">
        <v>847180</v>
      </c>
      <c r="I102" s="731">
        <v>500225</v>
      </c>
      <c r="J102" s="731" t="s">
        <v>846</v>
      </c>
      <c r="K102" s="731" t="s">
        <v>329</v>
      </c>
      <c r="L102" s="734">
        <v>24115.060000000005</v>
      </c>
      <c r="M102" s="734">
        <v>1</v>
      </c>
      <c r="N102" s="735">
        <v>24115.060000000005</v>
      </c>
    </row>
    <row r="103" spans="1:14" ht="14.45" customHeight="1" x14ac:dyDescent="0.2">
      <c r="A103" s="729" t="s">
        <v>588</v>
      </c>
      <c r="B103" s="730" t="s">
        <v>589</v>
      </c>
      <c r="C103" s="731" t="s">
        <v>609</v>
      </c>
      <c r="D103" s="732" t="s">
        <v>610</v>
      </c>
      <c r="E103" s="733">
        <v>50113001</v>
      </c>
      <c r="F103" s="732" t="s">
        <v>675</v>
      </c>
      <c r="G103" s="731" t="s">
        <v>676</v>
      </c>
      <c r="H103" s="731">
        <v>167939</v>
      </c>
      <c r="I103" s="731">
        <v>167939</v>
      </c>
      <c r="J103" s="731" t="s">
        <v>847</v>
      </c>
      <c r="K103" s="731" t="s">
        <v>848</v>
      </c>
      <c r="L103" s="734">
        <v>1625</v>
      </c>
      <c r="M103" s="734">
        <v>2</v>
      </c>
      <c r="N103" s="735">
        <v>3250</v>
      </c>
    </row>
    <row r="104" spans="1:14" ht="14.45" customHeight="1" x14ac:dyDescent="0.2">
      <c r="A104" s="729" t="s">
        <v>588</v>
      </c>
      <c r="B104" s="730" t="s">
        <v>589</v>
      </c>
      <c r="C104" s="731" t="s">
        <v>609</v>
      </c>
      <c r="D104" s="732" t="s">
        <v>610</v>
      </c>
      <c r="E104" s="733">
        <v>50113001</v>
      </c>
      <c r="F104" s="732" t="s">
        <v>675</v>
      </c>
      <c r="G104" s="731" t="s">
        <v>676</v>
      </c>
      <c r="H104" s="731">
        <v>159392</v>
      </c>
      <c r="I104" s="731">
        <v>59392</v>
      </c>
      <c r="J104" s="731" t="s">
        <v>849</v>
      </c>
      <c r="K104" s="731" t="s">
        <v>850</v>
      </c>
      <c r="L104" s="734">
        <v>84.313140794223884</v>
      </c>
      <c r="M104" s="734">
        <v>277</v>
      </c>
      <c r="N104" s="735">
        <v>23354.740000000016</v>
      </c>
    </row>
    <row r="105" spans="1:14" ht="14.45" customHeight="1" x14ac:dyDescent="0.2">
      <c r="A105" s="729" t="s">
        <v>588</v>
      </c>
      <c r="B105" s="730" t="s">
        <v>589</v>
      </c>
      <c r="C105" s="731" t="s">
        <v>609</v>
      </c>
      <c r="D105" s="732" t="s">
        <v>610</v>
      </c>
      <c r="E105" s="733">
        <v>50113001</v>
      </c>
      <c r="F105" s="732" t="s">
        <v>675</v>
      </c>
      <c r="G105" s="731" t="s">
        <v>676</v>
      </c>
      <c r="H105" s="731">
        <v>241571</v>
      </c>
      <c r="I105" s="731">
        <v>241571</v>
      </c>
      <c r="J105" s="731" t="s">
        <v>851</v>
      </c>
      <c r="K105" s="731" t="s">
        <v>852</v>
      </c>
      <c r="L105" s="734">
        <v>47.120000000000005</v>
      </c>
      <c r="M105" s="734">
        <v>10</v>
      </c>
      <c r="N105" s="735">
        <v>471.20000000000005</v>
      </c>
    </row>
    <row r="106" spans="1:14" ht="14.45" customHeight="1" x14ac:dyDescent="0.2">
      <c r="A106" s="729" t="s">
        <v>588</v>
      </c>
      <c r="B106" s="730" t="s">
        <v>589</v>
      </c>
      <c r="C106" s="731" t="s">
        <v>609</v>
      </c>
      <c r="D106" s="732" t="s">
        <v>610</v>
      </c>
      <c r="E106" s="733">
        <v>50113001</v>
      </c>
      <c r="F106" s="732" t="s">
        <v>675</v>
      </c>
      <c r="G106" s="731" t="s">
        <v>676</v>
      </c>
      <c r="H106" s="731">
        <v>199466</v>
      </c>
      <c r="I106" s="731">
        <v>199466</v>
      </c>
      <c r="J106" s="731" t="s">
        <v>853</v>
      </c>
      <c r="K106" s="731" t="s">
        <v>854</v>
      </c>
      <c r="L106" s="734">
        <v>112.38</v>
      </c>
      <c r="M106" s="734">
        <v>5</v>
      </c>
      <c r="N106" s="735">
        <v>561.9</v>
      </c>
    </row>
    <row r="107" spans="1:14" ht="14.45" customHeight="1" x14ac:dyDescent="0.2">
      <c r="A107" s="729" t="s">
        <v>588</v>
      </c>
      <c r="B107" s="730" t="s">
        <v>589</v>
      </c>
      <c r="C107" s="731" t="s">
        <v>609</v>
      </c>
      <c r="D107" s="732" t="s">
        <v>610</v>
      </c>
      <c r="E107" s="733">
        <v>50113001</v>
      </c>
      <c r="F107" s="732" t="s">
        <v>675</v>
      </c>
      <c r="G107" s="731" t="s">
        <v>676</v>
      </c>
      <c r="H107" s="731">
        <v>149317</v>
      </c>
      <c r="I107" s="731">
        <v>49317</v>
      </c>
      <c r="J107" s="731" t="s">
        <v>855</v>
      </c>
      <c r="K107" s="731" t="s">
        <v>856</v>
      </c>
      <c r="L107" s="734">
        <v>299.00156080703226</v>
      </c>
      <c r="M107" s="734">
        <v>12</v>
      </c>
      <c r="N107" s="735">
        <v>3588.0187296843869</v>
      </c>
    </row>
    <row r="108" spans="1:14" ht="14.45" customHeight="1" x14ac:dyDescent="0.2">
      <c r="A108" s="729" t="s">
        <v>588</v>
      </c>
      <c r="B108" s="730" t="s">
        <v>589</v>
      </c>
      <c r="C108" s="731" t="s">
        <v>609</v>
      </c>
      <c r="D108" s="732" t="s">
        <v>610</v>
      </c>
      <c r="E108" s="733">
        <v>50113001</v>
      </c>
      <c r="F108" s="732" t="s">
        <v>675</v>
      </c>
      <c r="G108" s="731" t="s">
        <v>676</v>
      </c>
      <c r="H108" s="731">
        <v>100409</v>
      </c>
      <c r="I108" s="731">
        <v>409</v>
      </c>
      <c r="J108" s="731" t="s">
        <v>857</v>
      </c>
      <c r="K108" s="731" t="s">
        <v>707</v>
      </c>
      <c r="L108" s="734">
        <v>79.111958041958061</v>
      </c>
      <c r="M108" s="734">
        <v>143</v>
      </c>
      <c r="N108" s="735">
        <v>11313.010000000002</v>
      </c>
    </row>
    <row r="109" spans="1:14" ht="14.45" customHeight="1" x14ac:dyDescent="0.2">
      <c r="A109" s="729" t="s">
        <v>588</v>
      </c>
      <c r="B109" s="730" t="s">
        <v>589</v>
      </c>
      <c r="C109" s="731" t="s">
        <v>609</v>
      </c>
      <c r="D109" s="732" t="s">
        <v>610</v>
      </c>
      <c r="E109" s="733">
        <v>50113001</v>
      </c>
      <c r="F109" s="732" t="s">
        <v>675</v>
      </c>
      <c r="G109" s="731" t="s">
        <v>676</v>
      </c>
      <c r="H109" s="731">
        <v>137275</v>
      </c>
      <c r="I109" s="731">
        <v>137275</v>
      </c>
      <c r="J109" s="731" t="s">
        <v>858</v>
      </c>
      <c r="K109" s="731" t="s">
        <v>859</v>
      </c>
      <c r="L109" s="734">
        <v>1054.6500000000001</v>
      </c>
      <c r="M109" s="734">
        <v>7</v>
      </c>
      <c r="N109" s="735">
        <v>7382.55</v>
      </c>
    </row>
    <row r="110" spans="1:14" ht="14.45" customHeight="1" x14ac:dyDescent="0.2">
      <c r="A110" s="729" t="s">
        <v>588</v>
      </c>
      <c r="B110" s="730" t="s">
        <v>589</v>
      </c>
      <c r="C110" s="731" t="s">
        <v>609</v>
      </c>
      <c r="D110" s="732" t="s">
        <v>610</v>
      </c>
      <c r="E110" s="733">
        <v>50113001</v>
      </c>
      <c r="F110" s="732" t="s">
        <v>675</v>
      </c>
      <c r="G110" s="731" t="s">
        <v>676</v>
      </c>
      <c r="H110" s="731">
        <v>196963</v>
      </c>
      <c r="I110" s="731">
        <v>96963</v>
      </c>
      <c r="J110" s="731" t="s">
        <v>860</v>
      </c>
      <c r="K110" s="731" t="s">
        <v>861</v>
      </c>
      <c r="L110" s="734">
        <v>375.88</v>
      </c>
      <c r="M110" s="734">
        <v>1</v>
      </c>
      <c r="N110" s="735">
        <v>375.88</v>
      </c>
    </row>
    <row r="111" spans="1:14" ht="14.45" customHeight="1" x14ac:dyDescent="0.2">
      <c r="A111" s="729" t="s">
        <v>588</v>
      </c>
      <c r="B111" s="730" t="s">
        <v>589</v>
      </c>
      <c r="C111" s="731" t="s">
        <v>609</v>
      </c>
      <c r="D111" s="732" t="s">
        <v>610</v>
      </c>
      <c r="E111" s="733">
        <v>50113001</v>
      </c>
      <c r="F111" s="732" t="s">
        <v>675</v>
      </c>
      <c r="G111" s="731" t="s">
        <v>676</v>
      </c>
      <c r="H111" s="731">
        <v>850642</v>
      </c>
      <c r="I111" s="731">
        <v>169673</v>
      </c>
      <c r="J111" s="731" t="s">
        <v>862</v>
      </c>
      <c r="K111" s="731" t="s">
        <v>863</v>
      </c>
      <c r="L111" s="734">
        <v>138.94999999999996</v>
      </c>
      <c r="M111" s="734">
        <v>1</v>
      </c>
      <c r="N111" s="735">
        <v>138.94999999999996</v>
      </c>
    </row>
    <row r="112" spans="1:14" ht="14.45" customHeight="1" x14ac:dyDescent="0.2">
      <c r="A112" s="729" t="s">
        <v>588</v>
      </c>
      <c r="B112" s="730" t="s">
        <v>589</v>
      </c>
      <c r="C112" s="731" t="s">
        <v>609</v>
      </c>
      <c r="D112" s="732" t="s">
        <v>610</v>
      </c>
      <c r="E112" s="733">
        <v>50113001</v>
      </c>
      <c r="F112" s="732" t="s">
        <v>675</v>
      </c>
      <c r="G112" s="731" t="s">
        <v>676</v>
      </c>
      <c r="H112" s="731">
        <v>187814</v>
      </c>
      <c r="I112" s="731">
        <v>87814</v>
      </c>
      <c r="J112" s="731" t="s">
        <v>683</v>
      </c>
      <c r="K112" s="731" t="s">
        <v>684</v>
      </c>
      <c r="L112" s="734">
        <v>535.03</v>
      </c>
      <c r="M112" s="734">
        <v>7</v>
      </c>
      <c r="N112" s="735">
        <v>3745.21</v>
      </c>
    </row>
    <row r="113" spans="1:14" ht="14.45" customHeight="1" x14ac:dyDescent="0.2">
      <c r="A113" s="729" t="s">
        <v>588</v>
      </c>
      <c r="B113" s="730" t="s">
        <v>589</v>
      </c>
      <c r="C113" s="731" t="s">
        <v>609</v>
      </c>
      <c r="D113" s="732" t="s">
        <v>610</v>
      </c>
      <c r="E113" s="733">
        <v>50113001</v>
      </c>
      <c r="F113" s="732" t="s">
        <v>675</v>
      </c>
      <c r="G113" s="731" t="s">
        <v>676</v>
      </c>
      <c r="H113" s="731">
        <v>841498</v>
      </c>
      <c r="I113" s="731">
        <v>31951</v>
      </c>
      <c r="J113" s="731" t="s">
        <v>864</v>
      </c>
      <c r="K113" s="731" t="s">
        <v>865</v>
      </c>
      <c r="L113" s="734">
        <v>50.66</v>
      </c>
      <c r="M113" s="734">
        <v>1</v>
      </c>
      <c r="N113" s="735">
        <v>50.66</v>
      </c>
    </row>
    <row r="114" spans="1:14" ht="14.45" customHeight="1" x14ac:dyDescent="0.2">
      <c r="A114" s="729" t="s">
        <v>588</v>
      </c>
      <c r="B114" s="730" t="s">
        <v>589</v>
      </c>
      <c r="C114" s="731" t="s">
        <v>609</v>
      </c>
      <c r="D114" s="732" t="s">
        <v>610</v>
      </c>
      <c r="E114" s="733">
        <v>50113001</v>
      </c>
      <c r="F114" s="732" t="s">
        <v>675</v>
      </c>
      <c r="G114" s="731" t="s">
        <v>676</v>
      </c>
      <c r="H114" s="731">
        <v>843217</v>
      </c>
      <c r="I114" s="731">
        <v>9999999</v>
      </c>
      <c r="J114" s="731" t="s">
        <v>685</v>
      </c>
      <c r="K114" s="731" t="s">
        <v>686</v>
      </c>
      <c r="L114" s="734">
        <v>225.21479674796745</v>
      </c>
      <c r="M114" s="734">
        <v>123</v>
      </c>
      <c r="N114" s="735">
        <v>27701.42</v>
      </c>
    </row>
    <row r="115" spans="1:14" ht="14.45" customHeight="1" x14ac:dyDescent="0.2">
      <c r="A115" s="729" t="s">
        <v>588</v>
      </c>
      <c r="B115" s="730" t="s">
        <v>589</v>
      </c>
      <c r="C115" s="731" t="s">
        <v>609</v>
      </c>
      <c r="D115" s="732" t="s">
        <v>610</v>
      </c>
      <c r="E115" s="733">
        <v>50113001</v>
      </c>
      <c r="F115" s="732" t="s">
        <v>675</v>
      </c>
      <c r="G115" s="731" t="s">
        <v>676</v>
      </c>
      <c r="H115" s="731">
        <v>207968</v>
      </c>
      <c r="I115" s="731">
        <v>207968</v>
      </c>
      <c r="J115" s="731" t="s">
        <v>866</v>
      </c>
      <c r="K115" s="731" t="s">
        <v>867</v>
      </c>
      <c r="L115" s="734">
        <v>41.1</v>
      </c>
      <c r="M115" s="734">
        <v>3</v>
      </c>
      <c r="N115" s="735">
        <v>123.30000000000001</v>
      </c>
    </row>
    <row r="116" spans="1:14" ht="14.45" customHeight="1" x14ac:dyDescent="0.2">
      <c r="A116" s="729" t="s">
        <v>588</v>
      </c>
      <c r="B116" s="730" t="s">
        <v>589</v>
      </c>
      <c r="C116" s="731" t="s">
        <v>609</v>
      </c>
      <c r="D116" s="732" t="s">
        <v>610</v>
      </c>
      <c r="E116" s="733">
        <v>50113001</v>
      </c>
      <c r="F116" s="732" t="s">
        <v>675</v>
      </c>
      <c r="G116" s="731" t="s">
        <v>676</v>
      </c>
      <c r="H116" s="731">
        <v>229130</v>
      </c>
      <c r="I116" s="731">
        <v>229130</v>
      </c>
      <c r="J116" s="731" t="s">
        <v>866</v>
      </c>
      <c r="K116" s="731" t="s">
        <v>868</v>
      </c>
      <c r="L116" s="734">
        <v>37.1</v>
      </c>
      <c r="M116" s="734">
        <v>5</v>
      </c>
      <c r="N116" s="735">
        <v>185.5</v>
      </c>
    </row>
    <row r="117" spans="1:14" ht="14.45" customHeight="1" x14ac:dyDescent="0.2">
      <c r="A117" s="729" t="s">
        <v>588</v>
      </c>
      <c r="B117" s="730" t="s">
        <v>589</v>
      </c>
      <c r="C117" s="731" t="s">
        <v>609</v>
      </c>
      <c r="D117" s="732" t="s">
        <v>610</v>
      </c>
      <c r="E117" s="733">
        <v>50113001</v>
      </c>
      <c r="F117" s="732" t="s">
        <v>675</v>
      </c>
      <c r="G117" s="731" t="s">
        <v>676</v>
      </c>
      <c r="H117" s="731">
        <v>207967</v>
      </c>
      <c r="I117" s="731">
        <v>207967</v>
      </c>
      <c r="J117" s="731" t="s">
        <v>866</v>
      </c>
      <c r="K117" s="731" t="s">
        <v>869</v>
      </c>
      <c r="L117" s="734">
        <v>90.333999999999989</v>
      </c>
      <c r="M117" s="734">
        <v>5</v>
      </c>
      <c r="N117" s="735">
        <v>451.66999999999996</v>
      </c>
    </row>
    <row r="118" spans="1:14" ht="14.45" customHeight="1" x14ac:dyDescent="0.2">
      <c r="A118" s="729" t="s">
        <v>588</v>
      </c>
      <c r="B118" s="730" t="s">
        <v>589</v>
      </c>
      <c r="C118" s="731" t="s">
        <v>609</v>
      </c>
      <c r="D118" s="732" t="s">
        <v>610</v>
      </c>
      <c r="E118" s="733">
        <v>50113001</v>
      </c>
      <c r="F118" s="732" t="s">
        <v>675</v>
      </c>
      <c r="G118" s="731" t="s">
        <v>676</v>
      </c>
      <c r="H118" s="731">
        <v>207814</v>
      </c>
      <c r="I118" s="731">
        <v>207814</v>
      </c>
      <c r="J118" s="731" t="s">
        <v>870</v>
      </c>
      <c r="K118" s="731" t="s">
        <v>871</v>
      </c>
      <c r="L118" s="734">
        <v>45.56</v>
      </c>
      <c r="M118" s="734">
        <v>1</v>
      </c>
      <c r="N118" s="735">
        <v>45.56</v>
      </c>
    </row>
    <row r="119" spans="1:14" ht="14.45" customHeight="1" x14ac:dyDescent="0.2">
      <c r="A119" s="729" t="s">
        <v>588</v>
      </c>
      <c r="B119" s="730" t="s">
        <v>589</v>
      </c>
      <c r="C119" s="731" t="s">
        <v>609</v>
      </c>
      <c r="D119" s="732" t="s">
        <v>610</v>
      </c>
      <c r="E119" s="733">
        <v>50113001</v>
      </c>
      <c r="F119" s="732" t="s">
        <v>675</v>
      </c>
      <c r="G119" s="731" t="s">
        <v>676</v>
      </c>
      <c r="H119" s="731">
        <v>230053</v>
      </c>
      <c r="I119" s="731">
        <v>230053</v>
      </c>
      <c r="J119" s="731" t="s">
        <v>872</v>
      </c>
      <c r="K119" s="731" t="s">
        <v>873</v>
      </c>
      <c r="L119" s="734">
        <v>126.48</v>
      </c>
      <c r="M119" s="734">
        <v>8</v>
      </c>
      <c r="N119" s="735">
        <v>1011.84</v>
      </c>
    </row>
    <row r="120" spans="1:14" ht="14.45" customHeight="1" x14ac:dyDescent="0.2">
      <c r="A120" s="729" t="s">
        <v>588</v>
      </c>
      <c r="B120" s="730" t="s">
        <v>589</v>
      </c>
      <c r="C120" s="731" t="s">
        <v>609</v>
      </c>
      <c r="D120" s="732" t="s">
        <v>610</v>
      </c>
      <c r="E120" s="733">
        <v>50113001</v>
      </c>
      <c r="F120" s="732" t="s">
        <v>675</v>
      </c>
      <c r="G120" s="731" t="s">
        <v>676</v>
      </c>
      <c r="H120" s="731">
        <v>230052</v>
      </c>
      <c r="I120" s="731">
        <v>230052</v>
      </c>
      <c r="J120" s="731" t="s">
        <v>874</v>
      </c>
      <c r="K120" s="731" t="s">
        <v>875</v>
      </c>
      <c r="L120" s="734">
        <v>89.402499999999989</v>
      </c>
      <c r="M120" s="734">
        <v>48</v>
      </c>
      <c r="N120" s="735">
        <v>4291.32</v>
      </c>
    </row>
    <row r="121" spans="1:14" ht="14.45" customHeight="1" x14ac:dyDescent="0.2">
      <c r="A121" s="729" t="s">
        <v>588</v>
      </c>
      <c r="B121" s="730" t="s">
        <v>589</v>
      </c>
      <c r="C121" s="731" t="s">
        <v>609</v>
      </c>
      <c r="D121" s="732" t="s">
        <v>610</v>
      </c>
      <c r="E121" s="733">
        <v>50113001</v>
      </c>
      <c r="F121" s="732" t="s">
        <v>675</v>
      </c>
      <c r="G121" s="731" t="s">
        <v>676</v>
      </c>
      <c r="H121" s="731">
        <v>230051</v>
      </c>
      <c r="I121" s="731">
        <v>230051</v>
      </c>
      <c r="J121" s="731" t="s">
        <v>876</v>
      </c>
      <c r="K121" s="731" t="s">
        <v>877</v>
      </c>
      <c r="L121" s="734">
        <v>53.110000000000014</v>
      </c>
      <c r="M121" s="734">
        <v>6</v>
      </c>
      <c r="N121" s="735">
        <v>318.66000000000008</v>
      </c>
    </row>
    <row r="122" spans="1:14" ht="14.45" customHeight="1" x14ac:dyDescent="0.2">
      <c r="A122" s="729" t="s">
        <v>588</v>
      </c>
      <c r="B122" s="730" t="s">
        <v>589</v>
      </c>
      <c r="C122" s="731" t="s">
        <v>609</v>
      </c>
      <c r="D122" s="732" t="s">
        <v>610</v>
      </c>
      <c r="E122" s="733">
        <v>50113001</v>
      </c>
      <c r="F122" s="732" t="s">
        <v>675</v>
      </c>
      <c r="G122" s="731" t="s">
        <v>676</v>
      </c>
      <c r="H122" s="731">
        <v>230496</v>
      </c>
      <c r="I122" s="731">
        <v>230496</v>
      </c>
      <c r="J122" s="731" t="s">
        <v>878</v>
      </c>
      <c r="K122" s="731" t="s">
        <v>329</v>
      </c>
      <c r="L122" s="734">
        <v>106.3</v>
      </c>
      <c r="M122" s="734">
        <v>5</v>
      </c>
      <c r="N122" s="735">
        <v>531.5</v>
      </c>
    </row>
    <row r="123" spans="1:14" ht="14.45" customHeight="1" x14ac:dyDescent="0.2">
      <c r="A123" s="729" t="s">
        <v>588</v>
      </c>
      <c r="B123" s="730" t="s">
        <v>589</v>
      </c>
      <c r="C123" s="731" t="s">
        <v>609</v>
      </c>
      <c r="D123" s="732" t="s">
        <v>610</v>
      </c>
      <c r="E123" s="733">
        <v>50113001</v>
      </c>
      <c r="F123" s="732" t="s">
        <v>675</v>
      </c>
      <c r="G123" s="731" t="s">
        <v>676</v>
      </c>
      <c r="H123" s="731">
        <v>150660</v>
      </c>
      <c r="I123" s="731">
        <v>150660</v>
      </c>
      <c r="J123" s="731" t="s">
        <v>879</v>
      </c>
      <c r="K123" s="731" t="s">
        <v>880</v>
      </c>
      <c r="L123" s="734">
        <v>801.80359999999985</v>
      </c>
      <c r="M123" s="734">
        <v>25</v>
      </c>
      <c r="N123" s="735">
        <v>20045.089999999997</v>
      </c>
    </row>
    <row r="124" spans="1:14" ht="14.45" customHeight="1" x14ac:dyDescent="0.2">
      <c r="A124" s="729" t="s">
        <v>588</v>
      </c>
      <c r="B124" s="730" t="s">
        <v>589</v>
      </c>
      <c r="C124" s="731" t="s">
        <v>609</v>
      </c>
      <c r="D124" s="732" t="s">
        <v>610</v>
      </c>
      <c r="E124" s="733">
        <v>50113001</v>
      </c>
      <c r="F124" s="732" t="s">
        <v>675</v>
      </c>
      <c r="G124" s="731" t="s">
        <v>676</v>
      </c>
      <c r="H124" s="731">
        <v>145981</v>
      </c>
      <c r="I124" s="731">
        <v>45981</v>
      </c>
      <c r="J124" s="731" t="s">
        <v>881</v>
      </c>
      <c r="K124" s="731" t="s">
        <v>882</v>
      </c>
      <c r="L124" s="734">
        <v>1548.2280000000001</v>
      </c>
      <c r="M124" s="734">
        <v>40</v>
      </c>
      <c r="N124" s="735">
        <v>61929.120000000003</v>
      </c>
    </row>
    <row r="125" spans="1:14" ht="14.45" customHeight="1" x14ac:dyDescent="0.2">
      <c r="A125" s="729" t="s">
        <v>588</v>
      </c>
      <c r="B125" s="730" t="s">
        <v>589</v>
      </c>
      <c r="C125" s="731" t="s">
        <v>609</v>
      </c>
      <c r="D125" s="732" t="s">
        <v>610</v>
      </c>
      <c r="E125" s="733">
        <v>50113001</v>
      </c>
      <c r="F125" s="732" t="s">
        <v>675</v>
      </c>
      <c r="G125" s="731" t="s">
        <v>676</v>
      </c>
      <c r="H125" s="731">
        <v>848477</v>
      </c>
      <c r="I125" s="731">
        <v>124346</v>
      </c>
      <c r="J125" s="731" t="s">
        <v>883</v>
      </c>
      <c r="K125" s="731" t="s">
        <v>884</v>
      </c>
      <c r="L125" s="734">
        <v>131.12</v>
      </c>
      <c r="M125" s="734">
        <v>3</v>
      </c>
      <c r="N125" s="735">
        <v>393.36</v>
      </c>
    </row>
    <row r="126" spans="1:14" ht="14.45" customHeight="1" x14ac:dyDescent="0.2">
      <c r="A126" s="729" t="s">
        <v>588</v>
      </c>
      <c r="B126" s="730" t="s">
        <v>589</v>
      </c>
      <c r="C126" s="731" t="s">
        <v>609</v>
      </c>
      <c r="D126" s="732" t="s">
        <v>610</v>
      </c>
      <c r="E126" s="733">
        <v>50113001</v>
      </c>
      <c r="F126" s="732" t="s">
        <v>675</v>
      </c>
      <c r="G126" s="731" t="s">
        <v>676</v>
      </c>
      <c r="H126" s="731">
        <v>238142</v>
      </c>
      <c r="I126" s="731">
        <v>238142</v>
      </c>
      <c r="J126" s="731" t="s">
        <v>885</v>
      </c>
      <c r="K126" s="731" t="s">
        <v>886</v>
      </c>
      <c r="L126" s="734">
        <v>58.839999999999996</v>
      </c>
      <c r="M126" s="734">
        <v>1</v>
      </c>
      <c r="N126" s="735">
        <v>58.839999999999996</v>
      </c>
    </row>
    <row r="127" spans="1:14" ht="14.45" customHeight="1" x14ac:dyDescent="0.2">
      <c r="A127" s="729" t="s">
        <v>588</v>
      </c>
      <c r="B127" s="730" t="s">
        <v>589</v>
      </c>
      <c r="C127" s="731" t="s">
        <v>609</v>
      </c>
      <c r="D127" s="732" t="s">
        <v>610</v>
      </c>
      <c r="E127" s="733">
        <v>50113001</v>
      </c>
      <c r="F127" s="732" t="s">
        <v>675</v>
      </c>
      <c r="G127" s="731" t="s">
        <v>676</v>
      </c>
      <c r="H127" s="731">
        <v>845595</v>
      </c>
      <c r="I127" s="731">
        <v>29957</v>
      </c>
      <c r="J127" s="731" t="s">
        <v>887</v>
      </c>
      <c r="K127" s="731" t="s">
        <v>888</v>
      </c>
      <c r="L127" s="734">
        <v>345.59999999999997</v>
      </c>
      <c r="M127" s="734">
        <v>1</v>
      </c>
      <c r="N127" s="735">
        <v>345.59999999999997</v>
      </c>
    </row>
    <row r="128" spans="1:14" ht="14.45" customHeight="1" x14ac:dyDescent="0.2">
      <c r="A128" s="729" t="s">
        <v>588</v>
      </c>
      <c r="B128" s="730" t="s">
        <v>589</v>
      </c>
      <c r="C128" s="731" t="s">
        <v>609</v>
      </c>
      <c r="D128" s="732" t="s">
        <v>610</v>
      </c>
      <c r="E128" s="733">
        <v>50113001</v>
      </c>
      <c r="F128" s="732" t="s">
        <v>675</v>
      </c>
      <c r="G128" s="731" t="s">
        <v>676</v>
      </c>
      <c r="H128" s="731">
        <v>186901</v>
      </c>
      <c r="I128" s="731">
        <v>86901</v>
      </c>
      <c r="J128" s="731" t="s">
        <v>889</v>
      </c>
      <c r="K128" s="731" t="s">
        <v>890</v>
      </c>
      <c r="L128" s="734">
        <v>519.94999999999993</v>
      </c>
      <c r="M128" s="734">
        <v>1</v>
      </c>
      <c r="N128" s="735">
        <v>519.94999999999993</v>
      </c>
    </row>
    <row r="129" spans="1:14" ht="14.45" customHeight="1" x14ac:dyDescent="0.2">
      <c r="A129" s="729" t="s">
        <v>588</v>
      </c>
      <c r="B129" s="730" t="s">
        <v>589</v>
      </c>
      <c r="C129" s="731" t="s">
        <v>609</v>
      </c>
      <c r="D129" s="732" t="s">
        <v>610</v>
      </c>
      <c r="E129" s="733">
        <v>50113001</v>
      </c>
      <c r="F129" s="732" t="s">
        <v>675</v>
      </c>
      <c r="G129" s="731" t="s">
        <v>676</v>
      </c>
      <c r="H129" s="731">
        <v>230417</v>
      </c>
      <c r="I129" s="731">
        <v>230417</v>
      </c>
      <c r="J129" s="731" t="s">
        <v>891</v>
      </c>
      <c r="K129" s="731" t="s">
        <v>892</v>
      </c>
      <c r="L129" s="734">
        <v>54.003333333333337</v>
      </c>
      <c r="M129" s="734">
        <v>3</v>
      </c>
      <c r="N129" s="735">
        <v>162.01000000000002</v>
      </c>
    </row>
    <row r="130" spans="1:14" ht="14.45" customHeight="1" x14ac:dyDescent="0.2">
      <c r="A130" s="729" t="s">
        <v>588</v>
      </c>
      <c r="B130" s="730" t="s">
        <v>589</v>
      </c>
      <c r="C130" s="731" t="s">
        <v>609</v>
      </c>
      <c r="D130" s="732" t="s">
        <v>610</v>
      </c>
      <c r="E130" s="733">
        <v>50113001</v>
      </c>
      <c r="F130" s="732" t="s">
        <v>675</v>
      </c>
      <c r="G130" s="731" t="s">
        <v>676</v>
      </c>
      <c r="H130" s="731">
        <v>230409</v>
      </c>
      <c r="I130" s="731">
        <v>230409</v>
      </c>
      <c r="J130" s="731" t="s">
        <v>893</v>
      </c>
      <c r="K130" s="731" t="s">
        <v>836</v>
      </c>
      <c r="L130" s="734">
        <v>19.82</v>
      </c>
      <c r="M130" s="734">
        <v>5</v>
      </c>
      <c r="N130" s="735">
        <v>99.1</v>
      </c>
    </row>
    <row r="131" spans="1:14" ht="14.45" customHeight="1" x14ac:dyDescent="0.2">
      <c r="A131" s="729" t="s">
        <v>588</v>
      </c>
      <c r="B131" s="730" t="s">
        <v>589</v>
      </c>
      <c r="C131" s="731" t="s">
        <v>609</v>
      </c>
      <c r="D131" s="732" t="s">
        <v>610</v>
      </c>
      <c r="E131" s="733">
        <v>50113001</v>
      </c>
      <c r="F131" s="732" t="s">
        <v>675</v>
      </c>
      <c r="G131" s="731" t="s">
        <v>676</v>
      </c>
      <c r="H131" s="731">
        <v>216104</v>
      </c>
      <c r="I131" s="731">
        <v>216104</v>
      </c>
      <c r="J131" s="731" t="s">
        <v>894</v>
      </c>
      <c r="K131" s="731" t="s">
        <v>895</v>
      </c>
      <c r="L131" s="734">
        <v>194.43</v>
      </c>
      <c r="M131" s="734">
        <v>1</v>
      </c>
      <c r="N131" s="735">
        <v>194.43</v>
      </c>
    </row>
    <row r="132" spans="1:14" ht="14.45" customHeight="1" x14ac:dyDescent="0.2">
      <c r="A132" s="729" t="s">
        <v>588</v>
      </c>
      <c r="B132" s="730" t="s">
        <v>589</v>
      </c>
      <c r="C132" s="731" t="s">
        <v>609</v>
      </c>
      <c r="D132" s="732" t="s">
        <v>610</v>
      </c>
      <c r="E132" s="733">
        <v>50113001</v>
      </c>
      <c r="F132" s="732" t="s">
        <v>675</v>
      </c>
      <c r="G132" s="731" t="s">
        <v>676</v>
      </c>
      <c r="H132" s="731">
        <v>158653</v>
      </c>
      <c r="I132" s="731">
        <v>58653</v>
      </c>
      <c r="J132" s="731" t="s">
        <v>896</v>
      </c>
      <c r="K132" s="731" t="s">
        <v>897</v>
      </c>
      <c r="L132" s="734">
        <v>73.949999999999989</v>
      </c>
      <c r="M132" s="734">
        <v>2</v>
      </c>
      <c r="N132" s="735">
        <v>147.89999999999998</v>
      </c>
    </row>
    <row r="133" spans="1:14" ht="14.45" customHeight="1" x14ac:dyDescent="0.2">
      <c r="A133" s="729" t="s">
        <v>588</v>
      </c>
      <c r="B133" s="730" t="s">
        <v>589</v>
      </c>
      <c r="C133" s="731" t="s">
        <v>609</v>
      </c>
      <c r="D133" s="732" t="s">
        <v>610</v>
      </c>
      <c r="E133" s="733">
        <v>50113001</v>
      </c>
      <c r="F133" s="732" t="s">
        <v>675</v>
      </c>
      <c r="G133" s="731" t="s">
        <v>676</v>
      </c>
      <c r="H133" s="731">
        <v>114808</v>
      </c>
      <c r="I133" s="731">
        <v>14808</v>
      </c>
      <c r="J133" s="731" t="s">
        <v>898</v>
      </c>
      <c r="K133" s="731" t="s">
        <v>899</v>
      </c>
      <c r="L133" s="734">
        <v>53.46</v>
      </c>
      <c r="M133" s="734">
        <v>1</v>
      </c>
      <c r="N133" s="735">
        <v>53.46</v>
      </c>
    </row>
    <row r="134" spans="1:14" ht="14.45" customHeight="1" x14ac:dyDescent="0.2">
      <c r="A134" s="729" t="s">
        <v>588</v>
      </c>
      <c r="B134" s="730" t="s">
        <v>589</v>
      </c>
      <c r="C134" s="731" t="s">
        <v>609</v>
      </c>
      <c r="D134" s="732" t="s">
        <v>610</v>
      </c>
      <c r="E134" s="733">
        <v>50113001</v>
      </c>
      <c r="F134" s="732" t="s">
        <v>675</v>
      </c>
      <c r="G134" s="731" t="s">
        <v>676</v>
      </c>
      <c r="H134" s="731">
        <v>207940</v>
      </c>
      <c r="I134" s="731">
        <v>207940</v>
      </c>
      <c r="J134" s="731" t="s">
        <v>900</v>
      </c>
      <c r="K134" s="731" t="s">
        <v>901</v>
      </c>
      <c r="L134" s="734">
        <v>72.75</v>
      </c>
      <c r="M134" s="734">
        <v>8</v>
      </c>
      <c r="N134" s="735">
        <v>582</v>
      </c>
    </row>
    <row r="135" spans="1:14" ht="14.45" customHeight="1" x14ac:dyDescent="0.2">
      <c r="A135" s="729" t="s">
        <v>588</v>
      </c>
      <c r="B135" s="730" t="s">
        <v>589</v>
      </c>
      <c r="C135" s="731" t="s">
        <v>609</v>
      </c>
      <c r="D135" s="732" t="s">
        <v>610</v>
      </c>
      <c r="E135" s="733">
        <v>50113001</v>
      </c>
      <c r="F135" s="732" t="s">
        <v>675</v>
      </c>
      <c r="G135" s="731" t="s">
        <v>676</v>
      </c>
      <c r="H135" s="731">
        <v>232163</v>
      </c>
      <c r="I135" s="731">
        <v>232163</v>
      </c>
      <c r="J135" s="731" t="s">
        <v>902</v>
      </c>
      <c r="K135" s="731" t="s">
        <v>740</v>
      </c>
      <c r="L135" s="734">
        <v>87.9</v>
      </c>
      <c r="M135" s="734">
        <v>1</v>
      </c>
      <c r="N135" s="735">
        <v>87.9</v>
      </c>
    </row>
    <row r="136" spans="1:14" ht="14.45" customHeight="1" x14ac:dyDescent="0.2">
      <c r="A136" s="729" t="s">
        <v>588</v>
      </c>
      <c r="B136" s="730" t="s">
        <v>589</v>
      </c>
      <c r="C136" s="731" t="s">
        <v>609</v>
      </c>
      <c r="D136" s="732" t="s">
        <v>610</v>
      </c>
      <c r="E136" s="733">
        <v>50113001</v>
      </c>
      <c r="F136" s="732" t="s">
        <v>675</v>
      </c>
      <c r="G136" s="731" t="s">
        <v>676</v>
      </c>
      <c r="H136" s="731">
        <v>218835</v>
      </c>
      <c r="I136" s="731">
        <v>218835</v>
      </c>
      <c r="J136" s="731" t="s">
        <v>902</v>
      </c>
      <c r="K136" s="731" t="s">
        <v>740</v>
      </c>
      <c r="L136" s="734">
        <v>87.050000000000011</v>
      </c>
      <c r="M136" s="734">
        <v>1</v>
      </c>
      <c r="N136" s="735">
        <v>87.050000000000011</v>
      </c>
    </row>
    <row r="137" spans="1:14" ht="14.45" customHeight="1" x14ac:dyDescent="0.2">
      <c r="A137" s="729" t="s">
        <v>588</v>
      </c>
      <c r="B137" s="730" t="s">
        <v>589</v>
      </c>
      <c r="C137" s="731" t="s">
        <v>609</v>
      </c>
      <c r="D137" s="732" t="s">
        <v>610</v>
      </c>
      <c r="E137" s="733">
        <v>50113001</v>
      </c>
      <c r="F137" s="732" t="s">
        <v>675</v>
      </c>
      <c r="G137" s="731" t="s">
        <v>676</v>
      </c>
      <c r="H137" s="731">
        <v>184284</v>
      </c>
      <c r="I137" s="731">
        <v>184284</v>
      </c>
      <c r="J137" s="731" t="s">
        <v>903</v>
      </c>
      <c r="K137" s="731" t="s">
        <v>904</v>
      </c>
      <c r="L137" s="734">
        <v>146.29999999999998</v>
      </c>
      <c r="M137" s="734">
        <v>2</v>
      </c>
      <c r="N137" s="735">
        <v>292.59999999999997</v>
      </c>
    </row>
    <row r="138" spans="1:14" ht="14.45" customHeight="1" x14ac:dyDescent="0.2">
      <c r="A138" s="729" t="s">
        <v>588</v>
      </c>
      <c r="B138" s="730" t="s">
        <v>589</v>
      </c>
      <c r="C138" s="731" t="s">
        <v>609</v>
      </c>
      <c r="D138" s="732" t="s">
        <v>610</v>
      </c>
      <c r="E138" s="733">
        <v>50113001</v>
      </c>
      <c r="F138" s="732" t="s">
        <v>675</v>
      </c>
      <c r="G138" s="731" t="s">
        <v>676</v>
      </c>
      <c r="H138" s="731">
        <v>232156</v>
      </c>
      <c r="I138" s="731">
        <v>232156</v>
      </c>
      <c r="J138" s="731" t="s">
        <v>905</v>
      </c>
      <c r="K138" s="731" t="s">
        <v>906</v>
      </c>
      <c r="L138" s="734">
        <v>12.19</v>
      </c>
      <c r="M138" s="734">
        <v>1</v>
      </c>
      <c r="N138" s="735">
        <v>12.19</v>
      </c>
    </row>
    <row r="139" spans="1:14" ht="14.45" customHeight="1" x14ac:dyDescent="0.2">
      <c r="A139" s="729" t="s">
        <v>588</v>
      </c>
      <c r="B139" s="730" t="s">
        <v>589</v>
      </c>
      <c r="C139" s="731" t="s">
        <v>609</v>
      </c>
      <c r="D139" s="732" t="s">
        <v>610</v>
      </c>
      <c r="E139" s="733">
        <v>50113001</v>
      </c>
      <c r="F139" s="732" t="s">
        <v>675</v>
      </c>
      <c r="G139" s="731" t="s">
        <v>676</v>
      </c>
      <c r="H139" s="731">
        <v>103822</v>
      </c>
      <c r="I139" s="731">
        <v>3822</v>
      </c>
      <c r="J139" s="731" t="s">
        <v>905</v>
      </c>
      <c r="K139" s="731" t="s">
        <v>907</v>
      </c>
      <c r="L139" s="734">
        <v>24.37</v>
      </c>
      <c r="M139" s="734">
        <v>1</v>
      </c>
      <c r="N139" s="735">
        <v>24.37</v>
      </c>
    </row>
    <row r="140" spans="1:14" ht="14.45" customHeight="1" x14ac:dyDescent="0.2">
      <c r="A140" s="729" t="s">
        <v>588</v>
      </c>
      <c r="B140" s="730" t="s">
        <v>589</v>
      </c>
      <c r="C140" s="731" t="s">
        <v>609</v>
      </c>
      <c r="D140" s="732" t="s">
        <v>610</v>
      </c>
      <c r="E140" s="733">
        <v>50113001</v>
      </c>
      <c r="F140" s="732" t="s">
        <v>675</v>
      </c>
      <c r="G140" s="731" t="s">
        <v>676</v>
      </c>
      <c r="H140" s="731">
        <v>214526</v>
      </c>
      <c r="I140" s="731">
        <v>214526</v>
      </c>
      <c r="J140" s="731" t="s">
        <v>908</v>
      </c>
      <c r="K140" s="731" t="s">
        <v>909</v>
      </c>
      <c r="L140" s="734">
        <v>85.670001798719227</v>
      </c>
      <c r="M140" s="734">
        <v>2</v>
      </c>
      <c r="N140" s="735">
        <v>171.34000359743845</v>
      </c>
    </row>
    <row r="141" spans="1:14" ht="14.45" customHeight="1" x14ac:dyDescent="0.2">
      <c r="A141" s="729" t="s">
        <v>588</v>
      </c>
      <c r="B141" s="730" t="s">
        <v>589</v>
      </c>
      <c r="C141" s="731" t="s">
        <v>609</v>
      </c>
      <c r="D141" s="732" t="s">
        <v>610</v>
      </c>
      <c r="E141" s="733">
        <v>50113001</v>
      </c>
      <c r="F141" s="732" t="s">
        <v>675</v>
      </c>
      <c r="G141" s="731" t="s">
        <v>687</v>
      </c>
      <c r="H141" s="731">
        <v>214433</v>
      </c>
      <c r="I141" s="731">
        <v>214433</v>
      </c>
      <c r="J141" s="731" t="s">
        <v>910</v>
      </c>
      <c r="K141" s="731" t="s">
        <v>911</v>
      </c>
      <c r="L141" s="734">
        <v>12.21</v>
      </c>
      <c r="M141" s="734">
        <v>1</v>
      </c>
      <c r="N141" s="735">
        <v>12.21</v>
      </c>
    </row>
    <row r="142" spans="1:14" ht="14.45" customHeight="1" x14ac:dyDescent="0.2">
      <c r="A142" s="729" t="s">
        <v>588</v>
      </c>
      <c r="B142" s="730" t="s">
        <v>589</v>
      </c>
      <c r="C142" s="731" t="s">
        <v>609</v>
      </c>
      <c r="D142" s="732" t="s">
        <v>610</v>
      </c>
      <c r="E142" s="733">
        <v>50113001</v>
      </c>
      <c r="F142" s="732" t="s">
        <v>675</v>
      </c>
      <c r="G142" s="731" t="s">
        <v>687</v>
      </c>
      <c r="H142" s="731">
        <v>214435</v>
      </c>
      <c r="I142" s="731">
        <v>214435</v>
      </c>
      <c r="J142" s="731" t="s">
        <v>910</v>
      </c>
      <c r="K142" s="731" t="s">
        <v>912</v>
      </c>
      <c r="L142" s="734">
        <v>43.055</v>
      </c>
      <c r="M142" s="734">
        <v>2</v>
      </c>
      <c r="N142" s="735">
        <v>86.11</v>
      </c>
    </row>
    <row r="143" spans="1:14" ht="14.45" customHeight="1" x14ac:dyDescent="0.2">
      <c r="A143" s="729" t="s">
        <v>588</v>
      </c>
      <c r="B143" s="730" t="s">
        <v>589</v>
      </c>
      <c r="C143" s="731" t="s">
        <v>609</v>
      </c>
      <c r="D143" s="732" t="s">
        <v>610</v>
      </c>
      <c r="E143" s="733">
        <v>50113001</v>
      </c>
      <c r="F143" s="732" t="s">
        <v>675</v>
      </c>
      <c r="G143" s="731" t="s">
        <v>676</v>
      </c>
      <c r="H143" s="731">
        <v>214525</v>
      </c>
      <c r="I143" s="731">
        <v>214525</v>
      </c>
      <c r="J143" s="731" t="s">
        <v>913</v>
      </c>
      <c r="K143" s="731" t="s">
        <v>914</v>
      </c>
      <c r="L143" s="734">
        <v>26.429999999999996</v>
      </c>
      <c r="M143" s="734">
        <v>3</v>
      </c>
      <c r="N143" s="735">
        <v>79.289999999999992</v>
      </c>
    </row>
    <row r="144" spans="1:14" ht="14.45" customHeight="1" x14ac:dyDescent="0.2">
      <c r="A144" s="729" t="s">
        <v>588</v>
      </c>
      <c r="B144" s="730" t="s">
        <v>589</v>
      </c>
      <c r="C144" s="731" t="s">
        <v>609</v>
      </c>
      <c r="D144" s="732" t="s">
        <v>610</v>
      </c>
      <c r="E144" s="733">
        <v>50113001</v>
      </c>
      <c r="F144" s="732" t="s">
        <v>675</v>
      </c>
      <c r="G144" s="731" t="s">
        <v>687</v>
      </c>
      <c r="H144" s="731">
        <v>214427</v>
      </c>
      <c r="I144" s="731">
        <v>214427</v>
      </c>
      <c r="J144" s="731" t="s">
        <v>915</v>
      </c>
      <c r="K144" s="731" t="s">
        <v>916</v>
      </c>
      <c r="L144" s="734">
        <v>16.575941520467836</v>
      </c>
      <c r="M144" s="734">
        <v>3420</v>
      </c>
      <c r="N144" s="735">
        <v>56689.72</v>
      </c>
    </row>
    <row r="145" spans="1:14" ht="14.45" customHeight="1" x14ac:dyDescent="0.2">
      <c r="A145" s="729" t="s">
        <v>588</v>
      </c>
      <c r="B145" s="730" t="s">
        <v>589</v>
      </c>
      <c r="C145" s="731" t="s">
        <v>609</v>
      </c>
      <c r="D145" s="732" t="s">
        <v>610</v>
      </c>
      <c r="E145" s="733">
        <v>50113001</v>
      </c>
      <c r="F145" s="732" t="s">
        <v>675</v>
      </c>
      <c r="G145" s="731" t="s">
        <v>687</v>
      </c>
      <c r="H145" s="731">
        <v>113768</v>
      </c>
      <c r="I145" s="731">
        <v>13768</v>
      </c>
      <c r="J145" s="731" t="s">
        <v>917</v>
      </c>
      <c r="K145" s="731" t="s">
        <v>918</v>
      </c>
      <c r="L145" s="734">
        <v>89.649999999999991</v>
      </c>
      <c r="M145" s="734">
        <v>3</v>
      </c>
      <c r="N145" s="735">
        <v>268.95</v>
      </c>
    </row>
    <row r="146" spans="1:14" ht="14.45" customHeight="1" x14ac:dyDescent="0.2">
      <c r="A146" s="729" t="s">
        <v>588</v>
      </c>
      <c r="B146" s="730" t="s">
        <v>589</v>
      </c>
      <c r="C146" s="731" t="s">
        <v>609</v>
      </c>
      <c r="D146" s="732" t="s">
        <v>610</v>
      </c>
      <c r="E146" s="733">
        <v>50113001</v>
      </c>
      <c r="F146" s="732" t="s">
        <v>675</v>
      </c>
      <c r="G146" s="731" t="s">
        <v>687</v>
      </c>
      <c r="H146" s="731">
        <v>848765</v>
      </c>
      <c r="I146" s="731">
        <v>107938</v>
      </c>
      <c r="J146" s="731" t="s">
        <v>917</v>
      </c>
      <c r="K146" s="731" t="s">
        <v>919</v>
      </c>
      <c r="L146" s="734">
        <v>128.32540816326531</v>
      </c>
      <c r="M146" s="734">
        <v>98</v>
      </c>
      <c r="N146" s="735">
        <v>12575.89</v>
      </c>
    </row>
    <row r="147" spans="1:14" ht="14.45" customHeight="1" x14ac:dyDescent="0.2">
      <c r="A147" s="729" t="s">
        <v>588</v>
      </c>
      <c r="B147" s="730" t="s">
        <v>589</v>
      </c>
      <c r="C147" s="731" t="s">
        <v>609</v>
      </c>
      <c r="D147" s="732" t="s">
        <v>610</v>
      </c>
      <c r="E147" s="733">
        <v>50113001</v>
      </c>
      <c r="F147" s="732" t="s">
        <v>675</v>
      </c>
      <c r="G147" s="731" t="s">
        <v>687</v>
      </c>
      <c r="H147" s="731">
        <v>113767</v>
      </c>
      <c r="I147" s="731">
        <v>13767</v>
      </c>
      <c r="J147" s="731" t="s">
        <v>917</v>
      </c>
      <c r="K147" s="731" t="s">
        <v>920</v>
      </c>
      <c r="L147" s="734">
        <v>45.28</v>
      </c>
      <c r="M147" s="734">
        <v>1</v>
      </c>
      <c r="N147" s="735">
        <v>45.28</v>
      </c>
    </row>
    <row r="148" spans="1:14" ht="14.45" customHeight="1" x14ac:dyDescent="0.2">
      <c r="A148" s="729" t="s">
        <v>588</v>
      </c>
      <c r="B148" s="730" t="s">
        <v>589</v>
      </c>
      <c r="C148" s="731" t="s">
        <v>609</v>
      </c>
      <c r="D148" s="732" t="s">
        <v>610</v>
      </c>
      <c r="E148" s="733">
        <v>50113001</v>
      </c>
      <c r="F148" s="732" t="s">
        <v>675</v>
      </c>
      <c r="G148" s="731" t="s">
        <v>676</v>
      </c>
      <c r="H148" s="731">
        <v>213255</v>
      </c>
      <c r="I148" s="731">
        <v>213255</v>
      </c>
      <c r="J148" s="731" t="s">
        <v>921</v>
      </c>
      <c r="K148" s="731" t="s">
        <v>922</v>
      </c>
      <c r="L148" s="734">
        <v>125.57000000000001</v>
      </c>
      <c r="M148" s="734">
        <v>7</v>
      </c>
      <c r="N148" s="735">
        <v>878.99</v>
      </c>
    </row>
    <row r="149" spans="1:14" ht="14.45" customHeight="1" x14ac:dyDescent="0.2">
      <c r="A149" s="729" t="s">
        <v>588</v>
      </c>
      <c r="B149" s="730" t="s">
        <v>589</v>
      </c>
      <c r="C149" s="731" t="s">
        <v>609</v>
      </c>
      <c r="D149" s="732" t="s">
        <v>610</v>
      </c>
      <c r="E149" s="733">
        <v>50113001</v>
      </c>
      <c r="F149" s="732" t="s">
        <v>675</v>
      </c>
      <c r="G149" s="731" t="s">
        <v>687</v>
      </c>
      <c r="H149" s="731">
        <v>241308</v>
      </c>
      <c r="I149" s="731">
        <v>241308</v>
      </c>
      <c r="J149" s="731" t="s">
        <v>923</v>
      </c>
      <c r="K149" s="731" t="s">
        <v>924</v>
      </c>
      <c r="L149" s="734">
        <v>546.71333333333337</v>
      </c>
      <c r="M149" s="734">
        <v>30</v>
      </c>
      <c r="N149" s="735">
        <v>16401.400000000001</v>
      </c>
    </row>
    <row r="150" spans="1:14" ht="14.45" customHeight="1" x14ac:dyDescent="0.2">
      <c r="A150" s="729" t="s">
        <v>588</v>
      </c>
      <c r="B150" s="730" t="s">
        <v>589</v>
      </c>
      <c r="C150" s="731" t="s">
        <v>609</v>
      </c>
      <c r="D150" s="732" t="s">
        <v>610</v>
      </c>
      <c r="E150" s="733">
        <v>50113001</v>
      </c>
      <c r="F150" s="732" t="s">
        <v>675</v>
      </c>
      <c r="G150" s="731" t="s">
        <v>676</v>
      </c>
      <c r="H150" s="731">
        <v>502360</v>
      </c>
      <c r="I150" s="731">
        <v>9999999</v>
      </c>
      <c r="J150" s="731" t="s">
        <v>925</v>
      </c>
      <c r="K150" s="731" t="s">
        <v>329</v>
      </c>
      <c r="L150" s="734">
        <v>64178.400000000001</v>
      </c>
      <c r="M150" s="734">
        <v>1</v>
      </c>
      <c r="N150" s="735">
        <v>64178.400000000001</v>
      </c>
    </row>
    <row r="151" spans="1:14" ht="14.45" customHeight="1" x14ac:dyDescent="0.2">
      <c r="A151" s="729" t="s">
        <v>588</v>
      </c>
      <c r="B151" s="730" t="s">
        <v>589</v>
      </c>
      <c r="C151" s="731" t="s">
        <v>609</v>
      </c>
      <c r="D151" s="732" t="s">
        <v>610</v>
      </c>
      <c r="E151" s="733">
        <v>50113001</v>
      </c>
      <c r="F151" s="732" t="s">
        <v>675</v>
      </c>
      <c r="G151" s="731" t="s">
        <v>676</v>
      </c>
      <c r="H151" s="731">
        <v>845813</v>
      </c>
      <c r="I151" s="731">
        <v>9999999</v>
      </c>
      <c r="J151" s="731" t="s">
        <v>926</v>
      </c>
      <c r="K151" s="731" t="s">
        <v>329</v>
      </c>
      <c r="L151" s="734">
        <v>591.20000000000005</v>
      </c>
      <c r="M151" s="734">
        <v>2</v>
      </c>
      <c r="N151" s="735">
        <v>1182.4000000000001</v>
      </c>
    </row>
    <row r="152" spans="1:14" ht="14.45" customHeight="1" x14ac:dyDescent="0.2">
      <c r="A152" s="729" t="s">
        <v>588</v>
      </c>
      <c r="B152" s="730" t="s">
        <v>589</v>
      </c>
      <c r="C152" s="731" t="s">
        <v>609</v>
      </c>
      <c r="D152" s="732" t="s">
        <v>610</v>
      </c>
      <c r="E152" s="733">
        <v>50113001</v>
      </c>
      <c r="F152" s="732" t="s">
        <v>675</v>
      </c>
      <c r="G152" s="731" t="s">
        <v>676</v>
      </c>
      <c r="H152" s="731">
        <v>193104</v>
      </c>
      <c r="I152" s="731">
        <v>93104</v>
      </c>
      <c r="J152" s="731" t="s">
        <v>927</v>
      </c>
      <c r="K152" s="731" t="s">
        <v>928</v>
      </c>
      <c r="L152" s="734">
        <v>48.952500000000008</v>
      </c>
      <c r="M152" s="734">
        <v>4</v>
      </c>
      <c r="N152" s="735">
        <v>195.81000000000003</v>
      </c>
    </row>
    <row r="153" spans="1:14" ht="14.45" customHeight="1" x14ac:dyDescent="0.2">
      <c r="A153" s="729" t="s">
        <v>588</v>
      </c>
      <c r="B153" s="730" t="s">
        <v>589</v>
      </c>
      <c r="C153" s="731" t="s">
        <v>609</v>
      </c>
      <c r="D153" s="732" t="s">
        <v>610</v>
      </c>
      <c r="E153" s="733">
        <v>50113001</v>
      </c>
      <c r="F153" s="732" t="s">
        <v>675</v>
      </c>
      <c r="G153" s="731" t="s">
        <v>676</v>
      </c>
      <c r="H153" s="731">
        <v>193105</v>
      </c>
      <c r="I153" s="731">
        <v>93105</v>
      </c>
      <c r="J153" s="731" t="s">
        <v>927</v>
      </c>
      <c r="K153" s="731" t="s">
        <v>929</v>
      </c>
      <c r="L153" s="734">
        <v>207.47296296296295</v>
      </c>
      <c r="M153" s="734">
        <v>27</v>
      </c>
      <c r="N153" s="735">
        <v>5601.7699999999995</v>
      </c>
    </row>
    <row r="154" spans="1:14" ht="14.45" customHeight="1" x14ac:dyDescent="0.2">
      <c r="A154" s="729" t="s">
        <v>588</v>
      </c>
      <c r="B154" s="730" t="s">
        <v>589</v>
      </c>
      <c r="C154" s="731" t="s">
        <v>609</v>
      </c>
      <c r="D154" s="732" t="s">
        <v>610</v>
      </c>
      <c r="E154" s="733">
        <v>50113001</v>
      </c>
      <c r="F154" s="732" t="s">
        <v>675</v>
      </c>
      <c r="G154" s="731" t="s">
        <v>687</v>
      </c>
      <c r="H154" s="731">
        <v>192034</v>
      </c>
      <c r="I154" s="731">
        <v>92034</v>
      </c>
      <c r="J154" s="731" t="s">
        <v>930</v>
      </c>
      <c r="K154" s="731" t="s">
        <v>931</v>
      </c>
      <c r="L154" s="734">
        <v>125.88</v>
      </c>
      <c r="M154" s="734">
        <v>2</v>
      </c>
      <c r="N154" s="735">
        <v>251.76</v>
      </c>
    </row>
    <row r="155" spans="1:14" ht="14.45" customHeight="1" x14ac:dyDescent="0.2">
      <c r="A155" s="729" t="s">
        <v>588</v>
      </c>
      <c r="B155" s="730" t="s">
        <v>589</v>
      </c>
      <c r="C155" s="731" t="s">
        <v>609</v>
      </c>
      <c r="D155" s="732" t="s">
        <v>610</v>
      </c>
      <c r="E155" s="733">
        <v>50113001</v>
      </c>
      <c r="F155" s="732" t="s">
        <v>675</v>
      </c>
      <c r="G155" s="731" t="s">
        <v>687</v>
      </c>
      <c r="H155" s="731">
        <v>144997</v>
      </c>
      <c r="I155" s="731">
        <v>44997</v>
      </c>
      <c r="J155" s="731" t="s">
        <v>932</v>
      </c>
      <c r="K155" s="731" t="s">
        <v>933</v>
      </c>
      <c r="L155" s="734">
        <v>238.21999999999997</v>
      </c>
      <c r="M155" s="734">
        <v>1</v>
      </c>
      <c r="N155" s="735">
        <v>238.21999999999997</v>
      </c>
    </row>
    <row r="156" spans="1:14" ht="14.45" customHeight="1" x14ac:dyDescent="0.2">
      <c r="A156" s="729" t="s">
        <v>588</v>
      </c>
      <c r="B156" s="730" t="s">
        <v>589</v>
      </c>
      <c r="C156" s="731" t="s">
        <v>609</v>
      </c>
      <c r="D156" s="732" t="s">
        <v>610</v>
      </c>
      <c r="E156" s="733">
        <v>50113001</v>
      </c>
      <c r="F156" s="732" t="s">
        <v>675</v>
      </c>
      <c r="G156" s="731" t="s">
        <v>687</v>
      </c>
      <c r="H156" s="731">
        <v>192587</v>
      </c>
      <c r="I156" s="731">
        <v>92587</v>
      </c>
      <c r="J156" s="731" t="s">
        <v>934</v>
      </c>
      <c r="K156" s="731" t="s">
        <v>935</v>
      </c>
      <c r="L156" s="734">
        <v>58.360000000000014</v>
      </c>
      <c r="M156" s="734">
        <v>2</v>
      </c>
      <c r="N156" s="735">
        <v>116.72000000000003</v>
      </c>
    </row>
    <row r="157" spans="1:14" ht="14.45" customHeight="1" x14ac:dyDescent="0.2">
      <c r="A157" s="729" t="s">
        <v>588</v>
      </c>
      <c r="B157" s="730" t="s">
        <v>589</v>
      </c>
      <c r="C157" s="731" t="s">
        <v>609</v>
      </c>
      <c r="D157" s="732" t="s">
        <v>610</v>
      </c>
      <c r="E157" s="733">
        <v>50113001</v>
      </c>
      <c r="F157" s="732" t="s">
        <v>675</v>
      </c>
      <c r="G157" s="731" t="s">
        <v>687</v>
      </c>
      <c r="H157" s="731">
        <v>237626</v>
      </c>
      <c r="I157" s="731">
        <v>237626</v>
      </c>
      <c r="J157" s="731" t="s">
        <v>936</v>
      </c>
      <c r="K157" s="731" t="s">
        <v>937</v>
      </c>
      <c r="L157" s="734">
        <v>239.5685542168676</v>
      </c>
      <c r="M157" s="734">
        <v>664</v>
      </c>
      <c r="N157" s="735">
        <v>159073.52000000008</v>
      </c>
    </row>
    <row r="158" spans="1:14" ht="14.45" customHeight="1" x14ac:dyDescent="0.2">
      <c r="A158" s="729" t="s">
        <v>588</v>
      </c>
      <c r="B158" s="730" t="s">
        <v>589</v>
      </c>
      <c r="C158" s="731" t="s">
        <v>609</v>
      </c>
      <c r="D158" s="732" t="s">
        <v>610</v>
      </c>
      <c r="E158" s="733">
        <v>50113001</v>
      </c>
      <c r="F158" s="732" t="s">
        <v>675</v>
      </c>
      <c r="G158" s="731" t="s">
        <v>676</v>
      </c>
      <c r="H158" s="731">
        <v>184090</v>
      </c>
      <c r="I158" s="731">
        <v>84090</v>
      </c>
      <c r="J158" s="731" t="s">
        <v>690</v>
      </c>
      <c r="K158" s="731" t="s">
        <v>691</v>
      </c>
      <c r="L158" s="734">
        <v>60.083437499999974</v>
      </c>
      <c r="M158" s="734">
        <v>192</v>
      </c>
      <c r="N158" s="735">
        <v>11536.019999999995</v>
      </c>
    </row>
    <row r="159" spans="1:14" ht="14.45" customHeight="1" x14ac:dyDescent="0.2">
      <c r="A159" s="729" t="s">
        <v>588</v>
      </c>
      <c r="B159" s="730" t="s">
        <v>589</v>
      </c>
      <c r="C159" s="731" t="s">
        <v>609</v>
      </c>
      <c r="D159" s="732" t="s">
        <v>610</v>
      </c>
      <c r="E159" s="733">
        <v>50113001</v>
      </c>
      <c r="F159" s="732" t="s">
        <v>675</v>
      </c>
      <c r="G159" s="731" t="s">
        <v>687</v>
      </c>
      <c r="H159" s="731">
        <v>136755</v>
      </c>
      <c r="I159" s="731">
        <v>136755</v>
      </c>
      <c r="J159" s="731" t="s">
        <v>938</v>
      </c>
      <c r="K159" s="731" t="s">
        <v>939</v>
      </c>
      <c r="L159" s="734">
        <v>4480.3491752577356</v>
      </c>
      <c r="M159" s="734">
        <v>97</v>
      </c>
      <c r="N159" s="735">
        <v>434593.87000000034</v>
      </c>
    </row>
    <row r="160" spans="1:14" ht="14.45" customHeight="1" x14ac:dyDescent="0.2">
      <c r="A160" s="729" t="s">
        <v>588</v>
      </c>
      <c r="B160" s="730" t="s">
        <v>589</v>
      </c>
      <c r="C160" s="731" t="s">
        <v>609</v>
      </c>
      <c r="D160" s="732" t="s">
        <v>610</v>
      </c>
      <c r="E160" s="733">
        <v>50113001</v>
      </c>
      <c r="F160" s="732" t="s">
        <v>675</v>
      </c>
      <c r="G160" s="731" t="s">
        <v>687</v>
      </c>
      <c r="H160" s="731">
        <v>136754</v>
      </c>
      <c r="I160" s="731">
        <v>136754</v>
      </c>
      <c r="J160" s="731" t="s">
        <v>938</v>
      </c>
      <c r="K160" s="731" t="s">
        <v>940</v>
      </c>
      <c r="L160" s="734">
        <v>950.43</v>
      </c>
      <c r="M160" s="734">
        <v>12</v>
      </c>
      <c r="N160" s="735">
        <v>11405.16</v>
      </c>
    </row>
    <row r="161" spans="1:14" ht="14.45" customHeight="1" x14ac:dyDescent="0.2">
      <c r="A161" s="729" t="s">
        <v>588</v>
      </c>
      <c r="B161" s="730" t="s">
        <v>589</v>
      </c>
      <c r="C161" s="731" t="s">
        <v>609</v>
      </c>
      <c r="D161" s="732" t="s">
        <v>610</v>
      </c>
      <c r="E161" s="733">
        <v>50113001</v>
      </c>
      <c r="F161" s="732" t="s">
        <v>675</v>
      </c>
      <c r="G161" s="731" t="s">
        <v>676</v>
      </c>
      <c r="H161" s="731">
        <v>221074</v>
      </c>
      <c r="I161" s="731">
        <v>221074</v>
      </c>
      <c r="J161" s="731" t="s">
        <v>941</v>
      </c>
      <c r="K161" s="731" t="s">
        <v>942</v>
      </c>
      <c r="L161" s="734">
        <v>76.330000000000013</v>
      </c>
      <c r="M161" s="734">
        <v>1</v>
      </c>
      <c r="N161" s="735">
        <v>76.330000000000013</v>
      </c>
    </row>
    <row r="162" spans="1:14" ht="14.45" customHeight="1" x14ac:dyDescent="0.2">
      <c r="A162" s="729" t="s">
        <v>588</v>
      </c>
      <c r="B162" s="730" t="s">
        <v>589</v>
      </c>
      <c r="C162" s="731" t="s">
        <v>609</v>
      </c>
      <c r="D162" s="732" t="s">
        <v>610</v>
      </c>
      <c r="E162" s="733">
        <v>50113001</v>
      </c>
      <c r="F162" s="732" t="s">
        <v>675</v>
      </c>
      <c r="G162" s="731" t="s">
        <v>676</v>
      </c>
      <c r="H162" s="731">
        <v>230423</v>
      </c>
      <c r="I162" s="731">
        <v>230423</v>
      </c>
      <c r="J162" s="731" t="s">
        <v>941</v>
      </c>
      <c r="K162" s="731" t="s">
        <v>943</v>
      </c>
      <c r="L162" s="734">
        <v>39.850000000000016</v>
      </c>
      <c r="M162" s="734">
        <v>1</v>
      </c>
      <c r="N162" s="735">
        <v>39.850000000000016</v>
      </c>
    </row>
    <row r="163" spans="1:14" ht="14.45" customHeight="1" x14ac:dyDescent="0.2">
      <c r="A163" s="729" t="s">
        <v>588</v>
      </c>
      <c r="B163" s="730" t="s">
        <v>589</v>
      </c>
      <c r="C163" s="731" t="s">
        <v>609</v>
      </c>
      <c r="D163" s="732" t="s">
        <v>610</v>
      </c>
      <c r="E163" s="733">
        <v>50113001</v>
      </c>
      <c r="F163" s="732" t="s">
        <v>675</v>
      </c>
      <c r="G163" s="731" t="s">
        <v>676</v>
      </c>
      <c r="H163" s="731">
        <v>846346</v>
      </c>
      <c r="I163" s="731">
        <v>119672</v>
      </c>
      <c r="J163" s="731" t="s">
        <v>944</v>
      </c>
      <c r="K163" s="731" t="s">
        <v>945</v>
      </c>
      <c r="L163" s="734">
        <v>120.96000000000002</v>
      </c>
      <c r="M163" s="734">
        <v>1</v>
      </c>
      <c r="N163" s="735">
        <v>120.96000000000002</v>
      </c>
    </row>
    <row r="164" spans="1:14" ht="14.45" customHeight="1" x14ac:dyDescent="0.2">
      <c r="A164" s="729" t="s">
        <v>588</v>
      </c>
      <c r="B164" s="730" t="s">
        <v>589</v>
      </c>
      <c r="C164" s="731" t="s">
        <v>609</v>
      </c>
      <c r="D164" s="732" t="s">
        <v>610</v>
      </c>
      <c r="E164" s="733">
        <v>50113001</v>
      </c>
      <c r="F164" s="732" t="s">
        <v>675</v>
      </c>
      <c r="G164" s="731" t="s">
        <v>676</v>
      </c>
      <c r="H164" s="731">
        <v>117011</v>
      </c>
      <c r="I164" s="731">
        <v>17011</v>
      </c>
      <c r="J164" s="731" t="s">
        <v>946</v>
      </c>
      <c r="K164" s="731" t="s">
        <v>947</v>
      </c>
      <c r="L164" s="734">
        <v>144.87000000000003</v>
      </c>
      <c r="M164" s="734">
        <v>75</v>
      </c>
      <c r="N164" s="735">
        <v>10865.250000000002</v>
      </c>
    </row>
    <row r="165" spans="1:14" ht="14.45" customHeight="1" x14ac:dyDescent="0.2">
      <c r="A165" s="729" t="s">
        <v>588</v>
      </c>
      <c r="B165" s="730" t="s">
        <v>589</v>
      </c>
      <c r="C165" s="731" t="s">
        <v>609</v>
      </c>
      <c r="D165" s="732" t="s">
        <v>610</v>
      </c>
      <c r="E165" s="733">
        <v>50113001</v>
      </c>
      <c r="F165" s="732" t="s">
        <v>675</v>
      </c>
      <c r="G165" s="731" t="s">
        <v>676</v>
      </c>
      <c r="H165" s="731">
        <v>103542</v>
      </c>
      <c r="I165" s="731">
        <v>3542</v>
      </c>
      <c r="J165" s="731" t="s">
        <v>948</v>
      </c>
      <c r="K165" s="731" t="s">
        <v>949</v>
      </c>
      <c r="L165" s="734">
        <v>35.290000000000006</v>
      </c>
      <c r="M165" s="734">
        <v>3</v>
      </c>
      <c r="N165" s="735">
        <v>105.87000000000002</v>
      </c>
    </row>
    <row r="166" spans="1:14" ht="14.45" customHeight="1" x14ac:dyDescent="0.2">
      <c r="A166" s="729" t="s">
        <v>588</v>
      </c>
      <c r="B166" s="730" t="s">
        <v>589</v>
      </c>
      <c r="C166" s="731" t="s">
        <v>609</v>
      </c>
      <c r="D166" s="732" t="s">
        <v>610</v>
      </c>
      <c r="E166" s="733">
        <v>50113001</v>
      </c>
      <c r="F166" s="732" t="s">
        <v>675</v>
      </c>
      <c r="G166" s="731" t="s">
        <v>676</v>
      </c>
      <c r="H166" s="731">
        <v>844831</v>
      </c>
      <c r="I166" s="731">
        <v>9999999</v>
      </c>
      <c r="J166" s="731" t="s">
        <v>950</v>
      </c>
      <c r="K166" s="731" t="s">
        <v>951</v>
      </c>
      <c r="L166" s="734">
        <v>2920.0099999999998</v>
      </c>
      <c r="M166" s="734">
        <v>4</v>
      </c>
      <c r="N166" s="735">
        <v>11680.039999999999</v>
      </c>
    </row>
    <row r="167" spans="1:14" ht="14.45" customHeight="1" x14ac:dyDescent="0.2">
      <c r="A167" s="729" t="s">
        <v>588</v>
      </c>
      <c r="B167" s="730" t="s">
        <v>589</v>
      </c>
      <c r="C167" s="731" t="s">
        <v>609</v>
      </c>
      <c r="D167" s="732" t="s">
        <v>610</v>
      </c>
      <c r="E167" s="733">
        <v>50113001</v>
      </c>
      <c r="F167" s="732" t="s">
        <v>675</v>
      </c>
      <c r="G167" s="731" t="s">
        <v>676</v>
      </c>
      <c r="H167" s="731">
        <v>232606</v>
      </c>
      <c r="I167" s="731">
        <v>232606</v>
      </c>
      <c r="J167" s="731" t="s">
        <v>952</v>
      </c>
      <c r="K167" s="731" t="s">
        <v>953</v>
      </c>
      <c r="L167" s="734">
        <v>112.42863636363636</v>
      </c>
      <c r="M167" s="734">
        <v>22</v>
      </c>
      <c r="N167" s="735">
        <v>2473.4299999999998</v>
      </c>
    </row>
    <row r="168" spans="1:14" ht="14.45" customHeight="1" x14ac:dyDescent="0.2">
      <c r="A168" s="729" t="s">
        <v>588</v>
      </c>
      <c r="B168" s="730" t="s">
        <v>589</v>
      </c>
      <c r="C168" s="731" t="s">
        <v>609</v>
      </c>
      <c r="D168" s="732" t="s">
        <v>610</v>
      </c>
      <c r="E168" s="733">
        <v>50113001</v>
      </c>
      <c r="F168" s="732" t="s">
        <v>675</v>
      </c>
      <c r="G168" s="731" t="s">
        <v>676</v>
      </c>
      <c r="H168" s="731">
        <v>228730</v>
      </c>
      <c r="I168" s="731">
        <v>228730</v>
      </c>
      <c r="J168" s="731" t="s">
        <v>954</v>
      </c>
      <c r="K168" s="731" t="s">
        <v>955</v>
      </c>
      <c r="L168" s="734">
        <v>1078</v>
      </c>
      <c r="M168" s="734">
        <v>2</v>
      </c>
      <c r="N168" s="735">
        <v>2156</v>
      </c>
    </row>
    <row r="169" spans="1:14" ht="14.45" customHeight="1" x14ac:dyDescent="0.2">
      <c r="A169" s="729" t="s">
        <v>588</v>
      </c>
      <c r="B169" s="730" t="s">
        <v>589</v>
      </c>
      <c r="C169" s="731" t="s">
        <v>609</v>
      </c>
      <c r="D169" s="732" t="s">
        <v>610</v>
      </c>
      <c r="E169" s="733">
        <v>50113001</v>
      </c>
      <c r="F169" s="732" t="s">
        <v>675</v>
      </c>
      <c r="G169" s="731" t="s">
        <v>676</v>
      </c>
      <c r="H169" s="731">
        <v>230424</v>
      </c>
      <c r="I169" s="731">
        <v>230424</v>
      </c>
      <c r="J169" s="731" t="s">
        <v>956</v>
      </c>
      <c r="K169" s="731" t="s">
        <v>957</v>
      </c>
      <c r="L169" s="734">
        <v>153.87999999999997</v>
      </c>
      <c r="M169" s="734">
        <v>3</v>
      </c>
      <c r="N169" s="735">
        <v>461.63999999999987</v>
      </c>
    </row>
    <row r="170" spans="1:14" ht="14.45" customHeight="1" x14ac:dyDescent="0.2">
      <c r="A170" s="729" t="s">
        <v>588</v>
      </c>
      <c r="B170" s="730" t="s">
        <v>589</v>
      </c>
      <c r="C170" s="731" t="s">
        <v>609</v>
      </c>
      <c r="D170" s="732" t="s">
        <v>610</v>
      </c>
      <c r="E170" s="733">
        <v>50113001</v>
      </c>
      <c r="F170" s="732" t="s">
        <v>675</v>
      </c>
      <c r="G170" s="731" t="s">
        <v>676</v>
      </c>
      <c r="H170" s="731">
        <v>100113</v>
      </c>
      <c r="I170" s="731">
        <v>113</v>
      </c>
      <c r="J170" s="731" t="s">
        <v>958</v>
      </c>
      <c r="K170" s="731" t="s">
        <v>959</v>
      </c>
      <c r="L170" s="734">
        <v>45.92499999999999</v>
      </c>
      <c r="M170" s="734">
        <v>60</v>
      </c>
      <c r="N170" s="735">
        <v>2755.4999999999995</v>
      </c>
    </row>
    <row r="171" spans="1:14" ht="14.45" customHeight="1" x14ac:dyDescent="0.2">
      <c r="A171" s="729" t="s">
        <v>588</v>
      </c>
      <c r="B171" s="730" t="s">
        <v>589</v>
      </c>
      <c r="C171" s="731" t="s">
        <v>609</v>
      </c>
      <c r="D171" s="732" t="s">
        <v>610</v>
      </c>
      <c r="E171" s="733">
        <v>50113001</v>
      </c>
      <c r="F171" s="732" t="s">
        <v>675</v>
      </c>
      <c r="G171" s="731" t="s">
        <v>676</v>
      </c>
      <c r="H171" s="731">
        <v>241672</v>
      </c>
      <c r="I171" s="731">
        <v>241672</v>
      </c>
      <c r="J171" s="731" t="s">
        <v>960</v>
      </c>
      <c r="K171" s="731" t="s">
        <v>961</v>
      </c>
      <c r="L171" s="734">
        <v>111.40999999999998</v>
      </c>
      <c r="M171" s="734">
        <v>96</v>
      </c>
      <c r="N171" s="735">
        <v>10695.359999999999</v>
      </c>
    </row>
    <row r="172" spans="1:14" ht="14.45" customHeight="1" x14ac:dyDescent="0.2">
      <c r="A172" s="729" t="s">
        <v>588</v>
      </c>
      <c r="B172" s="730" t="s">
        <v>589</v>
      </c>
      <c r="C172" s="731" t="s">
        <v>609</v>
      </c>
      <c r="D172" s="732" t="s">
        <v>610</v>
      </c>
      <c r="E172" s="733">
        <v>50113001</v>
      </c>
      <c r="F172" s="732" t="s">
        <v>675</v>
      </c>
      <c r="G172" s="731" t="s">
        <v>676</v>
      </c>
      <c r="H172" s="731">
        <v>104071</v>
      </c>
      <c r="I172" s="731">
        <v>4071</v>
      </c>
      <c r="J172" s="731" t="s">
        <v>962</v>
      </c>
      <c r="K172" s="731" t="s">
        <v>963</v>
      </c>
      <c r="L172" s="734">
        <v>222.36333333333334</v>
      </c>
      <c r="M172" s="734">
        <v>9</v>
      </c>
      <c r="N172" s="735">
        <v>2001.27</v>
      </c>
    </row>
    <row r="173" spans="1:14" ht="14.45" customHeight="1" x14ac:dyDescent="0.2">
      <c r="A173" s="729" t="s">
        <v>588</v>
      </c>
      <c r="B173" s="730" t="s">
        <v>589</v>
      </c>
      <c r="C173" s="731" t="s">
        <v>609</v>
      </c>
      <c r="D173" s="732" t="s">
        <v>610</v>
      </c>
      <c r="E173" s="733">
        <v>50113001</v>
      </c>
      <c r="F173" s="732" t="s">
        <v>675</v>
      </c>
      <c r="G173" s="731" t="s">
        <v>676</v>
      </c>
      <c r="H173" s="731">
        <v>102479</v>
      </c>
      <c r="I173" s="731">
        <v>2479</v>
      </c>
      <c r="J173" s="731" t="s">
        <v>962</v>
      </c>
      <c r="K173" s="731" t="s">
        <v>964</v>
      </c>
      <c r="L173" s="734">
        <v>65.489999999999995</v>
      </c>
      <c r="M173" s="734">
        <v>6</v>
      </c>
      <c r="N173" s="735">
        <v>392.94</v>
      </c>
    </row>
    <row r="174" spans="1:14" ht="14.45" customHeight="1" x14ac:dyDescent="0.2">
      <c r="A174" s="729" t="s">
        <v>588</v>
      </c>
      <c r="B174" s="730" t="s">
        <v>589</v>
      </c>
      <c r="C174" s="731" t="s">
        <v>609</v>
      </c>
      <c r="D174" s="732" t="s">
        <v>610</v>
      </c>
      <c r="E174" s="733">
        <v>50113001</v>
      </c>
      <c r="F174" s="732" t="s">
        <v>675</v>
      </c>
      <c r="G174" s="731" t="s">
        <v>676</v>
      </c>
      <c r="H174" s="731">
        <v>846599</v>
      </c>
      <c r="I174" s="731">
        <v>107754</v>
      </c>
      <c r="J174" s="731" t="s">
        <v>965</v>
      </c>
      <c r="K174" s="731" t="s">
        <v>329</v>
      </c>
      <c r="L174" s="734">
        <v>132.36562500000002</v>
      </c>
      <c r="M174" s="734">
        <v>48</v>
      </c>
      <c r="N174" s="735">
        <v>6353.5500000000011</v>
      </c>
    </row>
    <row r="175" spans="1:14" ht="14.45" customHeight="1" x14ac:dyDescent="0.2">
      <c r="A175" s="729" t="s">
        <v>588</v>
      </c>
      <c r="B175" s="730" t="s">
        <v>589</v>
      </c>
      <c r="C175" s="731" t="s">
        <v>609</v>
      </c>
      <c r="D175" s="732" t="s">
        <v>610</v>
      </c>
      <c r="E175" s="733">
        <v>50113001</v>
      </c>
      <c r="F175" s="732" t="s">
        <v>675</v>
      </c>
      <c r="G175" s="731" t="s">
        <v>676</v>
      </c>
      <c r="H175" s="731">
        <v>158425</v>
      </c>
      <c r="I175" s="731">
        <v>58425</v>
      </c>
      <c r="J175" s="731" t="s">
        <v>966</v>
      </c>
      <c r="K175" s="731" t="s">
        <v>967</v>
      </c>
      <c r="L175" s="734">
        <v>61.02</v>
      </c>
      <c r="M175" s="734">
        <v>2</v>
      </c>
      <c r="N175" s="735">
        <v>122.04</v>
      </c>
    </row>
    <row r="176" spans="1:14" ht="14.45" customHeight="1" x14ac:dyDescent="0.2">
      <c r="A176" s="729" t="s">
        <v>588</v>
      </c>
      <c r="B176" s="730" t="s">
        <v>589</v>
      </c>
      <c r="C176" s="731" t="s">
        <v>609</v>
      </c>
      <c r="D176" s="732" t="s">
        <v>610</v>
      </c>
      <c r="E176" s="733">
        <v>50113001</v>
      </c>
      <c r="F176" s="732" t="s">
        <v>675</v>
      </c>
      <c r="G176" s="731" t="s">
        <v>676</v>
      </c>
      <c r="H176" s="731">
        <v>154539</v>
      </c>
      <c r="I176" s="731">
        <v>54539</v>
      </c>
      <c r="J176" s="731" t="s">
        <v>968</v>
      </c>
      <c r="K176" s="731" t="s">
        <v>969</v>
      </c>
      <c r="L176" s="734">
        <v>59.957857142857158</v>
      </c>
      <c r="M176" s="734">
        <v>14</v>
      </c>
      <c r="N176" s="735">
        <v>839.4100000000002</v>
      </c>
    </row>
    <row r="177" spans="1:14" ht="14.45" customHeight="1" x14ac:dyDescent="0.2">
      <c r="A177" s="729" t="s">
        <v>588</v>
      </c>
      <c r="B177" s="730" t="s">
        <v>589</v>
      </c>
      <c r="C177" s="731" t="s">
        <v>609</v>
      </c>
      <c r="D177" s="732" t="s">
        <v>610</v>
      </c>
      <c r="E177" s="733">
        <v>50113001</v>
      </c>
      <c r="F177" s="732" t="s">
        <v>675</v>
      </c>
      <c r="G177" s="731" t="s">
        <v>676</v>
      </c>
      <c r="H177" s="731">
        <v>179327</v>
      </c>
      <c r="I177" s="731">
        <v>179327</v>
      </c>
      <c r="J177" s="731" t="s">
        <v>970</v>
      </c>
      <c r="K177" s="731" t="s">
        <v>863</v>
      </c>
      <c r="L177" s="734">
        <v>74.320000000000007</v>
      </c>
      <c r="M177" s="734">
        <v>1</v>
      </c>
      <c r="N177" s="735">
        <v>74.320000000000007</v>
      </c>
    </row>
    <row r="178" spans="1:14" ht="14.45" customHeight="1" x14ac:dyDescent="0.2">
      <c r="A178" s="729" t="s">
        <v>588</v>
      </c>
      <c r="B178" s="730" t="s">
        <v>589</v>
      </c>
      <c r="C178" s="731" t="s">
        <v>609</v>
      </c>
      <c r="D178" s="732" t="s">
        <v>610</v>
      </c>
      <c r="E178" s="733">
        <v>50113001</v>
      </c>
      <c r="F178" s="732" t="s">
        <v>675</v>
      </c>
      <c r="G178" s="731" t="s">
        <v>687</v>
      </c>
      <c r="H178" s="731">
        <v>207273</v>
      </c>
      <c r="I178" s="731">
        <v>207273</v>
      </c>
      <c r="J178" s="731" t="s">
        <v>971</v>
      </c>
      <c r="K178" s="731" t="s">
        <v>972</v>
      </c>
      <c r="L178" s="734">
        <v>503.6</v>
      </c>
      <c r="M178" s="734">
        <v>1</v>
      </c>
      <c r="N178" s="735">
        <v>503.6</v>
      </c>
    </row>
    <row r="179" spans="1:14" ht="14.45" customHeight="1" x14ac:dyDescent="0.2">
      <c r="A179" s="729" t="s">
        <v>588</v>
      </c>
      <c r="B179" s="730" t="s">
        <v>589</v>
      </c>
      <c r="C179" s="731" t="s">
        <v>609</v>
      </c>
      <c r="D179" s="732" t="s">
        <v>610</v>
      </c>
      <c r="E179" s="733">
        <v>50113001</v>
      </c>
      <c r="F179" s="732" t="s">
        <v>675</v>
      </c>
      <c r="G179" s="731" t="s">
        <v>676</v>
      </c>
      <c r="H179" s="731">
        <v>175091</v>
      </c>
      <c r="I179" s="731">
        <v>175091</v>
      </c>
      <c r="J179" s="731" t="s">
        <v>973</v>
      </c>
      <c r="K179" s="731" t="s">
        <v>974</v>
      </c>
      <c r="L179" s="734">
        <v>723.20000000000039</v>
      </c>
      <c r="M179" s="734">
        <v>1</v>
      </c>
      <c r="N179" s="735">
        <v>723.20000000000039</v>
      </c>
    </row>
    <row r="180" spans="1:14" ht="14.45" customHeight="1" x14ac:dyDescent="0.2">
      <c r="A180" s="729" t="s">
        <v>588</v>
      </c>
      <c r="B180" s="730" t="s">
        <v>589</v>
      </c>
      <c r="C180" s="731" t="s">
        <v>609</v>
      </c>
      <c r="D180" s="732" t="s">
        <v>610</v>
      </c>
      <c r="E180" s="733">
        <v>50113001</v>
      </c>
      <c r="F180" s="732" t="s">
        <v>675</v>
      </c>
      <c r="G180" s="731" t="s">
        <v>676</v>
      </c>
      <c r="H180" s="731">
        <v>226523</v>
      </c>
      <c r="I180" s="731">
        <v>226523</v>
      </c>
      <c r="J180" s="731" t="s">
        <v>975</v>
      </c>
      <c r="K180" s="731" t="s">
        <v>976</v>
      </c>
      <c r="L180" s="734">
        <v>51.96</v>
      </c>
      <c r="M180" s="734">
        <v>55</v>
      </c>
      <c r="N180" s="735">
        <v>2857.8</v>
      </c>
    </row>
    <row r="181" spans="1:14" ht="14.45" customHeight="1" x14ac:dyDescent="0.2">
      <c r="A181" s="729" t="s">
        <v>588</v>
      </c>
      <c r="B181" s="730" t="s">
        <v>589</v>
      </c>
      <c r="C181" s="731" t="s">
        <v>609</v>
      </c>
      <c r="D181" s="732" t="s">
        <v>610</v>
      </c>
      <c r="E181" s="733">
        <v>50113001</v>
      </c>
      <c r="F181" s="732" t="s">
        <v>675</v>
      </c>
      <c r="G181" s="731" t="s">
        <v>687</v>
      </c>
      <c r="H181" s="731">
        <v>147285</v>
      </c>
      <c r="I181" s="731">
        <v>47285</v>
      </c>
      <c r="J181" s="731" t="s">
        <v>977</v>
      </c>
      <c r="K181" s="731" t="s">
        <v>978</v>
      </c>
      <c r="L181" s="734">
        <v>772.06</v>
      </c>
      <c r="M181" s="734">
        <v>1</v>
      </c>
      <c r="N181" s="735">
        <v>772.06</v>
      </c>
    </row>
    <row r="182" spans="1:14" ht="14.45" customHeight="1" x14ac:dyDescent="0.2">
      <c r="A182" s="729" t="s">
        <v>588</v>
      </c>
      <c r="B182" s="730" t="s">
        <v>589</v>
      </c>
      <c r="C182" s="731" t="s">
        <v>609</v>
      </c>
      <c r="D182" s="732" t="s">
        <v>610</v>
      </c>
      <c r="E182" s="733">
        <v>50113001</v>
      </c>
      <c r="F182" s="732" t="s">
        <v>675</v>
      </c>
      <c r="G182" s="731" t="s">
        <v>676</v>
      </c>
      <c r="H182" s="731">
        <v>920235</v>
      </c>
      <c r="I182" s="731">
        <v>15880</v>
      </c>
      <c r="J182" s="731" t="s">
        <v>979</v>
      </c>
      <c r="K182" s="731" t="s">
        <v>329</v>
      </c>
      <c r="L182" s="734">
        <v>163.57000000000002</v>
      </c>
      <c r="M182" s="734">
        <v>2</v>
      </c>
      <c r="N182" s="735">
        <v>327.14000000000004</v>
      </c>
    </row>
    <row r="183" spans="1:14" ht="14.45" customHeight="1" x14ac:dyDescent="0.2">
      <c r="A183" s="729" t="s">
        <v>588</v>
      </c>
      <c r="B183" s="730" t="s">
        <v>589</v>
      </c>
      <c r="C183" s="731" t="s">
        <v>609</v>
      </c>
      <c r="D183" s="732" t="s">
        <v>610</v>
      </c>
      <c r="E183" s="733">
        <v>50113001</v>
      </c>
      <c r="F183" s="732" t="s">
        <v>675</v>
      </c>
      <c r="G183" s="731" t="s">
        <v>676</v>
      </c>
      <c r="H183" s="731">
        <v>905097</v>
      </c>
      <c r="I183" s="731">
        <v>158767</v>
      </c>
      <c r="J183" s="731" t="s">
        <v>980</v>
      </c>
      <c r="K183" s="731" t="s">
        <v>981</v>
      </c>
      <c r="L183" s="734">
        <v>167.4199929167448</v>
      </c>
      <c r="M183" s="734">
        <v>80</v>
      </c>
      <c r="N183" s="735">
        <v>13393.599433339585</v>
      </c>
    </row>
    <row r="184" spans="1:14" ht="14.45" customHeight="1" x14ac:dyDescent="0.2">
      <c r="A184" s="729" t="s">
        <v>588</v>
      </c>
      <c r="B184" s="730" t="s">
        <v>589</v>
      </c>
      <c r="C184" s="731" t="s">
        <v>609</v>
      </c>
      <c r="D184" s="732" t="s">
        <v>610</v>
      </c>
      <c r="E184" s="733">
        <v>50113001</v>
      </c>
      <c r="F184" s="732" t="s">
        <v>675</v>
      </c>
      <c r="G184" s="731" t="s">
        <v>676</v>
      </c>
      <c r="H184" s="731">
        <v>23987</v>
      </c>
      <c r="I184" s="731">
        <v>23987</v>
      </c>
      <c r="J184" s="731" t="s">
        <v>982</v>
      </c>
      <c r="K184" s="731" t="s">
        <v>983</v>
      </c>
      <c r="L184" s="734">
        <v>167.42</v>
      </c>
      <c r="M184" s="734">
        <v>3</v>
      </c>
      <c r="N184" s="735">
        <v>502.26</v>
      </c>
    </row>
    <row r="185" spans="1:14" ht="14.45" customHeight="1" x14ac:dyDescent="0.2">
      <c r="A185" s="729" t="s">
        <v>588</v>
      </c>
      <c r="B185" s="730" t="s">
        <v>589</v>
      </c>
      <c r="C185" s="731" t="s">
        <v>609</v>
      </c>
      <c r="D185" s="732" t="s">
        <v>610</v>
      </c>
      <c r="E185" s="733">
        <v>50113001</v>
      </c>
      <c r="F185" s="732" t="s">
        <v>675</v>
      </c>
      <c r="G185" s="731" t="s">
        <v>676</v>
      </c>
      <c r="H185" s="731">
        <v>900240</v>
      </c>
      <c r="I185" s="731">
        <v>0</v>
      </c>
      <c r="J185" s="731" t="s">
        <v>984</v>
      </c>
      <c r="K185" s="731" t="s">
        <v>329</v>
      </c>
      <c r="L185" s="734">
        <v>67.759996253264575</v>
      </c>
      <c r="M185" s="734">
        <v>10</v>
      </c>
      <c r="N185" s="735">
        <v>677.5999625326458</v>
      </c>
    </row>
    <row r="186" spans="1:14" ht="14.45" customHeight="1" x14ac:dyDescent="0.2">
      <c r="A186" s="729" t="s">
        <v>588</v>
      </c>
      <c r="B186" s="730" t="s">
        <v>589</v>
      </c>
      <c r="C186" s="731" t="s">
        <v>609</v>
      </c>
      <c r="D186" s="732" t="s">
        <v>610</v>
      </c>
      <c r="E186" s="733">
        <v>50113001</v>
      </c>
      <c r="F186" s="732" t="s">
        <v>675</v>
      </c>
      <c r="G186" s="731" t="s">
        <v>676</v>
      </c>
      <c r="H186" s="731">
        <v>215476</v>
      </c>
      <c r="I186" s="731">
        <v>215476</v>
      </c>
      <c r="J186" s="731" t="s">
        <v>985</v>
      </c>
      <c r="K186" s="731" t="s">
        <v>986</v>
      </c>
      <c r="L186" s="734">
        <v>122.95999999999998</v>
      </c>
      <c r="M186" s="734">
        <v>1</v>
      </c>
      <c r="N186" s="735">
        <v>122.95999999999998</v>
      </c>
    </row>
    <row r="187" spans="1:14" ht="14.45" customHeight="1" x14ac:dyDescent="0.2">
      <c r="A187" s="729" t="s">
        <v>588</v>
      </c>
      <c r="B187" s="730" t="s">
        <v>589</v>
      </c>
      <c r="C187" s="731" t="s">
        <v>609</v>
      </c>
      <c r="D187" s="732" t="s">
        <v>610</v>
      </c>
      <c r="E187" s="733">
        <v>50113001</v>
      </c>
      <c r="F187" s="732" t="s">
        <v>675</v>
      </c>
      <c r="G187" s="731" t="s">
        <v>329</v>
      </c>
      <c r="H187" s="731">
        <v>215473</v>
      </c>
      <c r="I187" s="731">
        <v>215473</v>
      </c>
      <c r="J187" s="731" t="s">
        <v>987</v>
      </c>
      <c r="K187" s="731" t="s">
        <v>988</v>
      </c>
      <c r="L187" s="734">
        <v>336.26999999999992</v>
      </c>
      <c r="M187" s="734">
        <v>2</v>
      </c>
      <c r="N187" s="735">
        <v>672.53999999999985</v>
      </c>
    </row>
    <row r="188" spans="1:14" ht="14.45" customHeight="1" x14ac:dyDescent="0.2">
      <c r="A188" s="729" t="s">
        <v>588</v>
      </c>
      <c r="B188" s="730" t="s">
        <v>589</v>
      </c>
      <c r="C188" s="731" t="s">
        <v>609</v>
      </c>
      <c r="D188" s="732" t="s">
        <v>610</v>
      </c>
      <c r="E188" s="733">
        <v>50113001</v>
      </c>
      <c r="F188" s="732" t="s">
        <v>675</v>
      </c>
      <c r="G188" s="731" t="s">
        <v>329</v>
      </c>
      <c r="H188" s="731">
        <v>215474</v>
      </c>
      <c r="I188" s="731">
        <v>215474</v>
      </c>
      <c r="J188" s="731" t="s">
        <v>989</v>
      </c>
      <c r="K188" s="731" t="s">
        <v>990</v>
      </c>
      <c r="L188" s="734">
        <v>531.38</v>
      </c>
      <c r="M188" s="734">
        <v>71</v>
      </c>
      <c r="N188" s="735">
        <v>37727.980000000003</v>
      </c>
    </row>
    <row r="189" spans="1:14" ht="14.45" customHeight="1" x14ac:dyDescent="0.2">
      <c r="A189" s="729" t="s">
        <v>588</v>
      </c>
      <c r="B189" s="730" t="s">
        <v>589</v>
      </c>
      <c r="C189" s="731" t="s">
        <v>609</v>
      </c>
      <c r="D189" s="732" t="s">
        <v>610</v>
      </c>
      <c r="E189" s="733">
        <v>50113001</v>
      </c>
      <c r="F189" s="732" t="s">
        <v>675</v>
      </c>
      <c r="G189" s="731" t="s">
        <v>676</v>
      </c>
      <c r="H189" s="731">
        <v>501596</v>
      </c>
      <c r="I189" s="731">
        <v>0</v>
      </c>
      <c r="J189" s="731" t="s">
        <v>991</v>
      </c>
      <c r="K189" s="731" t="s">
        <v>992</v>
      </c>
      <c r="L189" s="734">
        <v>113.26</v>
      </c>
      <c r="M189" s="734">
        <v>1</v>
      </c>
      <c r="N189" s="735">
        <v>113.26</v>
      </c>
    </row>
    <row r="190" spans="1:14" ht="14.45" customHeight="1" x14ac:dyDescent="0.2">
      <c r="A190" s="729" t="s">
        <v>588</v>
      </c>
      <c r="B190" s="730" t="s">
        <v>589</v>
      </c>
      <c r="C190" s="731" t="s">
        <v>609</v>
      </c>
      <c r="D190" s="732" t="s">
        <v>610</v>
      </c>
      <c r="E190" s="733">
        <v>50113001</v>
      </c>
      <c r="F190" s="732" t="s">
        <v>675</v>
      </c>
      <c r="G190" s="731" t="s">
        <v>329</v>
      </c>
      <c r="H190" s="731">
        <v>154151</v>
      </c>
      <c r="I190" s="731">
        <v>54151</v>
      </c>
      <c r="J190" s="731" t="s">
        <v>993</v>
      </c>
      <c r="K190" s="731" t="s">
        <v>994</v>
      </c>
      <c r="L190" s="734">
        <v>108.99999999999999</v>
      </c>
      <c r="M190" s="734">
        <v>1</v>
      </c>
      <c r="N190" s="735">
        <v>108.99999999999999</v>
      </c>
    </row>
    <row r="191" spans="1:14" ht="14.45" customHeight="1" x14ac:dyDescent="0.2">
      <c r="A191" s="729" t="s">
        <v>588</v>
      </c>
      <c r="B191" s="730" t="s">
        <v>589</v>
      </c>
      <c r="C191" s="731" t="s">
        <v>609</v>
      </c>
      <c r="D191" s="732" t="s">
        <v>610</v>
      </c>
      <c r="E191" s="733">
        <v>50113001</v>
      </c>
      <c r="F191" s="732" t="s">
        <v>675</v>
      </c>
      <c r="G191" s="731" t="s">
        <v>329</v>
      </c>
      <c r="H191" s="731">
        <v>134505</v>
      </c>
      <c r="I191" s="731">
        <v>134505</v>
      </c>
      <c r="J191" s="731" t="s">
        <v>995</v>
      </c>
      <c r="K191" s="731" t="s">
        <v>996</v>
      </c>
      <c r="L191" s="734">
        <v>99.903333333333322</v>
      </c>
      <c r="M191" s="734">
        <v>3</v>
      </c>
      <c r="N191" s="735">
        <v>299.70999999999998</v>
      </c>
    </row>
    <row r="192" spans="1:14" ht="14.45" customHeight="1" x14ac:dyDescent="0.2">
      <c r="A192" s="729" t="s">
        <v>588</v>
      </c>
      <c r="B192" s="730" t="s">
        <v>589</v>
      </c>
      <c r="C192" s="731" t="s">
        <v>609</v>
      </c>
      <c r="D192" s="732" t="s">
        <v>610</v>
      </c>
      <c r="E192" s="733">
        <v>50113001</v>
      </c>
      <c r="F192" s="732" t="s">
        <v>675</v>
      </c>
      <c r="G192" s="731" t="s">
        <v>676</v>
      </c>
      <c r="H192" s="731">
        <v>239534</v>
      </c>
      <c r="I192" s="731">
        <v>239534</v>
      </c>
      <c r="J192" s="731" t="s">
        <v>997</v>
      </c>
      <c r="K192" s="731" t="s">
        <v>998</v>
      </c>
      <c r="L192" s="734">
        <v>293.78999999999991</v>
      </c>
      <c r="M192" s="734">
        <v>1</v>
      </c>
      <c r="N192" s="735">
        <v>293.78999999999991</v>
      </c>
    </row>
    <row r="193" spans="1:14" ht="14.45" customHeight="1" x14ac:dyDescent="0.2">
      <c r="A193" s="729" t="s">
        <v>588</v>
      </c>
      <c r="B193" s="730" t="s">
        <v>589</v>
      </c>
      <c r="C193" s="731" t="s">
        <v>609</v>
      </c>
      <c r="D193" s="732" t="s">
        <v>610</v>
      </c>
      <c r="E193" s="733">
        <v>50113001</v>
      </c>
      <c r="F193" s="732" t="s">
        <v>675</v>
      </c>
      <c r="G193" s="731" t="s">
        <v>676</v>
      </c>
      <c r="H193" s="731">
        <v>173838</v>
      </c>
      <c r="I193" s="731">
        <v>173838</v>
      </c>
      <c r="J193" s="731" t="s">
        <v>999</v>
      </c>
      <c r="K193" s="731" t="s">
        <v>1000</v>
      </c>
      <c r="L193" s="734">
        <v>19031.935555555556</v>
      </c>
      <c r="M193" s="734">
        <v>9</v>
      </c>
      <c r="N193" s="735">
        <v>171287.42</v>
      </c>
    </row>
    <row r="194" spans="1:14" ht="14.45" customHeight="1" x14ac:dyDescent="0.2">
      <c r="A194" s="729" t="s">
        <v>588</v>
      </c>
      <c r="B194" s="730" t="s">
        <v>589</v>
      </c>
      <c r="C194" s="731" t="s">
        <v>609</v>
      </c>
      <c r="D194" s="732" t="s">
        <v>610</v>
      </c>
      <c r="E194" s="733">
        <v>50113001</v>
      </c>
      <c r="F194" s="732" t="s">
        <v>675</v>
      </c>
      <c r="G194" s="731" t="s">
        <v>676</v>
      </c>
      <c r="H194" s="731">
        <v>502196</v>
      </c>
      <c r="I194" s="731">
        <v>9999999</v>
      </c>
      <c r="J194" s="731" t="s">
        <v>1001</v>
      </c>
      <c r="K194" s="731" t="s">
        <v>1002</v>
      </c>
      <c r="L194" s="734">
        <v>20855.12</v>
      </c>
      <c r="M194" s="734">
        <v>2</v>
      </c>
      <c r="N194" s="735">
        <v>41710.239999999998</v>
      </c>
    </row>
    <row r="195" spans="1:14" ht="14.45" customHeight="1" x14ac:dyDescent="0.2">
      <c r="A195" s="729" t="s">
        <v>588</v>
      </c>
      <c r="B195" s="730" t="s">
        <v>589</v>
      </c>
      <c r="C195" s="731" t="s">
        <v>609</v>
      </c>
      <c r="D195" s="732" t="s">
        <v>610</v>
      </c>
      <c r="E195" s="733">
        <v>50113001</v>
      </c>
      <c r="F195" s="732" t="s">
        <v>675</v>
      </c>
      <c r="G195" s="731" t="s">
        <v>676</v>
      </c>
      <c r="H195" s="731">
        <v>992958</v>
      </c>
      <c r="I195" s="731">
        <v>169869</v>
      </c>
      <c r="J195" s="731" t="s">
        <v>1003</v>
      </c>
      <c r="K195" s="731" t="s">
        <v>1004</v>
      </c>
      <c r="L195" s="734">
        <v>57.46</v>
      </c>
      <c r="M195" s="734">
        <v>1</v>
      </c>
      <c r="N195" s="735">
        <v>57.46</v>
      </c>
    </row>
    <row r="196" spans="1:14" ht="14.45" customHeight="1" x14ac:dyDescent="0.2">
      <c r="A196" s="729" t="s">
        <v>588</v>
      </c>
      <c r="B196" s="730" t="s">
        <v>589</v>
      </c>
      <c r="C196" s="731" t="s">
        <v>609</v>
      </c>
      <c r="D196" s="732" t="s">
        <v>610</v>
      </c>
      <c r="E196" s="733">
        <v>50113001</v>
      </c>
      <c r="F196" s="732" t="s">
        <v>675</v>
      </c>
      <c r="G196" s="731" t="s">
        <v>676</v>
      </c>
      <c r="H196" s="731">
        <v>145273</v>
      </c>
      <c r="I196" s="731">
        <v>45273</v>
      </c>
      <c r="J196" s="731" t="s">
        <v>1005</v>
      </c>
      <c r="K196" s="731" t="s">
        <v>1006</v>
      </c>
      <c r="L196" s="734">
        <v>23.91</v>
      </c>
      <c r="M196" s="734">
        <v>1</v>
      </c>
      <c r="N196" s="735">
        <v>23.91</v>
      </c>
    </row>
    <row r="197" spans="1:14" ht="14.45" customHeight="1" x14ac:dyDescent="0.2">
      <c r="A197" s="729" t="s">
        <v>588</v>
      </c>
      <c r="B197" s="730" t="s">
        <v>589</v>
      </c>
      <c r="C197" s="731" t="s">
        <v>609</v>
      </c>
      <c r="D197" s="732" t="s">
        <v>610</v>
      </c>
      <c r="E197" s="733">
        <v>50113001</v>
      </c>
      <c r="F197" s="732" t="s">
        <v>675</v>
      </c>
      <c r="G197" s="731" t="s">
        <v>676</v>
      </c>
      <c r="H197" s="731">
        <v>162597</v>
      </c>
      <c r="I197" s="731">
        <v>62597</v>
      </c>
      <c r="J197" s="731" t="s">
        <v>1007</v>
      </c>
      <c r="K197" s="731" t="s">
        <v>1008</v>
      </c>
      <c r="L197" s="734">
        <v>77.89</v>
      </c>
      <c r="M197" s="734">
        <v>1</v>
      </c>
      <c r="N197" s="735">
        <v>77.89</v>
      </c>
    </row>
    <row r="198" spans="1:14" ht="14.45" customHeight="1" x14ac:dyDescent="0.2">
      <c r="A198" s="729" t="s">
        <v>588</v>
      </c>
      <c r="B198" s="730" t="s">
        <v>589</v>
      </c>
      <c r="C198" s="731" t="s">
        <v>609</v>
      </c>
      <c r="D198" s="732" t="s">
        <v>610</v>
      </c>
      <c r="E198" s="733">
        <v>50113001</v>
      </c>
      <c r="F198" s="732" t="s">
        <v>675</v>
      </c>
      <c r="G198" s="731" t="s">
        <v>676</v>
      </c>
      <c r="H198" s="731">
        <v>166015</v>
      </c>
      <c r="I198" s="731">
        <v>66015</v>
      </c>
      <c r="J198" s="731" t="s">
        <v>1009</v>
      </c>
      <c r="K198" s="731" t="s">
        <v>1010</v>
      </c>
      <c r="L198" s="734">
        <v>83.86</v>
      </c>
      <c r="M198" s="734">
        <v>2</v>
      </c>
      <c r="N198" s="735">
        <v>167.72</v>
      </c>
    </row>
    <row r="199" spans="1:14" ht="14.45" customHeight="1" x14ac:dyDescent="0.2">
      <c r="A199" s="729" t="s">
        <v>588</v>
      </c>
      <c r="B199" s="730" t="s">
        <v>589</v>
      </c>
      <c r="C199" s="731" t="s">
        <v>609</v>
      </c>
      <c r="D199" s="732" t="s">
        <v>610</v>
      </c>
      <c r="E199" s="733">
        <v>50113001</v>
      </c>
      <c r="F199" s="732" t="s">
        <v>675</v>
      </c>
      <c r="G199" s="731" t="s">
        <v>676</v>
      </c>
      <c r="H199" s="731">
        <v>197026</v>
      </c>
      <c r="I199" s="731">
        <v>97026</v>
      </c>
      <c r="J199" s="731" t="s">
        <v>1011</v>
      </c>
      <c r="K199" s="731" t="s">
        <v>1012</v>
      </c>
      <c r="L199" s="734">
        <v>45.070000000000007</v>
      </c>
      <c r="M199" s="734">
        <v>2</v>
      </c>
      <c r="N199" s="735">
        <v>90.140000000000015</v>
      </c>
    </row>
    <row r="200" spans="1:14" ht="14.45" customHeight="1" x14ac:dyDescent="0.2">
      <c r="A200" s="729" t="s">
        <v>588</v>
      </c>
      <c r="B200" s="730" t="s">
        <v>589</v>
      </c>
      <c r="C200" s="731" t="s">
        <v>609</v>
      </c>
      <c r="D200" s="732" t="s">
        <v>610</v>
      </c>
      <c r="E200" s="733">
        <v>50113001</v>
      </c>
      <c r="F200" s="732" t="s">
        <v>675</v>
      </c>
      <c r="G200" s="731" t="s">
        <v>676</v>
      </c>
      <c r="H200" s="731">
        <v>202796</v>
      </c>
      <c r="I200" s="731">
        <v>202796</v>
      </c>
      <c r="J200" s="731" t="s">
        <v>1013</v>
      </c>
      <c r="K200" s="731" t="s">
        <v>1014</v>
      </c>
      <c r="L200" s="734">
        <v>331.2</v>
      </c>
      <c r="M200" s="734">
        <v>1</v>
      </c>
      <c r="N200" s="735">
        <v>331.2</v>
      </c>
    </row>
    <row r="201" spans="1:14" ht="14.45" customHeight="1" x14ac:dyDescent="0.2">
      <c r="A201" s="729" t="s">
        <v>588</v>
      </c>
      <c r="B201" s="730" t="s">
        <v>589</v>
      </c>
      <c r="C201" s="731" t="s">
        <v>609</v>
      </c>
      <c r="D201" s="732" t="s">
        <v>610</v>
      </c>
      <c r="E201" s="733">
        <v>50113001</v>
      </c>
      <c r="F201" s="732" t="s">
        <v>675</v>
      </c>
      <c r="G201" s="731" t="s">
        <v>676</v>
      </c>
      <c r="H201" s="731">
        <v>162083</v>
      </c>
      <c r="I201" s="731">
        <v>162083</v>
      </c>
      <c r="J201" s="731" t="s">
        <v>1013</v>
      </c>
      <c r="K201" s="731" t="s">
        <v>1015</v>
      </c>
      <c r="L201" s="734">
        <v>511.56999999999994</v>
      </c>
      <c r="M201" s="734">
        <v>1</v>
      </c>
      <c r="N201" s="735">
        <v>511.56999999999994</v>
      </c>
    </row>
    <row r="202" spans="1:14" ht="14.45" customHeight="1" x14ac:dyDescent="0.2">
      <c r="A202" s="729" t="s">
        <v>588</v>
      </c>
      <c r="B202" s="730" t="s">
        <v>589</v>
      </c>
      <c r="C202" s="731" t="s">
        <v>609</v>
      </c>
      <c r="D202" s="732" t="s">
        <v>610</v>
      </c>
      <c r="E202" s="733">
        <v>50113001</v>
      </c>
      <c r="F202" s="732" t="s">
        <v>675</v>
      </c>
      <c r="G202" s="731" t="s">
        <v>676</v>
      </c>
      <c r="H202" s="731">
        <v>992047</v>
      </c>
      <c r="I202" s="731">
        <v>0</v>
      </c>
      <c r="J202" s="731" t="s">
        <v>1016</v>
      </c>
      <c r="K202" s="731" t="s">
        <v>329</v>
      </c>
      <c r="L202" s="734">
        <v>165.01</v>
      </c>
      <c r="M202" s="734">
        <v>1</v>
      </c>
      <c r="N202" s="735">
        <v>165.01</v>
      </c>
    </row>
    <row r="203" spans="1:14" ht="14.45" customHeight="1" x14ac:dyDescent="0.2">
      <c r="A203" s="729" t="s">
        <v>588</v>
      </c>
      <c r="B203" s="730" t="s">
        <v>589</v>
      </c>
      <c r="C203" s="731" t="s">
        <v>609</v>
      </c>
      <c r="D203" s="732" t="s">
        <v>610</v>
      </c>
      <c r="E203" s="733">
        <v>50113001</v>
      </c>
      <c r="F203" s="732" t="s">
        <v>675</v>
      </c>
      <c r="G203" s="731" t="s">
        <v>676</v>
      </c>
      <c r="H203" s="731">
        <v>846113</v>
      </c>
      <c r="I203" s="731">
        <v>107712</v>
      </c>
      <c r="J203" s="731" t="s">
        <v>1017</v>
      </c>
      <c r="K203" s="731" t="s">
        <v>1018</v>
      </c>
      <c r="L203" s="734">
        <v>240.57000000000002</v>
      </c>
      <c r="M203" s="734">
        <v>6</v>
      </c>
      <c r="N203" s="735">
        <v>1443.42</v>
      </c>
    </row>
    <row r="204" spans="1:14" ht="14.45" customHeight="1" x14ac:dyDescent="0.2">
      <c r="A204" s="729" t="s">
        <v>588</v>
      </c>
      <c r="B204" s="730" t="s">
        <v>589</v>
      </c>
      <c r="C204" s="731" t="s">
        <v>609</v>
      </c>
      <c r="D204" s="732" t="s">
        <v>610</v>
      </c>
      <c r="E204" s="733">
        <v>50113001</v>
      </c>
      <c r="F204" s="732" t="s">
        <v>675</v>
      </c>
      <c r="G204" s="731" t="s">
        <v>676</v>
      </c>
      <c r="H204" s="731">
        <v>199680</v>
      </c>
      <c r="I204" s="731">
        <v>199680</v>
      </c>
      <c r="J204" s="731" t="s">
        <v>1019</v>
      </c>
      <c r="K204" s="731" t="s">
        <v>1020</v>
      </c>
      <c r="L204" s="734">
        <v>362.46</v>
      </c>
      <c r="M204" s="734">
        <v>17</v>
      </c>
      <c r="N204" s="735">
        <v>6161.82</v>
      </c>
    </row>
    <row r="205" spans="1:14" ht="14.45" customHeight="1" x14ac:dyDescent="0.2">
      <c r="A205" s="729" t="s">
        <v>588</v>
      </c>
      <c r="B205" s="730" t="s">
        <v>589</v>
      </c>
      <c r="C205" s="731" t="s">
        <v>609</v>
      </c>
      <c r="D205" s="732" t="s">
        <v>610</v>
      </c>
      <c r="E205" s="733">
        <v>50113001</v>
      </c>
      <c r="F205" s="732" t="s">
        <v>675</v>
      </c>
      <c r="G205" s="731" t="s">
        <v>676</v>
      </c>
      <c r="H205" s="731">
        <v>187076</v>
      </c>
      <c r="I205" s="731">
        <v>87076</v>
      </c>
      <c r="J205" s="731" t="s">
        <v>1021</v>
      </c>
      <c r="K205" s="731" t="s">
        <v>1022</v>
      </c>
      <c r="L205" s="734">
        <v>135.59000000000003</v>
      </c>
      <c r="M205" s="734">
        <v>4</v>
      </c>
      <c r="N205" s="735">
        <v>542.36000000000013</v>
      </c>
    </row>
    <row r="206" spans="1:14" ht="14.45" customHeight="1" x14ac:dyDescent="0.2">
      <c r="A206" s="729" t="s">
        <v>588</v>
      </c>
      <c r="B206" s="730" t="s">
        <v>589</v>
      </c>
      <c r="C206" s="731" t="s">
        <v>609</v>
      </c>
      <c r="D206" s="732" t="s">
        <v>610</v>
      </c>
      <c r="E206" s="733">
        <v>50113001</v>
      </c>
      <c r="F206" s="732" t="s">
        <v>675</v>
      </c>
      <c r="G206" s="731" t="s">
        <v>676</v>
      </c>
      <c r="H206" s="731">
        <v>192757</v>
      </c>
      <c r="I206" s="731">
        <v>92757</v>
      </c>
      <c r="J206" s="731" t="s">
        <v>1021</v>
      </c>
      <c r="K206" s="731" t="s">
        <v>1023</v>
      </c>
      <c r="L206" s="734">
        <v>74.249999999999986</v>
      </c>
      <c r="M206" s="734">
        <v>2</v>
      </c>
      <c r="N206" s="735">
        <v>148.49999999999997</v>
      </c>
    </row>
    <row r="207" spans="1:14" ht="14.45" customHeight="1" x14ac:dyDescent="0.2">
      <c r="A207" s="729" t="s">
        <v>588</v>
      </c>
      <c r="B207" s="730" t="s">
        <v>589</v>
      </c>
      <c r="C207" s="731" t="s">
        <v>609</v>
      </c>
      <c r="D207" s="732" t="s">
        <v>610</v>
      </c>
      <c r="E207" s="733">
        <v>50113001</v>
      </c>
      <c r="F207" s="732" t="s">
        <v>675</v>
      </c>
      <c r="G207" s="731" t="s">
        <v>676</v>
      </c>
      <c r="H207" s="731">
        <v>849971</v>
      </c>
      <c r="I207" s="731">
        <v>137494</v>
      </c>
      <c r="J207" s="731" t="s">
        <v>1024</v>
      </c>
      <c r="K207" s="731" t="s">
        <v>329</v>
      </c>
      <c r="L207" s="734">
        <v>579.44999999999993</v>
      </c>
      <c r="M207" s="734">
        <v>1</v>
      </c>
      <c r="N207" s="735">
        <v>579.44999999999993</v>
      </c>
    </row>
    <row r="208" spans="1:14" ht="14.45" customHeight="1" x14ac:dyDescent="0.2">
      <c r="A208" s="729" t="s">
        <v>588</v>
      </c>
      <c r="B208" s="730" t="s">
        <v>589</v>
      </c>
      <c r="C208" s="731" t="s">
        <v>609</v>
      </c>
      <c r="D208" s="732" t="s">
        <v>610</v>
      </c>
      <c r="E208" s="733">
        <v>50113001</v>
      </c>
      <c r="F208" s="732" t="s">
        <v>675</v>
      </c>
      <c r="G208" s="731" t="s">
        <v>676</v>
      </c>
      <c r="H208" s="731">
        <v>159465</v>
      </c>
      <c r="I208" s="731">
        <v>159465</v>
      </c>
      <c r="J208" s="731" t="s">
        <v>1025</v>
      </c>
      <c r="K208" s="731" t="s">
        <v>1026</v>
      </c>
      <c r="L208" s="734">
        <v>3359.5899999999997</v>
      </c>
      <c r="M208" s="734">
        <v>3</v>
      </c>
      <c r="N208" s="735">
        <v>10078.769999999999</v>
      </c>
    </row>
    <row r="209" spans="1:14" ht="14.45" customHeight="1" x14ac:dyDescent="0.2">
      <c r="A209" s="729" t="s">
        <v>588</v>
      </c>
      <c r="B209" s="730" t="s">
        <v>589</v>
      </c>
      <c r="C209" s="731" t="s">
        <v>609</v>
      </c>
      <c r="D209" s="732" t="s">
        <v>610</v>
      </c>
      <c r="E209" s="733">
        <v>50113001</v>
      </c>
      <c r="F209" s="732" t="s">
        <v>675</v>
      </c>
      <c r="G209" s="731" t="s">
        <v>676</v>
      </c>
      <c r="H209" s="731">
        <v>500618</v>
      </c>
      <c r="I209" s="731">
        <v>125753</v>
      </c>
      <c r="J209" s="731" t="s">
        <v>1027</v>
      </c>
      <c r="K209" s="731" t="s">
        <v>1028</v>
      </c>
      <c r="L209" s="734">
        <v>300.53999999999996</v>
      </c>
      <c r="M209" s="734">
        <v>1</v>
      </c>
      <c r="N209" s="735">
        <v>300.53999999999996</v>
      </c>
    </row>
    <row r="210" spans="1:14" ht="14.45" customHeight="1" x14ac:dyDescent="0.2">
      <c r="A210" s="729" t="s">
        <v>588</v>
      </c>
      <c r="B210" s="730" t="s">
        <v>589</v>
      </c>
      <c r="C210" s="731" t="s">
        <v>609</v>
      </c>
      <c r="D210" s="732" t="s">
        <v>610</v>
      </c>
      <c r="E210" s="733">
        <v>50113001</v>
      </c>
      <c r="F210" s="732" t="s">
        <v>675</v>
      </c>
      <c r="G210" s="731" t="s">
        <v>676</v>
      </c>
      <c r="H210" s="731">
        <v>181293</v>
      </c>
      <c r="I210" s="731">
        <v>181293</v>
      </c>
      <c r="J210" s="731" t="s">
        <v>1029</v>
      </c>
      <c r="K210" s="731" t="s">
        <v>1030</v>
      </c>
      <c r="L210" s="734">
        <v>224.11000000000004</v>
      </c>
      <c r="M210" s="734">
        <v>5</v>
      </c>
      <c r="N210" s="735">
        <v>1120.5500000000002</v>
      </c>
    </row>
    <row r="211" spans="1:14" ht="14.45" customHeight="1" x14ac:dyDescent="0.2">
      <c r="A211" s="729" t="s">
        <v>588</v>
      </c>
      <c r="B211" s="730" t="s">
        <v>589</v>
      </c>
      <c r="C211" s="731" t="s">
        <v>609</v>
      </c>
      <c r="D211" s="732" t="s">
        <v>610</v>
      </c>
      <c r="E211" s="733">
        <v>50113001</v>
      </c>
      <c r="F211" s="732" t="s">
        <v>675</v>
      </c>
      <c r="G211" s="731" t="s">
        <v>676</v>
      </c>
      <c r="H211" s="731">
        <v>225510</v>
      </c>
      <c r="I211" s="731">
        <v>225510</v>
      </c>
      <c r="J211" s="731" t="s">
        <v>1031</v>
      </c>
      <c r="K211" s="731" t="s">
        <v>1032</v>
      </c>
      <c r="L211" s="734">
        <v>64.72</v>
      </c>
      <c r="M211" s="734">
        <v>4</v>
      </c>
      <c r="N211" s="735">
        <v>258.88</v>
      </c>
    </row>
    <row r="212" spans="1:14" ht="14.45" customHeight="1" x14ac:dyDescent="0.2">
      <c r="A212" s="729" t="s">
        <v>588</v>
      </c>
      <c r="B212" s="730" t="s">
        <v>589</v>
      </c>
      <c r="C212" s="731" t="s">
        <v>609</v>
      </c>
      <c r="D212" s="732" t="s">
        <v>610</v>
      </c>
      <c r="E212" s="733">
        <v>50113001</v>
      </c>
      <c r="F212" s="732" t="s">
        <v>675</v>
      </c>
      <c r="G212" s="731" t="s">
        <v>687</v>
      </c>
      <c r="H212" s="731">
        <v>243130</v>
      </c>
      <c r="I212" s="731">
        <v>243130</v>
      </c>
      <c r="J212" s="731" t="s">
        <v>1033</v>
      </c>
      <c r="K212" s="731" t="s">
        <v>1034</v>
      </c>
      <c r="L212" s="734">
        <v>78.594999999999999</v>
      </c>
      <c r="M212" s="734">
        <v>2</v>
      </c>
      <c r="N212" s="735">
        <v>157.19</v>
      </c>
    </row>
    <row r="213" spans="1:14" ht="14.45" customHeight="1" x14ac:dyDescent="0.2">
      <c r="A213" s="729" t="s">
        <v>588</v>
      </c>
      <c r="B213" s="730" t="s">
        <v>589</v>
      </c>
      <c r="C213" s="731" t="s">
        <v>609</v>
      </c>
      <c r="D213" s="732" t="s">
        <v>610</v>
      </c>
      <c r="E213" s="733">
        <v>50113001</v>
      </c>
      <c r="F213" s="732" t="s">
        <v>675</v>
      </c>
      <c r="G213" s="731" t="s">
        <v>687</v>
      </c>
      <c r="H213" s="731">
        <v>243136</v>
      </c>
      <c r="I213" s="731">
        <v>243136</v>
      </c>
      <c r="J213" s="731" t="s">
        <v>1033</v>
      </c>
      <c r="K213" s="731" t="s">
        <v>1035</v>
      </c>
      <c r="L213" s="734">
        <v>130.97999999999993</v>
      </c>
      <c r="M213" s="734">
        <v>2</v>
      </c>
      <c r="N213" s="735">
        <v>261.95999999999987</v>
      </c>
    </row>
    <row r="214" spans="1:14" ht="14.45" customHeight="1" x14ac:dyDescent="0.2">
      <c r="A214" s="729" t="s">
        <v>588</v>
      </c>
      <c r="B214" s="730" t="s">
        <v>589</v>
      </c>
      <c r="C214" s="731" t="s">
        <v>609</v>
      </c>
      <c r="D214" s="732" t="s">
        <v>610</v>
      </c>
      <c r="E214" s="733">
        <v>50113001</v>
      </c>
      <c r="F214" s="732" t="s">
        <v>675</v>
      </c>
      <c r="G214" s="731" t="s">
        <v>687</v>
      </c>
      <c r="H214" s="731">
        <v>243131</v>
      </c>
      <c r="I214" s="731">
        <v>243131</v>
      </c>
      <c r="J214" s="731" t="s">
        <v>1033</v>
      </c>
      <c r="K214" s="731" t="s">
        <v>1036</v>
      </c>
      <c r="L214" s="734">
        <v>77.66</v>
      </c>
      <c r="M214" s="734">
        <v>4</v>
      </c>
      <c r="N214" s="735">
        <v>310.64</v>
      </c>
    </row>
    <row r="215" spans="1:14" ht="14.45" customHeight="1" x14ac:dyDescent="0.2">
      <c r="A215" s="729" t="s">
        <v>588</v>
      </c>
      <c r="B215" s="730" t="s">
        <v>589</v>
      </c>
      <c r="C215" s="731" t="s">
        <v>609</v>
      </c>
      <c r="D215" s="732" t="s">
        <v>610</v>
      </c>
      <c r="E215" s="733">
        <v>50113001</v>
      </c>
      <c r="F215" s="732" t="s">
        <v>675</v>
      </c>
      <c r="G215" s="731" t="s">
        <v>687</v>
      </c>
      <c r="H215" s="731">
        <v>243138</v>
      </c>
      <c r="I215" s="731">
        <v>243138</v>
      </c>
      <c r="J215" s="731" t="s">
        <v>1037</v>
      </c>
      <c r="K215" s="731" t="s">
        <v>1038</v>
      </c>
      <c r="L215" s="734">
        <v>61.04</v>
      </c>
      <c r="M215" s="734">
        <v>3</v>
      </c>
      <c r="N215" s="735">
        <v>183.12</v>
      </c>
    </row>
    <row r="216" spans="1:14" ht="14.45" customHeight="1" x14ac:dyDescent="0.2">
      <c r="A216" s="729" t="s">
        <v>588</v>
      </c>
      <c r="B216" s="730" t="s">
        <v>589</v>
      </c>
      <c r="C216" s="731" t="s">
        <v>609</v>
      </c>
      <c r="D216" s="732" t="s">
        <v>610</v>
      </c>
      <c r="E216" s="733">
        <v>50113001</v>
      </c>
      <c r="F216" s="732" t="s">
        <v>675</v>
      </c>
      <c r="G216" s="731" t="s">
        <v>676</v>
      </c>
      <c r="H216" s="731">
        <v>142613</v>
      </c>
      <c r="I216" s="731">
        <v>42613</v>
      </c>
      <c r="J216" s="731" t="s">
        <v>1039</v>
      </c>
      <c r="K216" s="731" t="s">
        <v>1040</v>
      </c>
      <c r="L216" s="734">
        <v>134.5</v>
      </c>
      <c r="M216" s="734">
        <v>1</v>
      </c>
      <c r="N216" s="735">
        <v>134.5</v>
      </c>
    </row>
    <row r="217" spans="1:14" ht="14.45" customHeight="1" x14ac:dyDescent="0.2">
      <c r="A217" s="729" t="s">
        <v>588</v>
      </c>
      <c r="B217" s="730" t="s">
        <v>589</v>
      </c>
      <c r="C217" s="731" t="s">
        <v>609</v>
      </c>
      <c r="D217" s="732" t="s">
        <v>610</v>
      </c>
      <c r="E217" s="733">
        <v>50113001</v>
      </c>
      <c r="F217" s="732" t="s">
        <v>675</v>
      </c>
      <c r="G217" s="731" t="s">
        <v>676</v>
      </c>
      <c r="H217" s="731">
        <v>149990</v>
      </c>
      <c r="I217" s="731">
        <v>49990</v>
      </c>
      <c r="J217" s="731" t="s">
        <v>1039</v>
      </c>
      <c r="K217" s="731" t="s">
        <v>1041</v>
      </c>
      <c r="L217" s="734">
        <v>170.35000000000005</v>
      </c>
      <c r="M217" s="734">
        <v>14</v>
      </c>
      <c r="N217" s="735">
        <v>2384.9000000000005</v>
      </c>
    </row>
    <row r="218" spans="1:14" ht="14.45" customHeight="1" x14ac:dyDescent="0.2">
      <c r="A218" s="729" t="s">
        <v>588</v>
      </c>
      <c r="B218" s="730" t="s">
        <v>589</v>
      </c>
      <c r="C218" s="731" t="s">
        <v>609</v>
      </c>
      <c r="D218" s="732" t="s">
        <v>610</v>
      </c>
      <c r="E218" s="733">
        <v>50113001</v>
      </c>
      <c r="F218" s="732" t="s">
        <v>675</v>
      </c>
      <c r="G218" s="731" t="s">
        <v>676</v>
      </c>
      <c r="H218" s="731">
        <v>196193</v>
      </c>
      <c r="I218" s="731">
        <v>96193</v>
      </c>
      <c r="J218" s="731" t="s">
        <v>1042</v>
      </c>
      <c r="K218" s="731" t="s">
        <v>1043</v>
      </c>
      <c r="L218" s="734">
        <v>39.239999999999995</v>
      </c>
      <c r="M218" s="734">
        <v>1</v>
      </c>
      <c r="N218" s="735">
        <v>39.239999999999995</v>
      </c>
    </row>
    <row r="219" spans="1:14" ht="14.45" customHeight="1" x14ac:dyDescent="0.2">
      <c r="A219" s="729" t="s">
        <v>588</v>
      </c>
      <c r="B219" s="730" t="s">
        <v>589</v>
      </c>
      <c r="C219" s="731" t="s">
        <v>609</v>
      </c>
      <c r="D219" s="732" t="s">
        <v>610</v>
      </c>
      <c r="E219" s="733">
        <v>50113001</v>
      </c>
      <c r="F219" s="732" t="s">
        <v>675</v>
      </c>
      <c r="G219" s="731" t="s">
        <v>676</v>
      </c>
      <c r="H219" s="731">
        <v>214598</v>
      </c>
      <c r="I219" s="731">
        <v>214598</v>
      </c>
      <c r="J219" s="731" t="s">
        <v>1044</v>
      </c>
      <c r="K219" s="731" t="s">
        <v>1045</v>
      </c>
      <c r="L219" s="734">
        <v>174.81</v>
      </c>
      <c r="M219" s="734">
        <v>2</v>
      </c>
      <c r="N219" s="735">
        <v>349.62</v>
      </c>
    </row>
    <row r="220" spans="1:14" ht="14.45" customHeight="1" x14ac:dyDescent="0.2">
      <c r="A220" s="729" t="s">
        <v>588</v>
      </c>
      <c r="B220" s="730" t="s">
        <v>589</v>
      </c>
      <c r="C220" s="731" t="s">
        <v>609</v>
      </c>
      <c r="D220" s="732" t="s">
        <v>610</v>
      </c>
      <c r="E220" s="733">
        <v>50113001</v>
      </c>
      <c r="F220" s="732" t="s">
        <v>675</v>
      </c>
      <c r="G220" s="731" t="s">
        <v>676</v>
      </c>
      <c r="H220" s="731">
        <v>229132</v>
      </c>
      <c r="I220" s="731">
        <v>229132</v>
      </c>
      <c r="J220" s="731" t="s">
        <v>1046</v>
      </c>
      <c r="K220" s="731" t="s">
        <v>1047</v>
      </c>
      <c r="L220" s="734">
        <v>89.621758241758258</v>
      </c>
      <c r="M220" s="734">
        <v>91</v>
      </c>
      <c r="N220" s="735">
        <v>8155.5800000000008</v>
      </c>
    </row>
    <row r="221" spans="1:14" ht="14.45" customHeight="1" x14ac:dyDescent="0.2">
      <c r="A221" s="729" t="s">
        <v>588</v>
      </c>
      <c r="B221" s="730" t="s">
        <v>589</v>
      </c>
      <c r="C221" s="731" t="s">
        <v>609</v>
      </c>
      <c r="D221" s="732" t="s">
        <v>610</v>
      </c>
      <c r="E221" s="733">
        <v>50113001</v>
      </c>
      <c r="F221" s="732" t="s">
        <v>675</v>
      </c>
      <c r="G221" s="731" t="s">
        <v>676</v>
      </c>
      <c r="H221" s="731">
        <v>225145</v>
      </c>
      <c r="I221" s="731">
        <v>225145</v>
      </c>
      <c r="J221" s="731" t="s">
        <v>1048</v>
      </c>
      <c r="K221" s="731" t="s">
        <v>1049</v>
      </c>
      <c r="L221" s="734">
        <v>75.89</v>
      </c>
      <c r="M221" s="734">
        <v>2</v>
      </c>
      <c r="N221" s="735">
        <v>151.78</v>
      </c>
    </row>
    <row r="222" spans="1:14" ht="14.45" customHeight="1" x14ac:dyDescent="0.2">
      <c r="A222" s="729" t="s">
        <v>588</v>
      </c>
      <c r="B222" s="730" t="s">
        <v>589</v>
      </c>
      <c r="C222" s="731" t="s">
        <v>609</v>
      </c>
      <c r="D222" s="732" t="s">
        <v>610</v>
      </c>
      <c r="E222" s="733">
        <v>50113001</v>
      </c>
      <c r="F222" s="732" t="s">
        <v>675</v>
      </c>
      <c r="G222" s="731" t="s">
        <v>676</v>
      </c>
      <c r="H222" s="731">
        <v>185266</v>
      </c>
      <c r="I222" s="731">
        <v>185266</v>
      </c>
      <c r="J222" s="731" t="s">
        <v>1050</v>
      </c>
      <c r="K222" s="731" t="s">
        <v>1051</v>
      </c>
      <c r="L222" s="734">
        <v>176.15</v>
      </c>
      <c r="M222" s="734">
        <v>2</v>
      </c>
      <c r="N222" s="735">
        <v>352.3</v>
      </c>
    </row>
    <row r="223" spans="1:14" ht="14.45" customHeight="1" x14ac:dyDescent="0.2">
      <c r="A223" s="729" t="s">
        <v>588</v>
      </c>
      <c r="B223" s="730" t="s">
        <v>589</v>
      </c>
      <c r="C223" s="731" t="s">
        <v>609</v>
      </c>
      <c r="D223" s="732" t="s">
        <v>610</v>
      </c>
      <c r="E223" s="733">
        <v>50113001</v>
      </c>
      <c r="F223" s="732" t="s">
        <v>675</v>
      </c>
      <c r="G223" s="731" t="s">
        <v>676</v>
      </c>
      <c r="H223" s="731">
        <v>184035</v>
      </c>
      <c r="I223" s="731">
        <v>184035</v>
      </c>
      <c r="J223" s="731" t="s">
        <v>1052</v>
      </c>
      <c r="K223" s="731" t="s">
        <v>1053</v>
      </c>
      <c r="L223" s="734">
        <v>122.77999999999999</v>
      </c>
      <c r="M223" s="734">
        <v>1</v>
      </c>
      <c r="N223" s="735">
        <v>122.77999999999999</v>
      </c>
    </row>
    <row r="224" spans="1:14" ht="14.45" customHeight="1" x14ac:dyDescent="0.2">
      <c r="A224" s="729" t="s">
        <v>588</v>
      </c>
      <c r="B224" s="730" t="s">
        <v>589</v>
      </c>
      <c r="C224" s="731" t="s">
        <v>609</v>
      </c>
      <c r="D224" s="732" t="s">
        <v>610</v>
      </c>
      <c r="E224" s="733">
        <v>50113001</v>
      </c>
      <c r="F224" s="732" t="s">
        <v>675</v>
      </c>
      <c r="G224" s="731" t="s">
        <v>676</v>
      </c>
      <c r="H224" s="731">
        <v>184039</v>
      </c>
      <c r="I224" s="731">
        <v>184039</v>
      </c>
      <c r="J224" s="731" t="s">
        <v>1052</v>
      </c>
      <c r="K224" s="731" t="s">
        <v>1054</v>
      </c>
      <c r="L224" s="734">
        <v>102.82</v>
      </c>
      <c r="M224" s="734">
        <v>2</v>
      </c>
      <c r="N224" s="735">
        <v>205.64</v>
      </c>
    </row>
    <row r="225" spans="1:14" ht="14.45" customHeight="1" x14ac:dyDescent="0.2">
      <c r="A225" s="729" t="s">
        <v>588</v>
      </c>
      <c r="B225" s="730" t="s">
        <v>589</v>
      </c>
      <c r="C225" s="731" t="s">
        <v>609</v>
      </c>
      <c r="D225" s="732" t="s">
        <v>610</v>
      </c>
      <c r="E225" s="733">
        <v>50113001</v>
      </c>
      <c r="F225" s="732" t="s">
        <v>675</v>
      </c>
      <c r="G225" s="731" t="s">
        <v>687</v>
      </c>
      <c r="H225" s="731">
        <v>213477</v>
      </c>
      <c r="I225" s="731">
        <v>213477</v>
      </c>
      <c r="J225" s="731" t="s">
        <v>1055</v>
      </c>
      <c r="K225" s="731" t="s">
        <v>1056</v>
      </c>
      <c r="L225" s="734">
        <v>3299.9157446808513</v>
      </c>
      <c r="M225" s="734">
        <v>47</v>
      </c>
      <c r="N225" s="735">
        <v>155096.04</v>
      </c>
    </row>
    <row r="226" spans="1:14" ht="14.45" customHeight="1" x14ac:dyDescent="0.2">
      <c r="A226" s="729" t="s">
        <v>588</v>
      </c>
      <c r="B226" s="730" t="s">
        <v>589</v>
      </c>
      <c r="C226" s="731" t="s">
        <v>609</v>
      </c>
      <c r="D226" s="732" t="s">
        <v>610</v>
      </c>
      <c r="E226" s="733">
        <v>50113001</v>
      </c>
      <c r="F226" s="732" t="s">
        <v>675</v>
      </c>
      <c r="G226" s="731" t="s">
        <v>329</v>
      </c>
      <c r="H226" s="731">
        <v>198219</v>
      </c>
      <c r="I226" s="731">
        <v>98219</v>
      </c>
      <c r="J226" s="731" t="s">
        <v>1057</v>
      </c>
      <c r="K226" s="731" t="s">
        <v>1058</v>
      </c>
      <c r="L226" s="734">
        <v>59.56</v>
      </c>
      <c r="M226" s="734">
        <v>2</v>
      </c>
      <c r="N226" s="735">
        <v>119.12</v>
      </c>
    </row>
    <row r="227" spans="1:14" ht="14.45" customHeight="1" x14ac:dyDescent="0.2">
      <c r="A227" s="729" t="s">
        <v>588</v>
      </c>
      <c r="B227" s="730" t="s">
        <v>589</v>
      </c>
      <c r="C227" s="731" t="s">
        <v>609</v>
      </c>
      <c r="D227" s="732" t="s">
        <v>610</v>
      </c>
      <c r="E227" s="733">
        <v>50113001</v>
      </c>
      <c r="F227" s="732" t="s">
        <v>675</v>
      </c>
      <c r="G227" s="731" t="s">
        <v>687</v>
      </c>
      <c r="H227" s="731">
        <v>156804</v>
      </c>
      <c r="I227" s="731">
        <v>56804</v>
      </c>
      <c r="J227" s="731" t="s">
        <v>1059</v>
      </c>
      <c r="K227" s="731" t="s">
        <v>1058</v>
      </c>
      <c r="L227" s="734">
        <v>31.610000000000007</v>
      </c>
      <c r="M227" s="734">
        <v>2</v>
      </c>
      <c r="N227" s="735">
        <v>63.220000000000013</v>
      </c>
    </row>
    <row r="228" spans="1:14" ht="14.45" customHeight="1" x14ac:dyDescent="0.2">
      <c r="A228" s="729" t="s">
        <v>588</v>
      </c>
      <c r="B228" s="730" t="s">
        <v>589</v>
      </c>
      <c r="C228" s="731" t="s">
        <v>609</v>
      </c>
      <c r="D228" s="732" t="s">
        <v>610</v>
      </c>
      <c r="E228" s="733">
        <v>50113001</v>
      </c>
      <c r="F228" s="732" t="s">
        <v>675</v>
      </c>
      <c r="G228" s="731" t="s">
        <v>687</v>
      </c>
      <c r="H228" s="731">
        <v>156805</v>
      </c>
      <c r="I228" s="731">
        <v>56805</v>
      </c>
      <c r="J228" s="731" t="s">
        <v>1059</v>
      </c>
      <c r="K228" s="731" t="s">
        <v>1060</v>
      </c>
      <c r="L228" s="734">
        <v>58.14</v>
      </c>
      <c r="M228" s="734">
        <v>1</v>
      </c>
      <c r="N228" s="735">
        <v>58.14</v>
      </c>
    </row>
    <row r="229" spans="1:14" ht="14.45" customHeight="1" x14ac:dyDescent="0.2">
      <c r="A229" s="729" t="s">
        <v>588</v>
      </c>
      <c r="B229" s="730" t="s">
        <v>589</v>
      </c>
      <c r="C229" s="731" t="s">
        <v>609</v>
      </c>
      <c r="D229" s="732" t="s">
        <v>610</v>
      </c>
      <c r="E229" s="733">
        <v>50113001</v>
      </c>
      <c r="F229" s="732" t="s">
        <v>675</v>
      </c>
      <c r="G229" s="731" t="s">
        <v>676</v>
      </c>
      <c r="H229" s="731">
        <v>207941</v>
      </c>
      <c r="I229" s="731">
        <v>207941</v>
      </c>
      <c r="J229" s="731" t="s">
        <v>1061</v>
      </c>
      <c r="K229" s="731" t="s">
        <v>1062</v>
      </c>
      <c r="L229" s="734">
        <v>49.924999999999997</v>
      </c>
      <c r="M229" s="734">
        <v>2</v>
      </c>
      <c r="N229" s="735">
        <v>99.85</v>
      </c>
    </row>
    <row r="230" spans="1:14" ht="14.45" customHeight="1" x14ac:dyDescent="0.2">
      <c r="A230" s="729" t="s">
        <v>588</v>
      </c>
      <c r="B230" s="730" t="s">
        <v>589</v>
      </c>
      <c r="C230" s="731" t="s">
        <v>609</v>
      </c>
      <c r="D230" s="732" t="s">
        <v>610</v>
      </c>
      <c r="E230" s="733">
        <v>50113001</v>
      </c>
      <c r="F230" s="732" t="s">
        <v>675</v>
      </c>
      <c r="G230" s="731" t="s">
        <v>687</v>
      </c>
      <c r="H230" s="731">
        <v>214036</v>
      </c>
      <c r="I230" s="731">
        <v>214036</v>
      </c>
      <c r="J230" s="731" t="s">
        <v>1063</v>
      </c>
      <c r="K230" s="731" t="s">
        <v>1064</v>
      </c>
      <c r="L230" s="734">
        <v>40.35</v>
      </c>
      <c r="M230" s="734">
        <v>19</v>
      </c>
      <c r="N230" s="735">
        <v>766.65000000000009</v>
      </c>
    </row>
    <row r="231" spans="1:14" ht="14.45" customHeight="1" x14ac:dyDescent="0.2">
      <c r="A231" s="729" t="s">
        <v>588</v>
      </c>
      <c r="B231" s="730" t="s">
        <v>589</v>
      </c>
      <c r="C231" s="731" t="s">
        <v>609</v>
      </c>
      <c r="D231" s="732" t="s">
        <v>610</v>
      </c>
      <c r="E231" s="733">
        <v>50113001</v>
      </c>
      <c r="F231" s="732" t="s">
        <v>675</v>
      </c>
      <c r="G231" s="731" t="s">
        <v>687</v>
      </c>
      <c r="H231" s="731">
        <v>239807</v>
      </c>
      <c r="I231" s="731">
        <v>239807</v>
      </c>
      <c r="J231" s="731" t="s">
        <v>1063</v>
      </c>
      <c r="K231" s="731" t="s">
        <v>1064</v>
      </c>
      <c r="L231" s="734">
        <v>40.373448275862067</v>
      </c>
      <c r="M231" s="734">
        <v>29</v>
      </c>
      <c r="N231" s="735">
        <v>1170.83</v>
      </c>
    </row>
    <row r="232" spans="1:14" ht="14.45" customHeight="1" x14ac:dyDescent="0.2">
      <c r="A232" s="729" t="s">
        <v>588</v>
      </c>
      <c r="B232" s="730" t="s">
        <v>589</v>
      </c>
      <c r="C232" s="731" t="s">
        <v>609</v>
      </c>
      <c r="D232" s="732" t="s">
        <v>610</v>
      </c>
      <c r="E232" s="733">
        <v>50113001</v>
      </c>
      <c r="F232" s="732" t="s">
        <v>675</v>
      </c>
      <c r="G232" s="731" t="s">
        <v>676</v>
      </c>
      <c r="H232" s="731">
        <v>243407</v>
      </c>
      <c r="I232" s="731">
        <v>243407</v>
      </c>
      <c r="J232" s="731" t="s">
        <v>1065</v>
      </c>
      <c r="K232" s="731" t="s">
        <v>1066</v>
      </c>
      <c r="L232" s="734">
        <v>247.4142105263158</v>
      </c>
      <c r="M232" s="734">
        <v>57</v>
      </c>
      <c r="N232" s="735">
        <v>14102.61</v>
      </c>
    </row>
    <row r="233" spans="1:14" ht="14.45" customHeight="1" x14ac:dyDescent="0.2">
      <c r="A233" s="729" t="s">
        <v>588</v>
      </c>
      <c r="B233" s="730" t="s">
        <v>589</v>
      </c>
      <c r="C233" s="731" t="s">
        <v>609</v>
      </c>
      <c r="D233" s="732" t="s">
        <v>610</v>
      </c>
      <c r="E233" s="733">
        <v>50113001</v>
      </c>
      <c r="F233" s="732" t="s">
        <v>675</v>
      </c>
      <c r="G233" s="731" t="s">
        <v>676</v>
      </c>
      <c r="H233" s="731">
        <v>199333</v>
      </c>
      <c r="I233" s="731">
        <v>99333</v>
      </c>
      <c r="J233" s="731" t="s">
        <v>1067</v>
      </c>
      <c r="K233" s="731" t="s">
        <v>1068</v>
      </c>
      <c r="L233" s="734">
        <v>245.95267515923572</v>
      </c>
      <c r="M233" s="734">
        <v>157</v>
      </c>
      <c r="N233" s="735">
        <v>38614.570000000007</v>
      </c>
    </row>
    <row r="234" spans="1:14" ht="14.45" customHeight="1" x14ac:dyDescent="0.2">
      <c r="A234" s="729" t="s">
        <v>588</v>
      </c>
      <c r="B234" s="730" t="s">
        <v>589</v>
      </c>
      <c r="C234" s="731" t="s">
        <v>609</v>
      </c>
      <c r="D234" s="732" t="s">
        <v>610</v>
      </c>
      <c r="E234" s="733">
        <v>50113001</v>
      </c>
      <c r="F234" s="732" t="s">
        <v>675</v>
      </c>
      <c r="G234" s="731" t="s">
        <v>676</v>
      </c>
      <c r="H234" s="731">
        <v>221744</v>
      </c>
      <c r="I234" s="731">
        <v>221744</v>
      </c>
      <c r="J234" s="731" t="s">
        <v>1069</v>
      </c>
      <c r="K234" s="731" t="s">
        <v>1070</v>
      </c>
      <c r="L234" s="734">
        <v>36.246288262724129</v>
      </c>
      <c r="M234" s="734">
        <v>105</v>
      </c>
      <c r="N234" s="735">
        <v>3805.8602675860334</v>
      </c>
    </row>
    <row r="235" spans="1:14" ht="14.45" customHeight="1" x14ac:dyDescent="0.2">
      <c r="A235" s="729" t="s">
        <v>588</v>
      </c>
      <c r="B235" s="730" t="s">
        <v>589</v>
      </c>
      <c r="C235" s="731" t="s">
        <v>609</v>
      </c>
      <c r="D235" s="732" t="s">
        <v>610</v>
      </c>
      <c r="E235" s="733">
        <v>50113001</v>
      </c>
      <c r="F235" s="732" t="s">
        <v>675</v>
      </c>
      <c r="G235" s="731" t="s">
        <v>676</v>
      </c>
      <c r="H235" s="731">
        <v>198864</v>
      </c>
      <c r="I235" s="731">
        <v>98864</v>
      </c>
      <c r="J235" s="731" t="s">
        <v>692</v>
      </c>
      <c r="K235" s="731" t="s">
        <v>693</v>
      </c>
      <c r="L235" s="734">
        <v>537.87</v>
      </c>
      <c r="M235" s="734">
        <v>90</v>
      </c>
      <c r="N235" s="735">
        <v>48408.3</v>
      </c>
    </row>
    <row r="236" spans="1:14" ht="14.45" customHeight="1" x14ac:dyDescent="0.2">
      <c r="A236" s="729" t="s">
        <v>588</v>
      </c>
      <c r="B236" s="730" t="s">
        <v>589</v>
      </c>
      <c r="C236" s="731" t="s">
        <v>609</v>
      </c>
      <c r="D236" s="732" t="s">
        <v>610</v>
      </c>
      <c r="E236" s="733">
        <v>50113001</v>
      </c>
      <c r="F236" s="732" t="s">
        <v>675</v>
      </c>
      <c r="G236" s="731" t="s">
        <v>676</v>
      </c>
      <c r="H236" s="731">
        <v>198872</v>
      </c>
      <c r="I236" s="731">
        <v>98872</v>
      </c>
      <c r="J236" s="731" t="s">
        <v>692</v>
      </c>
      <c r="K236" s="731" t="s">
        <v>694</v>
      </c>
      <c r="L236" s="734">
        <v>312.83999999999992</v>
      </c>
      <c r="M236" s="734">
        <v>177</v>
      </c>
      <c r="N236" s="735">
        <v>55372.679999999986</v>
      </c>
    </row>
    <row r="237" spans="1:14" ht="14.45" customHeight="1" x14ac:dyDescent="0.2">
      <c r="A237" s="729" t="s">
        <v>588</v>
      </c>
      <c r="B237" s="730" t="s">
        <v>589</v>
      </c>
      <c r="C237" s="731" t="s">
        <v>609</v>
      </c>
      <c r="D237" s="732" t="s">
        <v>610</v>
      </c>
      <c r="E237" s="733">
        <v>50113001</v>
      </c>
      <c r="F237" s="732" t="s">
        <v>675</v>
      </c>
      <c r="G237" s="731" t="s">
        <v>676</v>
      </c>
      <c r="H237" s="731">
        <v>198880</v>
      </c>
      <c r="I237" s="731">
        <v>98880</v>
      </c>
      <c r="J237" s="731" t="s">
        <v>692</v>
      </c>
      <c r="K237" s="731" t="s">
        <v>1071</v>
      </c>
      <c r="L237" s="734">
        <v>201.30000011194559</v>
      </c>
      <c r="M237" s="734">
        <v>34</v>
      </c>
      <c r="N237" s="735">
        <v>6844.2000038061506</v>
      </c>
    </row>
    <row r="238" spans="1:14" ht="14.45" customHeight="1" x14ac:dyDescent="0.2">
      <c r="A238" s="729" t="s">
        <v>588</v>
      </c>
      <c r="B238" s="730" t="s">
        <v>589</v>
      </c>
      <c r="C238" s="731" t="s">
        <v>609</v>
      </c>
      <c r="D238" s="732" t="s">
        <v>610</v>
      </c>
      <c r="E238" s="733">
        <v>50113001</v>
      </c>
      <c r="F238" s="732" t="s">
        <v>675</v>
      </c>
      <c r="G238" s="731" t="s">
        <v>676</v>
      </c>
      <c r="H238" s="731">
        <v>198876</v>
      </c>
      <c r="I238" s="731">
        <v>98876</v>
      </c>
      <c r="J238" s="731" t="s">
        <v>692</v>
      </c>
      <c r="K238" s="731" t="s">
        <v>1072</v>
      </c>
      <c r="L238" s="734">
        <v>255.20000000000005</v>
      </c>
      <c r="M238" s="734">
        <v>53</v>
      </c>
      <c r="N238" s="735">
        <v>13525.600000000002</v>
      </c>
    </row>
    <row r="239" spans="1:14" ht="14.45" customHeight="1" x14ac:dyDescent="0.2">
      <c r="A239" s="729" t="s">
        <v>588</v>
      </c>
      <c r="B239" s="730" t="s">
        <v>589</v>
      </c>
      <c r="C239" s="731" t="s">
        <v>609</v>
      </c>
      <c r="D239" s="732" t="s">
        <v>610</v>
      </c>
      <c r="E239" s="733">
        <v>50113001</v>
      </c>
      <c r="F239" s="732" t="s">
        <v>675</v>
      </c>
      <c r="G239" s="731" t="s">
        <v>676</v>
      </c>
      <c r="H239" s="731">
        <v>165633</v>
      </c>
      <c r="I239" s="731">
        <v>165751</v>
      </c>
      <c r="J239" s="731" t="s">
        <v>1073</v>
      </c>
      <c r="K239" s="731" t="s">
        <v>1074</v>
      </c>
      <c r="L239" s="734">
        <v>3951.64</v>
      </c>
      <c r="M239" s="734">
        <v>11</v>
      </c>
      <c r="N239" s="735">
        <v>43468.04</v>
      </c>
    </row>
    <row r="240" spans="1:14" ht="14.45" customHeight="1" x14ac:dyDescent="0.2">
      <c r="A240" s="729" t="s">
        <v>588</v>
      </c>
      <c r="B240" s="730" t="s">
        <v>589</v>
      </c>
      <c r="C240" s="731" t="s">
        <v>609</v>
      </c>
      <c r="D240" s="732" t="s">
        <v>610</v>
      </c>
      <c r="E240" s="733">
        <v>50113001</v>
      </c>
      <c r="F240" s="732" t="s">
        <v>675</v>
      </c>
      <c r="G240" s="731" t="s">
        <v>676</v>
      </c>
      <c r="H240" s="731">
        <v>180988</v>
      </c>
      <c r="I240" s="731">
        <v>180988</v>
      </c>
      <c r="J240" s="731" t="s">
        <v>1075</v>
      </c>
      <c r="K240" s="731" t="s">
        <v>1076</v>
      </c>
      <c r="L240" s="734">
        <v>110.94000000000003</v>
      </c>
      <c r="M240" s="734">
        <v>4</v>
      </c>
      <c r="N240" s="735">
        <v>443.7600000000001</v>
      </c>
    </row>
    <row r="241" spans="1:14" ht="14.45" customHeight="1" x14ac:dyDescent="0.2">
      <c r="A241" s="729" t="s">
        <v>588</v>
      </c>
      <c r="B241" s="730" t="s">
        <v>589</v>
      </c>
      <c r="C241" s="731" t="s">
        <v>609</v>
      </c>
      <c r="D241" s="732" t="s">
        <v>610</v>
      </c>
      <c r="E241" s="733">
        <v>50113001</v>
      </c>
      <c r="F241" s="732" t="s">
        <v>675</v>
      </c>
      <c r="G241" s="731" t="s">
        <v>676</v>
      </c>
      <c r="H241" s="731">
        <v>111243</v>
      </c>
      <c r="I241" s="731">
        <v>11243</v>
      </c>
      <c r="J241" s="731" t="s">
        <v>1077</v>
      </c>
      <c r="K241" s="731" t="s">
        <v>1078</v>
      </c>
      <c r="L241" s="734">
        <v>241.18</v>
      </c>
      <c r="M241" s="734">
        <v>2</v>
      </c>
      <c r="N241" s="735">
        <v>482.36</v>
      </c>
    </row>
    <row r="242" spans="1:14" ht="14.45" customHeight="1" x14ac:dyDescent="0.2">
      <c r="A242" s="729" t="s">
        <v>588</v>
      </c>
      <c r="B242" s="730" t="s">
        <v>589</v>
      </c>
      <c r="C242" s="731" t="s">
        <v>609</v>
      </c>
      <c r="D242" s="732" t="s">
        <v>610</v>
      </c>
      <c r="E242" s="733">
        <v>50113001</v>
      </c>
      <c r="F242" s="732" t="s">
        <v>675</v>
      </c>
      <c r="G242" s="731" t="s">
        <v>676</v>
      </c>
      <c r="H242" s="731">
        <v>111242</v>
      </c>
      <c r="I242" s="731">
        <v>11242</v>
      </c>
      <c r="J242" s="731" t="s">
        <v>1077</v>
      </c>
      <c r="K242" s="731" t="s">
        <v>1079</v>
      </c>
      <c r="L242" s="734">
        <v>145.83999999999997</v>
      </c>
      <c r="M242" s="734">
        <v>4</v>
      </c>
      <c r="N242" s="735">
        <v>583.3599999999999</v>
      </c>
    </row>
    <row r="243" spans="1:14" ht="14.45" customHeight="1" x14ac:dyDescent="0.2">
      <c r="A243" s="729" t="s">
        <v>588</v>
      </c>
      <c r="B243" s="730" t="s">
        <v>589</v>
      </c>
      <c r="C243" s="731" t="s">
        <v>609</v>
      </c>
      <c r="D243" s="732" t="s">
        <v>610</v>
      </c>
      <c r="E243" s="733">
        <v>50113001</v>
      </c>
      <c r="F243" s="732" t="s">
        <v>675</v>
      </c>
      <c r="G243" s="731" t="s">
        <v>676</v>
      </c>
      <c r="H243" s="731">
        <v>111337</v>
      </c>
      <c r="I243" s="731">
        <v>52421</v>
      </c>
      <c r="J243" s="731" t="s">
        <v>1080</v>
      </c>
      <c r="K243" s="731" t="s">
        <v>1081</v>
      </c>
      <c r="L243" s="734">
        <v>75.899999999999991</v>
      </c>
      <c r="M243" s="734">
        <v>32</v>
      </c>
      <c r="N243" s="735">
        <v>2428.7999999999997</v>
      </c>
    </row>
    <row r="244" spans="1:14" ht="14.45" customHeight="1" x14ac:dyDescent="0.2">
      <c r="A244" s="729" t="s">
        <v>588</v>
      </c>
      <c r="B244" s="730" t="s">
        <v>589</v>
      </c>
      <c r="C244" s="731" t="s">
        <v>609</v>
      </c>
      <c r="D244" s="732" t="s">
        <v>610</v>
      </c>
      <c r="E244" s="733">
        <v>50113001</v>
      </c>
      <c r="F244" s="732" t="s">
        <v>675</v>
      </c>
      <c r="G244" s="731" t="s">
        <v>676</v>
      </c>
      <c r="H244" s="731">
        <v>31915</v>
      </c>
      <c r="I244" s="731">
        <v>31915</v>
      </c>
      <c r="J244" s="731" t="s">
        <v>1082</v>
      </c>
      <c r="K244" s="731" t="s">
        <v>1083</v>
      </c>
      <c r="L244" s="734">
        <v>173.68999999999994</v>
      </c>
      <c r="M244" s="734">
        <v>147</v>
      </c>
      <c r="N244" s="735">
        <v>25532.429999999993</v>
      </c>
    </row>
    <row r="245" spans="1:14" ht="14.45" customHeight="1" x14ac:dyDescent="0.2">
      <c r="A245" s="729" t="s">
        <v>588</v>
      </c>
      <c r="B245" s="730" t="s">
        <v>589</v>
      </c>
      <c r="C245" s="731" t="s">
        <v>609</v>
      </c>
      <c r="D245" s="732" t="s">
        <v>610</v>
      </c>
      <c r="E245" s="733">
        <v>50113001</v>
      </c>
      <c r="F245" s="732" t="s">
        <v>675</v>
      </c>
      <c r="G245" s="731" t="s">
        <v>676</v>
      </c>
      <c r="H245" s="731">
        <v>47706</v>
      </c>
      <c r="I245" s="731">
        <v>47706</v>
      </c>
      <c r="J245" s="731" t="s">
        <v>1084</v>
      </c>
      <c r="K245" s="731" t="s">
        <v>1085</v>
      </c>
      <c r="L245" s="734">
        <v>288.53000000000009</v>
      </c>
      <c r="M245" s="734">
        <v>32</v>
      </c>
      <c r="N245" s="735">
        <v>9232.9600000000028</v>
      </c>
    </row>
    <row r="246" spans="1:14" ht="14.45" customHeight="1" x14ac:dyDescent="0.2">
      <c r="A246" s="729" t="s">
        <v>588</v>
      </c>
      <c r="B246" s="730" t="s">
        <v>589</v>
      </c>
      <c r="C246" s="731" t="s">
        <v>609</v>
      </c>
      <c r="D246" s="732" t="s">
        <v>610</v>
      </c>
      <c r="E246" s="733">
        <v>50113001</v>
      </c>
      <c r="F246" s="732" t="s">
        <v>675</v>
      </c>
      <c r="G246" s="731" t="s">
        <v>676</v>
      </c>
      <c r="H246" s="731">
        <v>207771</v>
      </c>
      <c r="I246" s="731">
        <v>207771</v>
      </c>
      <c r="J246" s="731" t="s">
        <v>1086</v>
      </c>
      <c r="K246" s="731" t="s">
        <v>1087</v>
      </c>
      <c r="L246" s="734">
        <v>365.97000000000008</v>
      </c>
      <c r="M246" s="734">
        <v>20</v>
      </c>
      <c r="N246" s="735">
        <v>7319.4000000000015</v>
      </c>
    </row>
    <row r="247" spans="1:14" ht="14.45" customHeight="1" x14ac:dyDescent="0.2">
      <c r="A247" s="729" t="s">
        <v>588</v>
      </c>
      <c r="B247" s="730" t="s">
        <v>589</v>
      </c>
      <c r="C247" s="731" t="s">
        <v>609</v>
      </c>
      <c r="D247" s="732" t="s">
        <v>610</v>
      </c>
      <c r="E247" s="733">
        <v>50113001</v>
      </c>
      <c r="F247" s="732" t="s">
        <v>675</v>
      </c>
      <c r="G247" s="731" t="s">
        <v>676</v>
      </c>
      <c r="H247" s="731">
        <v>207769</v>
      </c>
      <c r="I247" s="731">
        <v>207769</v>
      </c>
      <c r="J247" s="731" t="s">
        <v>1086</v>
      </c>
      <c r="K247" s="731" t="s">
        <v>1088</v>
      </c>
      <c r="L247" s="734">
        <v>157.80666666666667</v>
      </c>
      <c r="M247" s="734">
        <v>6</v>
      </c>
      <c r="N247" s="735">
        <v>946.84</v>
      </c>
    </row>
    <row r="248" spans="1:14" ht="14.45" customHeight="1" x14ac:dyDescent="0.2">
      <c r="A248" s="729" t="s">
        <v>588</v>
      </c>
      <c r="B248" s="730" t="s">
        <v>589</v>
      </c>
      <c r="C248" s="731" t="s">
        <v>609</v>
      </c>
      <c r="D248" s="732" t="s">
        <v>610</v>
      </c>
      <c r="E248" s="733">
        <v>50113001</v>
      </c>
      <c r="F248" s="732" t="s">
        <v>675</v>
      </c>
      <c r="G248" s="731" t="s">
        <v>676</v>
      </c>
      <c r="H248" s="731">
        <v>47249</v>
      </c>
      <c r="I248" s="731">
        <v>47249</v>
      </c>
      <c r="J248" s="731" t="s">
        <v>1089</v>
      </c>
      <c r="K248" s="731" t="s">
        <v>1090</v>
      </c>
      <c r="L248" s="734">
        <v>126.5</v>
      </c>
      <c r="M248" s="734">
        <v>45</v>
      </c>
      <c r="N248" s="735">
        <v>5692.5</v>
      </c>
    </row>
    <row r="249" spans="1:14" ht="14.45" customHeight="1" x14ac:dyDescent="0.2">
      <c r="A249" s="729" t="s">
        <v>588</v>
      </c>
      <c r="B249" s="730" t="s">
        <v>589</v>
      </c>
      <c r="C249" s="731" t="s">
        <v>609</v>
      </c>
      <c r="D249" s="732" t="s">
        <v>610</v>
      </c>
      <c r="E249" s="733">
        <v>50113001</v>
      </c>
      <c r="F249" s="732" t="s">
        <v>675</v>
      </c>
      <c r="G249" s="731" t="s">
        <v>676</v>
      </c>
      <c r="H249" s="731">
        <v>47244</v>
      </c>
      <c r="I249" s="731">
        <v>47244</v>
      </c>
      <c r="J249" s="731" t="s">
        <v>1089</v>
      </c>
      <c r="K249" s="731" t="s">
        <v>1083</v>
      </c>
      <c r="L249" s="734">
        <v>143</v>
      </c>
      <c r="M249" s="734">
        <v>11</v>
      </c>
      <c r="N249" s="735">
        <v>1573</v>
      </c>
    </row>
    <row r="250" spans="1:14" ht="14.45" customHeight="1" x14ac:dyDescent="0.2">
      <c r="A250" s="729" t="s">
        <v>588</v>
      </c>
      <c r="B250" s="730" t="s">
        <v>589</v>
      </c>
      <c r="C250" s="731" t="s">
        <v>609</v>
      </c>
      <c r="D250" s="732" t="s">
        <v>610</v>
      </c>
      <c r="E250" s="733">
        <v>50113001</v>
      </c>
      <c r="F250" s="732" t="s">
        <v>675</v>
      </c>
      <c r="G250" s="731" t="s">
        <v>676</v>
      </c>
      <c r="H250" s="731">
        <v>47256</v>
      </c>
      <c r="I250" s="731">
        <v>47256</v>
      </c>
      <c r="J250" s="731" t="s">
        <v>1089</v>
      </c>
      <c r="K250" s="731" t="s">
        <v>1091</v>
      </c>
      <c r="L250" s="734">
        <v>222.19999999999996</v>
      </c>
      <c r="M250" s="734">
        <v>43</v>
      </c>
      <c r="N250" s="735">
        <v>9554.5999999999985</v>
      </c>
    </row>
    <row r="251" spans="1:14" ht="14.45" customHeight="1" x14ac:dyDescent="0.2">
      <c r="A251" s="729" t="s">
        <v>588</v>
      </c>
      <c r="B251" s="730" t="s">
        <v>589</v>
      </c>
      <c r="C251" s="731" t="s">
        <v>609</v>
      </c>
      <c r="D251" s="732" t="s">
        <v>610</v>
      </c>
      <c r="E251" s="733">
        <v>50113001</v>
      </c>
      <c r="F251" s="732" t="s">
        <v>675</v>
      </c>
      <c r="G251" s="731" t="s">
        <v>676</v>
      </c>
      <c r="H251" s="731">
        <v>98901</v>
      </c>
      <c r="I251" s="731">
        <v>98901</v>
      </c>
      <c r="J251" s="731" t="s">
        <v>1092</v>
      </c>
      <c r="K251" s="731" t="s">
        <v>1072</v>
      </c>
      <c r="L251" s="734">
        <v>320.21999999999991</v>
      </c>
      <c r="M251" s="734">
        <v>84.100000000000009</v>
      </c>
      <c r="N251" s="735">
        <v>26930.501999999997</v>
      </c>
    </row>
    <row r="252" spans="1:14" ht="14.45" customHeight="1" x14ac:dyDescent="0.2">
      <c r="A252" s="729" t="s">
        <v>588</v>
      </c>
      <c r="B252" s="730" t="s">
        <v>589</v>
      </c>
      <c r="C252" s="731" t="s">
        <v>609</v>
      </c>
      <c r="D252" s="732" t="s">
        <v>610</v>
      </c>
      <c r="E252" s="733">
        <v>50113001</v>
      </c>
      <c r="F252" s="732" t="s">
        <v>675</v>
      </c>
      <c r="G252" s="731" t="s">
        <v>676</v>
      </c>
      <c r="H252" s="731">
        <v>230425</v>
      </c>
      <c r="I252" s="731">
        <v>230425</v>
      </c>
      <c r="J252" s="731" t="s">
        <v>1093</v>
      </c>
      <c r="K252" s="731" t="s">
        <v>1094</v>
      </c>
      <c r="L252" s="734">
        <v>73.959999999999994</v>
      </c>
      <c r="M252" s="734">
        <v>1</v>
      </c>
      <c r="N252" s="735">
        <v>73.959999999999994</v>
      </c>
    </row>
    <row r="253" spans="1:14" ht="14.45" customHeight="1" x14ac:dyDescent="0.2">
      <c r="A253" s="729" t="s">
        <v>588</v>
      </c>
      <c r="B253" s="730" t="s">
        <v>589</v>
      </c>
      <c r="C253" s="731" t="s">
        <v>609</v>
      </c>
      <c r="D253" s="732" t="s">
        <v>610</v>
      </c>
      <c r="E253" s="733">
        <v>50113001</v>
      </c>
      <c r="F253" s="732" t="s">
        <v>675</v>
      </c>
      <c r="G253" s="731" t="s">
        <v>676</v>
      </c>
      <c r="H253" s="731">
        <v>194234</v>
      </c>
      <c r="I253" s="731">
        <v>94234</v>
      </c>
      <c r="J253" s="731" t="s">
        <v>1095</v>
      </c>
      <c r="K253" s="731" t="s">
        <v>1096</v>
      </c>
      <c r="L253" s="734">
        <v>110.78999999999999</v>
      </c>
      <c r="M253" s="734">
        <v>2</v>
      </c>
      <c r="N253" s="735">
        <v>221.57999999999998</v>
      </c>
    </row>
    <row r="254" spans="1:14" ht="14.45" customHeight="1" x14ac:dyDescent="0.2">
      <c r="A254" s="729" t="s">
        <v>588</v>
      </c>
      <c r="B254" s="730" t="s">
        <v>589</v>
      </c>
      <c r="C254" s="731" t="s">
        <v>609</v>
      </c>
      <c r="D254" s="732" t="s">
        <v>610</v>
      </c>
      <c r="E254" s="733">
        <v>50113001</v>
      </c>
      <c r="F254" s="732" t="s">
        <v>675</v>
      </c>
      <c r="G254" s="731" t="s">
        <v>676</v>
      </c>
      <c r="H254" s="731">
        <v>106093</v>
      </c>
      <c r="I254" s="731">
        <v>6093</v>
      </c>
      <c r="J254" s="731" t="s">
        <v>1097</v>
      </c>
      <c r="K254" s="731" t="s">
        <v>1098</v>
      </c>
      <c r="L254" s="734">
        <v>171.45000000000005</v>
      </c>
      <c r="M254" s="734">
        <v>2</v>
      </c>
      <c r="N254" s="735">
        <v>342.90000000000009</v>
      </c>
    </row>
    <row r="255" spans="1:14" ht="14.45" customHeight="1" x14ac:dyDescent="0.2">
      <c r="A255" s="729" t="s">
        <v>588</v>
      </c>
      <c r="B255" s="730" t="s">
        <v>589</v>
      </c>
      <c r="C255" s="731" t="s">
        <v>609</v>
      </c>
      <c r="D255" s="732" t="s">
        <v>610</v>
      </c>
      <c r="E255" s="733">
        <v>50113001</v>
      </c>
      <c r="F255" s="732" t="s">
        <v>675</v>
      </c>
      <c r="G255" s="731" t="s">
        <v>676</v>
      </c>
      <c r="H255" s="731">
        <v>106092</v>
      </c>
      <c r="I255" s="731">
        <v>6092</v>
      </c>
      <c r="J255" s="731" t="s">
        <v>1099</v>
      </c>
      <c r="K255" s="731" t="s">
        <v>1100</v>
      </c>
      <c r="L255" s="734">
        <v>280.14999999999992</v>
      </c>
      <c r="M255" s="734">
        <v>1</v>
      </c>
      <c r="N255" s="735">
        <v>280.14999999999992</v>
      </c>
    </row>
    <row r="256" spans="1:14" ht="14.45" customHeight="1" x14ac:dyDescent="0.2">
      <c r="A256" s="729" t="s">
        <v>588</v>
      </c>
      <c r="B256" s="730" t="s">
        <v>589</v>
      </c>
      <c r="C256" s="731" t="s">
        <v>609</v>
      </c>
      <c r="D256" s="732" t="s">
        <v>610</v>
      </c>
      <c r="E256" s="733">
        <v>50113001</v>
      </c>
      <c r="F256" s="732" t="s">
        <v>675</v>
      </c>
      <c r="G256" s="731" t="s">
        <v>676</v>
      </c>
      <c r="H256" s="731">
        <v>215605</v>
      </c>
      <c r="I256" s="731">
        <v>215605</v>
      </c>
      <c r="J256" s="731" t="s">
        <v>1101</v>
      </c>
      <c r="K256" s="731" t="s">
        <v>1102</v>
      </c>
      <c r="L256" s="734">
        <v>28.269999999999996</v>
      </c>
      <c r="M256" s="734">
        <v>1</v>
      </c>
      <c r="N256" s="735">
        <v>28.269999999999996</v>
      </c>
    </row>
    <row r="257" spans="1:14" ht="14.45" customHeight="1" x14ac:dyDescent="0.2">
      <c r="A257" s="729" t="s">
        <v>588</v>
      </c>
      <c r="B257" s="730" t="s">
        <v>589</v>
      </c>
      <c r="C257" s="731" t="s">
        <v>609</v>
      </c>
      <c r="D257" s="732" t="s">
        <v>610</v>
      </c>
      <c r="E257" s="733">
        <v>50113001</v>
      </c>
      <c r="F257" s="732" t="s">
        <v>675</v>
      </c>
      <c r="G257" s="731" t="s">
        <v>676</v>
      </c>
      <c r="H257" s="731">
        <v>125366</v>
      </c>
      <c r="I257" s="731">
        <v>25366</v>
      </c>
      <c r="J257" s="731" t="s">
        <v>1101</v>
      </c>
      <c r="K257" s="731" t="s">
        <v>1103</v>
      </c>
      <c r="L257" s="734">
        <v>68.221818181818193</v>
      </c>
      <c r="M257" s="734">
        <v>11</v>
      </c>
      <c r="N257" s="735">
        <v>750.44000000000017</v>
      </c>
    </row>
    <row r="258" spans="1:14" ht="14.45" customHeight="1" x14ac:dyDescent="0.2">
      <c r="A258" s="729" t="s">
        <v>588</v>
      </c>
      <c r="B258" s="730" t="s">
        <v>589</v>
      </c>
      <c r="C258" s="731" t="s">
        <v>609</v>
      </c>
      <c r="D258" s="732" t="s">
        <v>610</v>
      </c>
      <c r="E258" s="733">
        <v>50113001</v>
      </c>
      <c r="F258" s="732" t="s">
        <v>675</v>
      </c>
      <c r="G258" s="731" t="s">
        <v>676</v>
      </c>
      <c r="H258" s="731">
        <v>109139</v>
      </c>
      <c r="I258" s="731">
        <v>176129</v>
      </c>
      <c r="J258" s="731" t="s">
        <v>1104</v>
      </c>
      <c r="K258" s="731" t="s">
        <v>1105</v>
      </c>
      <c r="L258" s="734">
        <v>639.13999999999987</v>
      </c>
      <c r="M258" s="734">
        <v>1</v>
      </c>
      <c r="N258" s="735">
        <v>639.13999999999987</v>
      </c>
    </row>
    <row r="259" spans="1:14" ht="14.45" customHeight="1" x14ac:dyDescent="0.2">
      <c r="A259" s="729" t="s">
        <v>588</v>
      </c>
      <c r="B259" s="730" t="s">
        <v>589</v>
      </c>
      <c r="C259" s="731" t="s">
        <v>609</v>
      </c>
      <c r="D259" s="732" t="s">
        <v>610</v>
      </c>
      <c r="E259" s="733">
        <v>50113001</v>
      </c>
      <c r="F259" s="732" t="s">
        <v>675</v>
      </c>
      <c r="G259" s="731" t="s">
        <v>676</v>
      </c>
      <c r="H259" s="731">
        <v>193746</v>
      </c>
      <c r="I259" s="731">
        <v>93746</v>
      </c>
      <c r="J259" s="731" t="s">
        <v>1106</v>
      </c>
      <c r="K259" s="731" t="s">
        <v>1107</v>
      </c>
      <c r="L259" s="734">
        <v>434.75010752688183</v>
      </c>
      <c r="M259" s="734">
        <v>93</v>
      </c>
      <c r="N259" s="735">
        <v>40431.760000000009</v>
      </c>
    </row>
    <row r="260" spans="1:14" ht="14.45" customHeight="1" x14ac:dyDescent="0.2">
      <c r="A260" s="729" t="s">
        <v>588</v>
      </c>
      <c r="B260" s="730" t="s">
        <v>589</v>
      </c>
      <c r="C260" s="731" t="s">
        <v>609</v>
      </c>
      <c r="D260" s="732" t="s">
        <v>610</v>
      </c>
      <c r="E260" s="733">
        <v>50113001</v>
      </c>
      <c r="F260" s="732" t="s">
        <v>675</v>
      </c>
      <c r="G260" s="731" t="s">
        <v>676</v>
      </c>
      <c r="H260" s="731">
        <v>849045</v>
      </c>
      <c r="I260" s="731">
        <v>155938</v>
      </c>
      <c r="J260" s="731" t="s">
        <v>1108</v>
      </c>
      <c r="K260" s="731" t="s">
        <v>1109</v>
      </c>
      <c r="L260" s="734">
        <v>180.19000000000003</v>
      </c>
      <c r="M260" s="734">
        <v>3</v>
      </c>
      <c r="N260" s="735">
        <v>540.57000000000005</v>
      </c>
    </row>
    <row r="261" spans="1:14" ht="14.45" customHeight="1" x14ac:dyDescent="0.2">
      <c r="A261" s="729" t="s">
        <v>588</v>
      </c>
      <c r="B261" s="730" t="s">
        <v>589</v>
      </c>
      <c r="C261" s="731" t="s">
        <v>609</v>
      </c>
      <c r="D261" s="732" t="s">
        <v>610</v>
      </c>
      <c r="E261" s="733">
        <v>50113001</v>
      </c>
      <c r="F261" s="732" t="s">
        <v>675</v>
      </c>
      <c r="G261" s="731" t="s">
        <v>676</v>
      </c>
      <c r="H261" s="731">
        <v>849143</v>
      </c>
      <c r="I261" s="731">
        <v>155940</v>
      </c>
      <c r="J261" s="731" t="s">
        <v>1110</v>
      </c>
      <c r="K261" s="731" t="s">
        <v>329</v>
      </c>
      <c r="L261" s="734">
        <v>110.94</v>
      </c>
      <c r="M261" s="734">
        <v>2</v>
      </c>
      <c r="N261" s="735">
        <v>221.88</v>
      </c>
    </row>
    <row r="262" spans="1:14" ht="14.45" customHeight="1" x14ac:dyDescent="0.2">
      <c r="A262" s="729" t="s">
        <v>588</v>
      </c>
      <c r="B262" s="730" t="s">
        <v>589</v>
      </c>
      <c r="C262" s="731" t="s">
        <v>609</v>
      </c>
      <c r="D262" s="732" t="s">
        <v>610</v>
      </c>
      <c r="E262" s="733">
        <v>50113001</v>
      </c>
      <c r="F262" s="732" t="s">
        <v>675</v>
      </c>
      <c r="G262" s="731" t="s">
        <v>687</v>
      </c>
      <c r="H262" s="731">
        <v>846694</v>
      </c>
      <c r="I262" s="731">
        <v>100311</v>
      </c>
      <c r="J262" s="731" t="s">
        <v>1111</v>
      </c>
      <c r="K262" s="731" t="s">
        <v>1112</v>
      </c>
      <c r="L262" s="734">
        <v>60.327619047619052</v>
      </c>
      <c r="M262" s="734">
        <v>21</v>
      </c>
      <c r="N262" s="735">
        <v>1266.8800000000001</v>
      </c>
    </row>
    <row r="263" spans="1:14" ht="14.45" customHeight="1" x14ac:dyDescent="0.2">
      <c r="A263" s="729" t="s">
        <v>588</v>
      </c>
      <c r="B263" s="730" t="s">
        <v>589</v>
      </c>
      <c r="C263" s="731" t="s">
        <v>609</v>
      </c>
      <c r="D263" s="732" t="s">
        <v>610</v>
      </c>
      <c r="E263" s="733">
        <v>50113001</v>
      </c>
      <c r="F263" s="732" t="s">
        <v>675</v>
      </c>
      <c r="G263" s="731" t="s">
        <v>687</v>
      </c>
      <c r="H263" s="731">
        <v>100306</v>
      </c>
      <c r="I263" s="731">
        <v>100306</v>
      </c>
      <c r="J263" s="731" t="s">
        <v>1111</v>
      </c>
      <c r="K263" s="731" t="s">
        <v>1113</v>
      </c>
      <c r="L263" s="734">
        <v>60.737619047619056</v>
      </c>
      <c r="M263" s="734">
        <v>21</v>
      </c>
      <c r="N263" s="735">
        <v>1275.4900000000002</v>
      </c>
    </row>
    <row r="264" spans="1:14" ht="14.45" customHeight="1" x14ac:dyDescent="0.2">
      <c r="A264" s="729" t="s">
        <v>588</v>
      </c>
      <c r="B264" s="730" t="s">
        <v>589</v>
      </c>
      <c r="C264" s="731" t="s">
        <v>609</v>
      </c>
      <c r="D264" s="732" t="s">
        <v>610</v>
      </c>
      <c r="E264" s="733">
        <v>50113001</v>
      </c>
      <c r="F264" s="732" t="s">
        <v>675</v>
      </c>
      <c r="G264" s="731" t="s">
        <v>676</v>
      </c>
      <c r="H264" s="731">
        <v>214355</v>
      </c>
      <c r="I264" s="731">
        <v>214355</v>
      </c>
      <c r="J264" s="731" t="s">
        <v>1114</v>
      </c>
      <c r="K264" s="731" t="s">
        <v>1115</v>
      </c>
      <c r="L264" s="734">
        <v>277.89999999999998</v>
      </c>
      <c r="M264" s="734">
        <v>2</v>
      </c>
      <c r="N264" s="735">
        <v>555.79999999999995</v>
      </c>
    </row>
    <row r="265" spans="1:14" ht="14.45" customHeight="1" x14ac:dyDescent="0.2">
      <c r="A265" s="729" t="s">
        <v>588</v>
      </c>
      <c r="B265" s="730" t="s">
        <v>589</v>
      </c>
      <c r="C265" s="731" t="s">
        <v>609</v>
      </c>
      <c r="D265" s="732" t="s">
        <v>610</v>
      </c>
      <c r="E265" s="733">
        <v>50113001</v>
      </c>
      <c r="F265" s="732" t="s">
        <v>675</v>
      </c>
      <c r="G265" s="731" t="s">
        <v>676</v>
      </c>
      <c r="H265" s="731">
        <v>216572</v>
      </c>
      <c r="I265" s="731">
        <v>216572</v>
      </c>
      <c r="J265" s="731" t="s">
        <v>1116</v>
      </c>
      <c r="K265" s="731" t="s">
        <v>1117</v>
      </c>
      <c r="L265" s="734">
        <v>39.730790960451969</v>
      </c>
      <c r="M265" s="734">
        <v>885</v>
      </c>
      <c r="N265" s="735">
        <v>35161.749999999993</v>
      </c>
    </row>
    <row r="266" spans="1:14" ht="14.45" customHeight="1" x14ac:dyDescent="0.2">
      <c r="A266" s="729" t="s">
        <v>588</v>
      </c>
      <c r="B266" s="730" t="s">
        <v>589</v>
      </c>
      <c r="C266" s="731" t="s">
        <v>609</v>
      </c>
      <c r="D266" s="732" t="s">
        <v>610</v>
      </c>
      <c r="E266" s="733">
        <v>50113001</v>
      </c>
      <c r="F266" s="732" t="s">
        <v>675</v>
      </c>
      <c r="G266" s="731" t="s">
        <v>676</v>
      </c>
      <c r="H266" s="731">
        <v>100168</v>
      </c>
      <c r="I266" s="731">
        <v>168</v>
      </c>
      <c r="J266" s="731" t="s">
        <v>1118</v>
      </c>
      <c r="K266" s="731" t="s">
        <v>1119</v>
      </c>
      <c r="L266" s="734">
        <v>43.090000000000011</v>
      </c>
      <c r="M266" s="734">
        <v>1</v>
      </c>
      <c r="N266" s="735">
        <v>43.090000000000011</v>
      </c>
    </row>
    <row r="267" spans="1:14" ht="14.45" customHeight="1" x14ac:dyDescent="0.2">
      <c r="A267" s="729" t="s">
        <v>588</v>
      </c>
      <c r="B267" s="730" t="s">
        <v>589</v>
      </c>
      <c r="C267" s="731" t="s">
        <v>609</v>
      </c>
      <c r="D267" s="732" t="s">
        <v>610</v>
      </c>
      <c r="E267" s="733">
        <v>50113001</v>
      </c>
      <c r="F267" s="732" t="s">
        <v>675</v>
      </c>
      <c r="G267" s="731" t="s">
        <v>676</v>
      </c>
      <c r="H267" s="731">
        <v>223200</v>
      </c>
      <c r="I267" s="731">
        <v>223200</v>
      </c>
      <c r="J267" s="731" t="s">
        <v>1120</v>
      </c>
      <c r="K267" s="731" t="s">
        <v>1121</v>
      </c>
      <c r="L267" s="734">
        <v>137.11760563380281</v>
      </c>
      <c r="M267" s="734">
        <v>71</v>
      </c>
      <c r="N267" s="735">
        <v>9735.35</v>
      </c>
    </row>
    <row r="268" spans="1:14" ht="14.45" customHeight="1" x14ac:dyDescent="0.2">
      <c r="A268" s="729" t="s">
        <v>588</v>
      </c>
      <c r="B268" s="730" t="s">
        <v>589</v>
      </c>
      <c r="C268" s="731" t="s">
        <v>609</v>
      </c>
      <c r="D268" s="732" t="s">
        <v>610</v>
      </c>
      <c r="E268" s="733">
        <v>50113001</v>
      </c>
      <c r="F268" s="732" t="s">
        <v>675</v>
      </c>
      <c r="G268" s="731" t="s">
        <v>676</v>
      </c>
      <c r="H268" s="731">
        <v>241678</v>
      </c>
      <c r="I268" s="731">
        <v>241678</v>
      </c>
      <c r="J268" s="731" t="s">
        <v>1122</v>
      </c>
      <c r="K268" s="731" t="s">
        <v>1123</v>
      </c>
      <c r="L268" s="734">
        <v>93.75</v>
      </c>
      <c r="M268" s="734">
        <v>4</v>
      </c>
      <c r="N268" s="735">
        <v>375</v>
      </c>
    </row>
    <row r="269" spans="1:14" ht="14.45" customHeight="1" x14ac:dyDescent="0.2">
      <c r="A269" s="729" t="s">
        <v>588</v>
      </c>
      <c r="B269" s="730" t="s">
        <v>589</v>
      </c>
      <c r="C269" s="731" t="s">
        <v>609</v>
      </c>
      <c r="D269" s="732" t="s">
        <v>610</v>
      </c>
      <c r="E269" s="733">
        <v>50113001</v>
      </c>
      <c r="F269" s="732" t="s">
        <v>675</v>
      </c>
      <c r="G269" s="731" t="s">
        <v>676</v>
      </c>
      <c r="H269" s="731">
        <v>51367</v>
      </c>
      <c r="I269" s="731">
        <v>51367</v>
      </c>
      <c r="J269" s="731" t="s">
        <v>1124</v>
      </c>
      <c r="K269" s="731" t="s">
        <v>1125</v>
      </c>
      <c r="L269" s="734">
        <v>92.95</v>
      </c>
      <c r="M269" s="734">
        <v>55</v>
      </c>
      <c r="N269" s="735">
        <v>5112.25</v>
      </c>
    </row>
    <row r="270" spans="1:14" ht="14.45" customHeight="1" x14ac:dyDescent="0.2">
      <c r="A270" s="729" t="s">
        <v>588</v>
      </c>
      <c r="B270" s="730" t="s">
        <v>589</v>
      </c>
      <c r="C270" s="731" t="s">
        <v>609</v>
      </c>
      <c r="D270" s="732" t="s">
        <v>610</v>
      </c>
      <c r="E270" s="733">
        <v>50113001</v>
      </c>
      <c r="F270" s="732" t="s">
        <v>675</v>
      </c>
      <c r="G270" s="731" t="s">
        <v>676</v>
      </c>
      <c r="H270" s="731">
        <v>51383</v>
      </c>
      <c r="I270" s="731">
        <v>51383</v>
      </c>
      <c r="J270" s="731" t="s">
        <v>1124</v>
      </c>
      <c r="K270" s="731" t="s">
        <v>1126</v>
      </c>
      <c r="L270" s="734">
        <v>93.5</v>
      </c>
      <c r="M270" s="734">
        <v>35</v>
      </c>
      <c r="N270" s="735">
        <v>3272.5</v>
      </c>
    </row>
    <row r="271" spans="1:14" ht="14.45" customHeight="1" x14ac:dyDescent="0.2">
      <c r="A271" s="729" t="s">
        <v>588</v>
      </c>
      <c r="B271" s="730" t="s">
        <v>589</v>
      </c>
      <c r="C271" s="731" t="s">
        <v>609</v>
      </c>
      <c r="D271" s="732" t="s">
        <v>610</v>
      </c>
      <c r="E271" s="733">
        <v>50113001</v>
      </c>
      <c r="F271" s="732" t="s">
        <v>675</v>
      </c>
      <c r="G271" s="731" t="s">
        <v>676</v>
      </c>
      <c r="H271" s="731">
        <v>51366</v>
      </c>
      <c r="I271" s="731">
        <v>51366</v>
      </c>
      <c r="J271" s="731" t="s">
        <v>1124</v>
      </c>
      <c r="K271" s="731" t="s">
        <v>1127</v>
      </c>
      <c r="L271" s="734">
        <v>171.59999999999997</v>
      </c>
      <c r="M271" s="734">
        <v>55</v>
      </c>
      <c r="N271" s="735">
        <v>9437.9999999999982</v>
      </c>
    </row>
    <row r="272" spans="1:14" ht="14.45" customHeight="1" x14ac:dyDescent="0.2">
      <c r="A272" s="729" t="s">
        <v>588</v>
      </c>
      <c r="B272" s="730" t="s">
        <v>589</v>
      </c>
      <c r="C272" s="731" t="s">
        <v>609</v>
      </c>
      <c r="D272" s="732" t="s">
        <v>610</v>
      </c>
      <c r="E272" s="733">
        <v>50113001</v>
      </c>
      <c r="F272" s="732" t="s">
        <v>675</v>
      </c>
      <c r="G272" s="731" t="s">
        <v>676</v>
      </c>
      <c r="H272" s="731">
        <v>51384</v>
      </c>
      <c r="I272" s="731">
        <v>51384</v>
      </c>
      <c r="J272" s="731" t="s">
        <v>1124</v>
      </c>
      <c r="K272" s="731" t="s">
        <v>1128</v>
      </c>
      <c r="L272" s="734">
        <v>192.5</v>
      </c>
      <c r="M272" s="734">
        <v>30</v>
      </c>
      <c r="N272" s="735">
        <v>5775</v>
      </c>
    </row>
    <row r="273" spans="1:14" ht="14.45" customHeight="1" x14ac:dyDescent="0.2">
      <c r="A273" s="729" t="s">
        <v>588</v>
      </c>
      <c r="B273" s="730" t="s">
        <v>589</v>
      </c>
      <c r="C273" s="731" t="s">
        <v>609</v>
      </c>
      <c r="D273" s="732" t="s">
        <v>610</v>
      </c>
      <c r="E273" s="733">
        <v>50113001</v>
      </c>
      <c r="F273" s="732" t="s">
        <v>675</v>
      </c>
      <c r="G273" s="731" t="s">
        <v>676</v>
      </c>
      <c r="H273" s="731">
        <v>229966</v>
      </c>
      <c r="I273" s="731">
        <v>229966</v>
      </c>
      <c r="J273" s="731" t="s">
        <v>1129</v>
      </c>
      <c r="K273" s="731" t="s">
        <v>1130</v>
      </c>
      <c r="L273" s="734">
        <v>29.740000000000006</v>
      </c>
      <c r="M273" s="734">
        <v>4</v>
      </c>
      <c r="N273" s="735">
        <v>118.96000000000002</v>
      </c>
    </row>
    <row r="274" spans="1:14" ht="14.45" customHeight="1" x14ac:dyDescent="0.2">
      <c r="A274" s="729" t="s">
        <v>588</v>
      </c>
      <c r="B274" s="730" t="s">
        <v>589</v>
      </c>
      <c r="C274" s="731" t="s">
        <v>609</v>
      </c>
      <c r="D274" s="732" t="s">
        <v>610</v>
      </c>
      <c r="E274" s="733">
        <v>50113001</v>
      </c>
      <c r="F274" s="732" t="s">
        <v>675</v>
      </c>
      <c r="G274" s="731" t="s">
        <v>676</v>
      </c>
      <c r="H274" s="731">
        <v>207898</v>
      </c>
      <c r="I274" s="731">
        <v>207898</v>
      </c>
      <c r="J274" s="731" t="s">
        <v>1131</v>
      </c>
      <c r="K274" s="731" t="s">
        <v>1132</v>
      </c>
      <c r="L274" s="734">
        <v>63.2</v>
      </c>
      <c r="M274" s="734">
        <v>1</v>
      </c>
      <c r="N274" s="735">
        <v>63.2</v>
      </c>
    </row>
    <row r="275" spans="1:14" ht="14.45" customHeight="1" x14ac:dyDescent="0.2">
      <c r="A275" s="729" t="s">
        <v>588</v>
      </c>
      <c r="B275" s="730" t="s">
        <v>589</v>
      </c>
      <c r="C275" s="731" t="s">
        <v>609</v>
      </c>
      <c r="D275" s="732" t="s">
        <v>610</v>
      </c>
      <c r="E275" s="733">
        <v>50113001</v>
      </c>
      <c r="F275" s="732" t="s">
        <v>675</v>
      </c>
      <c r="G275" s="731" t="s">
        <v>676</v>
      </c>
      <c r="H275" s="731">
        <v>207899</v>
      </c>
      <c r="I275" s="731">
        <v>207899</v>
      </c>
      <c r="J275" s="731" t="s">
        <v>1131</v>
      </c>
      <c r="K275" s="731" t="s">
        <v>1133</v>
      </c>
      <c r="L275" s="734">
        <v>67.681111111111093</v>
      </c>
      <c r="M275" s="734">
        <v>9</v>
      </c>
      <c r="N275" s="735">
        <v>609.12999999999988</v>
      </c>
    </row>
    <row r="276" spans="1:14" ht="14.45" customHeight="1" x14ac:dyDescent="0.2">
      <c r="A276" s="729" t="s">
        <v>588</v>
      </c>
      <c r="B276" s="730" t="s">
        <v>589</v>
      </c>
      <c r="C276" s="731" t="s">
        <v>609</v>
      </c>
      <c r="D276" s="732" t="s">
        <v>610</v>
      </c>
      <c r="E276" s="733">
        <v>50113001</v>
      </c>
      <c r="F276" s="732" t="s">
        <v>675</v>
      </c>
      <c r="G276" s="731" t="s">
        <v>676</v>
      </c>
      <c r="H276" s="731">
        <v>207897</v>
      </c>
      <c r="I276" s="731">
        <v>207897</v>
      </c>
      <c r="J276" s="731" t="s">
        <v>1131</v>
      </c>
      <c r="K276" s="731" t="s">
        <v>1134</v>
      </c>
      <c r="L276" s="734">
        <v>44.54</v>
      </c>
      <c r="M276" s="734">
        <v>4</v>
      </c>
      <c r="N276" s="735">
        <v>178.16</v>
      </c>
    </row>
    <row r="277" spans="1:14" ht="14.45" customHeight="1" x14ac:dyDescent="0.2">
      <c r="A277" s="729" t="s">
        <v>588</v>
      </c>
      <c r="B277" s="730" t="s">
        <v>589</v>
      </c>
      <c r="C277" s="731" t="s">
        <v>609</v>
      </c>
      <c r="D277" s="732" t="s">
        <v>610</v>
      </c>
      <c r="E277" s="733">
        <v>50113001</v>
      </c>
      <c r="F277" s="732" t="s">
        <v>675</v>
      </c>
      <c r="G277" s="731" t="s">
        <v>676</v>
      </c>
      <c r="H277" s="731">
        <v>157607</v>
      </c>
      <c r="I277" s="731">
        <v>57607</v>
      </c>
      <c r="J277" s="731" t="s">
        <v>1135</v>
      </c>
      <c r="K277" s="731" t="s">
        <v>1136</v>
      </c>
      <c r="L277" s="734">
        <v>43.865714285714276</v>
      </c>
      <c r="M277" s="734">
        <v>7</v>
      </c>
      <c r="N277" s="735">
        <v>307.05999999999995</v>
      </c>
    </row>
    <row r="278" spans="1:14" ht="14.45" customHeight="1" x14ac:dyDescent="0.2">
      <c r="A278" s="729" t="s">
        <v>588</v>
      </c>
      <c r="B278" s="730" t="s">
        <v>589</v>
      </c>
      <c r="C278" s="731" t="s">
        <v>609</v>
      </c>
      <c r="D278" s="732" t="s">
        <v>610</v>
      </c>
      <c r="E278" s="733">
        <v>50113001</v>
      </c>
      <c r="F278" s="732" t="s">
        <v>675</v>
      </c>
      <c r="G278" s="731" t="s">
        <v>676</v>
      </c>
      <c r="H278" s="731">
        <v>241991</v>
      </c>
      <c r="I278" s="731">
        <v>241991</v>
      </c>
      <c r="J278" s="731" t="s">
        <v>1137</v>
      </c>
      <c r="K278" s="731" t="s">
        <v>1138</v>
      </c>
      <c r="L278" s="734">
        <v>43.662500000000001</v>
      </c>
      <c r="M278" s="734">
        <v>4</v>
      </c>
      <c r="N278" s="735">
        <v>174.65</v>
      </c>
    </row>
    <row r="279" spans="1:14" ht="14.45" customHeight="1" x14ac:dyDescent="0.2">
      <c r="A279" s="729" t="s">
        <v>588</v>
      </c>
      <c r="B279" s="730" t="s">
        <v>589</v>
      </c>
      <c r="C279" s="731" t="s">
        <v>609</v>
      </c>
      <c r="D279" s="732" t="s">
        <v>610</v>
      </c>
      <c r="E279" s="733">
        <v>50113001</v>
      </c>
      <c r="F279" s="732" t="s">
        <v>675</v>
      </c>
      <c r="G279" s="731" t="s">
        <v>676</v>
      </c>
      <c r="H279" s="731">
        <v>241992</v>
      </c>
      <c r="I279" s="731">
        <v>241992</v>
      </c>
      <c r="J279" s="731" t="s">
        <v>1137</v>
      </c>
      <c r="K279" s="731" t="s">
        <v>1139</v>
      </c>
      <c r="L279" s="734">
        <v>61.630000000000017</v>
      </c>
      <c r="M279" s="734">
        <v>2</v>
      </c>
      <c r="N279" s="735">
        <v>123.26000000000003</v>
      </c>
    </row>
    <row r="280" spans="1:14" ht="14.45" customHeight="1" x14ac:dyDescent="0.2">
      <c r="A280" s="729" t="s">
        <v>588</v>
      </c>
      <c r="B280" s="730" t="s">
        <v>589</v>
      </c>
      <c r="C280" s="731" t="s">
        <v>609</v>
      </c>
      <c r="D280" s="732" t="s">
        <v>610</v>
      </c>
      <c r="E280" s="733">
        <v>50113001</v>
      </c>
      <c r="F280" s="732" t="s">
        <v>675</v>
      </c>
      <c r="G280" s="731" t="s">
        <v>676</v>
      </c>
      <c r="H280" s="731">
        <v>208988</v>
      </c>
      <c r="I280" s="731">
        <v>208988</v>
      </c>
      <c r="J280" s="731" t="s">
        <v>1140</v>
      </c>
      <c r="K280" s="731" t="s">
        <v>1141</v>
      </c>
      <c r="L280" s="734">
        <v>555.16999999999996</v>
      </c>
      <c r="M280" s="734">
        <v>10</v>
      </c>
      <c r="N280" s="735">
        <v>5551.7</v>
      </c>
    </row>
    <row r="281" spans="1:14" ht="14.45" customHeight="1" x14ac:dyDescent="0.2">
      <c r="A281" s="729" t="s">
        <v>588</v>
      </c>
      <c r="B281" s="730" t="s">
        <v>589</v>
      </c>
      <c r="C281" s="731" t="s">
        <v>609</v>
      </c>
      <c r="D281" s="732" t="s">
        <v>610</v>
      </c>
      <c r="E281" s="733">
        <v>50113001</v>
      </c>
      <c r="F281" s="732" t="s">
        <v>675</v>
      </c>
      <c r="G281" s="731" t="s">
        <v>676</v>
      </c>
      <c r="H281" s="731">
        <v>208990</v>
      </c>
      <c r="I281" s="731">
        <v>208990</v>
      </c>
      <c r="J281" s="731" t="s">
        <v>1142</v>
      </c>
      <c r="K281" s="731" t="s">
        <v>1141</v>
      </c>
      <c r="L281" s="734">
        <v>668.47000000000014</v>
      </c>
      <c r="M281" s="734">
        <v>7</v>
      </c>
      <c r="N281" s="735">
        <v>4679.2900000000009</v>
      </c>
    </row>
    <row r="282" spans="1:14" ht="14.45" customHeight="1" x14ac:dyDescent="0.2">
      <c r="A282" s="729" t="s">
        <v>588</v>
      </c>
      <c r="B282" s="730" t="s">
        <v>589</v>
      </c>
      <c r="C282" s="731" t="s">
        <v>609</v>
      </c>
      <c r="D282" s="732" t="s">
        <v>610</v>
      </c>
      <c r="E282" s="733">
        <v>50113001</v>
      </c>
      <c r="F282" s="732" t="s">
        <v>675</v>
      </c>
      <c r="G282" s="731" t="s">
        <v>676</v>
      </c>
      <c r="H282" s="731">
        <v>225166</v>
      </c>
      <c r="I282" s="731">
        <v>225166</v>
      </c>
      <c r="J282" s="731" t="s">
        <v>1143</v>
      </c>
      <c r="K282" s="731" t="s">
        <v>1144</v>
      </c>
      <c r="L282" s="734">
        <v>58.29</v>
      </c>
      <c r="M282" s="734">
        <v>3</v>
      </c>
      <c r="N282" s="735">
        <v>174.87</v>
      </c>
    </row>
    <row r="283" spans="1:14" ht="14.45" customHeight="1" x14ac:dyDescent="0.2">
      <c r="A283" s="729" t="s">
        <v>588</v>
      </c>
      <c r="B283" s="730" t="s">
        <v>589</v>
      </c>
      <c r="C283" s="731" t="s">
        <v>609</v>
      </c>
      <c r="D283" s="732" t="s">
        <v>610</v>
      </c>
      <c r="E283" s="733">
        <v>50113001</v>
      </c>
      <c r="F283" s="732" t="s">
        <v>675</v>
      </c>
      <c r="G283" s="731" t="s">
        <v>676</v>
      </c>
      <c r="H283" s="731">
        <v>224964</v>
      </c>
      <c r="I283" s="731">
        <v>224964</v>
      </c>
      <c r="J283" s="731" t="s">
        <v>1145</v>
      </c>
      <c r="K283" s="731" t="s">
        <v>1146</v>
      </c>
      <c r="L283" s="734">
        <v>108.79444444444444</v>
      </c>
      <c r="M283" s="734">
        <v>9</v>
      </c>
      <c r="N283" s="735">
        <v>979.15</v>
      </c>
    </row>
    <row r="284" spans="1:14" ht="14.45" customHeight="1" x14ac:dyDescent="0.2">
      <c r="A284" s="729" t="s">
        <v>588</v>
      </c>
      <c r="B284" s="730" t="s">
        <v>589</v>
      </c>
      <c r="C284" s="731" t="s">
        <v>609</v>
      </c>
      <c r="D284" s="732" t="s">
        <v>610</v>
      </c>
      <c r="E284" s="733">
        <v>50113001</v>
      </c>
      <c r="F284" s="732" t="s">
        <v>675</v>
      </c>
      <c r="G284" s="731" t="s">
        <v>329</v>
      </c>
      <c r="H284" s="731">
        <v>227475</v>
      </c>
      <c r="I284" s="731">
        <v>227475</v>
      </c>
      <c r="J284" s="731" t="s">
        <v>1147</v>
      </c>
      <c r="K284" s="731" t="s">
        <v>1148</v>
      </c>
      <c r="L284" s="734">
        <v>1285.9290000000001</v>
      </c>
      <c r="M284" s="734">
        <v>4</v>
      </c>
      <c r="N284" s="735">
        <v>5143.7160000000003</v>
      </c>
    </row>
    <row r="285" spans="1:14" ht="14.45" customHeight="1" x14ac:dyDescent="0.2">
      <c r="A285" s="729" t="s">
        <v>588</v>
      </c>
      <c r="B285" s="730" t="s">
        <v>589</v>
      </c>
      <c r="C285" s="731" t="s">
        <v>609</v>
      </c>
      <c r="D285" s="732" t="s">
        <v>610</v>
      </c>
      <c r="E285" s="733">
        <v>50113001</v>
      </c>
      <c r="F285" s="732" t="s">
        <v>675</v>
      </c>
      <c r="G285" s="731" t="s">
        <v>676</v>
      </c>
      <c r="H285" s="731">
        <v>233899</v>
      </c>
      <c r="I285" s="731">
        <v>233899</v>
      </c>
      <c r="J285" s="731" t="s">
        <v>1149</v>
      </c>
      <c r="K285" s="731" t="s">
        <v>1150</v>
      </c>
      <c r="L285" s="734">
        <v>139.1</v>
      </c>
      <c r="M285" s="734">
        <v>7</v>
      </c>
      <c r="N285" s="735">
        <v>973.7</v>
      </c>
    </row>
    <row r="286" spans="1:14" ht="14.45" customHeight="1" x14ac:dyDescent="0.2">
      <c r="A286" s="729" t="s">
        <v>588</v>
      </c>
      <c r="B286" s="730" t="s">
        <v>589</v>
      </c>
      <c r="C286" s="731" t="s">
        <v>609</v>
      </c>
      <c r="D286" s="732" t="s">
        <v>610</v>
      </c>
      <c r="E286" s="733">
        <v>50113001</v>
      </c>
      <c r="F286" s="732" t="s">
        <v>675</v>
      </c>
      <c r="G286" s="731" t="s">
        <v>676</v>
      </c>
      <c r="H286" s="731">
        <v>187299</v>
      </c>
      <c r="I286" s="731">
        <v>87299</v>
      </c>
      <c r="J286" s="731" t="s">
        <v>1151</v>
      </c>
      <c r="K286" s="731" t="s">
        <v>1152</v>
      </c>
      <c r="L286" s="734">
        <v>1004.7362499999999</v>
      </c>
      <c r="M286" s="734">
        <v>8</v>
      </c>
      <c r="N286" s="735">
        <v>8037.8899999999994</v>
      </c>
    </row>
    <row r="287" spans="1:14" ht="14.45" customHeight="1" x14ac:dyDescent="0.2">
      <c r="A287" s="729" t="s">
        <v>588</v>
      </c>
      <c r="B287" s="730" t="s">
        <v>589</v>
      </c>
      <c r="C287" s="731" t="s">
        <v>609</v>
      </c>
      <c r="D287" s="732" t="s">
        <v>610</v>
      </c>
      <c r="E287" s="733">
        <v>50113001</v>
      </c>
      <c r="F287" s="732" t="s">
        <v>675</v>
      </c>
      <c r="G287" s="731" t="s">
        <v>676</v>
      </c>
      <c r="H287" s="731">
        <v>193724</v>
      </c>
      <c r="I287" s="731">
        <v>93724</v>
      </c>
      <c r="J287" s="731" t="s">
        <v>1153</v>
      </c>
      <c r="K287" s="731" t="s">
        <v>1154</v>
      </c>
      <c r="L287" s="734">
        <v>68.239999999999995</v>
      </c>
      <c r="M287" s="734">
        <v>7</v>
      </c>
      <c r="N287" s="735">
        <v>477.68</v>
      </c>
    </row>
    <row r="288" spans="1:14" ht="14.45" customHeight="1" x14ac:dyDescent="0.2">
      <c r="A288" s="729" t="s">
        <v>588</v>
      </c>
      <c r="B288" s="730" t="s">
        <v>589</v>
      </c>
      <c r="C288" s="731" t="s">
        <v>609</v>
      </c>
      <c r="D288" s="732" t="s">
        <v>610</v>
      </c>
      <c r="E288" s="733">
        <v>50113001</v>
      </c>
      <c r="F288" s="732" t="s">
        <v>675</v>
      </c>
      <c r="G288" s="731" t="s">
        <v>676</v>
      </c>
      <c r="H288" s="731">
        <v>193723</v>
      </c>
      <c r="I288" s="731">
        <v>93723</v>
      </c>
      <c r="J288" s="731" t="s">
        <v>1155</v>
      </c>
      <c r="K288" s="731" t="s">
        <v>1156</v>
      </c>
      <c r="L288" s="734">
        <v>40.233999999999995</v>
      </c>
      <c r="M288" s="734">
        <v>5</v>
      </c>
      <c r="N288" s="735">
        <v>201.17</v>
      </c>
    </row>
    <row r="289" spans="1:14" ht="14.45" customHeight="1" x14ac:dyDescent="0.2">
      <c r="A289" s="729" t="s">
        <v>588</v>
      </c>
      <c r="B289" s="730" t="s">
        <v>589</v>
      </c>
      <c r="C289" s="731" t="s">
        <v>609</v>
      </c>
      <c r="D289" s="732" t="s">
        <v>610</v>
      </c>
      <c r="E289" s="733">
        <v>50113001</v>
      </c>
      <c r="F289" s="732" t="s">
        <v>675</v>
      </c>
      <c r="G289" s="731" t="s">
        <v>676</v>
      </c>
      <c r="H289" s="731">
        <v>208466</v>
      </c>
      <c r="I289" s="731">
        <v>208466</v>
      </c>
      <c r="J289" s="731" t="s">
        <v>1157</v>
      </c>
      <c r="K289" s="731" t="s">
        <v>1158</v>
      </c>
      <c r="L289" s="734">
        <v>792.76999999999987</v>
      </c>
      <c r="M289" s="734">
        <v>1</v>
      </c>
      <c r="N289" s="735">
        <v>792.76999999999987</v>
      </c>
    </row>
    <row r="290" spans="1:14" ht="14.45" customHeight="1" x14ac:dyDescent="0.2">
      <c r="A290" s="729" t="s">
        <v>588</v>
      </c>
      <c r="B290" s="730" t="s">
        <v>589</v>
      </c>
      <c r="C290" s="731" t="s">
        <v>609</v>
      </c>
      <c r="D290" s="732" t="s">
        <v>610</v>
      </c>
      <c r="E290" s="733">
        <v>50113001</v>
      </c>
      <c r="F290" s="732" t="s">
        <v>675</v>
      </c>
      <c r="G290" s="731" t="s">
        <v>676</v>
      </c>
      <c r="H290" s="731">
        <v>208465</v>
      </c>
      <c r="I290" s="731">
        <v>208465</v>
      </c>
      <c r="J290" s="731" t="s">
        <v>1159</v>
      </c>
      <c r="K290" s="731" t="s">
        <v>1160</v>
      </c>
      <c r="L290" s="734">
        <v>2234.6499999999996</v>
      </c>
      <c r="M290" s="734">
        <v>2</v>
      </c>
      <c r="N290" s="735">
        <v>4469.2999999999993</v>
      </c>
    </row>
    <row r="291" spans="1:14" ht="14.45" customHeight="1" x14ac:dyDescent="0.2">
      <c r="A291" s="729" t="s">
        <v>588</v>
      </c>
      <c r="B291" s="730" t="s">
        <v>589</v>
      </c>
      <c r="C291" s="731" t="s">
        <v>609</v>
      </c>
      <c r="D291" s="732" t="s">
        <v>610</v>
      </c>
      <c r="E291" s="733">
        <v>50113001</v>
      </c>
      <c r="F291" s="732" t="s">
        <v>675</v>
      </c>
      <c r="G291" s="731" t="s">
        <v>687</v>
      </c>
      <c r="H291" s="731">
        <v>125744</v>
      </c>
      <c r="I291" s="731">
        <v>25744</v>
      </c>
      <c r="J291" s="731" t="s">
        <v>1161</v>
      </c>
      <c r="K291" s="731" t="s">
        <v>1162</v>
      </c>
      <c r="L291" s="734">
        <v>1505.85</v>
      </c>
      <c r="M291" s="734">
        <v>2</v>
      </c>
      <c r="N291" s="735">
        <v>3011.7</v>
      </c>
    </row>
    <row r="292" spans="1:14" ht="14.45" customHeight="1" x14ac:dyDescent="0.2">
      <c r="A292" s="729" t="s">
        <v>588</v>
      </c>
      <c r="B292" s="730" t="s">
        <v>589</v>
      </c>
      <c r="C292" s="731" t="s">
        <v>609</v>
      </c>
      <c r="D292" s="732" t="s">
        <v>610</v>
      </c>
      <c r="E292" s="733">
        <v>50113001</v>
      </c>
      <c r="F292" s="732" t="s">
        <v>675</v>
      </c>
      <c r="G292" s="731" t="s">
        <v>676</v>
      </c>
      <c r="H292" s="731">
        <v>502059</v>
      </c>
      <c r="I292" s="731">
        <v>0</v>
      </c>
      <c r="J292" s="731" t="s">
        <v>1163</v>
      </c>
      <c r="K292" s="731" t="s">
        <v>1164</v>
      </c>
      <c r="L292" s="734">
        <v>254.10000000000008</v>
      </c>
      <c r="M292" s="734">
        <v>1136</v>
      </c>
      <c r="N292" s="735">
        <v>288657.60000000009</v>
      </c>
    </row>
    <row r="293" spans="1:14" ht="14.45" customHeight="1" x14ac:dyDescent="0.2">
      <c r="A293" s="729" t="s">
        <v>588</v>
      </c>
      <c r="B293" s="730" t="s">
        <v>589</v>
      </c>
      <c r="C293" s="731" t="s">
        <v>609</v>
      </c>
      <c r="D293" s="732" t="s">
        <v>610</v>
      </c>
      <c r="E293" s="733">
        <v>50113001</v>
      </c>
      <c r="F293" s="732" t="s">
        <v>675</v>
      </c>
      <c r="G293" s="731" t="s">
        <v>676</v>
      </c>
      <c r="H293" s="731">
        <v>394712</v>
      </c>
      <c r="I293" s="731">
        <v>0</v>
      </c>
      <c r="J293" s="731" t="s">
        <v>1165</v>
      </c>
      <c r="K293" s="731" t="s">
        <v>1166</v>
      </c>
      <c r="L293" s="734">
        <v>28.75</v>
      </c>
      <c r="M293" s="734">
        <v>948</v>
      </c>
      <c r="N293" s="735">
        <v>27255</v>
      </c>
    </row>
    <row r="294" spans="1:14" ht="14.45" customHeight="1" x14ac:dyDescent="0.2">
      <c r="A294" s="729" t="s">
        <v>588</v>
      </c>
      <c r="B294" s="730" t="s">
        <v>589</v>
      </c>
      <c r="C294" s="731" t="s">
        <v>609</v>
      </c>
      <c r="D294" s="732" t="s">
        <v>610</v>
      </c>
      <c r="E294" s="733">
        <v>50113001</v>
      </c>
      <c r="F294" s="732" t="s">
        <v>675</v>
      </c>
      <c r="G294" s="731" t="s">
        <v>676</v>
      </c>
      <c r="H294" s="731">
        <v>902048</v>
      </c>
      <c r="I294" s="731">
        <v>0</v>
      </c>
      <c r="J294" s="731" t="s">
        <v>1167</v>
      </c>
      <c r="K294" s="731" t="s">
        <v>1168</v>
      </c>
      <c r="L294" s="734">
        <v>331.2000000000001</v>
      </c>
      <c r="M294" s="734">
        <v>3718</v>
      </c>
      <c r="N294" s="735">
        <v>1231401.6000000003</v>
      </c>
    </row>
    <row r="295" spans="1:14" ht="14.45" customHeight="1" x14ac:dyDescent="0.2">
      <c r="A295" s="729" t="s">
        <v>588</v>
      </c>
      <c r="B295" s="730" t="s">
        <v>589</v>
      </c>
      <c r="C295" s="731" t="s">
        <v>609</v>
      </c>
      <c r="D295" s="732" t="s">
        <v>610</v>
      </c>
      <c r="E295" s="733">
        <v>50113001</v>
      </c>
      <c r="F295" s="732" t="s">
        <v>675</v>
      </c>
      <c r="G295" s="731" t="s">
        <v>676</v>
      </c>
      <c r="H295" s="731">
        <v>500899</v>
      </c>
      <c r="I295" s="731">
        <v>0</v>
      </c>
      <c r="J295" s="731" t="s">
        <v>1169</v>
      </c>
      <c r="K295" s="731" t="s">
        <v>1170</v>
      </c>
      <c r="L295" s="734">
        <v>331.2</v>
      </c>
      <c r="M295" s="734">
        <v>40</v>
      </c>
      <c r="N295" s="735">
        <v>13248</v>
      </c>
    </row>
    <row r="296" spans="1:14" ht="14.45" customHeight="1" x14ac:dyDescent="0.2">
      <c r="A296" s="729" t="s">
        <v>588</v>
      </c>
      <c r="B296" s="730" t="s">
        <v>589</v>
      </c>
      <c r="C296" s="731" t="s">
        <v>609</v>
      </c>
      <c r="D296" s="732" t="s">
        <v>610</v>
      </c>
      <c r="E296" s="733">
        <v>50113001</v>
      </c>
      <c r="F296" s="732" t="s">
        <v>675</v>
      </c>
      <c r="G296" s="731" t="s">
        <v>676</v>
      </c>
      <c r="H296" s="731">
        <v>498549</v>
      </c>
      <c r="I296" s="731">
        <v>0</v>
      </c>
      <c r="J296" s="731" t="s">
        <v>1171</v>
      </c>
      <c r="K296" s="731" t="s">
        <v>1172</v>
      </c>
      <c r="L296" s="734">
        <v>333.5</v>
      </c>
      <c r="M296" s="734">
        <v>75</v>
      </c>
      <c r="N296" s="735">
        <v>25012.5</v>
      </c>
    </row>
    <row r="297" spans="1:14" ht="14.45" customHeight="1" x14ac:dyDescent="0.2">
      <c r="A297" s="729" t="s">
        <v>588</v>
      </c>
      <c r="B297" s="730" t="s">
        <v>589</v>
      </c>
      <c r="C297" s="731" t="s">
        <v>609</v>
      </c>
      <c r="D297" s="732" t="s">
        <v>610</v>
      </c>
      <c r="E297" s="733">
        <v>50113001</v>
      </c>
      <c r="F297" s="732" t="s">
        <v>675</v>
      </c>
      <c r="G297" s="731" t="s">
        <v>676</v>
      </c>
      <c r="H297" s="731">
        <v>501993</v>
      </c>
      <c r="I297" s="731">
        <v>0</v>
      </c>
      <c r="J297" s="731" t="s">
        <v>1173</v>
      </c>
      <c r="K297" s="731" t="s">
        <v>1174</v>
      </c>
      <c r="L297" s="734">
        <v>322</v>
      </c>
      <c r="M297" s="734">
        <v>170</v>
      </c>
      <c r="N297" s="735">
        <v>54740</v>
      </c>
    </row>
    <row r="298" spans="1:14" ht="14.45" customHeight="1" x14ac:dyDescent="0.2">
      <c r="A298" s="729" t="s">
        <v>588</v>
      </c>
      <c r="B298" s="730" t="s">
        <v>589</v>
      </c>
      <c r="C298" s="731" t="s">
        <v>609</v>
      </c>
      <c r="D298" s="732" t="s">
        <v>610</v>
      </c>
      <c r="E298" s="733">
        <v>50113001</v>
      </c>
      <c r="F298" s="732" t="s">
        <v>675</v>
      </c>
      <c r="G298" s="731" t="s">
        <v>676</v>
      </c>
      <c r="H298" s="731">
        <v>501075</v>
      </c>
      <c r="I298" s="731">
        <v>0</v>
      </c>
      <c r="J298" s="731" t="s">
        <v>1175</v>
      </c>
      <c r="K298" s="731" t="s">
        <v>1176</v>
      </c>
      <c r="L298" s="734">
        <v>95.44</v>
      </c>
      <c r="M298" s="734">
        <v>16</v>
      </c>
      <c r="N298" s="735">
        <v>1527.04</v>
      </c>
    </row>
    <row r="299" spans="1:14" ht="14.45" customHeight="1" x14ac:dyDescent="0.2">
      <c r="A299" s="729" t="s">
        <v>588</v>
      </c>
      <c r="B299" s="730" t="s">
        <v>589</v>
      </c>
      <c r="C299" s="731" t="s">
        <v>609</v>
      </c>
      <c r="D299" s="732" t="s">
        <v>610</v>
      </c>
      <c r="E299" s="733">
        <v>50113001</v>
      </c>
      <c r="F299" s="732" t="s">
        <v>675</v>
      </c>
      <c r="G299" s="731" t="s">
        <v>676</v>
      </c>
      <c r="H299" s="731">
        <v>501387</v>
      </c>
      <c r="I299" s="731">
        <v>0</v>
      </c>
      <c r="J299" s="731" t="s">
        <v>1177</v>
      </c>
      <c r="K299" s="731" t="s">
        <v>1164</v>
      </c>
      <c r="L299" s="734">
        <v>254.1</v>
      </c>
      <c r="M299" s="734">
        <v>24</v>
      </c>
      <c r="N299" s="735">
        <v>6098.4</v>
      </c>
    </row>
    <row r="300" spans="1:14" ht="14.45" customHeight="1" x14ac:dyDescent="0.2">
      <c r="A300" s="729" t="s">
        <v>588</v>
      </c>
      <c r="B300" s="730" t="s">
        <v>589</v>
      </c>
      <c r="C300" s="731" t="s">
        <v>609</v>
      </c>
      <c r="D300" s="732" t="s">
        <v>610</v>
      </c>
      <c r="E300" s="733">
        <v>50113001</v>
      </c>
      <c r="F300" s="732" t="s">
        <v>675</v>
      </c>
      <c r="G300" s="731" t="s">
        <v>676</v>
      </c>
      <c r="H300" s="731">
        <v>901185</v>
      </c>
      <c r="I300" s="731">
        <v>0</v>
      </c>
      <c r="J300" s="731" t="s">
        <v>1178</v>
      </c>
      <c r="K300" s="731" t="s">
        <v>1179</v>
      </c>
      <c r="L300" s="734">
        <v>696.99832639013255</v>
      </c>
      <c r="M300" s="734">
        <v>10</v>
      </c>
      <c r="N300" s="735">
        <v>6969.9832639013257</v>
      </c>
    </row>
    <row r="301" spans="1:14" ht="14.45" customHeight="1" x14ac:dyDescent="0.2">
      <c r="A301" s="729" t="s">
        <v>588</v>
      </c>
      <c r="B301" s="730" t="s">
        <v>589</v>
      </c>
      <c r="C301" s="731" t="s">
        <v>609</v>
      </c>
      <c r="D301" s="732" t="s">
        <v>610</v>
      </c>
      <c r="E301" s="733">
        <v>50113001</v>
      </c>
      <c r="F301" s="732" t="s">
        <v>675</v>
      </c>
      <c r="G301" s="731" t="s">
        <v>676</v>
      </c>
      <c r="H301" s="731">
        <v>398077</v>
      </c>
      <c r="I301" s="731">
        <v>0</v>
      </c>
      <c r="J301" s="731" t="s">
        <v>1180</v>
      </c>
      <c r="K301" s="731" t="s">
        <v>1181</v>
      </c>
      <c r="L301" s="734">
        <v>42.55</v>
      </c>
      <c r="M301" s="734">
        <v>370</v>
      </c>
      <c r="N301" s="735">
        <v>15743.5</v>
      </c>
    </row>
    <row r="302" spans="1:14" ht="14.45" customHeight="1" x14ac:dyDescent="0.2">
      <c r="A302" s="729" t="s">
        <v>588</v>
      </c>
      <c r="B302" s="730" t="s">
        <v>589</v>
      </c>
      <c r="C302" s="731" t="s">
        <v>609</v>
      </c>
      <c r="D302" s="732" t="s">
        <v>610</v>
      </c>
      <c r="E302" s="733">
        <v>50113001</v>
      </c>
      <c r="F302" s="732" t="s">
        <v>675</v>
      </c>
      <c r="G302" s="731" t="s">
        <v>676</v>
      </c>
      <c r="H302" s="731">
        <v>397413</v>
      </c>
      <c r="I302" s="731">
        <v>0</v>
      </c>
      <c r="J302" s="731" t="s">
        <v>1182</v>
      </c>
      <c r="K302" s="731" t="s">
        <v>1183</v>
      </c>
      <c r="L302" s="734">
        <v>158.71524714984693</v>
      </c>
      <c r="M302" s="734">
        <v>690</v>
      </c>
      <c r="N302" s="735">
        <v>109513.52053339437</v>
      </c>
    </row>
    <row r="303" spans="1:14" ht="14.45" customHeight="1" x14ac:dyDescent="0.2">
      <c r="A303" s="729" t="s">
        <v>588</v>
      </c>
      <c r="B303" s="730" t="s">
        <v>589</v>
      </c>
      <c r="C303" s="731" t="s">
        <v>609</v>
      </c>
      <c r="D303" s="732" t="s">
        <v>610</v>
      </c>
      <c r="E303" s="733">
        <v>50113001</v>
      </c>
      <c r="F303" s="732" t="s">
        <v>675</v>
      </c>
      <c r="G303" s="731" t="s">
        <v>676</v>
      </c>
      <c r="H303" s="731">
        <v>231686</v>
      </c>
      <c r="I303" s="731">
        <v>231686</v>
      </c>
      <c r="J303" s="731" t="s">
        <v>1184</v>
      </c>
      <c r="K303" s="731" t="s">
        <v>1185</v>
      </c>
      <c r="L303" s="734">
        <v>290.54000000000002</v>
      </c>
      <c r="M303" s="734">
        <v>44</v>
      </c>
      <c r="N303" s="735">
        <v>12783.760000000002</v>
      </c>
    </row>
    <row r="304" spans="1:14" ht="14.45" customHeight="1" x14ac:dyDescent="0.2">
      <c r="A304" s="729" t="s">
        <v>588</v>
      </c>
      <c r="B304" s="730" t="s">
        <v>589</v>
      </c>
      <c r="C304" s="731" t="s">
        <v>609</v>
      </c>
      <c r="D304" s="732" t="s">
        <v>610</v>
      </c>
      <c r="E304" s="733">
        <v>50113001</v>
      </c>
      <c r="F304" s="732" t="s">
        <v>675</v>
      </c>
      <c r="G304" s="731" t="s">
        <v>676</v>
      </c>
      <c r="H304" s="731">
        <v>218183</v>
      </c>
      <c r="I304" s="731">
        <v>218183</v>
      </c>
      <c r="J304" s="731" t="s">
        <v>1186</v>
      </c>
      <c r="K304" s="731" t="s">
        <v>1187</v>
      </c>
      <c r="L304" s="734">
        <v>565.87999999999988</v>
      </c>
      <c r="M304" s="734">
        <v>18</v>
      </c>
      <c r="N304" s="735">
        <v>10185.839999999998</v>
      </c>
    </row>
    <row r="305" spans="1:14" ht="14.45" customHeight="1" x14ac:dyDescent="0.2">
      <c r="A305" s="729" t="s">
        <v>588</v>
      </c>
      <c r="B305" s="730" t="s">
        <v>589</v>
      </c>
      <c r="C305" s="731" t="s">
        <v>609</v>
      </c>
      <c r="D305" s="732" t="s">
        <v>610</v>
      </c>
      <c r="E305" s="733">
        <v>50113001</v>
      </c>
      <c r="F305" s="732" t="s">
        <v>675</v>
      </c>
      <c r="G305" s="731" t="s">
        <v>676</v>
      </c>
      <c r="H305" s="731">
        <v>134822</v>
      </c>
      <c r="I305" s="731">
        <v>134822</v>
      </c>
      <c r="J305" s="731" t="s">
        <v>1188</v>
      </c>
      <c r="K305" s="731" t="s">
        <v>1189</v>
      </c>
      <c r="L305" s="734">
        <v>207.56000000000003</v>
      </c>
      <c r="M305" s="734">
        <v>24</v>
      </c>
      <c r="N305" s="735">
        <v>4981.4400000000005</v>
      </c>
    </row>
    <row r="306" spans="1:14" ht="14.45" customHeight="1" x14ac:dyDescent="0.2">
      <c r="A306" s="729" t="s">
        <v>588</v>
      </c>
      <c r="B306" s="730" t="s">
        <v>589</v>
      </c>
      <c r="C306" s="731" t="s">
        <v>609</v>
      </c>
      <c r="D306" s="732" t="s">
        <v>610</v>
      </c>
      <c r="E306" s="733">
        <v>50113001</v>
      </c>
      <c r="F306" s="732" t="s">
        <v>675</v>
      </c>
      <c r="G306" s="731" t="s">
        <v>676</v>
      </c>
      <c r="H306" s="731">
        <v>134821</v>
      </c>
      <c r="I306" s="731">
        <v>134821</v>
      </c>
      <c r="J306" s="731" t="s">
        <v>1190</v>
      </c>
      <c r="K306" s="731" t="s">
        <v>1191</v>
      </c>
      <c r="L306" s="734">
        <v>375.43</v>
      </c>
      <c r="M306" s="734">
        <v>2</v>
      </c>
      <c r="N306" s="735">
        <v>750.86</v>
      </c>
    </row>
    <row r="307" spans="1:14" ht="14.45" customHeight="1" x14ac:dyDescent="0.2">
      <c r="A307" s="729" t="s">
        <v>588</v>
      </c>
      <c r="B307" s="730" t="s">
        <v>589</v>
      </c>
      <c r="C307" s="731" t="s">
        <v>609</v>
      </c>
      <c r="D307" s="732" t="s">
        <v>610</v>
      </c>
      <c r="E307" s="733">
        <v>50113001</v>
      </c>
      <c r="F307" s="732" t="s">
        <v>675</v>
      </c>
      <c r="G307" s="731" t="s">
        <v>676</v>
      </c>
      <c r="H307" s="731">
        <v>134824</v>
      </c>
      <c r="I307" s="731">
        <v>134824</v>
      </c>
      <c r="J307" s="731" t="s">
        <v>1192</v>
      </c>
      <c r="K307" s="731" t="s">
        <v>1193</v>
      </c>
      <c r="L307" s="734">
        <v>326.47042510121469</v>
      </c>
      <c r="M307" s="734">
        <v>247</v>
      </c>
      <c r="N307" s="735">
        <v>80638.195000000022</v>
      </c>
    </row>
    <row r="308" spans="1:14" ht="14.45" customHeight="1" x14ac:dyDescent="0.2">
      <c r="A308" s="729" t="s">
        <v>588</v>
      </c>
      <c r="B308" s="730" t="s">
        <v>589</v>
      </c>
      <c r="C308" s="731" t="s">
        <v>609</v>
      </c>
      <c r="D308" s="732" t="s">
        <v>610</v>
      </c>
      <c r="E308" s="733">
        <v>50113001</v>
      </c>
      <c r="F308" s="732" t="s">
        <v>675</v>
      </c>
      <c r="G308" s="731" t="s">
        <v>676</v>
      </c>
      <c r="H308" s="731">
        <v>501705</v>
      </c>
      <c r="I308" s="731">
        <v>9999999</v>
      </c>
      <c r="J308" s="731" t="s">
        <v>1194</v>
      </c>
      <c r="K308" s="731" t="s">
        <v>1195</v>
      </c>
      <c r="L308" s="734">
        <v>304.49</v>
      </c>
      <c r="M308" s="734">
        <v>5</v>
      </c>
      <c r="N308" s="735">
        <v>1522.45</v>
      </c>
    </row>
    <row r="309" spans="1:14" ht="14.45" customHeight="1" x14ac:dyDescent="0.2">
      <c r="A309" s="729" t="s">
        <v>588</v>
      </c>
      <c r="B309" s="730" t="s">
        <v>589</v>
      </c>
      <c r="C309" s="731" t="s">
        <v>609</v>
      </c>
      <c r="D309" s="732" t="s">
        <v>610</v>
      </c>
      <c r="E309" s="733">
        <v>50113001</v>
      </c>
      <c r="F309" s="732" t="s">
        <v>675</v>
      </c>
      <c r="G309" s="731" t="s">
        <v>687</v>
      </c>
      <c r="H309" s="731">
        <v>844716</v>
      </c>
      <c r="I309" s="731">
        <v>107676</v>
      </c>
      <c r="J309" s="731" t="s">
        <v>1196</v>
      </c>
      <c r="K309" s="731" t="s">
        <v>1197</v>
      </c>
      <c r="L309" s="734">
        <v>359.85000000000008</v>
      </c>
      <c r="M309" s="734">
        <v>50</v>
      </c>
      <c r="N309" s="735">
        <v>17992.500000000004</v>
      </c>
    </row>
    <row r="310" spans="1:14" ht="14.45" customHeight="1" x14ac:dyDescent="0.2">
      <c r="A310" s="729" t="s">
        <v>588</v>
      </c>
      <c r="B310" s="730" t="s">
        <v>589</v>
      </c>
      <c r="C310" s="731" t="s">
        <v>609</v>
      </c>
      <c r="D310" s="732" t="s">
        <v>610</v>
      </c>
      <c r="E310" s="733">
        <v>50113001</v>
      </c>
      <c r="F310" s="732" t="s">
        <v>675</v>
      </c>
      <c r="G310" s="731" t="s">
        <v>687</v>
      </c>
      <c r="H310" s="731">
        <v>162748</v>
      </c>
      <c r="I310" s="731">
        <v>162748</v>
      </c>
      <c r="J310" s="731" t="s">
        <v>1196</v>
      </c>
      <c r="K310" s="731" t="s">
        <v>1198</v>
      </c>
      <c r="L310" s="734">
        <v>716.62000000000012</v>
      </c>
      <c r="M310" s="734">
        <v>10</v>
      </c>
      <c r="N310" s="735">
        <v>7166.2000000000007</v>
      </c>
    </row>
    <row r="311" spans="1:14" ht="14.45" customHeight="1" x14ac:dyDescent="0.2">
      <c r="A311" s="729" t="s">
        <v>588</v>
      </c>
      <c r="B311" s="730" t="s">
        <v>589</v>
      </c>
      <c r="C311" s="731" t="s">
        <v>609</v>
      </c>
      <c r="D311" s="732" t="s">
        <v>610</v>
      </c>
      <c r="E311" s="733">
        <v>50113001</v>
      </c>
      <c r="F311" s="732" t="s">
        <v>675</v>
      </c>
      <c r="G311" s="731" t="s">
        <v>676</v>
      </c>
      <c r="H311" s="731">
        <v>502387</v>
      </c>
      <c r="I311" s="731">
        <v>999999</v>
      </c>
      <c r="J311" s="731" t="s">
        <v>1199</v>
      </c>
      <c r="K311" s="731" t="s">
        <v>1197</v>
      </c>
      <c r="L311" s="734">
        <v>506</v>
      </c>
      <c r="M311" s="734">
        <v>14</v>
      </c>
      <c r="N311" s="735">
        <v>7084</v>
      </c>
    </row>
    <row r="312" spans="1:14" ht="14.45" customHeight="1" x14ac:dyDescent="0.2">
      <c r="A312" s="729" t="s">
        <v>588</v>
      </c>
      <c r="B312" s="730" t="s">
        <v>589</v>
      </c>
      <c r="C312" s="731" t="s">
        <v>609</v>
      </c>
      <c r="D312" s="732" t="s">
        <v>610</v>
      </c>
      <c r="E312" s="733">
        <v>50113001</v>
      </c>
      <c r="F312" s="732" t="s">
        <v>675</v>
      </c>
      <c r="G312" s="731" t="s">
        <v>687</v>
      </c>
      <c r="H312" s="731">
        <v>215970</v>
      </c>
      <c r="I312" s="731">
        <v>215970</v>
      </c>
      <c r="J312" s="731" t="s">
        <v>1200</v>
      </c>
      <c r="K312" s="731" t="s">
        <v>1201</v>
      </c>
      <c r="L312" s="734">
        <v>89.51</v>
      </c>
      <c r="M312" s="734">
        <v>1</v>
      </c>
      <c r="N312" s="735">
        <v>89.51</v>
      </c>
    </row>
    <row r="313" spans="1:14" ht="14.45" customHeight="1" x14ac:dyDescent="0.2">
      <c r="A313" s="729" t="s">
        <v>588</v>
      </c>
      <c r="B313" s="730" t="s">
        <v>589</v>
      </c>
      <c r="C313" s="731" t="s">
        <v>609</v>
      </c>
      <c r="D313" s="732" t="s">
        <v>610</v>
      </c>
      <c r="E313" s="733">
        <v>50113001</v>
      </c>
      <c r="F313" s="732" t="s">
        <v>675</v>
      </c>
      <c r="G313" s="731" t="s">
        <v>676</v>
      </c>
      <c r="H313" s="731">
        <v>233478</v>
      </c>
      <c r="I313" s="731">
        <v>233478</v>
      </c>
      <c r="J313" s="731" t="s">
        <v>1202</v>
      </c>
      <c r="K313" s="731" t="s">
        <v>1203</v>
      </c>
      <c r="L313" s="734">
        <v>130.57</v>
      </c>
      <c r="M313" s="734">
        <v>1</v>
      </c>
      <c r="N313" s="735">
        <v>130.57</v>
      </c>
    </row>
    <row r="314" spans="1:14" ht="14.45" customHeight="1" x14ac:dyDescent="0.2">
      <c r="A314" s="729" t="s">
        <v>588</v>
      </c>
      <c r="B314" s="730" t="s">
        <v>589</v>
      </c>
      <c r="C314" s="731" t="s">
        <v>609</v>
      </c>
      <c r="D314" s="732" t="s">
        <v>610</v>
      </c>
      <c r="E314" s="733">
        <v>50113001</v>
      </c>
      <c r="F314" s="732" t="s">
        <v>675</v>
      </c>
      <c r="G314" s="731" t="s">
        <v>676</v>
      </c>
      <c r="H314" s="731">
        <v>166775</v>
      </c>
      <c r="I314" s="731">
        <v>166775</v>
      </c>
      <c r="J314" s="731" t="s">
        <v>1204</v>
      </c>
      <c r="K314" s="731" t="s">
        <v>1205</v>
      </c>
      <c r="L314" s="734">
        <v>123.16999999999999</v>
      </c>
      <c r="M314" s="734">
        <v>1</v>
      </c>
      <c r="N314" s="735">
        <v>123.16999999999999</v>
      </c>
    </row>
    <row r="315" spans="1:14" ht="14.45" customHeight="1" x14ac:dyDescent="0.2">
      <c r="A315" s="729" t="s">
        <v>588</v>
      </c>
      <c r="B315" s="730" t="s">
        <v>589</v>
      </c>
      <c r="C315" s="731" t="s">
        <v>609</v>
      </c>
      <c r="D315" s="732" t="s">
        <v>610</v>
      </c>
      <c r="E315" s="733">
        <v>50113001</v>
      </c>
      <c r="F315" s="732" t="s">
        <v>675</v>
      </c>
      <c r="G315" s="731" t="s">
        <v>676</v>
      </c>
      <c r="H315" s="731">
        <v>117189</v>
      </c>
      <c r="I315" s="731">
        <v>17189</v>
      </c>
      <c r="J315" s="731" t="s">
        <v>1206</v>
      </c>
      <c r="K315" s="731" t="s">
        <v>1207</v>
      </c>
      <c r="L315" s="734">
        <v>55.8</v>
      </c>
      <c r="M315" s="734">
        <v>1</v>
      </c>
      <c r="N315" s="735">
        <v>55.8</v>
      </c>
    </row>
    <row r="316" spans="1:14" ht="14.45" customHeight="1" x14ac:dyDescent="0.2">
      <c r="A316" s="729" t="s">
        <v>588</v>
      </c>
      <c r="B316" s="730" t="s">
        <v>589</v>
      </c>
      <c r="C316" s="731" t="s">
        <v>609</v>
      </c>
      <c r="D316" s="732" t="s">
        <v>610</v>
      </c>
      <c r="E316" s="733">
        <v>50113001</v>
      </c>
      <c r="F316" s="732" t="s">
        <v>675</v>
      </c>
      <c r="G316" s="731" t="s">
        <v>676</v>
      </c>
      <c r="H316" s="731">
        <v>102486</v>
      </c>
      <c r="I316" s="731">
        <v>2486</v>
      </c>
      <c r="J316" s="731" t="s">
        <v>1208</v>
      </c>
      <c r="K316" s="731" t="s">
        <v>1209</v>
      </c>
      <c r="L316" s="734">
        <v>122.95999999999994</v>
      </c>
      <c r="M316" s="734">
        <v>1</v>
      </c>
      <c r="N316" s="735">
        <v>122.95999999999994</v>
      </c>
    </row>
    <row r="317" spans="1:14" ht="14.45" customHeight="1" x14ac:dyDescent="0.2">
      <c r="A317" s="729" t="s">
        <v>588</v>
      </c>
      <c r="B317" s="730" t="s">
        <v>589</v>
      </c>
      <c r="C317" s="731" t="s">
        <v>609</v>
      </c>
      <c r="D317" s="732" t="s">
        <v>610</v>
      </c>
      <c r="E317" s="733">
        <v>50113001</v>
      </c>
      <c r="F317" s="732" t="s">
        <v>675</v>
      </c>
      <c r="G317" s="731" t="s">
        <v>676</v>
      </c>
      <c r="H317" s="731">
        <v>848725</v>
      </c>
      <c r="I317" s="731">
        <v>107677</v>
      </c>
      <c r="J317" s="731" t="s">
        <v>1210</v>
      </c>
      <c r="K317" s="731" t="s">
        <v>1211</v>
      </c>
      <c r="L317" s="734">
        <v>382.1100000000003</v>
      </c>
      <c r="M317" s="734">
        <v>103</v>
      </c>
      <c r="N317" s="735">
        <v>39357.330000000031</v>
      </c>
    </row>
    <row r="318" spans="1:14" ht="14.45" customHeight="1" x14ac:dyDescent="0.2">
      <c r="A318" s="729" t="s">
        <v>588</v>
      </c>
      <c r="B318" s="730" t="s">
        <v>589</v>
      </c>
      <c r="C318" s="731" t="s">
        <v>609</v>
      </c>
      <c r="D318" s="732" t="s">
        <v>610</v>
      </c>
      <c r="E318" s="733">
        <v>50113001</v>
      </c>
      <c r="F318" s="732" t="s">
        <v>675</v>
      </c>
      <c r="G318" s="731" t="s">
        <v>676</v>
      </c>
      <c r="H318" s="731">
        <v>845697</v>
      </c>
      <c r="I318" s="731">
        <v>200935</v>
      </c>
      <c r="J318" s="731" t="s">
        <v>1212</v>
      </c>
      <c r="K318" s="731" t="s">
        <v>1213</v>
      </c>
      <c r="L318" s="734">
        <v>44.789999999999992</v>
      </c>
      <c r="M318" s="734">
        <v>6</v>
      </c>
      <c r="N318" s="735">
        <v>268.73999999999995</v>
      </c>
    </row>
    <row r="319" spans="1:14" ht="14.45" customHeight="1" x14ac:dyDescent="0.2">
      <c r="A319" s="729" t="s">
        <v>588</v>
      </c>
      <c r="B319" s="730" t="s">
        <v>589</v>
      </c>
      <c r="C319" s="731" t="s">
        <v>609</v>
      </c>
      <c r="D319" s="732" t="s">
        <v>610</v>
      </c>
      <c r="E319" s="733">
        <v>50113001</v>
      </c>
      <c r="F319" s="732" t="s">
        <v>675</v>
      </c>
      <c r="G319" s="731" t="s">
        <v>676</v>
      </c>
      <c r="H319" s="731">
        <v>100489</v>
      </c>
      <c r="I319" s="731">
        <v>489</v>
      </c>
      <c r="J319" s="731" t="s">
        <v>1214</v>
      </c>
      <c r="K319" s="731" t="s">
        <v>1215</v>
      </c>
      <c r="L319" s="734">
        <v>47.211874999999992</v>
      </c>
      <c r="M319" s="734">
        <v>32</v>
      </c>
      <c r="N319" s="735">
        <v>1510.7799999999997</v>
      </c>
    </row>
    <row r="320" spans="1:14" ht="14.45" customHeight="1" x14ac:dyDescent="0.2">
      <c r="A320" s="729" t="s">
        <v>588</v>
      </c>
      <c r="B320" s="730" t="s">
        <v>589</v>
      </c>
      <c r="C320" s="731" t="s">
        <v>609</v>
      </c>
      <c r="D320" s="732" t="s">
        <v>610</v>
      </c>
      <c r="E320" s="733">
        <v>50113001</v>
      </c>
      <c r="F320" s="732" t="s">
        <v>675</v>
      </c>
      <c r="G320" s="731" t="s">
        <v>687</v>
      </c>
      <c r="H320" s="731">
        <v>169623</v>
      </c>
      <c r="I320" s="731">
        <v>169623</v>
      </c>
      <c r="J320" s="731" t="s">
        <v>1216</v>
      </c>
      <c r="K320" s="731" t="s">
        <v>1217</v>
      </c>
      <c r="L320" s="734">
        <v>33.109999999999992</v>
      </c>
      <c r="M320" s="734">
        <v>1</v>
      </c>
      <c r="N320" s="735">
        <v>33.109999999999992</v>
      </c>
    </row>
    <row r="321" spans="1:14" ht="14.45" customHeight="1" x14ac:dyDescent="0.2">
      <c r="A321" s="729" t="s">
        <v>588</v>
      </c>
      <c r="B321" s="730" t="s">
        <v>589</v>
      </c>
      <c r="C321" s="731" t="s">
        <v>609</v>
      </c>
      <c r="D321" s="732" t="s">
        <v>610</v>
      </c>
      <c r="E321" s="733">
        <v>50113001</v>
      </c>
      <c r="F321" s="732" t="s">
        <v>675</v>
      </c>
      <c r="G321" s="731" t="s">
        <v>676</v>
      </c>
      <c r="H321" s="731">
        <v>158746</v>
      </c>
      <c r="I321" s="731">
        <v>58746</v>
      </c>
      <c r="J321" s="731" t="s">
        <v>1218</v>
      </c>
      <c r="K321" s="731" t="s">
        <v>1219</v>
      </c>
      <c r="L321" s="734">
        <v>565.73</v>
      </c>
      <c r="M321" s="734">
        <v>1</v>
      </c>
      <c r="N321" s="735">
        <v>565.73</v>
      </c>
    </row>
    <row r="322" spans="1:14" ht="14.45" customHeight="1" x14ac:dyDescent="0.2">
      <c r="A322" s="729" t="s">
        <v>588</v>
      </c>
      <c r="B322" s="730" t="s">
        <v>589</v>
      </c>
      <c r="C322" s="731" t="s">
        <v>609</v>
      </c>
      <c r="D322" s="732" t="s">
        <v>610</v>
      </c>
      <c r="E322" s="733">
        <v>50113001</v>
      </c>
      <c r="F322" s="732" t="s">
        <v>675</v>
      </c>
      <c r="G322" s="731" t="s">
        <v>676</v>
      </c>
      <c r="H322" s="731">
        <v>29938</v>
      </c>
      <c r="I322" s="731">
        <v>29938</v>
      </c>
      <c r="J322" s="731" t="s">
        <v>1220</v>
      </c>
      <c r="K322" s="731" t="s">
        <v>1221</v>
      </c>
      <c r="L322" s="734">
        <v>2061.9688888888891</v>
      </c>
      <c r="M322" s="734">
        <v>9</v>
      </c>
      <c r="N322" s="735">
        <v>18557.72</v>
      </c>
    </row>
    <row r="323" spans="1:14" ht="14.45" customHeight="1" x14ac:dyDescent="0.2">
      <c r="A323" s="729" t="s">
        <v>588</v>
      </c>
      <c r="B323" s="730" t="s">
        <v>589</v>
      </c>
      <c r="C323" s="731" t="s">
        <v>609</v>
      </c>
      <c r="D323" s="732" t="s">
        <v>610</v>
      </c>
      <c r="E323" s="733">
        <v>50113001</v>
      </c>
      <c r="F323" s="732" t="s">
        <v>675</v>
      </c>
      <c r="G323" s="731" t="s">
        <v>687</v>
      </c>
      <c r="H323" s="731">
        <v>237595</v>
      </c>
      <c r="I323" s="731">
        <v>237595</v>
      </c>
      <c r="J323" s="731" t="s">
        <v>1222</v>
      </c>
      <c r="K323" s="731" t="s">
        <v>1223</v>
      </c>
      <c r="L323" s="734">
        <v>123.16999999999999</v>
      </c>
      <c r="M323" s="734">
        <v>2</v>
      </c>
      <c r="N323" s="735">
        <v>246.33999999999997</v>
      </c>
    </row>
    <row r="324" spans="1:14" ht="14.45" customHeight="1" x14ac:dyDescent="0.2">
      <c r="A324" s="729" t="s">
        <v>588</v>
      </c>
      <c r="B324" s="730" t="s">
        <v>589</v>
      </c>
      <c r="C324" s="731" t="s">
        <v>609</v>
      </c>
      <c r="D324" s="732" t="s">
        <v>610</v>
      </c>
      <c r="E324" s="733">
        <v>50113001</v>
      </c>
      <c r="F324" s="732" t="s">
        <v>675</v>
      </c>
      <c r="G324" s="731" t="s">
        <v>676</v>
      </c>
      <c r="H324" s="731">
        <v>900494</v>
      </c>
      <c r="I324" s="731">
        <v>0</v>
      </c>
      <c r="J324" s="731" t="s">
        <v>1224</v>
      </c>
      <c r="K324" s="731" t="s">
        <v>329</v>
      </c>
      <c r="L324" s="734">
        <v>981.66018919958935</v>
      </c>
      <c r="M324" s="734">
        <v>1</v>
      </c>
      <c r="N324" s="735">
        <v>981.66018919958935</v>
      </c>
    </row>
    <row r="325" spans="1:14" ht="14.45" customHeight="1" x14ac:dyDescent="0.2">
      <c r="A325" s="729" t="s">
        <v>588</v>
      </c>
      <c r="B325" s="730" t="s">
        <v>589</v>
      </c>
      <c r="C325" s="731" t="s">
        <v>609</v>
      </c>
      <c r="D325" s="732" t="s">
        <v>610</v>
      </c>
      <c r="E325" s="733">
        <v>50113001</v>
      </c>
      <c r="F325" s="732" t="s">
        <v>675</v>
      </c>
      <c r="G325" s="731" t="s">
        <v>676</v>
      </c>
      <c r="H325" s="731">
        <v>900441</v>
      </c>
      <c r="I325" s="731">
        <v>0</v>
      </c>
      <c r="J325" s="731" t="s">
        <v>1225</v>
      </c>
      <c r="K325" s="731" t="s">
        <v>1226</v>
      </c>
      <c r="L325" s="734">
        <v>361.0391293152955</v>
      </c>
      <c r="M325" s="734">
        <v>56</v>
      </c>
      <c r="N325" s="735">
        <v>20218.191241656546</v>
      </c>
    </row>
    <row r="326" spans="1:14" ht="14.45" customHeight="1" x14ac:dyDescent="0.2">
      <c r="A326" s="729" t="s">
        <v>588</v>
      </c>
      <c r="B326" s="730" t="s">
        <v>589</v>
      </c>
      <c r="C326" s="731" t="s">
        <v>609</v>
      </c>
      <c r="D326" s="732" t="s">
        <v>610</v>
      </c>
      <c r="E326" s="733">
        <v>50113001</v>
      </c>
      <c r="F326" s="732" t="s">
        <v>675</v>
      </c>
      <c r="G326" s="731" t="s">
        <v>676</v>
      </c>
      <c r="H326" s="731">
        <v>920359</v>
      </c>
      <c r="I326" s="731">
        <v>0</v>
      </c>
      <c r="J326" s="731" t="s">
        <v>1227</v>
      </c>
      <c r="K326" s="731" t="s">
        <v>329</v>
      </c>
      <c r="L326" s="734">
        <v>217.07804742016225</v>
      </c>
      <c r="M326" s="734">
        <v>1</v>
      </c>
      <c r="N326" s="735">
        <v>217.07804742016225</v>
      </c>
    </row>
    <row r="327" spans="1:14" ht="14.45" customHeight="1" x14ac:dyDescent="0.2">
      <c r="A327" s="729" t="s">
        <v>588</v>
      </c>
      <c r="B327" s="730" t="s">
        <v>589</v>
      </c>
      <c r="C327" s="731" t="s">
        <v>609</v>
      </c>
      <c r="D327" s="732" t="s">
        <v>610</v>
      </c>
      <c r="E327" s="733">
        <v>50113001</v>
      </c>
      <c r="F327" s="732" t="s">
        <v>675</v>
      </c>
      <c r="G327" s="731" t="s">
        <v>676</v>
      </c>
      <c r="H327" s="731">
        <v>900071</v>
      </c>
      <c r="I327" s="731">
        <v>0</v>
      </c>
      <c r="J327" s="731" t="s">
        <v>1228</v>
      </c>
      <c r="K327" s="731" t="s">
        <v>329</v>
      </c>
      <c r="L327" s="734">
        <v>158.555452363011</v>
      </c>
      <c r="M327" s="734">
        <v>3</v>
      </c>
      <c r="N327" s="735">
        <v>475.666357089033</v>
      </c>
    </row>
    <row r="328" spans="1:14" ht="14.45" customHeight="1" x14ac:dyDescent="0.2">
      <c r="A328" s="729" t="s">
        <v>588</v>
      </c>
      <c r="B328" s="730" t="s">
        <v>589</v>
      </c>
      <c r="C328" s="731" t="s">
        <v>609</v>
      </c>
      <c r="D328" s="732" t="s">
        <v>610</v>
      </c>
      <c r="E328" s="733">
        <v>50113001</v>
      </c>
      <c r="F328" s="732" t="s">
        <v>675</v>
      </c>
      <c r="G328" s="731" t="s">
        <v>676</v>
      </c>
      <c r="H328" s="731">
        <v>930256</v>
      </c>
      <c r="I328" s="731">
        <v>0</v>
      </c>
      <c r="J328" s="731" t="s">
        <v>1229</v>
      </c>
      <c r="K328" s="731" t="s">
        <v>329</v>
      </c>
      <c r="L328" s="734">
        <v>344.72566874375093</v>
      </c>
      <c r="M328" s="734">
        <v>1</v>
      </c>
      <c r="N328" s="735">
        <v>344.72566874375093</v>
      </c>
    </row>
    <row r="329" spans="1:14" ht="14.45" customHeight="1" x14ac:dyDescent="0.2">
      <c r="A329" s="729" t="s">
        <v>588</v>
      </c>
      <c r="B329" s="730" t="s">
        <v>589</v>
      </c>
      <c r="C329" s="731" t="s">
        <v>609</v>
      </c>
      <c r="D329" s="732" t="s">
        <v>610</v>
      </c>
      <c r="E329" s="733">
        <v>50113001</v>
      </c>
      <c r="F329" s="732" t="s">
        <v>675</v>
      </c>
      <c r="G329" s="731" t="s">
        <v>676</v>
      </c>
      <c r="H329" s="731">
        <v>921184</v>
      </c>
      <c r="I329" s="731">
        <v>0</v>
      </c>
      <c r="J329" s="731" t="s">
        <v>1230</v>
      </c>
      <c r="K329" s="731" t="s">
        <v>329</v>
      </c>
      <c r="L329" s="734">
        <v>93.220702116706377</v>
      </c>
      <c r="M329" s="734">
        <v>4</v>
      </c>
      <c r="N329" s="735">
        <v>372.88280846682551</v>
      </c>
    </row>
    <row r="330" spans="1:14" ht="14.45" customHeight="1" x14ac:dyDescent="0.2">
      <c r="A330" s="729" t="s">
        <v>588</v>
      </c>
      <c r="B330" s="730" t="s">
        <v>589</v>
      </c>
      <c r="C330" s="731" t="s">
        <v>609</v>
      </c>
      <c r="D330" s="732" t="s">
        <v>610</v>
      </c>
      <c r="E330" s="733">
        <v>50113001</v>
      </c>
      <c r="F330" s="732" t="s">
        <v>675</v>
      </c>
      <c r="G330" s="731" t="s">
        <v>676</v>
      </c>
      <c r="H330" s="731">
        <v>235808</v>
      </c>
      <c r="I330" s="731">
        <v>235808</v>
      </c>
      <c r="J330" s="731" t="s">
        <v>1231</v>
      </c>
      <c r="K330" s="731" t="s">
        <v>1232</v>
      </c>
      <c r="L330" s="734">
        <v>86.659999999999982</v>
      </c>
      <c r="M330" s="734">
        <v>7</v>
      </c>
      <c r="N330" s="735">
        <v>606.61999999999989</v>
      </c>
    </row>
    <row r="331" spans="1:14" ht="14.45" customHeight="1" x14ac:dyDescent="0.2">
      <c r="A331" s="729" t="s">
        <v>588</v>
      </c>
      <c r="B331" s="730" t="s">
        <v>589</v>
      </c>
      <c r="C331" s="731" t="s">
        <v>609</v>
      </c>
      <c r="D331" s="732" t="s">
        <v>610</v>
      </c>
      <c r="E331" s="733">
        <v>50113001</v>
      </c>
      <c r="F331" s="732" t="s">
        <v>675</v>
      </c>
      <c r="G331" s="731" t="s">
        <v>676</v>
      </c>
      <c r="H331" s="731">
        <v>990947</v>
      </c>
      <c r="I331" s="731">
        <v>0</v>
      </c>
      <c r="J331" s="731" t="s">
        <v>1233</v>
      </c>
      <c r="K331" s="731" t="s">
        <v>329</v>
      </c>
      <c r="L331" s="734">
        <v>1400.67</v>
      </c>
      <c r="M331" s="734">
        <v>4</v>
      </c>
      <c r="N331" s="735">
        <v>5602.68</v>
      </c>
    </row>
    <row r="332" spans="1:14" ht="14.45" customHeight="1" x14ac:dyDescent="0.2">
      <c r="A332" s="729" t="s">
        <v>588</v>
      </c>
      <c r="B332" s="730" t="s">
        <v>589</v>
      </c>
      <c r="C332" s="731" t="s">
        <v>609</v>
      </c>
      <c r="D332" s="732" t="s">
        <v>610</v>
      </c>
      <c r="E332" s="733">
        <v>50113001</v>
      </c>
      <c r="F332" s="732" t="s">
        <v>675</v>
      </c>
      <c r="G332" s="731" t="s">
        <v>676</v>
      </c>
      <c r="H332" s="731">
        <v>144312</v>
      </c>
      <c r="I332" s="731">
        <v>44312</v>
      </c>
      <c r="J332" s="731" t="s">
        <v>1234</v>
      </c>
      <c r="K332" s="731" t="s">
        <v>1006</v>
      </c>
      <c r="L332" s="734">
        <v>106.51500000000001</v>
      </c>
      <c r="M332" s="734">
        <v>2</v>
      </c>
      <c r="N332" s="735">
        <v>213.03000000000003</v>
      </c>
    </row>
    <row r="333" spans="1:14" ht="14.45" customHeight="1" x14ac:dyDescent="0.2">
      <c r="A333" s="729" t="s">
        <v>588</v>
      </c>
      <c r="B333" s="730" t="s">
        <v>589</v>
      </c>
      <c r="C333" s="731" t="s">
        <v>609</v>
      </c>
      <c r="D333" s="732" t="s">
        <v>610</v>
      </c>
      <c r="E333" s="733">
        <v>50113001</v>
      </c>
      <c r="F333" s="732" t="s">
        <v>675</v>
      </c>
      <c r="G333" s="731" t="s">
        <v>676</v>
      </c>
      <c r="H333" s="731">
        <v>230614</v>
      </c>
      <c r="I333" s="731">
        <v>230614</v>
      </c>
      <c r="J333" s="731" t="s">
        <v>1235</v>
      </c>
      <c r="K333" s="731" t="s">
        <v>1236</v>
      </c>
      <c r="L333" s="734">
        <v>277.64</v>
      </c>
      <c r="M333" s="734">
        <v>1</v>
      </c>
      <c r="N333" s="735">
        <v>277.64</v>
      </c>
    </row>
    <row r="334" spans="1:14" ht="14.45" customHeight="1" x14ac:dyDescent="0.2">
      <c r="A334" s="729" t="s">
        <v>588</v>
      </c>
      <c r="B334" s="730" t="s">
        <v>589</v>
      </c>
      <c r="C334" s="731" t="s">
        <v>609</v>
      </c>
      <c r="D334" s="732" t="s">
        <v>610</v>
      </c>
      <c r="E334" s="733">
        <v>50113001</v>
      </c>
      <c r="F334" s="732" t="s">
        <v>675</v>
      </c>
      <c r="G334" s="731" t="s">
        <v>676</v>
      </c>
      <c r="H334" s="731">
        <v>119571</v>
      </c>
      <c r="I334" s="731">
        <v>19571</v>
      </c>
      <c r="J334" s="731" t="s">
        <v>1237</v>
      </c>
      <c r="K334" s="731" t="s">
        <v>1238</v>
      </c>
      <c r="L334" s="734">
        <v>246.47500000000002</v>
      </c>
      <c r="M334" s="734">
        <v>2</v>
      </c>
      <c r="N334" s="735">
        <v>492.95000000000005</v>
      </c>
    </row>
    <row r="335" spans="1:14" ht="14.45" customHeight="1" x14ac:dyDescent="0.2">
      <c r="A335" s="729" t="s">
        <v>588</v>
      </c>
      <c r="B335" s="730" t="s">
        <v>589</v>
      </c>
      <c r="C335" s="731" t="s">
        <v>609</v>
      </c>
      <c r="D335" s="732" t="s">
        <v>610</v>
      </c>
      <c r="E335" s="733">
        <v>50113001</v>
      </c>
      <c r="F335" s="732" t="s">
        <v>675</v>
      </c>
      <c r="G335" s="731" t="s">
        <v>676</v>
      </c>
      <c r="H335" s="731">
        <v>995129</v>
      </c>
      <c r="I335" s="731">
        <v>0</v>
      </c>
      <c r="J335" s="731" t="s">
        <v>1239</v>
      </c>
      <c r="K335" s="731" t="s">
        <v>329</v>
      </c>
      <c r="L335" s="734">
        <v>55</v>
      </c>
      <c r="M335" s="734">
        <v>10</v>
      </c>
      <c r="N335" s="735">
        <v>550</v>
      </c>
    </row>
    <row r="336" spans="1:14" ht="14.45" customHeight="1" x14ac:dyDescent="0.2">
      <c r="A336" s="729" t="s">
        <v>588</v>
      </c>
      <c r="B336" s="730" t="s">
        <v>589</v>
      </c>
      <c r="C336" s="731" t="s">
        <v>609</v>
      </c>
      <c r="D336" s="732" t="s">
        <v>610</v>
      </c>
      <c r="E336" s="733">
        <v>50113001</v>
      </c>
      <c r="F336" s="732" t="s">
        <v>675</v>
      </c>
      <c r="G336" s="731" t="s">
        <v>687</v>
      </c>
      <c r="H336" s="731">
        <v>237787</v>
      </c>
      <c r="I336" s="731">
        <v>237787</v>
      </c>
      <c r="J336" s="731" t="s">
        <v>1240</v>
      </c>
      <c r="K336" s="731" t="s">
        <v>1241</v>
      </c>
      <c r="L336" s="734">
        <v>240.37999999999997</v>
      </c>
      <c r="M336" s="734">
        <v>2</v>
      </c>
      <c r="N336" s="735">
        <v>480.75999999999993</v>
      </c>
    </row>
    <row r="337" spans="1:14" ht="14.45" customHeight="1" x14ac:dyDescent="0.2">
      <c r="A337" s="729" t="s">
        <v>588</v>
      </c>
      <c r="B337" s="730" t="s">
        <v>589</v>
      </c>
      <c r="C337" s="731" t="s">
        <v>609</v>
      </c>
      <c r="D337" s="732" t="s">
        <v>610</v>
      </c>
      <c r="E337" s="733">
        <v>50113001</v>
      </c>
      <c r="F337" s="732" t="s">
        <v>675</v>
      </c>
      <c r="G337" s="731" t="s">
        <v>687</v>
      </c>
      <c r="H337" s="731">
        <v>187427</v>
      </c>
      <c r="I337" s="731">
        <v>187427</v>
      </c>
      <c r="J337" s="731" t="s">
        <v>1242</v>
      </c>
      <c r="K337" s="731" t="s">
        <v>1243</v>
      </c>
      <c r="L337" s="734">
        <v>62.590000000000018</v>
      </c>
      <c r="M337" s="734">
        <v>1</v>
      </c>
      <c r="N337" s="735">
        <v>62.590000000000018</v>
      </c>
    </row>
    <row r="338" spans="1:14" ht="14.45" customHeight="1" x14ac:dyDescent="0.2">
      <c r="A338" s="729" t="s">
        <v>588</v>
      </c>
      <c r="B338" s="730" t="s">
        <v>589</v>
      </c>
      <c r="C338" s="731" t="s">
        <v>609</v>
      </c>
      <c r="D338" s="732" t="s">
        <v>610</v>
      </c>
      <c r="E338" s="733">
        <v>50113001</v>
      </c>
      <c r="F338" s="732" t="s">
        <v>675</v>
      </c>
      <c r="G338" s="731" t="s">
        <v>687</v>
      </c>
      <c r="H338" s="731">
        <v>147133</v>
      </c>
      <c r="I338" s="731">
        <v>172044</v>
      </c>
      <c r="J338" s="731" t="s">
        <v>1244</v>
      </c>
      <c r="K338" s="731" t="s">
        <v>1245</v>
      </c>
      <c r="L338" s="734">
        <v>98.01</v>
      </c>
      <c r="M338" s="734">
        <v>11</v>
      </c>
      <c r="N338" s="735">
        <v>1078.1100000000001</v>
      </c>
    </row>
    <row r="339" spans="1:14" ht="14.45" customHeight="1" x14ac:dyDescent="0.2">
      <c r="A339" s="729" t="s">
        <v>588</v>
      </c>
      <c r="B339" s="730" t="s">
        <v>589</v>
      </c>
      <c r="C339" s="731" t="s">
        <v>609</v>
      </c>
      <c r="D339" s="732" t="s">
        <v>610</v>
      </c>
      <c r="E339" s="733">
        <v>50113001</v>
      </c>
      <c r="F339" s="732" t="s">
        <v>675</v>
      </c>
      <c r="G339" s="731" t="s">
        <v>687</v>
      </c>
      <c r="H339" s="731">
        <v>197125</v>
      </c>
      <c r="I339" s="731">
        <v>197125</v>
      </c>
      <c r="J339" s="731" t="s">
        <v>700</v>
      </c>
      <c r="K339" s="731" t="s">
        <v>701</v>
      </c>
      <c r="L339" s="734">
        <v>116.25431372549021</v>
      </c>
      <c r="M339" s="734">
        <v>51</v>
      </c>
      <c r="N339" s="735">
        <v>5928.97</v>
      </c>
    </row>
    <row r="340" spans="1:14" ht="14.45" customHeight="1" x14ac:dyDescent="0.2">
      <c r="A340" s="729" t="s">
        <v>588</v>
      </c>
      <c r="B340" s="730" t="s">
        <v>589</v>
      </c>
      <c r="C340" s="731" t="s">
        <v>609</v>
      </c>
      <c r="D340" s="732" t="s">
        <v>610</v>
      </c>
      <c r="E340" s="733">
        <v>50113001</v>
      </c>
      <c r="F340" s="732" t="s">
        <v>675</v>
      </c>
      <c r="G340" s="731" t="s">
        <v>676</v>
      </c>
      <c r="H340" s="731">
        <v>188217</v>
      </c>
      <c r="I340" s="731">
        <v>88217</v>
      </c>
      <c r="J340" s="731" t="s">
        <v>1246</v>
      </c>
      <c r="K340" s="731" t="s">
        <v>1247</v>
      </c>
      <c r="L340" s="734">
        <v>126.62333333333329</v>
      </c>
      <c r="M340" s="734">
        <v>6</v>
      </c>
      <c r="N340" s="735">
        <v>759.73999999999978</v>
      </c>
    </row>
    <row r="341" spans="1:14" ht="14.45" customHeight="1" x14ac:dyDescent="0.2">
      <c r="A341" s="729" t="s">
        <v>588</v>
      </c>
      <c r="B341" s="730" t="s">
        <v>589</v>
      </c>
      <c r="C341" s="731" t="s">
        <v>609</v>
      </c>
      <c r="D341" s="732" t="s">
        <v>610</v>
      </c>
      <c r="E341" s="733">
        <v>50113001</v>
      </c>
      <c r="F341" s="732" t="s">
        <v>675</v>
      </c>
      <c r="G341" s="731" t="s">
        <v>676</v>
      </c>
      <c r="H341" s="731">
        <v>188219</v>
      </c>
      <c r="I341" s="731">
        <v>88219</v>
      </c>
      <c r="J341" s="731" t="s">
        <v>1248</v>
      </c>
      <c r="K341" s="731" t="s">
        <v>1249</v>
      </c>
      <c r="L341" s="734">
        <v>141.26874999999998</v>
      </c>
      <c r="M341" s="734">
        <v>8</v>
      </c>
      <c r="N341" s="735">
        <v>1130.1499999999999</v>
      </c>
    </row>
    <row r="342" spans="1:14" ht="14.45" customHeight="1" x14ac:dyDescent="0.2">
      <c r="A342" s="729" t="s">
        <v>588</v>
      </c>
      <c r="B342" s="730" t="s">
        <v>589</v>
      </c>
      <c r="C342" s="731" t="s">
        <v>609</v>
      </c>
      <c r="D342" s="732" t="s">
        <v>610</v>
      </c>
      <c r="E342" s="733">
        <v>50113001</v>
      </c>
      <c r="F342" s="732" t="s">
        <v>675</v>
      </c>
      <c r="G342" s="731" t="s">
        <v>676</v>
      </c>
      <c r="H342" s="731">
        <v>203092</v>
      </c>
      <c r="I342" s="731">
        <v>203092</v>
      </c>
      <c r="J342" s="731" t="s">
        <v>1250</v>
      </c>
      <c r="K342" s="731" t="s">
        <v>1251</v>
      </c>
      <c r="L342" s="734">
        <v>150.34</v>
      </c>
      <c r="M342" s="734">
        <v>1</v>
      </c>
      <c r="N342" s="735">
        <v>150.34</v>
      </c>
    </row>
    <row r="343" spans="1:14" ht="14.45" customHeight="1" x14ac:dyDescent="0.2">
      <c r="A343" s="729" t="s">
        <v>588</v>
      </c>
      <c r="B343" s="730" t="s">
        <v>589</v>
      </c>
      <c r="C343" s="731" t="s">
        <v>609</v>
      </c>
      <c r="D343" s="732" t="s">
        <v>610</v>
      </c>
      <c r="E343" s="733">
        <v>50113001</v>
      </c>
      <c r="F343" s="732" t="s">
        <v>675</v>
      </c>
      <c r="G343" s="731" t="s">
        <v>676</v>
      </c>
      <c r="H343" s="731">
        <v>225971</v>
      </c>
      <c r="I343" s="731">
        <v>225971</v>
      </c>
      <c r="J343" s="731" t="s">
        <v>1252</v>
      </c>
      <c r="K343" s="731" t="s">
        <v>1253</v>
      </c>
      <c r="L343" s="734">
        <v>103.91000000000003</v>
      </c>
      <c r="M343" s="734">
        <v>1</v>
      </c>
      <c r="N343" s="735">
        <v>103.91000000000003</v>
      </c>
    </row>
    <row r="344" spans="1:14" ht="14.45" customHeight="1" x14ac:dyDescent="0.2">
      <c r="A344" s="729" t="s">
        <v>588</v>
      </c>
      <c r="B344" s="730" t="s">
        <v>589</v>
      </c>
      <c r="C344" s="731" t="s">
        <v>609</v>
      </c>
      <c r="D344" s="732" t="s">
        <v>610</v>
      </c>
      <c r="E344" s="733">
        <v>50113001</v>
      </c>
      <c r="F344" s="732" t="s">
        <v>675</v>
      </c>
      <c r="G344" s="731" t="s">
        <v>676</v>
      </c>
      <c r="H344" s="731">
        <v>802327</v>
      </c>
      <c r="I344" s="731">
        <v>49781</v>
      </c>
      <c r="J344" s="731" t="s">
        <v>1254</v>
      </c>
      <c r="K344" s="731" t="s">
        <v>1255</v>
      </c>
      <c r="L344" s="734">
        <v>1525.5495833333334</v>
      </c>
      <c r="M344" s="734">
        <v>18</v>
      </c>
      <c r="N344" s="735">
        <v>27459.892500000002</v>
      </c>
    </row>
    <row r="345" spans="1:14" ht="14.45" customHeight="1" x14ac:dyDescent="0.2">
      <c r="A345" s="729" t="s">
        <v>588</v>
      </c>
      <c r="B345" s="730" t="s">
        <v>589</v>
      </c>
      <c r="C345" s="731" t="s">
        <v>609</v>
      </c>
      <c r="D345" s="732" t="s">
        <v>610</v>
      </c>
      <c r="E345" s="733">
        <v>50113001</v>
      </c>
      <c r="F345" s="732" t="s">
        <v>675</v>
      </c>
      <c r="G345" s="731" t="s">
        <v>687</v>
      </c>
      <c r="H345" s="731">
        <v>149909</v>
      </c>
      <c r="I345" s="731">
        <v>49909</v>
      </c>
      <c r="J345" s="731" t="s">
        <v>1256</v>
      </c>
      <c r="K345" s="731" t="s">
        <v>1257</v>
      </c>
      <c r="L345" s="734">
        <v>27.899999999999988</v>
      </c>
      <c r="M345" s="734">
        <v>3</v>
      </c>
      <c r="N345" s="735">
        <v>83.69999999999996</v>
      </c>
    </row>
    <row r="346" spans="1:14" ht="14.45" customHeight="1" x14ac:dyDescent="0.2">
      <c r="A346" s="729" t="s">
        <v>588</v>
      </c>
      <c r="B346" s="730" t="s">
        <v>589</v>
      </c>
      <c r="C346" s="731" t="s">
        <v>609</v>
      </c>
      <c r="D346" s="732" t="s">
        <v>610</v>
      </c>
      <c r="E346" s="733">
        <v>50113001</v>
      </c>
      <c r="F346" s="732" t="s">
        <v>675</v>
      </c>
      <c r="G346" s="731" t="s">
        <v>687</v>
      </c>
      <c r="H346" s="731">
        <v>115317</v>
      </c>
      <c r="I346" s="731">
        <v>15317</v>
      </c>
      <c r="J346" s="731" t="s">
        <v>1258</v>
      </c>
      <c r="K346" s="731" t="s">
        <v>1259</v>
      </c>
      <c r="L346" s="734">
        <v>52.590000000000018</v>
      </c>
      <c r="M346" s="734">
        <v>1</v>
      </c>
      <c r="N346" s="735">
        <v>52.590000000000018</v>
      </c>
    </row>
    <row r="347" spans="1:14" ht="14.45" customHeight="1" x14ac:dyDescent="0.2">
      <c r="A347" s="729" t="s">
        <v>588</v>
      </c>
      <c r="B347" s="730" t="s">
        <v>589</v>
      </c>
      <c r="C347" s="731" t="s">
        <v>609</v>
      </c>
      <c r="D347" s="732" t="s">
        <v>610</v>
      </c>
      <c r="E347" s="733">
        <v>50113001</v>
      </c>
      <c r="F347" s="732" t="s">
        <v>675</v>
      </c>
      <c r="G347" s="731" t="s">
        <v>676</v>
      </c>
      <c r="H347" s="731">
        <v>128222</v>
      </c>
      <c r="I347" s="731">
        <v>28222</v>
      </c>
      <c r="J347" s="731" t="s">
        <v>1260</v>
      </c>
      <c r="K347" s="731" t="s">
        <v>1261</v>
      </c>
      <c r="L347" s="734">
        <v>90.669999999999987</v>
      </c>
      <c r="M347" s="734">
        <v>5</v>
      </c>
      <c r="N347" s="735">
        <v>453.34999999999997</v>
      </c>
    </row>
    <row r="348" spans="1:14" ht="14.45" customHeight="1" x14ac:dyDescent="0.2">
      <c r="A348" s="729" t="s">
        <v>588</v>
      </c>
      <c r="B348" s="730" t="s">
        <v>589</v>
      </c>
      <c r="C348" s="731" t="s">
        <v>609</v>
      </c>
      <c r="D348" s="732" t="s">
        <v>610</v>
      </c>
      <c r="E348" s="733">
        <v>50113001</v>
      </c>
      <c r="F348" s="732" t="s">
        <v>675</v>
      </c>
      <c r="G348" s="731" t="s">
        <v>676</v>
      </c>
      <c r="H348" s="731">
        <v>128216</v>
      </c>
      <c r="I348" s="731">
        <v>28216</v>
      </c>
      <c r="J348" s="731" t="s">
        <v>1262</v>
      </c>
      <c r="K348" s="731" t="s">
        <v>1263</v>
      </c>
      <c r="L348" s="734">
        <v>41.422000000000004</v>
      </c>
      <c r="M348" s="734">
        <v>5</v>
      </c>
      <c r="N348" s="735">
        <v>207.11</v>
      </c>
    </row>
    <row r="349" spans="1:14" ht="14.45" customHeight="1" x14ac:dyDescent="0.2">
      <c r="A349" s="729" t="s">
        <v>588</v>
      </c>
      <c r="B349" s="730" t="s">
        <v>589</v>
      </c>
      <c r="C349" s="731" t="s">
        <v>609</v>
      </c>
      <c r="D349" s="732" t="s">
        <v>610</v>
      </c>
      <c r="E349" s="733">
        <v>50113001</v>
      </c>
      <c r="F349" s="732" t="s">
        <v>675</v>
      </c>
      <c r="G349" s="731" t="s">
        <v>676</v>
      </c>
      <c r="H349" s="731">
        <v>196635</v>
      </c>
      <c r="I349" s="731">
        <v>96635</v>
      </c>
      <c r="J349" s="731" t="s">
        <v>1264</v>
      </c>
      <c r="K349" s="731" t="s">
        <v>1265</v>
      </c>
      <c r="L349" s="734">
        <v>111.46</v>
      </c>
      <c r="M349" s="734">
        <v>1</v>
      </c>
      <c r="N349" s="735">
        <v>111.46</v>
      </c>
    </row>
    <row r="350" spans="1:14" ht="14.45" customHeight="1" x14ac:dyDescent="0.2">
      <c r="A350" s="729" t="s">
        <v>588</v>
      </c>
      <c r="B350" s="730" t="s">
        <v>589</v>
      </c>
      <c r="C350" s="731" t="s">
        <v>609</v>
      </c>
      <c r="D350" s="732" t="s">
        <v>610</v>
      </c>
      <c r="E350" s="733">
        <v>50113001</v>
      </c>
      <c r="F350" s="732" t="s">
        <v>675</v>
      </c>
      <c r="G350" s="731" t="s">
        <v>676</v>
      </c>
      <c r="H350" s="731">
        <v>231544</v>
      </c>
      <c r="I350" s="731">
        <v>231544</v>
      </c>
      <c r="J350" s="731" t="s">
        <v>704</v>
      </c>
      <c r="K350" s="731" t="s">
        <v>1266</v>
      </c>
      <c r="L350" s="734">
        <v>80.693030303030298</v>
      </c>
      <c r="M350" s="734">
        <v>33</v>
      </c>
      <c r="N350" s="735">
        <v>2662.87</v>
      </c>
    </row>
    <row r="351" spans="1:14" ht="14.45" customHeight="1" x14ac:dyDescent="0.2">
      <c r="A351" s="729" t="s">
        <v>588</v>
      </c>
      <c r="B351" s="730" t="s">
        <v>589</v>
      </c>
      <c r="C351" s="731" t="s">
        <v>609</v>
      </c>
      <c r="D351" s="732" t="s">
        <v>610</v>
      </c>
      <c r="E351" s="733">
        <v>50113001</v>
      </c>
      <c r="F351" s="732" t="s">
        <v>675</v>
      </c>
      <c r="G351" s="731" t="s">
        <v>676</v>
      </c>
      <c r="H351" s="731">
        <v>231541</v>
      </c>
      <c r="I351" s="731">
        <v>231541</v>
      </c>
      <c r="J351" s="731" t="s">
        <v>704</v>
      </c>
      <c r="K351" s="731" t="s">
        <v>705</v>
      </c>
      <c r="L351" s="734">
        <v>80.689999999999984</v>
      </c>
      <c r="M351" s="734">
        <v>55</v>
      </c>
      <c r="N351" s="735">
        <v>4437.9499999999989</v>
      </c>
    </row>
    <row r="352" spans="1:14" ht="14.45" customHeight="1" x14ac:dyDescent="0.2">
      <c r="A352" s="729" t="s">
        <v>588</v>
      </c>
      <c r="B352" s="730" t="s">
        <v>589</v>
      </c>
      <c r="C352" s="731" t="s">
        <v>609</v>
      </c>
      <c r="D352" s="732" t="s">
        <v>610</v>
      </c>
      <c r="E352" s="733">
        <v>50113001</v>
      </c>
      <c r="F352" s="732" t="s">
        <v>675</v>
      </c>
      <c r="G352" s="731" t="s">
        <v>676</v>
      </c>
      <c r="H352" s="731">
        <v>237329</v>
      </c>
      <c r="I352" s="731">
        <v>237329</v>
      </c>
      <c r="J352" s="731" t="s">
        <v>706</v>
      </c>
      <c r="K352" s="731" t="s">
        <v>707</v>
      </c>
      <c r="L352" s="734">
        <v>108.93081632653062</v>
      </c>
      <c r="M352" s="734">
        <v>49</v>
      </c>
      <c r="N352" s="735">
        <v>5337.6100000000006</v>
      </c>
    </row>
    <row r="353" spans="1:14" ht="14.45" customHeight="1" x14ac:dyDescent="0.2">
      <c r="A353" s="729" t="s">
        <v>588</v>
      </c>
      <c r="B353" s="730" t="s">
        <v>589</v>
      </c>
      <c r="C353" s="731" t="s">
        <v>609</v>
      </c>
      <c r="D353" s="732" t="s">
        <v>610</v>
      </c>
      <c r="E353" s="733">
        <v>50113001</v>
      </c>
      <c r="F353" s="732" t="s">
        <v>675</v>
      </c>
      <c r="G353" s="731" t="s">
        <v>676</v>
      </c>
      <c r="H353" s="731">
        <v>237330</v>
      </c>
      <c r="I353" s="731">
        <v>237330</v>
      </c>
      <c r="J353" s="731" t="s">
        <v>1267</v>
      </c>
      <c r="K353" s="731" t="s">
        <v>1268</v>
      </c>
      <c r="L353" s="734">
        <v>104.08500000000001</v>
      </c>
      <c r="M353" s="734">
        <v>16</v>
      </c>
      <c r="N353" s="735">
        <v>1665.3600000000001</v>
      </c>
    </row>
    <row r="354" spans="1:14" ht="14.45" customHeight="1" x14ac:dyDescent="0.2">
      <c r="A354" s="729" t="s">
        <v>588</v>
      </c>
      <c r="B354" s="730" t="s">
        <v>589</v>
      </c>
      <c r="C354" s="731" t="s">
        <v>609</v>
      </c>
      <c r="D354" s="732" t="s">
        <v>610</v>
      </c>
      <c r="E354" s="733">
        <v>50113001</v>
      </c>
      <c r="F354" s="732" t="s">
        <v>675</v>
      </c>
      <c r="G354" s="731" t="s">
        <v>676</v>
      </c>
      <c r="H354" s="731">
        <v>234736</v>
      </c>
      <c r="I354" s="731">
        <v>234736</v>
      </c>
      <c r="J354" s="731" t="s">
        <v>1269</v>
      </c>
      <c r="K354" s="731" t="s">
        <v>1270</v>
      </c>
      <c r="L354" s="734">
        <v>120.54</v>
      </c>
      <c r="M354" s="734">
        <v>22</v>
      </c>
      <c r="N354" s="735">
        <v>2651.88</v>
      </c>
    </row>
    <row r="355" spans="1:14" ht="14.45" customHeight="1" x14ac:dyDescent="0.2">
      <c r="A355" s="729" t="s">
        <v>588</v>
      </c>
      <c r="B355" s="730" t="s">
        <v>589</v>
      </c>
      <c r="C355" s="731" t="s">
        <v>609</v>
      </c>
      <c r="D355" s="732" t="s">
        <v>610</v>
      </c>
      <c r="E355" s="733">
        <v>50113001</v>
      </c>
      <c r="F355" s="732" t="s">
        <v>675</v>
      </c>
      <c r="G355" s="731" t="s">
        <v>676</v>
      </c>
      <c r="H355" s="731">
        <v>225169</v>
      </c>
      <c r="I355" s="731">
        <v>225169</v>
      </c>
      <c r="J355" s="731" t="s">
        <v>1271</v>
      </c>
      <c r="K355" s="731" t="s">
        <v>1272</v>
      </c>
      <c r="L355" s="734">
        <v>44.45</v>
      </c>
      <c r="M355" s="734">
        <v>2</v>
      </c>
      <c r="N355" s="735">
        <v>88.9</v>
      </c>
    </row>
    <row r="356" spans="1:14" ht="14.45" customHeight="1" x14ac:dyDescent="0.2">
      <c r="A356" s="729" t="s">
        <v>588</v>
      </c>
      <c r="B356" s="730" t="s">
        <v>589</v>
      </c>
      <c r="C356" s="731" t="s">
        <v>609</v>
      </c>
      <c r="D356" s="732" t="s">
        <v>610</v>
      </c>
      <c r="E356" s="733">
        <v>50113001</v>
      </c>
      <c r="F356" s="732" t="s">
        <v>675</v>
      </c>
      <c r="G356" s="731" t="s">
        <v>676</v>
      </c>
      <c r="H356" s="731">
        <v>225168</v>
      </c>
      <c r="I356" s="731">
        <v>225168</v>
      </c>
      <c r="J356" s="731" t="s">
        <v>1271</v>
      </c>
      <c r="K356" s="731" t="s">
        <v>1273</v>
      </c>
      <c r="L356" s="734">
        <v>63.54</v>
      </c>
      <c r="M356" s="734">
        <v>2</v>
      </c>
      <c r="N356" s="735">
        <v>127.08</v>
      </c>
    </row>
    <row r="357" spans="1:14" ht="14.45" customHeight="1" x14ac:dyDescent="0.2">
      <c r="A357" s="729" t="s">
        <v>588</v>
      </c>
      <c r="B357" s="730" t="s">
        <v>589</v>
      </c>
      <c r="C357" s="731" t="s">
        <v>609</v>
      </c>
      <c r="D357" s="732" t="s">
        <v>610</v>
      </c>
      <c r="E357" s="733">
        <v>50113001</v>
      </c>
      <c r="F357" s="732" t="s">
        <v>675</v>
      </c>
      <c r="G357" s="731" t="s">
        <v>676</v>
      </c>
      <c r="H357" s="731">
        <v>100502</v>
      </c>
      <c r="I357" s="731">
        <v>502</v>
      </c>
      <c r="J357" s="731" t="s">
        <v>708</v>
      </c>
      <c r="K357" s="731" t="s">
        <v>709</v>
      </c>
      <c r="L357" s="734">
        <v>268.28905660377359</v>
      </c>
      <c r="M357" s="734">
        <v>53</v>
      </c>
      <c r="N357" s="735">
        <v>14219.32</v>
      </c>
    </row>
    <row r="358" spans="1:14" ht="14.45" customHeight="1" x14ac:dyDescent="0.2">
      <c r="A358" s="729" t="s">
        <v>588</v>
      </c>
      <c r="B358" s="730" t="s">
        <v>589</v>
      </c>
      <c r="C358" s="731" t="s">
        <v>609</v>
      </c>
      <c r="D358" s="732" t="s">
        <v>610</v>
      </c>
      <c r="E358" s="733">
        <v>50113001</v>
      </c>
      <c r="F358" s="732" t="s">
        <v>675</v>
      </c>
      <c r="G358" s="731" t="s">
        <v>676</v>
      </c>
      <c r="H358" s="731">
        <v>102684</v>
      </c>
      <c r="I358" s="731">
        <v>2684</v>
      </c>
      <c r="J358" s="731" t="s">
        <v>708</v>
      </c>
      <c r="K358" s="731" t="s">
        <v>1274</v>
      </c>
      <c r="L358" s="734">
        <v>109.45172413793105</v>
      </c>
      <c r="M358" s="734">
        <v>29</v>
      </c>
      <c r="N358" s="735">
        <v>3174.1000000000004</v>
      </c>
    </row>
    <row r="359" spans="1:14" ht="14.45" customHeight="1" x14ac:dyDescent="0.2">
      <c r="A359" s="729" t="s">
        <v>588</v>
      </c>
      <c r="B359" s="730" t="s">
        <v>589</v>
      </c>
      <c r="C359" s="731" t="s">
        <v>609</v>
      </c>
      <c r="D359" s="732" t="s">
        <v>610</v>
      </c>
      <c r="E359" s="733">
        <v>50113001</v>
      </c>
      <c r="F359" s="732" t="s">
        <v>675</v>
      </c>
      <c r="G359" s="731" t="s">
        <v>687</v>
      </c>
      <c r="H359" s="731">
        <v>239963</v>
      </c>
      <c r="I359" s="731">
        <v>239963</v>
      </c>
      <c r="J359" s="731" t="s">
        <v>710</v>
      </c>
      <c r="K359" s="731" t="s">
        <v>711</v>
      </c>
      <c r="L359" s="734">
        <v>155.55092307692306</v>
      </c>
      <c r="M359" s="734">
        <v>13</v>
      </c>
      <c r="N359" s="735">
        <v>2022.1619999999998</v>
      </c>
    </row>
    <row r="360" spans="1:14" ht="14.45" customHeight="1" x14ac:dyDescent="0.2">
      <c r="A360" s="729" t="s">
        <v>588</v>
      </c>
      <c r="B360" s="730" t="s">
        <v>589</v>
      </c>
      <c r="C360" s="731" t="s">
        <v>609</v>
      </c>
      <c r="D360" s="732" t="s">
        <v>610</v>
      </c>
      <c r="E360" s="733">
        <v>50113001</v>
      </c>
      <c r="F360" s="732" t="s">
        <v>675</v>
      </c>
      <c r="G360" s="731" t="s">
        <v>687</v>
      </c>
      <c r="H360" s="731">
        <v>239965</v>
      </c>
      <c r="I360" s="731">
        <v>239965</v>
      </c>
      <c r="J360" s="731" t="s">
        <v>712</v>
      </c>
      <c r="K360" s="731" t="s">
        <v>713</v>
      </c>
      <c r="L360" s="734">
        <v>415.84954545454548</v>
      </c>
      <c r="M360" s="734">
        <v>22</v>
      </c>
      <c r="N360" s="735">
        <v>9148.69</v>
      </c>
    </row>
    <row r="361" spans="1:14" ht="14.45" customHeight="1" x14ac:dyDescent="0.2">
      <c r="A361" s="729" t="s">
        <v>588</v>
      </c>
      <c r="B361" s="730" t="s">
        <v>589</v>
      </c>
      <c r="C361" s="731" t="s">
        <v>609</v>
      </c>
      <c r="D361" s="732" t="s">
        <v>610</v>
      </c>
      <c r="E361" s="733">
        <v>50113001</v>
      </c>
      <c r="F361" s="732" t="s">
        <v>675</v>
      </c>
      <c r="G361" s="731" t="s">
        <v>687</v>
      </c>
      <c r="H361" s="731">
        <v>239967</v>
      </c>
      <c r="I361" s="731">
        <v>239967</v>
      </c>
      <c r="J361" s="731" t="s">
        <v>712</v>
      </c>
      <c r="K361" s="731" t="s">
        <v>1275</v>
      </c>
      <c r="L361" s="734">
        <v>280.23</v>
      </c>
      <c r="M361" s="734">
        <v>74</v>
      </c>
      <c r="N361" s="735">
        <v>20737.02</v>
      </c>
    </row>
    <row r="362" spans="1:14" ht="14.45" customHeight="1" x14ac:dyDescent="0.2">
      <c r="A362" s="729" t="s">
        <v>588</v>
      </c>
      <c r="B362" s="730" t="s">
        <v>589</v>
      </c>
      <c r="C362" s="731" t="s">
        <v>609</v>
      </c>
      <c r="D362" s="732" t="s">
        <v>610</v>
      </c>
      <c r="E362" s="733">
        <v>50113001</v>
      </c>
      <c r="F362" s="732" t="s">
        <v>675</v>
      </c>
      <c r="G362" s="731" t="s">
        <v>687</v>
      </c>
      <c r="H362" s="731">
        <v>184095</v>
      </c>
      <c r="I362" s="731">
        <v>184095</v>
      </c>
      <c r="J362" s="731" t="s">
        <v>712</v>
      </c>
      <c r="K362" s="731" t="s">
        <v>1275</v>
      </c>
      <c r="L362" s="734">
        <v>1555.57</v>
      </c>
      <c r="M362" s="734">
        <v>3</v>
      </c>
      <c r="N362" s="735">
        <v>4666.71</v>
      </c>
    </row>
    <row r="363" spans="1:14" ht="14.45" customHeight="1" x14ac:dyDescent="0.2">
      <c r="A363" s="729" t="s">
        <v>588</v>
      </c>
      <c r="B363" s="730" t="s">
        <v>589</v>
      </c>
      <c r="C363" s="731" t="s">
        <v>609</v>
      </c>
      <c r="D363" s="732" t="s">
        <v>610</v>
      </c>
      <c r="E363" s="733">
        <v>50113001</v>
      </c>
      <c r="F363" s="732" t="s">
        <v>675</v>
      </c>
      <c r="G363" s="731" t="s">
        <v>687</v>
      </c>
      <c r="H363" s="731">
        <v>127738</v>
      </c>
      <c r="I363" s="731">
        <v>127738</v>
      </c>
      <c r="J363" s="731" t="s">
        <v>712</v>
      </c>
      <c r="K363" s="731" t="s">
        <v>713</v>
      </c>
      <c r="L363" s="734">
        <v>466.68</v>
      </c>
      <c r="M363" s="734">
        <v>25</v>
      </c>
      <c r="N363" s="735">
        <v>11667</v>
      </c>
    </row>
    <row r="364" spans="1:14" ht="14.45" customHeight="1" x14ac:dyDescent="0.2">
      <c r="A364" s="729" t="s">
        <v>588</v>
      </c>
      <c r="B364" s="730" t="s">
        <v>589</v>
      </c>
      <c r="C364" s="731" t="s">
        <v>609</v>
      </c>
      <c r="D364" s="732" t="s">
        <v>610</v>
      </c>
      <c r="E364" s="733">
        <v>50113001</v>
      </c>
      <c r="F364" s="732" t="s">
        <v>675</v>
      </c>
      <c r="G364" s="731" t="s">
        <v>329</v>
      </c>
      <c r="H364" s="731">
        <v>242707</v>
      </c>
      <c r="I364" s="731">
        <v>242707</v>
      </c>
      <c r="J364" s="731" t="s">
        <v>1276</v>
      </c>
      <c r="K364" s="731" t="s">
        <v>1277</v>
      </c>
      <c r="L364" s="734">
        <v>1006.5700000000002</v>
      </c>
      <c r="M364" s="734">
        <v>9</v>
      </c>
      <c r="N364" s="735">
        <v>9059.130000000001</v>
      </c>
    </row>
    <row r="365" spans="1:14" ht="14.45" customHeight="1" x14ac:dyDescent="0.2">
      <c r="A365" s="729" t="s">
        <v>588</v>
      </c>
      <c r="B365" s="730" t="s">
        <v>589</v>
      </c>
      <c r="C365" s="731" t="s">
        <v>609</v>
      </c>
      <c r="D365" s="732" t="s">
        <v>610</v>
      </c>
      <c r="E365" s="733">
        <v>50113001</v>
      </c>
      <c r="F365" s="732" t="s">
        <v>675</v>
      </c>
      <c r="G365" s="731" t="s">
        <v>676</v>
      </c>
      <c r="H365" s="731">
        <v>128309</v>
      </c>
      <c r="I365" s="731">
        <v>28309</v>
      </c>
      <c r="J365" s="731" t="s">
        <v>1278</v>
      </c>
      <c r="K365" s="731" t="s">
        <v>1279</v>
      </c>
      <c r="L365" s="734">
        <v>3930.98</v>
      </c>
      <c r="M365" s="734">
        <v>2</v>
      </c>
      <c r="N365" s="735">
        <v>7861.96</v>
      </c>
    </row>
    <row r="366" spans="1:14" ht="14.45" customHeight="1" x14ac:dyDescent="0.2">
      <c r="A366" s="729" t="s">
        <v>588</v>
      </c>
      <c r="B366" s="730" t="s">
        <v>589</v>
      </c>
      <c r="C366" s="731" t="s">
        <v>609</v>
      </c>
      <c r="D366" s="732" t="s">
        <v>610</v>
      </c>
      <c r="E366" s="733">
        <v>50113001</v>
      </c>
      <c r="F366" s="732" t="s">
        <v>675</v>
      </c>
      <c r="G366" s="731" t="s">
        <v>676</v>
      </c>
      <c r="H366" s="731">
        <v>118563</v>
      </c>
      <c r="I366" s="731">
        <v>18563</v>
      </c>
      <c r="J366" s="731" t="s">
        <v>1280</v>
      </c>
      <c r="K366" s="731" t="s">
        <v>1281</v>
      </c>
      <c r="L366" s="734">
        <v>488.66666666666669</v>
      </c>
      <c r="M366" s="734">
        <v>3</v>
      </c>
      <c r="N366" s="735">
        <v>1466</v>
      </c>
    </row>
    <row r="367" spans="1:14" ht="14.45" customHeight="1" x14ac:dyDescent="0.2">
      <c r="A367" s="729" t="s">
        <v>588</v>
      </c>
      <c r="B367" s="730" t="s">
        <v>589</v>
      </c>
      <c r="C367" s="731" t="s">
        <v>609</v>
      </c>
      <c r="D367" s="732" t="s">
        <v>610</v>
      </c>
      <c r="E367" s="733">
        <v>50113001</v>
      </c>
      <c r="F367" s="732" t="s">
        <v>675</v>
      </c>
      <c r="G367" s="731" t="s">
        <v>687</v>
      </c>
      <c r="H367" s="731">
        <v>187330</v>
      </c>
      <c r="I367" s="731">
        <v>187330</v>
      </c>
      <c r="J367" s="731" t="s">
        <v>1282</v>
      </c>
      <c r="K367" s="731" t="s">
        <v>1283</v>
      </c>
      <c r="L367" s="734">
        <v>89.760000000000019</v>
      </c>
      <c r="M367" s="734">
        <v>1</v>
      </c>
      <c r="N367" s="735">
        <v>89.760000000000019</v>
      </c>
    </row>
    <row r="368" spans="1:14" ht="14.45" customHeight="1" x14ac:dyDescent="0.2">
      <c r="A368" s="729" t="s">
        <v>588</v>
      </c>
      <c r="B368" s="730" t="s">
        <v>589</v>
      </c>
      <c r="C368" s="731" t="s">
        <v>609</v>
      </c>
      <c r="D368" s="732" t="s">
        <v>610</v>
      </c>
      <c r="E368" s="733">
        <v>50113001</v>
      </c>
      <c r="F368" s="732" t="s">
        <v>675</v>
      </c>
      <c r="G368" s="731" t="s">
        <v>676</v>
      </c>
      <c r="H368" s="731">
        <v>845432</v>
      </c>
      <c r="I368" s="731">
        <v>107639</v>
      </c>
      <c r="J368" s="731" t="s">
        <v>1284</v>
      </c>
      <c r="K368" s="731" t="s">
        <v>1285</v>
      </c>
      <c r="L368" s="734">
        <v>59.88000000000001</v>
      </c>
      <c r="M368" s="734">
        <v>1</v>
      </c>
      <c r="N368" s="735">
        <v>59.88000000000001</v>
      </c>
    </row>
    <row r="369" spans="1:14" ht="14.45" customHeight="1" x14ac:dyDescent="0.2">
      <c r="A369" s="729" t="s">
        <v>588</v>
      </c>
      <c r="B369" s="730" t="s">
        <v>589</v>
      </c>
      <c r="C369" s="731" t="s">
        <v>609</v>
      </c>
      <c r="D369" s="732" t="s">
        <v>610</v>
      </c>
      <c r="E369" s="733">
        <v>50113001</v>
      </c>
      <c r="F369" s="732" t="s">
        <v>675</v>
      </c>
      <c r="G369" s="731" t="s">
        <v>676</v>
      </c>
      <c r="H369" s="731">
        <v>194804</v>
      </c>
      <c r="I369" s="731">
        <v>94804</v>
      </c>
      <c r="J369" s="731" t="s">
        <v>1286</v>
      </c>
      <c r="K369" s="731" t="s">
        <v>904</v>
      </c>
      <c r="L369" s="734">
        <v>58.759999999999991</v>
      </c>
      <c r="M369" s="734">
        <v>2</v>
      </c>
      <c r="N369" s="735">
        <v>117.51999999999998</v>
      </c>
    </row>
    <row r="370" spans="1:14" ht="14.45" customHeight="1" x14ac:dyDescent="0.2">
      <c r="A370" s="729" t="s">
        <v>588</v>
      </c>
      <c r="B370" s="730" t="s">
        <v>589</v>
      </c>
      <c r="C370" s="731" t="s">
        <v>609</v>
      </c>
      <c r="D370" s="732" t="s">
        <v>610</v>
      </c>
      <c r="E370" s="733">
        <v>50113001</v>
      </c>
      <c r="F370" s="732" t="s">
        <v>675</v>
      </c>
      <c r="G370" s="731" t="s">
        <v>687</v>
      </c>
      <c r="H370" s="731">
        <v>184530</v>
      </c>
      <c r="I370" s="731">
        <v>200207</v>
      </c>
      <c r="J370" s="731" t="s">
        <v>1287</v>
      </c>
      <c r="K370" s="731" t="s">
        <v>1288</v>
      </c>
      <c r="L370" s="734">
        <v>84.04</v>
      </c>
      <c r="M370" s="734">
        <v>1</v>
      </c>
      <c r="N370" s="735">
        <v>84.04</v>
      </c>
    </row>
    <row r="371" spans="1:14" ht="14.45" customHeight="1" x14ac:dyDescent="0.2">
      <c r="A371" s="729" t="s">
        <v>588</v>
      </c>
      <c r="B371" s="730" t="s">
        <v>589</v>
      </c>
      <c r="C371" s="731" t="s">
        <v>609</v>
      </c>
      <c r="D371" s="732" t="s">
        <v>610</v>
      </c>
      <c r="E371" s="733">
        <v>50113001</v>
      </c>
      <c r="F371" s="732" t="s">
        <v>675</v>
      </c>
      <c r="G371" s="731" t="s">
        <v>676</v>
      </c>
      <c r="H371" s="731">
        <v>101127</v>
      </c>
      <c r="I371" s="731">
        <v>1127</v>
      </c>
      <c r="J371" s="731" t="s">
        <v>1289</v>
      </c>
      <c r="K371" s="731" t="s">
        <v>1290</v>
      </c>
      <c r="L371" s="734">
        <v>94.27763157894735</v>
      </c>
      <c r="M371" s="734">
        <v>190</v>
      </c>
      <c r="N371" s="735">
        <v>17912.749999999996</v>
      </c>
    </row>
    <row r="372" spans="1:14" ht="14.45" customHeight="1" x14ac:dyDescent="0.2">
      <c r="A372" s="729" t="s">
        <v>588</v>
      </c>
      <c r="B372" s="730" t="s">
        <v>589</v>
      </c>
      <c r="C372" s="731" t="s">
        <v>609</v>
      </c>
      <c r="D372" s="732" t="s">
        <v>610</v>
      </c>
      <c r="E372" s="733">
        <v>50113001</v>
      </c>
      <c r="F372" s="732" t="s">
        <v>675</v>
      </c>
      <c r="G372" s="731" t="s">
        <v>676</v>
      </c>
      <c r="H372" s="731">
        <v>223014</v>
      </c>
      <c r="I372" s="731">
        <v>223014</v>
      </c>
      <c r="J372" s="731" t="s">
        <v>1291</v>
      </c>
      <c r="K372" s="731" t="s">
        <v>1292</v>
      </c>
      <c r="L372" s="734">
        <v>1647.2400000000002</v>
      </c>
      <c r="M372" s="734">
        <v>2</v>
      </c>
      <c r="N372" s="735">
        <v>3294.4800000000005</v>
      </c>
    </row>
    <row r="373" spans="1:14" ht="14.45" customHeight="1" x14ac:dyDescent="0.2">
      <c r="A373" s="729" t="s">
        <v>588</v>
      </c>
      <c r="B373" s="730" t="s">
        <v>589</v>
      </c>
      <c r="C373" s="731" t="s">
        <v>609</v>
      </c>
      <c r="D373" s="732" t="s">
        <v>610</v>
      </c>
      <c r="E373" s="733">
        <v>50113001</v>
      </c>
      <c r="F373" s="732" t="s">
        <v>675</v>
      </c>
      <c r="G373" s="731" t="s">
        <v>687</v>
      </c>
      <c r="H373" s="731">
        <v>16913</v>
      </c>
      <c r="I373" s="731">
        <v>16913</v>
      </c>
      <c r="J373" s="731" t="s">
        <v>1293</v>
      </c>
      <c r="K373" s="731" t="s">
        <v>1294</v>
      </c>
      <c r="L373" s="734">
        <v>52.123333333333335</v>
      </c>
      <c r="M373" s="734">
        <v>3</v>
      </c>
      <c r="N373" s="735">
        <v>156.37</v>
      </c>
    </row>
    <row r="374" spans="1:14" ht="14.45" customHeight="1" x14ac:dyDescent="0.2">
      <c r="A374" s="729" t="s">
        <v>588</v>
      </c>
      <c r="B374" s="730" t="s">
        <v>589</v>
      </c>
      <c r="C374" s="731" t="s">
        <v>609</v>
      </c>
      <c r="D374" s="732" t="s">
        <v>610</v>
      </c>
      <c r="E374" s="733">
        <v>50113001</v>
      </c>
      <c r="F374" s="732" t="s">
        <v>675</v>
      </c>
      <c r="G374" s="731" t="s">
        <v>676</v>
      </c>
      <c r="H374" s="731">
        <v>223159</v>
      </c>
      <c r="I374" s="731">
        <v>223159</v>
      </c>
      <c r="J374" s="731" t="s">
        <v>1295</v>
      </c>
      <c r="K374" s="731" t="s">
        <v>1296</v>
      </c>
      <c r="L374" s="734">
        <v>74.28</v>
      </c>
      <c r="M374" s="734">
        <v>2</v>
      </c>
      <c r="N374" s="735">
        <v>148.56</v>
      </c>
    </row>
    <row r="375" spans="1:14" ht="14.45" customHeight="1" x14ac:dyDescent="0.2">
      <c r="A375" s="729" t="s">
        <v>588</v>
      </c>
      <c r="B375" s="730" t="s">
        <v>589</v>
      </c>
      <c r="C375" s="731" t="s">
        <v>609</v>
      </c>
      <c r="D375" s="732" t="s">
        <v>610</v>
      </c>
      <c r="E375" s="733">
        <v>50113001</v>
      </c>
      <c r="F375" s="732" t="s">
        <v>675</v>
      </c>
      <c r="G375" s="731" t="s">
        <v>676</v>
      </c>
      <c r="H375" s="731">
        <v>162033</v>
      </c>
      <c r="I375" s="731">
        <v>162033</v>
      </c>
      <c r="J375" s="731" t="s">
        <v>1297</v>
      </c>
      <c r="K375" s="731" t="s">
        <v>1298</v>
      </c>
      <c r="L375" s="734">
        <v>805.9699999999998</v>
      </c>
      <c r="M375" s="734">
        <v>22</v>
      </c>
      <c r="N375" s="735">
        <v>17731.339999999997</v>
      </c>
    </row>
    <row r="376" spans="1:14" ht="14.45" customHeight="1" x14ac:dyDescent="0.2">
      <c r="A376" s="729" t="s">
        <v>588</v>
      </c>
      <c r="B376" s="730" t="s">
        <v>589</v>
      </c>
      <c r="C376" s="731" t="s">
        <v>609</v>
      </c>
      <c r="D376" s="732" t="s">
        <v>610</v>
      </c>
      <c r="E376" s="733">
        <v>50113001</v>
      </c>
      <c r="F376" s="732" t="s">
        <v>675</v>
      </c>
      <c r="G376" s="731" t="s">
        <v>676</v>
      </c>
      <c r="H376" s="731">
        <v>146899</v>
      </c>
      <c r="I376" s="731">
        <v>46899</v>
      </c>
      <c r="J376" s="731" t="s">
        <v>1299</v>
      </c>
      <c r="K376" s="731" t="s">
        <v>1300</v>
      </c>
      <c r="L376" s="734">
        <v>81.650000000000006</v>
      </c>
      <c r="M376" s="734">
        <v>2</v>
      </c>
      <c r="N376" s="735">
        <v>163.30000000000001</v>
      </c>
    </row>
    <row r="377" spans="1:14" ht="14.45" customHeight="1" x14ac:dyDescent="0.2">
      <c r="A377" s="729" t="s">
        <v>588</v>
      </c>
      <c r="B377" s="730" t="s">
        <v>589</v>
      </c>
      <c r="C377" s="731" t="s">
        <v>609</v>
      </c>
      <c r="D377" s="732" t="s">
        <v>610</v>
      </c>
      <c r="E377" s="733">
        <v>50113001</v>
      </c>
      <c r="F377" s="732" t="s">
        <v>675</v>
      </c>
      <c r="G377" s="731" t="s">
        <v>687</v>
      </c>
      <c r="H377" s="731">
        <v>129716</v>
      </c>
      <c r="I377" s="731">
        <v>29716</v>
      </c>
      <c r="J377" s="731" t="s">
        <v>1301</v>
      </c>
      <c r="K377" s="731" t="s">
        <v>1302</v>
      </c>
      <c r="L377" s="734">
        <v>818.66</v>
      </c>
      <c r="M377" s="734">
        <v>1</v>
      </c>
      <c r="N377" s="735">
        <v>818.66</v>
      </c>
    </row>
    <row r="378" spans="1:14" ht="14.45" customHeight="1" x14ac:dyDescent="0.2">
      <c r="A378" s="729" t="s">
        <v>588</v>
      </c>
      <c r="B378" s="730" t="s">
        <v>589</v>
      </c>
      <c r="C378" s="731" t="s">
        <v>609</v>
      </c>
      <c r="D378" s="732" t="s">
        <v>610</v>
      </c>
      <c r="E378" s="733">
        <v>50113001</v>
      </c>
      <c r="F378" s="732" t="s">
        <v>675</v>
      </c>
      <c r="G378" s="731" t="s">
        <v>687</v>
      </c>
      <c r="H378" s="731">
        <v>103591</v>
      </c>
      <c r="I378" s="731">
        <v>3591</v>
      </c>
      <c r="J378" s="731" t="s">
        <v>1303</v>
      </c>
      <c r="K378" s="731" t="s">
        <v>1304</v>
      </c>
      <c r="L378" s="734">
        <v>431.64</v>
      </c>
      <c r="M378" s="734">
        <v>1</v>
      </c>
      <c r="N378" s="735">
        <v>431.64</v>
      </c>
    </row>
    <row r="379" spans="1:14" ht="14.45" customHeight="1" x14ac:dyDescent="0.2">
      <c r="A379" s="729" t="s">
        <v>588</v>
      </c>
      <c r="B379" s="730" t="s">
        <v>589</v>
      </c>
      <c r="C379" s="731" t="s">
        <v>609</v>
      </c>
      <c r="D379" s="732" t="s">
        <v>610</v>
      </c>
      <c r="E379" s="733">
        <v>50113001</v>
      </c>
      <c r="F379" s="732" t="s">
        <v>675</v>
      </c>
      <c r="G379" s="731" t="s">
        <v>676</v>
      </c>
      <c r="H379" s="731">
        <v>118656</v>
      </c>
      <c r="I379" s="731">
        <v>118656</v>
      </c>
      <c r="J379" s="731" t="s">
        <v>1305</v>
      </c>
      <c r="K379" s="731" t="s">
        <v>1002</v>
      </c>
      <c r="L379" s="734">
        <v>662.54000000000008</v>
      </c>
      <c r="M379" s="734">
        <v>2</v>
      </c>
      <c r="N379" s="735">
        <v>1325.0800000000002</v>
      </c>
    </row>
    <row r="380" spans="1:14" ht="14.45" customHeight="1" x14ac:dyDescent="0.2">
      <c r="A380" s="729" t="s">
        <v>588</v>
      </c>
      <c r="B380" s="730" t="s">
        <v>589</v>
      </c>
      <c r="C380" s="731" t="s">
        <v>609</v>
      </c>
      <c r="D380" s="732" t="s">
        <v>610</v>
      </c>
      <c r="E380" s="733">
        <v>50113001</v>
      </c>
      <c r="F380" s="732" t="s">
        <v>675</v>
      </c>
      <c r="G380" s="731" t="s">
        <v>676</v>
      </c>
      <c r="H380" s="731">
        <v>239549</v>
      </c>
      <c r="I380" s="731">
        <v>239549</v>
      </c>
      <c r="J380" s="731" t="s">
        <v>1306</v>
      </c>
      <c r="K380" s="731" t="s">
        <v>1307</v>
      </c>
      <c r="L380" s="734">
        <v>56.731458333333336</v>
      </c>
      <c r="M380" s="734">
        <v>48</v>
      </c>
      <c r="N380" s="735">
        <v>2723.11</v>
      </c>
    </row>
    <row r="381" spans="1:14" ht="14.45" customHeight="1" x14ac:dyDescent="0.2">
      <c r="A381" s="729" t="s">
        <v>588</v>
      </c>
      <c r="B381" s="730" t="s">
        <v>589</v>
      </c>
      <c r="C381" s="731" t="s">
        <v>609</v>
      </c>
      <c r="D381" s="732" t="s">
        <v>610</v>
      </c>
      <c r="E381" s="733">
        <v>50113001</v>
      </c>
      <c r="F381" s="732" t="s">
        <v>675</v>
      </c>
      <c r="G381" s="731" t="s">
        <v>676</v>
      </c>
      <c r="H381" s="731">
        <v>100513</v>
      </c>
      <c r="I381" s="731">
        <v>513</v>
      </c>
      <c r="J381" s="731" t="s">
        <v>1308</v>
      </c>
      <c r="K381" s="731" t="s">
        <v>707</v>
      </c>
      <c r="L381" s="734">
        <v>54.110645161290329</v>
      </c>
      <c r="M381" s="734">
        <v>31</v>
      </c>
      <c r="N381" s="735">
        <v>1677.4300000000003</v>
      </c>
    </row>
    <row r="382" spans="1:14" ht="14.45" customHeight="1" x14ac:dyDescent="0.2">
      <c r="A382" s="729" t="s">
        <v>588</v>
      </c>
      <c r="B382" s="730" t="s">
        <v>589</v>
      </c>
      <c r="C382" s="731" t="s">
        <v>609</v>
      </c>
      <c r="D382" s="732" t="s">
        <v>610</v>
      </c>
      <c r="E382" s="733">
        <v>50113001</v>
      </c>
      <c r="F382" s="732" t="s">
        <v>675</v>
      </c>
      <c r="G382" s="731" t="s">
        <v>676</v>
      </c>
      <c r="H382" s="731">
        <v>244747</v>
      </c>
      <c r="I382" s="731">
        <v>244747</v>
      </c>
      <c r="J382" s="731" t="s">
        <v>1309</v>
      </c>
      <c r="K382" s="731" t="s">
        <v>1310</v>
      </c>
      <c r="L382" s="734">
        <v>0</v>
      </c>
      <c r="M382" s="734">
        <v>0</v>
      </c>
      <c r="N382" s="735">
        <v>0</v>
      </c>
    </row>
    <row r="383" spans="1:14" ht="14.45" customHeight="1" x14ac:dyDescent="0.2">
      <c r="A383" s="729" t="s">
        <v>588</v>
      </c>
      <c r="B383" s="730" t="s">
        <v>589</v>
      </c>
      <c r="C383" s="731" t="s">
        <v>609</v>
      </c>
      <c r="D383" s="732" t="s">
        <v>610</v>
      </c>
      <c r="E383" s="733">
        <v>50113001</v>
      </c>
      <c r="F383" s="732" t="s">
        <v>675</v>
      </c>
      <c r="G383" s="731" t="s">
        <v>676</v>
      </c>
      <c r="H383" s="731">
        <v>112572</v>
      </c>
      <c r="I383" s="731">
        <v>112572</v>
      </c>
      <c r="J383" s="731" t="s">
        <v>1311</v>
      </c>
      <c r="K383" s="731" t="s">
        <v>1312</v>
      </c>
      <c r="L383" s="734">
        <v>64.780000000000015</v>
      </c>
      <c r="M383" s="734">
        <v>1</v>
      </c>
      <c r="N383" s="735">
        <v>64.780000000000015</v>
      </c>
    </row>
    <row r="384" spans="1:14" ht="14.45" customHeight="1" x14ac:dyDescent="0.2">
      <c r="A384" s="729" t="s">
        <v>588</v>
      </c>
      <c r="B384" s="730" t="s">
        <v>589</v>
      </c>
      <c r="C384" s="731" t="s">
        <v>609</v>
      </c>
      <c r="D384" s="732" t="s">
        <v>610</v>
      </c>
      <c r="E384" s="733">
        <v>50113001</v>
      </c>
      <c r="F384" s="732" t="s">
        <v>675</v>
      </c>
      <c r="G384" s="731" t="s">
        <v>676</v>
      </c>
      <c r="H384" s="731">
        <v>230352</v>
      </c>
      <c r="I384" s="731">
        <v>230352</v>
      </c>
      <c r="J384" s="731" t="s">
        <v>715</v>
      </c>
      <c r="K384" s="731" t="s">
        <v>1313</v>
      </c>
      <c r="L384" s="734">
        <v>159.28</v>
      </c>
      <c r="M384" s="734">
        <v>10</v>
      </c>
      <c r="N384" s="735">
        <v>1592.8</v>
      </c>
    </row>
    <row r="385" spans="1:14" ht="14.45" customHeight="1" x14ac:dyDescent="0.2">
      <c r="A385" s="729" t="s">
        <v>588</v>
      </c>
      <c r="B385" s="730" t="s">
        <v>589</v>
      </c>
      <c r="C385" s="731" t="s">
        <v>609</v>
      </c>
      <c r="D385" s="732" t="s">
        <v>610</v>
      </c>
      <c r="E385" s="733">
        <v>50113001</v>
      </c>
      <c r="F385" s="732" t="s">
        <v>675</v>
      </c>
      <c r="G385" s="731" t="s">
        <v>676</v>
      </c>
      <c r="H385" s="731">
        <v>230353</v>
      </c>
      <c r="I385" s="731">
        <v>230353</v>
      </c>
      <c r="J385" s="731" t="s">
        <v>715</v>
      </c>
      <c r="K385" s="731" t="s">
        <v>716</v>
      </c>
      <c r="L385" s="734">
        <v>1715.7651428571432</v>
      </c>
      <c r="M385" s="734">
        <v>35</v>
      </c>
      <c r="N385" s="735">
        <v>60051.780000000013</v>
      </c>
    </row>
    <row r="386" spans="1:14" ht="14.45" customHeight="1" x14ac:dyDescent="0.2">
      <c r="A386" s="729" t="s">
        <v>588</v>
      </c>
      <c r="B386" s="730" t="s">
        <v>589</v>
      </c>
      <c r="C386" s="731" t="s">
        <v>609</v>
      </c>
      <c r="D386" s="732" t="s">
        <v>610</v>
      </c>
      <c r="E386" s="733">
        <v>50113001</v>
      </c>
      <c r="F386" s="732" t="s">
        <v>675</v>
      </c>
      <c r="G386" s="731" t="s">
        <v>687</v>
      </c>
      <c r="H386" s="731">
        <v>191788</v>
      </c>
      <c r="I386" s="731">
        <v>91788</v>
      </c>
      <c r="J386" s="731" t="s">
        <v>1314</v>
      </c>
      <c r="K386" s="731" t="s">
        <v>949</v>
      </c>
      <c r="L386" s="734">
        <v>9.08</v>
      </c>
      <c r="M386" s="734">
        <v>7</v>
      </c>
      <c r="N386" s="735">
        <v>63.559999999999995</v>
      </c>
    </row>
    <row r="387" spans="1:14" ht="14.45" customHeight="1" x14ac:dyDescent="0.2">
      <c r="A387" s="729" t="s">
        <v>588</v>
      </c>
      <c r="B387" s="730" t="s">
        <v>589</v>
      </c>
      <c r="C387" s="731" t="s">
        <v>609</v>
      </c>
      <c r="D387" s="732" t="s">
        <v>610</v>
      </c>
      <c r="E387" s="733">
        <v>50113001</v>
      </c>
      <c r="F387" s="732" t="s">
        <v>675</v>
      </c>
      <c r="G387" s="731" t="s">
        <v>687</v>
      </c>
      <c r="H387" s="731">
        <v>106618</v>
      </c>
      <c r="I387" s="731">
        <v>6618</v>
      </c>
      <c r="J387" s="731" t="s">
        <v>1315</v>
      </c>
      <c r="K387" s="731" t="s">
        <v>1316</v>
      </c>
      <c r="L387" s="734">
        <v>19.589999999999996</v>
      </c>
      <c r="M387" s="734">
        <v>4</v>
      </c>
      <c r="N387" s="735">
        <v>78.359999999999985</v>
      </c>
    </row>
    <row r="388" spans="1:14" ht="14.45" customHeight="1" x14ac:dyDescent="0.2">
      <c r="A388" s="729" t="s">
        <v>588</v>
      </c>
      <c r="B388" s="730" t="s">
        <v>589</v>
      </c>
      <c r="C388" s="731" t="s">
        <v>609</v>
      </c>
      <c r="D388" s="732" t="s">
        <v>610</v>
      </c>
      <c r="E388" s="733">
        <v>50113001</v>
      </c>
      <c r="F388" s="732" t="s">
        <v>675</v>
      </c>
      <c r="G388" s="731" t="s">
        <v>687</v>
      </c>
      <c r="H388" s="731">
        <v>184400</v>
      </c>
      <c r="I388" s="731">
        <v>84400</v>
      </c>
      <c r="J388" s="731" t="s">
        <v>1317</v>
      </c>
      <c r="K388" s="731" t="s">
        <v>1318</v>
      </c>
      <c r="L388" s="734">
        <v>254.95000000000005</v>
      </c>
      <c r="M388" s="734">
        <v>2</v>
      </c>
      <c r="N388" s="735">
        <v>509.90000000000009</v>
      </c>
    </row>
    <row r="389" spans="1:14" ht="14.45" customHeight="1" x14ac:dyDescent="0.2">
      <c r="A389" s="729" t="s">
        <v>588</v>
      </c>
      <c r="B389" s="730" t="s">
        <v>589</v>
      </c>
      <c r="C389" s="731" t="s">
        <v>609</v>
      </c>
      <c r="D389" s="732" t="s">
        <v>610</v>
      </c>
      <c r="E389" s="733">
        <v>50113001</v>
      </c>
      <c r="F389" s="732" t="s">
        <v>675</v>
      </c>
      <c r="G389" s="731" t="s">
        <v>687</v>
      </c>
      <c r="H389" s="731">
        <v>184399</v>
      </c>
      <c r="I389" s="731">
        <v>84399</v>
      </c>
      <c r="J389" s="731" t="s">
        <v>1319</v>
      </c>
      <c r="K389" s="731" t="s">
        <v>1320</v>
      </c>
      <c r="L389" s="734">
        <v>126.20999999999998</v>
      </c>
      <c r="M389" s="734">
        <v>4</v>
      </c>
      <c r="N389" s="735">
        <v>504.83999999999992</v>
      </c>
    </row>
    <row r="390" spans="1:14" ht="14.45" customHeight="1" x14ac:dyDescent="0.2">
      <c r="A390" s="729" t="s">
        <v>588</v>
      </c>
      <c r="B390" s="730" t="s">
        <v>589</v>
      </c>
      <c r="C390" s="731" t="s">
        <v>609</v>
      </c>
      <c r="D390" s="732" t="s">
        <v>610</v>
      </c>
      <c r="E390" s="733">
        <v>50113001</v>
      </c>
      <c r="F390" s="732" t="s">
        <v>675</v>
      </c>
      <c r="G390" s="731" t="s">
        <v>676</v>
      </c>
      <c r="H390" s="731">
        <v>136126</v>
      </c>
      <c r="I390" s="731">
        <v>136126</v>
      </c>
      <c r="J390" s="731" t="s">
        <v>1321</v>
      </c>
      <c r="K390" s="731" t="s">
        <v>1322</v>
      </c>
      <c r="L390" s="734">
        <v>436.7700000000001</v>
      </c>
      <c r="M390" s="734">
        <v>1</v>
      </c>
      <c r="N390" s="735">
        <v>436.7700000000001</v>
      </c>
    </row>
    <row r="391" spans="1:14" ht="14.45" customHeight="1" x14ac:dyDescent="0.2">
      <c r="A391" s="729" t="s">
        <v>588</v>
      </c>
      <c r="B391" s="730" t="s">
        <v>589</v>
      </c>
      <c r="C391" s="731" t="s">
        <v>609</v>
      </c>
      <c r="D391" s="732" t="s">
        <v>610</v>
      </c>
      <c r="E391" s="733">
        <v>50113001</v>
      </c>
      <c r="F391" s="732" t="s">
        <v>675</v>
      </c>
      <c r="G391" s="731" t="s">
        <v>676</v>
      </c>
      <c r="H391" s="731">
        <v>226003</v>
      </c>
      <c r="I391" s="731">
        <v>226003</v>
      </c>
      <c r="J391" s="731" t="s">
        <v>1323</v>
      </c>
      <c r="K391" s="731" t="s">
        <v>1324</v>
      </c>
      <c r="L391" s="734">
        <v>226.67999999999998</v>
      </c>
      <c r="M391" s="734">
        <v>3</v>
      </c>
      <c r="N391" s="735">
        <v>680.04</v>
      </c>
    </row>
    <row r="392" spans="1:14" ht="14.45" customHeight="1" x14ac:dyDescent="0.2">
      <c r="A392" s="729" t="s">
        <v>588</v>
      </c>
      <c r="B392" s="730" t="s">
        <v>589</v>
      </c>
      <c r="C392" s="731" t="s">
        <v>609</v>
      </c>
      <c r="D392" s="732" t="s">
        <v>610</v>
      </c>
      <c r="E392" s="733">
        <v>50113001</v>
      </c>
      <c r="F392" s="732" t="s">
        <v>675</v>
      </c>
      <c r="G392" s="731" t="s">
        <v>676</v>
      </c>
      <c r="H392" s="731">
        <v>226002</v>
      </c>
      <c r="I392" s="731">
        <v>226002</v>
      </c>
      <c r="J392" s="731" t="s">
        <v>1323</v>
      </c>
      <c r="K392" s="731" t="s">
        <v>1325</v>
      </c>
      <c r="L392" s="734">
        <v>664.42916666666667</v>
      </c>
      <c r="M392" s="734">
        <v>12</v>
      </c>
      <c r="N392" s="735">
        <v>7973.15</v>
      </c>
    </row>
    <row r="393" spans="1:14" ht="14.45" customHeight="1" x14ac:dyDescent="0.2">
      <c r="A393" s="729" t="s">
        <v>588</v>
      </c>
      <c r="B393" s="730" t="s">
        <v>589</v>
      </c>
      <c r="C393" s="731" t="s">
        <v>609</v>
      </c>
      <c r="D393" s="732" t="s">
        <v>610</v>
      </c>
      <c r="E393" s="733">
        <v>50113001</v>
      </c>
      <c r="F393" s="732" t="s">
        <v>675</v>
      </c>
      <c r="G393" s="731" t="s">
        <v>676</v>
      </c>
      <c r="H393" s="731">
        <v>117187</v>
      </c>
      <c r="I393" s="731">
        <v>17187</v>
      </c>
      <c r="J393" s="731" t="s">
        <v>1326</v>
      </c>
      <c r="K393" s="731" t="s">
        <v>1327</v>
      </c>
      <c r="L393" s="734">
        <v>88.986363636363649</v>
      </c>
      <c r="M393" s="734">
        <v>11</v>
      </c>
      <c r="N393" s="735">
        <v>978.85000000000014</v>
      </c>
    </row>
    <row r="394" spans="1:14" ht="14.45" customHeight="1" x14ac:dyDescent="0.2">
      <c r="A394" s="729" t="s">
        <v>588</v>
      </c>
      <c r="B394" s="730" t="s">
        <v>589</v>
      </c>
      <c r="C394" s="731" t="s">
        <v>609</v>
      </c>
      <c r="D394" s="732" t="s">
        <v>610</v>
      </c>
      <c r="E394" s="733">
        <v>50113001</v>
      </c>
      <c r="F394" s="732" t="s">
        <v>675</v>
      </c>
      <c r="G394" s="731" t="s">
        <v>676</v>
      </c>
      <c r="H394" s="731">
        <v>224732</v>
      </c>
      <c r="I394" s="731">
        <v>224732</v>
      </c>
      <c r="J394" s="731" t="s">
        <v>1328</v>
      </c>
      <c r="K394" s="731" t="s">
        <v>1329</v>
      </c>
      <c r="L394" s="734">
        <v>832.6500000000002</v>
      </c>
      <c r="M394" s="734">
        <v>1</v>
      </c>
      <c r="N394" s="735">
        <v>832.6500000000002</v>
      </c>
    </row>
    <row r="395" spans="1:14" ht="14.45" customHeight="1" x14ac:dyDescent="0.2">
      <c r="A395" s="729" t="s">
        <v>588</v>
      </c>
      <c r="B395" s="730" t="s">
        <v>589</v>
      </c>
      <c r="C395" s="731" t="s">
        <v>609</v>
      </c>
      <c r="D395" s="732" t="s">
        <v>610</v>
      </c>
      <c r="E395" s="733">
        <v>50113001</v>
      </c>
      <c r="F395" s="732" t="s">
        <v>675</v>
      </c>
      <c r="G395" s="731" t="s">
        <v>687</v>
      </c>
      <c r="H395" s="731">
        <v>850106</v>
      </c>
      <c r="I395" s="731">
        <v>111898</v>
      </c>
      <c r="J395" s="731" t="s">
        <v>1330</v>
      </c>
      <c r="K395" s="731" t="s">
        <v>754</v>
      </c>
      <c r="L395" s="734">
        <v>29.114999999999998</v>
      </c>
      <c r="M395" s="734">
        <v>2</v>
      </c>
      <c r="N395" s="735">
        <v>58.23</v>
      </c>
    </row>
    <row r="396" spans="1:14" ht="14.45" customHeight="1" x14ac:dyDescent="0.2">
      <c r="A396" s="729" t="s">
        <v>588</v>
      </c>
      <c r="B396" s="730" t="s">
        <v>589</v>
      </c>
      <c r="C396" s="731" t="s">
        <v>609</v>
      </c>
      <c r="D396" s="732" t="s">
        <v>610</v>
      </c>
      <c r="E396" s="733">
        <v>50113001</v>
      </c>
      <c r="F396" s="732" t="s">
        <v>675</v>
      </c>
      <c r="G396" s="731" t="s">
        <v>676</v>
      </c>
      <c r="H396" s="731">
        <v>83538</v>
      </c>
      <c r="I396" s="731">
        <v>83538</v>
      </c>
      <c r="J396" s="731" t="s">
        <v>1331</v>
      </c>
      <c r="K396" s="731" t="s">
        <v>1332</v>
      </c>
      <c r="L396" s="734">
        <v>163.86</v>
      </c>
      <c r="M396" s="734">
        <v>25</v>
      </c>
      <c r="N396" s="735">
        <v>4096.5</v>
      </c>
    </row>
    <row r="397" spans="1:14" ht="14.45" customHeight="1" x14ac:dyDescent="0.2">
      <c r="A397" s="729" t="s">
        <v>588</v>
      </c>
      <c r="B397" s="730" t="s">
        <v>589</v>
      </c>
      <c r="C397" s="731" t="s">
        <v>609</v>
      </c>
      <c r="D397" s="732" t="s">
        <v>610</v>
      </c>
      <c r="E397" s="733">
        <v>50113001</v>
      </c>
      <c r="F397" s="732" t="s">
        <v>675</v>
      </c>
      <c r="G397" s="731" t="s">
        <v>676</v>
      </c>
      <c r="H397" s="731">
        <v>104307</v>
      </c>
      <c r="I397" s="731">
        <v>4307</v>
      </c>
      <c r="J397" s="731" t="s">
        <v>1333</v>
      </c>
      <c r="K397" s="731" t="s">
        <v>1334</v>
      </c>
      <c r="L397" s="734">
        <v>350.88451612903225</v>
      </c>
      <c r="M397" s="734">
        <v>31</v>
      </c>
      <c r="N397" s="735">
        <v>10877.42</v>
      </c>
    </row>
    <row r="398" spans="1:14" ht="14.45" customHeight="1" x14ac:dyDescent="0.2">
      <c r="A398" s="729" t="s">
        <v>588</v>
      </c>
      <c r="B398" s="730" t="s">
        <v>589</v>
      </c>
      <c r="C398" s="731" t="s">
        <v>609</v>
      </c>
      <c r="D398" s="732" t="s">
        <v>610</v>
      </c>
      <c r="E398" s="733">
        <v>50113001</v>
      </c>
      <c r="F398" s="732" t="s">
        <v>675</v>
      </c>
      <c r="G398" s="731" t="s">
        <v>676</v>
      </c>
      <c r="H398" s="731">
        <v>501544</v>
      </c>
      <c r="I398" s="731">
        <v>9999999</v>
      </c>
      <c r="J398" s="731" t="s">
        <v>1335</v>
      </c>
      <c r="K398" s="731" t="s">
        <v>1336</v>
      </c>
      <c r="L398" s="734">
        <v>437.36</v>
      </c>
      <c r="M398" s="734">
        <v>4</v>
      </c>
      <c r="N398" s="735">
        <v>1749.44</v>
      </c>
    </row>
    <row r="399" spans="1:14" ht="14.45" customHeight="1" x14ac:dyDescent="0.2">
      <c r="A399" s="729" t="s">
        <v>588</v>
      </c>
      <c r="B399" s="730" t="s">
        <v>589</v>
      </c>
      <c r="C399" s="731" t="s">
        <v>609</v>
      </c>
      <c r="D399" s="732" t="s">
        <v>610</v>
      </c>
      <c r="E399" s="733">
        <v>50113001</v>
      </c>
      <c r="F399" s="732" t="s">
        <v>675</v>
      </c>
      <c r="G399" s="731" t="s">
        <v>687</v>
      </c>
      <c r="H399" s="731">
        <v>100536</v>
      </c>
      <c r="I399" s="731">
        <v>536</v>
      </c>
      <c r="J399" s="731" t="s">
        <v>717</v>
      </c>
      <c r="K399" s="731" t="s">
        <v>678</v>
      </c>
      <c r="L399" s="734">
        <v>49.32</v>
      </c>
      <c r="M399" s="734">
        <v>10</v>
      </c>
      <c r="N399" s="735">
        <v>493.2</v>
      </c>
    </row>
    <row r="400" spans="1:14" ht="14.45" customHeight="1" x14ac:dyDescent="0.2">
      <c r="A400" s="729" t="s">
        <v>588</v>
      </c>
      <c r="B400" s="730" t="s">
        <v>589</v>
      </c>
      <c r="C400" s="731" t="s">
        <v>609</v>
      </c>
      <c r="D400" s="732" t="s">
        <v>610</v>
      </c>
      <c r="E400" s="733">
        <v>50113001</v>
      </c>
      <c r="F400" s="732" t="s">
        <v>675</v>
      </c>
      <c r="G400" s="731" t="s">
        <v>687</v>
      </c>
      <c r="H400" s="731">
        <v>216900</v>
      </c>
      <c r="I400" s="731">
        <v>216900</v>
      </c>
      <c r="J400" s="731" t="s">
        <v>1337</v>
      </c>
      <c r="K400" s="731" t="s">
        <v>1338</v>
      </c>
      <c r="L400" s="734">
        <v>246.60000068218724</v>
      </c>
      <c r="M400" s="734">
        <v>1425</v>
      </c>
      <c r="N400" s="735">
        <v>351405.00097211683</v>
      </c>
    </row>
    <row r="401" spans="1:14" ht="14.45" customHeight="1" x14ac:dyDescent="0.2">
      <c r="A401" s="729" t="s">
        <v>588</v>
      </c>
      <c r="B401" s="730" t="s">
        <v>589</v>
      </c>
      <c r="C401" s="731" t="s">
        <v>609</v>
      </c>
      <c r="D401" s="732" t="s">
        <v>610</v>
      </c>
      <c r="E401" s="733">
        <v>50113001</v>
      </c>
      <c r="F401" s="732" t="s">
        <v>675</v>
      </c>
      <c r="G401" s="731" t="s">
        <v>687</v>
      </c>
      <c r="H401" s="731">
        <v>107981</v>
      </c>
      <c r="I401" s="731">
        <v>7981</v>
      </c>
      <c r="J401" s="731" t="s">
        <v>718</v>
      </c>
      <c r="K401" s="731" t="s">
        <v>719</v>
      </c>
      <c r="L401" s="734">
        <v>43.28824675324676</v>
      </c>
      <c r="M401" s="734">
        <v>154</v>
      </c>
      <c r="N401" s="735">
        <v>6666.3900000000012</v>
      </c>
    </row>
    <row r="402" spans="1:14" ht="14.45" customHeight="1" x14ac:dyDescent="0.2">
      <c r="A402" s="729" t="s">
        <v>588</v>
      </c>
      <c r="B402" s="730" t="s">
        <v>589</v>
      </c>
      <c r="C402" s="731" t="s">
        <v>609</v>
      </c>
      <c r="D402" s="732" t="s">
        <v>610</v>
      </c>
      <c r="E402" s="733">
        <v>50113001</v>
      </c>
      <c r="F402" s="732" t="s">
        <v>675</v>
      </c>
      <c r="G402" s="731" t="s">
        <v>687</v>
      </c>
      <c r="H402" s="731">
        <v>155823</v>
      </c>
      <c r="I402" s="731">
        <v>55823</v>
      </c>
      <c r="J402" s="731" t="s">
        <v>718</v>
      </c>
      <c r="K402" s="731" t="s">
        <v>1339</v>
      </c>
      <c r="L402" s="734">
        <v>33.010999767770166</v>
      </c>
      <c r="M402" s="734">
        <v>10</v>
      </c>
      <c r="N402" s="735">
        <v>330.10999767770164</v>
      </c>
    </row>
    <row r="403" spans="1:14" ht="14.45" customHeight="1" x14ac:dyDescent="0.2">
      <c r="A403" s="729" t="s">
        <v>588</v>
      </c>
      <c r="B403" s="730" t="s">
        <v>589</v>
      </c>
      <c r="C403" s="731" t="s">
        <v>609</v>
      </c>
      <c r="D403" s="732" t="s">
        <v>610</v>
      </c>
      <c r="E403" s="733">
        <v>50113001</v>
      </c>
      <c r="F403" s="732" t="s">
        <v>675</v>
      </c>
      <c r="G403" s="731" t="s">
        <v>687</v>
      </c>
      <c r="H403" s="731">
        <v>126786</v>
      </c>
      <c r="I403" s="731">
        <v>26786</v>
      </c>
      <c r="J403" s="731" t="s">
        <v>1340</v>
      </c>
      <c r="K403" s="731" t="s">
        <v>1341</v>
      </c>
      <c r="L403" s="734">
        <v>407.02883597883601</v>
      </c>
      <c r="M403" s="734">
        <v>189</v>
      </c>
      <c r="N403" s="735">
        <v>76928.450000000012</v>
      </c>
    </row>
    <row r="404" spans="1:14" ht="14.45" customHeight="1" x14ac:dyDescent="0.2">
      <c r="A404" s="729" t="s">
        <v>588</v>
      </c>
      <c r="B404" s="730" t="s">
        <v>589</v>
      </c>
      <c r="C404" s="731" t="s">
        <v>609</v>
      </c>
      <c r="D404" s="732" t="s">
        <v>610</v>
      </c>
      <c r="E404" s="733">
        <v>50113001</v>
      </c>
      <c r="F404" s="732" t="s">
        <v>675</v>
      </c>
      <c r="G404" s="731" t="s">
        <v>676</v>
      </c>
      <c r="H404" s="731">
        <v>125907</v>
      </c>
      <c r="I404" s="731">
        <v>125907</v>
      </c>
      <c r="J404" s="731" t="s">
        <v>1342</v>
      </c>
      <c r="K404" s="731" t="s">
        <v>1343</v>
      </c>
      <c r="L404" s="734">
        <v>682.00000191916399</v>
      </c>
      <c r="M404" s="734">
        <v>31</v>
      </c>
      <c r="N404" s="735">
        <v>21142.000059494083</v>
      </c>
    </row>
    <row r="405" spans="1:14" ht="14.45" customHeight="1" x14ac:dyDescent="0.2">
      <c r="A405" s="729" t="s">
        <v>588</v>
      </c>
      <c r="B405" s="730" t="s">
        <v>589</v>
      </c>
      <c r="C405" s="731" t="s">
        <v>609</v>
      </c>
      <c r="D405" s="732" t="s">
        <v>610</v>
      </c>
      <c r="E405" s="733">
        <v>50113001</v>
      </c>
      <c r="F405" s="732" t="s">
        <v>675</v>
      </c>
      <c r="G405" s="731" t="s">
        <v>676</v>
      </c>
      <c r="H405" s="731">
        <v>240020</v>
      </c>
      <c r="I405" s="731">
        <v>240020</v>
      </c>
      <c r="J405" s="731" t="s">
        <v>1344</v>
      </c>
      <c r="K405" s="731" t="s">
        <v>1345</v>
      </c>
      <c r="L405" s="734">
        <v>85.73</v>
      </c>
      <c r="M405" s="734">
        <v>3</v>
      </c>
      <c r="N405" s="735">
        <v>257.19</v>
      </c>
    </row>
    <row r="406" spans="1:14" ht="14.45" customHeight="1" x14ac:dyDescent="0.2">
      <c r="A406" s="729" t="s">
        <v>588</v>
      </c>
      <c r="B406" s="730" t="s">
        <v>589</v>
      </c>
      <c r="C406" s="731" t="s">
        <v>609</v>
      </c>
      <c r="D406" s="732" t="s">
        <v>610</v>
      </c>
      <c r="E406" s="733">
        <v>50113001</v>
      </c>
      <c r="F406" s="732" t="s">
        <v>675</v>
      </c>
      <c r="G406" s="731" t="s">
        <v>676</v>
      </c>
      <c r="H406" s="731">
        <v>140187</v>
      </c>
      <c r="I406" s="731">
        <v>140187</v>
      </c>
      <c r="J406" s="731" t="s">
        <v>1346</v>
      </c>
      <c r="K406" s="731" t="s">
        <v>1347</v>
      </c>
      <c r="L406" s="734">
        <v>25.590000000000007</v>
      </c>
      <c r="M406" s="734">
        <v>2</v>
      </c>
      <c r="N406" s="735">
        <v>51.180000000000014</v>
      </c>
    </row>
    <row r="407" spans="1:14" ht="14.45" customHeight="1" x14ac:dyDescent="0.2">
      <c r="A407" s="729" t="s">
        <v>588</v>
      </c>
      <c r="B407" s="730" t="s">
        <v>589</v>
      </c>
      <c r="C407" s="731" t="s">
        <v>609</v>
      </c>
      <c r="D407" s="732" t="s">
        <v>610</v>
      </c>
      <c r="E407" s="733">
        <v>50113001</v>
      </c>
      <c r="F407" s="732" t="s">
        <v>675</v>
      </c>
      <c r="G407" s="731" t="s">
        <v>687</v>
      </c>
      <c r="H407" s="731">
        <v>187607</v>
      </c>
      <c r="I407" s="731">
        <v>187607</v>
      </c>
      <c r="J407" s="731" t="s">
        <v>1348</v>
      </c>
      <c r="K407" s="731" t="s">
        <v>1349</v>
      </c>
      <c r="L407" s="734">
        <v>273.89998915307876</v>
      </c>
      <c r="M407" s="734">
        <v>5</v>
      </c>
      <c r="N407" s="735">
        <v>1369.4999457653939</v>
      </c>
    </row>
    <row r="408" spans="1:14" ht="14.45" customHeight="1" x14ac:dyDescent="0.2">
      <c r="A408" s="729" t="s">
        <v>588</v>
      </c>
      <c r="B408" s="730" t="s">
        <v>589</v>
      </c>
      <c r="C408" s="731" t="s">
        <v>609</v>
      </c>
      <c r="D408" s="732" t="s">
        <v>610</v>
      </c>
      <c r="E408" s="733">
        <v>50113001</v>
      </c>
      <c r="F408" s="732" t="s">
        <v>675</v>
      </c>
      <c r="G408" s="731" t="s">
        <v>676</v>
      </c>
      <c r="H408" s="731">
        <v>127557</v>
      </c>
      <c r="I408" s="731">
        <v>27557</v>
      </c>
      <c r="J408" s="731" t="s">
        <v>1350</v>
      </c>
      <c r="K408" s="731" t="s">
        <v>1076</v>
      </c>
      <c r="L408" s="734">
        <v>133.33499999999998</v>
      </c>
      <c r="M408" s="734">
        <v>2</v>
      </c>
      <c r="N408" s="735">
        <v>266.66999999999996</v>
      </c>
    </row>
    <row r="409" spans="1:14" ht="14.45" customHeight="1" x14ac:dyDescent="0.2">
      <c r="A409" s="729" t="s">
        <v>588</v>
      </c>
      <c r="B409" s="730" t="s">
        <v>589</v>
      </c>
      <c r="C409" s="731" t="s">
        <v>609</v>
      </c>
      <c r="D409" s="732" t="s">
        <v>610</v>
      </c>
      <c r="E409" s="733">
        <v>50113001</v>
      </c>
      <c r="F409" s="732" t="s">
        <v>675</v>
      </c>
      <c r="G409" s="731" t="s">
        <v>676</v>
      </c>
      <c r="H409" s="731">
        <v>100874</v>
      </c>
      <c r="I409" s="731">
        <v>874</v>
      </c>
      <c r="J409" s="731" t="s">
        <v>1351</v>
      </c>
      <c r="K409" s="731" t="s">
        <v>1352</v>
      </c>
      <c r="L409" s="734">
        <v>86.210606060606054</v>
      </c>
      <c r="M409" s="734">
        <v>33</v>
      </c>
      <c r="N409" s="735">
        <v>2844.95</v>
      </c>
    </row>
    <row r="410" spans="1:14" ht="14.45" customHeight="1" x14ac:dyDescent="0.2">
      <c r="A410" s="729" t="s">
        <v>588</v>
      </c>
      <c r="B410" s="730" t="s">
        <v>589</v>
      </c>
      <c r="C410" s="731" t="s">
        <v>609</v>
      </c>
      <c r="D410" s="732" t="s">
        <v>610</v>
      </c>
      <c r="E410" s="733">
        <v>50113001</v>
      </c>
      <c r="F410" s="732" t="s">
        <v>675</v>
      </c>
      <c r="G410" s="731" t="s">
        <v>676</v>
      </c>
      <c r="H410" s="731">
        <v>102668</v>
      </c>
      <c r="I410" s="731">
        <v>2668</v>
      </c>
      <c r="J410" s="731" t="s">
        <v>1353</v>
      </c>
      <c r="K410" s="731" t="s">
        <v>1354</v>
      </c>
      <c r="L410" s="734">
        <v>33.15</v>
      </c>
      <c r="M410" s="734">
        <v>2</v>
      </c>
      <c r="N410" s="735">
        <v>66.3</v>
      </c>
    </row>
    <row r="411" spans="1:14" ht="14.45" customHeight="1" x14ac:dyDescent="0.2">
      <c r="A411" s="729" t="s">
        <v>588</v>
      </c>
      <c r="B411" s="730" t="s">
        <v>589</v>
      </c>
      <c r="C411" s="731" t="s">
        <v>609</v>
      </c>
      <c r="D411" s="732" t="s">
        <v>610</v>
      </c>
      <c r="E411" s="733">
        <v>50113001</v>
      </c>
      <c r="F411" s="732" t="s">
        <v>675</v>
      </c>
      <c r="G411" s="731" t="s">
        <v>676</v>
      </c>
      <c r="H411" s="731">
        <v>100876</v>
      </c>
      <c r="I411" s="731">
        <v>876</v>
      </c>
      <c r="J411" s="731" t="s">
        <v>1355</v>
      </c>
      <c r="K411" s="731" t="s">
        <v>1352</v>
      </c>
      <c r="L411" s="734">
        <v>76.332857142857151</v>
      </c>
      <c r="M411" s="734">
        <v>469</v>
      </c>
      <c r="N411" s="735">
        <v>35800.11</v>
      </c>
    </row>
    <row r="412" spans="1:14" ht="14.45" customHeight="1" x14ac:dyDescent="0.2">
      <c r="A412" s="729" t="s">
        <v>588</v>
      </c>
      <c r="B412" s="730" t="s">
        <v>589</v>
      </c>
      <c r="C412" s="731" t="s">
        <v>609</v>
      </c>
      <c r="D412" s="732" t="s">
        <v>610</v>
      </c>
      <c r="E412" s="733">
        <v>50113001</v>
      </c>
      <c r="F412" s="732" t="s">
        <v>675</v>
      </c>
      <c r="G412" s="731" t="s">
        <v>676</v>
      </c>
      <c r="H412" s="731">
        <v>200863</v>
      </c>
      <c r="I412" s="731">
        <v>200863</v>
      </c>
      <c r="J412" s="731" t="s">
        <v>1355</v>
      </c>
      <c r="K412" s="731" t="s">
        <v>1356</v>
      </c>
      <c r="L412" s="734">
        <v>84.627319391634984</v>
      </c>
      <c r="M412" s="734">
        <v>526</v>
      </c>
      <c r="N412" s="735">
        <v>44513.97</v>
      </c>
    </row>
    <row r="413" spans="1:14" ht="14.45" customHeight="1" x14ac:dyDescent="0.2">
      <c r="A413" s="729" t="s">
        <v>588</v>
      </c>
      <c r="B413" s="730" t="s">
        <v>589</v>
      </c>
      <c r="C413" s="731" t="s">
        <v>609</v>
      </c>
      <c r="D413" s="732" t="s">
        <v>610</v>
      </c>
      <c r="E413" s="733">
        <v>50113001</v>
      </c>
      <c r="F413" s="732" t="s">
        <v>675</v>
      </c>
      <c r="G413" s="731" t="s">
        <v>676</v>
      </c>
      <c r="H413" s="731">
        <v>232954</v>
      </c>
      <c r="I413" s="731">
        <v>232954</v>
      </c>
      <c r="J413" s="731" t="s">
        <v>1357</v>
      </c>
      <c r="K413" s="731" t="s">
        <v>1358</v>
      </c>
      <c r="L413" s="734">
        <v>111.828</v>
      </c>
      <c r="M413" s="734">
        <v>5</v>
      </c>
      <c r="N413" s="735">
        <v>559.14</v>
      </c>
    </row>
    <row r="414" spans="1:14" ht="14.45" customHeight="1" x14ac:dyDescent="0.2">
      <c r="A414" s="729" t="s">
        <v>588</v>
      </c>
      <c r="B414" s="730" t="s">
        <v>589</v>
      </c>
      <c r="C414" s="731" t="s">
        <v>609</v>
      </c>
      <c r="D414" s="732" t="s">
        <v>610</v>
      </c>
      <c r="E414" s="733">
        <v>50113001</v>
      </c>
      <c r="F414" s="732" t="s">
        <v>675</v>
      </c>
      <c r="G414" s="731" t="s">
        <v>676</v>
      </c>
      <c r="H414" s="731">
        <v>157351</v>
      </c>
      <c r="I414" s="731">
        <v>57351</v>
      </c>
      <c r="J414" s="731" t="s">
        <v>1359</v>
      </c>
      <c r="K414" s="731" t="s">
        <v>1360</v>
      </c>
      <c r="L414" s="734">
        <v>47.389999999999993</v>
      </c>
      <c r="M414" s="734">
        <v>9</v>
      </c>
      <c r="N414" s="735">
        <v>426.50999999999993</v>
      </c>
    </row>
    <row r="415" spans="1:14" ht="14.45" customHeight="1" x14ac:dyDescent="0.2">
      <c r="A415" s="729" t="s">
        <v>588</v>
      </c>
      <c r="B415" s="730" t="s">
        <v>589</v>
      </c>
      <c r="C415" s="731" t="s">
        <v>609</v>
      </c>
      <c r="D415" s="732" t="s">
        <v>610</v>
      </c>
      <c r="E415" s="733">
        <v>50113001</v>
      </c>
      <c r="F415" s="732" t="s">
        <v>675</v>
      </c>
      <c r="G415" s="731" t="s">
        <v>676</v>
      </c>
      <c r="H415" s="731">
        <v>230358</v>
      </c>
      <c r="I415" s="731">
        <v>230358</v>
      </c>
      <c r="J415" s="731" t="s">
        <v>1361</v>
      </c>
      <c r="K415" s="731" t="s">
        <v>1362</v>
      </c>
      <c r="L415" s="734">
        <v>117.76000000000002</v>
      </c>
      <c r="M415" s="734">
        <v>1</v>
      </c>
      <c r="N415" s="735">
        <v>117.76000000000002</v>
      </c>
    </row>
    <row r="416" spans="1:14" ht="14.45" customHeight="1" x14ac:dyDescent="0.2">
      <c r="A416" s="729" t="s">
        <v>588</v>
      </c>
      <c r="B416" s="730" t="s">
        <v>589</v>
      </c>
      <c r="C416" s="731" t="s">
        <v>609</v>
      </c>
      <c r="D416" s="732" t="s">
        <v>610</v>
      </c>
      <c r="E416" s="733">
        <v>50113001</v>
      </c>
      <c r="F416" s="732" t="s">
        <v>675</v>
      </c>
      <c r="G416" s="731" t="s">
        <v>676</v>
      </c>
      <c r="H416" s="731">
        <v>230359</v>
      </c>
      <c r="I416" s="731">
        <v>230359</v>
      </c>
      <c r="J416" s="731" t="s">
        <v>1361</v>
      </c>
      <c r="K416" s="731" t="s">
        <v>1363</v>
      </c>
      <c r="L416" s="734">
        <v>176.44125000000003</v>
      </c>
      <c r="M416" s="734">
        <v>16</v>
      </c>
      <c r="N416" s="735">
        <v>2823.0600000000004</v>
      </c>
    </row>
    <row r="417" spans="1:14" ht="14.45" customHeight="1" x14ac:dyDescent="0.2">
      <c r="A417" s="729" t="s">
        <v>588</v>
      </c>
      <c r="B417" s="730" t="s">
        <v>589</v>
      </c>
      <c r="C417" s="731" t="s">
        <v>609</v>
      </c>
      <c r="D417" s="732" t="s">
        <v>610</v>
      </c>
      <c r="E417" s="733">
        <v>50113001</v>
      </c>
      <c r="F417" s="732" t="s">
        <v>675</v>
      </c>
      <c r="G417" s="731" t="s">
        <v>329</v>
      </c>
      <c r="H417" s="731">
        <v>232609</v>
      </c>
      <c r="I417" s="731">
        <v>232609</v>
      </c>
      <c r="J417" s="731" t="s">
        <v>1364</v>
      </c>
      <c r="K417" s="731" t="s">
        <v>1365</v>
      </c>
      <c r="L417" s="734">
        <v>25.08</v>
      </c>
      <c r="M417" s="734">
        <v>2</v>
      </c>
      <c r="N417" s="735">
        <v>50.16</v>
      </c>
    </row>
    <row r="418" spans="1:14" ht="14.45" customHeight="1" x14ac:dyDescent="0.2">
      <c r="A418" s="729" t="s">
        <v>588</v>
      </c>
      <c r="B418" s="730" t="s">
        <v>589</v>
      </c>
      <c r="C418" s="731" t="s">
        <v>609</v>
      </c>
      <c r="D418" s="732" t="s">
        <v>610</v>
      </c>
      <c r="E418" s="733">
        <v>50113001</v>
      </c>
      <c r="F418" s="732" t="s">
        <v>675</v>
      </c>
      <c r="G418" s="731" t="s">
        <v>676</v>
      </c>
      <c r="H418" s="731">
        <v>224053</v>
      </c>
      <c r="I418" s="731">
        <v>224053</v>
      </c>
      <c r="J418" s="731" t="s">
        <v>1366</v>
      </c>
      <c r="K418" s="731" t="s">
        <v>1367</v>
      </c>
      <c r="L418" s="734">
        <v>934.27346153846156</v>
      </c>
      <c r="M418" s="734">
        <v>26</v>
      </c>
      <c r="N418" s="735">
        <v>24291.11</v>
      </c>
    </row>
    <row r="419" spans="1:14" ht="14.45" customHeight="1" x14ac:dyDescent="0.2">
      <c r="A419" s="729" t="s">
        <v>588</v>
      </c>
      <c r="B419" s="730" t="s">
        <v>589</v>
      </c>
      <c r="C419" s="731" t="s">
        <v>609</v>
      </c>
      <c r="D419" s="732" t="s">
        <v>610</v>
      </c>
      <c r="E419" s="733">
        <v>50113001</v>
      </c>
      <c r="F419" s="732" t="s">
        <v>675</v>
      </c>
      <c r="G419" s="731" t="s">
        <v>687</v>
      </c>
      <c r="H419" s="731">
        <v>850729</v>
      </c>
      <c r="I419" s="731">
        <v>157875</v>
      </c>
      <c r="J419" s="731" t="s">
        <v>1368</v>
      </c>
      <c r="K419" s="731" t="s">
        <v>1369</v>
      </c>
      <c r="L419" s="734">
        <v>154</v>
      </c>
      <c r="M419" s="734">
        <v>25</v>
      </c>
      <c r="N419" s="735">
        <v>3850</v>
      </c>
    </row>
    <row r="420" spans="1:14" ht="14.45" customHeight="1" x14ac:dyDescent="0.2">
      <c r="A420" s="729" t="s">
        <v>588</v>
      </c>
      <c r="B420" s="730" t="s">
        <v>589</v>
      </c>
      <c r="C420" s="731" t="s">
        <v>609</v>
      </c>
      <c r="D420" s="732" t="s">
        <v>610</v>
      </c>
      <c r="E420" s="733">
        <v>50113001</v>
      </c>
      <c r="F420" s="732" t="s">
        <v>675</v>
      </c>
      <c r="G420" s="731" t="s">
        <v>676</v>
      </c>
      <c r="H420" s="731">
        <v>207820</v>
      </c>
      <c r="I420" s="731">
        <v>207820</v>
      </c>
      <c r="J420" s="731" t="s">
        <v>1370</v>
      </c>
      <c r="K420" s="731" t="s">
        <v>1371</v>
      </c>
      <c r="L420" s="734">
        <v>31.490000000000002</v>
      </c>
      <c r="M420" s="734">
        <v>4</v>
      </c>
      <c r="N420" s="735">
        <v>125.96000000000001</v>
      </c>
    </row>
    <row r="421" spans="1:14" ht="14.45" customHeight="1" x14ac:dyDescent="0.2">
      <c r="A421" s="729" t="s">
        <v>588</v>
      </c>
      <c r="B421" s="730" t="s">
        <v>589</v>
      </c>
      <c r="C421" s="731" t="s">
        <v>609</v>
      </c>
      <c r="D421" s="732" t="s">
        <v>610</v>
      </c>
      <c r="E421" s="733">
        <v>50113001</v>
      </c>
      <c r="F421" s="732" t="s">
        <v>675</v>
      </c>
      <c r="G421" s="731" t="s">
        <v>676</v>
      </c>
      <c r="H421" s="731">
        <v>226434</v>
      </c>
      <c r="I421" s="731">
        <v>226434</v>
      </c>
      <c r="J421" s="731" t="s">
        <v>1372</v>
      </c>
      <c r="K421" s="731" t="s">
        <v>1373</v>
      </c>
      <c r="L421" s="734">
        <v>31.548000000000002</v>
      </c>
      <c r="M421" s="734">
        <v>5</v>
      </c>
      <c r="N421" s="735">
        <v>157.74</v>
      </c>
    </row>
    <row r="422" spans="1:14" ht="14.45" customHeight="1" x14ac:dyDescent="0.2">
      <c r="A422" s="729" t="s">
        <v>588</v>
      </c>
      <c r="B422" s="730" t="s">
        <v>589</v>
      </c>
      <c r="C422" s="731" t="s">
        <v>609</v>
      </c>
      <c r="D422" s="732" t="s">
        <v>610</v>
      </c>
      <c r="E422" s="733">
        <v>50113001</v>
      </c>
      <c r="F422" s="732" t="s">
        <v>675</v>
      </c>
      <c r="G422" s="731" t="s">
        <v>676</v>
      </c>
      <c r="H422" s="731">
        <v>207819</v>
      </c>
      <c r="I422" s="731">
        <v>207819</v>
      </c>
      <c r="J422" s="731" t="s">
        <v>1374</v>
      </c>
      <c r="K422" s="731" t="s">
        <v>1375</v>
      </c>
      <c r="L422" s="734">
        <v>22.299999999999997</v>
      </c>
      <c r="M422" s="734">
        <v>9</v>
      </c>
      <c r="N422" s="735">
        <v>200.7</v>
      </c>
    </row>
    <row r="423" spans="1:14" ht="14.45" customHeight="1" x14ac:dyDescent="0.2">
      <c r="A423" s="729" t="s">
        <v>588</v>
      </c>
      <c r="B423" s="730" t="s">
        <v>589</v>
      </c>
      <c r="C423" s="731" t="s">
        <v>609</v>
      </c>
      <c r="D423" s="732" t="s">
        <v>610</v>
      </c>
      <c r="E423" s="733">
        <v>50113001</v>
      </c>
      <c r="F423" s="732" t="s">
        <v>675</v>
      </c>
      <c r="G423" s="731" t="s">
        <v>676</v>
      </c>
      <c r="H423" s="731">
        <v>232603</v>
      </c>
      <c r="I423" s="731">
        <v>232603</v>
      </c>
      <c r="J423" s="731" t="s">
        <v>1376</v>
      </c>
      <c r="K423" s="731" t="s">
        <v>1377</v>
      </c>
      <c r="L423" s="734">
        <v>116.58953488372094</v>
      </c>
      <c r="M423" s="734">
        <v>43</v>
      </c>
      <c r="N423" s="735">
        <v>5013.3500000000004</v>
      </c>
    </row>
    <row r="424" spans="1:14" ht="14.45" customHeight="1" x14ac:dyDescent="0.2">
      <c r="A424" s="729" t="s">
        <v>588</v>
      </c>
      <c r="B424" s="730" t="s">
        <v>589</v>
      </c>
      <c r="C424" s="731" t="s">
        <v>609</v>
      </c>
      <c r="D424" s="732" t="s">
        <v>610</v>
      </c>
      <c r="E424" s="733">
        <v>50113001</v>
      </c>
      <c r="F424" s="732" t="s">
        <v>675</v>
      </c>
      <c r="G424" s="731" t="s">
        <v>676</v>
      </c>
      <c r="H424" s="731">
        <v>218375</v>
      </c>
      <c r="I424" s="731">
        <v>218375</v>
      </c>
      <c r="J424" s="731" t="s">
        <v>1378</v>
      </c>
      <c r="K424" s="731" t="s">
        <v>1379</v>
      </c>
      <c r="L424" s="734">
        <v>350.74000000000007</v>
      </c>
      <c r="M424" s="734">
        <v>7</v>
      </c>
      <c r="N424" s="735">
        <v>2455.1800000000003</v>
      </c>
    </row>
    <row r="425" spans="1:14" ht="14.45" customHeight="1" x14ac:dyDescent="0.2">
      <c r="A425" s="729" t="s">
        <v>588</v>
      </c>
      <c r="B425" s="730" t="s">
        <v>589</v>
      </c>
      <c r="C425" s="731" t="s">
        <v>609</v>
      </c>
      <c r="D425" s="732" t="s">
        <v>610</v>
      </c>
      <c r="E425" s="733">
        <v>50113001</v>
      </c>
      <c r="F425" s="732" t="s">
        <v>675</v>
      </c>
      <c r="G425" s="731" t="s">
        <v>676</v>
      </c>
      <c r="H425" s="731">
        <v>395188</v>
      </c>
      <c r="I425" s="731">
        <v>0</v>
      </c>
      <c r="J425" s="731" t="s">
        <v>1380</v>
      </c>
      <c r="K425" s="731" t="s">
        <v>1381</v>
      </c>
      <c r="L425" s="734">
        <v>34.93</v>
      </c>
      <c r="M425" s="734">
        <v>3</v>
      </c>
      <c r="N425" s="735">
        <v>104.78999999999999</v>
      </c>
    </row>
    <row r="426" spans="1:14" ht="14.45" customHeight="1" x14ac:dyDescent="0.2">
      <c r="A426" s="729" t="s">
        <v>588</v>
      </c>
      <c r="B426" s="730" t="s">
        <v>589</v>
      </c>
      <c r="C426" s="731" t="s">
        <v>609</v>
      </c>
      <c r="D426" s="732" t="s">
        <v>610</v>
      </c>
      <c r="E426" s="733">
        <v>50113001</v>
      </c>
      <c r="F426" s="732" t="s">
        <v>675</v>
      </c>
      <c r="G426" s="731" t="s">
        <v>676</v>
      </c>
      <c r="H426" s="731">
        <v>850235</v>
      </c>
      <c r="I426" s="731">
        <v>160806</v>
      </c>
      <c r="J426" s="731" t="s">
        <v>1382</v>
      </c>
      <c r="K426" s="731" t="s">
        <v>1383</v>
      </c>
      <c r="L426" s="734">
        <v>196.51999999999995</v>
      </c>
      <c r="M426" s="734">
        <v>2</v>
      </c>
      <c r="N426" s="735">
        <v>393.03999999999991</v>
      </c>
    </row>
    <row r="427" spans="1:14" ht="14.45" customHeight="1" x14ac:dyDescent="0.2">
      <c r="A427" s="729" t="s">
        <v>588</v>
      </c>
      <c r="B427" s="730" t="s">
        <v>589</v>
      </c>
      <c r="C427" s="731" t="s">
        <v>609</v>
      </c>
      <c r="D427" s="732" t="s">
        <v>610</v>
      </c>
      <c r="E427" s="733">
        <v>50113001</v>
      </c>
      <c r="F427" s="732" t="s">
        <v>675</v>
      </c>
      <c r="G427" s="731" t="s">
        <v>676</v>
      </c>
      <c r="H427" s="731">
        <v>173196</v>
      </c>
      <c r="I427" s="731">
        <v>173196</v>
      </c>
      <c r="J427" s="731" t="s">
        <v>1384</v>
      </c>
      <c r="K427" s="731" t="s">
        <v>1385</v>
      </c>
      <c r="L427" s="734">
        <v>113.11000000000001</v>
      </c>
      <c r="M427" s="734">
        <v>1</v>
      </c>
      <c r="N427" s="735">
        <v>113.11000000000001</v>
      </c>
    </row>
    <row r="428" spans="1:14" ht="14.45" customHeight="1" x14ac:dyDescent="0.2">
      <c r="A428" s="729" t="s">
        <v>588</v>
      </c>
      <c r="B428" s="730" t="s">
        <v>589</v>
      </c>
      <c r="C428" s="731" t="s">
        <v>609</v>
      </c>
      <c r="D428" s="732" t="s">
        <v>610</v>
      </c>
      <c r="E428" s="733">
        <v>50113001</v>
      </c>
      <c r="F428" s="732" t="s">
        <v>675</v>
      </c>
      <c r="G428" s="731" t="s">
        <v>676</v>
      </c>
      <c r="H428" s="731">
        <v>173197</v>
      </c>
      <c r="I428" s="731">
        <v>173197</v>
      </c>
      <c r="J428" s="731" t="s">
        <v>1384</v>
      </c>
      <c r="K428" s="731" t="s">
        <v>1386</v>
      </c>
      <c r="L428" s="734">
        <v>135.74000000000004</v>
      </c>
      <c r="M428" s="734">
        <v>2</v>
      </c>
      <c r="N428" s="735">
        <v>271.48000000000008</v>
      </c>
    </row>
    <row r="429" spans="1:14" ht="14.45" customHeight="1" x14ac:dyDescent="0.2">
      <c r="A429" s="729" t="s">
        <v>588</v>
      </c>
      <c r="B429" s="730" t="s">
        <v>589</v>
      </c>
      <c r="C429" s="731" t="s">
        <v>609</v>
      </c>
      <c r="D429" s="732" t="s">
        <v>610</v>
      </c>
      <c r="E429" s="733">
        <v>50113001</v>
      </c>
      <c r="F429" s="732" t="s">
        <v>675</v>
      </c>
      <c r="G429" s="731" t="s">
        <v>676</v>
      </c>
      <c r="H429" s="731">
        <v>154424</v>
      </c>
      <c r="I429" s="731">
        <v>54424</v>
      </c>
      <c r="J429" s="731" t="s">
        <v>1387</v>
      </c>
      <c r="K429" s="731" t="s">
        <v>1388</v>
      </c>
      <c r="L429" s="734">
        <v>174.06</v>
      </c>
      <c r="M429" s="734">
        <v>5</v>
      </c>
      <c r="N429" s="735">
        <v>870.30000000000007</v>
      </c>
    </row>
    <row r="430" spans="1:14" ht="14.45" customHeight="1" x14ac:dyDescent="0.2">
      <c r="A430" s="729" t="s">
        <v>588</v>
      </c>
      <c r="B430" s="730" t="s">
        <v>589</v>
      </c>
      <c r="C430" s="731" t="s">
        <v>609</v>
      </c>
      <c r="D430" s="732" t="s">
        <v>610</v>
      </c>
      <c r="E430" s="733">
        <v>50113001</v>
      </c>
      <c r="F430" s="732" t="s">
        <v>675</v>
      </c>
      <c r="G430" s="731" t="s">
        <v>676</v>
      </c>
      <c r="H430" s="731">
        <v>100560</v>
      </c>
      <c r="I430" s="731">
        <v>560</v>
      </c>
      <c r="J430" s="731" t="s">
        <v>1389</v>
      </c>
      <c r="K430" s="731" t="s">
        <v>1390</v>
      </c>
      <c r="L430" s="734">
        <v>180.84</v>
      </c>
      <c r="M430" s="734">
        <v>1</v>
      </c>
      <c r="N430" s="735">
        <v>180.84</v>
      </c>
    </row>
    <row r="431" spans="1:14" ht="14.45" customHeight="1" x14ac:dyDescent="0.2">
      <c r="A431" s="729" t="s">
        <v>588</v>
      </c>
      <c r="B431" s="730" t="s">
        <v>589</v>
      </c>
      <c r="C431" s="731" t="s">
        <v>609</v>
      </c>
      <c r="D431" s="732" t="s">
        <v>610</v>
      </c>
      <c r="E431" s="733">
        <v>50113001</v>
      </c>
      <c r="F431" s="732" t="s">
        <v>675</v>
      </c>
      <c r="G431" s="731" t="s">
        <v>676</v>
      </c>
      <c r="H431" s="731">
        <v>845803</v>
      </c>
      <c r="I431" s="731">
        <v>29326</v>
      </c>
      <c r="J431" s="731" t="s">
        <v>1391</v>
      </c>
      <c r="K431" s="731" t="s">
        <v>1392</v>
      </c>
      <c r="L431" s="734">
        <v>257.66000000000003</v>
      </c>
      <c r="M431" s="734">
        <v>1</v>
      </c>
      <c r="N431" s="735">
        <v>257.66000000000003</v>
      </c>
    </row>
    <row r="432" spans="1:14" ht="14.45" customHeight="1" x14ac:dyDescent="0.2">
      <c r="A432" s="729" t="s">
        <v>588</v>
      </c>
      <c r="B432" s="730" t="s">
        <v>589</v>
      </c>
      <c r="C432" s="731" t="s">
        <v>609</v>
      </c>
      <c r="D432" s="732" t="s">
        <v>610</v>
      </c>
      <c r="E432" s="733">
        <v>50113001</v>
      </c>
      <c r="F432" s="732" t="s">
        <v>675</v>
      </c>
      <c r="G432" s="731" t="s">
        <v>676</v>
      </c>
      <c r="H432" s="731">
        <v>209048</v>
      </c>
      <c r="I432" s="731">
        <v>209048</v>
      </c>
      <c r="J432" s="731" t="s">
        <v>1393</v>
      </c>
      <c r="K432" s="731" t="s">
        <v>1394</v>
      </c>
      <c r="L432" s="734">
        <v>45379.79</v>
      </c>
      <c r="M432" s="734">
        <v>1</v>
      </c>
      <c r="N432" s="735">
        <v>45379.79</v>
      </c>
    </row>
    <row r="433" spans="1:14" ht="14.45" customHeight="1" x14ac:dyDescent="0.2">
      <c r="A433" s="729" t="s">
        <v>588</v>
      </c>
      <c r="B433" s="730" t="s">
        <v>589</v>
      </c>
      <c r="C433" s="731" t="s">
        <v>609</v>
      </c>
      <c r="D433" s="732" t="s">
        <v>610</v>
      </c>
      <c r="E433" s="733">
        <v>50113001</v>
      </c>
      <c r="F433" s="732" t="s">
        <v>675</v>
      </c>
      <c r="G433" s="731" t="s">
        <v>676</v>
      </c>
      <c r="H433" s="731">
        <v>102963</v>
      </c>
      <c r="I433" s="731">
        <v>2963</v>
      </c>
      <c r="J433" s="731" t="s">
        <v>1395</v>
      </c>
      <c r="K433" s="731" t="s">
        <v>1396</v>
      </c>
      <c r="L433" s="734">
        <v>121.83</v>
      </c>
      <c r="M433" s="734">
        <v>2</v>
      </c>
      <c r="N433" s="735">
        <v>243.66</v>
      </c>
    </row>
    <row r="434" spans="1:14" ht="14.45" customHeight="1" x14ac:dyDescent="0.2">
      <c r="A434" s="729" t="s">
        <v>588</v>
      </c>
      <c r="B434" s="730" t="s">
        <v>589</v>
      </c>
      <c r="C434" s="731" t="s">
        <v>609</v>
      </c>
      <c r="D434" s="732" t="s">
        <v>610</v>
      </c>
      <c r="E434" s="733">
        <v>50113001</v>
      </c>
      <c r="F434" s="732" t="s">
        <v>675</v>
      </c>
      <c r="G434" s="731" t="s">
        <v>676</v>
      </c>
      <c r="H434" s="731">
        <v>100269</v>
      </c>
      <c r="I434" s="731">
        <v>269</v>
      </c>
      <c r="J434" s="731" t="s">
        <v>1397</v>
      </c>
      <c r="K434" s="731" t="s">
        <v>1398</v>
      </c>
      <c r="L434" s="734">
        <v>50.606666666666662</v>
      </c>
      <c r="M434" s="734">
        <v>3</v>
      </c>
      <c r="N434" s="735">
        <v>151.82</v>
      </c>
    </row>
    <row r="435" spans="1:14" ht="14.45" customHeight="1" x14ac:dyDescent="0.2">
      <c r="A435" s="729" t="s">
        <v>588</v>
      </c>
      <c r="B435" s="730" t="s">
        <v>589</v>
      </c>
      <c r="C435" s="731" t="s">
        <v>609</v>
      </c>
      <c r="D435" s="732" t="s">
        <v>610</v>
      </c>
      <c r="E435" s="733">
        <v>50113001</v>
      </c>
      <c r="F435" s="732" t="s">
        <v>675</v>
      </c>
      <c r="G435" s="731" t="s">
        <v>687</v>
      </c>
      <c r="H435" s="731">
        <v>846980</v>
      </c>
      <c r="I435" s="731">
        <v>124129</v>
      </c>
      <c r="J435" s="731" t="s">
        <v>1399</v>
      </c>
      <c r="K435" s="731" t="s">
        <v>904</v>
      </c>
      <c r="L435" s="734">
        <v>254.25</v>
      </c>
      <c r="M435" s="734">
        <v>1</v>
      </c>
      <c r="N435" s="735">
        <v>254.25</v>
      </c>
    </row>
    <row r="436" spans="1:14" ht="14.45" customHeight="1" x14ac:dyDescent="0.2">
      <c r="A436" s="729" t="s">
        <v>588</v>
      </c>
      <c r="B436" s="730" t="s">
        <v>589</v>
      </c>
      <c r="C436" s="731" t="s">
        <v>609</v>
      </c>
      <c r="D436" s="732" t="s">
        <v>610</v>
      </c>
      <c r="E436" s="733">
        <v>50113001</v>
      </c>
      <c r="F436" s="732" t="s">
        <v>675</v>
      </c>
      <c r="G436" s="731" t="s">
        <v>687</v>
      </c>
      <c r="H436" s="731">
        <v>844651</v>
      </c>
      <c r="I436" s="731">
        <v>101205</v>
      </c>
      <c r="J436" s="731" t="s">
        <v>1400</v>
      </c>
      <c r="K436" s="731" t="s">
        <v>1401</v>
      </c>
      <c r="L436" s="734">
        <v>76.449999999999989</v>
      </c>
      <c r="M436" s="734">
        <v>1</v>
      </c>
      <c r="N436" s="735">
        <v>76.449999999999989</v>
      </c>
    </row>
    <row r="437" spans="1:14" ht="14.45" customHeight="1" x14ac:dyDescent="0.2">
      <c r="A437" s="729" t="s">
        <v>588</v>
      </c>
      <c r="B437" s="730" t="s">
        <v>589</v>
      </c>
      <c r="C437" s="731" t="s">
        <v>609</v>
      </c>
      <c r="D437" s="732" t="s">
        <v>610</v>
      </c>
      <c r="E437" s="733">
        <v>50113001</v>
      </c>
      <c r="F437" s="732" t="s">
        <v>675</v>
      </c>
      <c r="G437" s="731" t="s">
        <v>687</v>
      </c>
      <c r="H437" s="731">
        <v>845220</v>
      </c>
      <c r="I437" s="731">
        <v>101211</v>
      </c>
      <c r="J437" s="731" t="s">
        <v>1400</v>
      </c>
      <c r="K437" s="731" t="s">
        <v>884</v>
      </c>
      <c r="L437" s="734">
        <v>188.85333333333332</v>
      </c>
      <c r="M437" s="734">
        <v>3</v>
      </c>
      <c r="N437" s="735">
        <v>566.55999999999995</v>
      </c>
    </row>
    <row r="438" spans="1:14" ht="14.45" customHeight="1" x14ac:dyDescent="0.2">
      <c r="A438" s="729" t="s">
        <v>588</v>
      </c>
      <c r="B438" s="730" t="s">
        <v>589</v>
      </c>
      <c r="C438" s="731" t="s">
        <v>609</v>
      </c>
      <c r="D438" s="732" t="s">
        <v>610</v>
      </c>
      <c r="E438" s="733">
        <v>50113001</v>
      </c>
      <c r="F438" s="732" t="s">
        <v>675</v>
      </c>
      <c r="G438" s="731" t="s">
        <v>676</v>
      </c>
      <c r="H438" s="731">
        <v>849831</v>
      </c>
      <c r="I438" s="731">
        <v>162008</v>
      </c>
      <c r="J438" s="731" t="s">
        <v>1402</v>
      </c>
      <c r="K438" s="731" t="s">
        <v>863</v>
      </c>
      <c r="L438" s="734">
        <v>170.62999999999997</v>
      </c>
      <c r="M438" s="734">
        <v>1</v>
      </c>
      <c r="N438" s="735">
        <v>170.62999999999997</v>
      </c>
    </row>
    <row r="439" spans="1:14" ht="14.45" customHeight="1" x14ac:dyDescent="0.2">
      <c r="A439" s="729" t="s">
        <v>588</v>
      </c>
      <c r="B439" s="730" t="s">
        <v>589</v>
      </c>
      <c r="C439" s="731" t="s">
        <v>609</v>
      </c>
      <c r="D439" s="732" t="s">
        <v>610</v>
      </c>
      <c r="E439" s="733">
        <v>50113001</v>
      </c>
      <c r="F439" s="732" t="s">
        <v>675</v>
      </c>
      <c r="G439" s="731" t="s">
        <v>687</v>
      </c>
      <c r="H439" s="731">
        <v>844738</v>
      </c>
      <c r="I439" s="731">
        <v>101227</v>
      </c>
      <c r="J439" s="731" t="s">
        <v>1403</v>
      </c>
      <c r="K439" s="731" t="s">
        <v>1217</v>
      </c>
      <c r="L439" s="734">
        <v>141.28</v>
      </c>
      <c r="M439" s="734">
        <v>1</v>
      </c>
      <c r="N439" s="735">
        <v>141.28</v>
      </c>
    </row>
    <row r="440" spans="1:14" ht="14.45" customHeight="1" x14ac:dyDescent="0.2">
      <c r="A440" s="729" t="s">
        <v>588</v>
      </c>
      <c r="B440" s="730" t="s">
        <v>589</v>
      </c>
      <c r="C440" s="731" t="s">
        <v>609</v>
      </c>
      <c r="D440" s="732" t="s">
        <v>610</v>
      </c>
      <c r="E440" s="733">
        <v>50113001</v>
      </c>
      <c r="F440" s="732" t="s">
        <v>675</v>
      </c>
      <c r="G440" s="731" t="s">
        <v>687</v>
      </c>
      <c r="H440" s="731">
        <v>118167</v>
      </c>
      <c r="I440" s="731">
        <v>18167</v>
      </c>
      <c r="J440" s="731" t="s">
        <v>1404</v>
      </c>
      <c r="K440" s="731" t="s">
        <v>1405</v>
      </c>
      <c r="L440" s="734">
        <v>65.78</v>
      </c>
      <c r="M440" s="734">
        <v>1</v>
      </c>
      <c r="N440" s="735">
        <v>65.78</v>
      </c>
    </row>
    <row r="441" spans="1:14" ht="14.45" customHeight="1" x14ac:dyDescent="0.2">
      <c r="A441" s="729" t="s">
        <v>588</v>
      </c>
      <c r="B441" s="730" t="s">
        <v>589</v>
      </c>
      <c r="C441" s="731" t="s">
        <v>609</v>
      </c>
      <c r="D441" s="732" t="s">
        <v>610</v>
      </c>
      <c r="E441" s="733">
        <v>50113001</v>
      </c>
      <c r="F441" s="732" t="s">
        <v>675</v>
      </c>
      <c r="G441" s="731" t="s">
        <v>687</v>
      </c>
      <c r="H441" s="731">
        <v>118172</v>
      </c>
      <c r="I441" s="731">
        <v>18172</v>
      </c>
      <c r="J441" s="731" t="s">
        <v>1404</v>
      </c>
      <c r="K441" s="731" t="s">
        <v>1406</v>
      </c>
      <c r="L441" s="734">
        <v>390.50000563598024</v>
      </c>
      <c r="M441" s="734">
        <v>38</v>
      </c>
      <c r="N441" s="735">
        <v>14839.00021416725</v>
      </c>
    </row>
    <row r="442" spans="1:14" ht="14.45" customHeight="1" x14ac:dyDescent="0.2">
      <c r="A442" s="729" t="s">
        <v>588</v>
      </c>
      <c r="B442" s="730" t="s">
        <v>589</v>
      </c>
      <c r="C442" s="731" t="s">
        <v>609</v>
      </c>
      <c r="D442" s="732" t="s">
        <v>610</v>
      </c>
      <c r="E442" s="733">
        <v>50113001</v>
      </c>
      <c r="F442" s="732" t="s">
        <v>675</v>
      </c>
      <c r="G442" s="731" t="s">
        <v>687</v>
      </c>
      <c r="H442" s="731">
        <v>118175</v>
      </c>
      <c r="I442" s="731">
        <v>18175</v>
      </c>
      <c r="J442" s="731" t="s">
        <v>1404</v>
      </c>
      <c r="K442" s="731" t="s">
        <v>1407</v>
      </c>
      <c r="L442" s="734">
        <v>627.30688283878862</v>
      </c>
      <c r="M442" s="734">
        <v>326.89999999999998</v>
      </c>
      <c r="N442" s="735">
        <v>205066.62</v>
      </c>
    </row>
    <row r="443" spans="1:14" ht="14.45" customHeight="1" x14ac:dyDescent="0.2">
      <c r="A443" s="729" t="s">
        <v>588</v>
      </c>
      <c r="B443" s="730" t="s">
        <v>589</v>
      </c>
      <c r="C443" s="731" t="s">
        <v>609</v>
      </c>
      <c r="D443" s="732" t="s">
        <v>610</v>
      </c>
      <c r="E443" s="733">
        <v>50113001</v>
      </c>
      <c r="F443" s="732" t="s">
        <v>675</v>
      </c>
      <c r="G443" s="731" t="s">
        <v>329</v>
      </c>
      <c r="H443" s="731">
        <v>233016</v>
      </c>
      <c r="I443" s="731">
        <v>233016</v>
      </c>
      <c r="J443" s="731" t="s">
        <v>1408</v>
      </c>
      <c r="K443" s="731" t="s">
        <v>1409</v>
      </c>
      <c r="L443" s="734">
        <v>106.27825000000001</v>
      </c>
      <c r="M443" s="734">
        <v>120</v>
      </c>
      <c r="N443" s="735">
        <v>12753.390000000001</v>
      </c>
    </row>
    <row r="444" spans="1:14" ht="14.45" customHeight="1" x14ac:dyDescent="0.2">
      <c r="A444" s="729" t="s">
        <v>588</v>
      </c>
      <c r="B444" s="730" t="s">
        <v>589</v>
      </c>
      <c r="C444" s="731" t="s">
        <v>609</v>
      </c>
      <c r="D444" s="732" t="s">
        <v>610</v>
      </c>
      <c r="E444" s="733">
        <v>50113001</v>
      </c>
      <c r="F444" s="732" t="s">
        <v>675</v>
      </c>
      <c r="G444" s="731" t="s">
        <v>676</v>
      </c>
      <c r="H444" s="731">
        <v>191731</v>
      </c>
      <c r="I444" s="731">
        <v>91731</v>
      </c>
      <c r="J444" s="731" t="s">
        <v>1410</v>
      </c>
      <c r="K444" s="731" t="s">
        <v>1411</v>
      </c>
      <c r="L444" s="734">
        <v>3886.54</v>
      </c>
      <c r="M444" s="734">
        <v>2</v>
      </c>
      <c r="N444" s="735">
        <v>7773.08</v>
      </c>
    </row>
    <row r="445" spans="1:14" ht="14.45" customHeight="1" x14ac:dyDescent="0.2">
      <c r="A445" s="729" t="s">
        <v>588</v>
      </c>
      <c r="B445" s="730" t="s">
        <v>589</v>
      </c>
      <c r="C445" s="731" t="s">
        <v>609</v>
      </c>
      <c r="D445" s="732" t="s">
        <v>610</v>
      </c>
      <c r="E445" s="733">
        <v>50113001</v>
      </c>
      <c r="F445" s="732" t="s">
        <v>675</v>
      </c>
      <c r="G445" s="731" t="s">
        <v>676</v>
      </c>
      <c r="H445" s="731">
        <v>207776</v>
      </c>
      <c r="I445" s="731">
        <v>207776</v>
      </c>
      <c r="J445" s="731" t="s">
        <v>1412</v>
      </c>
      <c r="K445" s="731" t="s">
        <v>1413</v>
      </c>
      <c r="L445" s="734">
        <v>255.36181818181819</v>
      </c>
      <c r="M445" s="734">
        <v>11</v>
      </c>
      <c r="N445" s="735">
        <v>2808.98</v>
      </c>
    </row>
    <row r="446" spans="1:14" ht="14.45" customHeight="1" x14ac:dyDescent="0.2">
      <c r="A446" s="729" t="s">
        <v>588</v>
      </c>
      <c r="B446" s="730" t="s">
        <v>589</v>
      </c>
      <c r="C446" s="731" t="s">
        <v>609</v>
      </c>
      <c r="D446" s="732" t="s">
        <v>610</v>
      </c>
      <c r="E446" s="733">
        <v>50113001</v>
      </c>
      <c r="F446" s="732" t="s">
        <v>675</v>
      </c>
      <c r="G446" s="731" t="s">
        <v>676</v>
      </c>
      <c r="H446" s="731">
        <v>207692</v>
      </c>
      <c r="I446" s="731">
        <v>207692</v>
      </c>
      <c r="J446" s="731" t="s">
        <v>1414</v>
      </c>
      <c r="K446" s="731" t="s">
        <v>1415</v>
      </c>
      <c r="L446" s="734">
        <v>40.19</v>
      </c>
      <c r="M446" s="734">
        <v>1</v>
      </c>
      <c r="N446" s="735">
        <v>40.19</v>
      </c>
    </row>
    <row r="447" spans="1:14" ht="14.45" customHeight="1" x14ac:dyDescent="0.2">
      <c r="A447" s="729" t="s">
        <v>588</v>
      </c>
      <c r="B447" s="730" t="s">
        <v>589</v>
      </c>
      <c r="C447" s="731" t="s">
        <v>609</v>
      </c>
      <c r="D447" s="732" t="s">
        <v>610</v>
      </c>
      <c r="E447" s="733">
        <v>50113001</v>
      </c>
      <c r="F447" s="732" t="s">
        <v>675</v>
      </c>
      <c r="G447" s="731" t="s">
        <v>676</v>
      </c>
      <c r="H447" s="731">
        <v>104207</v>
      </c>
      <c r="I447" s="731">
        <v>4207</v>
      </c>
      <c r="J447" s="731" t="s">
        <v>1416</v>
      </c>
      <c r="K447" s="731" t="s">
        <v>1417</v>
      </c>
      <c r="L447" s="734">
        <v>39.4</v>
      </c>
      <c r="M447" s="734">
        <v>1</v>
      </c>
      <c r="N447" s="735">
        <v>39.4</v>
      </c>
    </row>
    <row r="448" spans="1:14" ht="14.45" customHeight="1" x14ac:dyDescent="0.2">
      <c r="A448" s="729" t="s">
        <v>588</v>
      </c>
      <c r="B448" s="730" t="s">
        <v>589</v>
      </c>
      <c r="C448" s="731" t="s">
        <v>609</v>
      </c>
      <c r="D448" s="732" t="s">
        <v>610</v>
      </c>
      <c r="E448" s="733">
        <v>50113001</v>
      </c>
      <c r="F448" s="732" t="s">
        <v>675</v>
      </c>
      <c r="G448" s="731" t="s">
        <v>676</v>
      </c>
      <c r="H448" s="731">
        <v>235776</v>
      </c>
      <c r="I448" s="731">
        <v>235776</v>
      </c>
      <c r="J448" s="731" t="s">
        <v>1418</v>
      </c>
      <c r="K448" s="731" t="s">
        <v>1419</v>
      </c>
      <c r="L448" s="734">
        <v>430.19</v>
      </c>
      <c r="M448" s="734">
        <v>3</v>
      </c>
      <c r="N448" s="735">
        <v>1290.57</v>
      </c>
    </row>
    <row r="449" spans="1:14" ht="14.45" customHeight="1" x14ac:dyDescent="0.2">
      <c r="A449" s="729" t="s">
        <v>588</v>
      </c>
      <c r="B449" s="730" t="s">
        <v>589</v>
      </c>
      <c r="C449" s="731" t="s">
        <v>609</v>
      </c>
      <c r="D449" s="732" t="s">
        <v>610</v>
      </c>
      <c r="E449" s="733">
        <v>50113001</v>
      </c>
      <c r="F449" s="732" t="s">
        <v>675</v>
      </c>
      <c r="G449" s="731" t="s">
        <v>676</v>
      </c>
      <c r="H449" s="731">
        <v>100584</v>
      </c>
      <c r="I449" s="731">
        <v>584</v>
      </c>
      <c r="J449" s="731" t="s">
        <v>1420</v>
      </c>
      <c r="K449" s="731" t="s">
        <v>1421</v>
      </c>
      <c r="L449" s="734">
        <v>103.63399999999999</v>
      </c>
      <c r="M449" s="734">
        <v>5</v>
      </c>
      <c r="N449" s="735">
        <v>518.16999999999996</v>
      </c>
    </row>
    <row r="450" spans="1:14" ht="14.45" customHeight="1" x14ac:dyDescent="0.2">
      <c r="A450" s="729" t="s">
        <v>588</v>
      </c>
      <c r="B450" s="730" t="s">
        <v>589</v>
      </c>
      <c r="C450" s="731" t="s">
        <v>609</v>
      </c>
      <c r="D450" s="732" t="s">
        <v>610</v>
      </c>
      <c r="E450" s="733">
        <v>50113001</v>
      </c>
      <c r="F450" s="732" t="s">
        <v>675</v>
      </c>
      <c r="G450" s="731" t="s">
        <v>676</v>
      </c>
      <c r="H450" s="731">
        <v>230817</v>
      </c>
      <c r="I450" s="731">
        <v>230817</v>
      </c>
      <c r="J450" s="731" t="s">
        <v>1422</v>
      </c>
      <c r="K450" s="731" t="s">
        <v>1423</v>
      </c>
      <c r="L450" s="734">
        <v>309.07999999999993</v>
      </c>
      <c r="M450" s="734">
        <v>1</v>
      </c>
      <c r="N450" s="735">
        <v>309.07999999999993</v>
      </c>
    </row>
    <row r="451" spans="1:14" ht="14.45" customHeight="1" x14ac:dyDescent="0.2">
      <c r="A451" s="729" t="s">
        <v>588</v>
      </c>
      <c r="B451" s="730" t="s">
        <v>589</v>
      </c>
      <c r="C451" s="731" t="s">
        <v>609</v>
      </c>
      <c r="D451" s="732" t="s">
        <v>610</v>
      </c>
      <c r="E451" s="733">
        <v>50113001</v>
      </c>
      <c r="F451" s="732" t="s">
        <v>675</v>
      </c>
      <c r="G451" s="731" t="s">
        <v>676</v>
      </c>
      <c r="H451" s="731">
        <v>230759</v>
      </c>
      <c r="I451" s="731">
        <v>230759</v>
      </c>
      <c r="J451" s="731" t="s">
        <v>1424</v>
      </c>
      <c r="K451" s="731" t="s">
        <v>1425</v>
      </c>
      <c r="L451" s="734">
        <v>42.76</v>
      </c>
      <c r="M451" s="734">
        <v>1</v>
      </c>
      <c r="N451" s="735">
        <v>42.76</v>
      </c>
    </row>
    <row r="452" spans="1:14" ht="14.45" customHeight="1" x14ac:dyDescent="0.2">
      <c r="A452" s="729" t="s">
        <v>588</v>
      </c>
      <c r="B452" s="730" t="s">
        <v>589</v>
      </c>
      <c r="C452" s="731" t="s">
        <v>609</v>
      </c>
      <c r="D452" s="732" t="s">
        <v>610</v>
      </c>
      <c r="E452" s="733">
        <v>50113001</v>
      </c>
      <c r="F452" s="732" t="s">
        <v>675</v>
      </c>
      <c r="G452" s="731" t="s">
        <v>676</v>
      </c>
      <c r="H452" s="731">
        <v>225976</v>
      </c>
      <c r="I452" s="731">
        <v>225976</v>
      </c>
      <c r="J452" s="731" t="s">
        <v>1426</v>
      </c>
      <c r="K452" s="731" t="s">
        <v>329</v>
      </c>
      <c r="L452" s="734">
        <v>5437.9099999999989</v>
      </c>
      <c r="M452" s="734">
        <v>1</v>
      </c>
      <c r="N452" s="735">
        <v>5437.9099999999989</v>
      </c>
    </row>
    <row r="453" spans="1:14" ht="14.45" customHeight="1" x14ac:dyDescent="0.2">
      <c r="A453" s="729" t="s">
        <v>588</v>
      </c>
      <c r="B453" s="730" t="s">
        <v>589</v>
      </c>
      <c r="C453" s="731" t="s">
        <v>609</v>
      </c>
      <c r="D453" s="732" t="s">
        <v>610</v>
      </c>
      <c r="E453" s="733">
        <v>50113001</v>
      </c>
      <c r="F453" s="732" t="s">
        <v>675</v>
      </c>
      <c r="G453" s="731" t="s">
        <v>687</v>
      </c>
      <c r="H453" s="731">
        <v>844243</v>
      </c>
      <c r="I453" s="731">
        <v>112561</v>
      </c>
      <c r="J453" s="731" t="s">
        <v>1427</v>
      </c>
      <c r="K453" s="731" t="s">
        <v>1428</v>
      </c>
      <c r="L453" s="734">
        <v>51.959999999999994</v>
      </c>
      <c r="M453" s="734">
        <v>1</v>
      </c>
      <c r="N453" s="735">
        <v>51.959999999999994</v>
      </c>
    </row>
    <row r="454" spans="1:14" ht="14.45" customHeight="1" x14ac:dyDescent="0.2">
      <c r="A454" s="729" t="s">
        <v>588</v>
      </c>
      <c r="B454" s="730" t="s">
        <v>589</v>
      </c>
      <c r="C454" s="731" t="s">
        <v>609</v>
      </c>
      <c r="D454" s="732" t="s">
        <v>610</v>
      </c>
      <c r="E454" s="733">
        <v>50113001</v>
      </c>
      <c r="F454" s="732" t="s">
        <v>675</v>
      </c>
      <c r="G454" s="731" t="s">
        <v>676</v>
      </c>
      <c r="H454" s="731">
        <v>204356</v>
      </c>
      <c r="I454" s="731">
        <v>204356</v>
      </c>
      <c r="J454" s="731" t="s">
        <v>1429</v>
      </c>
      <c r="K454" s="731" t="s">
        <v>1298</v>
      </c>
      <c r="L454" s="734">
        <v>869</v>
      </c>
      <c r="M454" s="734">
        <v>123</v>
      </c>
      <c r="N454" s="735">
        <v>106887</v>
      </c>
    </row>
    <row r="455" spans="1:14" ht="14.45" customHeight="1" x14ac:dyDescent="0.2">
      <c r="A455" s="729" t="s">
        <v>588</v>
      </c>
      <c r="B455" s="730" t="s">
        <v>589</v>
      </c>
      <c r="C455" s="731" t="s">
        <v>609</v>
      </c>
      <c r="D455" s="732" t="s">
        <v>610</v>
      </c>
      <c r="E455" s="733">
        <v>50113001</v>
      </c>
      <c r="F455" s="732" t="s">
        <v>675</v>
      </c>
      <c r="G455" s="731" t="s">
        <v>676</v>
      </c>
      <c r="H455" s="731">
        <v>502337</v>
      </c>
      <c r="I455" s="731">
        <v>0</v>
      </c>
      <c r="J455" s="731" t="s">
        <v>1430</v>
      </c>
      <c r="K455" s="731" t="s">
        <v>1431</v>
      </c>
      <c r="L455" s="734">
        <v>0</v>
      </c>
      <c r="M455" s="734">
        <v>29</v>
      </c>
      <c r="N455" s="735">
        <v>0</v>
      </c>
    </row>
    <row r="456" spans="1:14" ht="14.45" customHeight="1" x14ac:dyDescent="0.2">
      <c r="A456" s="729" t="s">
        <v>588</v>
      </c>
      <c r="B456" s="730" t="s">
        <v>589</v>
      </c>
      <c r="C456" s="731" t="s">
        <v>609</v>
      </c>
      <c r="D456" s="732" t="s">
        <v>610</v>
      </c>
      <c r="E456" s="733">
        <v>50113001</v>
      </c>
      <c r="F456" s="732" t="s">
        <v>675</v>
      </c>
      <c r="G456" s="731" t="s">
        <v>676</v>
      </c>
      <c r="H456" s="731">
        <v>144357</v>
      </c>
      <c r="I456" s="731">
        <v>44357</v>
      </c>
      <c r="J456" s="731" t="s">
        <v>1432</v>
      </c>
      <c r="K456" s="731" t="s">
        <v>1433</v>
      </c>
      <c r="L456" s="734">
        <v>3228.1899999999996</v>
      </c>
      <c r="M456" s="734">
        <v>5</v>
      </c>
      <c r="N456" s="735">
        <v>16140.949999999997</v>
      </c>
    </row>
    <row r="457" spans="1:14" ht="14.45" customHeight="1" x14ac:dyDescent="0.2">
      <c r="A457" s="729" t="s">
        <v>588</v>
      </c>
      <c r="B457" s="730" t="s">
        <v>589</v>
      </c>
      <c r="C457" s="731" t="s">
        <v>609</v>
      </c>
      <c r="D457" s="732" t="s">
        <v>610</v>
      </c>
      <c r="E457" s="733">
        <v>50113001</v>
      </c>
      <c r="F457" s="732" t="s">
        <v>675</v>
      </c>
      <c r="G457" s="731" t="s">
        <v>676</v>
      </c>
      <c r="H457" s="731">
        <v>118304</v>
      </c>
      <c r="I457" s="731">
        <v>18304</v>
      </c>
      <c r="J457" s="731" t="s">
        <v>1434</v>
      </c>
      <c r="K457" s="731" t="s">
        <v>1435</v>
      </c>
      <c r="L457" s="734">
        <v>185.61</v>
      </c>
      <c r="M457" s="734">
        <v>4</v>
      </c>
      <c r="N457" s="735">
        <v>742.44</v>
      </c>
    </row>
    <row r="458" spans="1:14" ht="14.45" customHeight="1" x14ac:dyDescent="0.2">
      <c r="A458" s="729" t="s">
        <v>588</v>
      </c>
      <c r="B458" s="730" t="s">
        <v>589</v>
      </c>
      <c r="C458" s="731" t="s">
        <v>609</v>
      </c>
      <c r="D458" s="732" t="s">
        <v>610</v>
      </c>
      <c r="E458" s="733">
        <v>50113001</v>
      </c>
      <c r="F458" s="732" t="s">
        <v>675</v>
      </c>
      <c r="G458" s="731" t="s">
        <v>676</v>
      </c>
      <c r="H458" s="731">
        <v>118305</v>
      </c>
      <c r="I458" s="731">
        <v>18305</v>
      </c>
      <c r="J458" s="731" t="s">
        <v>1434</v>
      </c>
      <c r="K458" s="731" t="s">
        <v>1436</v>
      </c>
      <c r="L458" s="734">
        <v>242</v>
      </c>
      <c r="M458" s="734">
        <v>2</v>
      </c>
      <c r="N458" s="735">
        <v>484</v>
      </c>
    </row>
    <row r="459" spans="1:14" ht="14.45" customHeight="1" x14ac:dyDescent="0.2">
      <c r="A459" s="729" t="s">
        <v>588</v>
      </c>
      <c r="B459" s="730" t="s">
        <v>589</v>
      </c>
      <c r="C459" s="731" t="s">
        <v>609</v>
      </c>
      <c r="D459" s="732" t="s">
        <v>610</v>
      </c>
      <c r="E459" s="733">
        <v>50113001</v>
      </c>
      <c r="F459" s="732" t="s">
        <v>675</v>
      </c>
      <c r="G459" s="731" t="s">
        <v>676</v>
      </c>
      <c r="H459" s="731">
        <v>13440</v>
      </c>
      <c r="I459" s="731">
        <v>13440</v>
      </c>
      <c r="J459" s="731" t="s">
        <v>1437</v>
      </c>
      <c r="K459" s="731" t="s">
        <v>1072</v>
      </c>
      <c r="L459" s="734">
        <v>396</v>
      </c>
      <c r="M459" s="734">
        <v>12</v>
      </c>
      <c r="N459" s="735">
        <v>4752</v>
      </c>
    </row>
    <row r="460" spans="1:14" ht="14.45" customHeight="1" x14ac:dyDescent="0.2">
      <c r="A460" s="729" t="s">
        <v>588</v>
      </c>
      <c r="B460" s="730" t="s">
        <v>589</v>
      </c>
      <c r="C460" s="731" t="s">
        <v>609</v>
      </c>
      <c r="D460" s="732" t="s">
        <v>610</v>
      </c>
      <c r="E460" s="733">
        <v>50113001</v>
      </c>
      <c r="F460" s="732" t="s">
        <v>675</v>
      </c>
      <c r="G460" s="731" t="s">
        <v>687</v>
      </c>
      <c r="H460" s="731">
        <v>197227</v>
      </c>
      <c r="I460" s="731">
        <v>197227</v>
      </c>
      <c r="J460" s="731" t="s">
        <v>1438</v>
      </c>
      <c r="K460" s="731" t="s">
        <v>1439</v>
      </c>
      <c r="L460" s="734">
        <v>135.51999999999995</v>
      </c>
      <c r="M460" s="734">
        <v>1</v>
      </c>
      <c r="N460" s="735">
        <v>135.51999999999995</v>
      </c>
    </row>
    <row r="461" spans="1:14" ht="14.45" customHeight="1" x14ac:dyDescent="0.2">
      <c r="A461" s="729" t="s">
        <v>588</v>
      </c>
      <c r="B461" s="730" t="s">
        <v>589</v>
      </c>
      <c r="C461" s="731" t="s">
        <v>609</v>
      </c>
      <c r="D461" s="732" t="s">
        <v>610</v>
      </c>
      <c r="E461" s="733">
        <v>50113001</v>
      </c>
      <c r="F461" s="732" t="s">
        <v>675</v>
      </c>
      <c r="G461" s="731" t="s">
        <v>676</v>
      </c>
      <c r="H461" s="731">
        <v>114989</v>
      </c>
      <c r="I461" s="731">
        <v>14989</v>
      </c>
      <c r="J461" s="731" t="s">
        <v>1440</v>
      </c>
      <c r="K461" s="731" t="s">
        <v>1441</v>
      </c>
      <c r="L461" s="734">
        <v>86.418750000000017</v>
      </c>
      <c r="M461" s="734">
        <v>8</v>
      </c>
      <c r="N461" s="735">
        <v>691.35000000000014</v>
      </c>
    </row>
    <row r="462" spans="1:14" ht="14.45" customHeight="1" x14ac:dyDescent="0.2">
      <c r="A462" s="729" t="s">
        <v>588</v>
      </c>
      <c r="B462" s="730" t="s">
        <v>589</v>
      </c>
      <c r="C462" s="731" t="s">
        <v>609</v>
      </c>
      <c r="D462" s="732" t="s">
        <v>610</v>
      </c>
      <c r="E462" s="733">
        <v>50113001</v>
      </c>
      <c r="F462" s="732" t="s">
        <v>675</v>
      </c>
      <c r="G462" s="731" t="s">
        <v>676</v>
      </c>
      <c r="H462" s="731">
        <v>114957</v>
      </c>
      <c r="I462" s="731">
        <v>14957</v>
      </c>
      <c r="J462" s="731" t="s">
        <v>1442</v>
      </c>
      <c r="K462" s="731" t="s">
        <v>1443</v>
      </c>
      <c r="L462" s="734">
        <v>40.03</v>
      </c>
      <c r="M462" s="734">
        <v>16</v>
      </c>
      <c r="N462" s="735">
        <v>640.48</v>
      </c>
    </row>
    <row r="463" spans="1:14" ht="14.45" customHeight="1" x14ac:dyDescent="0.2">
      <c r="A463" s="729" t="s">
        <v>588</v>
      </c>
      <c r="B463" s="730" t="s">
        <v>589</v>
      </c>
      <c r="C463" s="731" t="s">
        <v>609</v>
      </c>
      <c r="D463" s="732" t="s">
        <v>610</v>
      </c>
      <c r="E463" s="733">
        <v>50113001</v>
      </c>
      <c r="F463" s="732" t="s">
        <v>675</v>
      </c>
      <c r="G463" s="731" t="s">
        <v>676</v>
      </c>
      <c r="H463" s="731">
        <v>114958</v>
      </c>
      <c r="I463" s="731">
        <v>14958</v>
      </c>
      <c r="J463" s="731" t="s">
        <v>1444</v>
      </c>
      <c r="K463" s="731" t="s">
        <v>1445</v>
      </c>
      <c r="L463" s="734">
        <v>32.849999999999994</v>
      </c>
      <c r="M463" s="734">
        <v>2</v>
      </c>
      <c r="N463" s="735">
        <v>65.699999999999989</v>
      </c>
    </row>
    <row r="464" spans="1:14" ht="14.45" customHeight="1" x14ac:dyDescent="0.2">
      <c r="A464" s="729" t="s">
        <v>588</v>
      </c>
      <c r="B464" s="730" t="s">
        <v>589</v>
      </c>
      <c r="C464" s="731" t="s">
        <v>609</v>
      </c>
      <c r="D464" s="732" t="s">
        <v>610</v>
      </c>
      <c r="E464" s="733">
        <v>50113001</v>
      </c>
      <c r="F464" s="732" t="s">
        <v>675</v>
      </c>
      <c r="G464" s="731" t="s">
        <v>676</v>
      </c>
      <c r="H464" s="731">
        <v>114938</v>
      </c>
      <c r="I464" s="731">
        <v>14938</v>
      </c>
      <c r="J464" s="731" t="s">
        <v>1446</v>
      </c>
      <c r="K464" s="731" t="s">
        <v>1447</v>
      </c>
      <c r="L464" s="734">
        <v>94.740000000000009</v>
      </c>
      <c r="M464" s="734">
        <v>1</v>
      </c>
      <c r="N464" s="735">
        <v>94.740000000000009</v>
      </c>
    </row>
    <row r="465" spans="1:14" ht="14.45" customHeight="1" x14ac:dyDescent="0.2">
      <c r="A465" s="729" t="s">
        <v>588</v>
      </c>
      <c r="B465" s="730" t="s">
        <v>589</v>
      </c>
      <c r="C465" s="731" t="s">
        <v>609</v>
      </c>
      <c r="D465" s="732" t="s">
        <v>610</v>
      </c>
      <c r="E465" s="733">
        <v>50113001</v>
      </c>
      <c r="F465" s="732" t="s">
        <v>675</v>
      </c>
      <c r="G465" s="731" t="s">
        <v>329</v>
      </c>
      <c r="H465" s="731">
        <v>846853</v>
      </c>
      <c r="I465" s="731">
        <v>124418</v>
      </c>
      <c r="J465" s="731" t="s">
        <v>1448</v>
      </c>
      <c r="K465" s="731" t="s">
        <v>711</v>
      </c>
      <c r="L465" s="734">
        <v>715</v>
      </c>
      <c r="M465" s="734">
        <v>1</v>
      </c>
      <c r="N465" s="735">
        <v>715</v>
      </c>
    </row>
    <row r="466" spans="1:14" ht="14.45" customHeight="1" x14ac:dyDescent="0.2">
      <c r="A466" s="729" t="s">
        <v>588</v>
      </c>
      <c r="B466" s="730" t="s">
        <v>589</v>
      </c>
      <c r="C466" s="731" t="s">
        <v>609</v>
      </c>
      <c r="D466" s="732" t="s">
        <v>610</v>
      </c>
      <c r="E466" s="733">
        <v>50113001</v>
      </c>
      <c r="F466" s="732" t="s">
        <v>675</v>
      </c>
      <c r="G466" s="731" t="s">
        <v>687</v>
      </c>
      <c r="H466" s="731">
        <v>226455</v>
      </c>
      <c r="I466" s="731">
        <v>226455</v>
      </c>
      <c r="J466" s="731" t="s">
        <v>1449</v>
      </c>
      <c r="K466" s="731" t="s">
        <v>1450</v>
      </c>
      <c r="L466" s="734">
        <v>495</v>
      </c>
      <c r="M466" s="734">
        <v>2</v>
      </c>
      <c r="N466" s="735">
        <v>990</v>
      </c>
    </row>
    <row r="467" spans="1:14" ht="14.45" customHeight="1" x14ac:dyDescent="0.2">
      <c r="A467" s="729" t="s">
        <v>588</v>
      </c>
      <c r="B467" s="730" t="s">
        <v>589</v>
      </c>
      <c r="C467" s="731" t="s">
        <v>609</v>
      </c>
      <c r="D467" s="732" t="s">
        <v>610</v>
      </c>
      <c r="E467" s="733">
        <v>50113001</v>
      </c>
      <c r="F467" s="732" t="s">
        <v>675</v>
      </c>
      <c r="G467" s="731" t="s">
        <v>687</v>
      </c>
      <c r="H467" s="731">
        <v>220105</v>
      </c>
      <c r="I467" s="731">
        <v>220105</v>
      </c>
      <c r="J467" s="731" t="s">
        <v>1449</v>
      </c>
      <c r="K467" s="731" t="s">
        <v>1450</v>
      </c>
      <c r="L467" s="734">
        <v>494.99999999999994</v>
      </c>
      <c r="M467" s="734">
        <v>8</v>
      </c>
      <c r="N467" s="735">
        <v>3959.9999999999995</v>
      </c>
    </row>
    <row r="468" spans="1:14" ht="14.45" customHeight="1" x14ac:dyDescent="0.2">
      <c r="A468" s="729" t="s">
        <v>588</v>
      </c>
      <c r="B468" s="730" t="s">
        <v>589</v>
      </c>
      <c r="C468" s="731" t="s">
        <v>609</v>
      </c>
      <c r="D468" s="732" t="s">
        <v>610</v>
      </c>
      <c r="E468" s="733">
        <v>50113001</v>
      </c>
      <c r="F468" s="732" t="s">
        <v>675</v>
      </c>
      <c r="G468" s="731" t="s">
        <v>687</v>
      </c>
      <c r="H468" s="731">
        <v>220108</v>
      </c>
      <c r="I468" s="731">
        <v>220108</v>
      </c>
      <c r="J468" s="731" t="s">
        <v>1449</v>
      </c>
      <c r="K468" s="731" t="s">
        <v>1451</v>
      </c>
      <c r="L468" s="734">
        <v>1210</v>
      </c>
      <c r="M468" s="734">
        <v>14</v>
      </c>
      <c r="N468" s="735">
        <v>16940</v>
      </c>
    </row>
    <row r="469" spans="1:14" ht="14.45" customHeight="1" x14ac:dyDescent="0.2">
      <c r="A469" s="729" t="s">
        <v>588</v>
      </c>
      <c r="B469" s="730" t="s">
        <v>589</v>
      </c>
      <c r="C469" s="731" t="s">
        <v>609</v>
      </c>
      <c r="D469" s="732" t="s">
        <v>610</v>
      </c>
      <c r="E469" s="733">
        <v>50113001</v>
      </c>
      <c r="F469" s="732" t="s">
        <v>675</v>
      </c>
      <c r="G469" s="731" t="s">
        <v>676</v>
      </c>
      <c r="H469" s="731">
        <v>848923</v>
      </c>
      <c r="I469" s="731">
        <v>148076</v>
      </c>
      <c r="J469" s="731" t="s">
        <v>1452</v>
      </c>
      <c r="K469" s="731" t="s">
        <v>1453</v>
      </c>
      <c r="L469" s="734">
        <v>96.63000000000001</v>
      </c>
      <c r="M469" s="734">
        <v>2</v>
      </c>
      <c r="N469" s="735">
        <v>193.26000000000002</v>
      </c>
    </row>
    <row r="470" spans="1:14" ht="14.45" customHeight="1" x14ac:dyDescent="0.2">
      <c r="A470" s="729" t="s">
        <v>588</v>
      </c>
      <c r="B470" s="730" t="s">
        <v>589</v>
      </c>
      <c r="C470" s="731" t="s">
        <v>609</v>
      </c>
      <c r="D470" s="732" t="s">
        <v>610</v>
      </c>
      <c r="E470" s="733">
        <v>50113001</v>
      </c>
      <c r="F470" s="732" t="s">
        <v>675</v>
      </c>
      <c r="G470" s="731" t="s">
        <v>676</v>
      </c>
      <c r="H470" s="731">
        <v>145567</v>
      </c>
      <c r="I470" s="731">
        <v>145567</v>
      </c>
      <c r="J470" s="731" t="s">
        <v>1454</v>
      </c>
      <c r="K470" s="731" t="s">
        <v>750</v>
      </c>
      <c r="L470" s="734">
        <v>63.070000000000014</v>
      </c>
      <c r="M470" s="734">
        <v>1</v>
      </c>
      <c r="N470" s="735">
        <v>63.070000000000014</v>
      </c>
    </row>
    <row r="471" spans="1:14" ht="14.45" customHeight="1" x14ac:dyDescent="0.2">
      <c r="A471" s="729" t="s">
        <v>588</v>
      </c>
      <c r="B471" s="730" t="s">
        <v>589</v>
      </c>
      <c r="C471" s="731" t="s">
        <v>609</v>
      </c>
      <c r="D471" s="732" t="s">
        <v>610</v>
      </c>
      <c r="E471" s="733">
        <v>50113001</v>
      </c>
      <c r="F471" s="732" t="s">
        <v>675</v>
      </c>
      <c r="G471" s="731" t="s">
        <v>676</v>
      </c>
      <c r="H471" s="731">
        <v>235813</v>
      </c>
      <c r="I471" s="731">
        <v>235813</v>
      </c>
      <c r="J471" s="731" t="s">
        <v>1455</v>
      </c>
      <c r="K471" s="731" t="s">
        <v>1456</v>
      </c>
      <c r="L471" s="734">
        <v>119.06333333333333</v>
      </c>
      <c r="M471" s="734">
        <v>3</v>
      </c>
      <c r="N471" s="735">
        <v>357.19</v>
      </c>
    </row>
    <row r="472" spans="1:14" ht="14.45" customHeight="1" x14ac:dyDescent="0.2">
      <c r="A472" s="729" t="s">
        <v>588</v>
      </c>
      <c r="B472" s="730" t="s">
        <v>589</v>
      </c>
      <c r="C472" s="731" t="s">
        <v>609</v>
      </c>
      <c r="D472" s="732" t="s">
        <v>610</v>
      </c>
      <c r="E472" s="733">
        <v>50113001</v>
      </c>
      <c r="F472" s="732" t="s">
        <v>675</v>
      </c>
      <c r="G472" s="731" t="s">
        <v>676</v>
      </c>
      <c r="H472" s="731">
        <v>235815</v>
      </c>
      <c r="I472" s="731">
        <v>235815</v>
      </c>
      <c r="J472" s="731" t="s">
        <v>1457</v>
      </c>
      <c r="K472" s="731" t="s">
        <v>1458</v>
      </c>
      <c r="L472" s="734">
        <v>251.32</v>
      </c>
      <c r="M472" s="734">
        <v>2</v>
      </c>
      <c r="N472" s="735">
        <v>502.64</v>
      </c>
    </row>
    <row r="473" spans="1:14" ht="14.45" customHeight="1" x14ac:dyDescent="0.2">
      <c r="A473" s="729" t="s">
        <v>588</v>
      </c>
      <c r="B473" s="730" t="s">
        <v>589</v>
      </c>
      <c r="C473" s="731" t="s">
        <v>609</v>
      </c>
      <c r="D473" s="732" t="s">
        <v>610</v>
      </c>
      <c r="E473" s="733">
        <v>50113001</v>
      </c>
      <c r="F473" s="732" t="s">
        <v>675</v>
      </c>
      <c r="G473" s="731" t="s">
        <v>676</v>
      </c>
      <c r="H473" s="731">
        <v>122629</v>
      </c>
      <c r="I473" s="731">
        <v>122629</v>
      </c>
      <c r="J473" s="731" t="s">
        <v>1459</v>
      </c>
      <c r="K473" s="731" t="s">
        <v>1460</v>
      </c>
      <c r="L473" s="734">
        <v>75.199090909090913</v>
      </c>
      <c r="M473" s="734">
        <v>22</v>
      </c>
      <c r="N473" s="735">
        <v>1654.38</v>
      </c>
    </row>
    <row r="474" spans="1:14" ht="14.45" customHeight="1" x14ac:dyDescent="0.2">
      <c r="A474" s="729" t="s">
        <v>588</v>
      </c>
      <c r="B474" s="730" t="s">
        <v>589</v>
      </c>
      <c r="C474" s="731" t="s">
        <v>609</v>
      </c>
      <c r="D474" s="732" t="s">
        <v>610</v>
      </c>
      <c r="E474" s="733">
        <v>50113001</v>
      </c>
      <c r="F474" s="732" t="s">
        <v>675</v>
      </c>
      <c r="G474" s="731" t="s">
        <v>676</v>
      </c>
      <c r="H474" s="731">
        <v>175567</v>
      </c>
      <c r="I474" s="731">
        <v>75567</v>
      </c>
      <c r="J474" s="731" t="s">
        <v>1461</v>
      </c>
      <c r="K474" s="731" t="s">
        <v>1462</v>
      </c>
      <c r="L474" s="734">
        <v>585.86</v>
      </c>
      <c r="M474" s="734">
        <v>1</v>
      </c>
      <c r="N474" s="735">
        <v>585.86</v>
      </c>
    </row>
    <row r="475" spans="1:14" ht="14.45" customHeight="1" x14ac:dyDescent="0.2">
      <c r="A475" s="729" t="s">
        <v>588</v>
      </c>
      <c r="B475" s="730" t="s">
        <v>589</v>
      </c>
      <c r="C475" s="731" t="s">
        <v>609</v>
      </c>
      <c r="D475" s="732" t="s">
        <v>610</v>
      </c>
      <c r="E475" s="733">
        <v>50113001</v>
      </c>
      <c r="F475" s="732" t="s">
        <v>675</v>
      </c>
      <c r="G475" s="731" t="s">
        <v>687</v>
      </c>
      <c r="H475" s="731">
        <v>115245</v>
      </c>
      <c r="I475" s="731">
        <v>15245</v>
      </c>
      <c r="J475" s="731" t="s">
        <v>1463</v>
      </c>
      <c r="K475" s="731" t="s">
        <v>1464</v>
      </c>
      <c r="L475" s="734">
        <v>1375</v>
      </c>
      <c r="M475" s="734">
        <v>5</v>
      </c>
      <c r="N475" s="735">
        <v>6875</v>
      </c>
    </row>
    <row r="476" spans="1:14" ht="14.45" customHeight="1" x14ac:dyDescent="0.2">
      <c r="A476" s="729" t="s">
        <v>588</v>
      </c>
      <c r="B476" s="730" t="s">
        <v>589</v>
      </c>
      <c r="C476" s="731" t="s">
        <v>609</v>
      </c>
      <c r="D476" s="732" t="s">
        <v>610</v>
      </c>
      <c r="E476" s="733">
        <v>50113001</v>
      </c>
      <c r="F476" s="732" t="s">
        <v>675</v>
      </c>
      <c r="G476" s="731" t="s">
        <v>676</v>
      </c>
      <c r="H476" s="731">
        <v>208649</v>
      </c>
      <c r="I476" s="731">
        <v>208649</v>
      </c>
      <c r="J476" s="731" t="s">
        <v>1465</v>
      </c>
      <c r="K476" s="731" t="s">
        <v>1466</v>
      </c>
      <c r="L476" s="734">
        <v>73.64</v>
      </c>
      <c r="M476" s="734">
        <v>6</v>
      </c>
      <c r="N476" s="735">
        <v>441.84</v>
      </c>
    </row>
    <row r="477" spans="1:14" ht="14.45" customHeight="1" x14ac:dyDescent="0.2">
      <c r="A477" s="729" t="s">
        <v>588</v>
      </c>
      <c r="B477" s="730" t="s">
        <v>589</v>
      </c>
      <c r="C477" s="731" t="s">
        <v>609</v>
      </c>
      <c r="D477" s="732" t="s">
        <v>610</v>
      </c>
      <c r="E477" s="733">
        <v>50113001</v>
      </c>
      <c r="F477" s="732" t="s">
        <v>675</v>
      </c>
      <c r="G477" s="731" t="s">
        <v>676</v>
      </c>
      <c r="H477" s="731">
        <v>208645</v>
      </c>
      <c r="I477" s="731">
        <v>208645</v>
      </c>
      <c r="J477" s="731" t="s">
        <v>1467</v>
      </c>
      <c r="K477" s="731" t="s">
        <v>1468</v>
      </c>
      <c r="L477" s="734">
        <v>76.2</v>
      </c>
      <c r="M477" s="734">
        <v>1</v>
      </c>
      <c r="N477" s="735">
        <v>76.2</v>
      </c>
    </row>
    <row r="478" spans="1:14" ht="14.45" customHeight="1" x14ac:dyDescent="0.2">
      <c r="A478" s="729" t="s">
        <v>588</v>
      </c>
      <c r="B478" s="730" t="s">
        <v>589</v>
      </c>
      <c r="C478" s="731" t="s">
        <v>609</v>
      </c>
      <c r="D478" s="732" t="s">
        <v>610</v>
      </c>
      <c r="E478" s="733">
        <v>50113001</v>
      </c>
      <c r="F478" s="732" t="s">
        <v>675</v>
      </c>
      <c r="G478" s="731" t="s">
        <v>676</v>
      </c>
      <c r="H478" s="731">
        <v>192414</v>
      </c>
      <c r="I478" s="731">
        <v>92414</v>
      </c>
      <c r="J478" s="731" t="s">
        <v>1469</v>
      </c>
      <c r="K478" s="731" t="s">
        <v>1470</v>
      </c>
      <c r="L478" s="734">
        <v>63.13</v>
      </c>
      <c r="M478" s="734">
        <v>1</v>
      </c>
      <c r="N478" s="735">
        <v>63.13</v>
      </c>
    </row>
    <row r="479" spans="1:14" ht="14.45" customHeight="1" x14ac:dyDescent="0.2">
      <c r="A479" s="729" t="s">
        <v>588</v>
      </c>
      <c r="B479" s="730" t="s">
        <v>589</v>
      </c>
      <c r="C479" s="731" t="s">
        <v>609</v>
      </c>
      <c r="D479" s="732" t="s">
        <v>610</v>
      </c>
      <c r="E479" s="733">
        <v>50113001</v>
      </c>
      <c r="F479" s="732" t="s">
        <v>675</v>
      </c>
      <c r="G479" s="731" t="s">
        <v>676</v>
      </c>
      <c r="H479" s="731">
        <v>172564</v>
      </c>
      <c r="I479" s="731">
        <v>72564</v>
      </c>
      <c r="J479" s="731" t="s">
        <v>1471</v>
      </c>
      <c r="K479" s="731" t="s">
        <v>1472</v>
      </c>
      <c r="L479" s="734">
        <v>471.27999999999986</v>
      </c>
      <c r="M479" s="734">
        <v>8</v>
      </c>
      <c r="N479" s="735">
        <v>3770.2399999999989</v>
      </c>
    </row>
    <row r="480" spans="1:14" ht="14.45" customHeight="1" x14ac:dyDescent="0.2">
      <c r="A480" s="729" t="s">
        <v>588</v>
      </c>
      <c r="B480" s="730" t="s">
        <v>589</v>
      </c>
      <c r="C480" s="731" t="s">
        <v>609</v>
      </c>
      <c r="D480" s="732" t="s">
        <v>610</v>
      </c>
      <c r="E480" s="733">
        <v>50113001</v>
      </c>
      <c r="F480" s="732" t="s">
        <v>675</v>
      </c>
      <c r="G480" s="731" t="s">
        <v>676</v>
      </c>
      <c r="H480" s="731">
        <v>145560</v>
      </c>
      <c r="I480" s="731">
        <v>45560</v>
      </c>
      <c r="J480" s="731" t="s">
        <v>1473</v>
      </c>
      <c r="K480" s="731" t="s">
        <v>1474</v>
      </c>
      <c r="L480" s="734">
        <v>133.85333333333332</v>
      </c>
      <c r="M480" s="734">
        <v>3</v>
      </c>
      <c r="N480" s="735">
        <v>401.55999999999995</v>
      </c>
    </row>
    <row r="481" spans="1:14" ht="14.45" customHeight="1" x14ac:dyDescent="0.2">
      <c r="A481" s="729" t="s">
        <v>588</v>
      </c>
      <c r="B481" s="730" t="s">
        <v>589</v>
      </c>
      <c r="C481" s="731" t="s">
        <v>609</v>
      </c>
      <c r="D481" s="732" t="s">
        <v>610</v>
      </c>
      <c r="E481" s="733">
        <v>50113001</v>
      </c>
      <c r="F481" s="732" t="s">
        <v>675</v>
      </c>
      <c r="G481" s="731" t="s">
        <v>687</v>
      </c>
      <c r="H481" s="731">
        <v>195942</v>
      </c>
      <c r="I481" s="731">
        <v>195942</v>
      </c>
      <c r="J481" s="731" t="s">
        <v>1475</v>
      </c>
      <c r="K481" s="731" t="s">
        <v>1476</v>
      </c>
      <c r="L481" s="734">
        <v>195.47</v>
      </c>
      <c r="M481" s="734">
        <v>1</v>
      </c>
      <c r="N481" s="735">
        <v>195.47</v>
      </c>
    </row>
    <row r="482" spans="1:14" ht="14.45" customHeight="1" x14ac:dyDescent="0.2">
      <c r="A482" s="729" t="s">
        <v>588</v>
      </c>
      <c r="B482" s="730" t="s">
        <v>589</v>
      </c>
      <c r="C482" s="731" t="s">
        <v>609</v>
      </c>
      <c r="D482" s="732" t="s">
        <v>610</v>
      </c>
      <c r="E482" s="733">
        <v>50113001</v>
      </c>
      <c r="F482" s="732" t="s">
        <v>675</v>
      </c>
      <c r="G482" s="731" t="s">
        <v>687</v>
      </c>
      <c r="H482" s="731">
        <v>195941</v>
      </c>
      <c r="I482" s="731">
        <v>195941</v>
      </c>
      <c r="J482" s="731" t="s">
        <v>1477</v>
      </c>
      <c r="K482" s="731" t="s">
        <v>1478</v>
      </c>
      <c r="L482" s="734">
        <v>331.94999999999993</v>
      </c>
      <c r="M482" s="734">
        <v>1</v>
      </c>
      <c r="N482" s="735">
        <v>331.94999999999993</v>
      </c>
    </row>
    <row r="483" spans="1:14" ht="14.45" customHeight="1" x14ac:dyDescent="0.2">
      <c r="A483" s="729" t="s">
        <v>588</v>
      </c>
      <c r="B483" s="730" t="s">
        <v>589</v>
      </c>
      <c r="C483" s="731" t="s">
        <v>609</v>
      </c>
      <c r="D483" s="732" t="s">
        <v>610</v>
      </c>
      <c r="E483" s="733">
        <v>50113001</v>
      </c>
      <c r="F483" s="732" t="s">
        <v>675</v>
      </c>
      <c r="G483" s="731" t="s">
        <v>676</v>
      </c>
      <c r="H483" s="731">
        <v>847940</v>
      </c>
      <c r="I483" s="731">
        <v>155338</v>
      </c>
      <c r="J483" s="731" t="s">
        <v>1479</v>
      </c>
      <c r="K483" s="731" t="s">
        <v>1480</v>
      </c>
      <c r="L483" s="734">
        <v>18356.48</v>
      </c>
      <c r="M483" s="734">
        <v>1</v>
      </c>
      <c r="N483" s="735">
        <v>18356.48</v>
      </c>
    </row>
    <row r="484" spans="1:14" ht="14.45" customHeight="1" x14ac:dyDescent="0.2">
      <c r="A484" s="729" t="s">
        <v>588</v>
      </c>
      <c r="B484" s="730" t="s">
        <v>589</v>
      </c>
      <c r="C484" s="731" t="s">
        <v>609</v>
      </c>
      <c r="D484" s="732" t="s">
        <v>610</v>
      </c>
      <c r="E484" s="733">
        <v>50113001</v>
      </c>
      <c r="F484" s="732" t="s">
        <v>675</v>
      </c>
      <c r="G484" s="731" t="s">
        <v>676</v>
      </c>
      <c r="H484" s="731">
        <v>159941</v>
      </c>
      <c r="I484" s="731">
        <v>59941</v>
      </c>
      <c r="J484" s="731" t="s">
        <v>1481</v>
      </c>
      <c r="K484" s="731" t="s">
        <v>1482</v>
      </c>
      <c r="L484" s="734">
        <v>242.04000000000005</v>
      </c>
      <c r="M484" s="734">
        <v>4</v>
      </c>
      <c r="N484" s="735">
        <v>968.1600000000002</v>
      </c>
    </row>
    <row r="485" spans="1:14" ht="14.45" customHeight="1" x14ac:dyDescent="0.2">
      <c r="A485" s="729" t="s">
        <v>588</v>
      </c>
      <c r="B485" s="730" t="s">
        <v>589</v>
      </c>
      <c r="C485" s="731" t="s">
        <v>609</v>
      </c>
      <c r="D485" s="732" t="s">
        <v>610</v>
      </c>
      <c r="E485" s="733">
        <v>50113001</v>
      </c>
      <c r="F485" s="732" t="s">
        <v>675</v>
      </c>
      <c r="G485" s="731" t="s">
        <v>676</v>
      </c>
      <c r="H485" s="731">
        <v>159940</v>
      </c>
      <c r="I485" s="731">
        <v>59940</v>
      </c>
      <c r="J485" s="731" t="s">
        <v>1481</v>
      </c>
      <c r="K485" s="731" t="s">
        <v>1483</v>
      </c>
      <c r="L485" s="734">
        <v>113.80999999999997</v>
      </c>
      <c r="M485" s="734">
        <v>2</v>
      </c>
      <c r="N485" s="735">
        <v>227.61999999999995</v>
      </c>
    </row>
    <row r="486" spans="1:14" ht="14.45" customHeight="1" x14ac:dyDescent="0.2">
      <c r="A486" s="729" t="s">
        <v>588</v>
      </c>
      <c r="B486" s="730" t="s">
        <v>589</v>
      </c>
      <c r="C486" s="731" t="s">
        <v>609</v>
      </c>
      <c r="D486" s="732" t="s">
        <v>610</v>
      </c>
      <c r="E486" s="733">
        <v>50113001</v>
      </c>
      <c r="F486" s="732" t="s">
        <v>675</v>
      </c>
      <c r="G486" s="731" t="s">
        <v>687</v>
      </c>
      <c r="H486" s="731">
        <v>109710</v>
      </c>
      <c r="I486" s="731">
        <v>9710</v>
      </c>
      <c r="J486" s="731" t="s">
        <v>724</v>
      </c>
      <c r="K486" s="731" t="s">
        <v>1484</v>
      </c>
      <c r="L486" s="734">
        <v>70.33</v>
      </c>
      <c r="M486" s="734">
        <v>20</v>
      </c>
      <c r="N486" s="735">
        <v>1406.6</v>
      </c>
    </row>
    <row r="487" spans="1:14" ht="14.45" customHeight="1" x14ac:dyDescent="0.2">
      <c r="A487" s="729" t="s">
        <v>588</v>
      </c>
      <c r="B487" s="730" t="s">
        <v>589</v>
      </c>
      <c r="C487" s="731" t="s">
        <v>609</v>
      </c>
      <c r="D487" s="732" t="s">
        <v>610</v>
      </c>
      <c r="E487" s="733">
        <v>50113001</v>
      </c>
      <c r="F487" s="732" t="s">
        <v>675</v>
      </c>
      <c r="G487" s="731" t="s">
        <v>687</v>
      </c>
      <c r="H487" s="731">
        <v>109709</v>
      </c>
      <c r="I487" s="731">
        <v>9709</v>
      </c>
      <c r="J487" s="731" t="s">
        <v>724</v>
      </c>
      <c r="K487" s="731" t="s">
        <v>725</v>
      </c>
      <c r="L487" s="734">
        <v>64.899999396063279</v>
      </c>
      <c r="M487" s="734">
        <v>356</v>
      </c>
      <c r="N487" s="735">
        <v>23104.399784998528</v>
      </c>
    </row>
    <row r="488" spans="1:14" ht="14.45" customHeight="1" x14ac:dyDescent="0.2">
      <c r="A488" s="729" t="s">
        <v>588</v>
      </c>
      <c r="B488" s="730" t="s">
        <v>589</v>
      </c>
      <c r="C488" s="731" t="s">
        <v>609</v>
      </c>
      <c r="D488" s="732" t="s">
        <v>610</v>
      </c>
      <c r="E488" s="733">
        <v>50113001</v>
      </c>
      <c r="F488" s="732" t="s">
        <v>675</v>
      </c>
      <c r="G488" s="731" t="s">
        <v>676</v>
      </c>
      <c r="H488" s="731">
        <v>194852</v>
      </c>
      <c r="I488" s="731">
        <v>94852</v>
      </c>
      <c r="J488" s="731" t="s">
        <v>1485</v>
      </c>
      <c r="K488" s="731" t="s">
        <v>1486</v>
      </c>
      <c r="L488" s="734">
        <v>1029.3699999999997</v>
      </c>
      <c r="M488" s="734">
        <v>23</v>
      </c>
      <c r="N488" s="735">
        <v>23675.509999999991</v>
      </c>
    </row>
    <row r="489" spans="1:14" ht="14.45" customHeight="1" x14ac:dyDescent="0.2">
      <c r="A489" s="729" t="s">
        <v>588</v>
      </c>
      <c r="B489" s="730" t="s">
        <v>589</v>
      </c>
      <c r="C489" s="731" t="s">
        <v>609</v>
      </c>
      <c r="D489" s="732" t="s">
        <v>610</v>
      </c>
      <c r="E489" s="733">
        <v>50113001</v>
      </c>
      <c r="F489" s="732" t="s">
        <v>675</v>
      </c>
      <c r="G489" s="731" t="s">
        <v>687</v>
      </c>
      <c r="H489" s="731">
        <v>848251</v>
      </c>
      <c r="I489" s="731">
        <v>122632</v>
      </c>
      <c r="J489" s="731" t="s">
        <v>1487</v>
      </c>
      <c r="K489" s="731" t="s">
        <v>1488</v>
      </c>
      <c r="L489" s="734">
        <v>97</v>
      </c>
      <c r="M489" s="734">
        <v>1</v>
      </c>
      <c r="N489" s="735">
        <v>97</v>
      </c>
    </row>
    <row r="490" spans="1:14" ht="14.45" customHeight="1" x14ac:dyDescent="0.2">
      <c r="A490" s="729" t="s">
        <v>588</v>
      </c>
      <c r="B490" s="730" t="s">
        <v>589</v>
      </c>
      <c r="C490" s="731" t="s">
        <v>609</v>
      </c>
      <c r="D490" s="732" t="s">
        <v>610</v>
      </c>
      <c r="E490" s="733">
        <v>50113001</v>
      </c>
      <c r="F490" s="732" t="s">
        <v>675</v>
      </c>
      <c r="G490" s="731" t="s">
        <v>676</v>
      </c>
      <c r="H490" s="731">
        <v>188850</v>
      </c>
      <c r="I490" s="731">
        <v>188850</v>
      </c>
      <c r="J490" s="731" t="s">
        <v>1489</v>
      </c>
      <c r="K490" s="731" t="s">
        <v>1490</v>
      </c>
      <c r="L490" s="734">
        <v>39.219999999999992</v>
      </c>
      <c r="M490" s="734">
        <v>2</v>
      </c>
      <c r="N490" s="735">
        <v>78.439999999999984</v>
      </c>
    </row>
    <row r="491" spans="1:14" ht="14.45" customHeight="1" x14ac:dyDescent="0.2">
      <c r="A491" s="729" t="s">
        <v>588</v>
      </c>
      <c r="B491" s="730" t="s">
        <v>589</v>
      </c>
      <c r="C491" s="731" t="s">
        <v>609</v>
      </c>
      <c r="D491" s="732" t="s">
        <v>610</v>
      </c>
      <c r="E491" s="733">
        <v>50113001</v>
      </c>
      <c r="F491" s="732" t="s">
        <v>675</v>
      </c>
      <c r="G491" s="731" t="s">
        <v>676</v>
      </c>
      <c r="H491" s="731">
        <v>230920</v>
      </c>
      <c r="I491" s="731">
        <v>230920</v>
      </c>
      <c r="J491" s="731" t="s">
        <v>1491</v>
      </c>
      <c r="K491" s="731" t="s">
        <v>1492</v>
      </c>
      <c r="L491" s="734">
        <v>685.12293556085888</v>
      </c>
      <c r="M491" s="734">
        <v>838</v>
      </c>
      <c r="N491" s="735">
        <v>574133.01999999979</v>
      </c>
    </row>
    <row r="492" spans="1:14" ht="14.45" customHeight="1" x14ac:dyDescent="0.2">
      <c r="A492" s="729" t="s">
        <v>588</v>
      </c>
      <c r="B492" s="730" t="s">
        <v>589</v>
      </c>
      <c r="C492" s="731" t="s">
        <v>609</v>
      </c>
      <c r="D492" s="732" t="s">
        <v>610</v>
      </c>
      <c r="E492" s="733">
        <v>50113001</v>
      </c>
      <c r="F492" s="732" t="s">
        <v>675</v>
      </c>
      <c r="G492" s="731" t="s">
        <v>676</v>
      </c>
      <c r="H492" s="731">
        <v>230918</v>
      </c>
      <c r="I492" s="731">
        <v>230918</v>
      </c>
      <c r="J492" s="731" t="s">
        <v>1493</v>
      </c>
      <c r="K492" s="731" t="s">
        <v>1494</v>
      </c>
      <c r="L492" s="734">
        <v>147.62</v>
      </c>
      <c r="M492" s="734">
        <v>10</v>
      </c>
      <c r="N492" s="735">
        <v>1476.2</v>
      </c>
    </row>
    <row r="493" spans="1:14" ht="14.45" customHeight="1" x14ac:dyDescent="0.2">
      <c r="A493" s="729" t="s">
        <v>588</v>
      </c>
      <c r="B493" s="730" t="s">
        <v>589</v>
      </c>
      <c r="C493" s="731" t="s">
        <v>609</v>
      </c>
      <c r="D493" s="732" t="s">
        <v>610</v>
      </c>
      <c r="E493" s="733">
        <v>50113001</v>
      </c>
      <c r="F493" s="732" t="s">
        <v>675</v>
      </c>
      <c r="G493" s="731" t="s">
        <v>676</v>
      </c>
      <c r="H493" s="731">
        <v>988179</v>
      </c>
      <c r="I493" s="731">
        <v>0</v>
      </c>
      <c r="J493" s="731" t="s">
        <v>1495</v>
      </c>
      <c r="K493" s="731" t="s">
        <v>329</v>
      </c>
      <c r="L493" s="734">
        <v>87.389999999999986</v>
      </c>
      <c r="M493" s="734">
        <v>1</v>
      </c>
      <c r="N493" s="735">
        <v>87.389999999999986</v>
      </c>
    </row>
    <row r="494" spans="1:14" ht="14.45" customHeight="1" x14ac:dyDescent="0.2">
      <c r="A494" s="729" t="s">
        <v>588</v>
      </c>
      <c r="B494" s="730" t="s">
        <v>589</v>
      </c>
      <c r="C494" s="731" t="s">
        <v>609</v>
      </c>
      <c r="D494" s="732" t="s">
        <v>610</v>
      </c>
      <c r="E494" s="733">
        <v>50113001</v>
      </c>
      <c r="F494" s="732" t="s">
        <v>675</v>
      </c>
      <c r="G494" s="731" t="s">
        <v>676</v>
      </c>
      <c r="H494" s="731">
        <v>397057</v>
      </c>
      <c r="I494" s="731">
        <v>0</v>
      </c>
      <c r="J494" s="731" t="s">
        <v>1496</v>
      </c>
      <c r="K494" s="731" t="s">
        <v>329</v>
      </c>
      <c r="L494" s="734">
        <v>57.470000000000006</v>
      </c>
      <c r="M494" s="734">
        <v>5</v>
      </c>
      <c r="N494" s="735">
        <v>287.35000000000002</v>
      </c>
    </row>
    <row r="495" spans="1:14" ht="14.45" customHeight="1" x14ac:dyDescent="0.2">
      <c r="A495" s="729" t="s">
        <v>588</v>
      </c>
      <c r="B495" s="730" t="s">
        <v>589</v>
      </c>
      <c r="C495" s="731" t="s">
        <v>609</v>
      </c>
      <c r="D495" s="732" t="s">
        <v>610</v>
      </c>
      <c r="E495" s="733">
        <v>50113001</v>
      </c>
      <c r="F495" s="732" t="s">
        <v>675</v>
      </c>
      <c r="G495" s="731" t="s">
        <v>676</v>
      </c>
      <c r="H495" s="731">
        <v>244980</v>
      </c>
      <c r="I495" s="731">
        <v>244980</v>
      </c>
      <c r="J495" s="731" t="s">
        <v>1497</v>
      </c>
      <c r="K495" s="731" t="s">
        <v>1498</v>
      </c>
      <c r="L495" s="734">
        <v>57.85</v>
      </c>
      <c r="M495" s="734">
        <v>1</v>
      </c>
      <c r="N495" s="735">
        <v>57.85</v>
      </c>
    </row>
    <row r="496" spans="1:14" ht="14.45" customHeight="1" x14ac:dyDescent="0.2">
      <c r="A496" s="729" t="s">
        <v>588</v>
      </c>
      <c r="B496" s="730" t="s">
        <v>589</v>
      </c>
      <c r="C496" s="731" t="s">
        <v>609</v>
      </c>
      <c r="D496" s="732" t="s">
        <v>610</v>
      </c>
      <c r="E496" s="733">
        <v>50113001</v>
      </c>
      <c r="F496" s="732" t="s">
        <v>675</v>
      </c>
      <c r="G496" s="731" t="s">
        <v>676</v>
      </c>
      <c r="H496" s="731">
        <v>225261</v>
      </c>
      <c r="I496" s="731">
        <v>225261</v>
      </c>
      <c r="J496" s="731" t="s">
        <v>1499</v>
      </c>
      <c r="K496" s="731" t="s">
        <v>1500</v>
      </c>
      <c r="L496" s="734">
        <v>57.85599999999998</v>
      </c>
      <c r="M496" s="734">
        <v>5</v>
      </c>
      <c r="N496" s="735">
        <v>289.27999999999992</v>
      </c>
    </row>
    <row r="497" spans="1:14" ht="14.45" customHeight="1" x14ac:dyDescent="0.2">
      <c r="A497" s="729" t="s">
        <v>588</v>
      </c>
      <c r="B497" s="730" t="s">
        <v>589</v>
      </c>
      <c r="C497" s="731" t="s">
        <v>609</v>
      </c>
      <c r="D497" s="732" t="s">
        <v>610</v>
      </c>
      <c r="E497" s="733">
        <v>50113001</v>
      </c>
      <c r="F497" s="732" t="s">
        <v>675</v>
      </c>
      <c r="G497" s="731" t="s">
        <v>676</v>
      </c>
      <c r="H497" s="731">
        <v>216573</v>
      </c>
      <c r="I497" s="731">
        <v>216573</v>
      </c>
      <c r="J497" s="731" t="s">
        <v>1501</v>
      </c>
      <c r="K497" s="731" t="s">
        <v>1502</v>
      </c>
      <c r="L497" s="734">
        <v>61.702631578947376</v>
      </c>
      <c r="M497" s="734">
        <v>76</v>
      </c>
      <c r="N497" s="735">
        <v>4689.4000000000005</v>
      </c>
    </row>
    <row r="498" spans="1:14" ht="14.45" customHeight="1" x14ac:dyDescent="0.2">
      <c r="A498" s="729" t="s">
        <v>588</v>
      </c>
      <c r="B498" s="730" t="s">
        <v>589</v>
      </c>
      <c r="C498" s="731" t="s">
        <v>609</v>
      </c>
      <c r="D498" s="732" t="s">
        <v>610</v>
      </c>
      <c r="E498" s="733">
        <v>50113001</v>
      </c>
      <c r="F498" s="732" t="s">
        <v>675</v>
      </c>
      <c r="G498" s="731" t="s">
        <v>676</v>
      </c>
      <c r="H498" s="731">
        <v>100610</v>
      </c>
      <c r="I498" s="731">
        <v>610</v>
      </c>
      <c r="J498" s="731" t="s">
        <v>1503</v>
      </c>
      <c r="K498" s="731" t="s">
        <v>1504</v>
      </c>
      <c r="L498" s="734">
        <v>72.42</v>
      </c>
      <c r="M498" s="734">
        <v>108</v>
      </c>
      <c r="N498" s="735">
        <v>7821.36</v>
      </c>
    </row>
    <row r="499" spans="1:14" ht="14.45" customHeight="1" x14ac:dyDescent="0.2">
      <c r="A499" s="729" t="s">
        <v>588</v>
      </c>
      <c r="B499" s="730" t="s">
        <v>589</v>
      </c>
      <c r="C499" s="731" t="s">
        <v>609</v>
      </c>
      <c r="D499" s="732" t="s">
        <v>610</v>
      </c>
      <c r="E499" s="733">
        <v>50113001</v>
      </c>
      <c r="F499" s="732" t="s">
        <v>675</v>
      </c>
      <c r="G499" s="731" t="s">
        <v>676</v>
      </c>
      <c r="H499" s="731">
        <v>100612</v>
      </c>
      <c r="I499" s="731">
        <v>612</v>
      </c>
      <c r="J499" s="731" t="s">
        <v>1505</v>
      </c>
      <c r="K499" s="731" t="s">
        <v>808</v>
      </c>
      <c r="L499" s="734">
        <v>67.579999999999984</v>
      </c>
      <c r="M499" s="734">
        <v>80</v>
      </c>
      <c r="N499" s="735">
        <v>5406.3999999999987</v>
      </c>
    </row>
    <row r="500" spans="1:14" ht="14.45" customHeight="1" x14ac:dyDescent="0.2">
      <c r="A500" s="729" t="s">
        <v>588</v>
      </c>
      <c r="B500" s="730" t="s">
        <v>589</v>
      </c>
      <c r="C500" s="731" t="s">
        <v>609</v>
      </c>
      <c r="D500" s="732" t="s">
        <v>610</v>
      </c>
      <c r="E500" s="733">
        <v>50113001</v>
      </c>
      <c r="F500" s="732" t="s">
        <v>675</v>
      </c>
      <c r="G500" s="731" t="s">
        <v>676</v>
      </c>
      <c r="H500" s="731">
        <v>171615</v>
      </c>
      <c r="I500" s="731">
        <v>171615</v>
      </c>
      <c r="J500" s="731" t="s">
        <v>1506</v>
      </c>
      <c r="K500" s="731" t="s">
        <v>988</v>
      </c>
      <c r="L500" s="734">
        <v>167.12</v>
      </c>
      <c r="M500" s="734">
        <v>30</v>
      </c>
      <c r="N500" s="735">
        <v>5013.6000000000004</v>
      </c>
    </row>
    <row r="501" spans="1:14" ht="14.45" customHeight="1" x14ac:dyDescent="0.2">
      <c r="A501" s="729" t="s">
        <v>588</v>
      </c>
      <c r="B501" s="730" t="s">
        <v>589</v>
      </c>
      <c r="C501" s="731" t="s">
        <v>609</v>
      </c>
      <c r="D501" s="732" t="s">
        <v>610</v>
      </c>
      <c r="E501" s="733">
        <v>50113001</v>
      </c>
      <c r="F501" s="732" t="s">
        <v>675</v>
      </c>
      <c r="G501" s="731" t="s">
        <v>676</v>
      </c>
      <c r="H501" s="731">
        <v>171616</v>
      </c>
      <c r="I501" s="731">
        <v>171616</v>
      </c>
      <c r="J501" s="731" t="s">
        <v>1507</v>
      </c>
      <c r="K501" s="731" t="s">
        <v>990</v>
      </c>
      <c r="L501" s="734">
        <v>223.23</v>
      </c>
      <c r="M501" s="734">
        <v>13</v>
      </c>
      <c r="N501" s="735">
        <v>2901.99</v>
      </c>
    </row>
    <row r="502" spans="1:14" ht="14.45" customHeight="1" x14ac:dyDescent="0.2">
      <c r="A502" s="729" t="s">
        <v>588</v>
      </c>
      <c r="B502" s="730" t="s">
        <v>589</v>
      </c>
      <c r="C502" s="731" t="s">
        <v>609</v>
      </c>
      <c r="D502" s="732" t="s">
        <v>610</v>
      </c>
      <c r="E502" s="733">
        <v>50113001</v>
      </c>
      <c r="F502" s="732" t="s">
        <v>675</v>
      </c>
      <c r="G502" s="731" t="s">
        <v>676</v>
      </c>
      <c r="H502" s="731">
        <v>127698</v>
      </c>
      <c r="I502" s="731">
        <v>27698</v>
      </c>
      <c r="J502" s="731" t="s">
        <v>1508</v>
      </c>
      <c r="K502" s="731" t="s">
        <v>1509</v>
      </c>
      <c r="L502" s="734">
        <v>410.17</v>
      </c>
      <c r="M502" s="734">
        <v>1</v>
      </c>
      <c r="N502" s="735">
        <v>410.17</v>
      </c>
    </row>
    <row r="503" spans="1:14" ht="14.45" customHeight="1" x14ac:dyDescent="0.2">
      <c r="A503" s="729" t="s">
        <v>588</v>
      </c>
      <c r="B503" s="730" t="s">
        <v>589</v>
      </c>
      <c r="C503" s="731" t="s">
        <v>609</v>
      </c>
      <c r="D503" s="732" t="s">
        <v>610</v>
      </c>
      <c r="E503" s="733">
        <v>50113001</v>
      </c>
      <c r="F503" s="732" t="s">
        <v>675</v>
      </c>
      <c r="G503" s="731" t="s">
        <v>676</v>
      </c>
      <c r="H503" s="731">
        <v>395294</v>
      </c>
      <c r="I503" s="731">
        <v>180306</v>
      </c>
      <c r="J503" s="731" t="s">
        <v>1510</v>
      </c>
      <c r="K503" s="731" t="s">
        <v>1511</v>
      </c>
      <c r="L503" s="734">
        <v>205.63825806451624</v>
      </c>
      <c r="M503" s="734">
        <v>155</v>
      </c>
      <c r="N503" s="735">
        <v>31873.930000000015</v>
      </c>
    </row>
    <row r="504" spans="1:14" ht="14.45" customHeight="1" x14ac:dyDescent="0.2">
      <c r="A504" s="729" t="s">
        <v>588</v>
      </c>
      <c r="B504" s="730" t="s">
        <v>589</v>
      </c>
      <c r="C504" s="731" t="s">
        <v>609</v>
      </c>
      <c r="D504" s="732" t="s">
        <v>610</v>
      </c>
      <c r="E504" s="733">
        <v>50113001</v>
      </c>
      <c r="F504" s="732" t="s">
        <v>675</v>
      </c>
      <c r="G504" s="731" t="s">
        <v>676</v>
      </c>
      <c r="H504" s="731">
        <v>114711</v>
      </c>
      <c r="I504" s="731">
        <v>14711</v>
      </c>
      <c r="J504" s="731" t="s">
        <v>1512</v>
      </c>
      <c r="K504" s="731" t="s">
        <v>1513</v>
      </c>
      <c r="L504" s="734">
        <v>54.349999999999994</v>
      </c>
      <c r="M504" s="734">
        <v>1</v>
      </c>
      <c r="N504" s="735">
        <v>54.349999999999994</v>
      </c>
    </row>
    <row r="505" spans="1:14" ht="14.45" customHeight="1" x14ac:dyDescent="0.2">
      <c r="A505" s="729" t="s">
        <v>588</v>
      </c>
      <c r="B505" s="730" t="s">
        <v>589</v>
      </c>
      <c r="C505" s="731" t="s">
        <v>609</v>
      </c>
      <c r="D505" s="732" t="s">
        <v>610</v>
      </c>
      <c r="E505" s="733">
        <v>50113001</v>
      </c>
      <c r="F505" s="732" t="s">
        <v>675</v>
      </c>
      <c r="G505" s="731" t="s">
        <v>687</v>
      </c>
      <c r="H505" s="731">
        <v>189664</v>
      </c>
      <c r="I505" s="731">
        <v>189664</v>
      </c>
      <c r="J505" s="731" t="s">
        <v>1514</v>
      </c>
      <c r="K505" s="731" t="s">
        <v>1515</v>
      </c>
      <c r="L505" s="734">
        <v>262.35000000000002</v>
      </c>
      <c r="M505" s="734">
        <v>1</v>
      </c>
      <c r="N505" s="735">
        <v>262.35000000000002</v>
      </c>
    </row>
    <row r="506" spans="1:14" ht="14.45" customHeight="1" x14ac:dyDescent="0.2">
      <c r="A506" s="729" t="s">
        <v>588</v>
      </c>
      <c r="B506" s="730" t="s">
        <v>589</v>
      </c>
      <c r="C506" s="731" t="s">
        <v>609</v>
      </c>
      <c r="D506" s="732" t="s">
        <v>610</v>
      </c>
      <c r="E506" s="733">
        <v>50113001</v>
      </c>
      <c r="F506" s="732" t="s">
        <v>675</v>
      </c>
      <c r="G506" s="731" t="s">
        <v>687</v>
      </c>
      <c r="H506" s="731">
        <v>189657</v>
      </c>
      <c r="I506" s="731">
        <v>189657</v>
      </c>
      <c r="J506" s="731" t="s">
        <v>1514</v>
      </c>
      <c r="K506" s="731" t="s">
        <v>863</v>
      </c>
      <c r="L506" s="734">
        <v>77.13</v>
      </c>
      <c r="M506" s="734">
        <v>2</v>
      </c>
      <c r="N506" s="735">
        <v>154.26</v>
      </c>
    </row>
    <row r="507" spans="1:14" ht="14.45" customHeight="1" x14ac:dyDescent="0.2">
      <c r="A507" s="729" t="s">
        <v>588</v>
      </c>
      <c r="B507" s="730" t="s">
        <v>589</v>
      </c>
      <c r="C507" s="731" t="s">
        <v>609</v>
      </c>
      <c r="D507" s="732" t="s">
        <v>610</v>
      </c>
      <c r="E507" s="733">
        <v>50113001</v>
      </c>
      <c r="F507" s="732" t="s">
        <v>675</v>
      </c>
      <c r="G507" s="731" t="s">
        <v>676</v>
      </c>
      <c r="H507" s="731">
        <v>104380</v>
      </c>
      <c r="I507" s="731">
        <v>4380</v>
      </c>
      <c r="J507" s="731" t="s">
        <v>1516</v>
      </c>
      <c r="K507" s="731" t="s">
        <v>1517</v>
      </c>
      <c r="L507" s="734">
        <v>355.78</v>
      </c>
      <c r="M507" s="734">
        <v>2</v>
      </c>
      <c r="N507" s="735">
        <v>711.56</v>
      </c>
    </row>
    <row r="508" spans="1:14" ht="14.45" customHeight="1" x14ac:dyDescent="0.2">
      <c r="A508" s="729" t="s">
        <v>588</v>
      </c>
      <c r="B508" s="730" t="s">
        <v>589</v>
      </c>
      <c r="C508" s="731" t="s">
        <v>609</v>
      </c>
      <c r="D508" s="732" t="s">
        <v>610</v>
      </c>
      <c r="E508" s="733">
        <v>50113001</v>
      </c>
      <c r="F508" s="732" t="s">
        <v>675</v>
      </c>
      <c r="G508" s="731" t="s">
        <v>676</v>
      </c>
      <c r="H508" s="731">
        <v>169727</v>
      </c>
      <c r="I508" s="731">
        <v>169727</v>
      </c>
      <c r="J508" s="731" t="s">
        <v>1518</v>
      </c>
      <c r="K508" s="731" t="s">
        <v>1519</v>
      </c>
      <c r="L508" s="734">
        <v>46.660000000000004</v>
      </c>
      <c r="M508" s="734">
        <v>1</v>
      </c>
      <c r="N508" s="735">
        <v>46.660000000000004</v>
      </c>
    </row>
    <row r="509" spans="1:14" ht="14.45" customHeight="1" x14ac:dyDescent="0.2">
      <c r="A509" s="729" t="s">
        <v>588</v>
      </c>
      <c r="B509" s="730" t="s">
        <v>589</v>
      </c>
      <c r="C509" s="731" t="s">
        <v>609</v>
      </c>
      <c r="D509" s="732" t="s">
        <v>610</v>
      </c>
      <c r="E509" s="733">
        <v>50113001</v>
      </c>
      <c r="F509" s="732" t="s">
        <v>675</v>
      </c>
      <c r="G509" s="731" t="s">
        <v>676</v>
      </c>
      <c r="H509" s="731">
        <v>175025</v>
      </c>
      <c r="I509" s="731">
        <v>75025</v>
      </c>
      <c r="J509" s="731" t="s">
        <v>1520</v>
      </c>
      <c r="K509" s="731" t="s">
        <v>1521</v>
      </c>
      <c r="L509" s="734">
        <v>71.13333333333334</v>
      </c>
      <c r="M509" s="734">
        <v>3</v>
      </c>
      <c r="N509" s="735">
        <v>213.4</v>
      </c>
    </row>
    <row r="510" spans="1:14" ht="14.45" customHeight="1" x14ac:dyDescent="0.2">
      <c r="A510" s="729" t="s">
        <v>588</v>
      </c>
      <c r="B510" s="730" t="s">
        <v>589</v>
      </c>
      <c r="C510" s="731" t="s">
        <v>609</v>
      </c>
      <c r="D510" s="732" t="s">
        <v>610</v>
      </c>
      <c r="E510" s="733">
        <v>50113001</v>
      </c>
      <c r="F510" s="732" t="s">
        <v>675</v>
      </c>
      <c r="G510" s="731" t="s">
        <v>676</v>
      </c>
      <c r="H510" s="731">
        <v>100616</v>
      </c>
      <c r="I510" s="731">
        <v>616</v>
      </c>
      <c r="J510" s="731" t="s">
        <v>1520</v>
      </c>
      <c r="K510" s="731" t="s">
        <v>1522</v>
      </c>
      <c r="L510" s="734">
        <v>127.7111524163569</v>
      </c>
      <c r="M510" s="734">
        <v>26.9</v>
      </c>
      <c r="N510" s="735">
        <v>3435.4300000000003</v>
      </c>
    </row>
    <row r="511" spans="1:14" ht="14.45" customHeight="1" x14ac:dyDescent="0.2">
      <c r="A511" s="729" t="s">
        <v>588</v>
      </c>
      <c r="B511" s="730" t="s">
        <v>589</v>
      </c>
      <c r="C511" s="731" t="s">
        <v>609</v>
      </c>
      <c r="D511" s="732" t="s">
        <v>610</v>
      </c>
      <c r="E511" s="733">
        <v>50113001</v>
      </c>
      <c r="F511" s="732" t="s">
        <v>675</v>
      </c>
      <c r="G511" s="731" t="s">
        <v>676</v>
      </c>
      <c r="H511" s="731">
        <v>152225</v>
      </c>
      <c r="I511" s="731">
        <v>52225</v>
      </c>
      <c r="J511" s="731" t="s">
        <v>726</v>
      </c>
      <c r="K511" s="731" t="s">
        <v>727</v>
      </c>
      <c r="L511" s="734">
        <v>611.04999999999995</v>
      </c>
      <c r="M511" s="734">
        <v>3</v>
      </c>
      <c r="N511" s="735">
        <v>1833.1499999999999</v>
      </c>
    </row>
    <row r="512" spans="1:14" ht="14.45" customHeight="1" x14ac:dyDescent="0.2">
      <c r="A512" s="729" t="s">
        <v>588</v>
      </c>
      <c r="B512" s="730" t="s">
        <v>589</v>
      </c>
      <c r="C512" s="731" t="s">
        <v>609</v>
      </c>
      <c r="D512" s="732" t="s">
        <v>610</v>
      </c>
      <c r="E512" s="733">
        <v>50113001</v>
      </c>
      <c r="F512" s="732" t="s">
        <v>675</v>
      </c>
      <c r="G512" s="731" t="s">
        <v>676</v>
      </c>
      <c r="H512" s="731">
        <v>216469</v>
      </c>
      <c r="I512" s="731">
        <v>216469</v>
      </c>
      <c r="J512" s="731" t="s">
        <v>1523</v>
      </c>
      <c r="K512" s="731" t="s">
        <v>1524</v>
      </c>
      <c r="L512" s="734">
        <v>58.395333333333333</v>
      </c>
      <c r="M512" s="734">
        <v>15</v>
      </c>
      <c r="N512" s="735">
        <v>875.93</v>
      </c>
    </row>
    <row r="513" spans="1:14" ht="14.45" customHeight="1" x14ac:dyDescent="0.2">
      <c r="A513" s="729" t="s">
        <v>588</v>
      </c>
      <c r="B513" s="730" t="s">
        <v>589</v>
      </c>
      <c r="C513" s="731" t="s">
        <v>609</v>
      </c>
      <c r="D513" s="732" t="s">
        <v>610</v>
      </c>
      <c r="E513" s="733">
        <v>50113001</v>
      </c>
      <c r="F513" s="732" t="s">
        <v>675</v>
      </c>
      <c r="G513" s="731" t="s">
        <v>676</v>
      </c>
      <c r="H513" s="731">
        <v>850095</v>
      </c>
      <c r="I513" s="731">
        <v>120406</v>
      </c>
      <c r="J513" s="731" t="s">
        <v>1523</v>
      </c>
      <c r="K513" s="731" t="s">
        <v>1524</v>
      </c>
      <c r="L513" s="734">
        <v>58.393000000000008</v>
      </c>
      <c r="M513" s="734">
        <v>20</v>
      </c>
      <c r="N513" s="735">
        <v>1167.8600000000001</v>
      </c>
    </row>
    <row r="514" spans="1:14" ht="14.45" customHeight="1" x14ac:dyDescent="0.2">
      <c r="A514" s="729" t="s">
        <v>588</v>
      </c>
      <c r="B514" s="730" t="s">
        <v>589</v>
      </c>
      <c r="C514" s="731" t="s">
        <v>609</v>
      </c>
      <c r="D514" s="732" t="s">
        <v>610</v>
      </c>
      <c r="E514" s="733">
        <v>50113001</v>
      </c>
      <c r="F514" s="732" t="s">
        <v>675</v>
      </c>
      <c r="G514" s="731" t="s">
        <v>676</v>
      </c>
      <c r="H514" s="731">
        <v>216470</v>
      </c>
      <c r="I514" s="731">
        <v>216470</v>
      </c>
      <c r="J514" s="731" t="s">
        <v>1525</v>
      </c>
      <c r="K514" s="731" t="s">
        <v>1526</v>
      </c>
      <c r="L514" s="734">
        <v>67.605507246376803</v>
      </c>
      <c r="M514" s="734">
        <v>69</v>
      </c>
      <c r="N514" s="735">
        <v>4664.78</v>
      </c>
    </row>
    <row r="515" spans="1:14" ht="14.45" customHeight="1" x14ac:dyDescent="0.2">
      <c r="A515" s="729" t="s">
        <v>588</v>
      </c>
      <c r="B515" s="730" t="s">
        <v>589</v>
      </c>
      <c r="C515" s="731" t="s">
        <v>609</v>
      </c>
      <c r="D515" s="732" t="s">
        <v>610</v>
      </c>
      <c r="E515" s="733">
        <v>50113001</v>
      </c>
      <c r="F515" s="732" t="s">
        <v>675</v>
      </c>
      <c r="G515" s="731" t="s">
        <v>676</v>
      </c>
      <c r="H515" s="731">
        <v>848632</v>
      </c>
      <c r="I515" s="731">
        <v>125315</v>
      </c>
      <c r="J515" s="731" t="s">
        <v>1527</v>
      </c>
      <c r="K515" s="731" t="s">
        <v>1528</v>
      </c>
      <c r="L515" s="734">
        <v>58.149999999999991</v>
      </c>
      <c r="M515" s="734">
        <v>118</v>
      </c>
      <c r="N515" s="735">
        <v>6861.6999999999989</v>
      </c>
    </row>
    <row r="516" spans="1:14" ht="14.45" customHeight="1" x14ac:dyDescent="0.2">
      <c r="A516" s="729" t="s">
        <v>588</v>
      </c>
      <c r="B516" s="730" t="s">
        <v>589</v>
      </c>
      <c r="C516" s="731" t="s">
        <v>609</v>
      </c>
      <c r="D516" s="732" t="s">
        <v>610</v>
      </c>
      <c r="E516" s="733">
        <v>50113001</v>
      </c>
      <c r="F516" s="732" t="s">
        <v>675</v>
      </c>
      <c r="G516" s="731" t="s">
        <v>676</v>
      </c>
      <c r="H516" s="731">
        <v>148578</v>
      </c>
      <c r="I516" s="731">
        <v>48578</v>
      </c>
      <c r="J516" s="731" t="s">
        <v>1527</v>
      </c>
      <c r="K516" s="731" t="s">
        <v>1529</v>
      </c>
      <c r="L516" s="734">
        <v>54.919999999999995</v>
      </c>
      <c r="M516" s="734">
        <v>5</v>
      </c>
      <c r="N516" s="735">
        <v>274.59999999999997</v>
      </c>
    </row>
    <row r="517" spans="1:14" ht="14.45" customHeight="1" x14ac:dyDescent="0.2">
      <c r="A517" s="729" t="s">
        <v>588</v>
      </c>
      <c r="B517" s="730" t="s">
        <v>589</v>
      </c>
      <c r="C517" s="731" t="s">
        <v>609</v>
      </c>
      <c r="D517" s="732" t="s">
        <v>610</v>
      </c>
      <c r="E517" s="733">
        <v>50113001</v>
      </c>
      <c r="F517" s="732" t="s">
        <v>675</v>
      </c>
      <c r="G517" s="731" t="s">
        <v>676</v>
      </c>
      <c r="H517" s="731">
        <v>160164</v>
      </c>
      <c r="I517" s="731">
        <v>60164</v>
      </c>
      <c r="J517" s="731" t="s">
        <v>1530</v>
      </c>
      <c r="K517" s="731" t="s">
        <v>1531</v>
      </c>
      <c r="L517" s="734">
        <v>138.5</v>
      </c>
      <c r="M517" s="734">
        <v>1</v>
      </c>
      <c r="N517" s="735">
        <v>138.5</v>
      </c>
    </row>
    <row r="518" spans="1:14" ht="14.45" customHeight="1" x14ac:dyDescent="0.2">
      <c r="A518" s="729" t="s">
        <v>588</v>
      </c>
      <c r="B518" s="730" t="s">
        <v>589</v>
      </c>
      <c r="C518" s="731" t="s">
        <v>609</v>
      </c>
      <c r="D518" s="732" t="s">
        <v>610</v>
      </c>
      <c r="E518" s="733">
        <v>50113001</v>
      </c>
      <c r="F518" s="732" t="s">
        <v>675</v>
      </c>
      <c r="G518" s="731" t="s">
        <v>676</v>
      </c>
      <c r="H518" s="731">
        <v>101845</v>
      </c>
      <c r="I518" s="731">
        <v>1845</v>
      </c>
      <c r="J518" s="731" t="s">
        <v>1532</v>
      </c>
      <c r="K518" s="731" t="s">
        <v>1533</v>
      </c>
      <c r="L518" s="734">
        <v>75.03</v>
      </c>
      <c r="M518" s="734">
        <v>4</v>
      </c>
      <c r="N518" s="735">
        <v>300.12</v>
      </c>
    </row>
    <row r="519" spans="1:14" ht="14.45" customHeight="1" x14ac:dyDescent="0.2">
      <c r="A519" s="729" t="s">
        <v>588</v>
      </c>
      <c r="B519" s="730" t="s">
        <v>589</v>
      </c>
      <c r="C519" s="731" t="s">
        <v>609</v>
      </c>
      <c r="D519" s="732" t="s">
        <v>610</v>
      </c>
      <c r="E519" s="733">
        <v>50113001</v>
      </c>
      <c r="F519" s="732" t="s">
        <v>675</v>
      </c>
      <c r="G519" s="731" t="s">
        <v>676</v>
      </c>
      <c r="H519" s="731">
        <v>115849</v>
      </c>
      <c r="I519" s="731">
        <v>15849</v>
      </c>
      <c r="J519" s="731" t="s">
        <v>1534</v>
      </c>
      <c r="K519" s="731" t="s">
        <v>1535</v>
      </c>
      <c r="L519" s="734">
        <v>275.57999999999993</v>
      </c>
      <c r="M519" s="734">
        <v>1</v>
      </c>
      <c r="N519" s="735">
        <v>275.57999999999993</v>
      </c>
    </row>
    <row r="520" spans="1:14" ht="14.45" customHeight="1" x14ac:dyDescent="0.2">
      <c r="A520" s="729" t="s">
        <v>588</v>
      </c>
      <c r="B520" s="730" t="s">
        <v>589</v>
      </c>
      <c r="C520" s="731" t="s">
        <v>609</v>
      </c>
      <c r="D520" s="732" t="s">
        <v>610</v>
      </c>
      <c r="E520" s="733">
        <v>50113001</v>
      </c>
      <c r="F520" s="732" t="s">
        <v>675</v>
      </c>
      <c r="G520" s="731" t="s">
        <v>676</v>
      </c>
      <c r="H520" s="731">
        <v>191836</v>
      </c>
      <c r="I520" s="731">
        <v>91836</v>
      </c>
      <c r="J520" s="731" t="s">
        <v>1536</v>
      </c>
      <c r="K520" s="731" t="s">
        <v>1537</v>
      </c>
      <c r="L520" s="734">
        <v>44.609999999999992</v>
      </c>
      <c r="M520" s="734">
        <v>2</v>
      </c>
      <c r="N520" s="735">
        <v>89.219999999999985</v>
      </c>
    </row>
    <row r="521" spans="1:14" ht="14.45" customHeight="1" x14ac:dyDescent="0.2">
      <c r="A521" s="729" t="s">
        <v>588</v>
      </c>
      <c r="B521" s="730" t="s">
        <v>589</v>
      </c>
      <c r="C521" s="731" t="s">
        <v>609</v>
      </c>
      <c r="D521" s="732" t="s">
        <v>610</v>
      </c>
      <c r="E521" s="733">
        <v>50113001</v>
      </c>
      <c r="F521" s="732" t="s">
        <v>675</v>
      </c>
      <c r="G521" s="731" t="s">
        <v>676</v>
      </c>
      <c r="H521" s="731">
        <v>204678</v>
      </c>
      <c r="I521" s="731">
        <v>204678</v>
      </c>
      <c r="J521" s="731" t="s">
        <v>1538</v>
      </c>
      <c r="K521" s="731" t="s">
        <v>750</v>
      </c>
      <c r="L521" s="734">
        <v>35.130000000000003</v>
      </c>
      <c r="M521" s="734">
        <v>3</v>
      </c>
      <c r="N521" s="735">
        <v>105.39</v>
      </c>
    </row>
    <row r="522" spans="1:14" ht="14.45" customHeight="1" x14ac:dyDescent="0.2">
      <c r="A522" s="729" t="s">
        <v>588</v>
      </c>
      <c r="B522" s="730" t="s">
        <v>589</v>
      </c>
      <c r="C522" s="731" t="s">
        <v>609</v>
      </c>
      <c r="D522" s="732" t="s">
        <v>610</v>
      </c>
      <c r="E522" s="733">
        <v>50113001</v>
      </c>
      <c r="F522" s="732" t="s">
        <v>675</v>
      </c>
      <c r="G522" s="731" t="s">
        <v>676</v>
      </c>
      <c r="H522" s="731">
        <v>226000</v>
      </c>
      <c r="I522" s="731">
        <v>226000</v>
      </c>
      <c r="J522" s="731" t="s">
        <v>1539</v>
      </c>
      <c r="K522" s="731" t="s">
        <v>1540</v>
      </c>
      <c r="L522" s="734">
        <v>340.62333333333328</v>
      </c>
      <c r="M522" s="734">
        <v>12</v>
      </c>
      <c r="N522" s="735">
        <v>4087.4799999999996</v>
      </c>
    </row>
    <row r="523" spans="1:14" ht="14.45" customHeight="1" x14ac:dyDescent="0.2">
      <c r="A523" s="729" t="s">
        <v>588</v>
      </c>
      <c r="B523" s="730" t="s">
        <v>589</v>
      </c>
      <c r="C523" s="731" t="s">
        <v>609</v>
      </c>
      <c r="D523" s="732" t="s">
        <v>610</v>
      </c>
      <c r="E523" s="733">
        <v>50113001</v>
      </c>
      <c r="F523" s="732" t="s">
        <v>675</v>
      </c>
      <c r="G523" s="731" t="s">
        <v>676</v>
      </c>
      <c r="H523" s="731">
        <v>132090</v>
      </c>
      <c r="I523" s="731">
        <v>32090</v>
      </c>
      <c r="J523" s="731" t="s">
        <v>1541</v>
      </c>
      <c r="K523" s="731" t="s">
        <v>1542</v>
      </c>
      <c r="L523" s="734">
        <v>27.36000000000001</v>
      </c>
      <c r="M523" s="734">
        <v>3</v>
      </c>
      <c r="N523" s="735">
        <v>82.080000000000027</v>
      </c>
    </row>
    <row r="524" spans="1:14" ht="14.45" customHeight="1" x14ac:dyDescent="0.2">
      <c r="A524" s="729" t="s">
        <v>588</v>
      </c>
      <c r="B524" s="730" t="s">
        <v>589</v>
      </c>
      <c r="C524" s="731" t="s">
        <v>609</v>
      </c>
      <c r="D524" s="732" t="s">
        <v>610</v>
      </c>
      <c r="E524" s="733">
        <v>50113001</v>
      </c>
      <c r="F524" s="732" t="s">
        <v>675</v>
      </c>
      <c r="G524" s="731" t="s">
        <v>676</v>
      </c>
      <c r="H524" s="731">
        <v>230438</v>
      </c>
      <c r="I524" s="731">
        <v>230438</v>
      </c>
      <c r="J524" s="731" t="s">
        <v>1543</v>
      </c>
      <c r="K524" s="731" t="s">
        <v>1544</v>
      </c>
      <c r="L524" s="734">
        <v>71.470000000000013</v>
      </c>
      <c r="M524" s="734">
        <v>1</v>
      </c>
      <c r="N524" s="735">
        <v>71.470000000000013</v>
      </c>
    </row>
    <row r="525" spans="1:14" ht="14.45" customHeight="1" x14ac:dyDescent="0.2">
      <c r="A525" s="729" t="s">
        <v>588</v>
      </c>
      <c r="B525" s="730" t="s">
        <v>589</v>
      </c>
      <c r="C525" s="731" t="s">
        <v>609</v>
      </c>
      <c r="D525" s="732" t="s">
        <v>610</v>
      </c>
      <c r="E525" s="733">
        <v>50113001</v>
      </c>
      <c r="F525" s="732" t="s">
        <v>675</v>
      </c>
      <c r="G525" s="731" t="s">
        <v>676</v>
      </c>
      <c r="H525" s="731">
        <v>216865</v>
      </c>
      <c r="I525" s="731">
        <v>216865</v>
      </c>
      <c r="J525" s="731" t="s">
        <v>1545</v>
      </c>
      <c r="K525" s="731" t="s">
        <v>1546</v>
      </c>
      <c r="L525" s="734">
        <v>54.620000000000012</v>
      </c>
      <c r="M525" s="734">
        <v>1</v>
      </c>
      <c r="N525" s="735">
        <v>54.620000000000012</v>
      </c>
    </row>
    <row r="526" spans="1:14" ht="14.45" customHeight="1" x14ac:dyDescent="0.2">
      <c r="A526" s="729" t="s">
        <v>588</v>
      </c>
      <c r="B526" s="730" t="s">
        <v>589</v>
      </c>
      <c r="C526" s="731" t="s">
        <v>609</v>
      </c>
      <c r="D526" s="732" t="s">
        <v>610</v>
      </c>
      <c r="E526" s="733">
        <v>50113001</v>
      </c>
      <c r="F526" s="732" t="s">
        <v>675</v>
      </c>
      <c r="G526" s="731" t="s">
        <v>676</v>
      </c>
      <c r="H526" s="731">
        <v>242203</v>
      </c>
      <c r="I526" s="731">
        <v>242203</v>
      </c>
      <c r="J526" s="731" t="s">
        <v>1547</v>
      </c>
      <c r="K526" s="731" t="s">
        <v>1548</v>
      </c>
      <c r="L526" s="734">
        <v>104.5</v>
      </c>
      <c r="M526" s="734">
        <v>16</v>
      </c>
      <c r="N526" s="735">
        <v>1672</v>
      </c>
    </row>
    <row r="527" spans="1:14" ht="14.45" customHeight="1" x14ac:dyDescent="0.2">
      <c r="A527" s="729" t="s">
        <v>588</v>
      </c>
      <c r="B527" s="730" t="s">
        <v>589</v>
      </c>
      <c r="C527" s="731" t="s">
        <v>609</v>
      </c>
      <c r="D527" s="732" t="s">
        <v>610</v>
      </c>
      <c r="E527" s="733">
        <v>50113001</v>
      </c>
      <c r="F527" s="732" t="s">
        <v>675</v>
      </c>
      <c r="G527" s="731" t="s">
        <v>676</v>
      </c>
      <c r="H527" s="731">
        <v>215851</v>
      </c>
      <c r="I527" s="731">
        <v>215851</v>
      </c>
      <c r="J527" s="731" t="s">
        <v>1549</v>
      </c>
      <c r="K527" s="731" t="s">
        <v>1550</v>
      </c>
      <c r="L527" s="734">
        <v>290.06</v>
      </c>
      <c r="M527" s="734">
        <v>13</v>
      </c>
      <c r="N527" s="735">
        <v>3770.7799999999997</v>
      </c>
    </row>
    <row r="528" spans="1:14" ht="14.45" customHeight="1" x14ac:dyDescent="0.2">
      <c r="A528" s="729" t="s">
        <v>588</v>
      </c>
      <c r="B528" s="730" t="s">
        <v>589</v>
      </c>
      <c r="C528" s="731" t="s">
        <v>609</v>
      </c>
      <c r="D528" s="732" t="s">
        <v>610</v>
      </c>
      <c r="E528" s="733">
        <v>50113001</v>
      </c>
      <c r="F528" s="732" t="s">
        <v>675</v>
      </c>
      <c r="G528" s="731" t="s">
        <v>687</v>
      </c>
      <c r="H528" s="731">
        <v>142755</v>
      </c>
      <c r="I528" s="731">
        <v>42755</v>
      </c>
      <c r="J528" s="731" t="s">
        <v>1551</v>
      </c>
      <c r="K528" s="731" t="s">
        <v>1552</v>
      </c>
      <c r="L528" s="734">
        <v>380.49</v>
      </c>
      <c r="M528" s="734">
        <v>1</v>
      </c>
      <c r="N528" s="735">
        <v>380.49</v>
      </c>
    </row>
    <row r="529" spans="1:14" ht="14.45" customHeight="1" x14ac:dyDescent="0.2">
      <c r="A529" s="729" t="s">
        <v>588</v>
      </c>
      <c r="B529" s="730" t="s">
        <v>589</v>
      </c>
      <c r="C529" s="731" t="s">
        <v>609</v>
      </c>
      <c r="D529" s="732" t="s">
        <v>610</v>
      </c>
      <c r="E529" s="733">
        <v>50113001</v>
      </c>
      <c r="F529" s="732" t="s">
        <v>675</v>
      </c>
      <c r="G529" s="731" t="s">
        <v>676</v>
      </c>
      <c r="H529" s="731">
        <v>502132</v>
      </c>
      <c r="I529" s="731">
        <v>9999999</v>
      </c>
      <c r="J529" s="731" t="s">
        <v>1553</v>
      </c>
      <c r="K529" s="731" t="s">
        <v>1554</v>
      </c>
      <c r="L529" s="734">
        <v>325.68</v>
      </c>
      <c r="M529" s="734">
        <v>4</v>
      </c>
      <c r="N529" s="735">
        <v>1302.72</v>
      </c>
    </row>
    <row r="530" spans="1:14" ht="14.45" customHeight="1" x14ac:dyDescent="0.2">
      <c r="A530" s="729" t="s">
        <v>588</v>
      </c>
      <c r="B530" s="730" t="s">
        <v>589</v>
      </c>
      <c r="C530" s="731" t="s">
        <v>609</v>
      </c>
      <c r="D530" s="732" t="s">
        <v>610</v>
      </c>
      <c r="E530" s="733">
        <v>50113001</v>
      </c>
      <c r="F530" s="732" t="s">
        <v>675</v>
      </c>
      <c r="G530" s="731" t="s">
        <v>676</v>
      </c>
      <c r="H530" s="731">
        <v>102829</v>
      </c>
      <c r="I530" s="731">
        <v>2829</v>
      </c>
      <c r="J530" s="731" t="s">
        <v>1555</v>
      </c>
      <c r="K530" s="731" t="s">
        <v>1556</v>
      </c>
      <c r="L530" s="734">
        <v>26.989999999999991</v>
      </c>
      <c r="M530" s="734">
        <v>1</v>
      </c>
      <c r="N530" s="735">
        <v>26.989999999999991</v>
      </c>
    </row>
    <row r="531" spans="1:14" ht="14.45" customHeight="1" x14ac:dyDescent="0.2">
      <c r="A531" s="729" t="s">
        <v>588</v>
      </c>
      <c r="B531" s="730" t="s">
        <v>589</v>
      </c>
      <c r="C531" s="731" t="s">
        <v>609</v>
      </c>
      <c r="D531" s="732" t="s">
        <v>610</v>
      </c>
      <c r="E531" s="733">
        <v>50113001</v>
      </c>
      <c r="F531" s="732" t="s">
        <v>675</v>
      </c>
      <c r="G531" s="731" t="s">
        <v>676</v>
      </c>
      <c r="H531" s="731">
        <v>102828</v>
      </c>
      <c r="I531" s="731">
        <v>2828</v>
      </c>
      <c r="J531" s="731" t="s">
        <v>1555</v>
      </c>
      <c r="K531" s="731" t="s">
        <v>1557</v>
      </c>
      <c r="L531" s="734">
        <v>42.77</v>
      </c>
      <c r="M531" s="734">
        <v>1</v>
      </c>
      <c r="N531" s="735">
        <v>42.77</v>
      </c>
    </row>
    <row r="532" spans="1:14" ht="14.45" customHeight="1" x14ac:dyDescent="0.2">
      <c r="A532" s="729" t="s">
        <v>588</v>
      </c>
      <c r="B532" s="730" t="s">
        <v>589</v>
      </c>
      <c r="C532" s="731" t="s">
        <v>609</v>
      </c>
      <c r="D532" s="732" t="s">
        <v>610</v>
      </c>
      <c r="E532" s="733">
        <v>50113001</v>
      </c>
      <c r="F532" s="732" t="s">
        <v>675</v>
      </c>
      <c r="G532" s="731" t="s">
        <v>687</v>
      </c>
      <c r="H532" s="731">
        <v>15866</v>
      </c>
      <c r="I532" s="731">
        <v>15866</v>
      </c>
      <c r="J532" s="731" t="s">
        <v>1558</v>
      </c>
      <c r="K532" s="731" t="s">
        <v>1559</v>
      </c>
      <c r="L532" s="734">
        <v>200.95999999999998</v>
      </c>
      <c r="M532" s="734">
        <v>1</v>
      </c>
      <c r="N532" s="735">
        <v>200.95999999999998</v>
      </c>
    </row>
    <row r="533" spans="1:14" ht="14.45" customHeight="1" x14ac:dyDescent="0.2">
      <c r="A533" s="729" t="s">
        <v>588</v>
      </c>
      <c r="B533" s="730" t="s">
        <v>589</v>
      </c>
      <c r="C533" s="731" t="s">
        <v>609</v>
      </c>
      <c r="D533" s="732" t="s">
        <v>610</v>
      </c>
      <c r="E533" s="733">
        <v>50113001</v>
      </c>
      <c r="F533" s="732" t="s">
        <v>675</v>
      </c>
      <c r="G533" s="731" t="s">
        <v>676</v>
      </c>
      <c r="H533" s="731">
        <v>146444</v>
      </c>
      <c r="I533" s="731">
        <v>46444</v>
      </c>
      <c r="J533" s="731" t="s">
        <v>1560</v>
      </c>
      <c r="K533" s="731" t="s">
        <v>1561</v>
      </c>
      <c r="L533" s="734">
        <v>298.35999999999996</v>
      </c>
      <c r="M533" s="734">
        <v>1</v>
      </c>
      <c r="N533" s="735">
        <v>298.35999999999996</v>
      </c>
    </row>
    <row r="534" spans="1:14" ht="14.45" customHeight="1" x14ac:dyDescent="0.2">
      <c r="A534" s="729" t="s">
        <v>588</v>
      </c>
      <c r="B534" s="730" t="s">
        <v>589</v>
      </c>
      <c r="C534" s="731" t="s">
        <v>609</v>
      </c>
      <c r="D534" s="732" t="s">
        <v>610</v>
      </c>
      <c r="E534" s="733">
        <v>50113001</v>
      </c>
      <c r="F534" s="732" t="s">
        <v>675</v>
      </c>
      <c r="G534" s="731" t="s">
        <v>676</v>
      </c>
      <c r="H534" s="731">
        <v>169251</v>
      </c>
      <c r="I534" s="731">
        <v>169251</v>
      </c>
      <c r="J534" s="731" t="s">
        <v>1562</v>
      </c>
      <c r="K534" s="731" t="s">
        <v>1563</v>
      </c>
      <c r="L534" s="734">
        <v>61.373333333333342</v>
      </c>
      <c r="M534" s="734">
        <v>3</v>
      </c>
      <c r="N534" s="735">
        <v>184.12000000000003</v>
      </c>
    </row>
    <row r="535" spans="1:14" ht="14.45" customHeight="1" x14ac:dyDescent="0.2">
      <c r="A535" s="729" t="s">
        <v>588</v>
      </c>
      <c r="B535" s="730" t="s">
        <v>589</v>
      </c>
      <c r="C535" s="731" t="s">
        <v>609</v>
      </c>
      <c r="D535" s="732" t="s">
        <v>610</v>
      </c>
      <c r="E535" s="733">
        <v>50113001</v>
      </c>
      <c r="F535" s="732" t="s">
        <v>675</v>
      </c>
      <c r="G535" s="731" t="s">
        <v>687</v>
      </c>
      <c r="H535" s="731">
        <v>174700</v>
      </c>
      <c r="I535" s="731">
        <v>174700</v>
      </c>
      <c r="J535" s="731" t="s">
        <v>1564</v>
      </c>
      <c r="K535" s="731" t="s">
        <v>974</v>
      </c>
      <c r="L535" s="734">
        <v>723.17999999999984</v>
      </c>
      <c r="M535" s="734">
        <v>2</v>
      </c>
      <c r="N535" s="735">
        <v>1446.3599999999997</v>
      </c>
    </row>
    <row r="536" spans="1:14" ht="14.45" customHeight="1" x14ac:dyDescent="0.2">
      <c r="A536" s="729" t="s">
        <v>588</v>
      </c>
      <c r="B536" s="730" t="s">
        <v>589</v>
      </c>
      <c r="C536" s="731" t="s">
        <v>609</v>
      </c>
      <c r="D536" s="732" t="s">
        <v>610</v>
      </c>
      <c r="E536" s="733">
        <v>50113001</v>
      </c>
      <c r="F536" s="732" t="s">
        <v>675</v>
      </c>
      <c r="G536" s="731" t="s">
        <v>687</v>
      </c>
      <c r="H536" s="731">
        <v>150318</v>
      </c>
      <c r="I536" s="731">
        <v>50318</v>
      </c>
      <c r="J536" s="731" t="s">
        <v>1565</v>
      </c>
      <c r="K536" s="731" t="s">
        <v>1566</v>
      </c>
      <c r="L536" s="734">
        <v>121.95</v>
      </c>
      <c r="M536" s="734">
        <v>1</v>
      </c>
      <c r="N536" s="735">
        <v>121.95</v>
      </c>
    </row>
    <row r="537" spans="1:14" ht="14.45" customHeight="1" x14ac:dyDescent="0.2">
      <c r="A537" s="729" t="s">
        <v>588</v>
      </c>
      <c r="B537" s="730" t="s">
        <v>589</v>
      </c>
      <c r="C537" s="731" t="s">
        <v>609</v>
      </c>
      <c r="D537" s="732" t="s">
        <v>610</v>
      </c>
      <c r="E537" s="733">
        <v>50113001</v>
      </c>
      <c r="F537" s="732" t="s">
        <v>675</v>
      </c>
      <c r="G537" s="731" t="s">
        <v>687</v>
      </c>
      <c r="H537" s="731">
        <v>850551</v>
      </c>
      <c r="I537" s="731">
        <v>167859</v>
      </c>
      <c r="J537" s="731" t="s">
        <v>1567</v>
      </c>
      <c r="K537" s="731" t="s">
        <v>1568</v>
      </c>
      <c r="L537" s="734">
        <v>176.91</v>
      </c>
      <c r="M537" s="734">
        <v>1</v>
      </c>
      <c r="N537" s="735">
        <v>176.91</v>
      </c>
    </row>
    <row r="538" spans="1:14" ht="14.45" customHeight="1" x14ac:dyDescent="0.2">
      <c r="A538" s="729" t="s">
        <v>588</v>
      </c>
      <c r="B538" s="730" t="s">
        <v>589</v>
      </c>
      <c r="C538" s="731" t="s">
        <v>609</v>
      </c>
      <c r="D538" s="732" t="s">
        <v>610</v>
      </c>
      <c r="E538" s="733">
        <v>50113001</v>
      </c>
      <c r="F538" s="732" t="s">
        <v>675</v>
      </c>
      <c r="G538" s="731" t="s">
        <v>676</v>
      </c>
      <c r="H538" s="731">
        <v>102130</v>
      </c>
      <c r="I538" s="731">
        <v>2130</v>
      </c>
      <c r="J538" s="731" t="s">
        <v>1569</v>
      </c>
      <c r="K538" s="731" t="s">
        <v>1100</v>
      </c>
      <c r="L538" s="734">
        <v>154.96</v>
      </c>
      <c r="M538" s="734">
        <v>1</v>
      </c>
      <c r="N538" s="735">
        <v>154.96</v>
      </c>
    </row>
    <row r="539" spans="1:14" ht="14.45" customHeight="1" x14ac:dyDescent="0.2">
      <c r="A539" s="729" t="s">
        <v>588</v>
      </c>
      <c r="B539" s="730" t="s">
        <v>589</v>
      </c>
      <c r="C539" s="731" t="s">
        <v>609</v>
      </c>
      <c r="D539" s="732" t="s">
        <v>610</v>
      </c>
      <c r="E539" s="733">
        <v>50113001</v>
      </c>
      <c r="F539" s="732" t="s">
        <v>675</v>
      </c>
      <c r="G539" s="731" t="s">
        <v>676</v>
      </c>
      <c r="H539" s="731">
        <v>205392</v>
      </c>
      <c r="I539" s="731">
        <v>205392</v>
      </c>
      <c r="J539" s="731" t="s">
        <v>1570</v>
      </c>
      <c r="K539" s="731" t="s">
        <v>1571</v>
      </c>
      <c r="L539" s="734">
        <v>122.18000000000002</v>
      </c>
      <c r="M539" s="734">
        <v>1</v>
      </c>
      <c r="N539" s="735">
        <v>122.18000000000002</v>
      </c>
    </row>
    <row r="540" spans="1:14" ht="14.45" customHeight="1" x14ac:dyDescent="0.2">
      <c r="A540" s="729" t="s">
        <v>588</v>
      </c>
      <c r="B540" s="730" t="s">
        <v>589</v>
      </c>
      <c r="C540" s="731" t="s">
        <v>609</v>
      </c>
      <c r="D540" s="732" t="s">
        <v>610</v>
      </c>
      <c r="E540" s="733">
        <v>50113001</v>
      </c>
      <c r="F540" s="732" t="s">
        <v>675</v>
      </c>
      <c r="G540" s="731" t="s">
        <v>676</v>
      </c>
      <c r="H540" s="731">
        <v>105954</v>
      </c>
      <c r="I540" s="731">
        <v>5954</v>
      </c>
      <c r="J540" s="731" t="s">
        <v>1572</v>
      </c>
      <c r="K540" s="731" t="s">
        <v>1573</v>
      </c>
      <c r="L540" s="734">
        <v>3166.482</v>
      </c>
      <c r="M540" s="734">
        <v>1</v>
      </c>
      <c r="N540" s="735">
        <v>3166.482</v>
      </c>
    </row>
    <row r="541" spans="1:14" ht="14.45" customHeight="1" x14ac:dyDescent="0.2">
      <c r="A541" s="729" t="s">
        <v>588</v>
      </c>
      <c r="B541" s="730" t="s">
        <v>589</v>
      </c>
      <c r="C541" s="731" t="s">
        <v>609</v>
      </c>
      <c r="D541" s="732" t="s">
        <v>610</v>
      </c>
      <c r="E541" s="733">
        <v>50113001</v>
      </c>
      <c r="F541" s="732" t="s">
        <v>675</v>
      </c>
      <c r="G541" s="731" t="s">
        <v>676</v>
      </c>
      <c r="H541" s="731">
        <v>113808</v>
      </c>
      <c r="I541" s="731">
        <v>13808</v>
      </c>
      <c r="J541" s="731" t="s">
        <v>1574</v>
      </c>
      <c r="K541" s="731" t="s">
        <v>1575</v>
      </c>
      <c r="L541" s="734">
        <v>600.15</v>
      </c>
      <c r="M541" s="734">
        <v>1</v>
      </c>
      <c r="N541" s="735">
        <v>600.15</v>
      </c>
    </row>
    <row r="542" spans="1:14" ht="14.45" customHeight="1" x14ac:dyDescent="0.2">
      <c r="A542" s="729" t="s">
        <v>588</v>
      </c>
      <c r="B542" s="730" t="s">
        <v>589</v>
      </c>
      <c r="C542" s="731" t="s">
        <v>609</v>
      </c>
      <c r="D542" s="732" t="s">
        <v>610</v>
      </c>
      <c r="E542" s="733">
        <v>50113001</v>
      </c>
      <c r="F542" s="732" t="s">
        <v>675</v>
      </c>
      <c r="G542" s="731" t="s">
        <v>676</v>
      </c>
      <c r="H542" s="731">
        <v>249656</v>
      </c>
      <c r="I542" s="731">
        <v>249656</v>
      </c>
      <c r="J542" s="731" t="s">
        <v>1576</v>
      </c>
      <c r="K542" s="731" t="s">
        <v>1577</v>
      </c>
      <c r="L542" s="734">
        <v>10302.665194372234</v>
      </c>
      <c r="M542" s="734">
        <v>84</v>
      </c>
      <c r="N542" s="735">
        <v>865423.87632726762</v>
      </c>
    </row>
    <row r="543" spans="1:14" ht="14.45" customHeight="1" x14ac:dyDescent="0.2">
      <c r="A543" s="729" t="s">
        <v>588</v>
      </c>
      <c r="B543" s="730" t="s">
        <v>589</v>
      </c>
      <c r="C543" s="731" t="s">
        <v>609</v>
      </c>
      <c r="D543" s="732" t="s">
        <v>610</v>
      </c>
      <c r="E543" s="733">
        <v>50113001</v>
      </c>
      <c r="F543" s="732" t="s">
        <v>675</v>
      </c>
      <c r="G543" s="731" t="s">
        <v>676</v>
      </c>
      <c r="H543" s="731">
        <v>191217</v>
      </c>
      <c r="I543" s="731">
        <v>91217</v>
      </c>
      <c r="J543" s="731" t="s">
        <v>1578</v>
      </c>
      <c r="K543" s="731" t="s">
        <v>1579</v>
      </c>
      <c r="L543" s="734">
        <v>80.629999999999981</v>
      </c>
      <c r="M543" s="734">
        <v>1</v>
      </c>
      <c r="N543" s="735">
        <v>80.629999999999981</v>
      </c>
    </row>
    <row r="544" spans="1:14" ht="14.45" customHeight="1" x14ac:dyDescent="0.2">
      <c r="A544" s="729" t="s">
        <v>588</v>
      </c>
      <c r="B544" s="730" t="s">
        <v>589</v>
      </c>
      <c r="C544" s="731" t="s">
        <v>609</v>
      </c>
      <c r="D544" s="732" t="s">
        <v>610</v>
      </c>
      <c r="E544" s="733">
        <v>50113001</v>
      </c>
      <c r="F544" s="732" t="s">
        <v>675</v>
      </c>
      <c r="G544" s="731" t="s">
        <v>687</v>
      </c>
      <c r="H544" s="731">
        <v>237705</v>
      </c>
      <c r="I544" s="731">
        <v>237705</v>
      </c>
      <c r="J544" s="731" t="s">
        <v>1580</v>
      </c>
      <c r="K544" s="731" t="s">
        <v>1581</v>
      </c>
      <c r="L544" s="734">
        <v>81.247213114754118</v>
      </c>
      <c r="M544" s="734">
        <v>61</v>
      </c>
      <c r="N544" s="735">
        <v>4956.0800000000008</v>
      </c>
    </row>
    <row r="545" spans="1:14" ht="14.45" customHeight="1" x14ac:dyDescent="0.2">
      <c r="A545" s="729" t="s">
        <v>588</v>
      </c>
      <c r="B545" s="730" t="s">
        <v>589</v>
      </c>
      <c r="C545" s="731" t="s">
        <v>609</v>
      </c>
      <c r="D545" s="732" t="s">
        <v>610</v>
      </c>
      <c r="E545" s="733">
        <v>50113001</v>
      </c>
      <c r="F545" s="732" t="s">
        <v>675</v>
      </c>
      <c r="G545" s="731" t="s">
        <v>687</v>
      </c>
      <c r="H545" s="731">
        <v>231956</v>
      </c>
      <c r="I545" s="731">
        <v>231956</v>
      </c>
      <c r="J545" s="731" t="s">
        <v>1582</v>
      </c>
      <c r="K545" s="731" t="s">
        <v>1583</v>
      </c>
      <c r="L545" s="734">
        <v>49.76</v>
      </c>
      <c r="M545" s="734">
        <v>8</v>
      </c>
      <c r="N545" s="735">
        <v>398.08</v>
      </c>
    </row>
    <row r="546" spans="1:14" ht="14.45" customHeight="1" x14ac:dyDescent="0.2">
      <c r="A546" s="729" t="s">
        <v>588</v>
      </c>
      <c r="B546" s="730" t="s">
        <v>589</v>
      </c>
      <c r="C546" s="731" t="s">
        <v>609</v>
      </c>
      <c r="D546" s="732" t="s">
        <v>610</v>
      </c>
      <c r="E546" s="733">
        <v>50113001</v>
      </c>
      <c r="F546" s="732" t="s">
        <v>675</v>
      </c>
      <c r="G546" s="731" t="s">
        <v>676</v>
      </c>
      <c r="H546" s="731">
        <v>846948</v>
      </c>
      <c r="I546" s="731">
        <v>122198</v>
      </c>
      <c r="J546" s="731" t="s">
        <v>1584</v>
      </c>
      <c r="K546" s="731" t="s">
        <v>1585</v>
      </c>
      <c r="L546" s="734">
        <v>36.085000000000008</v>
      </c>
      <c r="M546" s="734">
        <v>4</v>
      </c>
      <c r="N546" s="735">
        <v>144.34000000000003</v>
      </c>
    </row>
    <row r="547" spans="1:14" ht="14.45" customHeight="1" x14ac:dyDescent="0.2">
      <c r="A547" s="729" t="s">
        <v>588</v>
      </c>
      <c r="B547" s="730" t="s">
        <v>589</v>
      </c>
      <c r="C547" s="731" t="s">
        <v>609</v>
      </c>
      <c r="D547" s="732" t="s">
        <v>610</v>
      </c>
      <c r="E547" s="733">
        <v>50113001</v>
      </c>
      <c r="F547" s="732" t="s">
        <v>675</v>
      </c>
      <c r="G547" s="731" t="s">
        <v>676</v>
      </c>
      <c r="H547" s="731">
        <v>130434</v>
      </c>
      <c r="I547" s="731">
        <v>30434</v>
      </c>
      <c r="J547" s="731" t="s">
        <v>1586</v>
      </c>
      <c r="K547" s="731" t="s">
        <v>1587</v>
      </c>
      <c r="L547" s="734">
        <v>156.43</v>
      </c>
      <c r="M547" s="734">
        <v>7</v>
      </c>
      <c r="N547" s="735">
        <v>1095.01</v>
      </c>
    </row>
    <row r="548" spans="1:14" ht="14.45" customHeight="1" x14ac:dyDescent="0.2">
      <c r="A548" s="729" t="s">
        <v>588</v>
      </c>
      <c r="B548" s="730" t="s">
        <v>589</v>
      </c>
      <c r="C548" s="731" t="s">
        <v>609</v>
      </c>
      <c r="D548" s="732" t="s">
        <v>610</v>
      </c>
      <c r="E548" s="733">
        <v>50113001</v>
      </c>
      <c r="F548" s="732" t="s">
        <v>675</v>
      </c>
      <c r="G548" s="731" t="s">
        <v>676</v>
      </c>
      <c r="H548" s="731">
        <v>221884</v>
      </c>
      <c r="I548" s="731">
        <v>221884</v>
      </c>
      <c r="J548" s="731" t="s">
        <v>1588</v>
      </c>
      <c r="K548" s="731" t="s">
        <v>1589</v>
      </c>
      <c r="L548" s="734">
        <v>1980</v>
      </c>
      <c r="M548" s="734">
        <v>10</v>
      </c>
      <c r="N548" s="735">
        <v>19800</v>
      </c>
    </row>
    <row r="549" spans="1:14" ht="14.45" customHeight="1" x14ac:dyDescent="0.2">
      <c r="A549" s="729" t="s">
        <v>588</v>
      </c>
      <c r="B549" s="730" t="s">
        <v>589</v>
      </c>
      <c r="C549" s="731" t="s">
        <v>609</v>
      </c>
      <c r="D549" s="732" t="s">
        <v>610</v>
      </c>
      <c r="E549" s="733">
        <v>50113001</v>
      </c>
      <c r="F549" s="732" t="s">
        <v>675</v>
      </c>
      <c r="G549" s="731" t="s">
        <v>676</v>
      </c>
      <c r="H549" s="731">
        <v>184785</v>
      </c>
      <c r="I549" s="731">
        <v>84785</v>
      </c>
      <c r="J549" s="731" t="s">
        <v>1590</v>
      </c>
      <c r="K549" s="731" t="s">
        <v>1591</v>
      </c>
      <c r="L549" s="734">
        <v>192.74596026490073</v>
      </c>
      <c r="M549" s="734">
        <v>151</v>
      </c>
      <c r="N549" s="735">
        <v>29104.64000000001</v>
      </c>
    </row>
    <row r="550" spans="1:14" ht="14.45" customHeight="1" x14ac:dyDescent="0.2">
      <c r="A550" s="729" t="s">
        <v>588</v>
      </c>
      <c r="B550" s="730" t="s">
        <v>589</v>
      </c>
      <c r="C550" s="731" t="s">
        <v>609</v>
      </c>
      <c r="D550" s="732" t="s">
        <v>610</v>
      </c>
      <c r="E550" s="733">
        <v>50113001</v>
      </c>
      <c r="F550" s="732" t="s">
        <v>675</v>
      </c>
      <c r="G550" s="731" t="s">
        <v>676</v>
      </c>
      <c r="H550" s="731">
        <v>995315</v>
      </c>
      <c r="I550" s="731">
        <v>132990</v>
      </c>
      <c r="J550" s="731" t="s">
        <v>1592</v>
      </c>
      <c r="K550" s="731" t="s">
        <v>1593</v>
      </c>
      <c r="L550" s="734">
        <v>79.27</v>
      </c>
      <c r="M550" s="734">
        <v>2</v>
      </c>
      <c r="N550" s="735">
        <v>158.54</v>
      </c>
    </row>
    <row r="551" spans="1:14" ht="14.45" customHeight="1" x14ac:dyDescent="0.2">
      <c r="A551" s="729" t="s">
        <v>588</v>
      </c>
      <c r="B551" s="730" t="s">
        <v>589</v>
      </c>
      <c r="C551" s="731" t="s">
        <v>609</v>
      </c>
      <c r="D551" s="732" t="s">
        <v>610</v>
      </c>
      <c r="E551" s="733">
        <v>50113001</v>
      </c>
      <c r="F551" s="732" t="s">
        <v>675</v>
      </c>
      <c r="G551" s="731" t="s">
        <v>676</v>
      </c>
      <c r="H551" s="731">
        <v>243240</v>
      </c>
      <c r="I551" s="731">
        <v>243240</v>
      </c>
      <c r="J551" s="731" t="s">
        <v>1592</v>
      </c>
      <c r="K551" s="731" t="s">
        <v>1593</v>
      </c>
      <c r="L551" s="734">
        <v>79.969999999999985</v>
      </c>
      <c r="M551" s="734">
        <v>3</v>
      </c>
      <c r="N551" s="735">
        <v>239.90999999999997</v>
      </c>
    </row>
    <row r="552" spans="1:14" ht="14.45" customHeight="1" x14ac:dyDescent="0.2">
      <c r="A552" s="729" t="s">
        <v>588</v>
      </c>
      <c r="B552" s="730" t="s">
        <v>589</v>
      </c>
      <c r="C552" s="731" t="s">
        <v>609</v>
      </c>
      <c r="D552" s="732" t="s">
        <v>610</v>
      </c>
      <c r="E552" s="733">
        <v>50113001</v>
      </c>
      <c r="F552" s="732" t="s">
        <v>675</v>
      </c>
      <c r="G552" s="731" t="s">
        <v>676</v>
      </c>
      <c r="H552" s="731">
        <v>840155</v>
      </c>
      <c r="I552" s="731">
        <v>0</v>
      </c>
      <c r="J552" s="731" t="s">
        <v>1594</v>
      </c>
      <c r="K552" s="731" t="s">
        <v>329</v>
      </c>
      <c r="L552" s="734">
        <v>66.260000000000005</v>
      </c>
      <c r="M552" s="734">
        <v>7</v>
      </c>
      <c r="N552" s="735">
        <v>463.82000000000005</v>
      </c>
    </row>
    <row r="553" spans="1:14" ht="14.45" customHeight="1" x14ac:dyDescent="0.2">
      <c r="A553" s="729" t="s">
        <v>588</v>
      </c>
      <c r="B553" s="730" t="s">
        <v>589</v>
      </c>
      <c r="C553" s="731" t="s">
        <v>609</v>
      </c>
      <c r="D553" s="732" t="s">
        <v>610</v>
      </c>
      <c r="E553" s="733">
        <v>50113001</v>
      </c>
      <c r="F553" s="732" t="s">
        <v>675</v>
      </c>
      <c r="G553" s="731" t="s">
        <v>676</v>
      </c>
      <c r="H553" s="731">
        <v>840333</v>
      </c>
      <c r="I553" s="731">
        <v>0</v>
      </c>
      <c r="J553" s="731" t="s">
        <v>1595</v>
      </c>
      <c r="K553" s="731" t="s">
        <v>329</v>
      </c>
      <c r="L553" s="734">
        <v>25.070000000000007</v>
      </c>
      <c r="M553" s="734">
        <v>2</v>
      </c>
      <c r="N553" s="735">
        <v>50.140000000000015</v>
      </c>
    </row>
    <row r="554" spans="1:14" ht="14.45" customHeight="1" x14ac:dyDescent="0.2">
      <c r="A554" s="729" t="s">
        <v>588</v>
      </c>
      <c r="B554" s="730" t="s">
        <v>589</v>
      </c>
      <c r="C554" s="731" t="s">
        <v>609</v>
      </c>
      <c r="D554" s="732" t="s">
        <v>610</v>
      </c>
      <c r="E554" s="733">
        <v>50113001</v>
      </c>
      <c r="F554" s="732" t="s">
        <v>675</v>
      </c>
      <c r="G554" s="731" t="s">
        <v>676</v>
      </c>
      <c r="H554" s="731">
        <v>142595</v>
      </c>
      <c r="I554" s="731">
        <v>42595</v>
      </c>
      <c r="J554" s="731" t="s">
        <v>1596</v>
      </c>
      <c r="K554" s="731" t="s">
        <v>1343</v>
      </c>
      <c r="L554" s="734">
        <v>638</v>
      </c>
      <c r="M554" s="734">
        <v>18</v>
      </c>
      <c r="N554" s="735">
        <v>11484</v>
      </c>
    </row>
    <row r="555" spans="1:14" ht="14.45" customHeight="1" x14ac:dyDescent="0.2">
      <c r="A555" s="729" t="s">
        <v>588</v>
      </c>
      <c r="B555" s="730" t="s">
        <v>589</v>
      </c>
      <c r="C555" s="731" t="s">
        <v>609</v>
      </c>
      <c r="D555" s="732" t="s">
        <v>610</v>
      </c>
      <c r="E555" s="733">
        <v>50113001</v>
      </c>
      <c r="F555" s="732" t="s">
        <v>675</v>
      </c>
      <c r="G555" s="731" t="s">
        <v>676</v>
      </c>
      <c r="H555" s="731">
        <v>100643</v>
      </c>
      <c r="I555" s="731">
        <v>643</v>
      </c>
      <c r="J555" s="731" t="s">
        <v>1597</v>
      </c>
      <c r="K555" s="731" t="s">
        <v>1598</v>
      </c>
      <c r="L555" s="734">
        <v>63.560000000000009</v>
      </c>
      <c r="M555" s="734">
        <v>2</v>
      </c>
      <c r="N555" s="735">
        <v>127.12000000000002</v>
      </c>
    </row>
    <row r="556" spans="1:14" ht="14.45" customHeight="1" x14ac:dyDescent="0.2">
      <c r="A556" s="729" t="s">
        <v>588</v>
      </c>
      <c r="B556" s="730" t="s">
        <v>589</v>
      </c>
      <c r="C556" s="731" t="s">
        <v>609</v>
      </c>
      <c r="D556" s="732" t="s">
        <v>610</v>
      </c>
      <c r="E556" s="733">
        <v>50113001</v>
      </c>
      <c r="F556" s="732" t="s">
        <v>675</v>
      </c>
      <c r="G556" s="731" t="s">
        <v>676</v>
      </c>
      <c r="H556" s="731">
        <v>205465</v>
      </c>
      <c r="I556" s="731">
        <v>205465</v>
      </c>
      <c r="J556" s="731" t="s">
        <v>1599</v>
      </c>
      <c r="K556" s="731" t="s">
        <v>1600</v>
      </c>
      <c r="L556" s="734">
        <v>1.1300000000000001</v>
      </c>
      <c r="M556" s="734">
        <v>33</v>
      </c>
      <c r="N556" s="735">
        <v>37.290000000000006</v>
      </c>
    </row>
    <row r="557" spans="1:14" ht="14.45" customHeight="1" x14ac:dyDescent="0.2">
      <c r="A557" s="729" t="s">
        <v>588</v>
      </c>
      <c r="B557" s="730" t="s">
        <v>589</v>
      </c>
      <c r="C557" s="731" t="s">
        <v>609</v>
      </c>
      <c r="D557" s="732" t="s">
        <v>610</v>
      </c>
      <c r="E557" s="733">
        <v>50113001</v>
      </c>
      <c r="F557" s="732" t="s">
        <v>675</v>
      </c>
      <c r="G557" s="731" t="s">
        <v>676</v>
      </c>
      <c r="H557" s="731">
        <v>840464</v>
      </c>
      <c r="I557" s="731">
        <v>0</v>
      </c>
      <c r="J557" s="731" t="s">
        <v>1601</v>
      </c>
      <c r="K557" s="731" t="s">
        <v>1602</v>
      </c>
      <c r="L557" s="734">
        <v>45.49</v>
      </c>
      <c r="M557" s="734">
        <v>1</v>
      </c>
      <c r="N557" s="735">
        <v>45.49</v>
      </c>
    </row>
    <row r="558" spans="1:14" ht="14.45" customHeight="1" x14ac:dyDescent="0.2">
      <c r="A558" s="729" t="s">
        <v>588</v>
      </c>
      <c r="B558" s="730" t="s">
        <v>589</v>
      </c>
      <c r="C558" s="731" t="s">
        <v>609</v>
      </c>
      <c r="D558" s="732" t="s">
        <v>610</v>
      </c>
      <c r="E558" s="733">
        <v>50113001</v>
      </c>
      <c r="F558" s="732" t="s">
        <v>675</v>
      </c>
      <c r="G558" s="731" t="s">
        <v>676</v>
      </c>
      <c r="H558" s="731">
        <v>199826</v>
      </c>
      <c r="I558" s="731">
        <v>99826</v>
      </c>
      <c r="J558" s="731" t="s">
        <v>1603</v>
      </c>
      <c r="K558" s="731" t="s">
        <v>1604</v>
      </c>
      <c r="L558" s="734">
        <v>236.74000000000004</v>
      </c>
      <c r="M558" s="734">
        <v>96</v>
      </c>
      <c r="N558" s="735">
        <v>22727.040000000005</v>
      </c>
    </row>
    <row r="559" spans="1:14" ht="14.45" customHeight="1" x14ac:dyDescent="0.2">
      <c r="A559" s="729" t="s">
        <v>588</v>
      </c>
      <c r="B559" s="730" t="s">
        <v>589</v>
      </c>
      <c r="C559" s="731" t="s">
        <v>609</v>
      </c>
      <c r="D559" s="732" t="s">
        <v>610</v>
      </c>
      <c r="E559" s="733">
        <v>50113001</v>
      </c>
      <c r="F559" s="732" t="s">
        <v>675</v>
      </c>
      <c r="G559" s="731" t="s">
        <v>676</v>
      </c>
      <c r="H559" s="731">
        <v>199814</v>
      </c>
      <c r="I559" s="731">
        <v>99814</v>
      </c>
      <c r="J559" s="731" t="s">
        <v>1603</v>
      </c>
      <c r="K559" s="731" t="s">
        <v>1605</v>
      </c>
      <c r="L559" s="734">
        <v>321.2</v>
      </c>
      <c r="M559" s="734">
        <v>14</v>
      </c>
      <c r="N559" s="735">
        <v>4496.8</v>
      </c>
    </row>
    <row r="560" spans="1:14" ht="14.45" customHeight="1" x14ac:dyDescent="0.2">
      <c r="A560" s="729" t="s">
        <v>588</v>
      </c>
      <c r="B560" s="730" t="s">
        <v>589</v>
      </c>
      <c r="C560" s="731" t="s">
        <v>609</v>
      </c>
      <c r="D560" s="732" t="s">
        <v>610</v>
      </c>
      <c r="E560" s="733">
        <v>50113001</v>
      </c>
      <c r="F560" s="732" t="s">
        <v>675</v>
      </c>
      <c r="G560" s="731" t="s">
        <v>676</v>
      </c>
      <c r="H560" s="731">
        <v>173303</v>
      </c>
      <c r="I560" s="731">
        <v>173303</v>
      </c>
      <c r="J560" s="731" t="s">
        <v>1606</v>
      </c>
      <c r="K560" s="731" t="s">
        <v>1607</v>
      </c>
      <c r="L560" s="734">
        <v>255.76000000000005</v>
      </c>
      <c r="M560" s="734">
        <v>1</v>
      </c>
      <c r="N560" s="735">
        <v>255.76000000000005</v>
      </c>
    </row>
    <row r="561" spans="1:14" ht="14.45" customHeight="1" x14ac:dyDescent="0.2">
      <c r="A561" s="729" t="s">
        <v>588</v>
      </c>
      <c r="B561" s="730" t="s">
        <v>589</v>
      </c>
      <c r="C561" s="731" t="s">
        <v>609</v>
      </c>
      <c r="D561" s="732" t="s">
        <v>610</v>
      </c>
      <c r="E561" s="733">
        <v>50113001</v>
      </c>
      <c r="F561" s="732" t="s">
        <v>675</v>
      </c>
      <c r="G561" s="731" t="s">
        <v>676</v>
      </c>
      <c r="H561" s="731">
        <v>840813</v>
      </c>
      <c r="I561" s="731">
        <v>135844</v>
      </c>
      <c r="J561" s="731" t="s">
        <v>1608</v>
      </c>
      <c r="K561" s="731" t="s">
        <v>1609</v>
      </c>
      <c r="L561" s="734">
        <v>2198.6800000000003</v>
      </c>
      <c r="M561" s="734">
        <v>6</v>
      </c>
      <c r="N561" s="735">
        <v>13192.080000000002</v>
      </c>
    </row>
    <row r="562" spans="1:14" ht="14.45" customHeight="1" x14ac:dyDescent="0.2">
      <c r="A562" s="729" t="s">
        <v>588</v>
      </c>
      <c r="B562" s="730" t="s">
        <v>589</v>
      </c>
      <c r="C562" s="731" t="s">
        <v>609</v>
      </c>
      <c r="D562" s="732" t="s">
        <v>610</v>
      </c>
      <c r="E562" s="733">
        <v>50113001</v>
      </c>
      <c r="F562" s="732" t="s">
        <v>675</v>
      </c>
      <c r="G562" s="731" t="s">
        <v>676</v>
      </c>
      <c r="H562" s="731">
        <v>158893</v>
      </c>
      <c r="I562" s="731">
        <v>58893</v>
      </c>
      <c r="J562" s="731" t="s">
        <v>1610</v>
      </c>
      <c r="K562" s="731" t="s">
        <v>1611</v>
      </c>
      <c r="L562" s="734">
        <v>111.53000000000003</v>
      </c>
      <c r="M562" s="734">
        <v>2</v>
      </c>
      <c r="N562" s="735">
        <v>223.06000000000006</v>
      </c>
    </row>
    <row r="563" spans="1:14" ht="14.45" customHeight="1" x14ac:dyDescent="0.2">
      <c r="A563" s="729" t="s">
        <v>588</v>
      </c>
      <c r="B563" s="730" t="s">
        <v>589</v>
      </c>
      <c r="C563" s="731" t="s">
        <v>609</v>
      </c>
      <c r="D563" s="732" t="s">
        <v>610</v>
      </c>
      <c r="E563" s="733">
        <v>50113001</v>
      </c>
      <c r="F563" s="732" t="s">
        <v>675</v>
      </c>
      <c r="G563" s="731" t="s">
        <v>676</v>
      </c>
      <c r="H563" s="731">
        <v>168903</v>
      </c>
      <c r="I563" s="731">
        <v>168903</v>
      </c>
      <c r="J563" s="731" t="s">
        <v>1612</v>
      </c>
      <c r="K563" s="731" t="s">
        <v>1257</v>
      </c>
      <c r="L563" s="734">
        <v>1173.4366666666665</v>
      </c>
      <c r="M563" s="734">
        <v>3</v>
      </c>
      <c r="N563" s="735">
        <v>3520.3099999999995</v>
      </c>
    </row>
    <row r="564" spans="1:14" ht="14.45" customHeight="1" x14ac:dyDescent="0.2">
      <c r="A564" s="729" t="s">
        <v>588</v>
      </c>
      <c r="B564" s="730" t="s">
        <v>589</v>
      </c>
      <c r="C564" s="731" t="s">
        <v>609</v>
      </c>
      <c r="D564" s="732" t="s">
        <v>610</v>
      </c>
      <c r="E564" s="733">
        <v>50113001</v>
      </c>
      <c r="F564" s="732" t="s">
        <v>675</v>
      </c>
      <c r="G564" s="731" t="s">
        <v>676</v>
      </c>
      <c r="H564" s="731">
        <v>117926</v>
      </c>
      <c r="I564" s="731">
        <v>201609</v>
      </c>
      <c r="J564" s="731" t="s">
        <v>1613</v>
      </c>
      <c r="K564" s="731" t="s">
        <v>1614</v>
      </c>
      <c r="L564" s="734">
        <v>44.46</v>
      </c>
      <c r="M564" s="734">
        <v>5</v>
      </c>
      <c r="N564" s="735">
        <v>222.3</v>
      </c>
    </row>
    <row r="565" spans="1:14" ht="14.45" customHeight="1" x14ac:dyDescent="0.2">
      <c r="A565" s="729" t="s">
        <v>588</v>
      </c>
      <c r="B565" s="730" t="s">
        <v>589</v>
      </c>
      <c r="C565" s="731" t="s">
        <v>609</v>
      </c>
      <c r="D565" s="732" t="s">
        <v>610</v>
      </c>
      <c r="E565" s="733">
        <v>50113001</v>
      </c>
      <c r="F565" s="732" t="s">
        <v>675</v>
      </c>
      <c r="G565" s="731" t="s">
        <v>687</v>
      </c>
      <c r="H565" s="731">
        <v>500570</v>
      </c>
      <c r="I565" s="731">
        <v>500570</v>
      </c>
      <c r="J565" s="731" t="s">
        <v>1615</v>
      </c>
      <c r="K565" s="731" t="s">
        <v>1616</v>
      </c>
      <c r="L565" s="734">
        <v>533.62</v>
      </c>
      <c r="M565" s="734">
        <v>2</v>
      </c>
      <c r="N565" s="735">
        <v>1067.24</v>
      </c>
    </row>
    <row r="566" spans="1:14" ht="14.45" customHeight="1" x14ac:dyDescent="0.2">
      <c r="A566" s="729" t="s">
        <v>588</v>
      </c>
      <c r="B566" s="730" t="s">
        <v>589</v>
      </c>
      <c r="C566" s="731" t="s">
        <v>609</v>
      </c>
      <c r="D566" s="732" t="s">
        <v>610</v>
      </c>
      <c r="E566" s="733">
        <v>50113001</v>
      </c>
      <c r="F566" s="732" t="s">
        <v>675</v>
      </c>
      <c r="G566" s="731" t="s">
        <v>687</v>
      </c>
      <c r="H566" s="731">
        <v>105496</v>
      </c>
      <c r="I566" s="731">
        <v>5496</v>
      </c>
      <c r="J566" s="731" t="s">
        <v>1617</v>
      </c>
      <c r="K566" s="731" t="s">
        <v>1618</v>
      </c>
      <c r="L566" s="734">
        <v>75.03</v>
      </c>
      <c r="M566" s="734">
        <v>1</v>
      </c>
      <c r="N566" s="735">
        <v>75.03</v>
      </c>
    </row>
    <row r="567" spans="1:14" ht="14.45" customHeight="1" x14ac:dyDescent="0.2">
      <c r="A567" s="729" t="s">
        <v>588</v>
      </c>
      <c r="B567" s="730" t="s">
        <v>589</v>
      </c>
      <c r="C567" s="731" t="s">
        <v>609</v>
      </c>
      <c r="D567" s="732" t="s">
        <v>610</v>
      </c>
      <c r="E567" s="733">
        <v>50113001</v>
      </c>
      <c r="F567" s="732" t="s">
        <v>675</v>
      </c>
      <c r="G567" s="731" t="s">
        <v>687</v>
      </c>
      <c r="H567" s="731">
        <v>166030</v>
      </c>
      <c r="I567" s="731">
        <v>66030</v>
      </c>
      <c r="J567" s="731" t="s">
        <v>1617</v>
      </c>
      <c r="K567" s="731" t="s">
        <v>1619</v>
      </c>
      <c r="L567" s="734">
        <v>29.87</v>
      </c>
      <c r="M567" s="734">
        <v>2</v>
      </c>
      <c r="N567" s="735">
        <v>59.74</v>
      </c>
    </row>
    <row r="568" spans="1:14" ht="14.45" customHeight="1" x14ac:dyDescent="0.2">
      <c r="A568" s="729" t="s">
        <v>588</v>
      </c>
      <c r="B568" s="730" t="s">
        <v>589</v>
      </c>
      <c r="C568" s="731" t="s">
        <v>609</v>
      </c>
      <c r="D568" s="732" t="s">
        <v>610</v>
      </c>
      <c r="E568" s="733">
        <v>50113001</v>
      </c>
      <c r="F568" s="732" t="s">
        <v>675</v>
      </c>
      <c r="G568" s="731" t="s">
        <v>687</v>
      </c>
      <c r="H568" s="731">
        <v>199600</v>
      </c>
      <c r="I568" s="731">
        <v>99600</v>
      </c>
      <c r="J568" s="731" t="s">
        <v>1617</v>
      </c>
      <c r="K568" s="731" t="s">
        <v>1620</v>
      </c>
      <c r="L568" s="734">
        <v>99.89</v>
      </c>
      <c r="M568" s="734">
        <v>2</v>
      </c>
      <c r="N568" s="735">
        <v>199.78</v>
      </c>
    </row>
    <row r="569" spans="1:14" ht="14.45" customHeight="1" x14ac:dyDescent="0.2">
      <c r="A569" s="729" t="s">
        <v>588</v>
      </c>
      <c r="B569" s="730" t="s">
        <v>589</v>
      </c>
      <c r="C569" s="731" t="s">
        <v>609</v>
      </c>
      <c r="D569" s="732" t="s">
        <v>610</v>
      </c>
      <c r="E569" s="733">
        <v>50113001</v>
      </c>
      <c r="F569" s="732" t="s">
        <v>675</v>
      </c>
      <c r="G569" s="731" t="s">
        <v>687</v>
      </c>
      <c r="H569" s="731">
        <v>153951</v>
      </c>
      <c r="I569" s="731">
        <v>53951</v>
      </c>
      <c r="J569" s="731" t="s">
        <v>1621</v>
      </c>
      <c r="K569" s="731" t="s">
        <v>1622</v>
      </c>
      <c r="L569" s="734">
        <v>183.292</v>
      </c>
      <c r="M569" s="734">
        <v>2</v>
      </c>
      <c r="N569" s="735">
        <v>366.584</v>
      </c>
    </row>
    <row r="570" spans="1:14" ht="14.45" customHeight="1" x14ac:dyDescent="0.2">
      <c r="A570" s="729" t="s">
        <v>588</v>
      </c>
      <c r="B570" s="730" t="s">
        <v>589</v>
      </c>
      <c r="C570" s="731" t="s">
        <v>609</v>
      </c>
      <c r="D570" s="732" t="s">
        <v>610</v>
      </c>
      <c r="E570" s="733">
        <v>50113001</v>
      </c>
      <c r="F570" s="732" t="s">
        <v>675</v>
      </c>
      <c r="G570" s="731" t="s">
        <v>687</v>
      </c>
      <c r="H570" s="731">
        <v>153950</v>
      </c>
      <c r="I570" s="731">
        <v>53950</v>
      </c>
      <c r="J570" s="731" t="s">
        <v>1623</v>
      </c>
      <c r="K570" s="731" t="s">
        <v>1624</v>
      </c>
      <c r="L570" s="734">
        <v>91.43</v>
      </c>
      <c r="M570" s="734">
        <v>1</v>
      </c>
      <c r="N570" s="735">
        <v>91.43</v>
      </c>
    </row>
    <row r="571" spans="1:14" ht="14.45" customHeight="1" x14ac:dyDescent="0.2">
      <c r="A571" s="729" t="s">
        <v>588</v>
      </c>
      <c r="B571" s="730" t="s">
        <v>589</v>
      </c>
      <c r="C571" s="731" t="s">
        <v>609</v>
      </c>
      <c r="D571" s="732" t="s">
        <v>610</v>
      </c>
      <c r="E571" s="733">
        <v>50113001</v>
      </c>
      <c r="F571" s="732" t="s">
        <v>675</v>
      </c>
      <c r="G571" s="731" t="s">
        <v>687</v>
      </c>
      <c r="H571" s="731">
        <v>233360</v>
      </c>
      <c r="I571" s="731">
        <v>233360</v>
      </c>
      <c r="J571" s="731" t="s">
        <v>1625</v>
      </c>
      <c r="K571" s="731" t="s">
        <v>1626</v>
      </c>
      <c r="L571" s="734">
        <v>21.959999999999997</v>
      </c>
      <c r="M571" s="734">
        <v>1</v>
      </c>
      <c r="N571" s="735">
        <v>21.959999999999997</v>
      </c>
    </row>
    <row r="572" spans="1:14" ht="14.45" customHeight="1" x14ac:dyDescent="0.2">
      <c r="A572" s="729" t="s">
        <v>588</v>
      </c>
      <c r="B572" s="730" t="s">
        <v>589</v>
      </c>
      <c r="C572" s="731" t="s">
        <v>609</v>
      </c>
      <c r="D572" s="732" t="s">
        <v>610</v>
      </c>
      <c r="E572" s="733">
        <v>50113001</v>
      </c>
      <c r="F572" s="732" t="s">
        <v>675</v>
      </c>
      <c r="G572" s="731" t="s">
        <v>687</v>
      </c>
      <c r="H572" s="731">
        <v>233366</v>
      </c>
      <c r="I572" s="731">
        <v>233366</v>
      </c>
      <c r="J572" s="731" t="s">
        <v>1625</v>
      </c>
      <c r="K572" s="731" t="s">
        <v>1627</v>
      </c>
      <c r="L572" s="734">
        <v>45.489999999999995</v>
      </c>
      <c r="M572" s="734">
        <v>5</v>
      </c>
      <c r="N572" s="735">
        <v>227.45</v>
      </c>
    </row>
    <row r="573" spans="1:14" ht="14.45" customHeight="1" x14ac:dyDescent="0.2">
      <c r="A573" s="729" t="s">
        <v>588</v>
      </c>
      <c r="B573" s="730" t="s">
        <v>589</v>
      </c>
      <c r="C573" s="731" t="s">
        <v>609</v>
      </c>
      <c r="D573" s="732" t="s">
        <v>610</v>
      </c>
      <c r="E573" s="733">
        <v>50113001</v>
      </c>
      <c r="F573" s="732" t="s">
        <v>675</v>
      </c>
      <c r="G573" s="731" t="s">
        <v>676</v>
      </c>
      <c r="H573" s="731">
        <v>242527</v>
      </c>
      <c r="I573" s="731">
        <v>242527</v>
      </c>
      <c r="J573" s="731" t="s">
        <v>1628</v>
      </c>
      <c r="K573" s="731" t="s">
        <v>1629</v>
      </c>
      <c r="L573" s="734">
        <v>248.18</v>
      </c>
      <c r="M573" s="734">
        <v>2</v>
      </c>
      <c r="N573" s="735">
        <v>496.36</v>
      </c>
    </row>
    <row r="574" spans="1:14" ht="14.45" customHeight="1" x14ac:dyDescent="0.2">
      <c r="A574" s="729" t="s">
        <v>588</v>
      </c>
      <c r="B574" s="730" t="s">
        <v>589</v>
      </c>
      <c r="C574" s="731" t="s">
        <v>609</v>
      </c>
      <c r="D574" s="732" t="s">
        <v>610</v>
      </c>
      <c r="E574" s="733">
        <v>50113001</v>
      </c>
      <c r="F574" s="732" t="s">
        <v>675</v>
      </c>
      <c r="G574" s="731" t="s">
        <v>676</v>
      </c>
      <c r="H574" s="731">
        <v>113705</v>
      </c>
      <c r="I574" s="731">
        <v>13705</v>
      </c>
      <c r="J574" s="731" t="s">
        <v>1630</v>
      </c>
      <c r="K574" s="731" t="s">
        <v>1631</v>
      </c>
      <c r="L574" s="734">
        <v>759.89000000000033</v>
      </c>
      <c r="M574" s="734">
        <v>1</v>
      </c>
      <c r="N574" s="735">
        <v>759.89000000000033</v>
      </c>
    </row>
    <row r="575" spans="1:14" ht="14.45" customHeight="1" x14ac:dyDescent="0.2">
      <c r="A575" s="729" t="s">
        <v>588</v>
      </c>
      <c r="B575" s="730" t="s">
        <v>589</v>
      </c>
      <c r="C575" s="731" t="s">
        <v>609</v>
      </c>
      <c r="D575" s="732" t="s">
        <v>610</v>
      </c>
      <c r="E575" s="733">
        <v>50113001</v>
      </c>
      <c r="F575" s="732" t="s">
        <v>675</v>
      </c>
      <c r="G575" s="731" t="s">
        <v>687</v>
      </c>
      <c r="H575" s="731">
        <v>149483</v>
      </c>
      <c r="I575" s="731">
        <v>149483</v>
      </c>
      <c r="J575" s="731" t="s">
        <v>1632</v>
      </c>
      <c r="K575" s="731" t="s">
        <v>1633</v>
      </c>
      <c r="L575" s="734">
        <v>138.95000000000002</v>
      </c>
      <c r="M575" s="734">
        <v>1</v>
      </c>
      <c r="N575" s="735">
        <v>138.95000000000002</v>
      </c>
    </row>
    <row r="576" spans="1:14" ht="14.45" customHeight="1" x14ac:dyDescent="0.2">
      <c r="A576" s="729" t="s">
        <v>588</v>
      </c>
      <c r="B576" s="730" t="s">
        <v>589</v>
      </c>
      <c r="C576" s="731" t="s">
        <v>609</v>
      </c>
      <c r="D576" s="732" t="s">
        <v>610</v>
      </c>
      <c r="E576" s="733">
        <v>50113001</v>
      </c>
      <c r="F576" s="732" t="s">
        <v>675</v>
      </c>
      <c r="G576" s="731" t="s">
        <v>676</v>
      </c>
      <c r="H576" s="731">
        <v>125937</v>
      </c>
      <c r="I576" s="731">
        <v>25937</v>
      </c>
      <c r="J576" s="731" t="s">
        <v>1634</v>
      </c>
      <c r="K576" s="731" t="s">
        <v>1635</v>
      </c>
      <c r="L576" s="734">
        <v>462.23000000000013</v>
      </c>
      <c r="M576" s="734">
        <v>2</v>
      </c>
      <c r="N576" s="735">
        <v>924.46000000000026</v>
      </c>
    </row>
    <row r="577" spans="1:14" ht="14.45" customHeight="1" x14ac:dyDescent="0.2">
      <c r="A577" s="729" t="s">
        <v>588</v>
      </c>
      <c r="B577" s="730" t="s">
        <v>589</v>
      </c>
      <c r="C577" s="731" t="s">
        <v>609</v>
      </c>
      <c r="D577" s="732" t="s">
        <v>610</v>
      </c>
      <c r="E577" s="733">
        <v>50113002</v>
      </c>
      <c r="F577" s="732" t="s">
        <v>1636</v>
      </c>
      <c r="G577" s="731" t="s">
        <v>676</v>
      </c>
      <c r="H577" s="731">
        <v>195947</v>
      </c>
      <c r="I577" s="731">
        <v>95947</v>
      </c>
      <c r="J577" s="731" t="s">
        <v>1637</v>
      </c>
      <c r="K577" s="731" t="s">
        <v>1638</v>
      </c>
      <c r="L577" s="734">
        <v>2496.8200000000002</v>
      </c>
      <c r="M577" s="734">
        <v>8</v>
      </c>
      <c r="N577" s="735">
        <v>19974.560000000001</v>
      </c>
    </row>
    <row r="578" spans="1:14" ht="14.45" customHeight="1" x14ac:dyDescent="0.2">
      <c r="A578" s="729" t="s">
        <v>588</v>
      </c>
      <c r="B578" s="730" t="s">
        <v>589</v>
      </c>
      <c r="C578" s="731" t="s">
        <v>609</v>
      </c>
      <c r="D578" s="732" t="s">
        <v>610</v>
      </c>
      <c r="E578" s="733">
        <v>50113002</v>
      </c>
      <c r="F578" s="732" t="s">
        <v>1636</v>
      </c>
      <c r="G578" s="731" t="s">
        <v>676</v>
      </c>
      <c r="H578" s="731">
        <v>149415</v>
      </c>
      <c r="I578" s="731">
        <v>49415</v>
      </c>
      <c r="J578" s="731" t="s">
        <v>1639</v>
      </c>
      <c r="K578" s="731" t="s">
        <v>1189</v>
      </c>
      <c r="L578" s="734">
        <v>1728.2499999999998</v>
      </c>
      <c r="M578" s="734">
        <v>1</v>
      </c>
      <c r="N578" s="735">
        <v>1728.2499999999998</v>
      </c>
    </row>
    <row r="579" spans="1:14" ht="14.45" customHeight="1" x14ac:dyDescent="0.2">
      <c r="A579" s="729" t="s">
        <v>588</v>
      </c>
      <c r="B579" s="730" t="s">
        <v>589</v>
      </c>
      <c r="C579" s="731" t="s">
        <v>609</v>
      </c>
      <c r="D579" s="732" t="s">
        <v>610</v>
      </c>
      <c r="E579" s="733">
        <v>50113002</v>
      </c>
      <c r="F579" s="732" t="s">
        <v>1636</v>
      </c>
      <c r="G579" s="731" t="s">
        <v>676</v>
      </c>
      <c r="H579" s="731">
        <v>396914</v>
      </c>
      <c r="I579" s="731">
        <v>52301</v>
      </c>
      <c r="J579" s="731" t="s">
        <v>1640</v>
      </c>
      <c r="K579" s="731" t="s">
        <v>1641</v>
      </c>
      <c r="L579" s="734">
        <v>2221.34</v>
      </c>
      <c r="M579" s="734">
        <v>10</v>
      </c>
      <c r="N579" s="735">
        <v>22213.4</v>
      </c>
    </row>
    <row r="580" spans="1:14" ht="14.45" customHeight="1" x14ac:dyDescent="0.2">
      <c r="A580" s="729" t="s">
        <v>588</v>
      </c>
      <c r="B580" s="730" t="s">
        <v>589</v>
      </c>
      <c r="C580" s="731" t="s">
        <v>609</v>
      </c>
      <c r="D580" s="732" t="s">
        <v>610</v>
      </c>
      <c r="E580" s="733">
        <v>50113002</v>
      </c>
      <c r="F580" s="732" t="s">
        <v>1636</v>
      </c>
      <c r="G580" s="731" t="s">
        <v>676</v>
      </c>
      <c r="H580" s="731">
        <v>116337</v>
      </c>
      <c r="I580" s="731">
        <v>16337</v>
      </c>
      <c r="J580" s="731" t="s">
        <v>1642</v>
      </c>
      <c r="K580" s="731" t="s">
        <v>1643</v>
      </c>
      <c r="L580" s="734">
        <v>2121.6400000000003</v>
      </c>
      <c r="M580" s="734">
        <v>2</v>
      </c>
      <c r="N580" s="735">
        <v>4243.2800000000007</v>
      </c>
    </row>
    <row r="581" spans="1:14" ht="14.45" customHeight="1" x14ac:dyDescent="0.2">
      <c r="A581" s="729" t="s">
        <v>588</v>
      </c>
      <c r="B581" s="730" t="s">
        <v>589</v>
      </c>
      <c r="C581" s="731" t="s">
        <v>609</v>
      </c>
      <c r="D581" s="732" t="s">
        <v>610</v>
      </c>
      <c r="E581" s="733">
        <v>50113002</v>
      </c>
      <c r="F581" s="732" t="s">
        <v>1636</v>
      </c>
      <c r="G581" s="731" t="s">
        <v>676</v>
      </c>
      <c r="H581" s="731">
        <v>142003</v>
      </c>
      <c r="I581" s="731">
        <v>142003</v>
      </c>
      <c r="J581" s="731" t="s">
        <v>1644</v>
      </c>
      <c r="K581" s="731" t="s">
        <v>1189</v>
      </c>
      <c r="L581" s="734">
        <v>3721.7714285714292</v>
      </c>
      <c r="M581" s="734">
        <v>34.999999999999993</v>
      </c>
      <c r="N581" s="735">
        <v>130262</v>
      </c>
    </row>
    <row r="582" spans="1:14" ht="14.45" customHeight="1" x14ac:dyDescent="0.2">
      <c r="A582" s="729" t="s">
        <v>588</v>
      </c>
      <c r="B582" s="730" t="s">
        <v>589</v>
      </c>
      <c r="C582" s="731" t="s">
        <v>609</v>
      </c>
      <c r="D582" s="732" t="s">
        <v>610</v>
      </c>
      <c r="E582" s="733">
        <v>50113002</v>
      </c>
      <c r="F582" s="732" t="s">
        <v>1636</v>
      </c>
      <c r="G582" s="731" t="s">
        <v>676</v>
      </c>
      <c r="H582" s="731">
        <v>58629</v>
      </c>
      <c r="I582" s="731">
        <v>58629</v>
      </c>
      <c r="J582" s="731" t="s">
        <v>1645</v>
      </c>
      <c r="K582" s="731" t="s">
        <v>1189</v>
      </c>
      <c r="L582" s="734">
        <v>3267.0000000000005</v>
      </c>
      <c r="M582" s="734">
        <v>2</v>
      </c>
      <c r="N582" s="735">
        <v>6534.0000000000009</v>
      </c>
    </row>
    <row r="583" spans="1:14" ht="14.45" customHeight="1" x14ac:dyDescent="0.2">
      <c r="A583" s="729" t="s">
        <v>588</v>
      </c>
      <c r="B583" s="730" t="s">
        <v>589</v>
      </c>
      <c r="C583" s="731" t="s">
        <v>609</v>
      </c>
      <c r="D583" s="732" t="s">
        <v>610</v>
      </c>
      <c r="E583" s="733">
        <v>50113002</v>
      </c>
      <c r="F583" s="732" t="s">
        <v>1636</v>
      </c>
      <c r="G583" s="731" t="s">
        <v>676</v>
      </c>
      <c r="H583" s="731">
        <v>103513</v>
      </c>
      <c r="I583" s="731">
        <v>3513</v>
      </c>
      <c r="J583" s="731" t="s">
        <v>1646</v>
      </c>
      <c r="K583" s="731" t="s">
        <v>1647</v>
      </c>
      <c r="L583" s="734">
        <v>2000</v>
      </c>
      <c r="M583" s="734">
        <v>29</v>
      </c>
      <c r="N583" s="735">
        <v>58000</v>
      </c>
    </row>
    <row r="584" spans="1:14" ht="14.45" customHeight="1" x14ac:dyDescent="0.2">
      <c r="A584" s="729" t="s">
        <v>588</v>
      </c>
      <c r="B584" s="730" t="s">
        <v>589</v>
      </c>
      <c r="C584" s="731" t="s">
        <v>609</v>
      </c>
      <c r="D584" s="732" t="s">
        <v>610</v>
      </c>
      <c r="E584" s="733">
        <v>50113002</v>
      </c>
      <c r="F584" s="732" t="s">
        <v>1636</v>
      </c>
      <c r="G584" s="731" t="s">
        <v>676</v>
      </c>
      <c r="H584" s="731">
        <v>206878</v>
      </c>
      <c r="I584" s="731">
        <v>206878</v>
      </c>
      <c r="J584" s="731" t="s">
        <v>1648</v>
      </c>
      <c r="K584" s="731" t="s">
        <v>1649</v>
      </c>
      <c r="L584" s="734">
        <v>2372.91</v>
      </c>
      <c r="M584" s="734">
        <v>5</v>
      </c>
      <c r="N584" s="735">
        <v>11864.55</v>
      </c>
    </row>
    <row r="585" spans="1:14" ht="14.45" customHeight="1" x14ac:dyDescent="0.2">
      <c r="A585" s="729" t="s">
        <v>588</v>
      </c>
      <c r="B585" s="730" t="s">
        <v>589</v>
      </c>
      <c r="C585" s="731" t="s">
        <v>609</v>
      </c>
      <c r="D585" s="732" t="s">
        <v>610</v>
      </c>
      <c r="E585" s="733">
        <v>50113002</v>
      </c>
      <c r="F585" s="732" t="s">
        <v>1636</v>
      </c>
      <c r="G585" s="731" t="s">
        <v>676</v>
      </c>
      <c r="H585" s="731">
        <v>211910</v>
      </c>
      <c r="I585" s="731">
        <v>211910</v>
      </c>
      <c r="J585" s="731" t="s">
        <v>1650</v>
      </c>
      <c r="K585" s="731" t="s">
        <v>1649</v>
      </c>
      <c r="L585" s="734">
        <v>1885.62</v>
      </c>
      <c r="M585" s="734">
        <v>2</v>
      </c>
      <c r="N585" s="735">
        <v>3771.24</v>
      </c>
    </row>
    <row r="586" spans="1:14" ht="14.45" customHeight="1" x14ac:dyDescent="0.2">
      <c r="A586" s="729" t="s">
        <v>588</v>
      </c>
      <c r="B586" s="730" t="s">
        <v>589</v>
      </c>
      <c r="C586" s="731" t="s">
        <v>609</v>
      </c>
      <c r="D586" s="732" t="s">
        <v>610</v>
      </c>
      <c r="E586" s="733">
        <v>50113002</v>
      </c>
      <c r="F586" s="732" t="s">
        <v>1636</v>
      </c>
      <c r="G586" s="731" t="s">
        <v>676</v>
      </c>
      <c r="H586" s="731">
        <v>211911</v>
      </c>
      <c r="I586" s="731">
        <v>211911</v>
      </c>
      <c r="J586" s="731" t="s">
        <v>1650</v>
      </c>
      <c r="K586" s="731" t="s">
        <v>1651</v>
      </c>
      <c r="L586" s="734">
        <v>4953.96</v>
      </c>
      <c r="M586" s="734">
        <v>6</v>
      </c>
      <c r="N586" s="735">
        <v>29723.760000000002</v>
      </c>
    </row>
    <row r="587" spans="1:14" ht="14.45" customHeight="1" x14ac:dyDescent="0.2">
      <c r="A587" s="729" t="s">
        <v>588</v>
      </c>
      <c r="B587" s="730" t="s">
        <v>589</v>
      </c>
      <c r="C587" s="731" t="s">
        <v>609</v>
      </c>
      <c r="D587" s="732" t="s">
        <v>610</v>
      </c>
      <c r="E587" s="733">
        <v>50113002</v>
      </c>
      <c r="F587" s="732" t="s">
        <v>1636</v>
      </c>
      <c r="G587" s="731" t="s">
        <v>676</v>
      </c>
      <c r="H587" s="731">
        <v>103414</v>
      </c>
      <c r="I587" s="731">
        <v>3414</v>
      </c>
      <c r="J587" s="731" t="s">
        <v>1652</v>
      </c>
      <c r="K587" s="731" t="s">
        <v>1647</v>
      </c>
      <c r="L587" s="734">
        <v>2513.7399999999998</v>
      </c>
      <c r="M587" s="734">
        <v>1</v>
      </c>
      <c r="N587" s="735">
        <v>2513.7399999999998</v>
      </c>
    </row>
    <row r="588" spans="1:14" ht="14.45" customHeight="1" x14ac:dyDescent="0.2">
      <c r="A588" s="729" t="s">
        <v>588</v>
      </c>
      <c r="B588" s="730" t="s">
        <v>589</v>
      </c>
      <c r="C588" s="731" t="s">
        <v>609</v>
      </c>
      <c r="D588" s="732" t="s">
        <v>610</v>
      </c>
      <c r="E588" s="733">
        <v>50113002</v>
      </c>
      <c r="F588" s="732" t="s">
        <v>1636</v>
      </c>
      <c r="G588" s="731" t="s">
        <v>676</v>
      </c>
      <c r="H588" s="731">
        <v>397302</v>
      </c>
      <c r="I588" s="731">
        <v>3290</v>
      </c>
      <c r="J588" s="731" t="s">
        <v>1652</v>
      </c>
      <c r="K588" s="731" t="s">
        <v>1653</v>
      </c>
      <c r="L588" s="734">
        <v>1322.7299999999998</v>
      </c>
      <c r="M588" s="734">
        <v>3</v>
      </c>
      <c r="N588" s="735">
        <v>3968.1899999999996</v>
      </c>
    </row>
    <row r="589" spans="1:14" ht="14.45" customHeight="1" x14ac:dyDescent="0.2">
      <c r="A589" s="729" t="s">
        <v>588</v>
      </c>
      <c r="B589" s="730" t="s">
        <v>589</v>
      </c>
      <c r="C589" s="731" t="s">
        <v>609</v>
      </c>
      <c r="D589" s="732" t="s">
        <v>610</v>
      </c>
      <c r="E589" s="733">
        <v>50113002</v>
      </c>
      <c r="F589" s="732" t="s">
        <v>1636</v>
      </c>
      <c r="G589" s="731" t="s">
        <v>676</v>
      </c>
      <c r="H589" s="731">
        <v>110996</v>
      </c>
      <c r="I589" s="731">
        <v>10996</v>
      </c>
      <c r="J589" s="731" t="s">
        <v>1654</v>
      </c>
      <c r="K589" s="731" t="s">
        <v>1647</v>
      </c>
      <c r="L589" s="734">
        <v>2400</v>
      </c>
      <c r="M589" s="734">
        <v>23</v>
      </c>
      <c r="N589" s="735">
        <v>55200</v>
      </c>
    </row>
    <row r="590" spans="1:14" ht="14.45" customHeight="1" x14ac:dyDescent="0.2">
      <c r="A590" s="729" t="s">
        <v>588</v>
      </c>
      <c r="B590" s="730" t="s">
        <v>589</v>
      </c>
      <c r="C590" s="731" t="s">
        <v>609</v>
      </c>
      <c r="D590" s="732" t="s">
        <v>610</v>
      </c>
      <c r="E590" s="733">
        <v>50113002</v>
      </c>
      <c r="F590" s="732" t="s">
        <v>1636</v>
      </c>
      <c r="G590" s="731" t="s">
        <v>676</v>
      </c>
      <c r="H590" s="731">
        <v>500831</v>
      </c>
      <c r="I590" s="731">
        <v>157109</v>
      </c>
      <c r="J590" s="731" t="s">
        <v>1655</v>
      </c>
      <c r="K590" s="731" t="s">
        <v>1656</v>
      </c>
      <c r="L590" s="734">
        <v>3234.0000072948455</v>
      </c>
      <c r="M590" s="734">
        <v>19</v>
      </c>
      <c r="N590" s="735">
        <v>61446.000138602067</v>
      </c>
    </row>
    <row r="591" spans="1:14" ht="14.45" customHeight="1" x14ac:dyDescent="0.2">
      <c r="A591" s="729" t="s">
        <v>588</v>
      </c>
      <c r="B591" s="730" t="s">
        <v>589</v>
      </c>
      <c r="C591" s="731" t="s">
        <v>609</v>
      </c>
      <c r="D591" s="732" t="s">
        <v>610</v>
      </c>
      <c r="E591" s="733">
        <v>50113002</v>
      </c>
      <c r="F591" s="732" t="s">
        <v>1636</v>
      </c>
      <c r="G591" s="731" t="s">
        <v>676</v>
      </c>
      <c r="H591" s="731">
        <v>394774</v>
      </c>
      <c r="I591" s="731">
        <v>157118</v>
      </c>
      <c r="J591" s="731" t="s">
        <v>1657</v>
      </c>
      <c r="K591" s="731" t="s">
        <v>1656</v>
      </c>
      <c r="L591" s="734">
        <v>3210.6461592857959</v>
      </c>
      <c r="M591" s="734">
        <v>26</v>
      </c>
      <c r="N591" s="735">
        <v>83476.800141430693</v>
      </c>
    </row>
    <row r="592" spans="1:14" ht="14.45" customHeight="1" x14ac:dyDescent="0.2">
      <c r="A592" s="729" t="s">
        <v>588</v>
      </c>
      <c r="B592" s="730" t="s">
        <v>589</v>
      </c>
      <c r="C592" s="731" t="s">
        <v>609</v>
      </c>
      <c r="D592" s="732" t="s">
        <v>610</v>
      </c>
      <c r="E592" s="733">
        <v>50113002</v>
      </c>
      <c r="F592" s="732" t="s">
        <v>1636</v>
      </c>
      <c r="G592" s="731" t="s">
        <v>676</v>
      </c>
      <c r="H592" s="731">
        <v>500716</v>
      </c>
      <c r="I592" s="731">
        <v>157112</v>
      </c>
      <c r="J592" s="731" t="s">
        <v>1658</v>
      </c>
      <c r="K592" s="731" t="s">
        <v>1656</v>
      </c>
      <c r="L592" s="734">
        <v>3321.2457165149785</v>
      </c>
      <c r="M592" s="734">
        <v>35</v>
      </c>
      <c r="N592" s="735">
        <v>116243.60007802425</v>
      </c>
    </row>
    <row r="593" spans="1:14" ht="14.45" customHeight="1" x14ac:dyDescent="0.2">
      <c r="A593" s="729" t="s">
        <v>588</v>
      </c>
      <c r="B593" s="730" t="s">
        <v>589</v>
      </c>
      <c r="C593" s="731" t="s">
        <v>609</v>
      </c>
      <c r="D593" s="732" t="s">
        <v>610</v>
      </c>
      <c r="E593" s="733">
        <v>50113002</v>
      </c>
      <c r="F593" s="732" t="s">
        <v>1636</v>
      </c>
      <c r="G593" s="731" t="s">
        <v>676</v>
      </c>
      <c r="H593" s="731">
        <v>902081</v>
      </c>
      <c r="I593" s="731">
        <v>151112</v>
      </c>
      <c r="J593" s="731" t="s">
        <v>1659</v>
      </c>
      <c r="K593" s="731" t="s">
        <v>1660</v>
      </c>
      <c r="L593" s="734">
        <v>3214.6925000000001</v>
      </c>
      <c r="M593" s="734">
        <v>8</v>
      </c>
      <c r="N593" s="735">
        <v>25717.54</v>
      </c>
    </row>
    <row r="594" spans="1:14" ht="14.45" customHeight="1" x14ac:dyDescent="0.2">
      <c r="A594" s="729" t="s">
        <v>588</v>
      </c>
      <c r="B594" s="730" t="s">
        <v>589</v>
      </c>
      <c r="C594" s="731" t="s">
        <v>609</v>
      </c>
      <c r="D594" s="732" t="s">
        <v>610</v>
      </c>
      <c r="E594" s="733">
        <v>50113002</v>
      </c>
      <c r="F594" s="732" t="s">
        <v>1636</v>
      </c>
      <c r="G594" s="731" t="s">
        <v>676</v>
      </c>
      <c r="H594" s="731">
        <v>139925</v>
      </c>
      <c r="I594" s="731">
        <v>139925</v>
      </c>
      <c r="J594" s="731" t="s">
        <v>1661</v>
      </c>
      <c r="K594" s="731" t="s">
        <v>1662</v>
      </c>
      <c r="L594" s="734">
        <v>4143.5250000000005</v>
      </c>
      <c r="M594" s="734">
        <v>6</v>
      </c>
      <c r="N594" s="735">
        <v>24861.15</v>
      </c>
    </row>
    <row r="595" spans="1:14" ht="14.45" customHeight="1" x14ac:dyDescent="0.2">
      <c r="A595" s="729" t="s">
        <v>588</v>
      </c>
      <c r="B595" s="730" t="s">
        <v>589</v>
      </c>
      <c r="C595" s="731" t="s">
        <v>609</v>
      </c>
      <c r="D595" s="732" t="s">
        <v>610</v>
      </c>
      <c r="E595" s="733">
        <v>50113002</v>
      </c>
      <c r="F595" s="732" t="s">
        <v>1636</v>
      </c>
      <c r="G595" s="731" t="s">
        <v>676</v>
      </c>
      <c r="H595" s="731">
        <v>139927</v>
      </c>
      <c r="I595" s="731">
        <v>139927</v>
      </c>
      <c r="J595" s="731" t="s">
        <v>1661</v>
      </c>
      <c r="K595" s="731" t="s">
        <v>1663</v>
      </c>
      <c r="L595" s="734">
        <v>5213.9799999999996</v>
      </c>
      <c r="M595" s="734">
        <v>2</v>
      </c>
      <c r="N595" s="735">
        <v>10427.959999999999</v>
      </c>
    </row>
    <row r="596" spans="1:14" ht="14.45" customHeight="1" x14ac:dyDescent="0.2">
      <c r="A596" s="729" t="s">
        <v>588</v>
      </c>
      <c r="B596" s="730" t="s">
        <v>589</v>
      </c>
      <c r="C596" s="731" t="s">
        <v>609</v>
      </c>
      <c r="D596" s="732" t="s">
        <v>610</v>
      </c>
      <c r="E596" s="733">
        <v>50113002</v>
      </c>
      <c r="F596" s="732" t="s">
        <v>1636</v>
      </c>
      <c r="G596" s="731" t="s">
        <v>676</v>
      </c>
      <c r="H596" s="731">
        <v>118735</v>
      </c>
      <c r="I596" s="731">
        <v>18735</v>
      </c>
      <c r="J596" s="731" t="s">
        <v>1664</v>
      </c>
      <c r="K596" s="731" t="s">
        <v>1665</v>
      </c>
      <c r="L596" s="734">
        <v>3787.170000000001</v>
      </c>
      <c r="M596" s="734">
        <v>2</v>
      </c>
      <c r="N596" s="735">
        <v>7574.340000000002</v>
      </c>
    </row>
    <row r="597" spans="1:14" ht="14.45" customHeight="1" x14ac:dyDescent="0.2">
      <c r="A597" s="729" t="s">
        <v>588</v>
      </c>
      <c r="B597" s="730" t="s">
        <v>589</v>
      </c>
      <c r="C597" s="731" t="s">
        <v>609</v>
      </c>
      <c r="D597" s="732" t="s">
        <v>610</v>
      </c>
      <c r="E597" s="733">
        <v>50113002</v>
      </c>
      <c r="F597" s="732" t="s">
        <v>1636</v>
      </c>
      <c r="G597" s="731" t="s">
        <v>676</v>
      </c>
      <c r="H597" s="731">
        <v>118734</v>
      </c>
      <c r="I597" s="731">
        <v>18734</v>
      </c>
      <c r="J597" s="731" t="s">
        <v>1664</v>
      </c>
      <c r="K597" s="731" t="s">
        <v>1666</v>
      </c>
      <c r="L597" s="734">
        <v>2739.1700000000005</v>
      </c>
      <c r="M597" s="734">
        <v>3</v>
      </c>
      <c r="N597" s="735">
        <v>8217.510000000002</v>
      </c>
    </row>
    <row r="598" spans="1:14" ht="14.45" customHeight="1" x14ac:dyDescent="0.2">
      <c r="A598" s="729" t="s">
        <v>588</v>
      </c>
      <c r="B598" s="730" t="s">
        <v>589</v>
      </c>
      <c r="C598" s="731" t="s">
        <v>609</v>
      </c>
      <c r="D598" s="732" t="s">
        <v>610</v>
      </c>
      <c r="E598" s="733">
        <v>50113006</v>
      </c>
      <c r="F598" s="732" t="s">
        <v>1667</v>
      </c>
      <c r="G598" s="731" t="s">
        <v>687</v>
      </c>
      <c r="H598" s="731">
        <v>33833</v>
      </c>
      <c r="I598" s="731">
        <v>33833</v>
      </c>
      <c r="J598" s="731" t="s">
        <v>1668</v>
      </c>
      <c r="K598" s="731" t="s">
        <v>1669</v>
      </c>
      <c r="L598" s="734">
        <v>166.9848275862069</v>
      </c>
      <c r="M598" s="734">
        <v>29</v>
      </c>
      <c r="N598" s="735">
        <v>4842.5600000000004</v>
      </c>
    </row>
    <row r="599" spans="1:14" ht="14.45" customHeight="1" x14ac:dyDescent="0.2">
      <c r="A599" s="729" t="s">
        <v>588</v>
      </c>
      <c r="B599" s="730" t="s">
        <v>589</v>
      </c>
      <c r="C599" s="731" t="s">
        <v>609</v>
      </c>
      <c r="D599" s="732" t="s">
        <v>610</v>
      </c>
      <c r="E599" s="733">
        <v>50113006</v>
      </c>
      <c r="F599" s="732" t="s">
        <v>1667</v>
      </c>
      <c r="G599" s="731" t="s">
        <v>676</v>
      </c>
      <c r="H599" s="731">
        <v>217087</v>
      </c>
      <c r="I599" s="731">
        <v>217087</v>
      </c>
      <c r="J599" s="731" t="s">
        <v>1670</v>
      </c>
      <c r="K599" s="731" t="s">
        <v>1669</v>
      </c>
      <c r="L599" s="734">
        <v>164.59</v>
      </c>
      <c r="M599" s="734">
        <v>1</v>
      </c>
      <c r="N599" s="735">
        <v>164.59</v>
      </c>
    </row>
    <row r="600" spans="1:14" ht="14.45" customHeight="1" x14ac:dyDescent="0.2">
      <c r="A600" s="729" t="s">
        <v>588</v>
      </c>
      <c r="B600" s="730" t="s">
        <v>589</v>
      </c>
      <c r="C600" s="731" t="s">
        <v>609</v>
      </c>
      <c r="D600" s="732" t="s">
        <v>610</v>
      </c>
      <c r="E600" s="733">
        <v>50113006</v>
      </c>
      <c r="F600" s="732" t="s">
        <v>1667</v>
      </c>
      <c r="G600" s="731" t="s">
        <v>676</v>
      </c>
      <c r="H600" s="731">
        <v>217088</v>
      </c>
      <c r="I600" s="731">
        <v>217088</v>
      </c>
      <c r="J600" s="731" t="s">
        <v>1671</v>
      </c>
      <c r="K600" s="731" t="s">
        <v>1669</v>
      </c>
      <c r="L600" s="734">
        <v>164.58999999999997</v>
      </c>
      <c r="M600" s="734">
        <v>4</v>
      </c>
      <c r="N600" s="735">
        <v>658.3599999999999</v>
      </c>
    </row>
    <row r="601" spans="1:14" ht="14.45" customHeight="1" x14ac:dyDescent="0.2">
      <c r="A601" s="729" t="s">
        <v>588</v>
      </c>
      <c r="B601" s="730" t="s">
        <v>589</v>
      </c>
      <c r="C601" s="731" t="s">
        <v>609</v>
      </c>
      <c r="D601" s="732" t="s">
        <v>610</v>
      </c>
      <c r="E601" s="733">
        <v>50113006</v>
      </c>
      <c r="F601" s="732" t="s">
        <v>1667</v>
      </c>
      <c r="G601" s="731" t="s">
        <v>676</v>
      </c>
      <c r="H601" s="731">
        <v>217190</v>
      </c>
      <c r="I601" s="731">
        <v>217190</v>
      </c>
      <c r="J601" s="731" t="s">
        <v>1672</v>
      </c>
      <c r="K601" s="731" t="s">
        <v>1673</v>
      </c>
      <c r="L601" s="734">
        <v>92.56</v>
      </c>
      <c r="M601" s="734">
        <v>45</v>
      </c>
      <c r="N601" s="735">
        <v>4165.2</v>
      </c>
    </row>
    <row r="602" spans="1:14" ht="14.45" customHeight="1" x14ac:dyDescent="0.2">
      <c r="A602" s="729" t="s">
        <v>588</v>
      </c>
      <c r="B602" s="730" t="s">
        <v>589</v>
      </c>
      <c r="C602" s="731" t="s">
        <v>609</v>
      </c>
      <c r="D602" s="732" t="s">
        <v>610</v>
      </c>
      <c r="E602" s="733">
        <v>50113006</v>
      </c>
      <c r="F602" s="732" t="s">
        <v>1667</v>
      </c>
      <c r="G602" s="731" t="s">
        <v>687</v>
      </c>
      <c r="H602" s="731">
        <v>33915</v>
      </c>
      <c r="I602" s="731">
        <v>33915</v>
      </c>
      <c r="J602" s="731" t="s">
        <v>1674</v>
      </c>
      <c r="K602" s="731" t="s">
        <v>1675</v>
      </c>
      <c r="L602" s="734">
        <v>144.22</v>
      </c>
      <c r="M602" s="734">
        <v>24</v>
      </c>
      <c r="N602" s="735">
        <v>3461.2799999999997</v>
      </c>
    </row>
    <row r="603" spans="1:14" ht="14.45" customHeight="1" x14ac:dyDescent="0.2">
      <c r="A603" s="729" t="s">
        <v>588</v>
      </c>
      <c r="B603" s="730" t="s">
        <v>589</v>
      </c>
      <c r="C603" s="731" t="s">
        <v>609</v>
      </c>
      <c r="D603" s="732" t="s">
        <v>610</v>
      </c>
      <c r="E603" s="733">
        <v>50113006</v>
      </c>
      <c r="F603" s="732" t="s">
        <v>1667</v>
      </c>
      <c r="G603" s="731" t="s">
        <v>687</v>
      </c>
      <c r="H603" s="731">
        <v>33916</v>
      </c>
      <c r="I603" s="731">
        <v>33916</v>
      </c>
      <c r="J603" s="731" t="s">
        <v>1676</v>
      </c>
      <c r="K603" s="731" t="s">
        <v>1675</v>
      </c>
      <c r="L603" s="734">
        <v>144.17708333333334</v>
      </c>
      <c r="M603" s="734">
        <v>24</v>
      </c>
      <c r="N603" s="735">
        <v>3460.25</v>
      </c>
    </row>
    <row r="604" spans="1:14" ht="14.45" customHeight="1" x14ac:dyDescent="0.2">
      <c r="A604" s="729" t="s">
        <v>588</v>
      </c>
      <c r="B604" s="730" t="s">
        <v>589</v>
      </c>
      <c r="C604" s="731" t="s">
        <v>609</v>
      </c>
      <c r="D604" s="732" t="s">
        <v>610</v>
      </c>
      <c r="E604" s="733">
        <v>50113006</v>
      </c>
      <c r="F604" s="732" t="s">
        <v>1667</v>
      </c>
      <c r="G604" s="731" t="s">
        <v>676</v>
      </c>
      <c r="H604" s="731">
        <v>397803</v>
      </c>
      <c r="I604" s="731">
        <v>217084</v>
      </c>
      <c r="J604" s="731" t="s">
        <v>1677</v>
      </c>
      <c r="K604" s="731" t="s">
        <v>1678</v>
      </c>
      <c r="L604" s="734">
        <v>1776.7500000000005</v>
      </c>
      <c r="M604" s="734">
        <v>1</v>
      </c>
      <c r="N604" s="735">
        <v>1776.7500000000005</v>
      </c>
    </row>
    <row r="605" spans="1:14" ht="14.45" customHeight="1" x14ac:dyDescent="0.2">
      <c r="A605" s="729" t="s">
        <v>588</v>
      </c>
      <c r="B605" s="730" t="s">
        <v>589</v>
      </c>
      <c r="C605" s="731" t="s">
        <v>609</v>
      </c>
      <c r="D605" s="732" t="s">
        <v>610</v>
      </c>
      <c r="E605" s="733">
        <v>50113006</v>
      </c>
      <c r="F605" s="732" t="s">
        <v>1667</v>
      </c>
      <c r="G605" s="731" t="s">
        <v>676</v>
      </c>
      <c r="H605" s="731">
        <v>841569</v>
      </c>
      <c r="I605" s="731">
        <v>0</v>
      </c>
      <c r="J605" s="731" t="s">
        <v>1679</v>
      </c>
      <c r="K605" s="731" t="s">
        <v>329</v>
      </c>
      <c r="L605" s="734">
        <v>896.99964391324136</v>
      </c>
      <c r="M605" s="734">
        <v>6</v>
      </c>
      <c r="N605" s="735">
        <v>5381.9978634794479</v>
      </c>
    </row>
    <row r="606" spans="1:14" ht="14.45" customHeight="1" x14ac:dyDescent="0.2">
      <c r="A606" s="729" t="s">
        <v>588</v>
      </c>
      <c r="B606" s="730" t="s">
        <v>589</v>
      </c>
      <c r="C606" s="731" t="s">
        <v>609</v>
      </c>
      <c r="D606" s="732" t="s">
        <v>610</v>
      </c>
      <c r="E606" s="733">
        <v>50113006</v>
      </c>
      <c r="F606" s="732" t="s">
        <v>1667</v>
      </c>
      <c r="G606" s="731" t="s">
        <v>676</v>
      </c>
      <c r="H606" s="731">
        <v>993379</v>
      </c>
      <c r="I606" s="731">
        <v>0</v>
      </c>
      <c r="J606" s="731" t="s">
        <v>1680</v>
      </c>
      <c r="K606" s="731" t="s">
        <v>329</v>
      </c>
      <c r="L606" s="734">
        <v>574.32352941176475</v>
      </c>
      <c r="M606" s="734">
        <v>17</v>
      </c>
      <c r="N606" s="735">
        <v>9763.5</v>
      </c>
    </row>
    <row r="607" spans="1:14" ht="14.45" customHeight="1" x14ac:dyDescent="0.2">
      <c r="A607" s="729" t="s">
        <v>588</v>
      </c>
      <c r="B607" s="730" t="s">
        <v>589</v>
      </c>
      <c r="C607" s="731" t="s">
        <v>609</v>
      </c>
      <c r="D607" s="732" t="s">
        <v>610</v>
      </c>
      <c r="E607" s="733">
        <v>50113006</v>
      </c>
      <c r="F607" s="732" t="s">
        <v>1667</v>
      </c>
      <c r="G607" s="731" t="s">
        <v>676</v>
      </c>
      <c r="H607" s="731">
        <v>498995</v>
      </c>
      <c r="I607" s="731">
        <v>0</v>
      </c>
      <c r="J607" s="731" t="s">
        <v>1681</v>
      </c>
      <c r="K607" s="731" t="s">
        <v>329</v>
      </c>
      <c r="L607" s="734">
        <v>195.5</v>
      </c>
      <c r="M607" s="734">
        <v>30</v>
      </c>
      <c r="N607" s="735">
        <v>5865</v>
      </c>
    </row>
    <row r="608" spans="1:14" ht="14.45" customHeight="1" x14ac:dyDescent="0.2">
      <c r="A608" s="729" t="s">
        <v>588</v>
      </c>
      <c r="B608" s="730" t="s">
        <v>589</v>
      </c>
      <c r="C608" s="731" t="s">
        <v>609</v>
      </c>
      <c r="D608" s="732" t="s">
        <v>610</v>
      </c>
      <c r="E608" s="733">
        <v>50113006</v>
      </c>
      <c r="F608" s="732" t="s">
        <v>1667</v>
      </c>
      <c r="G608" s="731" t="s">
        <v>676</v>
      </c>
      <c r="H608" s="731">
        <v>33601</v>
      </c>
      <c r="I608" s="731">
        <v>33601</v>
      </c>
      <c r="J608" s="731" t="s">
        <v>1682</v>
      </c>
      <c r="K608" s="731" t="s">
        <v>1673</v>
      </c>
      <c r="L608" s="734">
        <v>78.509999999999991</v>
      </c>
      <c r="M608" s="734">
        <v>20</v>
      </c>
      <c r="N608" s="735">
        <v>1570.1999999999998</v>
      </c>
    </row>
    <row r="609" spans="1:14" ht="14.45" customHeight="1" x14ac:dyDescent="0.2">
      <c r="A609" s="729" t="s">
        <v>588</v>
      </c>
      <c r="B609" s="730" t="s">
        <v>589</v>
      </c>
      <c r="C609" s="731" t="s">
        <v>609</v>
      </c>
      <c r="D609" s="732" t="s">
        <v>610</v>
      </c>
      <c r="E609" s="733">
        <v>50113006</v>
      </c>
      <c r="F609" s="732" t="s">
        <v>1667</v>
      </c>
      <c r="G609" s="731" t="s">
        <v>676</v>
      </c>
      <c r="H609" s="731">
        <v>990223</v>
      </c>
      <c r="I609" s="731">
        <v>0</v>
      </c>
      <c r="J609" s="731" t="s">
        <v>1683</v>
      </c>
      <c r="K609" s="731" t="s">
        <v>329</v>
      </c>
      <c r="L609" s="734">
        <v>147.39754325259517</v>
      </c>
      <c r="M609" s="734">
        <v>289</v>
      </c>
      <c r="N609" s="735">
        <v>42597.890000000007</v>
      </c>
    </row>
    <row r="610" spans="1:14" ht="14.45" customHeight="1" x14ac:dyDescent="0.2">
      <c r="A610" s="729" t="s">
        <v>588</v>
      </c>
      <c r="B610" s="730" t="s">
        <v>589</v>
      </c>
      <c r="C610" s="731" t="s">
        <v>609</v>
      </c>
      <c r="D610" s="732" t="s">
        <v>610</v>
      </c>
      <c r="E610" s="733">
        <v>50113006</v>
      </c>
      <c r="F610" s="732" t="s">
        <v>1667</v>
      </c>
      <c r="G610" s="731" t="s">
        <v>676</v>
      </c>
      <c r="H610" s="731">
        <v>993236</v>
      </c>
      <c r="I610" s="731">
        <v>0</v>
      </c>
      <c r="J610" s="731" t="s">
        <v>1684</v>
      </c>
      <c r="K610" s="731" t="s">
        <v>1685</v>
      </c>
      <c r="L610" s="734">
        <v>219.77200032991385</v>
      </c>
      <c r="M610" s="734">
        <v>200</v>
      </c>
      <c r="N610" s="735">
        <v>43954.400065982773</v>
      </c>
    </row>
    <row r="611" spans="1:14" ht="14.45" customHeight="1" x14ac:dyDescent="0.2">
      <c r="A611" s="729" t="s">
        <v>588</v>
      </c>
      <c r="B611" s="730" t="s">
        <v>589</v>
      </c>
      <c r="C611" s="731" t="s">
        <v>609</v>
      </c>
      <c r="D611" s="732" t="s">
        <v>610</v>
      </c>
      <c r="E611" s="733">
        <v>50113006</v>
      </c>
      <c r="F611" s="732" t="s">
        <v>1667</v>
      </c>
      <c r="G611" s="731" t="s">
        <v>687</v>
      </c>
      <c r="H611" s="731">
        <v>33855</v>
      </c>
      <c r="I611" s="731">
        <v>33855</v>
      </c>
      <c r="J611" s="731" t="s">
        <v>1686</v>
      </c>
      <c r="K611" s="731" t="s">
        <v>1687</v>
      </c>
      <c r="L611" s="734">
        <v>183.14999736199377</v>
      </c>
      <c r="M611" s="734">
        <v>23</v>
      </c>
      <c r="N611" s="735">
        <v>4212.4499393258566</v>
      </c>
    </row>
    <row r="612" spans="1:14" ht="14.45" customHeight="1" x14ac:dyDescent="0.2">
      <c r="A612" s="729" t="s">
        <v>588</v>
      </c>
      <c r="B612" s="730" t="s">
        <v>589</v>
      </c>
      <c r="C612" s="731" t="s">
        <v>609</v>
      </c>
      <c r="D612" s="732" t="s">
        <v>610</v>
      </c>
      <c r="E612" s="733">
        <v>50113006</v>
      </c>
      <c r="F612" s="732" t="s">
        <v>1667</v>
      </c>
      <c r="G612" s="731" t="s">
        <v>687</v>
      </c>
      <c r="H612" s="731">
        <v>33751</v>
      </c>
      <c r="I612" s="731">
        <v>33751</v>
      </c>
      <c r="J612" s="731" t="s">
        <v>1688</v>
      </c>
      <c r="K612" s="731" t="s">
        <v>1689</v>
      </c>
      <c r="L612" s="734">
        <v>96.549999999999983</v>
      </c>
      <c r="M612" s="734">
        <v>13</v>
      </c>
      <c r="N612" s="735">
        <v>1255.1499999999999</v>
      </c>
    </row>
    <row r="613" spans="1:14" ht="14.45" customHeight="1" x14ac:dyDescent="0.2">
      <c r="A613" s="729" t="s">
        <v>588</v>
      </c>
      <c r="B613" s="730" t="s">
        <v>589</v>
      </c>
      <c r="C613" s="731" t="s">
        <v>609</v>
      </c>
      <c r="D613" s="732" t="s">
        <v>610</v>
      </c>
      <c r="E613" s="733">
        <v>50113006</v>
      </c>
      <c r="F613" s="732" t="s">
        <v>1667</v>
      </c>
      <c r="G613" s="731" t="s">
        <v>687</v>
      </c>
      <c r="H613" s="731">
        <v>33750</v>
      </c>
      <c r="I613" s="731">
        <v>33750</v>
      </c>
      <c r="J613" s="731" t="s">
        <v>1690</v>
      </c>
      <c r="K613" s="731" t="s">
        <v>1689</v>
      </c>
      <c r="L613" s="734">
        <v>96.549999999999969</v>
      </c>
      <c r="M613" s="734">
        <v>19</v>
      </c>
      <c r="N613" s="735">
        <v>1834.4499999999994</v>
      </c>
    </row>
    <row r="614" spans="1:14" ht="14.45" customHeight="1" x14ac:dyDescent="0.2">
      <c r="A614" s="729" t="s">
        <v>588</v>
      </c>
      <c r="B614" s="730" t="s">
        <v>589</v>
      </c>
      <c r="C614" s="731" t="s">
        <v>609</v>
      </c>
      <c r="D614" s="732" t="s">
        <v>610</v>
      </c>
      <c r="E614" s="733">
        <v>50113006</v>
      </c>
      <c r="F614" s="732" t="s">
        <v>1667</v>
      </c>
      <c r="G614" s="731" t="s">
        <v>687</v>
      </c>
      <c r="H614" s="731">
        <v>33859</v>
      </c>
      <c r="I614" s="731">
        <v>33859</v>
      </c>
      <c r="J614" s="731" t="s">
        <v>1691</v>
      </c>
      <c r="K614" s="731" t="s">
        <v>1669</v>
      </c>
      <c r="L614" s="734">
        <v>141.41999999999999</v>
      </c>
      <c r="M614" s="734">
        <v>5</v>
      </c>
      <c r="N614" s="735">
        <v>707.09999999999991</v>
      </c>
    </row>
    <row r="615" spans="1:14" ht="14.45" customHeight="1" x14ac:dyDescent="0.2">
      <c r="A615" s="729" t="s">
        <v>588</v>
      </c>
      <c r="B615" s="730" t="s">
        <v>589</v>
      </c>
      <c r="C615" s="731" t="s">
        <v>609</v>
      </c>
      <c r="D615" s="732" t="s">
        <v>610</v>
      </c>
      <c r="E615" s="733">
        <v>50113006</v>
      </c>
      <c r="F615" s="732" t="s">
        <v>1667</v>
      </c>
      <c r="G615" s="731" t="s">
        <v>687</v>
      </c>
      <c r="H615" s="731">
        <v>33850</v>
      </c>
      <c r="I615" s="731">
        <v>33850</v>
      </c>
      <c r="J615" s="731" t="s">
        <v>1692</v>
      </c>
      <c r="K615" s="731" t="s">
        <v>1669</v>
      </c>
      <c r="L615" s="734">
        <v>123.46000000000002</v>
      </c>
      <c r="M615" s="734">
        <v>13</v>
      </c>
      <c r="N615" s="735">
        <v>1604.9800000000002</v>
      </c>
    </row>
    <row r="616" spans="1:14" ht="14.45" customHeight="1" x14ac:dyDescent="0.2">
      <c r="A616" s="729" t="s">
        <v>588</v>
      </c>
      <c r="B616" s="730" t="s">
        <v>589</v>
      </c>
      <c r="C616" s="731" t="s">
        <v>609</v>
      </c>
      <c r="D616" s="732" t="s">
        <v>610</v>
      </c>
      <c r="E616" s="733">
        <v>50113006</v>
      </c>
      <c r="F616" s="732" t="s">
        <v>1667</v>
      </c>
      <c r="G616" s="731" t="s">
        <v>687</v>
      </c>
      <c r="H616" s="731">
        <v>33851</v>
      </c>
      <c r="I616" s="731">
        <v>33851</v>
      </c>
      <c r="J616" s="731" t="s">
        <v>1693</v>
      </c>
      <c r="K616" s="731" t="s">
        <v>1669</v>
      </c>
      <c r="L616" s="734">
        <v>139.03</v>
      </c>
      <c r="M616" s="734">
        <v>8</v>
      </c>
      <c r="N616" s="735">
        <v>1112.24</v>
      </c>
    </row>
    <row r="617" spans="1:14" ht="14.45" customHeight="1" x14ac:dyDescent="0.2">
      <c r="A617" s="729" t="s">
        <v>588</v>
      </c>
      <c r="B617" s="730" t="s">
        <v>589</v>
      </c>
      <c r="C617" s="731" t="s">
        <v>609</v>
      </c>
      <c r="D617" s="732" t="s">
        <v>610</v>
      </c>
      <c r="E617" s="733">
        <v>50113006</v>
      </c>
      <c r="F617" s="732" t="s">
        <v>1667</v>
      </c>
      <c r="G617" s="731" t="s">
        <v>687</v>
      </c>
      <c r="H617" s="731">
        <v>33848</v>
      </c>
      <c r="I617" s="731">
        <v>33848</v>
      </c>
      <c r="J617" s="731" t="s">
        <v>1694</v>
      </c>
      <c r="K617" s="731" t="s">
        <v>1669</v>
      </c>
      <c r="L617" s="734">
        <v>125.36000157922801</v>
      </c>
      <c r="M617" s="734">
        <v>5</v>
      </c>
      <c r="N617" s="735">
        <v>626.80000789614007</v>
      </c>
    </row>
    <row r="618" spans="1:14" ht="14.45" customHeight="1" x14ac:dyDescent="0.2">
      <c r="A618" s="729" t="s">
        <v>588</v>
      </c>
      <c r="B618" s="730" t="s">
        <v>589</v>
      </c>
      <c r="C618" s="731" t="s">
        <v>609</v>
      </c>
      <c r="D618" s="732" t="s">
        <v>610</v>
      </c>
      <c r="E618" s="733">
        <v>50113006</v>
      </c>
      <c r="F618" s="732" t="s">
        <v>1667</v>
      </c>
      <c r="G618" s="731" t="s">
        <v>687</v>
      </c>
      <c r="H618" s="731">
        <v>33847</v>
      </c>
      <c r="I618" s="731">
        <v>33847</v>
      </c>
      <c r="J618" s="731" t="s">
        <v>1695</v>
      </c>
      <c r="K618" s="731" t="s">
        <v>1669</v>
      </c>
      <c r="L618" s="734">
        <v>125.36000131602336</v>
      </c>
      <c r="M618" s="734">
        <v>4</v>
      </c>
      <c r="N618" s="735">
        <v>501.44000526409343</v>
      </c>
    </row>
    <row r="619" spans="1:14" ht="14.45" customHeight="1" x14ac:dyDescent="0.2">
      <c r="A619" s="729" t="s">
        <v>588</v>
      </c>
      <c r="B619" s="730" t="s">
        <v>589</v>
      </c>
      <c r="C619" s="731" t="s">
        <v>609</v>
      </c>
      <c r="D619" s="732" t="s">
        <v>610</v>
      </c>
      <c r="E619" s="733">
        <v>50113006</v>
      </c>
      <c r="F619" s="732" t="s">
        <v>1667</v>
      </c>
      <c r="G619" s="731" t="s">
        <v>687</v>
      </c>
      <c r="H619" s="731">
        <v>33856</v>
      </c>
      <c r="I619" s="731">
        <v>33856</v>
      </c>
      <c r="J619" s="731" t="s">
        <v>1696</v>
      </c>
      <c r="K619" s="731" t="s">
        <v>1669</v>
      </c>
      <c r="L619" s="734">
        <v>132.79</v>
      </c>
      <c r="M619" s="734">
        <v>1</v>
      </c>
      <c r="N619" s="735">
        <v>132.79</v>
      </c>
    </row>
    <row r="620" spans="1:14" ht="14.45" customHeight="1" x14ac:dyDescent="0.2">
      <c r="A620" s="729" t="s">
        <v>588</v>
      </c>
      <c r="B620" s="730" t="s">
        <v>589</v>
      </c>
      <c r="C620" s="731" t="s">
        <v>609</v>
      </c>
      <c r="D620" s="732" t="s">
        <v>610</v>
      </c>
      <c r="E620" s="733">
        <v>50113006</v>
      </c>
      <c r="F620" s="732" t="s">
        <v>1667</v>
      </c>
      <c r="G620" s="731" t="s">
        <v>687</v>
      </c>
      <c r="H620" s="731">
        <v>33857</v>
      </c>
      <c r="I620" s="731">
        <v>33857</v>
      </c>
      <c r="J620" s="731" t="s">
        <v>1697</v>
      </c>
      <c r="K620" s="731" t="s">
        <v>1669</v>
      </c>
      <c r="L620" s="734">
        <v>132.79</v>
      </c>
      <c r="M620" s="734">
        <v>1</v>
      </c>
      <c r="N620" s="735">
        <v>132.79</v>
      </c>
    </row>
    <row r="621" spans="1:14" ht="14.45" customHeight="1" x14ac:dyDescent="0.2">
      <c r="A621" s="729" t="s">
        <v>588</v>
      </c>
      <c r="B621" s="730" t="s">
        <v>589</v>
      </c>
      <c r="C621" s="731" t="s">
        <v>609</v>
      </c>
      <c r="D621" s="732" t="s">
        <v>610</v>
      </c>
      <c r="E621" s="733">
        <v>50113006</v>
      </c>
      <c r="F621" s="732" t="s">
        <v>1667</v>
      </c>
      <c r="G621" s="731" t="s">
        <v>687</v>
      </c>
      <c r="H621" s="731">
        <v>217054</v>
      </c>
      <c r="I621" s="731">
        <v>217054</v>
      </c>
      <c r="J621" s="731" t="s">
        <v>1698</v>
      </c>
      <c r="K621" s="731" t="s">
        <v>1699</v>
      </c>
      <c r="L621" s="734">
        <v>1120.159019607843</v>
      </c>
      <c r="M621" s="734">
        <v>51</v>
      </c>
      <c r="N621" s="735">
        <v>57128.109999999993</v>
      </c>
    </row>
    <row r="622" spans="1:14" ht="14.45" customHeight="1" x14ac:dyDescent="0.2">
      <c r="A622" s="729" t="s">
        <v>588</v>
      </c>
      <c r="B622" s="730" t="s">
        <v>589</v>
      </c>
      <c r="C622" s="731" t="s">
        <v>609</v>
      </c>
      <c r="D622" s="732" t="s">
        <v>610</v>
      </c>
      <c r="E622" s="733">
        <v>50113006</v>
      </c>
      <c r="F622" s="732" t="s">
        <v>1667</v>
      </c>
      <c r="G622" s="731" t="s">
        <v>687</v>
      </c>
      <c r="H622" s="731">
        <v>33424</v>
      </c>
      <c r="I622" s="731">
        <v>33424</v>
      </c>
      <c r="J622" s="731" t="s">
        <v>1700</v>
      </c>
      <c r="K622" s="731" t="s">
        <v>1701</v>
      </c>
      <c r="L622" s="734">
        <v>324.60999999999996</v>
      </c>
      <c r="M622" s="734">
        <v>3</v>
      </c>
      <c r="N622" s="735">
        <v>973.82999999999993</v>
      </c>
    </row>
    <row r="623" spans="1:14" ht="14.45" customHeight="1" x14ac:dyDescent="0.2">
      <c r="A623" s="729" t="s">
        <v>588</v>
      </c>
      <c r="B623" s="730" t="s">
        <v>589</v>
      </c>
      <c r="C623" s="731" t="s">
        <v>609</v>
      </c>
      <c r="D623" s="732" t="s">
        <v>610</v>
      </c>
      <c r="E623" s="733">
        <v>50113006</v>
      </c>
      <c r="F623" s="732" t="s">
        <v>1667</v>
      </c>
      <c r="G623" s="731" t="s">
        <v>676</v>
      </c>
      <c r="H623" s="731">
        <v>988740</v>
      </c>
      <c r="I623" s="731">
        <v>0</v>
      </c>
      <c r="J623" s="731" t="s">
        <v>1702</v>
      </c>
      <c r="K623" s="731" t="s">
        <v>329</v>
      </c>
      <c r="L623" s="734">
        <v>177.61412451361869</v>
      </c>
      <c r="M623" s="734">
        <v>257</v>
      </c>
      <c r="N623" s="735">
        <v>45646.83</v>
      </c>
    </row>
    <row r="624" spans="1:14" ht="14.45" customHeight="1" x14ac:dyDescent="0.2">
      <c r="A624" s="729" t="s">
        <v>588</v>
      </c>
      <c r="B624" s="730" t="s">
        <v>589</v>
      </c>
      <c r="C624" s="731" t="s">
        <v>609</v>
      </c>
      <c r="D624" s="732" t="s">
        <v>610</v>
      </c>
      <c r="E624" s="733">
        <v>50113006</v>
      </c>
      <c r="F624" s="732" t="s">
        <v>1667</v>
      </c>
      <c r="G624" s="731" t="s">
        <v>687</v>
      </c>
      <c r="H624" s="731">
        <v>848207</v>
      </c>
      <c r="I624" s="731">
        <v>33422</v>
      </c>
      <c r="J624" s="731" t="s">
        <v>1703</v>
      </c>
      <c r="K624" s="731" t="s">
        <v>1704</v>
      </c>
      <c r="L624" s="734">
        <v>128.86000000000001</v>
      </c>
      <c r="M624" s="734">
        <v>16</v>
      </c>
      <c r="N624" s="735">
        <v>2061.7600000000002</v>
      </c>
    </row>
    <row r="625" spans="1:14" ht="14.45" customHeight="1" x14ac:dyDescent="0.2">
      <c r="A625" s="729" t="s">
        <v>588</v>
      </c>
      <c r="B625" s="730" t="s">
        <v>589</v>
      </c>
      <c r="C625" s="731" t="s">
        <v>609</v>
      </c>
      <c r="D625" s="732" t="s">
        <v>610</v>
      </c>
      <c r="E625" s="733">
        <v>50113006</v>
      </c>
      <c r="F625" s="732" t="s">
        <v>1667</v>
      </c>
      <c r="G625" s="731" t="s">
        <v>687</v>
      </c>
      <c r="H625" s="731">
        <v>848250</v>
      </c>
      <c r="I625" s="731">
        <v>33423</v>
      </c>
      <c r="J625" s="731" t="s">
        <v>1705</v>
      </c>
      <c r="K625" s="731" t="s">
        <v>1706</v>
      </c>
      <c r="L625" s="734">
        <v>296.87</v>
      </c>
      <c r="M625" s="734">
        <v>90</v>
      </c>
      <c r="N625" s="735">
        <v>26718.3</v>
      </c>
    </row>
    <row r="626" spans="1:14" ht="14.45" customHeight="1" x14ac:dyDescent="0.2">
      <c r="A626" s="729" t="s">
        <v>588</v>
      </c>
      <c r="B626" s="730" t="s">
        <v>589</v>
      </c>
      <c r="C626" s="731" t="s">
        <v>609</v>
      </c>
      <c r="D626" s="732" t="s">
        <v>610</v>
      </c>
      <c r="E626" s="733">
        <v>50113006</v>
      </c>
      <c r="F626" s="732" t="s">
        <v>1667</v>
      </c>
      <c r="G626" s="731" t="s">
        <v>687</v>
      </c>
      <c r="H626" s="731">
        <v>217052</v>
      </c>
      <c r="I626" s="731">
        <v>217052</v>
      </c>
      <c r="J626" s="731" t="s">
        <v>1707</v>
      </c>
      <c r="K626" s="731" t="s">
        <v>1699</v>
      </c>
      <c r="L626" s="734">
        <v>1502.27</v>
      </c>
      <c r="M626" s="734">
        <v>4</v>
      </c>
      <c r="N626" s="735">
        <v>6009.08</v>
      </c>
    </row>
    <row r="627" spans="1:14" ht="14.45" customHeight="1" x14ac:dyDescent="0.2">
      <c r="A627" s="729" t="s">
        <v>588</v>
      </c>
      <c r="B627" s="730" t="s">
        <v>589</v>
      </c>
      <c r="C627" s="731" t="s">
        <v>609</v>
      </c>
      <c r="D627" s="732" t="s">
        <v>610</v>
      </c>
      <c r="E627" s="733">
        <v>50113006</v>
      </c>
      <c r="F627" s="732" t="s">
        <v>1667</v>
      </c>
      <c r="G627" s="731" t="s">
        <v>687</v>
      </c>
      <c r="H627" s="731">
        <v>133146</v>
      </c>
      <c r="I627" s="731">
        <v>33530</v>
      </c>
      <c r="J627" s="731" t="s">
        <v>1708</v>
      </c>
      <c r="K627" s="731" t="s">
        <v>1709</v>
      </c>
      <c r="L627" s="734">
        <v>157.43517241379311</v>
      </c>
      <c r="M627" s="734">
        <v>87</v>
      </c>
      <c r="N627" s="735">
        <v>13696.86</v>
      </c>
    </row>
    <row r="628" spans="1:14" ht="14.45" customHeight="1" x14ac:dyDescent="0.2">
      <c r="A628" s="729" t="s">
        <v>588</v>
      </c>
      <c r="B628" s="730" t="s">
        <v>589</v>
      </c>
      <c r="C628" s="731" t="s">
        <v>609</v>
      </c>
      <c r="D628" s="732" t="s">
        <v>610</v>
      </c>
      <c r="E628" s="733">
        <v>50113006</v>
      </c>
      <c r="F628" s="732" t="s">
        <v>1667</v>
      </c>
      <c r="G628" s="731" t="s">
        <v>676</v>
      </c>
      <c r="H628" s="731">
        <v>994516</v>
      </c>
      <c r="I628" s="731">
        <v>0</v>
      </c>
      <c r="J628" s="731" t="s">
        <v>1710</v>
      </c>
      <c r="K628" s="731" t="s">
        <v>329</v>
      </c>
      <c r="L628" s="734">
        <v>215.17296296296294</v>
      </c>
      <c r="M628" s="734">
        <v>135</v>
      </c>
      <c r="N628" s="735">
        <v>29048.35</v>
      </c>
    </row>
    <row r="629" spans="1:14" ht="14.45" customHeight="1" x14ac:dyDescent="0.2">
      <c r="A629" s="729" t="s">
        <v>588</v>
      </c>
      <c r="B629" s="730" t="s">
        <v>589</v>
      </c>
      <c r="C629" s="731" t="s">
        <v>609</v>
      </c>
      <c r="D629" s="732" t="s">
        <v>610</v>
      </c>
      <c r="E629" s="733">
        <v>50113006</v>
      </c>
      <c r="F629" s="732" t="s">
        <v>1667</v>
      </c>
      <c r="G629" s="731" t="s">
        <v>676</v>
      </c>
      <c r="H629" s="731">
        <v>153980</v>
      </c>
      <c r="I629" s="731">
        <v>153980</v>
      </c>
      <c r="J629" s="731" t="s">
        <v>1711</v>
      </c>
      <c r="K629" s="731" t="s">
        <v>1673</v>
      </c>
      <c r="L629" s="734">
        <v>274.22000000000003</v>
      </c>
      <c r="M629" s="734">
        <v>10</v>
      </c>
      <c r="N629" s="735">
        <v>2742.2000000000003</v>
      </c>
    </row>
    <row r="630" spans="1:14" ht="14.45" customHeight="1" x14ac:dyDescent="0.2">
      <c r="A630" s="729" t="s">
        <v>588</v>
      </c>
      <c r="B630" s="730" t="s">
        <v>589</v>
      </c>
      <c r="C630" s="731" t="s">
        <v>609</v>
      </c>
      <c r="D630" s="732" t="s">
        <v>610</v>
      </c>
      <c r="E630" s="733">
        <v>50113006</v>
      </c>
      <c r="F630" s="732" t="s">
        <v>1667</v>
      </c>
      <c r="G630" s="731" t="s">
        <v>676</v>
      </c>
      <c r="H630" s="731">
        <v>993484</v>
      </c>
      <c r="I630" s="731">
        <v>0</v>
      </c>
      <c r="J630" s="731" t="s">
        <v>1712</v>
      </c>
      <c r="K630" s="731" t="s">
        <v>329</v>
      </c>
      <c r="L630" s="734">
        <v>1659.2066666666667</v>
      </c>
      <c r="M630" s="734">
        <v>3</v>
      </c>
      <c r="N630" s="735">
        <v>4977.62</v>
      </c>
    </row>
    <row r="631" spans="1:14" ht="14.45" customHeight="1" x14ac:dyDescent="0.2">
      <c r="A631" s="729" t="s">
        <v>588</v>
      </c>
      <c r="B631" s="730" t="s">
        <v>589</v>
      </c>
      <c r="C631" s="731" t="s">
        <v>609</v>
      </c>
      <c r="D631" s="732" t="s">
        <v>610</v>
      </c>
      <c r="E631" s="733">
        <v>50113006</v>
      </c>
      <c r="F631" s="732" t="s">
        <v>1667</v>
      </c>
      <c r="G631" s="731" t="s">
        <v>687</v>
      </c>
      <c r="H631" s="731">
        <v>133220</v>
      </c>
      <c r="I631" s="731">
        <v>33220</v>
      </c>
      <c r="J631" s="731" t="s">
        <v>1713</v>
      </c>
      <c r="K631" s="731" t="s">
        <v>1714</v>
      </c>
      <c r="L631" s="734">
        <v>196.79666666666662</v>
      </c>
      <c r="M631" s="734">
        <v>3</v>
      </c>
      <c r="N631" s="735">
        <v>590.38999999999987</v>
      </c>
    </row>
    <row r="632" spans="1:14" ht="14.45" customHeight="1" x14ac:dyDescent="0.2">
      <c r="A632" s="729" t="s">
        <v>588</v>
      </c>
      <c r="B632" s="730" t="s">
        <v>589</v>
      </c>
      <c r="C632" s="731" t="s">
        <v>609</v>
      </c>
      <c r="D632" s="732" t="s">
        <v>610</v>
      </c>
      <c r="E632" s="733">
        <v>50113006</v>
      </c>
      <c r="F632" s="732" t="s">
        <v>1667</v>
      </c>
      <c r="G632" s="731" t="s">
        <v>676</v>
      </c>
      <c r="H632" s="731">
        <v>33525</v>
      </c>
      <c r="I632" s="731">
        <v>33525</v>
      </c>
      <c r="J632" s="731" t="s">
        <v>1715</v>
      </c>
      <c r="K632" s="731" t="s">
        <v>1673</v>
      </c>
      <c r="L632" s="734">
        <v>91.757044539184434</v>
      </c>
      <c r="M632" s="734">
        <v>252</v>
      </c>
      <c r="N632" s="735">
        <v>23122.775223874476</v>
      </c>
    </row>
    <row r="633" spans="1:14" ht="14.45" customHeight="1" x14ac:dyDescent="0.2">
      <c r="A633" s="729" t="s">
        <v>588</v>
      </c>
      <c r="B633" s="730" t="s">
        <v>589</v>
      </c>
      <c r="C633" s="731" t="s">
        <v>609</v>
      </c>
      <c r="D633" s="732" t="s">
        <v>610</v>
      </c>
      <c r="E633" s="733">
        <v>50113008</v>
      </c>
      <c r="F633" s="732" t="s">
        <v>1716</v>
      </c>
      <c r="G633" s="731"/>
      <c r="H633" s="731"/>
      <c r="I633" s="731">
        <v>230458</v>
      </c>
      <c r="J633" s="731" t="s">
        <v>1717</v>
      </c>
      <c r="K633" s="731" t="s">
        <v>1718</v>
      </c>
      <c r="L633" s="734">
        <v>1717.5995911555503</v>
      </c>
      <c r="M633" s="734">
        <v>67</v>
      </c>
      <c r="N633" s="735">
        <v>115079.17260742188</v>
      </c>
    </row>
    <row r="634" spans="1:14" ht="14.45" customHeight="1" x14ac:dyDescent="0.2">
      <c r="A634" s="729" t="s">
        <v>588</v>
      </c>
      <c r="B634" s="730" t="s">
        <v>589</v>
      </c>
      <c r="C634" s="731" t="s">
        <v>609</v>
      </c>
      <c r="D634" s="732" t="s">
        <v>610</v>
      </c>
      <c r="E634" s="733">
        <v>50113008</v>
      </c>
      <c r="F634" s="732" t="s">
        <v>1716</v>
      </c>
      <c r="G634" s="731"/>
      <c r="H634" s="731"/>
      <c r="I634" s="731">
        <v>230459</v>
      </c>
      <c r="J634" s="731" t="s">
        <v>1717</v>
      </c>
      <c r="K634" s="731" t="s">
        <v>1719</v>
      </c>
      <c r="L634" s="734">
        <v>3425.3015588831017</v>
      </c>
      <c r="M634" s="734">
        <v>27</v>
      </c>
      <c r="N634" s="735">
        <v>92483.14208984375</v>
      </c>
    </row>
    <row r="635" spans="1:14" ht="14.45" customHeight="1" x14ac:dyDescent="0.2">
      <c r="A635" s="729" t="s">
        <v>588</v>
      </c>
      <c r="B635" s="730" t="s">
        <v>589</v>
      </c>
      <c r="C635" s="731" t="s">
        <v>609</v>
      </c>
      <c r="D635" s="732" t="s">
        <v>610</v>
      </c>
      <c r="E635" s="733">
        <v>50113008</v>
      </c>
      <c r="F635" s="732" t="s">
        <v>1716</v>
      </c>
      <c r="G635" s="731"/>
      <c r="H635" s="731"/>
      <c r="I635" s="731">
        <v>29980</v>
      </c>
      <c r="J635" s="731" t="s">
        <v>1720</v>
      </c>
      <c r="K635" s="731" t="s">
        <v>1721</v>
      </c>
      <c r="L635" s="734">
        <v>11517</v>
      </c>
      <c r="M635" s="734">
        <v>46</v>
      </c>
      <c r="N635" s="735">
        <v>529782</v>
      </c>
    </row>
    <row r="636" spans="1:14" ht="14.45" customHeight="1" x14ac:dyDescent="0.2">
      <c r="A636" s="729" t="s">
        <v>588</v>
      </c>
      <c r="B636" s="730" t="s">
        <v>589</v>
      </c>
      <c r="C636" s="731" t="s">
        <v>609</v>
      </c>
      <c r="D636" s="732" t="s">
        <v>610</v>
      </c>
      <c r="E636" s="733">
        <v>50113008</v>
      </c>
      <c r="F636" s="732" t="s">
        <v>1716</v>
      </c>
      <c r="G636" s="731"/>
      <c r="H636" s="731"/>
      <c r="I636" s="731">
        <v>29979</v>
      </c>
      <c r="J636" s="731" t="s">
        <v>1720</v>
      </c>
      <c r="K636" s="731" t="s">
        <v>1722</v>
      </c>
      <c r="L636" s="734">
        <v>5758.5</v>
      </c>
      <c r="M636" s="734">
        <v>1</v>
      </c>
      <c r="N636" s="735">
        <v>5758.5</v>
      </c>
    </row>
    <row r="637" spans="1:14" ht="14.45" customHeight="1" x14ac:dyDescent="0.2">
      <c r="A637" s="729" t="s">
        <v>588</v>
      </c>
      <c r="B637" s="730" t="s">
        <v>589</v>
      </c>
      <c r="C637" s="731" t="s">
        <v>609</v>
      </c>
      <c r="D637" s="732" t="s">
        <v>610</v>
      </c>
      <c r="E637" s="733">
        <v>50113008</v>
      </c>
      <c r="F637" s="732" t="s">
        <v>1716</v>
      </c>
      <c r="G637" s="731"/>
      <c r="H637" s="731"/>
      <c r="I637" s="731">
        <v>62465</v>
      </c>
      <c r="J637" s="731" t="s">
        <v>1723</v>
      </c>
      <c r="K637" s="731" t="s">
        <v>1724</v>
      </c>
      <c r="L637" s="734">
        <v>17457.19921875</v>
      </c>
      <c r="M637" s="734">
        <v>4</v>
      </c>
      <c r="N637" s="735">
        <v>69828.796875</v>
      </c>
    </row>
    <row r="638" spans="1:14" ht="14.45" customHeight="1" x14ac:dyDescent="0.2">
      <c r="A638" s="729" t="s">
        <v>588</v>
      </c>
      <c r="B638" s="730" t="s">
        <v>589</v>
      </c>
      <c r="C638" s="731" t="s">
        <v>609</v>
      </c>
      <c r="D638" s="732" t="s">
        <v>610</v>
      </c>
      <c r="E638" s="733">
        <v>50113008</v>
      </c>
      <c r="F638" s="732" t="s">
        <v>1716</v>
      </c>
      <c r="G638" s="731"/>
      <c r="H638" s="731"/>
      <c r="I638" s="731">
        <v>62464</v>
      </c>
      <c r="J638" s="731" t="s">
        <v>1723</v>
      </c>
      <c r="K638" s="731" t="s">
        <v>1725</v>
      </c>
      <c r="L638" s="734">
        <v>9158.067398313493</v>
      </c>
      <c r="M638" s="734">
        <v>126</v>
      </c>
      <c r="N638" s="735">
        <v>1153916.4921875</v>
      </c>
    </row>
    <row r="639" spans="1:14" ht="14.45" customHeight="1" x14ac:dyDescent="0.2">
      <c r="A639" s="729" t="s">
        <v>588</v>
      </c>
      <c r="B639" s="730" t="s">
        <v>589</v>
      </c>
      <c r="C639" s="731" t="s">
        <v>609</v>
      </c>
      <c r="D639" s="732" t="s">
        <v>610</v>
      </c>
      <c r="E639" s="733">
        <v>50113008</v>
      </c>
      <c r="F639" s="732" t="s">
        <v>1716</v>
      </c>
      <c r="G639" s="731"/>
      <c r="H639" s="731"/>
      <c r="I639" s="731">
        <v>205966</v>
      </c>
      <c r="J639" s="731" t="s">
        <v>1726</v>
      </c>
      <c r="K639" s="731" t="s">
        <v>1727</v>
      </c>
      <c r="L639" s="734">
        <v>912.989990234375</v>
      </c>
      <c r="M639" s="734">
        <v>16</v>
      </c>
      <c r="N639" s="735">
        <v>14607.83984375</v>
      </c>
    </row>
    <row r="640" spans="1:14" ht="14.45" customHeight="1" x14ac:dyDescent="0.2">
      <c r="A640" s="729" t="s">
        <v>588</v>
      </c>
      <c r="B640" s="730" t="s">
        <v>589</v>
      </c>
      <c r="C640" s="731" t="s">
        <v>609</v>
      </c>
      <c r="D640" s="732" t="s">
        <v>610</v>
      </c>
      <c r="E640" s="733">
        <v>50113008</v>
      </c>
      <c r="F640" s="732" t="s">
        <v>1716</v>
      </c>
      <c r="G640" s="731"/>
      <c r="H640" s="731"/>
      <c r="I640" s="731">
        <v>26040</v>
      </c>
      <c r="J640" s="731" t="s">
        <v>1728</v>
      </c>
      <c r="K640" s="731" t="s">
        <v>1729</v>
      </c>
      <c r="L640" s="734">
        <v>2390.300048828125</v>
      </c>
      <c r="M640" s="734">
        <v>2</v>
      </c>
      <c r="N640" s="735">
        <v>4780.60009765625</v>
      </c>
    </row>
    <row r="641" spans="1:14" ht="14.45" customHeight="1" x14ac:dyDescent="0.2">
      <c r="A641" s="729" t="s">
        <v>588</v>
      </c>
      <c r="B641" s="730" t="s">
        <v>589</v>
      </c>
      <c r="C641" s="731" t="s">
        <v>609</v>
      </c>
      <c r="D641" s="732" t="s">
        <v>610</v>
      </c>
      <c r="E641" s="733">
        <v>50113008</v>
      </c>
      <c r="F641" s="732" t="s">
        <v>1716</v>
      </c>
      <c r="G641" s="731"/>
      <c r="H641" s="731"/>
      <c r="I641" s="731">
        <v>26041</v>
      </c>
      <c r="J641" s="731" t="s">
        <v>1728</v>
      </c>
      <c r="K641" s="731" t="s">
        <v>1730</v>
      </c>
      <c r="L641" s="734">
        <v>4779.5</v>
      </c>
      <c r="M641" s="734">
        <v>1</v>
      </c>
      <c r="N641" s="735">
        <v>4779.5</v>
      </c>
    </row>
    <row r="642" spans="1:14" ht="14.45" customHeight="1" x14ac:dyDescent="0.2">
      <c r="A642" s="729" t="s">
        <v>588</v>
      </c>
      <c r="B642" s="730" t="s">
        <v>589</v>
      </c>
      <c r="C642" s="731" t="s">
        <v>609</v>
      </c>
      <c r="D642" s="732" t="s">
        <v>610</v>
      </c>
      <c r="E642" s="733">
        <v>50113008</v>
      </c>
      <c r="F642" s="732" t="s">
        <v>1716</v>
      </c>
      <c r="G642" s="731"/>
      <c r="H642" s="731"/>
      <c r="I642" s="731">
        <v>230687</v>
      </c>
      <c r="J642" s="731" t="s">
        <v>1731</v>
      </c>
      <c r="K642" s="731" t="s">
        <v>1732</v>
      </c>
      <c r="L642" s="734">
        <v>4305.3999410962306</v>
      </c>
      <c r="M642" s="734">
        <v>126</v>
      </c>
      <c r="N642" s="735">
        <v>542480.392578125</v>
      </c>
    </row>
    <row r="643" spans="1:14" ht="14.45" customHeight="1" x14ac:dyDescent="0.2">
      <c r="A643" s="729" t="s">
        <v>588</v>
      </c>
      <c r="B643" s="730" t="s">
        <v>589</v>
      </c>
      <c r="C643" s="731" t="s">
        <v>609</v>
      </c>
      <c r="D643" s="732" t="s">
        <v>610</v>
      </c>
      <c r="E643" s="733">
        <v>50113008</v>
      </c>
      <c r="F643" s="732" t="s">
        <v>1716</v>
      </c>
      <c r="G643" s="731"/>
      <c r="H643" s="731"/>
      <c r="I643" s="731">
        <v>230686</v>
      </c>
      <c r="J643" s="731" t="s">
        <v>1731</v>
      </c>
      <c r="K643" s="731" t="s">
        <v>1733</v>
      </c>
      <c r="L643" s="734">
        <v>8610.7998303865133</v>
      </c>
      <c r="M643" s="734">
        <v>38</v>
      </c>
      <c r="N643" s="735">
        <v>327210.3935546875</v>
      </c>
    </row>
    <row r="644" spans="1:14" ht="14.45" customHeight="1" x14ac:dyDescent="0.2">
      <c r="A644" s="729" t="s">
        <v>588</v>
      </c>
      <c r="B644" s="730" t="s">
        <v>589</v>
      </c>
      <c r="C644" s="731" t="s">
        <v>609</v>
      </c>
      <c r="D644" s="732" t="s">
        <v>610</v>
      </c>
      <c r="E644" s="733">
        <v>50113008</v>
      </c>
      <c r="F644" s="732" t="s">
        <v>1716</v>
      </c>
      <c r="G644" s="731"/>
      <c r="H644" s="731"/>
      <c r="I644" s="731">
        <v>214076</v>
      </c>
      <c r="J644" s="731" t="s">
        <v>1734</v>
      </c>
      <c r="K644" s="731" t="s">
        <v>1735</v>
      </c>
      <c r="L644" s="734">
        <v>1971.4200439453125</v>
      </c>
      <c r="M644" s="734">
        <v>48</v>
      </c>
      <c r="N644" s="735">
        <v>94628.162109375</v>
      </c>
    </row>
    <row r="645" spans="1:14" ht="14.45" customHeight="1" x14ac:dyDescent="0.2">
      <c r="A645" s="729" t="s">
        <v>588</v>
      </c>
      <c r="B645" s="730" t="s">
        <v>589</v>
      </c>
      <c r="C645" s="731" t="s">
        <v>609</v>
      </c>
      <c r="D645" s="732" t="s">
        <v>610</v>
      </c>
      <c r="E645" s="733">
        <v>50113011</v>
      </c>
      <c r="F645" s="732" t="s">
        <v>1736</v>
      </c>
      <c r="G645" s="731"/>
      <c r="H645" s="731"/>
      <c r="I645" s="731">
        <v>158152</v>
      </c>
      <c r="J645" s="731" t="s">
        <v>1737</v>
      </c>
      <c r="K645" s="731" t="s">
        <v>1727</v>
      </c>
      <c r="L645" s="734">
        <v>914.52744501572124</v>
      </c>
      <c r="M645" s="734">
        <v>487</v>
      </c>
      <c r="N645" s="735">
        <v>445374.86572265625</v>
      </c>
    </row>
    <row r="646" spans="1:14" ht="14.45" customHeight="1" x14ac:dyDescent="0.2">
      <c r="A646" s="729" t="s">
        <v>588</v>
      </c>
      <c r="B646" s="730" t="s">
        <v>589</v>
      </c>
      <c r="C646" s="731" t="s">
        <v>609</v>
      </c>
      <c r="D646" s="732" t="s">
        <v>610</v>
      </c>
      <c r="E646" s="733">
        <v>50113012</v>
      </c>
      <c r="F646" s="732" t="s">
        <v>1738</v>
      </c>
      <c r="G646" s="731" t="s">
        <v>676</v>
      </c>
      <c r="H646" s="731">
        <v>193650</v>
      </c>
      <c r="I646" s="731">
        <v>93650</v>
      </c>
      <c r="J646" s="731" t="s">
        <v>1739</v>
      </c>
      <c r="K646" s="731" t="s">
        <v>1740</v>
      </c>
      <c r="L646" s="734">
        <v>10536.86</v>
      </c>
      <c r="M646" s="734">
        <v>4</v>
      </c>
      <c r="N646" s="735">
        <v>42147.44</v>
      </c>
    </row>
    <row r="647" spans="1:14" ht="14.45" customHeight="1" x14ac:dyDescent="0.2">
      <c r="A647" s="729" t="s">
        <v>588</v>
      </c>
      <c r="B647" s="730" t="s">
        <v>589</v>
      </c>
      <c r="C647" s="731" t="s">
        <v>609</v>
      </c>
      <c r="D647" s="732" t="s">
        <v>610</v>
      </c>
      <c r="E647" s="733">
        <v>50113013</v>
      </c>
      <c r="F647" s="732" t="s">
        <v>1741</v>
      </c>
      <c r="G647" s="731" t="s">
        <v>329</v>
      </c>
      <c r="H647" s="731">
        <v>243369</v>
      </c>
      <c r="I647" s="731">
        <v>243369</v>
      </c>
      <c r="J647" s="731" t="s">
        <v>1742</v>
      </c>
      <c r="K647" s="731" t="s">
        <v>1743</v>
      </c>
      <c r="L647" s="734">
        <v>544.38999999999976</v>
      </c>
      <c r="M647" s="734">
        <v>58.000000000000007</v>
      </c>
      <c r="N647" s="735">
        <v>31574.619999999992</v>
      </c>
    </row>
    <row r="648" spans="1:14" ht="14.45" customHeight="1" x14ac:dyDescent="0.2">
      <c r="A648" s="729" t="s">
        <v>588</v>
      </c>
      <c r="B648" s="730" t="s">
        <v>589</v>
      </c>
      <c r="C648" s="731" t="s">
        <v>609</v>
      </c>
      <c r="D648" s="732" t="s">
        <v>610</v>
      </c>
      <c r="E648" s="733">
        <v>50113013</v>
      </c>
      <c r="F648" s="732" t="s">
        <v>1741</v>
      </c>
      <c r="G648" s="731" t="s">
        <v>687</v>
      </c>
      <c r="H648" s="731">
        <v>195147</v>
      </c>
      <c r="I648" s="731">
        <v>195147</v>
      </c>
      <c r="J648" s="731" t="s">
        <v>1744</v>
      </c>
      <c r="K648" s="731" t="s">
        <v>1745</v>
      </c>
      <c r="L648" s="734">
        <v>544.39</v>
      </c>
      <c r="M648" s="734">
        <v>2.9999999999999991</v>
      </c>
      <c r="N648" s="735">
        <v>1633.1699999999996</v>
      </c>
    </row>
    <row r="649" spans="1:14" ht="14.45" customHeight="1" x14ac:dyDescent="0.2">
      <c r="A649" s="729" t="s">
        <v>588</v>
      </c>
      <c r="B649" s="730" t="s">
        <v>589</v>
      </c>
      <c r="C649" s="731" t="s">
        <v>609</v>
      </c>
      <c r="D649" s="732" t="s">
        <v>610</v>
      </c>
      <c r="E649" s="733">
        <v>50113013</v>
      </c>
      <c r="F649" s="732" t="s">
        <v>1741</v>
      </c>
      <c r="G649" s="731" t="s">
        <v>676</v>
      </c>
      <c r="H649" s="731">
        <v>203097</v>
      </c>
      <c r="I649" s="731">
        <v>203097</v>
      </c>
      <c r="J649" s="731" t="s">
        <v>1746</v>
      </c>
      <c r="K649" s="731" t="s">
        <v>1747</v>
      </c>
      <c r="L649" s="734">
        <v>166.86333333333332</v>
      </c>
      <c r="M649" s="734">
        <v>3</v>
      </c>
      <c r="N649" s="735">
        <v>500.58999999999992</v>
      </c>
    </row>
    <row r="650" spans="1:14" ht="14.45" customHeight="1" x14ac:dyDescent="0.2">
      <c r="A650" s="729" t="s">
        <v>588</v>
      </c>
      <c r="B650" s="730" t="s">
        <v>589</v>
      </c>
      <c r="C650" s="731" t="s">
        <v>609</v>
      </c>
      <c r="D650" s="732" t="s">
        <v>610</v>
      </c>
      <c r="E650" s="733">
        <v>50113013</v>
      </c>
      <c r="F650" s="732" t="s">
        <v>1741</v>
      </c>
      <c r="G650" s="731" t="s">
        <v>676</v>
      </c>
      <c r="H650" s="731">
        <v>172972</v>
      </c>
      <c r="I650" s="731">
        <v>72972</v>
      </c>
      <c r="J650" s="731" t="s">
        <v>1748</v>
      </c>
      <c r="K650" s="731" t="s">
        <v>1749</v>
      </c>
      <c r="L650" s="734">
        <v>203.71999999999997</v>
      </c>
      <c r="M650" s="734">
        <v>132</v>
      </c>
      <c r="N650" s="735">
        <v>26891.039999999997</v>
      </c>
    </row>
    <row r="651" spans="1:14" ht="14.45" customHeight="1" x14ac:dyDescent="0.2">
      <c r="A651" s="729" t="s">
        <v>588</v>
      </c>
      <c r="B651" s="730" t="s">
        <v>589</v>
      </c>
      <c r="C651" s="731" t="s">
        <v>609</v>
      </c>
      <c r="D651" s="732" t="s">
        <v>610</v>
      </c>
      <c r="E651" s="733">
        <v>50113013</v>
      </c>
      <c r="F651" s="732" t="s">
        <v>1741</v>
      </c>
      <c r="G651" s="731" t="s">
        <v>687</v>
      </c>
      <c r="H651" s="731">
        <v>105951</v>
      </c>
      <c r="I651" s="731">
        <v>5951</v>
      </c>
      <c r="J651" s="731" t="s">
        <v>1750</v>
      </c>
      <c r="K651" s="731" t="s">
        <v>1751</v>
      </c>
      <c r="L651" s="734">
        <v>113.75</v>
      </c>
      <c r="M651" s="734">
        <v>2</v>
      </c>
      <c r="N651" s="735">
        <v>227.5</v>
      </c>
    </row>
    <row r="652" spans="1:14" ht="14.45" customHeight="1" x14ac:dyDescent="0.2">
      <c r="A652" s="729" t="s">
        <v>588</v>
      </c>
      <c r="B652" s="730" t="s">
        <v>589</v>
      </c>
      <c r="C652" s="731" t="s">
        <v>609</v>
      </c>
      <c r="D652" s="732" t="s">
        <v>610</v>
      </c>
      <c r="E652" s="733">
        <v>50113013</v>
      </c>
      <c r="F652" s="732" t="s">
        <v>1741</v>
      </c>
      <c r="G652" s="731" t="s">
        <v>676</v>
      </c>
      <c r="H652" s="731">
        <v>201961</v>
      </c>
      <c r="I652" s="731">
        <v>201961</v>
      </c>
      <c r="J652" s="731" t="s">
        <v>1752</v>
      </c>
      <c r="K652" s="731" t="s">
        <v>1753</v>
      </c>
      <c r="L652" s="734">
        <v>290.66999999999996</v>
      </c>
      <c r="M652" s="734">
        <v>9</v>
      </c>
      <c r="N652" s="735">
        <v>2616.0299999999997</v>
      </c>
    </row>
    <row r="653" spans="1:14" ht="14.45" customHeight="1" x14ac:dyDescent="0.2">
      <c r="A653" s="729" t="s">
        <v>588</v>
      </c>
      <c r="B653" s="730" t="s">
        <v>589</v>
      </c>
      <c r="C653" s="731" t="s">
        <v>609</v>
      </c>
      <c r="D653" s="732" t="s">
        <v>610</v>
      </c>
      <c r="E653" s="733">
        <v>50113013</v>
      </c>
      <c r="F653" s="732" t="s">
        <v>1741</v>
      </c>
      <c r="G653" s="731" t="s">
        <v>676</v>
      </c>
      <c r="H653" s="731">
        <v>136083</v>
      </c>
      <c r="I653" s="731">
        <v>136083</v>
      </c>
      <c r="J653" s="731" t="s">
        <v>1754</v>
      </c>
      <c r="K653" s="731" t="s">
        <v>1755</v>
      </c>
      <c r="L653" s="734">
        <v>470.08585623678658</v>
      </c>
      <c r="M653" s="734">
        <v>47.3</v>
      </c>
      <c r="N653" s="735">
        <v>22235.061000000005</v>
      </c>
    </row>
    <row r="654" spans="1:14" ht="14.45" customHeight="1" x14ac:dyDescent="0.2">
      <c r="A654" s="729" t="s">
        <v>588</v>
      </c>
      <c r="B654" s="730" t="s">
        <v>589</v>
      </c>
      <c r="C654" s="731" t="s">
        <v>609</v>
      </c>
      <c r="D654" s="732" t="s">
        <v>610</v>
      </c>
      <c r="E654" s="733">
        <v>50113013</v>
      </c>
      <c r="F654" s="732" t="s">
        <v>1741</v>
      </c>
      <c r="G654" s="731" t="s">
        <v>676</v>
      </c>
      <c r="H654" s="731">
        <v>498791</v>
      </c>
      <c r="I654" s="731">
        <v>9999999</v>
      </c>
      <c r="J654" s="731" t="s">
        <v>1756</v>
      </c>
      <c r="K654" s="731" t="s">
        <v>1757</v>
      </c>
      <c r="L654" s="734">
        <v>1316.8649999999998</v>
      </c>
      <c r="M654" s="734">
        <v>11.000000000000004</v>
      </c>
      <c r="N654" s="735">
        <v>14485.515000000001</v>
      </c>
    </row>
    <row r="655" spans="1:14" ht="14.45" customHeight="1" x14ac:dyDescent="0.2">
      <c r="A655" s="729" t="s">
        <v>588</v>
      </c>
      <c r="B655" s="730" t="s">
        <v>589</v>
      </c>
      <c r="C655" s="731" t="s">
        <v>609</v>
      </c>
      <c r="D655" s="732" t="s">
        <v>610</v>
      </c>
      <c r="E655" s="733">
        <v>50113013</v>
      </c>
      <c r="F655" s="732" t="s">
        <v>1741</v>
      </c>
      <c r="G655" s="731" t="s">
        <v>687</v>
      </c>
      <c r="H655" s="731">
        <v>164831</v>
      </c>
      <c r="I655" s="731">
        <v>64831</v>
      </c>
      <c r="J655" s="731" t="s">
        <v>1758</v>
      </c>
      <c r="K655" s="731" t="s">
        <v>1759</v>
      </c>
      <c r="L655" s="734">
        <v>196.02</v>
      </c>
      <c r="M655" s="734">
        <v>8</v>
      </c>
      <c r="N655" s="735">
        <v>1568.16</v>
      </c>
    </row>
    <row r="656" spans="1:14" ht="14.45" customHeight="1" x14ac:dyDescent="0.2">
      <c r="A656" s="729" t="s">
        <v>588</v>
      </c>
      <c r="B656" s="730" t="s">
        <v>589</v>
      </c>
      <c r="C656" s="731" t="s">
        <v>609</v>
      </c>
      <c r="D656" s="732" t="s">
        <v>610</v>
      </c>
      <c r="E656" s="733">
        <v>50113013</v>
      </c>
      <c r="F656" s="732" t="s">
        <v>1741</v>
      </c>
      <c r="G656" s="731" t="s">
        <v>676</v>
      </c>
      <c r="H656" s="731">
        <v>183926</v>
      </c>
      <c r="I656" s="731">
        <v>183926</v>
      </c>
      <c r="J656" s="731" t="s">
        <v>1760</v>
      </c>
      <c r="K656" s="731" t="s">
        <v>1761</v>
      </c>
      <c r="L656" s="734">
        <v>128.81</v>
      </c>
      <c r="M656" s="734">
        <v>8</v>
      </c>
      <c r="N656" s="735">
        <v>1030.48</v>
      </c>
    </row>
    <row r="657" spans="1:14" ht="14.45" customHeight="1" x14ac:dyDescent="0.2">
      <c r="A657" s="729" t="s">
        <v>588</v>
      </c>
      <c r="B657" s="730" t="s">
        <v>589</v>
      </c>
      <c r="C657" s="731" t="s">
        <v>609</v>
      </c>
      <c r="D657" s="732" t="s">
        <v>610</v>
      </c>
      <c r="E657" s="733">
        <v>50113013</v>
      </c>
      <c r="F657" s="732" t="s">
        <v>1741</v>
      </c>
      <c r="G657" s="731" t="s">
        <v>687</v>
      </c>
      <c r="H657" s="731">
        <v>145010</v>
      </c>
      <c r="I657" s="731">
        <v>45010</v>
      </c>
      <c r="J657" s="731" t="s">
        <v>1762</v>
      </c>
      <c r="K657" s="731" t="s">
        <v>1763</v>
      </c>
      <c r="L657" s="734">
        <v>41.689999999999991</v>
      </c>
      <c r="M657" s="734">
        <v>3</v>
      </c>
      <c r="N657" s="735">
        <v>125.06999999999996</v>
      </c>
    </row>
    <row r="658" spans="1:14" ht="14.45" customHeight="1" x14ac:dyDescent="0.2">
      <c r="A658" s="729" t="s">
        <v>588</v>
      </c>
      <c r="B658" s="730" t="s">
        <v>589</v>
      </c>
      <c r="C658" s="731" t="s">
        <v>609</v>
      </c>
      <c r="D658" s="732" t="s">
        <v>610</v>
      </c>
      <c r="E658" s="733">
        <v>50113013</v>
      </c>
      <c r="F658" s="732" t="s">
        <v>1741</v>
      </c>
      <c r="G658" s="731" t="s">
        <v>676</v>
      </c>
      <c r="H658" s="731">
        <v>117170</v>
      </c>
      <c r="I658" s="731">
        <v>17170</v>
      </c>
      <c r="J658" s="731" t="s">
        <v>1764</v>
      </c>
      <c r="K658" s="731" t="s">
        <v>1765</v>
      </c>
      <c r="L658" s="734">
        <v>72.839999999999989</v>
      </c>
      <c r="M658" s="734">
        <v>4</v>
      </c>
      <c r="N658" s="735">
        <v>291.35999999999996</v>
      </c>
    </row>
    <row r="659" spans="1:14" ht="14.45" customHeight="1" x14ac:dyDescent="0.2">
      <c r="A659" s="729" t="s">
        <v>588</v>
      </c>
      <c r="B659" s="730" t="s">
        <v>589</v>
      </c>
      <c r="C659" s="731" t="s">
        <v>609</v>
      </c>
      <c r="D659" s="732" t="s">
        <v>610</v>
      </c>
      <c r="E659" s="733">
        <v>50113013</v>
      </c>
      <c r="F659" s="732" t="s">
        <v>1741</v>
      </c>
      <c r="G659" s="731" t="s">
        <v>676</v>
      </c>
      <c r="H659" s="731">
        <v>117171</v>
      </c>
      <c r="I659" s="731">
        <v>17171</v>
      </c>
      <c r="J659" s="731" t="s">
        <v>1766</v>
      </c>
      <c r="K659" s="731" t="s">
        <v>1767</v>
      </c>
      <c r="L659" s="734">
        <v>72.84</v>
      </c>
      <c r="M659" s="734">
        <v>5</v>
      </c>
      <c r="N659" s="735">
        <v>364.20000000000005</v>
      </c>
    </row>
    <row r="660" spans="1:14" ht="14.45" customHeight="1" x14ac:dyDescent="0.2">
      <c r="A660" s="729" t="s">
        <v>588</v>
      </c>
      <c r="B660" s="730" t="s">
        <v>589</v>
      </c>
      <c r="C660" s="731" t="s">
        <v>609</v>
      </c>
      <c r="D660" s="732" t="s">
        <v>610</v>
      </c>
      <c r="E660" s="733">
        <v>50113013</v>
      </c>
      <c r="F660" s="732" t="s">
        <v>1741</v>
      </c>
      <c r="G660" s="731" t="s">
        <v>676</v>
      </c>
      <c r="H660" s="731">
        <v>103378</v>
      </c>
      <c r="I660" s="731">
        <v>3378</v>
      </c>
      <c r="J660" s="731" t="s">
        <v>1768</v>
      </c>
      <c r="K660" s="731" t="s">
        <v>1769</v>
      </c>
      <c r="L660" s="734">
        <v>38.18</v>
      </c>
      <c r="M660" s="734">
        <v>3</v>
      </c>
      <c r="N660" s="735">
        <v>114.54</v>
      </c>
    </row>
    <row r="661" spans="1:14" ht="14.45" customHeight="1" x14ac:dyDescent="0.2">
      <c r="A661" s="729" t="s">
        <v>588</v>
      </c>
      <c r="B661" s="730" t="s">
        <v>589</v>
      </c>
      <c r="C661" s="731" t="s">
        <v>609</v>
      </c>
      <c r="D661" s="732" t="s">
        <v>610</v>
      </c>
      <c r="E661" s="733">
        <v>50113013</v>
      </c>
      <c r="F661" s="732" t="s">
        <v>1741</v>
      </c>
      <c r="G661" s="731" t="s">
        <v>676</v>
      </c>
      <c r="H661" s="731">
        <v>111706</v>
      </c>
      <c r="I661" s="731">
        <v>11706</v>
      </c>
      <c r="J661" s="731" t="s">
        <v>1770</v>
      </c>
      <c r="K661" s="731" t="s">
        <v>1517</v>
      </c>
      <c r="L661" s="734">
        <v>526.49000000000012</v>
      </c>
      <c r="M661" s="734">
        <v>96</v>
      </c>
      <c r="N661" s="735">
        <v>50543.040000000015</v>
      </c>
    </row>
    <row r="662" spans="1:14" ht="14.45" customHeight="1" x14ac:dyDescent="0.2">
      <c r="A662" s="729" t="s">
        <v>588</v>
      </c>
      <c r="B662" s="730" t="s">
        <v>589</v>
      </c>
      <c r="C662" s="731" t="s">
        <v>609</v>
      </c>
      <c r="D662" s="732" t="s">
        <v>610</v>
      </c>
      <c r="E662" s="733">
        <v>50113013</v>
      </c>
      <c r="F662" s="732" t="s">
        <v>1741</v>
      </c>
      <c r="G662" s="731" t="s">
        <v>676</v>
      </c>
      <c r="H662" s="731">
        <v>131654</v>
      </c>
      <c r="I662" s="731">
        <v>131654</v>
      </c>
      <c r="J662" s="731" t="s">
        <v>1771</v>
      </c>
      <c r="K662" s="731" t="s">
        <v>1772</v>
      </c>
      <c r="L662" s="734">
        <v>628.23199999999997</v>
      </c>
      <c r="M662" s="734">
        <v>10</v>
      </c>
      <c r="N662" s="735">
        <v>6282.32</v>
      </c>
    </row>
    <row r="663" spans="1:14" ht="14.45" customHeight="1" x14ac:dyDescent="0.2">
      <c r="A663" s="729" t="s">
        <v>588</v>
      </c>
      <c r="B663" s="730" t="s">
        <v>589</v>
      </c>
      <c r="C663" s="731" t="s">
        <v>609</v>
      </c>
      <c r="D663" s="732" t="s">
        <v>610</v>
      </c>
      <c r="E663" s="733">
        <v>50113013</v>
      </c>
      <c r="F663" s="732" t="s">
        <v>1741</v>
      </c>
      <c r="G663" s="731" t="s">
        <v>676</v>
      </c>
      <c r="H663" s="731">
        <v>131656</v>
      </c>
      <c r="I663" s="731">
        <v>131656</v>
      </c>
      <c r="J663" s="731" t="s">
        <v>1773</v>
      </c>
      <c r="K663" s="731" t="s">
        <v>1774</v>
      </c>
      <c r="L663" s="734">
        <v>862.5562319474833</v>
      </c>
      <c r="M663" s="734">
        <v>45.7</v>
      </c>
      <c r="N663" s="735">
        <v>39418.81979999999</v>
      </c>
    </row>
    <row r="664" spans="1:14" ht="14.45" customHeight="1" x14ac:dyDescent="0.2">
      <c r="A664" s="729" t="s">
        <v>588</v>
      </c>
      <c r="B664" s="730" t="s">
        <v>589</v>
      </c>
      <c r="C664" s="731" t="s">
        <v>609</v>
      </c>
      <c r="D664" s="732" t="s">
        <v>610</v>
      </c>
      <c r="E664" s="733">
        <v>50113013</v>
      </c>
      <c r="F664" s="732" t="s">
        <v>1741</v>
      </c>
      <c r="G664" s="731" t="s">
        <v>687</v>
      </c>
      <c r="H664" s="731">
        <v>182977</v>
      </c>
      <c r="I664" s="731">
        <v>182977</v>
      </c>
      <c r="J664" s="731" t="s">
        <v>1775</v>
      </c>
      <c r="K664" s="731" t="s">
        <v>1761</v>
      </c>
      <c r="L664" s="734">
        <v>140.03</v>
      </c>
      <c r="M664" s="734">
        <v>3</v>
      </c>
      <c r="N664" s="735">
        <v>420.09000000000003</v>
      </c>
    </row>
    <row r="665" spans="1:14" ht="14.45" customHeight="1" x14ac:dyDescent="0.2">
      <c r="A665" s="729" t="s">
        <v>588</v>
      </c>
      <c r="B665" s="730" t="s">
        <v>589</v>
      </c>
      <c r="C665" s="731" t="s">
        <v>609</v>
      </c>
      <c r="D665" s="732" t="s">
        <v>610</v>
      </c>
      <c r="E665" s="733">
        <v>50113013</v>
      </c>
      <c r="F665" s="732" t="s">
        <v>1741</v>
      </c>
      <c r="G665" s="731" t="s">
        <v>676</v>
      </c>
      <c r="H665" s="731">
        <v>162180</v>
      </c>
      <c r="I665" s="731">
        <v>162180</v>
      </c>
      <c r="J665" s="731" t="s">
        <v>1776</v>
      </c>
      <c r="K665" s="731" t="s">
        <v>1777</v>
      </c>
      <c r="L665" s="734">
        <v>341</v>
      </c>
      <c r="M665" s="734">
        <v>1</v>
      </c>
      <c r="N665" s="735">
        <v>341</v>
      </c>
    </row>
    <row r="666" spans="1:14" ht="14.45" customHeight="1" x14ac:dyDescent="0.2">
      <c r="A666" s="729" t="s">
        <v>588</v>
      </c>
      <c r="B666" s="730" t="s">
        <v>589</v>
      </c>
      <c r="C666" s="731" t="s">
        <v>609</v>
      </c>
      <c r="D666" s="732" t="s">
        <v>610</v>
      </c>
      <c r="E666" s="733">
        <v>50113013</v>
      </c>
      <c r="F666" s="732" t="s">
        <v>1741</v>
      </c>
      <c r="G666" s="731" t="s">
        <v>676</v>
      </c>
      <c r="H666" s="731">
        <v>162187</v>
      </c>
      <c r="I666" s="731">
        <v>162187</v>
      </c>
      <c r="J666" s="731" t="s">
        <v>1778</v>
      </c>
      <c r="K666" s="731" t="s">
        <v>1779</v>
      </c>
      <c r="L666" s="734">
        <v>680.38340611353715</v>
      </c>
      <c r="M666" s="734">
        <v>22.9</v>
      </c>
      <c r="N666" s="735">
        <v>15580.78</v>
      </c>
    </row>
    <row r="667" spans="1:14" ht="14.45" customHeight="1" x14ac:dyDescent="0.2">
      <c r="A667" s="729" t="s">
        <v>588</v>
      </c>
      <c r="B667" s="730" t="s">
        <v>589</v>
      </c>
      <c r="C667" s="731" t="s">
        <v>609</v>
      </c>
      <c r="D667" s="732" t="s">
        <v>610</v>
      </c>
      <c r="E667" s="733">
        <v>50113013</v>
      </c>
      <c r="F667" s="732" t="s">
        <v>1741</v>
      </c>
      <c r="G667" s="731" t="s">
        <v>687</v>
      </c>
      <c r="H667" s="731">
        <v>849887</v>
      </c>
      <c r="I667" s="731">
        <v>129834</v>
      </c>
      <c r="J667" s="731" t="s">
        <v>1780</v>
      </c>
      <c r="K667" s="731" t="s">
        <v>1781</v>
      </c>
      <c r="L667" s="734">
        <v>150.69999999999999</v>
      </c>
      <c r="M667" s="734">
        <v>8</v>
      </c>
      <c r="N667" s="735">
        <v>1205.5999999999999</v>
      </c>
    </row>
    <row r="668" spans="1:14" ht="14.45" customHeight="1" x14ac:dyDescent="0.2">
      <c r="A668" s="729" t="s">
        <v>588</v>
      </c>
      <c r="B668" s="730" t="s">
        <v>589</v>
      </c>
      <c r="C668" s="731" t="s">
        <v>609</v>
      </c>
      <c r="D668" s="732" t="s">
        <v>610</v>
      </c>
      <c r="E668" s="733">
        <v>50113013</v>
      </c>
      <c r="F668" s="732" t="s">
        <v>1741</v>
      </c>
      <c r="G668" s="731" t="s">
        <v>687</v>
      </c>
      <c r="H668" s="731">
        <v>849655</v>
      </c>
      <c r="I668" s="731">
        <v>129836</v>
      </c>
      <c r="J668" s="731" t="s">
        <v>1782</v>
      </c>
      <c r="K668" s="731" t="s">
        <v>1781</v>
      </c>
      <c r="L668" s="734">
        <v>264</v>
      </c>
      <c r="M668" s="734">
        <v>6</v>
      </c>
      <c r="N668" s="735">
        <v>1584</v>
      </c>
    </row>
    <row r="669" spans="1:14" ht="14.45" customHeight="1" x14ac:dyDescent="0.2">
      <c r="A669" s="729" t="s">
        <v>588</v>
      </c>
      <c r="B669" s="730" t="s">
        <v>589</v>
      </c>
      <c r="C669" s="731" t="s">
        <v>609</v>
      </c>
      <c r="D669" s="732" t="s">
        <v>610</v>
      </c>
      <c r="E669" s="733">
        <v>50113013</v>
      </c>
      <c r="F669" s="732" t="s">
        <v>1741</v>
      </c>
      <c r="G669" s="731" t="s">
        <v>676</v>
      </c>
      <c r="H669" s="731">
        <v>218400</v>
      </c>
      <c r="I669" s="731">
        <v>218400</v>
      </c>
      <c r="J669" s="731" t="s">
        <v>1783</v>
      </c>
      <c r="K669" s="731" t="s">
        <v>1784</v>
      </c>
      <c r="L669" s="734">
        <v>683.4073015873015</v>
      </c>
      <c r="M669" s="734">
        <v>63</v>
      </c>
      <c r="N669" s="735">
        <v>43054.659999999996</v>
      </c>
    </row>
    <row r="670" spans="1:14" ht="14.45" customHeight="1" x14ac:dyDescent="0.2">
      <c r="A670" s="729" t="s">
        <v>588</v>
      </c>
      <c r="B670" s="730" t="s">
        <v>589</v>
      </c>
      <c r="C670" s="731" t="s">
        <v>609</v>
      </c>
      <c r="D670" s="732" t="s">
        <v>610</v>
      </c>
      <c r="E670" s="733">
        <v>50113013</v>
      </c>
      <c r="F670" s="732" t="s">
        <v>1741</v>
      </c>
      <c r="G670" s="731" t="s">
        <v>676</v>
      </c>
      <c r="H670" s="731">
        <v>190986</v>
      </c>
      <c r="I670" s="731">
        <v>90986</v>
      </c>
      <c r="J670" s="731" t="s">
        <v>1785</v>
      </c>
      <c r="K670" s="731" t="s">
        <v>1786</v>
      </c>
      <c r="L670" s="734">
        <v>57.150000000000006</v>
      </c>
      <c r="M670" s="734">
        <v>3</v>
      </c>
      <c r="N670" s="735">
        <v>171.45000000000002</v>
      </c>
    </row>
    <row r="671" spans="1:14" ht="14.45" customHeight="1" x14ac:dyDescent="0.2">
      <c r="A671" s="729" t="s">
        <v>588</v>
      </c>
      <c r="B671" s="730" t="s">
        <v>589</v>
      </c>
      <c r="C671" s="731" t="s">
        <v>609</v>
      </c>
      <c r="D671" s="732" t="s">
        <v>610</v>
      </c>
      <c r="E671" s="733">
        <v>50113013</v>
      </c>
      <c r="F671" s="732" t="s">
        <v>1741</v>
      </c>
      <c r="G671" s="731" t="s">
        <v>676</v>
      </c>
      <c r="H671" s="731">
        <v>168860</v>
      </c>
      <c r="I671" s="731">
        <v>168860</v>
      </c>
      <c r="J671" s="731" t="s">
        <v>1787</v>
      </c>
      <c r="K671" s="731" t="s">
        <v>1788</v>
      </c>
      <c r="L671" s="734">
        <v>28965.49</v>
      </c>
      <c r="M671" s="734">
        <v>1</v>
      </c>
      <c r="N671" s="735">
        <v>28965.49</v>
      </c>
    </row>
    <row r="672" spans="1:14" ht="14.45" customHeight="1" x14ac:dyDescent="0.2">
      <c r="A672" s="729" t="s">
        <v>588</v>
      </c>
      <c r="B672" s="730" t="s">
        <v>589</v>
      </c>
      <c r="C672" s="731" t="s">
        <v>609</v>
      </c>
      <c r="D672" s="732" t="s">
        <v>610</v>
      </c>
      <c r="E672" s="733">
        <v>50113013</v>
      </c>
      <c r="F672" s="732" t="s">
        <v>1741</v>
      </c>
      <c r="G672" s="731" t="s">
        <v>329</v>
      </c>
      <c r="H672" s="731">
        <v>202910</v>
      </c>
      <c r="I672" s="731">
        <v>202910</v>
      </c>
      <c r="J672" s="731" t="s">
        <v>1789</v>
      </c>
      <c r="K672" s="731" t="s">
        <v>1790</v>
      </c>
      <c r="L672" s="734">
        <v>560.6400000000001</v>
      </c>
      <c r="M672" s="734">
        <v>2</v>
      </c>
      <c r="N672" s="735">
        <v>1121.2800000000002</v>
      </c>
    </row>
    <row r="673" spans="1:14" ht="14.45" customHeight="1" x14ac:dyDescent="0.2">
      <c r="A673" s="729" t="s">
        <v>588</v>
      </c>
      <c r="B673" s="730" t="s">
        <v>589</v>
      </c>
      <c r="C673" s="731" t="s">
        <v>609</v>
      </c>
      <c r="D673" s="732" t="s">
        <v>610</v>
      </c>
      <c r="E673" s="733">
        <v>50113013</v>
      </c>
      <c r="F673" s="732" t="s">
        <v>1741</v>
      </c>
      <c r="G673" s="731" t="s">
        <v>676</v>
      </c>
      <c r="H673" s="731">
        <v>102427</v>
      </c>
      <c r="I673" s="731">
        <v>2427</v>
      </c>
      <c r="J673" s="731" t="s">
        <v>1791</v>
      </c>
      <c r="K673" s="731" t="s">
        <v>959</v>
      </c>
      <c r="L673" s="734">
        <v>103.53000000000002</v>
      </c>
      <c r="M673" s="734">
        <v>3</v>
      </c>
      <c r="N673" s="735">
        <v>310.59000000000003</v>
      </c>
    </row>
    <row r="674" spans="1:14" ht="14.45" customHeight="1" x14ac:dyDescent="0.2">
      <c r="A674" s="729" t="s">
        <v>588</v>
      </c>
      <c r="B674" s="730" t="s">
        <v>589</v>
      </c>
      <c r="C674" s="731" t="s">
        <v>609</v>
      </c>
      <c r="D674" s="732" t="s">
        <v>610</v>
      </c>
      <c r="E674" s="733">
        <v>50113013</v>
      </c>
      <c r="F674" s="732" t="s">
        <v>1741</v>
      </c>
      <c r="G674" s="731" t="s">
        <v>676</v>
      </c>
      <c r="H674" s="731">
        <v>101066</v>
      </c>
      <c r="I674" s="731">
        <v>1066</v>
      </c>
      <c r="J674" s="731" t="s">
        <v>1792</v>
      </c>
      <c r="K674" s="731" t="s">
        <v>1793</v>
      </c>
      <c r="L674" s="734">
        <v>57.12444444444445</v>
      </c>
      <c r="M674" s="734">
        <v>63</v>
      </c>
      <c r="N674" s="735">
        <v>3598.84</v>
      </c>
    </row>
    <row r="675" spans="1:14" ht="14.45" customHeight="1" x14ac:dyDescent="0.2">
      <c r="A675" s="729" t="s">
        <v>588</v>
      </c>
      <c r="B675" s="730" t="s">
        <v>589</v>
      </c>
      <c r="C675" s="731" t="s">
        <v>609</v>
      </c>
      <c r="D675" s="732" t="s">
        <v>610</v>
      </c>
      <c r="E675" s="733">
        <v>50113013</v>
      </c>
      <c r="F675" s="732" t="s">
        <v>1741</v>
      </c>
      <c r="G675" s="731" t="s">
        <v>676</v>
      </c>
      <c r="H675" s="731">
        <v>148261</v>
      </c>
      <c r="I675" s="731">
        <v>48261</v>
      </c>
      <c r="J675" s="731" t="s">
        <v>1792</v>
      </c>
      <c r="K675" s="731" t="s">
        <v>1794</v>
      </c>
      <c r="L675" s="734">
        <v>68.92</v>
      </c>
      <c r="M675" s="734">
        <v>1</v>
      </c>
      <c r="N675" s="735">
        <v>68.92</v>
      </c>
    </row>
    <row r="676" spans="1:14" ht="14.45" customHeight="1" x14ac:dyDescent="0.2">
      <c r="A676" s="729" t="s">
        <v>588</v>
      </c>
      <c r="B676" s="730" t="s">
        <v>589</v>
      </c>
      <c r="C676" s="731" t="s">
        <v>609</v>
      </c>
      <c r="D676" s="732" t="s">
        <v>610</v>
      </c>
      <c r="E676" s="733">
        <v>50113013</v>
      </c>
      <c r="F676" s="732" t="s">
        <v>1741</v>
      </c>
      <c r="G676" s="731" t="s">
        <v>676</v>
      </c>
      <c r="H676" s="731">
        <v>207280</v>
      </c>
      <c r="I676" s="731">
        <v>207280</v>
      </c>
      <c r="J676" s="731" t="s">
        <v>1795</v>
      </c>
      <c r="K676" s="731" t="s">
        <v>1796</v>
      </c>
      <c r="L676" s="734">
        <v>129.86000000000001</v>
      </c>
      <c r="M676" s="734">
        <v>1</v>
      </c>
      <c r="N676" s="735">
        <v>129.86000000000001</v>
      </c>
    </row>
    <row r="677" spans="1:14" ht="14.45" customHeight="1" x14ac:dyDescent="0.2">
      <c r="A677" s="729" t="s">
        <v>588</v>
      </c>
      <c r="B677" s="730" t="s">
        <v>589</v>
      </c>
      <c r="C677" s="731" t="s">
        <v>609</v>
      </c>
      <c r="D677" s="732" t="s">
        <v>610</v>
      </c>
      <c r="E677" s="733">
        <v>50113013</v>
      </c>
      <c r="F677" s="732" t="s">
        <v>1741</v>
      </c>
      <c r="G677" s="731" t="s">
        <v>676</v>
      </c>
      <c r="H677" s="731">
        <v>847476</v>
      </c>
      <c r="I677" s="731">
        <v>112782</v>
      </c>
      <c r="J677" s="731" t="s">
        <v>1797</v>
      </c>
      <c r="K677" s="731" t="s">
        <v>1798</v>
      </c>
      <c r="L677" s="734">
        <v>721.80664739884389</v>
      </c>
      <c r="M677" s="734">
        <v>8.65</v>
      </c>
      <c r="N677" s="735">
        <v>6243.6274999999996</v>
      </c>
    </row>
    <row r="678" spans="1:14" ht="14.45" customHeight="1" x14ac:dyDescent="0.2">
      <c r="A678" s="729" t="s">
        <v>588</v>
      </c>
      <c r="B678" s="730" t="s">
        <v>589</v>
      </c>
      <c r="C678" s="731" t="s">
        <v>609</v>
      </c>
      <c r="D678" s="732" t="s">
        <v>610</v>
      </c>
      <c r="E678" s="733">
        <v>50113013</v>
      </c>
      <c r="F678" s="732" t="s">
        <v>1741</v>
      </c>
      <c r="G678" s="731" t="s">
        <v>676</v>
      </c>
      <c r="H678" s="731">
        <v>394618</v>
      </c>
      <c r="I678" s="731">
        <v>112786</v>
      </c>
      <c r="J678" s="731" t="s">
        <v>1799</v>
      </c>
      <c r="K678" s="731" t="s">
        <v>1800</v>
      </c>
      <c r="L678" s="734">
        <v>328.87800000000004</v>
      </c>
      <c r="M678" s="734">
        <v>2.5</v>
      </c>
      <c r="N678" s="735">
        <v>822.19500000000016</v>
      </c>
    </row>
    <row r="679" spans="1:14" ht="14.45" customHeight="1" x14ac:dyDescent="0.2">
      <c r="A679" s="729" t="s">
        <v>588</v>
      </c>
      <c r="B679" s="730" t="s">
        <v>589</v>
      </c>
      <c r="C679" s="731" t="s">
        <v>609</v>
      </c>
      <c r="D679" s="732" t="s">
        <v>610</v>
      </c>
      <c r="E679" s="733">
        <v>50113013</v>
      </c>
      <c r="F679" s="732" t="s">
        <v>1741</v>
      </c>
      <c r="G679" s="731" t="s">
        <v>676</v>
      </c>
      <c r="H679" s="731">
        <v>96414</v>
      </c>
      <c r="I679" s="731">
        <v>96414</v>
      </c>
      <c r="J679" s="731" t="s">
        <v>1801</v>
      </c>
      <c r="K679" s="731" t="s">
        <v>1802</v>
      </c>
      <c r="L679" s="734">
        <v>58.806666666666672</v>
      </c>
      <c r="M679" s="734">
        <v>6</v>
      </c>
      <c r="N679" s="735">
        <v>352.84000000000003</v>
      </c>
    </row>
    <row r="680" spans="1:14" ht="14.45" customHeight="1" x14ac:dyDescent="0.2">
      <c r="A680" s="729" t="s">
        <v>588</v>
      </c>
      <c r="B680" s="730" t="s">
        <v>589</v>
      </c>
      <c r="C680" s="731" t="s">
        <v>609</v>
      </c>
      <c r="D680" s="732" t="s">
        <v>610</v>
      </c>
      <c r="E680" s="733">
        <v>50113013</v>
      </c>
      <c r="F680" s="732" t="s">
        <v>1741</v>
      </c>
      <c r="G680" s="731" t="s">
        <v>676</v>
      </c>
      <c r="H680" s="731">
        <v>235812</v>
      </c>
      <c r="I680" s="731">
        <v>235812</v>
      </c>
      <c r="J680" s="731" t="s">
        <v>1803</v>
      </c>
      <c r="K680" s="731" t="s">
        <v>924</v>
      </c>
      <c r="L680" s="734">
        <v>246.9972654766425</v>
      </c>
      <c r="M680" s="734">
        <v>2633</v>
      </c>
      <c r="N680" s="735">
        <v>650343.7999999997</v>
      </c>
    </row>
    <row r="681" spans="1:14" ht="14.45" customHeight="1" x14ac:dyDescent="0.2">
      <c r="A681" s="729" t="s">
        <v>588</v>
      </c>
      <c r="B681" s="730" t="s">
        <v>589</v>
      </c>
      <c r="C681" s="731" t="s">
        <v>609</v>
      </c>
      <c r="D681" s="732" t="s">
        <v>610</v>
      </c>
      <c r="E681" s="733">
        <v>50113013</v>
      </c>
      <c r="F681" s="732" t="s">
        <v>1741</v>
      </c>
      <c r="G681" s="731" t="s">
        <v>687</v>
      </c>
      <c r="H681" s="731">
        <v>216704</v>
      </c>
      <c r="I681" s="731">
        <v>216704</v>
      </c>
      <c r="J681" s="731" t="s">
        <v>1804</v>
      </c>
      <c r="K681" s="731" t="s">
        <v>1805</v>
      </c>
      <c r="L681" s="734">
        <v>1110.9999999999998</v>
      </c>
      <c r="M681" s="734">
        <v>8.3000000000000007</v>
      </c>
      <c r="N681" s="735">
        <v>9221.2999999999993</v>
      </c>
    </row>
    <row r="682" spans="1:14" ht="14.45" customHeight="1" x14ac:dyDescent="0.2">
      <c r="A682" s="729" t="s">
        <v>588</v>
      </c>
      <c r="B682" s="730" t="s">
        <v>589</v>
      </c>
      <c r="C682" s="731" t="s">
        <v>609</v>
      </c>
      <c r="D682" s="732" t="s">
        <v>610</v>
      </c>
      <c r="E682" s="733">
        <v>50113013</v>
      </c>
      <c r="F682" s="732" t="s">
        <v>1741</v>
      </c>
      <c r="G682" s="731" t="s">
        <v>676</v>
      </c>
      <c r="H682" s="731">
        <v>192490</v>
      </c>
      <c r="I682" s="731">
        <v>92490</v>
      </c>
      <c r="J682" s="731" t="s">
        <v>1806</v>
      </c>
      <c r="K682" s="731" t="s">
        <v>1807</v>
      </c>
      <c r="L682" s="734">
        <v>121.01999999999994</v>
      </c>
      <c r="M682" s="734">
        <v>1</v>
      </c>
      <c r="N682" s="735">
        <v>121.01999999999994</v>
      </c>
    </row>
    <row r="683" spans="1:14" ht="14.45" customHeight="1" x14ac:dyDescent="0.2">
      <c r="A683" s="729" t="s">
        <v>588</v>
      </c>
      <c r="B683" s="730" t="s">
        <v>589</v>
      </c>
      <c r="C683" s="731" t="s">
        <v>609</v>
      </c>
      <c r="D683" s="732" t="s">
        <v>610</v>
      </c>
      <c r="E683" s="733">
        <v>50113013</v>
      </c>
      <c r="F683" s="732" t="s">
        <v>1741</v>
      </c>
      <c r="G683" s="731" t="s">
        <v>676</v>
      </c>
      <c r="H683" s="731">
        <v>187199</v>
      </c>
      <c r="I683" s="731">
        <v>87199</v>
      </c>
      <c r="J683" s="731" t="s">
        <v>1808</v>
      </c>
      <c r="K683" s="731" t="s">
        <v>1809</v>
      </c>
      <c r="L683" s="734">
        <v>225.61999999999998</v>
      </c>
      <c r="M683" s="734">
        <v>40</v>
      </c>
      <c r="N683" s="735">
        <v>9024.7999999999993</v>
      </c>
    </row>
    <row r="684" spans="1:14" ht="14.45" customHeight="1" x14ac:dyDescent="0.2">
      <c r="A684" s="729" t="s">
        <v>588</v>
      </c>
      <c r="B684" s="730" t="s">
        <v>589</v>
      </c>
      <c r="C684" s="731" t="s">
        <v>609</v>
      </c>
      <c r="D684" s="732" t="s">
        <v>610</v>
      </c>
      <c r="E684" s="733">
        <v>50113013</v>
      </c>
      <c r="F684" s="732" t="s">
        <v>1741</v>
      </c>
      <c r="G684" s="731" t="s">
        <v>295</v>
      </c>
      <c r="H684" s="731">
        <v>134595</v>
      </c>
      <c r="I684" s="731">
        <v>134595</v>
      </c>
      <c r="J684" s="731" t="s">
        <v>1810</v>
      </c>
      <c r="K684" s="731" t="s">
        <v>1811</v>
      </c>
      <c r="L684" s="734">
        <v>416.77999999999992</v>
      </c>
      <c r="M684" s="734">
        <v>15</v>
      </c>
      <c r="N684" s="735">
        <v>6251.6999999999989</v>
      </c>
    </row>
    <row r="685" spans="1:14" ht="14.45" customHeight="1" x14ac:dyDescent="0.2">
      <c r="A685" s="729" t="s">
        <v>588</v>
      </c>
      <c r="B685" s="730" t="s">
        <v>589</v>
      </c>
      <c r="C685" s="731" t="s">
        <v>609</v>
      </c>
      <c r="D685" s="732" t="s">
        <v>610</v>
      </c>
      <c r="E685" s="733">
        <v>50113013</v>
      </c>
      <c r="F685" s="732" t="s">
        <v>1741</v>
      </c>
      <c r="G685" s="731" t="s">
        <v>687</v>
      </c>
      <c r="H685" s="731">
        <v>173750</v>
      </c>
      <c r="I685" s="731">
        <v>173750</v>
      </c>
      <c r="J685" s="731" t="s">
        <v>1812</v>
      </c>
      <c r="K685" s="731" t="s">
        <v>1813</v>
      </c>
      <c r="L685" s="734">
        <v>765.94483245861932</v>
      </c>
      <c r="M685" s="734">
        <v>247.7</v>
      </c>
      <c r="N685" s="735">
        <v>189724.535</v>
      </c>
    </row>
    <row r="686" spans="1:14" ht="14.45" customHeight="1" x14ac:dyDescent="0.2">
      <c r="A686" s="729" t="s">
        <v>588</v>
      </c>
      <c r="B686" s="730" t="s">
        <v>589</v>
      </c>
      <c r="C686" s="731" t="s">
        <v>609</v>
      </c>
      <c r="D686" s="732" t="s">
        <v>610</v>
      </c>
      <c r="E686" s="733">
        <v>50113013</v>
      </c>
      <c r="F686" s="732" t="s">
        <v>1741</v>
      </c>
      <c r="G686" s="731" t="s">
        <v>329</v>
      </c>
      <c r="H686" s="731">
        <v>156835</v>
      </c>
      <c r="I686" s="731">
        <v>156835</v>
      </c>
      <c r="J686" s="731" t="s">
        <v>1814</v>
      </c>
      <c r="K686" s="731" t="s">
        <v>1815</v>
      </c>
      <c r="L686" s="734">
        <v>715</v>
      </c>
      <c r="M686" s="734">
        <v>41</v>
      </c>
      <c r="N686" s="735">
        <v>29315</v>
      </c>
    </row>
    <row r="687" spans="1:14" ht="14.45" customHeight="1" x14ac:dyDescent="0.2">
      <c r="A687" s="729" t="s">
        <v>588</v>
      </c>
      <c r="B687" s="730" t="s">
        <v>589</v>
      </c>
      <c r="C687" s="731" t="s">
        <v>609</v>
      </c>
      <c r="D687" s="732" t="s">
        <v>610</v>
      </c>
      <c r="E687" s="733">
        <v>50113013</v>
      </c>
      <c r="F687" s="732" t="s">
        <v>1741</v>
      </c>
      <c r="G687" s="731" t="s">
        <v>687</v>
      </c>
      <c r="H687" s="731">
        <v>224407</v>
      </c>
      <c r="I687" s="731">
        <v>224407</v>
      </c>
      <c r="J687" s="731" t="s">
        <v>1816</v>
      </c>
      <c r="K687" s="731" t="s">
        <v>1817</v>
      </c>
      <c r="L687" s="734">
        <v>188.45999999999998</v>
      </c>
      <c r="M687" s="734">
        <v>66</v>
      </c>
      <c r="N687" s="735">
        <v>12438.359999999999</v>
      </c>
    </row>
    <row r="688" spans="1:14" ht="14.45" customHeight="1" x14ac:dyDescent="0.2">
      <c r="A688" s="729" t="s">
        <v>588</v>
      </c>
      <c r="B688" s="730" t="s">
        <v>589</v>
      </c>
      <c r="C688" s="731" t="s">
        <v>609</v>
      </c>
      <c r="D688" s="732" t="s">
        <v>610</v>
      </c>
      <c r="E688" s="733">
        <v>50113013</v>
      </c>
      <c r="F688" s="732" t="s">
        <v>1741</v>
      </c>
      <c r="G688" s="731" t="s">
        <v>687</v>
      </c>
      <c r="H688" s="731">
        <v>242332</v>
      </c>
      <c r="I688" s="731">
        <v>242332</v>
      </c>
      <c r="J688" s="731" t="s">
        <v>1816</v>
      </c>
      <c r="K688" s="731" t="s">
        <v>1818</v>
      </c>
      <c r="L688" s="734">
        <v>376.92</v>
      </c>
      <c r="M688" s="734">
        <v>12</v>
      </c>
      <c r="N688" s="735">
        <v>4523.04</v>
      </c>
    </row>
    <row r="689" spans="1:14" ht="14.45" customHeight="1" x14ac:dyDescent="0.2">
      <c r="A689" s="729" t="s">
        <v>588</v>
      </c>
      <c r="B689" s="730" t="s">
        <v>589</v>
      </c>
      <c r="C689" s="731" t="s">
        <v>609</v>
      </c>
      <c r="D689" s="732" t="s">
        <v>610</v>
      </c>
      <c r="E689" s="733">
        <v>50113013</v>
      </c>
      <c r="F689" s="732" t="s">
        <v>1741</v>
      </c>
      <c r="G689" s="731" t="s">
        <v>329</v>
      </c>
      <c r="H689" s="731">
        <v>203324</v>
      </c>
      <c r="I689" s="731">
        <v>203324</v>
      </c>
      <c r="J689" s="731" t="s">
        <v>1819</v>
      </c>
      <c r="K689" s="731" t="s">
        <v>1820</v>
      </c>
      <c r="L689" s="734">
        <v>7581.09</v>
      </c>
      <c r="M689" s="734">
        <v>1</v>
      </c>
      <c r="N689" s="735">
        <v>7581.09</v>
      </c>
    </row>
    <row r="690" spans="1:14" ht="14.45" customHeight="1" x14ac:dyDescent="0.2">
      <c r="A690" s="729" t="s">
        <v>588</v>
      </c>
      <c r="B690" s="730" t="s">
        <v>589</v>
      </c>
      <c r="C690" s="731" t="s">
        <v>609</v>
      </c>
      <c r="D690" s="732" t="s">
        <v>610</v>
      </c>
      <c r="E690" s="733">
        <v>50113013</v>
      </c>
      <c r="F690" s="732" t="s">
        <v>1741</v>
      </c>
      <c r="G690" s="731" t="s">
        <v>687</v>
      </c>
      <c r="H690" s="731">
        <v>220203</v>
      </c>
      <c r="I690" s="731">
        <v>220203</v>
      </c>
      <c r="J690" s="731" t="s">
        <v>1821</v>
      </c>
      <c r="K690" s="731" t="s">
        <v>1822</v>
      </c>
      <c r="L690" s="734">
        <v>310.39999999999998</v>
      </c>
      <c r="M690" s="734">
        <v>10</v>
      </c>
      <c r="N690" s="735">
        <v>3104</v>
      </c>
    </row>
    <row r="691" spans="1:14" ht="14.45" customHeight="1" x14ac:dyDescent="0.2">
      <c r="A691" s="729" t="s">
        <v>588</v>
      </c>
      <c r="B691" s="730" t="s">
        <v>589</v>
      </c>
      <c r="C691" s="731" t="s">
        <v>609</v>
      </c>
      <c r="D691" s="732" t="s">
        <v>610</v>
      </c>
      <c r="E691" s="733">
        <v>50113013</v>
      </c>
      <c r="F691" s="732" t="s">
        <v>1741</v>
      </c>
      <c r="G691" s="731" t="s">
        <v>676</v>
      </c>
      <c r="H691" s="731">
        <v>207116</v>
      </c>
      <c r="I691" s="731">
        <v>207116</v>
      </c>
      <c r="J691" s="731" t="s">
        <v>1823</v>
      </c>
      <c r="K691" s="731" t="s">
        <v>1824</v>
      </c>
      <c r="L691" s="734">
        <v>419.09999999999997</v>
      </c>
      <c r="M691" s="734">
        <v>9</v>
      </c>
      <c r="N691" s="735">
        <v>3771.8999999999996</v>
      </c>
    </row>
    <row r="692" spans="1:14" ht="14.45" customHeight="1" x14ac:dyDescent="0.2">
      <c r="A692" s="729" t="s">
        <v>588</v>
      </c>
      <c r="B692" s="730" t="s">
        <v>589</v>
      </c>
      <c r="C692" s="731" t="s">
        <v>609</v>
      </c>
      <c r="D692" s="732" t="s">
        <v>610</v>
      </c>
      <c r="E692" s="733">
        <v>50113013</v>
      </c>
      <c r="F692" s="732" t="s">
        <v>1741</v>
      </c>
      <c r="G692" s="731" t="s">
        <v>676</v>
      </c>
      <c r="H692" s="731">
        <v>101076</v>
      </c>
      <c r="I692" s="731">
        <v>1076</v>
      </c>
      <c r="J692" s="731" t="s">
        <v>1825</v>
      </c>
      <c r="K692" s="731" t="s">
        <v>1352</v>
      </c>
      <c r="L692" s="734">
        <v>78.224901960784294</v>
      </c>
      <c r="M692" s="734">
        <v>51</v>
      </c>
      <c r="N692" s="735">
        <v>3989.4699999999989</v>
      </c>
    </row>
    <row r="693" spans="1:14" ht="14.45" customHeight="1" x14ac:dyDescent="0.2">
      <c r="A693" s="729" t="s">
        <v>588</v>
      </c>
      <c r="B693" s="730" t="s">
        <v>589</v>
      </c>
      <c r="C693" s="731" t="s">
        <v>609</v>
      </c>
      <c r="D693" s="732" t="s">
        <v>610</v>
      </c>
      <c r="E693" s="733">
        <v>50113013</v>
      </c>
      <c r="F693" s="732" t="s">
        <v>1741</v>
      </c>
      <c r="G693" s="731" t="s">
        <v>676</v>
      </c>
      <c r="H693" s="731">
        <v>201970</v>
      </c>
      <c r="I693" s="731">
        <v>201970</v>
      </c>
      <c r="J693" s="731" t="s">
        <v>1826</v>
      </c>
      <c r="K693" s="731" t="s">
        <v>1827</v>
      </c>
      <c r="L693" s="734">
        <v>72.260000000000005</v>
      </c>
      <c r="M693" s="734">
        <v>2</v>
      </c>
      <c r="N693" s="735">
        <v>144.52000000000001</v>
      </c>
    </row>
    <row r="694" spans="1:14" ht="14.45" customHeight="1" x14ac:dyDescent="0.2">
      <c r="A694" s="729" t="s">
        <v>588</v>
      </c>
      <c r="B694" s="730" t="s">
        <v>589</v>
      </c>
      <c r="C694" s="731" t="s">
        <v>609</v>
      </c>
      <c r="D694" s="732" t="s">
        <v>610</v>
      </c>
      <c r="E694" s="733">
        <v>50113013</v>
      </c>
      <c r="F694" s="732" t="s">
        <v>1741</v>
      </c>
      <c r="G694" s="731" t="s">
        <v>676</v>
      </c>
      <c r="H694" s="731">
        <v>201974</v>
      </c>
      <c r="I694" s="731">
        <v>201974</v>
      </c>
      <c r="J694" s="731" t="s">
        <v>1828</v>
      </c>
      <c r="K694" s="731" t="s">
        <v>1829</v>
      </c>
      <c r="L694" s="734">
        <v>215.46999999999997</v>
      </c>
      <c r="M694" s="734">
        <v>5</v>
      </c>
      <c r="N694" s="735">
        <v>1077.3499999999999</v>
      </c>
    </row>
    <row r="695" spans="1:14" ht="14.45" customHeight="1" x14ac:dyDescent="0.2">
      <c r="A695" s="729" t="s">
        <v>588</v>
      </c>
      <c r="B695" s="730" t="s">
        <v>589</v>
      </c>
      <c r="C695" s="731" t="s">
        <v>609</v>
      </c>
      <c r="D695" s="732" t="s">
        <v>610</v>
      </c>
      <c r="E695" s="733">
        <v>50113013</v>
      </c>
      <c r="F695" s="732" t="s">
        <v>1741</v>
      </c>
      <c r="G695" s="731" t="s">
        <v>676</v>
      </c>
      <c r="H695" s="731">
        <v>498890</v>
      </c>
      <c r="I695" s="731">
        <v>9999999</v>
      </c>
      <c r="J695" s="731" t="s">
        <v>1830</v>
      </c>
      <c r="K695" s="731" t="s">
        <v>1831</v>
      </c>
      <c r="L695" s="734">
        <v>2112.0000000000005</v>
      </c>
      <c r="M695" s="734">
        <v>8.34</v>
      </c>
      <c r="N695" s="735">
        <v>17614.080000000002</v>
      </c>
    </row>
    <row r="696" spans="1:14" ht="14.45" customHeight="1" x14ac:dyDescent="0.2">
      <c r="A696" s="729" t="s">
        <v>588</v>
      </c>
      <c r="B696" s="730" t="s">
        <v>589</v>
      </c>
      <c r="C696" s="731" t="s">
        <v>609</v>
      </c>
      <c r="D696" s="732" t="s">
        <v>610</v>
      </c>
      <c r="E696" s="733">
        <v>50113013</v>
      </c>
      <c r="F696" s="732" t="s">
        <v>1741</v>
      </c>
      <c r="G696" s="731" t="s">
        <v>676</v>
      </c>
      <c r="H696" s="731">
        <v>113424</v>
      </c>
      <c r="I696" s="731">
        <v>9999999</v>
      </c>
      <c r="J696" s="731" t="s">
        <v>1832</v>
      </c>
      <c r="K696" s="731" t="s">
        <v>1833</v>
      </c>
      <c r="L696" s="734">
        <v>2338.1255555555558</v>
      </c>
      <c r="M696" s="734">
        <v>27</v>
      </c>
      <c r="N696" s="735">
        <v>63129.390000000007</v>
      </c>
    </row>
    <row r="697" spans="1:14" ht="14.45" customHeight="1" x14ac:dyDescent="0.2">
      <c r="A697" s="729" t="s">
        <v>588</v>
      </c>
      <c r="B697" s="730" t="s">
        <v>589</v>
      </c>
      <c r="C697" s="731" t="s">
        <v>609</v>
      </c>
      <c r="D697" s="732" t="s">
        <v>610</v>
      </c>
      <c r="E697" s="733">
        <v>50113013</v>
      </c>
      <c r="F697" s="732" t="s">
        <v>1741</v>
      </c>
      <c r="G697" s="731" t="s">
        <v>687</v>
      </c>
      <c r="H697" s="731">
        <v>113453</v>
      </c>
      <c r="I697" s="731">
        <v>113453</v>
      </c>
      <c r="J697" s="731" t="s">
        <v>1834</v>
      </c>
      <c r="K697" s="731" t="s">
        <v>1835</v>
      </c>
      <c r="L697" s="734">
        <v>1304.8777528089886</v>
      </c>
      <c r="M697" s="734">
        <v>44.5</v>
      </c>
      <c r="N697" s="735">
        <v>58067.05999999999</v>
      </c>
    </row>
    <row r="698" spans="1:14" ht="14.45" customHeight="1" x14ac:dyDescent="0.2">
      <c r="A698" s="729" t="s">
        <v>588</v>
      </c>
      <c r="B698" s="730" t="s">
        <v>589</v>
      </c>
      <c r="C698" s="731" t="s">
        <v>609</v>
      </c>
      <c r="D698" s="732" t="s">
        <v>610</v>
      </c>
      <c r="E698" s="733">
        <v>50113013</v>
      </c>
      <c r="F698" s="732" t="s">
        <v>1741</v>
      </c>
      <c r="G698" s="731" t="s">
        <v>329</v>
      </c>
      <c r="H698" s="731">
        <v>141263</v>
      </c>
      <c r="I698" s="731">
        <v>141263</v>
      </c>
      <c r="J698" s="731" t="s">
        <v>1836</v>
      </c>
      <c r="K698" s="731" t="s">
        <v>1837</v>
      </c>
      <c r="L698" s="734">
        <v>105.25</v>
      </c>
      <c r="M698" s="734">
        <v>95</v>
      </c>
      <c r="N698" s="735">
        <v>9998.75</v>
      </c>
    </row>
    <row r="699" spans="1:14" ht="14.45" customHeight="1" x14ac:dyDescent="0.2">
      <c r="A699" s="729" t="s">
        <v>588</v>
      </c>
      <c r="B699" s="730" t="s">
        <v>589</v>
      </c>
      <c r="C699" s="731" t="s">
        <v>609</v>
      </c>
      <c r="D699" s="732" t="s">
        <v>610</v>
      </c>
      <c r="E699" s="733">
        <v>50113013</v>
      </c>
      <c r="F699" s="732" t="s">
        <v>1741</v>
      </c>
      <c r="G699" s="731" t="s">
        <v>329</v>
      </c>
      <c r="H699" s="731">
        <v>173857</v>
      </c>
      <c r="I699" s="731">
        <v>173857</v>
      </c>
      <c r="J699" s="731" t="s">
        <v>1838</v>
      </c>
      <c r="K699" s="731" t="s">
        <v>1833</v>
      </c>
      <c r="L699" s="734">
        <v>893.69999999999982</v>
      </c>
      <c r="M699" s="734">
        <v>10</v>
      </c>
      <c r="N699" s="735">
        <v>8936.9999999999982</v>
      </c>
    </row>
    <row r="700" spans="1:14" ht="14.45" customHeight="1" x14ac:dyDescent="0.2">
      <c r="A700" s="729" t="s">
        <v>588</v>
      </c>
      <c r="B700" s="730" t="s">
        <v>589</v>
      </c>
      <c r="C700" s="731" t="s">
        <v>609</v>
      </c>
      <c r="D700" s="732" t="s">
        <v>610</v>
      </c>
      <c r="E700" s="733">
        <v>50113013</v>
      </c>
      <c r="F700" s="732" t="s">
        <v>1741</v>
      </c>
      <c r="G700" s="731" t="s">
        <v>676</v>
      </c>
      <c r="H700" s="731">
        <v>502239</v>
      </c>
      <c r="I700" s="731">
        <v>9999999</v>
      </c>
      <c r="J700" s="731" t="s">
        <v>1839</v>
      </c>
      <c r="K700" s="731" t="s">
        <v>1833</v>
      </c>
      <c r="L700" s="734">
        <v>1091.3157894736842</v>
      </c>
      <c r="M700" s="734">
        <v>85.5</v>
      </c>
      <c r="N700" s="735">
        <v>93307.5</v>
      </c>
    </row>
    <row r="701" spans="1:14" ht="14.45" customHeight="1" x14ac:dyDescent="0.2">
      <c r="A701" s="729" t="s">
        <v>588</v>
      </c>
      <c r="B701" s="730" t="s">
        <v>589</v>
      </c>
      <c r="C701" s="731" t="s">
        <v>609</v>
      </c>
      <c r="D701" s="732" t="s">
        <v>610</v>
      </c>
      <c r="E701" s="733">
        <v>50113013</v>
      </c>
      <c r="F701" s="732" t="s">
        <v>1741</v>
      </c>
      <c r="G701" s="731" t="s">
        <v>329</v>
      </c>
      <c r="H701" s="731">
        <v>201030</v>
      </c>
      <c r="I701" s="731">
        <v>201030</v>
      </c>
      <c r="J701" s="731" t="s">
        <v>1840</v>
      </c>
      <c r="K701" s="731" t="s">
        <v>1841</v>
      </c>
      <c r="L701" s="734">
        <v>33.4</v>
      </c>
      <c r="M701" s="734">
        <v>445</v>
      </c>
      <c r="N701" s="735">
        <v>14863</v>
      </c>
    </row>
    <row r="702" spans="1:14" ht="14.45" customHeight="1" x14ac:dyDescent="0.2">
      <c r="A702" s="729" t="s">
        <v>588</v>
      </c>
      <c r="B702" s="730" t="s">
        <v>589</v>
      </c>
      <c r="C702" s="731" t="s">
        <v>609</v>
      </c>
      <c r="D702" s="732" t="s">
        <v>610</v>
      </c>
      <c r="E702" s="733">
        <v>50113013</v>
      </c>
      <c r="F702" s="732" t="s">
        <v>1741</v>
      </c>
      <c r="G702" s="731" t="s">
        <v>676</v>
      </c>
      <c r="H702" s="731">
        <v>155862</v>
      </c>
      <c r="I702" s="731">
        <v>155862</v>
      </c>
      <c r="J702" s="731" t="s">
        <v>1842</v>
      </c>
      <c r="K702" s="731" t="s">
        <v>1843</v>
      </c>
      <c r="L702" s="734">
        <v>735.77479999999991</v>
      </c>
      <c r="M702" s="734">
        <v>15</v>
      </c>
      <c r="N702" s="735">
        <v>11036.621999999999</v>
      </c>
    </row>
    <row r="703" spans="1:14" ht="14.45" customHeight="1" x14ac:dyDescent="0.2">
      <c r="A703" s="729" t="s">
        <v>588</v>
      </c>
      <c r="B703" s="730" t="s">
        <v>589</v>
      </c>
      <c r="C703" s="731" t="s">
        <v>609</v>
      </c>
      <c r="D703" s="732" t="s">
        <v>610</v>
      </c>
      <c r="E703" s="733">
        <v>50113013</v>
      </c>
      <c r="F703" s="732" t="s">
        <v>1741</v>
      </c>
      <c r="G703" s="731" t="s">
        <v>676</v>
      </c>
      <c r="H703" s="731">
        <v>105113</v>
      </c>
      <c r="I703" s="731">
        <v>5113</v>
      </c>
      <c r="J703" s="731" t="s">
        <v>1844</v>
      </c>
      <c r="K703" s="731" t="s">
        <v>1845</v>
      </c>
      <c r="L703" s="734">
        <v>127.85749999999999</v>
      </c>
      <c r="M703" s="734">
        <v>20</v>
      </c>
      <c r="N703" s="735">
        <v>2557.1499999999996</v>
      </c>
    </row>
    <row r="704" spans="1:14" ht="14.45" customHeight="1" x14ac:dyDescent="0.2">
      <c r="A704" s="729" t="s">
        <v>588</v>
      </c>
      <c r="B704" s="730" t="s">
        <v>589</v>
      </c>
      <c r="C704" s="731" t="s">
        <v>609</v>
      </c>
      <c r="D704" s="732" t="s">
        <v>610</v>
      </c>
      <c r="E704" s="733">
        <v>50113013</v>
      </c>
      <c r="F704" s="732" t="s">
        <v>1741</v>
      </c>
      <c r="G704" s="731" t="s">
        <v>687</v>
      </c>
      <c r="H704" s="731">
        <v>206563</v>
      </c>
      <c r="I704" s="731">
        <v>206563</v>
      </c>
      <c r="J704" s="731" t="s">
        <v>1846</v>
      </c>
      <c r="K704" s="731" t="s">
        <v>1847</v>
      </c>
      <c r="L704" s="734">
        <v>19.306844660194173</v>
      </c>
      <c r="M704" s="734">
        <v>4120</v>
      </c>
      <c r="N704" s="735">
        <v>79544.2</v>
      </c>
    </row>
    <row r="705" spans="1:14" ht="14.45" customHeight="1" x14ac:dyDescent="0.2">
      <c r="A705" s="729" t="s">
        <v>588</v>
      </c>
      <c r="B705" s="730" t="s">
        <v>589</v>
      </c>
      <c r="C705" s="731" t="s">
        <v>609</v>
      </c>
      <c r="D705" s="732" t="s">
        <v>610</v>
      </c>
      <c r="E705" s="733">
        <v>50113013</v>
      </c>
      <c r="F705" s="732" t="s">
        <v>1741</v>
      </c>
      <c r="G705" s="731" t="s">
        <v>329</v>
      </c>
      <c r="H705" s="731">
        <v>206566</v>
      </c>
      <c r="I705" s="731">
        <v>206566</v>
      </c>
      <c r="J705" s="731" t="s">
        <v>1846</v>
      </c>
      <c r="K705" s="731" t="s">
        <v>1848</v>
      </c>
      <c r="L705" s="734">
        <v>44.25</v>
      </c>
      <c r="M705" s="734">
        <v>10</v>
      </c>
      <c r="N705" s="735">
        <v>442.5</v>
      </c>
    </row>
    <row r="706" spans="1:14" ht="14.45" customHeight="1" x14ac:dyDescent="0.2">
      <c r="A706" s="729" t="s">
        <v>588</v>
      </c>
      <c r="B706" s="730" t="s">
        <v>589</v>
      </c>
      <c r="C706" s="731" t="s">
        <v>609</v>
      </c>
      <c r="D706" s="732" t="s">
        <v>610</v>
      </c>
      <c r="E706" s="733">
        <v>50113013</v>
      </c>
      <c r="F706" s="732" t="s">
        <v>1741</v>
      </c>
      <c r="G706" s="731" t="s">
        <v>676</v>
      </c>
      <c r="H706" s="731">
        <v>225173</v>
      </c>
      <c r="I706" s="731">
        <v>225173</v>
      </c>
      <c r="J706" s="731" t="s">
        <v>1849</v>
      </c>
      <c r="K706" s="731" t="s">
        <v>1850</v>
      </c>
      <c r="L706" s="734">
        <v>93.27</v>
      </c>
      <c r="M706" s="734">
        <v>2</v>
      </c>
      <c r="N706" s="735">
        <v>186.54</v>
      </c>
    </row>
    <row r="707" spans="1:14" ht="14.45" customHeight="1" x14ac:dyDescent="0.2">
      <c r="A707" s="729" t="s">
        <v>588</v>
      </c>
      <c r="B707" s="730" t="s">
        <v>589</v>
      </c>
      <c r="C707" s="731" t="s">
        <v>609</v>
      </c>
      <c r="D707" s="732" t="s">
        <v>610</v>
      </c>
      <c r="E707" s="733">
        <v>50113013</v>
      </c>
      <c r="F707" s="732" t="s">
        <v>1741</v>
      </c>
      <c r="G707" s="731" t="s">
        <v>687</v>
      </c>
      <c r="H707" s="731">
        <v>126127</v>
      </c>
      <c r="I707" s="731">
        <v>26127</v>
      </c>
      <c r="J707" s="731" t="s">
        <v>1851</v>
      </c>
      <c r="K707" s="731" t="s">
        <v>1852</v>
      </c>
      <c r="L707" s="734">
        <v>2237.73</v>
      </c>
      <c r="M707" s="734">
        <v>55</v>
      </c>
      <c r="N707" s="735">
        <v>123075.15000000001</v>
      </c>
    </row>
    <row r="708" spans="1:14" ht="14.45" customHeight="1" x14ac:dyDescent="0.2">
      <c r="A708" s="729" t="s">
        <v>588</v>
      </c>
      <c r="B708" s="730" t="s">
        <v>589</v>
      </c>
      <c r="C708" s="731" t="s">
        <v>609</v>
      </c>
      <c r="D708" s="732" t="s">
        <v>610</v>
      </c>
      <c r="E708" s="733">
        <v>50113013</v>
      </c>
      <c r="F708" s="732" t="s">
        <v>1741</v>
      </c>
      <c r="G708" s="731" t="s">
        <v>676</v>
      </c>
      <c r="H708" s="731">
        <v>213944</v>
      </c>
      <c r="I708" s="731">
        <v>213944</v>
      </c>
      <c r="J708" s="731" t="s">
        <v>1853</v>
      </c>
      <c r="K708" s="731" t="s">
        <v>1854</v>
      </c>
      <c r="L708" s="734">
        <v>186.01</v>
      </c>
      <c r="M708" s="734">
        <v>2</v>
      </c>
      <c r="N708" s="735">
        <v>372.02</v>
      </c>
    </row>
    <row r="709" spans="1:14" ht="14.45" customHeight="1" x14ac:dyDescent="0.2">
      <c r="A709" s="729" t="s">
        <v>588</v>
      </c>
      <c r="B709" s="730" t="s">
        <v>589</v>
      </c>
      <c r="C709" s="731" t="s">
        <v>609</v>
      </c>
      <c r="D709" s="732" t="s">
        <v>610</v>
      </c>
      <c r="E709" s="733">
        <v>50113013</v>
      </c>
      <c r="F709" s="732" t="s">
        <v>1741</v>
      </c>
      <c r="G709" s="731" t="s">
        <v>687</v>
      </c>
      <c r="H709" s="731">
        <v>166269</v>
      </c>
      <c r="I709" s="731">
        <v>166269</v>
      </c>
      <c r="J709" s="731" t="s">
        <v>1855</v>
      </c>
      <c r="K709" s="731" t="s">
        <v>1856</v>
      </c>
      <c r="L709" s="734">
        <v>52.88</v>
      </c>
      <c r="M709" s="734">
        <v>140</v>
      </c>
      <c r="N709" s="735">
        <v>7403.2000000000007</v>
      </c>
    </row>
    <row r="710" spans="1:14" ht="14.45" customHeight="1" x14ac:dyDescent="0.2">
      <c r="A710" s="729" t="s">
        <v>588</v>
      </c>
      <c r="B710" s="730" t="s">
        <v>589</v>
      </c>
      <c r="C710" s="731" t="s">
        <v>609</v>
      </c>
      <c r="D710" s="732" t="s">
        <v>610</v>
      </c>
      <c r="E710" s="733">
        <v>50113013</v>
      </c>
      <c r="F710" s="732" t="s">
        <v>1741</v>
      </c>
      <c r="G710" s="731" t="s">
        <v>687</v>
      </c>
      <c r="H710" s="731">
        <v>166265</v>
      </c>
      <c r="I710" s="731">
        <v>166265</v>
      </c>
      <c r="J710" s="731" t="s">
        <v>1857</v>
      </c>
      <c r="K710" s="731" t="s">
        <v>1858</v>
      </c>
      <c r="L710" s="734">
        <v>33.385098039215677</v>
      </c>
      <c r="M710" s="734">
        <v>102</v>
      </c>
      <c r="N710" s="735">
        <v>3405.2799999999993</v>
      </c>
    </row>
    <row r="711" spans="1:14" ht="14.45" customHeight="1" x14ac:dyDescent="0.2">
      <c r="A711" s="729" t="s">
        <v>588</v>
      </c>
      <c r="B711" s="730" t="s">
        <v>589</v>
      </c>
      <c r="C711" s="731" t="s">
        <v>609</v>
      </c>
      <c r="D711" s="732" t="s">
        <v>610</v>
      </c>
      <c r="E711" s="733">
        <v>50113013</v>
      </c>
      <c r="F711" s="732" t="s">
        <v>1741</v>
      </c>
      <c r="G711" s="731" t="s">
        <v>676</v>
      </c>
      <c r="H711" s="731">
        <v>209414</v>
      </c>
      <c r="I711" s="731">
        <v>209414</v>
      </c>
      <c r="J711" s="731" t="s">
        <v>1859</v>
      </c>
      <c r="K711" s="731" t="s">
        <v>1860</v>
      </c>
      <c r="L711" s="734">
        <v>20672.96</v>
      </c>
      <c r="M711" s="734">
        <v>2</v>
      </c>
      <c r="N711" s="735">
        <v>41345.919999999998</v>
      </c>
    </row>
    <row r="712" spans="1:14" ht="14.45" customHeight="1" x14ac:dyDescent="0.2">
      <c r="A712" s="729" t="s">
        <v>588</v>
      </c>
      <c r="B712" s="730" t="s">
        <v>589</v>
      </c>
      <c r="C712" s="731" t="s">
        <v>609</v>
      </c>
      <c r="D712" s="732" t="s">
        <v>610</v>
      </c>
      <c r="E712" s="733">
        <v>50113013</v>
      </c>
      <c r="F712" s="732" t="s">
        <v>1741</v>
      </c>
      <c r="G712" s="731" t="s">
        <v>676</v>
      </c>
      <c r="H712" s="731">
        <v>210993</v>
      </c>
      <c r="I712" s="731">
        <v>210993</v>
      </c>
      <c r="J712" s="731" t="s">
        <v>1861</v>
      </c>
      <c r="K712" s="731" t="s">
        <v>1862</v>
      </c>
      <c r="L712" s="734">
        <v>21610.3</v>
      </c>
      <c r="M712" s="734">
        <v>2</v>
      </c>
      <c r="N712" s="735">
        <v>43220.6</v>
      </c>
    </row>
    <row r="713" spans="1:14" ht="14.45" customHeight="1" x14ac:dyDescent="0.2">
      <c r="A713" s="729" t="s">
        <v>588</v>
      </c>
      <c r="B713" s="730" t="s">
        <v>589</v>
      </c>
      <c r="C713" s="731" t="s">
        <v>609</v>
      </c>
      <c r="D713" s="732" t="s">
        <v>610</v>
      </c>
      <c r="E713" s="733">
        <v>50113013</v>
      </c>
      <c r="F713" s="732" t="s">
        <v>1741</v>
      </c>
      <c r="G713" s="731" t="s">
        <v>329</v>
      </c>
      <c r="H713" s="731">
        <v>103708</v>
      </c>
      <c r="I713" s="731">
        <v>3708</v>
      </c>
      <c r="J713" s="731" t="s">
        <v>1863</v>
      </c>
      <c r="K713" s="731" t="s">
        <v>1864</v>
      </c>
      <c r="L713" s="734">
        <v>1134.8800000000001</v>
      </c>
      <c r="M713" s="734">
        <v>4.8000000000000007</v>
      </c>
      <c r="N713" s="735">
        <v>5447.4240000000009</v>
      </c>
    </row>
    <row r="714" spans="1:14" ht="14.45" customHeight="1" x14ac:dyDescent="0.2">
      <c r="A714" s="729" t="s">
        <v>588</v>
      </c>
      <c r="B714" s="730" t="s">
        <v>589</v>
      </c>
      <c r="C714" s="731" t="s">
        <v>609</v>
      </c>
      <c r="D714" s="732" t="s">
        <v>610</v>
      </c>
      <c r="E714" s="733">
        <v>50113014</v>
      </c>
      <c r="F714" s="732" t="s">
        <v>1865</v>
      </c>
      <c r="G714" s="731" t="s">
        <v>676</v>
      </c>
      <c r="H714" s="731">
        <v>846731</v>
      </c>
      <c r="I714" s="731">
        <v>137116</v>
      </c>
      <c r="J714" s="731" t="s">
        <v>1866</v>
      </c>
      <c r="K714" s="731" t="s">
        <v>1867</v>
      </c>
      <c r="L714" s="734">
        <v>144.69</v>
      </c>
      <c r="M714" s="734">
        <v>2</v>
      </c>
      <c r="N714" s="735">
        <v>289.38</v>
      </c>
    </row>
    <row r="715" spans="1:14" ht="14.45" customHeight="1" x14ac:dyDescent="0.2">
      <c r="A715" s="729" t="s">
        <v>588</v>
      </c>
      <c r="B715" s="730" t="s">
        <v>589</v>
      </c>
      <c r="C715" s="731" t="s">
        <v>609</v>
      </c>
      <c r="D715" s="732" t="s">
        <v>610</v>
      </c>
      <c r="E715" s="733">
        <v>50113014</v>
      </c>
      <c r="F715" s="732" t="s">
        <v>1865</v>
      </c>
      <c r="G715" s="731" t="s">
        <v>676</v>
      </c>
      <c r="H715" s="731">
        <v>113798</v>
      </c>
      <c r="I715" s="731">
        <v>13798</v>
      </c>
      <c r="J715" s="731" t="s">
        <v>1868</v>
      </c>
      <c r="K715" s="731" t="s">
        <v>1869</v>
      </c>
      <c r="L715" s="734">
        <v>114.44666666666667</v>
      </c>
      <c r="M715" s="734">
        <v>3</v>
      </c>
      <c r="N715" s="735">
        <v>343.34000000000003</v>
      </c>
    </row>
    <row r="716" spans="1:14" ht="14.45" customHeight="1" x14ac:dyDescent="0.2">
      <c r="A716" s="729" t="s">
        <v>588</v>
      </c>
      <c r="B716" s="730" t="s">
        <v>589</v>
      </c>
      <c r="C716" s="731" t="s">
        <v>609</v>
      </c>
      <c r="D716" s="732" t="s">
        <v>610</v>
      </c>
      <c r="E716" s="733">
        <v>50113014</v>
      </c>
      <c r="F716" s="732" t="s">
        <v>1865</v>
      </c>
      <c r="G716" s="731" t="s">
        <v>687</v>
      </c>
      <c r="H716" s="731">
        <v>850734</v>
      </c>
      <c r="I716" s="731">
        <v>149384</v>
      </c>
      <c r="J716" s="731" t="s">
        <v>1870</v>
      </c>
      <c r="K716" s="731" t="s">
        <v>1871</v>
      </c>
      <c r="L716" s="734">
        <v>1121.6699999999996</v>
      </c>
      <c r="M716" s="734">
        <v>15</v>
      </c>
      <c r="N716" s="735">
        <v>16825.049999999996</v>
      </c>
    </row>
    <row r="717" spans="1:14" ht="14.45" customHeight="1" x14ac:dyDescent="0.2">
      <c r="A717" s="729" t="s">
        <v>588</v>
      </c>
      <c r="B717" s="730" t="s">
        <v>589</v>
      </c>
      <c r="C717" s="731" t="s">
        <v>609</v>
      </c>
      <c r="D717" s="732" t="s">
        <v>610</v>
      </c>
      <c r="E717" s="733">
        <v>50113014</v>
      </c>
      <c r="F717" s="732" t="s">
        <v>1865</v>
      </c>
      <c r="G717" s="731" t="s">
        <v>687</v>
      </c>
      <c r="H717" s="731">
        <v>164407</v>
      </c>
      <c r="I717" s="731">
        <v>164407</v>
      </c>
      <c r="J717" s="731" t="s">
        <v>1872</v>
      </c>
      <c r="K717" s="731" t="s">
        <v>1873</v>
      </c>
      <c r="L717" s="734">
        <v>638.00000170940052</v>
      </c>
      <c r="M717" s="734">
        <v>43.500000000000007</v>
      </c>
      <c r="N717" s="735">
        <v>27753.000074358926</v>
      </c>
    </row>
    <row r="718" spans="1:14" ht="14.45" customHeight="1" x14ac:dyDescent="0.2">
      <c r="A718" s="729" t="s">
        <v>588</v>
      </c>
      <c r="B718" s="730" t="s">
        <v>589</v>
      </c>
      <c r="C718" s="731" t="s">
        <v>609</v>
      </c>
      <c r="D718" s="732" t="s">
        <v>610</v>
      </c>
      <c r="E718" s="733">
        <v>50113014</v>
      </c>
      <c r="F718" s="732" t="s">
        <v>1865</v>
      </c>
      <c r="G718" s="731" t="s">
        <v>687</v>
      </c>
      <c r="H718" s="731">
        <v>164401</v>
      </c>
      <c r="I718" s="731">
        <v>164401</v>
      </c>
      <c r="J718" s="731" t="s">
        <v>1872</v>
      </c>
      <c r="K718" s="731" t="s">
        <v>1874</v>
      </c>
      <c r="L718" s="734">
        <v>319.00000092948653</v>
      </c>
      <c r="M718" s="734">
        <v>100</v>
      </c>
      <c r="N718" s="735">
        <v>31900.000092948656</v>
      </c>
    </row>
    <row r="719" spans="1:14" ht="14.45" customHeight="1" x14ac:dyDescent="0.2">
      <c r="A719" s="729" t="s">
        <v>588</v>
      </c>
      <c r="B719" s="730" t="s">
        <v>589</v>
      </c>
      <c r="C719" s="731" t="s">
        <v>609</v>
      </c>
      <c r="D719" s="732" t="s">
        <v>610</v>
      </c>
      <c r="E719" s="733">
        <v>50113014</v>
      </c>
      <c r="F719" s="732" t="s">
        <v>1865</v>
      </c>
      <c r="G719" s="731" t="s">
        <v>676</v>
      </c>
      <c r="H719" s="731">
        <v>129428</v>
      </c>
      <c r="I719" s="731">
        <v>500720</v>
      </c>
      <c r="J719" s="731" t="s">
        <v>1875</v>
      </c>
      <c r="K719" s="731" t="s">
        <v>1876</v>
      </c>
      <c r="L719" s="734">
        <v>3630</v>
      </c>
      <c r="M719" s="734">
        <v>95</v>
      </c>
      <c r="N719" s="735">
        <v>344850</v>
      </c>
    </row>
    <row r="720" spans="1:14" ht="14.45" customHeight="1" x14ac:dyDescent="0.2">
      <c r="A720" s="729" t="s">
        <v>588</v>
      </c>
      <c r="B720" s="730" t="s">
        <v>589</v>
      </c>
      <c r="C720" s="731" t="s">
        <v>609</v>
      </c>
      <c r="D720" s="732" t="s">
        <v>610</v>
      </c>
      <c r="E720" s="733">
        <v>50113014</v>
      </c>
      <c r="F720" s="732" t="s">
        <v>1865</v>
      </c>
      <c r="G720" s="731" t="s">
        <v>676</v>
      </c>
      <c r="H720" s="731">
        <v>126902</v>
      </c>
      <c r="I720" s="731">
        <v>26902</v>
      </c>
      <c r="J720" s="731" t="s">
        <v>1877</v>
      </c>
      <c r="K720" s="731" t="s">
        <v>1878</v>
      </c>
      <c r="L720" s="734">
        <v>333.90356521739125</v>
      </c>
      <c r="M720" s="734">
        <v>230</v>
      </c>
      <c r="N720" s="735">
        <v>76797.819999999992</v>
      </c>
    </row>
    <row r="721" spans="1:14" ht="14.45" customHeight="1" x14ac:dyDescent="0.2">
      <c r="A721" s="729" t="s">
        <v>588</v>
      </c>
      <c r="B721" s="730" t="s">
        <v>589</v>
      </c>
      <c r="C721" s="731" t="s">
        <v>609</v>
      </c>
      <c r="D721" s="732" t="s">
        <v>610</v>
      </c>
      <c r="E721" s="733">
        <v>50113016</v>
      </c>
      <c r="F721" s="732" t="s">
        <v>1879</v>
      </c>
      <c r="G721" s="731" t="s">
        <v>687</v>
      </c>
      <c r="H721" s="731">
        <v>27921</v>
      </c>
      <c r="I721" s="731">
        <v>27921</v>
      </c>
      <c r="J721" s="731" t="s">
        <v>1880</v>
      </c>
      <c r="K721" s="731" t="s">
        <v>1881</v>
      </c>
      <c r="L721" s="734">
        <v>0</v>
      </c>
      <c r="M721" s="734">
        <v>0</v>
      </c>
      <c r="N721" s="735">
        <v>0</v>
      </c>
    </row>
    <row r="722" spans="1:14" ht="14.45" customHeight="1" x14ac:dyDescent="0.2">
      <c r="A722" s="729" t="s">
        <v>588</v>
      </c>
      <c r="B722" s="730" t="s">
        <v>589</v>
      </c>
      <c r="C722" s="731" t="s">
        <v>633</v>
      </c>
      <c r="D722" s="732" t="s">
        <v>634</v>
      </c>
      <c r="E722" s="733">
        <v>50113001</v>
      </c>
      <c r="F722" s="732" t="s">
        <v>675</v>
      </c>
      <c r="G722" s="731" t="s">
        <v>676</v>
      </c>
      <c r="H722" s="731">
        <v>226195</v>
      </c>
      <c r="I722" s="731">
        <v>226195</v>
      </c>
      <c r="J722" s="731" t="s">
        <v>1882</v>
      </c>
      <c r="K722" s="731" t="s">
        <v>1883</v>
      </c>
      <c r="L722" s="734">
        <v>73.790149345223327</v>
      </c>
      <c r="M722" s="734">
        <v>67</v>
      </c>
      <c r="N722" s="735">
        <v>4943.940006129963</v>
      </c>
    </row>
    <row r="723" spans="1:14" ht="14.45" customHeight="1" x14ac:dyDescent="0.2">
      <c r="A723" s="729" t="s">
        <v>588</v>
      </c>
      <c r="B723" s="730" t="s">
        <v>589</v>
      </c>
      <c r="C723" s="731" t="s">
        <v>633</v>
      </c>
      <c r="D723" s="732" t="s">
        <v>634</v>
      </c>
      <c r="E723" s="733">
        <v>50113001</v>
      </c>
      <c r="F723" s="732" t="s">
        <v>675</v>
      </c>
      <c r="G723" s="731" t="s">
        <v>676</v>
      </c>
      <c r="H723" s="731">
        <v>846758</v>
      </c>
      <c r="I723" s="731">
        <v>103387</v>
      </c>
      <c r="J723" s="731" t="s">
        <v>728</v>
      </c>
      <c r="K723" s="731" t="s">
        <v>729</v>
      </c>
      <c r="L723" s="734">
        <v>77.320851063829792</v>
      </c>
      <c r="M723" s="734">
        <v>47</v>
      </c>
      <c r="N723" s="735">
        <v>3634.08</v>
      </c>
    </row>
    <row r="724" spans="1:14" ht="14.45" customHeight="1" x14ac:dyDescent="0.2">
      <c r="A724" s="729" t="s">
        <v>588</v>
      </c>
      <c r="B724" s="730" t="s">
        <v>589</v>
      </c>
      <c r="C724" s="731" t="s">
        <v>633</v>
      </c>
      <c r="D724" s="732" t="s">
        <v>634</v>
      </c>
      <c r="E724" s="733">
        <v>50113001</v>
      </c>
      <c r="F724" s="732" t="s">
        <v>675</v>
      </c>
      <c r="G724" s="731" t="s">
        <v>676</v>
      </c>
      <c r="H724" s="731">
        <v>176064</v>
      </c>
      <c r="I724" s="731">
        <v>76064</v>
      </c>
      <c r="J724" s="731" t="s">
        <v>737</v>
      </c>
      <c r="K724" s="731" t="s">
        <v>738</v>
      </c>
      <c r="L724" s="734">
        <v>83.613333333333344</v>
      </c>
      <c r="M724" s="734">
        <v>3</v>
      </c>
      <c r="N724" s="735">
        <v>250.84000000000003</v>
      </c>
    </row>
    <row r="725" spans="1:14" ht="14.45" customHeight="1" x14ac:dyDescent="0.2">
      <c r="A725" s="729" t="s">
        <v>588</v>
      </c>
      <c r="B725" s="730" t="s">
        <v>589</v>
      </c>
      <c r="C725" s="731" t="s">
        <v>633</v>
      </c>
      <c r="D725" s="732" t="s">
        <v>634</v>
      </c>
      <c r="E725" s="733">
        <v>50113001</v>
      </c>
      <c r="F725" s="732" t="s">
        <v>675</v>
      </c>
      <c r="G725" s="731" t="s">
        <v>676</v>
      </c>
      <c r="H725" s="731">
        <v>197323</v>
      </c>
      <c r="I725" s="731">
        <v>197323</v>
      </c>
      <c r="J725" s="731" t="s">
        <v>741</v>
      </c>
      <c r="K725" s="731" t="s">
        <v>742</v>
      </c>
      <c r="L725" s="734">
        <v>1333.6399999999999</v>
      </c>
      <c r="M725" s="734">
        <v>1</v>
      </c>
      <c r="N725" s="735">
        <v>1333.6399999999999</v>
      </c>
    </row>
    <row r="726" spans="1:14" ht="14.45" customHeight="1" x14ac:dyDescent="0.2">
      <c r="A726" s="729" t="s">
        <v>588</v>
      </c>
      <c r="B726" s="730" t="s">
        <v>589</v>
      </c>
      <c r="C726" s="731" t="s">
        <v>633</v>
      </c>
      <c r="D726" s="732" t="s">
        <v>634</v>
      </c>
      <c r="E726" s="733">
        <v>50113001</v>
      </c>
      <c r="F726" s="732" t="s">
        <v>675</v>
      </c>
      <c r="G726" s="731" t="s">
        <v>676</v>
      </c>
      <c r="H726" s="731">
        <v>100362</v>
      </c>
      <c r="I726" s="731">
        <v>362</v>
      </c>
      <c r="J726" s="731" t="s">
        <v>677</v>
      </c>
      <c r="K726" s="731" t="s">
        <v>678</v>
      </c>
      <c r="L726" s="734">
        <v>72.570000000000007</v>
      </c>
      <c r="M726" s="734">
        <v>10</v>
      </c>
      <c r="N726" s="735">
        <v>725.7</v>
      </c>
    </row>
    <row r="727" spans="1:14" ht="14.45" customHeight="1" x14ac:dyDescent="0.2">
      <c r="A727" s="729" t="s">
        <v>588</v>
      </c>
      <c r="B727" s="730" t="s">
        <v>589</v>
      </c>
      <c r="C727" s="731" t="s">
        <v>633</v>
      </c>
      <c r="D727" s="732" t="s">
        <v>634</v>
      </c>
      <c r="E727" s="733">
        <v>50113001</v>
      </c>
      <c r="F727" s="732" t="s">
        <v>675</v>
      </c>
      <c r="G727" s="731" t="s">
        <v>676</v>
      </c>
      <c r="H727" s="731">
        <v>202701</v>
      </c>
      <c r="I727" s="731">
        <v>202701</v>
      </c>
      <c r="J727" s="731" t="s">
        <v>749</v>
      </c>
      <c r="K727" s="731" t="s">
        <v>751</v>
      </c>
      <c r="L727" s="734">
        <v>156.03749999999999</v>
      </c>
      <c r="M727" s="734">
        <v>4</v>
      </c>
      <c r="N727" s="735">
        <v>624.15</v>
      </c>
    </row>
    <row r="728" spans="1:14" ht="14.45" customHeight="1" x14ac:dyDescent="0.2">
      <c r="A728" s="729" t="s">
        <v>588</v>
      </c>
      <c r="B728" s="730" t="s">
        <v>589</v>
      </c>
      <c r="C728" s="731" t="s">
        <v>633</v>
      </c>
      <c r="D728" s="732" t="s">
        <v>634</v>
      </c>
      <c r="E728" s="733">
        <v>50113001</v>
      </c>
      <c r="F728" s="732" t="s">
        <v>675</v>
      </c>
      <c r="G728" s="731" t="s">
        <v>676</v>
      </c>
      <c r="H728" s="731">
        <v>845008</v>
      </c>
      <c r="I728" s="731">
        <v>107806</v>
      </c>
      <c r="J728" s="731" t="s">
        <v>749</v>
      </c>
      <c r="K728" s="731" t="s">
        <v>750</v>
      </c>
      <c r="L728" s="734">
        <v>67.584999999999994</v>
      </c>
      <c r="M728" s="734">
        <v>6</v>
      </c>
      <c r="N728" s="735">
        <v>405.50999999999993</v>
      </c>
    </row>
    <row r="729" spans="1:14" ht="14.45" customHeight="1" x14ac:dyDescent="0.2">
      <c r="A729" s="729" t="s">
        <v>588</v>
      </c>
      <c r="B729" s="730" t="s">
        <v>589</v>
      </c>
      <c r="C729" s="731" t="s">
        <v>633</v>
      </c>
      <c r="D729" s="732" t="s">
        <v>634</v>
      </c>
      <c r="E729" s="733">
        <v>50113001</v>
      </c>
      <c r="F729" s="732" t="s">
        <v>675</v>
      </c>
      <c r="G729" s="731" t="s">
        <v>687</v>
      </c>
      <c r="H729" s="731">
        <v>115378</v>
      </c>
      <c r="I729" s="731">
        <v>15378</v>
      </c>
      <c r="J729" s="731" t="s">
        <v>1884</v>
      </c>
      <c r="K729" s="731" t="s">
        <v>1885</v>
      </c>
      <c r="L729" s="734">
        <v>21.210000000000004</v>
      </c>
      <c r="M729" s="734">
        <v>1</v>
      </c>
      <c r="N729" s="735">
        <v>21.210000000000004</v>
      </c>
    </row>
    <row r="730" spans="1:14" ht="14.45" customHeight="1" x14ac:dyDescent="0.2">
      <c r="A730" s="729" t="s">
        <v>588</v>
      </c>
      <c r="B730" s="730" t="s">
        <v>589</v>
      </c>
      <c r="C730" s="731" t="s">
        <v>633</v>
      </c>
      <c r="D730" s="732" t="s">
        <v>634</v>
      </c>
      <c r="E730" s="733">
        <v>50113001</v>
      </c>
      <c r="F730" s="732" t="s">
        <v>675</v>
      </c>
      <c r="G730" s="731" t="s">
        <v>687</v>
      </c>
      <c r="H730" s="731">
        <v>127263</v>
      </c>
      <c r="I730" s="731">
        <v>127263</v>
      </c>
      <c r="J730" s="731" t="s">
        <v>759</v>
      </c>
      <c r="K730" s="731" t="s">
        <v>760</v>
      </c>
      <c r="L730" s="734">
        <v>53.939999999999991</v>
      </c>
      <c r="M730" s="734">
        <v>3</v>
      </c>
      <c r="N730" s="735">
        <v>161.81999999999996</v>
      </c>
    </row>
    <row r="731" spans="1:14" ht="14.45" customHeight="1" x14ac:dyDescent="0.2">
      <c r="A731" s="729" t="s">
        <v>588</v>
      </c>
      <c r="B731" s="730" t="s">
        <v>589</v>
      </c>
      <c r="C731" s="731" t="s">
        <v>633</v>
      </c>
      <c r="D731" s="732" t="s">
        <v>634</v>
      </c>
      <c r="E731" s="733">
        <v>50113001</v>
      </c>
      <c r="F731" s="732" t="s">
        <v>675</v>
      </c>
      <c r="G731" s="731" t="s">
        <v>676</v>
      </c>
      <c r="H731" s="731">
        <v>194916</v>
      </c>
      <c r="I731" s="731">
        <v>94916</v>
      </c>
      <c r="J731" s="731" t="s">
        <v>763</v>
      </c>
      <c r="K731" s="731" t="s">
        <v>764</v>
      </c>
      <c r="L731" s="734">
        <v>84.419999999999987</v>
      </c>
      <c r="M731" s="734">
        <v>8</v>
      </c>
      <c r="N731" s="735">
        <v>675.3599999999999</v>
      </c>
    </row>
    <row r="732" spans="1:14" ht="14.45" customHeight="1" x14ac:dyDescent="0.2">
      <c r="A732" s="729" t="s">
        <v>588</v>
      </c>
      <c r="B732" s="730" t="s">
        <v>589</v>
      </c>
      <c r="C732" s="731" t="s">
        <v>633</v>
      </c>
      <c r="D732" s="732" t="s">
        <v>634</v>
      </c>
      <c r="E732" s="733">
        <v>50113001</v>
      </c>
      <c r="F732" s="732" t="s">
        <v>675</v>
      </c>
      <c r="G732" s="731" t="s">
        <v>676</v>
      </c>
      <c r="H732" s="731">
        <v>194920</v>
      </c>
      <c r="I732" s="731">
        <v>94920</v>
      </c>
      <c r="J732" s="731" t="s">
        <v>765</v>
      </c>
      <c r="K732" s="731" t="s">
        <v>1886</v>
      </c>
      <c r="L732" s="734">
        <v>73.843846153846158</v>
      </c>
      <c r="M732" s="734">
        <v>13</v>
      </c>
      <c r="N732" s="735">
        <v>959.97</v>
      </c>
    </row>
    <row r="733" spans="1:14" ht="14.45" customHeight="1" x14ac:dyDescent="0.2">
      <c r="A733" s="729" t="s">
        <v>588</v>
      </c>
      <c r="B733" s="730" t="s">
        <v>589</v>
      </c>
      <c r="C733" s="731" t="s">
        <v>633</v>
      </c>
      <c r="D733" s="732" t="s">
        <v>634</v>
      </c>
      <c r="E733" s="733">
        <v>50113001</v>
      </c>
      <c r="F733" s="732" t="s">
        <v>675</v>
      </c>
      <c r="G733" s="731" t="s">
        <v>676</v>
      </c>
      <c r="H733" s="731">
        <v>223855</v>
      </c>
      <c r="I733" s="731">
        <v>223855</v>
      </c>
      <c r="J733" s="731" t="s">
        <v>767</v>
      </c>
      <c r="K733" s="731" t="s">
        <v>768</v>
      </c>
      <c r="L733" s="734">
        <v>165</v>
      </c>
      <c r="M733" s="734">
        <v>5</v>
      </c>
      <c r="N733" s="735">
        <v>825</v>
      </c>
    </row>
    <row r="734" spans="1:14" ht="14.45" customHeight="1" x14ac:dyDescent="0.2">
      <c r="A734" s="729" t="s">
        <v>588</v>
      </c>
      <c r="B734" s="730" t="s">
        <v>589</v>
      </c>
      <c r="C734" s="731" t="s">
        <v>633</v>
      </c>
      <c r="D734" s="732" t="s">
        <v>634</v>
      </c>
      <c r="E734" s="733">
        <v>50113001</v>
      </c>
      <c r="F734" s="732" t="s">
        <v>675</v>
      </c>
      <c r="G734" s="731" t="s">
        <v>676</v>
      </c>
      <c r="H734" s="731">
        <v>845369</v>
      </c>
      <c r="I734" s="731">
        <v>107987</v>
      </c>
      <c r="J734" s="731" t="s">
        <v>771</v>
      </c>
      <c r="K734" s="731" t="s">
        <v>772</v>
      </c>
      <c r="L734" s="734">
        <v>112.17</v>
      </c>
      <c r="M734" s="734">
        <v>1</v>
      </c>
      <c r="N734" s="735">
        <v>112.17</v>
      </c>
    </row>
    <row r="735" spans="1:14" ht="14.45" customHeight="1" x14ac:dyDescent="0.2">
      <c r="A735" s="729" t="s">
        <v>588</v>
      </c>
      <c r="B735" s="730" t="s">
        <v>589</v>
      </c>
      <c r="C735" s="731" t="s">
        <v>633</v>
      </c>
      <c r="D735" s="732" t="s">
        <v>634</v>
      </c>
      <c r="E735" s="733">
        <v>50113001</v>
      </c>
      <c r="F735" s="732" t="s">
        <v>675</v>
      </c>
      <c r="G735" s="731" t="s">
        <v>676</v>
      </c>
      <c r="H735" s="731">
        <v>235897</v>
      </c>
      <c r="I735" s="731">
        <v>235897</v>
      </c>
      <c r="J735" s="731" t="s">
        <v>773</v>
      </c>
      <c r="K735" s="731" t="s">
        <v>774</v>
      </c>
      <c r="L735" s="734">
        <v>63.469999999999992</v>
      </c>
      <c r="M735" s="734">
        <v>5</v>
      </c>
      <c r="N735" s="735">
        <v>317.34999999999997</v>
      </c>
    </row>
    <row r="736" spans="1:14" ht="14.45" customHeight="1" x14ac:dyDescent="0.2">
      <c r="A736" s="729" t="s">
        <v>588</v>
      </c>
      <c r="B736" s="730" t="s">
        <v>589</v>
      </c>
      <c r="C736" s="731" t="s">
        <v>633</v>
      </c>
      <c r="D736" s="732" t="s">
        <v>634</v>
      </c>
      <c r="E736" s="733">
        <v>50113001</v>
      </c>
      <c r="F736" s="732" t="s">
        <v>675</v>
      </c>
      <c r="G736" s="731" t="s">
        <v>676</v>
      </c>
      <c r="H736" s="731">
        <v>207931</v>
      </c>
      <c r="I736" s="731">
        <v>207931</v>
      </c>
      <c r="J736" s="731" t="s">
        <v>775</v>
      </c>
      <c r="K736" s="731" t="s">
        <v>776</v>
      </c>
      <c r="L736" s="734">
        <v>27.301052631578948</v>
      </c>
      <c r="M736" s="734">
        <v>19</v>
      </c>
      <c r="N736" s="735">
        <v>518.72</v>
      </c>
    </row>
    <row r="737" spans="1:14" ht="14.45" customHeight="1" x14ac:dyDescent="0.2">
      <c r="A737" s="729" t="s">
        <v>588</v>
      </c>
      <c r="B737" s="730" t="s">
        <v>589</v>
      </c>
      <c r="C737" s="731" t="s">
        <v>633</v>
      </c>
      <c r="D737" s="732" t="s">
        <v>634</v>
      </c>
      <c r="E737" s="733">
        <v>50113001</v>
      </c>
      <c r="F737" s="732" t="s">
        <v>675</v>
      </c>
      <c r="G737" s="731" t="s">
        <v>676</v>
      </c>
      <c r="H737" s="731">
        <v>196610</v>
      </c>
      <c r="I737" s="731">
        <v>96610</v>
      </c>
      <c r="J737" s="731" t="s">
        <v>777</v>
      </c>
      <c r="K737" s="731" t="s">
        <v>778</v>
      </c>
      <c r="L737" s="734">
        <v>51.756989795918372</v>
      </c>
      <c r="M737" s="734">
        <v>196</v>
      </c>
      <c r="N737" s="735">
        <v>10144.370000000001</v>
      </c>
    </row>
    <row r="738" spans="1:14" ht="14.45" customHeight="1" x14ac:dyDescent="0.2">
      <c r="A738" s="729" t="s">
        <v>588</v>
      </c>
      <c r="B738" s="730" t="s">
        <v>589</v>
      </c>
      <c r="C738" s="731" t="s">
        <v>633</v>
      </c>
      <c r="D738" s="732" t="s">
        <v>634</v>
      </c>
      <c r="E738" s="733">
        <v>50113001</v>
      </c>
      <c r="F738" s="732" t="s">
        <v>675</v>
      </c>
      <c r="G738" s="731" t="s">
        <v>676</v>
      </c>
      <c r="H738" s="731">
        <v>844193</v>
      </c>
      <c r="I738" s="731">
        <v>0</v>
      </c>
      <c r="J738" s="731" t="s">
        <v>1887</v>
      </c>
      <c r="K738" s="731" t="s">
        <v>1888</v>
      </c>
      <c r="L738" s="734">
        <v>38.549999444768524</v>
      </c>
      <c r="M738" s="734">
        <v>10</v>
      </c>
      <c r="N738" s="735">
        <v>385.49999444768525</v>
      </c>
    </row>
    <row r="739" spans="1:14" ht="14.45" customHeight="1" x14ac:dyDescent="0.2">
      <c r="A739" s="729" t="s">
        <v>588</v>
      </c>
      <c r="B739" s="730" t="s">
        <v>589</v>
      </c>
      <c r="C739" s="731" t="s">
        <v>633</v>
      </c>
      <c r="D739" s="732" t="s">
        <v>634</v>
      </c>
      <c r="E739" s="733">
        <v>50113001</v>
      </c>
      <c r="F739" s="732" t="s">
        <v>675</v>
      </c>
      <c r="G739" s="731" t="s">
        <v>676</v>
      </c>
      <c r="H739" s="731">
        <v>110555</v>
      </c>
      <c r="I739" s="731">
        <v>10555</v>
      </c>
      <c r="J739" s="731" t="s">
        <v>786</v>
      </c>
      <c r="K739" s="731" t="s">
        <v>787</v>
      </c>
      <c r="L739" s="734">
        <v>259.11499999999995</v>
      </c>
      <c r="M739" s="734">
        <v>28</v>
      </c>
      <c r="N739" s="735">
        <v>7255.2199999999984</v>
      </c>
    </row>
    <row r="740" spans="1:14" ht="14.45" customHeight="1" x14ac:dyDescent="0.2">
      <c r="A740" s="729" t="s">
        <v>588</v>
      </c>
      <c r="B740" s="730" t="s">
        <v>589</v>
      </c>
      <c r="C740" s="731" t="s">
        <v>633</v>
      </c>
      <c r="D740" s="732" t="s">
        <v>634</v>
      </c>
      <c r="E740" s="733">
        <v>50113001</v>
      </c>
      <c r="F740" s="732" t="s">
        <v>675</v>
      </c>
      <c r="G740" s="731" t="s">
        <v>676</v>
      </c>
      <c r="H740" s="731">
        <v>10561</v>
      </c>
      <c r="I740" s="731">
        <v>10561</v>
      </c>
      <c r="J740" s="731" t="s">
        <v>786</v>
      </c>
      <c r="K740" s="731" t="s">
        <v>788</v>
      </c>
      <c r="L740" s="734">
        <v>250.8</v>
      </c>
      <c r="M740" s="734">
        <v>4</v>
      </c>
      <c r="N740" s="735">
        <v>1003.2</v>
      </c>
    </row>
    <row r="741" spans="1:14" ht="14.45" customHeight="1" x14ac:dyDescent="0.2">
      <c r="A741" s="729" t="s">
        <v>588</v>
      </c>
      <c r="B741" s="730" t="s">
        <v>589</v>
      </c>
      <c r="C741" s="731" t="s">
        <v>633</v>
      </c>
      <c r="D741" s="732" t="s">
        <v>634</v>
      </c>
      <c r="E741" s="733">
        <v>50113001</v>
      </c>
      <c r="F741" s="732" t="s">
        <v>675</v>
      </c>
      <c r="G741" s="731" t="s">
        <v>676</v>
      </c>
      <c r="H741" s="731">
        <v>173367</v>
      </c>
      <c r="I741" s="731">
        <v>173367</v>
      </c>
      <c r="J741" s="731" t="s">
        <v>791</v>
      </c>
      <c r="K741" s="731" t="s">
        <v>792</v>
      </c>
      <c r="L741" s="734">
        <v>1035.6500000000001</v>
      </c>
      <c r="M741" s="734">
        <v>1</v>
      </c>
      <c r="N741" s="735">
        <v>1035.6500000000001</v>
      </c>
    </row>
    <row r="742" spans="1:14" ht="14.45" customHeight="1" x14ac:dyDescent="0.2">
      <c r="A742" s="729" t="s">
        <v>588</v>
      </c>
      <c r="B742" s="730" t="s">
        <v>589</v>
      </c>
      <c r="C742" s="731" t="s">
        <v>633</v>
      </c>
      <c r="D742" s="732" t="s">
        <v>634</v>
      </c>
      <c r="E742" s="733">
        <v>50113001</v>
      </c>
      <c r="F742" s="732" t="s">
        <v>675</v>
      </c>
      <c r="G742" s="731" t="s">
        <v>676</v>
      </c>
      <c r="H742" s="731">
        <v>173394</v>
      </c>
      <c r="I742" s="731">
        <v>173394</v>
      </c>
      <c r="J742" s="731" t="s">
        <v>795</v>
      </c>
      <c r="K742" s="731" t="s">
        <v>796</v>
      </c>
      <c r="L742" s="734">
        <v>423.71999999999997</v>
      </c>
      <c r="M742" s="734">
        <v>2</v>
      </c>
      <c r="N742" s="735">
        <v>847.43999999999994</v>
      </c>
    </row>
    <row r="743" spans="1:14" ht="14.45" customHeight="1" x14ac:dyDescent="0.2">
      <c r="A743" s="729" t="s">
        <v>588</v>
      </c>
      <c r="B743" s="730" t="s">
        <v>589</v>
      </c>
      <c r="C743" s="731" t="s">
        <v>633</v>
      </c>
      <c r="D743" s="732" t="s">
        <v>634</v>
      </c>
      <c r="E743" s="733">
        <v>50113001</v>
      </c>
      <c r="F743" s="732" t="s">
        <v>675</v>
      </c>
      <c r="G743" s="731" t="s">
        <v>687</v>
      </c>
      <c r="H743" s="731">
        <v>173944</v>
      </c>
      <c r="I743" s="731">
        <v>173944</v>
      </c>
      <c r="J743" s="731" t="s">
        <v>1889</v>
      </c>
      <c r="K743" s="731" t="s">
        <v>1890</v>
      </c>
      <c r="L743" s="734">
        <v>162.45499999999998</v>
      </c>
      <c r="M743" s="734">
        <v>2</v>
      </c>
      <c r="N743" s="735">
        <v>324.90999999999997</v>
      </c>
    </row>
    <row r="744" spans="1:14" ht="14.45" customHeight="1" x14ac:dyDescent="0.2">
      <c r="A744" s="729" t="s">
        <v>588</v>
      </c>
      <c r="B744" s="730" t="s">
        <v>589</v>
      </c>
      <c r="C744" s="731" t="s">
        <v>633</v>
      </c>
      <c r="D744" s="732" t="s">
        <v>634</v>
      </c>
      <c r="E744" s="733">
        <v>50113001</v>
      </c>
      <c r="F744" s="732" t="s">
        <v>675</v>
      </c>
      <c r="G744" s="731" t="s">
        <v>329</v>
      </c>
      <c r="H744" s="731">
        <v>241210</v>
      </c>
      <c r="I744" s="731">
        <v>241210</v>
      </c>
      <c r="J744" s="731" t="s">
        <v>1889</v>
      </c>
      <c r="K744" s="731" t="s">
        <v>1890</v>
      </c>
      <c r="L744" s="734">
        <v>172.01999999999998</v>
      </c>
      <c r="M744" s="734">
        <v>6</v>
      </c>
      <c r="N744" s="735">
        <v>1032.1199999999999</v>
      </c>
    </row>
    <row r="745" spans="1:14" ht="14.45" customHeight="1" x14ac:dyDescent="0.2">
      <c r="A745" s="729" t="s">
        <v>588</v>
      </c>
      <c r="B745" s="730" t="s">
        <v>589</v>
      </c>
      <c r="C745" s="731" t="s">
        <v>633</v>
      </c>
      <c r="D745" s="732" t="s">
        <v>634</v>
      </c>
      <c r="E745" s="733">
        <v>50113001</v>
      </c>
      <c r="F745" s="732" t="s">
        <v>675</v>
      </c>
      <c r="G745" s="731" t="s">
        <v>676</v>
      </c>
      <c r="H745" s="731">
        <v>148888</v>
      </c>
      <c r="I745" s="731">
        <v>48888</v>
      </c>
      <c r="J745" s="731" t="s">
        <v>1891</v>
      </c>
      <c r="K745" s="731" t="s">
        <v>1892</v>
      </c>
      <c r="L745" s="734">
        <v>64.44</v>
      </c>
      <c r="M745" s="734">
        <v>1</v>
      </c>
      <c r="N745" s="735">
        <v>64.44</v>
      </c>
    </row>
    <row r="746" spans="1:14" ht="14.45" customHeight="1" x14ac:dyDescent="0.2">
      <c r="A746" s="729" t="s">
        <v>588</v>
      </c>
      <c r="B746" s="730" t="s">
        <v>589</v>
      </c>
      <c r="C746" s="731" t="s">
        <v>633</v>
      </c>
      <c r="D746" s="732" t="s">
        <v>634</v>
      </c>
      <c r="E746" s="733">
        <v>50113001</v>
      </c>
      <c r="F746" s="732" t="s">
        <v>675</v>
      </c>
      <c r="G746" s="731" t="s">
        <v>676</v>
      </c>
      <c r="H746" s="731">
        <v>192351</v>
      </c>
      <c r="I746" s="731">
        <v>92351</v>
      </c>
      <c r="J746" s="731" t="s">
        <v>809</v>
      </c>
      <c r="K746" s="731" t="s">
        <v>810</v>
      </c>
      <c r="L746" s="734">
        <v>86.220000000000013</v>
      </c>
      <c r="M746" s="734">
        <v>95</v>
      </c>
      <c r="N746" s="735">
        <v>8190.9000000000015</v>
      </c>
    </row>
    <row r="747" spans="1:14" ht="14.45" customHeight="1" x14ac:dyDescent="0.2">
      <c r="A747" s="729" t="s">
        <v>588</v>
      </c>
      <c r="B747" s="730" t="s">
        <v>589</v>
      </c>
      <c r="C747" s="731" t="s">
        <v>633</v>
      </c>
      <c r="D747" s="732" t="s">
        <v>634</v>
      </c>
      <c r="E747" s="733">
        <v>50113001</v>
      </c>
      <c r="F747" s="732" t="s">
        <v>675</v>
      </c>
      <c r="G747" s="731" t="s">
        <v>676</v>
      </c>
      <c r="H747" s="731">
        <v>132992</v>
      </c>
      <c r="I747" s="731">
        <v>32992</v>
      </c>
      <c r="J747" s="731" t="s">
        <v>1893</v>
      </c>
      <c r="K747" s="731" t="s">
        <v>1894</v>
      </c>
      <c r="L747" s="734">
        <v>108.39</v>
      </c>
      <c r="M747" s="734">
        <v>1</v>
      </c>
      <c r="N747" s="735">
        <v>108.39</v>
      </c>
    </row>
    <row r="748" spans="1:14" ht="14.45" customHeight="1" x14ac:dyDescent="0.2">
      <c r="A748" s="729" t="s">
        <v>588</v>
      </c>
      <c r="B748" s="730" t="s">
        <v>589</v>
      </c>
      <c r="C748" s="731" t="s">
        <v>633</v>
      </c>
      <c r="D748" s="732" t="s">
        <v>634</v>
      </c>
      <c r="E748" s="733">
        <v>50113001</v>
      </c>
      <c r="F748" s="732" t="s">
        <v>675</v>
      </c>
      <c r="G748" s="731" t="s">
        <v>676</v>
      </c>
      <c r="H748" s="731">
        <v>140274</v>
      </c>
      <c r="I748" s="731">
        <v>40274</v>
      </c>
      <c r="J748" s="731" t="s">
        <v>811</v>
      </c>
      <c r="K748" s="731" t="s">
        <v>1895</v>
      </c>
      <c r="L748" s="734">
        <v>87.46999999999997</v>
      </c>
      <c r="M748" s="734">
        <v>34</v>
      </c>
      <c r="N748" s="735">
        <v>2973.9799999999991</v>
      </c>
    </row>
    <row r="749" spans="1:14" ht="14.45" customHeight="1" x14ac:dyDescent="0.2">
      <c r="A749" s="729" t="s">
        <v>588</v>
      </c>
      <c r="B749" s="730" t="s">
        <v>589</v>
      </c>
      <c r="C749" s="731" t="s">
        <v>633</v>
      </c>
      <c r="D749" s="732" t="s">
        <v>634</v>
      </c>
      <c r="E749" s="733">
        <v>50113001</v>
      </c>
      <c r="F749" s="732" t="s">
        <v>675</v>
      </c>
      <c r="G749" s="731" t="s">
        <v>676</v>
      </c>
      <c r="H749" s="731">
        <v>140275</v>
      </c>
      <c r="I749" s="731">
        <v>40275</v>
      </c>
      <c r="J749" s="731" t="s">
        <v>811</v>
      </c>
      <c r="K749" s="731" t="s">
        <v>812</v>
      </c>
      <c r="L749" s="734">
        <v>149.24000000000004</v>
      </c>
      <c r="M749" s="734">
        <v>29</v>
      </c>
      <c r="N749" s="735">
        <v>4327.9600000000009</v>
      </c>
    </row>
    <row r="750" spans="1:14" ht="14.45" customHeight="1" x14ac:dyDescent="0.2">
      <c r="A750" s="729" t="s">
        <v>588</v>
      </c>
      <c r="B750" s="730" t="s">
        <v>589</v>
      </c>
      <c r="C750" s="731" t="s">
        <v>633</v>
      </c>
      <c r="D750" s="732" t="s">
        <v>634</v>
      </c>
      <c r="E750" s="733">
        <v>50113001</v>
      </c>
      <c r="F750" s="732" t="s">
        <v>675</v>
      </c>
      <c r="G750" s="731" t="s">
        <v>676</v>
      </c>
      <c r="H750" s="731">
        <v>89227</v>
      </c>
      <c r="I750" s="731">
        <v>89227</v>
      </c>
      <c r="J750" s="731" t="s">
        <v>1896</v>
      </c>
      <c r="K750" s="731" t="s">
        <v>1897</v>
      </c>
      <c r="L750" s="734">
        <v>118.88</v>
      </c>
      <c r="M750" s="734">
        <v>4</v>
      </c>
      <c r="N750" s="735">
        <v>475.52</v>
      </c>
    </row>
    <row r="751" spans="1:14" ht="14.45" customHeight="1" x14ac:dyDescent="0.2">
      <c r="A751" s="729" t="s">
        <v>588</v>
      </c>
      <c r="B751" s="730" t="s">
        <v>589</v>
      </c>
      <c r="C751" s="731" t="s">
        <v>633</v>
      </c>
      <c r="D751" s="732" t="s">
        <v>634</v>
      </c>
      <c r="E751" s="733">
        <v>50113001</v>
      </c>
      <c r="F751" s="732" t="s">
        <v>675</v>
      </c>
      <c r="G751" s="731" t="s">
        <v>676</v>
      </c>
      <c r="H751" s="731">
        <v>215402</v>
      </c>
      <c r="I751" s="731">
        <v>215402</v>
      </c>
      <c r="J751" s="731" t="s">
        <v>1898</v>
      </c>
      <c r="K751" s="731" t="s">
        <v>1899</v>
      </c>
      <c r="L751" s="734">
        <v>270.59000000000003</v>
      </c>
      <c r="M751" s="734">
        <v>1</v>
      </c>
      <c r="N751" s="735">
        <v>270.59000000000003</v>
      </c>
    </row>
    <row r="752" spans="1:14" ht="14.45" customHeight="1" x14ac:dyDescent="0.2">
      <c r="A752" s="729" t="s">
        <v>588</v>
      </c>
      <c r="B752" s="730" t="s">
        <v>589</v>
      </c>
      <c r="C752" s="731" t="s">
        <v>633</v>
      </c>
      <c r="D752" s="732" t="s">
        <v>634</v>
      </c>
      <c r="E752" s="733">
        <v>50113001</v>
      </c>
      <c r="F752" s="732" t="s">
        <v>675</v>
      </c>
      <c r="G752" s="731" t="s">
        <v>676</v>
      </c>
      <c r="H752" s="731">
        <v>176496</v>
      </c>
      <c r="I752" s="731">
        <v>76496</v>
      </c>
      <c r="J752" s="731" t="s">
        <v>813</v>
      </c>
      <c r="K752" s="731" t="s">
        <v>814</v>
      </c>
      <c r="L752" s="734">
        <v>125.43000000000002</v>
      </c>
      <c r="M752" s="734">
        <v>152</v>
      </c>
      <c r="N752" s="735">
        <v>19065.360000000004</v>
      </c>
    </row>
    <row r="753" spans="1:14" ht="14.45" customHeight="1" x14ac:dyDescent="0.2">
      <c r="A753" s="729" t="s">
        <v>588</v>
      </c>
      <c r="B753" s="730" t="s">
        <v>589</v>
      </c>
      <c r="C753" s="731" t="s">
        <v>633</v>
      </c>
      <c r="D753" s="732" t="s">
        <v>634</v>
      </c>
      <c r="E753" s="733">
        <v>50113001</v>
      </c>
      <c r="F753" s="732" t="s">
        <v>675</v>
      </c>
      <c r="G753" s="731" t="s">
        <v>676</v>
      </c>
      <c r="H753" s="731">
        <v>162320</v>
      </c>
      <c r="I753" s="731">
        <v>62320</v>
      </c>
      <c r="J753" s="731" t="s">
        <v>817</v>
      </c>
      <c r="K753" s="731" t="s">
        <v>818</v>
      </c>
      <c r="L753" s="734">
        <v>81.09999999999998</v>
      </c>
      <c r="M753" s="734">
        <v>1</v>
      </c>
      <c r="N753" s="735">
        <v>81.09999999999998</v>
      </c>
    </row>
    <row r="754" spans="1:14" ht="14.45" customHeight="1" x14ac:dyDescent="0.2">
      <c r="A754" s="729" t="s">
        <v>588</v>
      </c>
      <c r="B754" s="730" t="s">
        <v>589</v>
      </c>
      <c r="C754" s="731" t="s">
        <v>633</v>
      </c>
      <c r="D754" s="732" t="s">
        <v>634</v>
      </c>
      <c r="E754" s="733">
        <v>50113001</v>
      </c>
      <c r="F754" s="732" t="s">
        <v>675</v>
      </c>
      <c r="G754" s="731" t="s">
        <v>676</v>
      </c>
      <c r="H754" s="731">
        <v>162317</v>
      </c>
      <c r="I754" s="731">
        <v>62317</v>
      </c>
      <c r="J754" s="731" t="s">
        <v>819</v>
      </c>
      <c r="K754" s="731" t="s">
        <v>820</v>
      </c>
      <c r="L754" s="734">
        <v>286</v>
      </c>
      <c r="M754" s="734">
        <v>1</v>
      </c>
      <c r="N754" s="735">
        <v>286</v>
      </c>
    </row>
    <row r="755" spans="1:14" ht="14.45" customHeight="1" x14ac:dyDescent="0.2">
      <c r="A755" s="729" t="s">
        <v>588</v>
      </c>
      <c r="B755" s="730" t="s">
        <v>589</v>
      </c>
      <c r="C755" s="731" t="s">
        <v>633</v>
      </c>
      <c r="D755" s="732" t="s">
        <v>634</v>
      </c>
      <c r="E755" s="733">
        <v>50113001</v>
      </c>
      <c r="F755" s="732" t="s">
        <v>675</v>
      </c>
      <c r="G755" s="731" t="s">
        <v>687</v>
      </c>
      <c r="H755" s="731">
        <v>231703</v>
      </c>
      <c r="I755" s="731">
        <v>231703</v>
      </c>
      <c r="J755" s="731" t="s">
        <v>821</v>
      </c>
      <c r="K755" s="731" t="s">
        <v>822</v>
      </c>
      <c r="L755" s="734">
        <v>90.860000000000014</v>
      </c>
      <c r="M755" s="734">
        <v>9</v>
      </c>
      <c r="N755" s="735">
        <v>817.74000000000012</v>
      </c>
    </row>
    <row r="756" spans="1:14" ht="14.45" customHeight="1" x14ac:dyDescent="0.2">
      <c r="A756" s="729" t="s">
        <v>588</v>
      </c>
      <c r="B756" s="730" t="s">
        <v>589</v>
      </c>
      <c r="C756" s="731" t="s">
        <v>633</v>
      </c>
      <c r="D756" s="732" t="s">
        <v>634</v>
      </c>
      <c r="E756" s="733">
        <v>50113001</v>
      </c>
      <c r="F756" s="732" t="s">
        <v>675</v>
      </c>
      <c r="G756" s="731" t="s">
        <v>687</v>
      </c>
      <c r="H756" s="731">
        <v>231688</v>
      </c>
      <c r="I756" s="731">
        <v>231688</v>
      </c>
      <c r="J756" s="731" t="s">
        <v>823</v>
      </c>
      <c r="K756" s="731" t="s">
        <v>1900</v>
      </c>
      <c r="L756" s="734">
        <v>97.360000000000042</v>
      </c>
      <c r="M756" s="734">
        <v>1</v>
      </c>
      <c r="N756" s="735">
        <v>97.360000000000042</v>
      </c>
    </row>
    <row r="757" spans="1:14" ht="14.45" customHeight="1" x14ac:dyDescent="0.2">
      <c r="A757" s="729" t="s">
        <v>588</v>
      </c>
      <c r="B757" s="730" t="s">
        <v>589</v>
      </c>
      <c r="C757" s="731" t="s">
        <v>633</v>
      </c>
      <c r="D757" s="732" t="s">
        <v>634</v>
      </c>
      <c r="E757" s="733">
        <v>50113001</v>
      </c>
      <c r="F757" s="732" t="s">
        <v>675</v>
      </c>
      <c r="G757" s="731" t="s">
        <v>687</v>
      </c>
      <c r="H757" s="731">
        <v>231702</v>
      </c>
      <c r="I757" s="731">
        <v>231702</v>
      </c>
      <c r="J757" s="731" t="s">
        <v>825</v>
      </c>
      <c r="K757" s="731" t="s">
        <v>826</v>
      </c>
      <c r="L757" s="734">
        <v>249.58999999999995</v>
      </c>
      <c r="M757" s="734">
        <v>1</v>
      </c>
      <c r="N757" s="735">
        <v>249.58999999999995</v>
      </c>
    </row>
    <row r="758" spans="1:14" ht="14.45" customHeight="1" x14ac:dyDescent="0.2">
      <c r="A758" s="729" t="s">
        <v>588</v>
      </c>
      <c r="B758" s="730" t="s">
        <v>589</v>
      </c>
      <c r="C758" s="731" t="s">
        <v>633</v>
      </c>
      <c r="D758" s="732" t="s">
        <v>634</v>
      </c>
      <c r="E758" s="733">
        <v>50113001</v>
      </c>
      <c r="F758" s="732" t="s">
        <v>675</v>
      </c>
      <c r="G758" s="731" t="s">
        <v>687</v>
      </c>
      <c r="H758" s="731">
        <v>231695</v>
      </c>
      <c r="I758" s="731">
        <v>231695</v>
      </c>
      <c r="J758" s="731" t="s">
        <v>825</v>
      </c>
      <c r="K758" s="731" t="s">
        <v>1900</v>
      </c>
      <c r="L758" s="734">
        <v>125.7</v>
      </c>
      <c r="M758" s="734">
        <v>2</v>
      </c>
      <c r="N758" s="735">
        <v>251.4</v>
      </c>
    </row>
    <row r="759" spans="1:14" ht="14.45" customHeight="1" x14ac:dyDescent="0.2">
      <c r="A759" s="729" t="s">
        <v>588</v>
      </c>
      <c r="B759" s="730" t="s">
        <v>589</v>
      </c>
      <c r="C759" s="731" t="s">
        <v>633</v>
      </c>
      <c r="D759" s="732" t="s">
        <v>634</v>
      </c>
      <c r="E759" s="733">
        <v>50113001</v>
      </c>
      <c r="F759" s="732" t="s">
        <v>675</v>
      </c>
      <c r="G759" s="731" t="s">
        <v>687</v>
      </c>
      <c r="H759" s="731">
        <v>231689</v>
      </c>
      <c r="I759" s="731">
        <v>231689</v>
      </c>
      <c r="J759" s="731" t="s">
        <v>825</v>
      </c>
      <c r="K759" s="731" t="s">
        <v>1901</v>
      </c>
      <c r="L759" s="734">
        <v>291.39999999999992</v>
      </c>
      <c r="M759" s="734">
        <v>1</v>
      </c>
      <c r="N759" s="735">
        <v>291.39999999999992</v>
      </c>
    </row>
    <row r="760" spans="1:14" ht="14.45" customHeight="1" x14ac:dyDescent="0.2">
      <c r="A760" s="729" t="s">
        <v>588</v>
      </c>
      <c r="B760" s="730" t="s">
        <v>589</v>
      </c>
      <c r="C760" s="731" t="s">
        <v>633</v>
      </c>
      <c r="D760" s="732" t="s">
        <v>634</v>
      </c>
      <c r="E760" s="733">
        <v>50113001</v>
      </c>
      <c r="F760" s="732" t="s">
        <v>675</v>
      </c>
      <c r="G760" s="731" t="s">
        <v>687</v>
      </c>
      <c r="H760" s="731">
        <v>231696</v>
      </c>
      <c r="I760" s="731">
        <v>231696</v>
      </c>
      <c r="J760" s="731" t="s">
        <v>825</v>
      </c>
      <c r="K760" s="731" t="s">
        <v>1902</v>
      </c>
      <c r="L760" s="734">
        <v>207.23</v>
      </c>
      <c r="M760" s="734">
        <v>4</v>
      </c>
      <c r="N760" s="735">
        <v>828.92</v>
      </c>
    </row>
    <row r="761" spans="1:14" ht="14.45" customHeight="1" x14ac:dyDescent="0.2">
      <c r="A761" s="729" t="s">
        <v>588</v>
      </c>
      <c r="B761" s="730" t="s">
        <v>589</v>
      </c>
      <c r="C761" s="731" t="s">
        <v>633</v>
      </c>
      <c r="D761" s="732" t="s">
        <v>634</v>
      </c>
      <c r="E761" s="733">
        <v>50113001</v>
      </c>
      <c r="F761" s="732" t="s">
        <v>675</v>
      </c>
      <c r="G761" s="731" t="s">
        <v>687</v>
      </c>
      <c r="H761" s="731">
        <v>231701</v>
      </c>
      <c r="I761" s="731">
        <v>231701</v>
      </c>
      <c r="J761" s="731" t="s">
        <v>825</v>
      </c>
      <c r="K761" s="731" t="s">
        <v>827</v>
      </c>
      <c r="L761" s="734">
        <v>96.755000000000024</v>
      </c>
      <c r="M761" s="734">
        <v>2</v>
      </c>
      <c r="N761" s="735">
        <v>193.51000000000005</v>
      </c>
    </row>
    <row r="762" spans="1:14" ht="14.45" customHeight="1" x14ac:dyDescent="0.2">
      <c r="A762" s="729" t="s">
        <v>588</v>
      </c>
      <c r="B762" s="730" t="s">
        <v>589</v>
      </c>
      <c r="C762" s="731" t="s">
        <v>633</v>
      </c>
      <c r="D762" s="732" t="s">
        <v>634</v>
      </c>
      <c r="E762" s="733">
        <v>50113001</v>
      </c>
      <c r="F762" s="732" t="s">
        <v>675</v>
      </c>
      <c r="G762" s="731" t="s">
        <v>687</v>
      </c>
      <c r="H762" s="731">
        <v>231691</v>
      </c>
      <c r="I762" s="731">
        <v>231691</v>
      </c>
      <c r="J762" s="731" t="s">
        <v>1903</v>
      </c>
      <c r="K762" s="731" t="s">
        <v>1904</v>
      </c>
      <c r="L762" s="734">
        <v>101.63999999999999</v>
      </c>
      <c r="M762" s="734">
        <v>3</v>
      </c>
      <c r="N762" s="735">
        <v>304.91999999999996</v>
      </c>
    </row>
    <row r="763" spans="1:14" ht="14.45" customHeight="1" x14ac:dyDescent="0.2">
      <c r="A763" s="729" t="s">
        <v>588</v>
      </c>
      <c r="B763" s="730" t="s">
        <v>589</v>
      </c>
      <c r="C763" s="731" t="s">
        <v>633</v>
      </c>
      <c r="D763" s="732" t="s">
        <v>634</v>
      </c>
      <c r="E763" s="733">
        <v>50113001</v>
      </c>
      <c r="F763" s="732" t="s">
        <v>675</v>
      </c>
      <c r="G763" s="731" t="s">
        <v>676</v>
      </c>
      <c r="H763" s="731">
        <v>225142</v>
      </c>
      <c r="I763" s="731">
        <v>225142</v>
      </c>
      <c r="J763" s="731" t="s">
        <v>1905</v>
      </c>
      <c r="K763" s="731" t="s">
        <v>1906</v>
      </c>
      <c r="L763" s="734">
        <v>58.06</v>
      </c>
      <c r="M763" s="734">
        <v>3</v>
      </c>
      <c r="N763" s="735">
        <v>174.18</v>
      </c>
    </row>
    <row r="764" spans="1:14" ht="14.45" customHeight="1" x14ac:dyDescent="0.2">
      <c r="A764" s="729" t="s">
        <v>588</v>
      </c>
      <c r="B764" s="730" t="s">
        <v>589</v>
      </c>
      <c r="C764" s="731" t="s">
        <v>633</v>
      </c>
      <c r="D764" s="732" t="s">
        <v>634</v>
      </c>
      <c r="E764" s="733">
        <v>50113001</v>
      </c>
      <c r="F764" s="732" t="s">
        <v>675</v>
      </c>
      <c r="G764" s="731" t="s">
        <v>676</v>
      </c>
      <c r="H764" s="731">
        <v>225141</v>
      </c>
      <c r="I764" s="731">
        <v>225141</v>
      </c>
      <c r="J764" s="731" t="s">
        <v>1907</v>
      </c>
      <c r="K764" s="731" t="s">
        <v>1908</v>
      </c>
      <c r="L764" s="734">
        <v>70.02</v>
      </c>
      <c r="M764" s="734">
        <v>4</v>
      </c>
      <c r="N764" s="735">
        <v>280.08</v>
      </c>
    </row>
    <row r="765" spans="1:14" ht="14.45" customHeight="1" x14ac:dyDescent="0.2">
      <c r="A765" s="729" t="s">
        <v>588</v>
      </c>
      <c r="B765" s="730" t="s">
        <v>589</v>
      </c>
      <c r="C765" s="731" t="s">
        <v>633</v>
      </c>
      <c r="D765" s="732" t="s">
        <v>634</v>
      </c>
      <c r="E765" s="733">
        <v>50113001</v>
      </c>
      <c r="F765" s="732" t="s">
        <v>675</v>
      </c>
      <c r="G765" s="731" t="s">
        <v>676</v>
      </c>
      <c r="H765" s="731">
        <v>191730</v>
      </c>
      <c r="I765" s="731">
        <v>191730</v>
      </c>
      <c r="J765" s="731" t="s">
        <v>828</v>
      </c>
      <c r="K765" s="731" t="s">
        <v>830</v>
      </c>
      <c r="L765" s="734">
        <v>227.98176470588228</v>
      </c>
      <c r="M765" s="734">
        <v>34</v>
      </c>
      <c r="N765" s="735">
        <v>7751.3799999999974</v>
      </c>
    </row>
    <row r="766" spans="1:14" ht="14.45" customHeight="1" x14ac:dyDescent="0.2">
      <c r="A766" s="729" t="s">
        <v>588</v>
      </c>
      <c r="B766" s="730" t="s">
        <v>589</v>
      </c>
      <c r="C766" s="731" t="s">
        <v>633</v>
      </c>
      <c r="D766" s="732" t="s">
        <v>634</v>
      </c>
      <c r="E766" s="733">
        <v>50113001</v>
      </c>
      <c r="F766" s="732" t="s">
        <v>675</v>
      </c>
      <c r="G766" s="731" t="s">
        <v>676</v>
      </c>
      <c r="H766" s="731">
        <v>191729</v>
      </c>
      <c r="I766" s="731">
        <v>191729</v>
      </c>
      <c r="J766" s="731" t="s">
        <v>828</v>
      </c>
      <c r="K766" s="731" t="s">
        <v>829</v>
      </c>
      <c r="L766" s="734">
        <v>91.84</v>
      </c>
      <c r="M766" s="734">
        <v>34</v>
      </c>
      <c r="N766" s="735">
        <v>3122.56</v>
      </c>
    </row>
    <row r="767" spans="1:14" ht="14.45" customHeight="1" x14ac:dyDescent="0.2">
      <c r="A767" s="729" t="s">
        <v>588</v>
      </c>
      <c r="B767" s="730" t="s">
        <v>589</v>
      </c>
      <c r="C767" s="731" t="s">
        <v>633</v>
      </c>
      <c r="D767" s="732" t="s">
        <v>634</v>
      </c>
      <c r="E767" s="733">
        <v>50113001</v>
      </c>
      <c r="F767" s="732" t="s">
        <v>675</v>
      </c>
      <c r="G767" s="731" t="s">
        <v>676</v>
      </c>
      <c r="H767" s="731">
        <v>993603</v>
      </c>
      <c r="I767" s="731">
        <v>0</v>
      </c>
      <c r="J767" s="731" t="s">
        <v>832</v>
      </c>
      <c r="K767" s="731" t="s">
        <v>329</v>
      </c>
      <c r="L767" s="734">
        <v>245.79225000000002</v>
      </c>
      <c r="M767" s="734">
        <v>40</v>
      </c>
      <c r="N767" s="735">
        <v>9831.69</v>
      </c>
    </row>
    <row r="768" spans="1:14" ht="14.45" customHeight="1" x14ac:dyDescent="0.2">
      <c r="A768" s="729" t="s">
        <v>588</v>
      </c>
      <c r="B768" s="730" t="s">
        <v>589</v>
      </c>
      <c r="C768" s="731" t="s">
        <v>633</v>
      </c>
      <c r="D768" s="732" t="s">
        <v>634</v>
      </c>
      <c r="E768" s="733">
        <v>50113001</v>
      </c>
      <c r="F768" s="732" t="s">
        <v>675</v>
      </c>
      <c r="G768" s="731" t="s">
        <v>676</v>
      </c>
      <c r="H768" s="731">
        <v>241307</v>
      </c>
      <c r="I768" s="731">
        <v>241307</v>
      </c>
      <c r="J768" s="731" t="s">
        <v>1909</v>
      </c>
      <c r="K768" s="731" t="s">
        <v>1910</v>
      </c>
      <c r="L768" s="734">
        <v>103.07999999999998</v>
      </c>
      <c r="M768" s="734">
        <v>8</v>
      </c>
      <c r="N768" s="735">
        <v>824.63999999999987</v>
      </c>
    </row>
    <row r="769" spans="1:14" ht="14.45" customHeight="1" x14ac:dyDescent="0.2">
      <c r="A769" s="729" t="s">
        <v>588</v>
      </c>
      <c r="B769" s="730" t="s">
        <v>589</v>
      </c>
      <c r="C769" s="731" t="s">
        <v>633</v>
      </c>
      <c r="D769" s="732" t="s">
        <v>634</v>
      </c>
      <c r="E769" s="733">
        <v>50113001</v>
      </c>
      <c r="F769" s="732" t="s">
        <v>675</v>
      </c>
      <c r="G769" s="731" t="s">
        <v>687</v>
      </c>
      <c r="H769" s="731">
        <v>233600</v>
      </c>
      <c r="I769" s="731">
        <v>233600</v>
      </c>
      <c r="J769" s="731" t="s">
        <v>835</v>
      </c>
      <c r="K769" s="731" t="s">
        <v>836</v>
      </c>
      <c r="L769" s="734">
        <v>52.219999999999992</v>
      </c>
      <c r="M769" s="734">
        <v>4</v>
      </c>
      <c r="N769" s="735">
        <v>208.87999999999997</v>
      </c>
    </row>
    <row r="770" spans="1:14" ht="14.45" customHeight="1" x14ac:dyDescent="0.2">
      <c r="A770" s="729" t="s">
        <v>588</v>
      </c>
      <c r="B770" s="730" t="s">
        <v>589</v>
      </c>
      <c r="C770" s="731" t="s">
        <v>633</v>
      </c>
      <c r="D770" s="732" t="s">
        <v>634</v>
      </c>
      <c r="E770" s="733">
        <v>50113001</v>
      </c>
      <c r="F770" s="732" t="s">
        <v>675</v>
      </c>
      <c r="G770" s="731" t="s">
        <v>687</v>
      </c>
      <c r="H770" s="731">
        <v>233579</v>
      </c>
      <c r="I770" s="731">
        <v>233579</v>
      </c>
      <c r="J770" s="731" t="s">
        <v>837</v>
      </c>
      <c r="K770" s="731" t="s">
        <v>838</v>
      </c>
      <c r="L770" s="734">
        <v>26.11</v>
      </c>
      <c r="M770" s="734">
        <v>1</v>
      </c>
      <c r="N770" s="735">
        <v>26.11</v>
      </c>
    </row>
    <row r="771" spans="1:14" ht="14.45" customHeight="1" x14ac:dyDescent="0.2">
      <c r="A771" s="729" t="s">
        <v>588</v>
      </c>
      <c r="B771" s="730" t="s">
        <v>589</v>
      </c>
      <c r="C771" s="731" t="s">
        <v>633</v>
      </c>
      <c r="D771" s="732" t="s">
        <v>634</v>
      </c>
      <c r="E771" s="733">
        <v>50113001</v>
      </c>
      <c r="F771" s="732" t="s">
        <v>675</v>
      </c>
      <c r="G771" s="731" t="s">
        <v>676</v>
      </c>
      <c r="H771" s="731">
        <v>500458</v>
      </c>
      <c r="I771" s="731">
        <v>0</v>
      </c>
      <c r="J771" s="731" t="s">
        <v>843</v>
      </c>
      <c r="K771" s="731" t="s">
        <v>329</v>
      </c>
      <c r="L771" s="734">
        <v>141.09499999999997</v>
      </c>
      <c r="M771" s="734">
        <v>4</v>
      </c>
      <c r="N771" s="735">
        <v>564.37999999999988</v>
      </c>
    </row>
    <row r="772" spans="1:14" ht="14.45" customHeight="1" x14ac:dyDescent="0.2">
      <c r="A772" s="729" t="s">
        <v>588</v>
      </c>
      <c r="B772" s="730" t="s">
        <v>589</v>
      </c>
      <c r="C772" s="731" t="s">
        <v>633</v>
      </c>
      <c r="D772" s="732" t="s">
        <v>634</v>
      </c>
      <c r="E772" s="733">
        <v>50113001</v>
      </c>
      <c r="F772" s="732" t="s">
        <v>675</v>
      </c>
      <c r="G772" s="731" t="s">
        <v>676</v>
      </c>
      <c r="H772" s="731">
        <v>231857</v>
      </c>
      <c r="I772" s="731">
        <v>231857</v>
      </c>
      <c r="J772" s="731" t="s">
        <v>845</v>
      </c>
      <c r="K772" s="731" t="s">
        <v>806</v>
      </c>
      <c r="L772" s="734">
        <v>189.53</v>
      </c>
      <c r="M772" s="734">
        <v>1</v>
      </c>
      <c r="N772" s="735">
        <v>189.53</v>
      </c>
    </row>
    <row r="773" spans="1:14" ht="14.45" customHeight="1" x14ac:dyDescent="0.2">
      <c r="A773" s="729" t="s">
        <v>588</v>
      </c>
      <c r="B773" s="730" t="s">
        <v>589</v>
      </c>
      <c r="C773" s="731" t="s">
        <v>633</v>
      </c>
      <c r="D773" s="732" t="s">
        <v>634</v>
      </c>
      <c r="E773" s="733">
        <v>50113001</v>
      </c>
      <c r="F773" s="732" t="s">
        <v>675</v>
      </c>
      <c r="G773" s="731" t="s">
        <v>676</v>
      </c>
      <c r="H773" s="731">
        <v>167939</v>
      </c>
      <c r="I773" s="731">
        <v>167939</v>
      </c>
      <c r="J773" s="731" t="s">
        <v>847</v>
      </c>
      <c r="K773" s="731" t="s">
        <v>848</v>
      </c>
      <c r="L773" s="734">
        <v>1625</v>
      </c>
      <c r="M773" s="734">
        <v>2</v>
      </c>
      <c r="N773" s="735">
        <v>3250</v>
      </c>
    </row>
    <row r="774" spans="1:14" ht="14.45" customHeight="1" x14ac:dyDescent="0.2">
      <c r="A774" s="729" t="s">
        <v>588</v>
      </c>
      <c r="B774" s="730" t="s">
        <v>589</v>
      </c>
      <c r="C774" s="731" t="s">
        <v>633</v>
      </c>
      <c r="D774" s="732" t="s">
        <v>634</v>
      </c>
      <c r="E774" s="733">
        <v>50113001</v>
      </c>
      <c r="F774" s="732" t="s">
        <v>675</v>
      </c>
      <c r="G774" s="731" t="s">
        <v>676</v>
      </c>
      <c r="H774" s="731">
        <v>159392</v>
      </c>
      <c r="I774" s="731">
        <v>59392</v>
      </c>
      <c r="J774" s="731" t="s">
        <v>849</v>
      </c>
      <c r="K774" s="731" t="s">
        <v>850</v>
      </c>
      <c r="L774" s="734">
        <v>84.000555555555536</v>
      </c>
      <c r="M774" s="734">
        <v>90</v>
      </c>
      <c r="N774" s="735">
        <v>7560.0499999999984</v>
      </c>
    </row>
    <row r="775" spans="1:14" ht="14.45" customHeight="1" x14ac:dyDescent="0.2">
      <c r="A775" s="729" t="s">
        <v>588</v>
      </c>
      <c r="B775" s="730" t="s">
        <v>589</v>
      </c>
      <c r="C775" s="731" t="s">
        <v>633</v>
      </c>
      <c r="D775" s="732" t="s">
        <v>634</v>
      </c>
      <c r="E775" s="733">
        <v>50113001</v>
      </c>
      <c r="F775" s="732" t="s">
        <v>675</v>
      </c>
      <c r="G775" s="731" t="s">
        <v>676</v>
      </c>
      <c r="H775" s="731">
        <v>199466</v>
      </c>
      <c r="I775" s="731">
        <v>199466</v>
      </c>
      <c r="J775" s="731" t="s">
        <v>853</v>
      </c>
      <c r="K775" s="731" t="s">
        <v>854</v>
      </c>
      <c r="L775" s="734">
        <v>112.37999999999995</v>
      </c>
      <c r="M775" s="734">
        <v>3</v>
      </c>
      <c r="N775" s="735">
        <v>337.13999999999987</v>
      </c>
    </row>
    <row r="776" spans="1:14" ht="14.45" customHeight="1" x14ac:dyDescent="0.2">
      <c r="A776" s="729" t="s">
        <v>588</v>
      </c>
      <c r="B776" s="730" t="s">
        <v>589</v>
      </c>
      <c r="C776" s="731" t="s">
        <v>633</v>
      </c>
      <c r="D776" s="732" t="s">
        <v>634</v>
      </c>
      <c r="E776" s="733">
        <v>50113001</v>
      </c>
      <c r="F776" s="732" t="s">
        <v>675</v>
      </c>
      <c r="G776" s="731" t="s">
        <v>676</v>
      </c>
      <c r="H776" s="731">
        <v>100409</v>
      </c>
      <c r="I776" s="731">
        <v>409</v>
      </c>
      <c r="J776" s="731" t="s">
        <v>857</v>
      </c>
      <c r="K776" s="731" t="s">
        <v>707</v>
      </c>
      <c r="L776" s="734">
        <v>79.669999999999987</v>
      </c>
      <c r="M776" s="734">
        <v>1</v>
      </c>
      <c r="N776" s="735">
        <v>79.669999999999987</v>
      </c>
    </row>
    <row r="777" spans="1:14" ht="14.45" customHeight="1" x14ac:dyDescent="0.2">
      <c r="A777" s="729" t="s">
        <v>588</v>
      </c>
      <c r="B777" s="730" t="s">
        <v>589</v>
      </c>
      <c r="C777" s="731" t="s">
        <v>633</v>
      </c>
      <c r="D777" s="732" t="s">
        <v>634</v>
      </c>
      <c r="E777" s="733">
        <v>50113001</v>
      </c>
      <c r="F777" s="732" t="s">
        <v>675</v>
      </c>
      <c r="G777" s="731" t="s">
        <v>676</v>
      </c>
      <c r="H777" s="731">
        <v>137275</v>
      </c>
      <c r="I777" s="731">
        <v>137275</v>
      </c>
      <c r="J777" s="731" t="s">
        <v>858</v>
      </c>
      <c r="K777" s="731" t="s">
        <v>859</v>
      </c>
      <c r="L777" s="734">
        <v>1054.6500000000003</v>
      </c>
      <c r="M777" s="734">
        <v>3</v>
      </c>
      <c r="N777" s="735">
        <v>3163.9500000000007</v>
      </c>
    </row>
    <row r="778" spans="1:14" ht="14.45" customHeight="1" x14ac:dyDescent="0.2">
      <c r="A778" s="729" t="s">
        <v>588</v>
      </c>
      <c r="B778" s="730" t="s">
        <v>589</v>
      </c>
      <c r="C778" s="731" t="s">
        <v>633</v>
      </c>
      <c r="D778" s="732" t="s">
        <v>634</v>
      </c>
      <c r="E778" s="733">
        <v>50113001</v>
      </c>
      <c r="F778" s="732" t="s">
        <v>675</v>
      </c>
      <c r="G778" s="731" t="s">
        <v>676</v>
      </c>
      <c r="H778" s="731">
        <v>186538</v>
      </c>
      <c r="I778" s="731">
        <v>186538</v>
      </c>
      <c r="J778" s="731" t="s">
        <v>862</v>
      </c>
      <c r="K778" s="731" t="s">
        <v>1259</v>
      </c>
      <c r="L778" s="734">
        <v>358.57999999999993</v>
      </c>
      <c r="M778" s="734">
        <v>2</v>
      </c>
      <c r="N778" s="735">
        <v>717.15999999999985</v>
      </c>
    </row>
    <row r="779" spans="1:14" ht="14.45" customHeight="1" x14ac:dyDescent="0.2">
      <c r="A779" s="729" t="s">
        <v>588</v>
      </c>
      <c r="B779" s="730" t="s">
        <v>589</v>
      </c>
      <c r="C779" s="731" t="s">
        <v>633</v>
      </c>
      <c r="D779" s="732" t="s">
        <v>634</v>
      </c>
      <c r="E779" s="733">
        <v>50113001</v>
      </c>
      <c r="F779" s="732" t="s">
        <v>675</v>
      </c>
      <c r="G779" s="731" t="s">
        <v>676</v>
      </c>
      <c r="H779" s="731">
        <v>850642</v>
      </c>
      <c r="I779" s="731">
        <v>169673</v>
      </c>
      <c r="J779" s="731" t="s">
        <v>862</v>
      </c>
      <c r="K779" s="731" t="s">
        <v>863</v>
      </c>
      <c r="L779" s="734">
        <v>143.43000000000004</v>
      </c>
      <c r="M779" s="734">
        <v>1</v>
      </c>
      <c r="N779" s="735">
        <v>143.43000000000004</v>
      </c>
    </row>
    <row r="780" spans="1:14" ht="14.45" customHeight="1" x14ac:dyDescent="0.2">
      <c r="A780" s="729" t="s">
        <v>588</v>
      </c>
      <c r="B780" s="730" t="s">
        <v>589</v>
      </c>
      <c r="C780" s="731" t="s">
        <v>633</v>
      </c>
      <c r="D780" s="732" t="s">
        <v>634</v>
      </c>
      <c r="E780" s="733">
        <v>50113001</v>
      </c>
      <c r="F780" s="732" t="s">
        <v>675</v>
      </c>
      <c r="G780" s="731" t="s">
        <v>676</v>
      </c>
      <c r="H780" s="731">
        <v>842161</v>
      </c>
      <c r="I780" s="731">
        <v>31950</v>
      </c>
      <c r="J780" s="731" t="s">
        <v>1911</v>
      </c>
      <c r="K780" s="731" t="s">
        <v>329</v>
      </c>
      <c r="L780" s="734">
        <v>52.45000000000001</v>
      </c>
      <c r="M780" s="734">
        <v>5</v>
      </c>
      <c r="N780" s="735">
        <v>262.25000000000006</v>
      </c>
    </row>
    <row r="781" spans="1:14" ht="14.45" customHeight="1" x14ac:dyDescent="0.2">
      <c r="A781" s="729" t="s">
        <v>588</v>
      </c>
      <c r="B781" s="730" t="s">
        <v>589</v>
      </c>
      <c r="C781" s="731" t="s">
        <v>633</v>
      </c>
      <c r="D781" s="732" t="s">
        <v>634</v>
      </c>
      <c r="E781" s="733">
        <v>50113001</v>
      </c>
      <c r="F781" s="732" t="s">
        <v>675</v>
      </c>
      <c r="G781" s="731" t="s">
        <v>676</v>
      </c>
      <c r="H781" s="731">
        <v>178904</v>
      </c>
      <c r="I781" s="731">
        <v>78904</v>
      </c>
      <c r="J781" s="731" t="s">
        <v>1912</v>
      </c>
      <c r="K781" s="731" t="s">
        <v>1913</v>
      </c>
      <c r="L781" s="734">
        <v>74.594999999999999</v>
      </c>
      <c r="M781" s="734">
        <v>2</v>
      </c>
      <c r="N781" s="735">
        <v>149.19</v>
      </c>
    </row>
    <row r="782" spans="1:14" ht="14.45" customHeight="1" x14ac:dyDescent="0.2">
      <c r="A782" s="729" t="s">
        <v>588</v>
      </c>
      <c r="B782" s="730" t="s">
        <v>589</v>
      </c>
      <c r="C782" s="731" t="s">
        <v>633</v>
      </c>
      <c r="D782" s="732" t="s">
        <v>634</v>
      </c>
      <c r="E782" s="733">
        <v>50113001</v>
      </c>
      <c r="F782" s="732" t="s">
        <v>675</v>
      </c>
      <c r="G782" s="731" t="s">
        <v>687</v>
      </c>
      <c r="H782" s="731">
        <v>110252</v>
      </c>
      <c r="I782" s="731">
        <v>10252</v>
      </c>
      <c r="J782" s="731" t="s">
        <v>1914</v>
      </c>
      <c r="K782" s="731" t="s">
        <v>754</v>
      </c>
      <c r="L782" s="734">
        <v>70.400000000000006</v>
      </c>
      <c r="M782" s="734">
        <v>23</v>
      </c>
      <c r="N782" s="735">
        <v>1619.2</v>
      </c>
    </row>
    <row r="783" spans="1:14" ht="14.45" customHeight="1" x14ac:dyDescent="0.2">
      <c r="A783" s="729" t="s">
        <v>588</v>
      </c>
      <c r="B783" s="730" t="s">
        <v>589</v>
      </c>
      <c r="C783" s="731" t="s">
        <v>633</v>
      </c>
      <c r="D783" s="732" t="s">
        <v>634</v>
      </c>
      <c r="E783" s="733">
        <v>50113001</v>
      </c>
      <c r="F783" s="732" t="s">
        <v>675</v>
      </c>
      <c r="G783" s="731" t="s">
        <v>329</v>
      </c>
      <c r="H783" s="731">
        <v>132948</v>
      </c>
      <c r="I783" s="731">
        <v>132948</v>
      </c>
      <c r="J783" s="731" t="s">
        <v>1914</v>
      </c>
      <c r="K783" s="731" t="s">
        <v>1915</v>
      </c>
      <c r="L783" s="734">
        <v>239.33</v>
      </c>
      <c r="M783" s="734">
        <v>1</v>
      </c>
      <c r="N783" s="735">
        <v>239.33</v>
      </c>
    </row>
    <row r="784" spans="1:14" ht="14.45" customHeight="1" x14ac:dyDescent="0.2">
      <c r="A784" s="729" t="s">
        <v>588</v>
      </c>
      <c r="B784" s="730" t="s">
        <v>589</v>
      </c>
      <c r="C784" s="731" t="s">
        <v>633</v>
      </c>
      <c r="D784" s="732" t="s">
        <v>634</v>
      </c>
      <c r="E784" s="733">
        <v>50113001</v>
      </c>
      <c r="F784" s="732" t="s">
        <v>675</v>
      </c>
      <c r="G784" s="731" t="s">
        <v>687</v>
      </c>
      <c r="H784" s="731">
        <v>110253</v>
      </c>
      <c r="I784" s="731">
        <v>10253</v>
      </c>
      <c r="J784" s="731" t="s">
        <v>1914</v>
      </c>
      <c r="K784" s="731" t="s">
        <v>1915</v>
      </c>
      <c r="L784" s="734">
        <v>194.67999999999998</v>
      </c>
      <c r="M784" s="734">
        <v>1</v>
      </c>
      <c r="N784" s="735">
        <v>194.67999999999998</v>
      </c>
    </row>
    <row r="785" spans="1:14" ht="14.45" customHeight="1" x14ac:dyDescent="0.2">
      <c r="A785" s="729" t="s">
        <v>588</v>
      </c>
      <c r="B785" s="730" t="s">
        <v>589</v>
      </c>
      <c r="C785" s="731" t="s">
        <v>633</v>
      </c>
      <c r="D785" s="732" t="s">
        <v>634</v>
      </c>
      <c r="E785" s="733">
        <v>50113001</v>
      </c>
      <c r="F785" s="732" t="s">
        <v>675</v>
      </c>
      <c r="G785" s="731" t="s">
        <v>676</v>
      </c>
      <c r="H785" s="731">
        <v>229130</v>
      </c>
      <c r="I785" s="731">
        <v>229130</v>
      </c>
      <c r="J785" s="731" t="s">
        <v>866</v>
      </c>
      <c r="K785" s="731" t="s">
        <v>868</v>
      </c>
      <c r="L785" s="734">
        <v>37.347272727272724</v>
      </c>
      <c r="M785" s="734">
        <v>11</v>
      </c>
      <c r="N785" s="735">
        <v>410.81999999999994</v>
      </c>
    </row>
    <row r="786" spans="1:14" ht="14.45" customHeight="1" x14ac:dyDescent="0.2">
      <c r="A786" s="729" t="s">
        <v>588</v>
      </c>
      <c r="B786" s="730" t="s">
        <v>589</v>
      </c>
      <c r="C786" s="731" t="s">
        <v>633</v>
      </c>
      <c r="D786" s="732" t="s">
        <v>634</v>
      </c>
      <c r="E786" s="733">
        <v>50113001</v>
      </c>
      <c r="F786" s="732" t="s">
        <v>675</v>
      </c>
      <c r="G786" s="731" t="s">
        <v>676</v>
      </c>
      <c r="H786" s="731">
        <v>207968</v>
      </c>
      <c r="I786" s="731">
        <v>207968</v>
      </c>
      <c r="J786" s="731" t="s">
        <v>866</v>
      </c>
      <c r="K786" s="731" t="s">
        <v>867</v>
      </c>
      <c r="L786" s="734">
        <v>41.413333333333334</v>
      </c>
      <c r="M786" s="734">
        <v>6</v>
      </c>
      <c r="N786" s="735">
        <v>248.48000000000002</v>
      </c>
    </row>
    <row r="787" spans="1:14" ht="14.45" customHeight="1" x14ac:dyDescent="0.2">
      <c r="A787" s="729" t="s">
        <v>588</v>
      </c>
      <c r="B787" s="730" t="s">
        <v>589</v>
      </c>
      <c r="C787" s="731" t="s">
        <v>633</v>
      </c>
      <c r="D787" s="732" t="s">
        <v>634</v>
      </c>
      <c r="E787" s="733">
        <v>50113001</v>
      </c>
      <c r="F787" s="732" t="s">
        <v>675</v>
      </c>
      <c r="G787" s="731" t="s">
        <v>676</v>
      </c>
      <c r="H787" s="731">
        <v>207967</v>
      </c>
      <c r="I787" s="731">
        <v>207967</v>
      </c>
      <c r="J787" s="731" t="s">
        <v>866</v>
      </c>
      <c r="K787" s="731" t="s">
        <v>869</v>
      </c>
      <c r="L787" s="734">
        <v>89.17</v>
      </c>
      <c r="M787" s="734">
        <v>3</v>
      </c>
      <c r="N787" s="735">
        <v>267.51</v>
      </c>
    </row>
    <row r="788" spans="1:14" ht="14.45" customHeight="1" x14ac:dyDescent="0.2">
      <c r="A788" s="729" t="s">
        <v>588</v>
      </c>
      <c r="B788" s="730" t="s">
        <v>589</v>
      </c>
      <c r="C788" s="731" t="s">
        <v>633</v>
      </c>
      <c r="D788" s="732" t="s">
        <v>634</v>
      </c>
      <c r="E788" s="733">
        <v>50113001</v>
      </c>
      <c r="F788" s="732" t="s">
        <v>675</v>
      </c>
      <c r="G788" s="731" t="s">
        <v>676</v>
      </c>
      <c r="H788" s="731">
        <v>230051</v>
      </c>
      <c r="I788" s="731">
        <v>230051</v>
      </c>
      <c r="J788" s="731" t="s">
        <v>876</v>
      </c>
      <c r="K788" s="731" t="s">
        <v>877</v>
      </c>
      <c r="L788" s="734">
        <v>53.110000000000014</v>
      </c>
      <c r="M788" s="734">
        <v>3</v>
      </c>
      <c r="N788" s="735">
        <v>159.33000000000004</v>
      </c>
    </row>
    <row r="789" spans="1:14" ht="14.45" customHeight="1" x14ac:dyDescent="0.2">
      <c r="A789" s="729" t="s">
        <v>588</v>
      </c>
      <c r="B789" s="730" t="s">
        <v>589</v>
      </c>
      <c r="C789" s="731" t="s">
        <v>633</v>
      </c>
      <c r="D789" s="732" t="s">
        <v>634</v>
      </c>
      <c r="E789" s="733">
        <v>50113001</v>
      </c>
      <c r="F789" s="732" t="s">
        <v>675</v>
      </c>
      <c r="G789" s="731" t="s">
        <v>676</v>
      </c>
      <c r="H789" s="731">
        <v>150660</v>
      </c>
      <c r="I789" s="731">
        <v>150660</v>
      </c>
      <c r="J789" s="731" t="s">
        <v>879</v>
      </c>
      <c r="K789" s="731" t="s">
        <v>880</v>
      </c>
      <c r="L789" s="734">
        <v>793.4348</v>
      </c>
      <c r="M789" s="734">
        <v>25</v>
      </c>
      <c r="N789" s="735">
        <v>19835.87</v>
      </c>
    </row>
    <row r="790" spans="1:14" ht="14.45" customHeight="1" x14ac:dyDescent="0.2">
      <c r="A790" s="729" t="s">
        <v>588</v>
      </c>
      <c r="B790" s="730" t="s">
        <v>589</v>
      </c>
      <c r="C790" s="731" t="s">
        <v>633</v>
      </c>
      <c r="D790" s="732" t="s">
        <v>634</v>
      </c>
      <c r="E790" s="733">
        <v>50113001</v>
      </c>
      <c r="F790" s="732" t="s">
        <v>675</v>
      </c>
      <c r="G790" s="731" t="s">
        <v>676</v>
      </c>
      <c r="H790" s="731">
        <v>145981</v>
      </c>
      <c r="I790" s="731">
        <v>45981</v>
      </c>
      <c r="J790" s="731" t="s">
        <v>881</v>
      </c>
      <c r="K790" s="731" t="s">
        <v>882</v>
      </c>
      <c r="L790" s="734">
        <v>1540</v>
      </c>
      <c r="M790" s="734">
        <v>12</v>
      </c>
      <c r="N790" s="735">
        <v>18480</v>
      </c>
    </row>
    <row r="791" spans="1:14" ht="14.45" customHeight="1" x14ac:dyDescent="0.2">
      <c r="A791" s="729" t="s">
        <v>588</v>
      </c>
      <c r="B791" s="730" t="s">
        <v>589</v>
      </c>
      <c r="C791" s="731" t="s">
        <v>633</v>
      </c>
      <c r="D791" s="732" t="s">
        <v>634</v>
      </c>
      <c r="E791" s="733">
        <v>50113001</v>
      </c>
      <c r="F791" s="732" t="s">
        <v>675</v>
      </c>
      <c r="G791" s="731" t="s">
        <v>676</v>
      </c>
      <c r="H791" s="731">
        <v>196974</v>
      </c>
      <c r="I791" s="731">
        <v>187983</v>
      </c>
      <c r="J791" s="731" t="s">
        <v>1916</v>
      </c>
      <c r="K791" s="731" t="s">
        <v>1917</v>
      </c>
      <c r="L791" s="734">
        <v>49.800000000000011</v>
      </c>
      <c r="M791" s="734">
        <v>2</v>
      </c>
      <c r="N791" s="735">
        <v>99.600000000000023</v>
      </c>
    </row>
    <row r="792" spans="1:14" ht="14.45" customHeight="1" x14ac:dyDescent="0.2">
      <c r="A792" s="729" t="s">
        <v>588</v>
      </c>
      <c r="B792" s="730" t="s">
        <v>589</v>
      </c>
      <c r="C792" s="731" t="s">
        <v>633</v>
      </c>
      <c r="D792" s="732" t="s">
        <v>634</v>
      </c>
      <c r="E792" s="733">
        <v>50113001</v>
      </c>
      <c r="F792" s="732" t="s">
        <v>675</v>
      </c>
      <c r="G792" s="731" t="s">
        <v>676</v>
      </c>
      <c r="H792" s="731">
        <v>238142</v>
      </c>
      <c r="I792" s="731">
        <v>238142</v>
      </c>
      <c r="J792" s="731" t="s">
        <v>885</v>
      </c>
      <c r="K792" s="731" t="s">
        <v>886</v>
      </c>
      <c r="L792" s="734">
        <v>58.84</v>
      </c>
      <c r="M792" s="734">
        <v>4</v>
      </c>
      <c r="N792" s="735">
        <v>235.36</v>
      </c>
    </row>
    <row r="793" spans="1:14" ht="14.45" customHeight="1" x14ac:dyDescent="0.2">
      <c r="A793" s="729" t="s">
        <v>588</v>
      </c>
      <c r="B793" s="730" t="s">
        <v>589</v>
      </c>
      <c r="C793" s="731" t="s">
        <v>633</v>
      </c>
      <c r="D793" s="732" t="s">
        <v>634</v>
      </c>
      <c r="E793" s="733">
        <v>50113001</v>
      </c>
      <c r="F793" s="732" t="s">
        <v>675</v>
      </c>
      <c r="G793" s="731" t="s">
        <v>676</v>
      </c>
      <c r="H793" s="731">
        <v>230417</v>
      </c>
      <c r="I793" s="731">
        <v>230417</v>
      </c>
      <c r="J793" s="731" t="s">
        <v>891</v>
      </c>
      <c r="K793" s="731" t="s">
        <v>892</v>
      </c>
      <c r="L793" s="734">
        <v>53.929999999999986</v>
      </c>
      <c r="M793" s="734">
        <v>9</v>
      </c>
      <c r="N793" s="735">
        <v>485.36999999999989</v>
      </c>
    </row>
    <row r="794" spans="1:14" ht="14.45" customHeight="1" x14ac:dyDescent="0.2">
      <c r="A794" s="729" t="s">
        <v>588</v>
      </c>
      <c r="B794" s="730" t="s">
        <v>589</v>
      </c>
      <c r="C794" s="731" t="s">
        <v>633</v>
      </c>
      <c r="D794" s="732" t="s">
        <v>634</v>
      </c>
      <c r="E794" s="733">
        <v>50113001</v>
      </c>
      <c r="F794" s="732" t="s">
        <v>675</v>
      </c>
      <c r="G794" s="731" t="s">
        <v>676</v>
      </c>
      <c r="H794" s="731">
        <v>230409</v>
      </c>
      <c r="I794" s="731">
        <v>230409</v>
      </c>
      <c r="J794" s="731" t="s">
        <v>893</v>
      </c>
      <c r="K794" s="731" t="s">
        <v>836</v>
      </c>
      <c r="L794" s="734">
        <v>19.82</v>
      </c>
      <c r="M794" s="734">
        <v>4</v>
      </c>
      <c r="N794" s="735">
        <v>79.28</v>
      </c>
    </row>
    <row r="795" spans="1:14" ht="14.45" customHeight="1" x14ac:dyDescent="0.2">
      <c r="A795" s="729" t="s">
        <v>588</v>
      </c>
      <c r="B795" s="730" t="s">
        <v>589</v>
      </c>
      <c r="C795" s="731" t="s">
        <v>633</v>
      </c>
      <c r="D795" s="732" t="s">
        <v>634</v>
      </c>
      <c r="E795" s="733">
        <v>50113001</v>
      </c>
      <c r="F795" s="732" t="s">
        <v>675</v>
      </c>
      <c r="G795" s="731" t="s">
        <v>676</v>
      </c>
      <c r="H795" s="731">
        <v>230415</v>
      </c>
      <c r="I795" s="731">
        <v>230415</v>
      </c>
      <c r="J795" s="731" t="s">
        <v>1918</v>
      </c>
      <c r="K795" s="731" t="s">
        <v>1919</v>
      </c>
      <c r="L795" s="734">
        <v>27.058636363636367</v>
      </c>
      <c r="M795" s="734">
        <v>22</v>
      </c>
      <c r="N795" s="735">
        <v>595.29000000000008</v>
      </c>
    </row>
    <row r="796" spans="1:14" ht="14.45" customHeight="1" x14ac:dyDescent="0.2">
      <c r="A796" s="729" t="s">
        <v>588</v>
      </c>
      <c r="B796" s="730" t="s">
        <v>589</v>
      </c>
      <c r="C796" s="731" t="s">
        <v>633</v>
      </c>
      <c r="D796" s="732" t="s">
        <v>634</v>
      </c>
      <c r="E796" s="733">
        <v>50113001</v>
      </c>
      <c r="F796" s="732" t="s">
        <v>675</v>
      </c>
      <c r="G796" s="731" t="s">
        <v>676</v>
      </c>
      <c r="H796" s="731">
        <v>124010</v>
      </c>
      <c r="I796" s="731">
        <v>24010</v>
      </c>
      <c r="J796" s="731" t="s">
        <v>1920</v>
      </c>
      <c r="K796" s="731" t="s">
        <v>1921</v>
      </c>
      <c r="L796" s="734">
        <v>288.70999999999998</v>
      </c>
      <c r="M796" s="734">
        <v>1</v>
      </c>
      <c r="N796" s="735">
        <v>288.70999999999998</v>
      </c>
    </row>
    <row r="797" spans="1:14" ht="14.45" customHeight="1" x14ac:dyDescent="0.2">
      <c r="A797" s="729" t="s">
        <v>588</v>
      </c>
      <c r="B797" s="730" t="s">
        <v>589</v>
      </c>
      <c r="C797" s="731" t="s">
        <v>633</v>
      </c>
      <c r="D797" s="732" t="s">
        <v>634</v>
      </c>
      <c r="E797" s="733">
        <v>50113001</v>
      </c>
      <c r="F797" s="732" t="s">
        <v>675</v>
      </c>
      <c r="G797" s="731" t="s">
        <v>676</v>
      </c>
      <c r="H797" s="731">
        <v>114808</v>
      </c>
      <c r="I797" s="731">
        <v>14808</v>
      </c>
      <c r="J797" s="731" t="s">
        <v>898</v>
      </c>
      <c r="K797" s="731" t="s">
        <v>899</v>
      </c>
      <c r="L797" s="734">
        <v>53.46</v>
      </c>
      <c r="M797" s="734">
        <v>2</v>
      </c>
      <c r="N797" s="735">
        <v>106.92</v>
      </c>
    </row>
    <row r="798" spans="1:14" ht="14.45" customHeight="1" x14ac:dyDescent="0.2">
      <c r="A798" s="729" t="s">
        <v>588</v>
      </c>
      <c r="B798" s="730" t="s">
        <v>589</v>
      </c>
      <c r="C798" s="731" t="s">
        <v>633</v>
      </c>
      <c r="D798" s="732" t="s">
        <v>634</v>
      </c>
      <c r="E798" s="733">
        <v>50113001</v>
      </c>
      <c r="F798" s="732" t="s">
        <v>675</v>
      </c>
      <c r="G798" s="731" t="s">
        <v>676</v>
      </c>
      <c r="H798" s="731">
        <v>232163</v>
      </c>
      <c r="I798" s="731">
        <v>232163</v>
      </c>
      <c r="J798" s="731" t="s">
        <v>902</v>
      </c>
      <c r="K798" s="731" t="s">
        <v>740</v>
      </c>
      <c r="L798" s="734">
        <v>87.9</v>
      </c>
      <c r="M798" s="734">
        <v>2</v>
      </c>
      <c r="N798" s="735">
        <v>175.8</v>
      </c>
    </row>
    <row r="799" spans="1:14" ht="14.45" customHeight="1" x14ac:dyDescent="0.2">
      <c r="A799" s="729" t="s">
        <v>588</v>
      </c>
      <c r="B799" s="730" t="s">
        <v>589</v>
      </c>
      <c r="C799" s="731" t="s">
        <v>633</v>
      </c>
      <c r="D799" s="732" t="s">
        <v>634</v>
      </c>
      <c r="E799" s="733">
        <v>50113001</v>
      </c>
      <c r="F799" s="732" t="s">
        <v>675</v>
      </c>
      <c r="G799" s="731" t="s">
        <v>687</v>
      </c>
      <c r="H799" s="731">
        <v>214433</v>
      </c>
      <c r="I799" s="731">
        <v>214433</v>
      </c>
      <c r="J799" s="731" t="s">
        <v>910</v>
      </c>
      <c r="K799" s="731" t="s">
        <v>911</v>
      </c>
      <c r="L799" s="734">
        <v>12.200624999999999</v>
      </c>
      <c r="M799" s="734">
        <v>32</v>
      </c>
      <c r="N799" s="735">
        <v>390.41999999999996</v>
      </c>
    </row>
    <row r="800" spans="1:14" ht="14.45" customHeight="1" x14ac:dyDescent="0.2">
      <c r="A800" s="729" t="s">
        <v>588</v>
      </c>
      <c r="B800" s="730" t="s">
        <v>589</v>
      </c>
      <c r="C800" s="731" t="s">
        <v>633</v>
      </c>
      <c r="D800" s="732" t="s">
        <v>634</v>
      </c>
      <c r="E800" s="733">
        <v>50113001</v>
      </c>
      <c r="F800" s="732" t="s">
        <v>675</v>
      </c>
      <c r="G800" s="731" t="s">
        <v>687</v>
      </c>
      <c r="H800" s="731">
        <v>214435</v>
      </c>
      <c r="I800" s="731">
        <v>214435</v>
      </c>
      <c r="J800" s="731" t="s">
        <v>910</v>
      </c>
      <c r="K800" s="731" t="s">
        <v>912</v>
      </c>
      <c r="L800" s="734">
        <v>42.85857142857143</v>
      </c>
      <c r="M800" s="734">
        <v>7</v>
      </c>
      <c r="N800" s="735">
        <v>300.01</v>
      </c>
    </row>
    <row r="801" spans="1:14" ht="14.45" customHeight="1" x14ac:dyDescent="0.2">
      <c r="A801" s="729" t="s">
        <v>588</v>
      </c>
      <c r="B801" s="730" t="s">
        <v>589</v>
      </c>
      <c r="C801" s="731" t="s">
        <v>633</v>
      </c>
      <c r="D801" s="732" t="s">
        <v>634</v>
      </c>
      <c r="E801" s="733">
        <v>50113001</v>
      </c>
      <c r="F801" s="732" t="s">
        <v>675</v>
      </c>
      <c r="G801" s="731" t="s">
        <v>676</v>
      </c>
      <c r="H801" s="731">
        <v>214525</v>
      </c>
      <c r="I801" s="731">
        <v>214525</v>
      </c>
      <c r="J801" s="731" t="s">
        <v>913</v>
      </c>
      <c r="K801" s="731" t="s">
        <v>914</v>
      </c>
      <c r="L801" s="734">
        <v>26.454000000000001</v>
      </c>
      <c r="M801" s="734">
        <v>10</v>
      </c>
      <c r="N801" s="735">
        <v>264.54000000000002</v>
      </c>
    </row>
    <row r="802" spans="1:14" ht="14.45" customHeight="1" x14ac:dyDescent="0.2">
      <c r="A802" s="729" t="s">
        <v>588</v>
      </c>
      <c r="B802" s="730" t="s">
        <v>589</v>
      </c>
      <c r="C802" s="731" t="s">
        <v>633</v>
      </c>
      <c r="D802" s="732" t="s">
        <v>634</v>
      </c>
      <c r="E802" s="733">
        <v>50113001</v>
      </c>
      <c r="F802" s="732" t="s">
        <v>675</v>
      </c>
      <c r="G802" s="731" t="s">
        <v>687</v>
      </c>
      <c r="H802" s="731">
        <v>214427</v>
      </c>
      <c r="I802" s="731">
        <v>214427</v>
      </c>
      <c r="J802" s="731" t="s">
        <v>915</v>
      </c>
      <c r="K802" s="731" t="s">
        <v>916</v>
      </c>
      <c r="L802" s="734">
        <v>16.580624999999998</v>
      </c>
      <c r="M802" s="734">
        <v>160</v>
      </c>
      <c r="N802" s="735">
        <v>2652.8999999999996</v>
      </c>
    </row>
    <row r="803" spans="1:14" ht="14.45" customHeight="1" x14ac:dyDescent="0.2">
      <c r="A803" s="729" t="s">
        <v>588</v>
      </c>
      <c r="B803" s="730" t="s">
        <v>589</v>
      </c>
      <c r="C803" s="731" t="s">
        <v>633</v>
      </c>
      <c r="D803" s="732" t="s">
        <v>634</v>
      </c>
      <c r="E803" s="733">
        <v>50113001</v>
      </c>
      <c r="F803" s="732" t="s">
        <v>675</v>
      </c>
      <c r="G803" s="731" t="s">
        <v>687</v>
      </c>
      <c r="H803" s="731">
        <v>113768</v>
      </c>
      <c r="I803" s="731">
        <v>13768</v>
      </c>
      <c r="J803" s="731" t="s">
        <v>917</v>
      </c>
      <c r="K803" s="731" t="s">
        <v>918</v>
      </c>
      <c r="L803" s="734">
        <v>89.649999999999991</v>
      </c>
      <c r="M803" s="734">
        <v>8</v>
      </c>
      <c r="N803" s="735">
        <v>717.19999999999993</v>
      </c>
    </row>
    <row r="804" spans="1:14" ht="14.45" customHeight="1" x14ac:dyDescent="0.2">
      <c r="A804" s="729" t="s">
        <v>588</v>
      </c>
      <c r="B804" s="730" t="s">
        <v>589</v>
      </c>
      <c r="C804" s="731" t="s">
        <v>633</v>
      </c>
      <c r="D804" s="732" t="s">
        <v>634</v>
      </c>
      <c r="E804" s="733">
        <v>50113001</v>
      </c>
      <c r="F804" s="732" t="s">
        <v>675</v>
      </c>
      <c r="G804" s="731" t="s">
        <v>687</v>
      </c>
      <c r="H804" s="731">
        <v>848765</v>
      </c>
      <c r="I804" s="731">
        <v>107938</v>
      </c>
      <c r="J804" s="731" t="s">
        <v>917</v>
      </c>
      <c r="K804" s="731" t="s">
        <v>919</v>
      </c>
      <c r="L804" s="734">
        <v>128.28000000000003</v>
      </c>
      <c r="M804" s="734">
        <v>1</v>
      </c>
      <c r="N804" s="735">
        <v>128.28000000000003</v>
      </c>
    </row>
    <row r="805" spans="1:14" ht="14.45" customHeight="1" x14ac:dyDescent="0.2">
      <c r="A805" s="729" t="s">
        <v>588</v>
      </c>
      <c r="B805" s="730" t="s">
        <v>589</v>
      </c>
      <c r="C805" s="731" t="s">
        <v>633</v>
      </c>
      <c r="D805" s="732" t="s">
        <v>634</v>
      </c>
      <c r="E805" s="733">
        <v>50113001</v>
      </c>
      <c r="F805" s="732" t="s">
        <v>675</v>
      </c>
      <c r="G805" s="731" t="s">
        <v>687</v>
      </c>
      <c r="H805" s="731">
        <v>113767</v>
      </c>
      <c r="I805" s="731">
        <v>13767</v>
      </c>
      <c r="J805" s="731" t="s">
        <v>917</v>
      </c>
      <c r="K805" s="731" t="s">
        <v>920</v>
      </c>
      <c r="L805" s="734">
        <v>44.8675</v>
      </c>
      <c r="M805" s="734">
        <v>12</v>
      </c>
      <c r="N805" s="735">
        <v>538.41</v>
      </c>
    </row>
    <row r="806" spans="1:14" ht="14.45" customHeight="1" x14ac:dyDescent="0.2">
      <c r="A806" s="729" t="s">
        <v>588</v>
      </c>
      <c r="B806" s="730" t="s">
        <v>589</v>
      </c>
      <c r="C806" s="731" t="s">
        <v>633</v>
      </c>
      <c r="D806" s="732" t="s">
        <v>634</v>
      </c>
      <c r="E806" s="733">
        <v>50113001</v>
      </c>
      <c r="F806" s="732" t="s">
        <v>675</v>
      </c>
      <c r="G806" s="731" t="s">
        <v>676</v>
      </c>
      <c r="H806" s="731">
        <v>193105</v>
      </c>
      <c r="I806" s="731">
        <v>93105</v>
      </c>
      <c r="J806" s="731" t="s">
        <v>927</v>
      </c>
      <c r="K806" s="731" t="s">
        <v>929</v>
      </c>
      <c r="L806" s="734">
        <v>208.34666666666669</v>
      </c>
      <c r="M806" s="734">
        <v>6</v>
      </c>
      <c r="N806" s="735">
        <v>1250.0800000000002</v>
      </c>
    </row>
    <row r="807" spans="1:14" ht="14.45" customHeight="1" x14ac:dyDescent="0.2">
      <c r="A807" s="729" t="s">
        <v>588</v>
      </c>
      <c r="B807" s="730" t="s">
        <v>589</v>
      </c>
      <c r="C807" s="731" t="s">
        <v>633</v>
      </c>
      <c r="D807" s="732" t="s">
        <v>634</v>
      </c>
      <c r="E807" s="733">
        <v>50113001</v>
      </c>
      <c r="F807" s="732" t="s">
        <v>675</v>
      </c>
      <c r="G807" s="731" t="s">
        <v>676</v>
      </c>
      <c r="H807" s="731">
        <v>193104</v>
      </c>
      <c r="I807" s="731">
        <v>93104</v>
      </c>
      <c r="J807" s="731" t="s">
        <v>927</v>
      </c>
      <c r="K807" s="731" t="s">
        <v>928</v>
      </c>
      <c r="L807" s="734">
        <v>53.868571428571428</v>
      </c>
      <c r="M807" s="734">
        <v>7</v>
      </c>
      <c r="N807" s="735">
        <v>377.08</v>
      </c>
    </row>
    <row r="808" spans="1:14" ht="14.45" customHeight="1" x14ac:dyDescent="0.2">
      <c r="A808" s="729" t="s">
        <v>588</v>
      </c>
      <c r="B808" s="730" t="s">
        <v>589</v>
      </c>
      <c r="C808" s="731" t="s">
        <v>633</v>
      </c>
      <c r="D808" s="732" t="s">
        <v>634</v>
      </c>
      <c r="E808" s="733">
        <v>50113001</v>
      </c>
      <c r="F808" s="732" t="s">
        <v>675</v>
      </c>
      <c r="G808" s="731" t="s">
        <v>687</v>
      </c>
      <c r="H808" s="731">
        <v>192034</v>
      </c>
      <c r="I808" s="731">
        <v>92034</v>
      </c>
      <c r="J808" s="731" t="s">
        <v>930</v>
      </c>
      <c r="K808" s="731" t="s">
        <v>931</v>
      </c>
      <c r="L808" s="734">
        <v>125.85999999999997</v>
      </c>
      <c r="M808" s="734">
        <v>3</v>
      </c>
      <c r="N808" s="735">
        <v>377.57999999999993</v>
      </c>
    </row>
    <row r="809" spans="1:14" ht="14.45" customHeight="1" x14ac:dyDescent="0.2">
      <c r="A809" s="729" t="s">
        <v>588</v>
      </c>
      <c r="B809" s="730" t="s">
        <v>589</v>
      </c>
      <c r="C809" s="731" t="s">
        <v>633</v>
      </c>
      <c r="D809" s="732" t="s">
        <v>634</v>
      </c>
      <c r="E809" s="733">
        <v>50113001</v>
      </c>
      <c r="F809" s="732" t="s">
        <v>675</v>
      </c>
      <c r="G809" s="731" t="s">
        <v>687</v>
      </c>
      <c r="H809" s="731">
        <v>144997</v>
      </c>
      <c r="I809" s="731">
        <v>44997</v>
      </c>
      <c r="J809" s="731" t="s">
        <v>932</v>
      </c>
      <c r="K809" s="731" t="s">
        <v>933</v>
      </c>
      <c r="L809" s="734">
        <v>237.80399999999995</v>
      </c>
      <c r="M809" s="734">
        <v>10</v>
      </c>
      <c r="N809" s="735">
        <v>2378.0399999999995</v>
      </c>
    </row>
    <row r="810" spans="1:14" ht="14.45" customHeight="1" x14ac:dyDescent="0.2">
      <c r="A810" s="729" t="s">
        <v>588</v>
      </c>
      <c r="B810" s="730" t="s">
        <v>589</v>
      </c>
      <c r="C810" s="731" t="s">
        <v>633</v>
      </c>
      <c r="D810" s="732" t="s">
        <v>634</v>
      </c>
      <c r="E810" s="733">
        <v>50113001</v>
      </c>
      <c r="F810" s="732" t="s">
        <v>675</v>
      </c>
      <c r="G810" s="731" t="s">
        <v>687</v>
      </c>
      <c r="H810" s="731">
        <v>192587</v>
      </c>
      <c r="I810" s="731">
        <v>92587</v>
      </c>
      <c r="J810" s="731" t="s">
        <v>934</v>
      </c>
      <c r="K810" s="731" t="s">
        <v>935</v>
      </c>
      <c r="L810" s="734">
        <v>58.470000000000006</v>
      </c>
      <c r="M810" s="734">
        <v>20</v>
      </c>
      <c r="N810" s="735">
        <v>1169.4000000000001</v>
      </c>
    </row>
    <row r="811" spans="1:14" ht="14.45" customHeight="1" x14ac:dyDescent="0.2">
      <c r="A811" s="729" t="s">
        <v>588</v>
      </c>
      <c r="B811" s="730" t="s">
        <v>589</v>
      </c>
      <c r="C811" s="731" t="s">
        <v>633</v>
      </c>
      <c r="D811" s="732" t="s">
        <v>634</v>
      </c>
      <c r="E811" s="733">
        <v>50113001</v>
      </c>
      <c r="F811" s="732" t="s">
        <v>675</v>
      </c>
      <c r="G811" s="731" t="s">
        <v>687</v>
      </c>
      <c r="H811" s="731">
        <v>237626</v>
      </c>
      <c r="I811" s="731">
        <v>237626</v>
      </c>
      <c r="J811" s="731" t="s">
        <v>936</v>
      </c>
      <c r="K811" s="731" t="s">
        <v>937</v>
      </c>
      <c r="L811" s="734">
        <v>239.00523076923071</v>
      </c>
      <c r="M811" s="734">
        <v>65</v>
      </c>
      <c r="N811" s="735">
        <v>15535.339999999997</v>
      </c>
    </row>
    <row r="812" spans="1:14" ht="14.45" customHeight="1" x14ac:dyDescent="0.2">
      <c r="A812" s="729" t="s">
        <v>588</v>
      </c>
      <c r="B812" s="730" t="s">
        <v>589</v>
      </c>
      <c r="C812" s="731" t="s">
        <v>633</v>
      </c>
      <c r="D812" s="732" t="s">
        <v>634</v>
      </c>
      <c r="E812" s="733">
        <v>50113001</v>
      </c>
      <c r="F812" s="732" t="s">
        <v>675</v>
      </c>
      <c r="G812" s="731" t="s">
        <v>676</v>
      </c>
      <c r="H812" s="731">
        <v>184090</v>
      </c>
      <c r="I812" s="731">
        <v>84090</v>
      </c>
      <c r="J812" s="731" t="s">
        <v>690</v>
      </c>
      <c r="K812" s="731" t="s">
        <v>691</v>
      </c>
      <c r="L812" s="734">
        <v>59.613333333333323</v>
      </c>
      <c r="M812" s="734">
        <v>12</v>
      </c>
      <c r="N812" s="735">
        <v>715.3599999999999</v>
      </c>
    </row>
    <row r="813" spans="1:14" ht="14.45" customHeight="1" x14ac:dyDescent="0.2">
      <c r="A813" s="729" t="s">
        <v>588</v>
      </c>
      <c r="B813" s="730" t="s">
        <v>589</v>
      </c>
      <c r="C813" s="731" t="s">
        <v>633</v>
      </c>
      <c r="D813" s="732" t="s">
        <v>634</v>
      </c>
      <c r="E813" s="733">
        <v>50113001</v>
      </c>
      <c r="F813" s="732" t="s">
        <v>675</v>
      </c>
      <c r="G813" s="731" t="s">
        <v>676</v>
      </c>
      <c r="H813" s="731">
        <v>121698</v>
      </c>
      <c r="I813" s="731">
        <v>21698</v>
      </c>
      <c r="J813" s="731" t="s">
        <v>1922</v>
      </c>
      <c r="K813" s="731" t="s">
        <v>1923</v>
      </c>
      <c r="L813" s="734">
        <v>28.61000000000001</v>
      </c>
      <c r="M813" s="734">
        <v>1</v>
      </c>
      <c r="N813" s="735">
        <v>28.61000000000001</v>
      </c>
    </row>
    <row r="814" spans="1:14" ht="14.45" customHeight="1" x14ac:dyDescent="0.2">
      <c r="A814" s="729" t="s">
        <v>588</v>
      </c>
      <c r="B814" s="730" t="s">
        <v>589</v>
      </c>
      <c r="C814" s="731" t="s">
        <v>633</v>
      </c>
      <c r="D814" s="732" t="s">
        <v>634</v>
      </c>
      <c r="E814" s="733">
        <v>50113001</v>
      </c>
      <c r="F814" s="732" t="s">
        <v>675</v>
      </c>
      <c r="G814" s="731" t="s">
        <v>687</v>
      </c>
      <c r="H814" s="731">
        <v>136754</v>
      </c>
      <c r="I814" s="731">
        <v>136754</v>
      </c>
      <c r="J814" s="731" t="s">
        <v>938</v>
      </c>
      <c r="K814" s="731" t="s">
        <v>940</v>
      </c>
      <c r="L814" s="734">
        <v>1122</v>
      </c>
      <c r="M814" s="734">
        <v>1</v>
      </c>
      <c r="N814" s="735">
        <v>1122</v>
      </c>
    </row>
    <row r="815" spans="1:14" ht="14.45" customHeight="1" x14ac:dyDescent="0.2">
      <c r="A815" s="729" t="s">
        <v>588</v>
      </c>
      <c r="B815" s="730" t="s">
        <v>589</v>
      </c>
      <c r="C815" s="731" t="s">
        <v>633</v>
      </c>
      <c r="D815" s="732" t="s">
        <v>634</v>
      </c>
      <c r="E815" s="733">
        <v>50113001</v>
      </c>
      <c r="F815" s="732" t="s">
        <v>675</v>
      </c>
      <c r="G815" s="731" t="s">
        <v>676</v>
      </c>
      <c r="H815" s="731">
        <v>230421</v>
      </c>
      <c r="I815" s="731">
        <v>230421</v>
      </c>
      <c r="J815" s="731" t="s">
        <v>941</v>
      </c>
      <c r="K815" s="731" t="s">
        <v>942</v>
      </c>
      <c r="L815" s="734">
        <v>76.763333333333335</v>
      </c>
      <c r="M815" s="734">
        <v>6</v>
      </c>
      <c r="N815" s="735">
        <v>460.58000000000004</v>
      </c>
    </row>
    <row r="816" spans="1:14" ht="14.45" customHeight="1" x14ac:dyDescent="0.2">
      <c r="A816" s="729" t="s">
        <v>588</v>
      </c>
      <c r="B816" s="730" t="s">
        <v>589</v>
      </c>
      <c r="C816" s="731" t="s">
        <v>633</v>
      </c>
      <c r="D816" s="732" t="s">
        <v>634</v>
      </c>
      <c r="E816" s="733">
        <v>50113001</v>
      </c>
      <c r="F816" s="732" t="s">
        <v>675</v>
      </c>
      <c r="G816" s="731" t="s">
        <v>676</v>
      </c>
      <c r="H816" s="731">
        <v>221074</v>
      </c>
      <c r="I816" s="731">
        <v>221074</v>
      </c>
      <c r="J816" s="731" t="s">
        <v>941</v>
      </c>
      <c r="K816" s="731" t="s">
        <v>942</v>
      </c>
      <c r="L816" s="734">
        <v>76.33</v>
      </c>
      <c r="M816" s="734">
        <v>9</v>
      </c>
      <c r="N816" s="735">
        <v>686.97</v>
      </c>
    </row>
    <row r="817" spans="1:14" ht="14.45" customHeight="1" x14ac:dyDescent="0.2">
      <c r="A817" s="729" t="s">
        <v>588</v>
      </c>
      <c r="B817" s="730" t="s">
        <v>589</v>
      </c>
      <c r="C817" s="731" t="s">
        <v>633</v>
      </c>
      <c r="D817" s="732" t="s">
        <v>634</v>
      </c>
      <c r="E817" s="733">
        <v>50113001</v>
      </c>
      <c r="F817" s="732" t="s">
        <v>675</v>
      </c>
      <c r="G817" s="731" t="s">
        <v>676</v>
      </c>
      <c r="H817" s="731">
        <v>230423</v>
      </c>
      <c r="I817" s="731">
        <v>230423</v>
      </c>
      <c r="J817" s="731" t="s">
        <v>941</v>
      </c>
      <c r="K817" s="731" t="s">
        <v>943</v>
      </c>
      <c r="L817" s="734">
        <v>39.708333333333336</v>
      </c>
      <c r="M817" s="734">
        <v>12</v>
      </c>
      <c r="N817" s="735">
        <v>476.50000000000006</v>
      </c>
    </row>
    <row r="818" spans="1:14" ht="14.45" customHeight="1" x14ac:dyDescent="0.2">
      <c r="A818" s="729" t="s">
        <v>588</v>
      </c>
      <c r="B818" s="730" t="s">
        <v>589</v>
      </c>
      <c r="C818" s="731" t="s">
        <v>633</v>
      </c>
      <c r="D818" s="732" t="s">
        <v>634</v>
      </c>
      <c r="E818" s="733">
        <v>50113001</v>
      </c>
      <c r="F818" s="732" t="s">
        <v>675</v>
      </c>
      <c r="G818" s="731" t="s">
        <v>676</v>
      </c>
      <c r="H818" s="731">
        <v>117011</v>
      </c>
      <c r="I818" s="731">
        <v>17011</v>
      </c>
      <c r="J818" s="731" t="s">
        <v>946</v>
      </c>
      <c r="K818" s="731" t="s">
        <v>947</v>
      </c>
      <c r="L818" s="734">
        <v>145.13096774193545</v>
      </c>
      <c r="M818" s="734">
        <v>31</v>
      </c>
      <c r="N818" s="735">
        <v>4499.0599999999986</v>
      </c>
    </row>
    <row r="819" spans="1:14" ht="14.45" customHeight="1" x14ac:dyDescent="0.2">
      <c r="A819" s="729" t="s">
        <v>588</v>
      </c>
      <c r="B819" s="730" t="s">
        <v>589</v>
      </c>
      <c r="C819" s="731" t="s">
        <v>633</v>
      </c>
      <c r="D819" s="732" t="s">
        <v>634</v>
      </c>
      <c r="E819" s="733">
        <v>50113001</v>
      </c>
      <c r="F819" s="732" t="s">
        <v>675</v>
      </c>
      <c r="G819" s="731" t="s">
        <v>676</v>
      </c>
      <c r="H819" s="731">
        <v>183318</v>
      </c>
      <c r="I819" s="731">
        <v>83318</v>
      </c>
      <c r="J819" s="731" t="s">
        <v>1924</v>
      </c>
      <c r="K819" s="731" t="s">
        <v>1925</v>
      </c>
      <c r="L819" s="734">
        <v>31.75</v>
      </c>
      <c r="M819" s="734">
        <v>14</v>
      </c>
      <c r="N819" s="735">
        <v>444.5</v>
      </c>
    </row>
    <row r="820" spans="1:14" ht="14.45" customHeight="1" x14ac:dyDescent="0.2">
      <c r="A820" s="729" t="s">
        <v>588</v>
      </c>
      <c r="B820" s="730" t="s">
        <v>589</v>
      </c>
      <c r="C820" s="731" t="s">
        <v>633</v>
      </c>
      <c r="D820" s="732" t="s">
        <v>634</v>
      </c>
      <c r="E820" s="733">
        <v>50113001</v>
      </c>
      <c r="F820" s="732" t="s">
        <v>675</v>
      </c>
      <c r="G820" s="731" t="s">
        <v>676</v>
      </c>
      <c r="H820" s="731">
        <v>103542</v>
      </c>
      <c r="I820" s="731">
        <v>3542</v>
      </c>
      <c r="J820" s="731" t="s">
        <v>948</v>
      </c>
      <c r="K820" s="731" t="s">
        <v>949</v>
      </c>
      <c r="L820" s="734">
        <v>35.217500000000001</v>
      </c>
      <c r="M820" s="734">
        <v>8</v>
      </c>
      <c r="N820" s="735">
        <v>281.74</v>
      </c>
    </row>
    <row r="821" spans="1:14" ht="14.45" customHeight="1" x14ac:dyDescent="0.2">
      <c r="A821" s="729" t="s">
        <v>588</v>
      </c>
      <c r="B821" s="730" t="s">
        <v>589</v>
      </c>
      <c r="C821" s="731" t="s">
        <v>633</v>
      </c>
      <c r="D821" s="732" t="s">
        <v>634</v>
      </c>
      <c r="E821" s="733">
        <v>50113001</v>
      </c>
      <c r="F821" s="732" t="s">
        <v>675</v>
      </c>
      <c r="G821" s="731" t="s">
        <v>676</v>
      </c>
      <c r="H821" s="731">
        <v>844831</v>
      </c>
      <c r="I821" s="731">
        <v>9999999</v>
      </c>
      <c r="J821" s="731" t="s">
        <v>950</v>
      </c>
      <c r="K821" s="731" t="s">
        <v>951</v>
      </c>
      <c r="L821" s="734">
        <v>2920.0099999999998</v>
      </c>
      <c r="M821" s="734">
        <v>2</v>
      </c>
      <c r="N821" s="735">
        <v>5840.0199999999995</v>
      </c>
    </row>
    <row r="822" spans="1:14" ht="14.45" customHeight="1" x14ac:dyDescent="0.2">
      <c r="A822" s="729" t="s">
        <v>588</v>
      </c>
      <c r="B822" s="730" t="s">
        <v>589</v>
      </c>
      <c r="C822" s="731" t="s">
        <v>633</v>
      </c>
      <c r="D822" s="732" t="s">
        <v>634</v>
      </c>
      <c r="E822" s="733">
        <v>50113001</v>
      </c>
      <c r="F822" s="732" t="s">
        <v>675</v>
      </c>
      <c r="G822" s="731" t="s">
        <v>676</v>
      </c>
      <c r="H822" s="731">
        <v>228730</v>
      </c>
      <c r="I822" s="731">
        <v>228730</v>
      </c>
      <c r="J822" s="731" t="s">
        <v>954</v>
      </c>
      <c r="K822" s="731" t="s">
        <v>955</v>
      </c>
      <c r="L822" s="734">
        <v>1078</v>
      </c>
      <c r="M822" s="734">
        <v>1</v>
      </c>
      <c r="N822" s="735">
        <v>1078</v>
      </c>
    </row>
    <row r="823" spans="1:14" ht="14.45" customHeight="1" x14ac:dyDescent="0.2">
      <c r="A823" s="729" t="s">
        <v>588</v>
      </c>
      <c r="B823" s="730" t="s">
        <v>589</v>
      </c>
      <c r="C823" s="731" t="s">
        <v>633</v>
      </c>
      <c r="D823" s="732" t="s">
        <v>634</v>
      </c>
      <c r="E823" s="733">
        <v>50113001</v>
      </c>
      <c r="F823" s="732" t="s">
        <v>675</v>
      </c>
      <c r="G823" s="731" t="s">
        <v>676</v>
      </c>
      <c r="H823" s="731">
        <v>100113</v>
      </c>
      <c r="I823" s="731">
        <v>113</v>
      </c>
      <c r="J823" s="731" t="s">
        <v>958</v>
      </c>
      <c r="K823" s="731" t="s">
        <v>959</v>
      </c>
      <c r="L823" s="734">
        <v>45.857547169811312</v>
      </c>
      <c r="M823" s="734">
        <v>106</v>
      </c>
      <c r="N823" s="735">
        <v>4860.8999999999987</v>
      </c>
    </row>
    <row r="824" spans="1:14" ht="14.45" customHeight="1" x14ac:dyDescent="0.2">
      <c r="A824" s="729" t="s">
        <v>588</v>
      </c>
      <c r="B824" s="730" t="s">
        <v>589</v>
      </c>
      <c r="C824" s="731" t="s">
        <v>633</v>
      </c>
      <c r="D824" s="732" t="s">
        <v>634</v>
      </c>
      <c r="E824" s="733">
        <v>50113001</v>
      </c>
      <c r="F824" s="732" t="s">
        <v>675</v>
      </c>
      <c r="G824" s="731" t="s">
        <v>676</v>
      </c>
      <c r="H824" s="731">
        <v>241672</v>
      </c>
      <c r="I824" s="731">
        <v>241672</v>
      </c>
      <c r="J824" s="731" t="s">
        <v>960</v>
      </c>
      <c r="K824" s="731" t="s">
        <v>961</v>
      </c>
      <c r="L824" s="734">
        <v>111.41</v>
      </c>
      <c r="M824" s="734">
        <v>20</v>
      </c>
      <c r="N824" s="735">
        <v>2228.1999999999998</v>
      </c>
    </row>
    <row r="825" spans="1:14" ht="14.45" customHeight="1" x14ac:dyDescent="0.2">
      <c r="A825" s="729" t="s">
        <v>588</v>
      </c>
      <c r="B825" s="730" t="s">
        <v>589</v>
      </c>
      <c r="C825" s="731" t="s">
        <v>633</v>
      </c>
      <c r="D825" s="732" t="s">
        <v>634</v>
      </c>
      <c r="E825" s="733">
        <v>50113001</v>
      </c>
      <c r="F825" s="732" t="s">
        <v>675</v>
      </c>
      <c r="G825" s="731" t="s">
        <v>676</v>
      </c>
      <c r="H825" s="731">
        <v>104071</v>
      </c>
      <c r="I825" s="731">
        <v>4071</v>
      </c>
      <c r="J825" s="731" t="s">
        <v>962</v>
      </c>
      <c r="K825" s="731" t="s">
        <v>963</v>
      </c>
      <c r="L825" s="734">
        <v>224.10999999999999</v>
      </c>
      <c r="M825" s="734">
        <v>1</v>
      </c>
      <c r="N825" s="735">
        <v>224.10999999999999</v>
      </c>
    </row>
    <row r="826" spans="1:14" ht="14.45" customHeight="1" x14ac:dyDescent="0.2">
      <c r="A826" s="729" t="s">
        <v>588</v>
      </c>
      <c r="B826" s="730" t="s">
        <v>589</v>
      </c>
      <c r="C826" s="731" t="s">
        <v>633</v>
      </c>
      <c r="D826" s="732" t="s">
        <v>634</v>
      </c>
      <c r="E826" s="733">
        <v>50113001</v>
      </c>
      <c r="F826" s="732" t="s">
        <v>675</v>
      </c>
      <c r="G826" s="731" t="s">
        <v>676</v>
      </c>
      <c r="H826" s="731">
        <v>102479</v>
      </c>
      <c r="I826" s="731">
        <v>2479</v>
      </c>
      <c r="J826" s="731" t="s">
        <v>962</v>
      </c>
      <c r="K826" s="731" t="s">
        <v>964</v>
      </c>
      <c r="L826" s="734">
        <v>65.489999999999995</v>
      </c>
      <c r="M826" s="734">
        <v>2</v>
      </c>
      <c r="N826" s="735">
        <v>130.97999999999999</v>
      </c>
    </row>
    <row r="827" spans="1:14" ht="14.45" customHeight="1" x14ac:dyDescent="0.2">
      <c r="A827" s="729" t="s">
        <v>588</v>
      </c>
      <c r="B827" s="730" t="s">
        <v>589</v>
      </c>
      <c r="C827" s="731" t="s">
        <v>633</v>
      </c>
      <c r="D827" s="732" t="s">
        <v>634</v>
      </c>
      <c r="E827" s="733">
        <v>50113001</v>
      </c>
      <c r="F827" s="732" t="s">
        <v>675</v>
      </c>
      <c r="G827" s="731" t="s">
        <v>676</v>
      </c>
      <c r="H827" s="731">
        <v>179333</v>
      </c>
      <c r="I827" s="731">
        <v>179333</v>
      </c>
      <c r="J827" s="731" t="s">
        <v>970</v>
      </c>
      <c r="K827" s="731" t="s">
        <v>1259</v>
      </c>
      <c r="L827" s="734">
        <v>224.61000000000004</v>
      </c>
      <c r="M827" s="734">
        <v>1</v>
      </c>
      <c r="N827" s="735">
        <v>224.61000000000004</v>
      </c>
    </row>
    <row r="828" spans="1:14" ht="14.45" customHeight="1" x14ac:dyDescent="0.2">
      <c r="A828" s="729" t="s">
        <v>588</v>
      </c>
      <c r="B828" s="730" t="s">
        <v>589</v>
      </c>
      <c r="C828" s="731" t="s">
        <v>633</v>
      </c>
      <c r="D828" s="732" t="s">
        <v>634</v>
      </c>
      <c r="E828" s="733">
        <v>50113001</v>
      </c>
      <c r="F828" s="732" t="s">
        <v>675</v>
      </c>
      <c r="G828" s="731" t="s">
        <v>676</v>
      </c>
      <c r="H828" s="731">
        <v>179327</v>
      </c>
      <c r="I828" s="731">
        <v>179327</v>
      </c>
      <c r="J828" s="731" t="s">
        <v>970</v>
      </c>
      <c r="K828" s="731" t="s">
        <v>863</v>
      </c>
      <c r="L828" s="734">
        <v>74.108000000000004</v>
      </c>
      <c r="M828" s="734">
        <v>15</v>
      </c>
      <c r="N828" s="735">
        <v>1111.6200000000001</v>
      </c>
    </row>
    <row r="829" spans="1:14" ht="14.45" customHeight="1" x14ac:dyDescent="0.2">
      <c r="A829" s="729" t="s">
        <v>588</v>
      </c>
      <c r="B829" s="730" t="s">
        <v>589</v>
      </c>
      <c r="C829" s="731" t="s">
        <v>633</v>
      </c>
      <c r="D829" s="732" t="s">
        <v>634</v>
      </c>
      <c r="E829" s="733">
        <v>50113001</v>
      </c>
      <c r="F829" s="732" t="s">
        <v>675</v>
      </c>
      <c r="G829" s="731" t="s">
        <v>676</v>
      </c>
      <c r="H829" s="731">
        <v>175091</v>
      </c>
      <c r="I829" s="731">
        <v>175091</v>
      </c>
      <c r="J829" s="731" t="s">
        <v>973</v>
      </c>
      <c r="K829" s="731" t="s">
        <v>974</v>
      </c>
      <c r="L829" s="734">
        <v>719.14</v>
      </c>
      <c r="M829" s="734">
        <v>3</v>
      </c>
      <c r="N829" s="735">
        <v>2157.42</v>
      </c>
    </row>
    <row r="830" spans="1:14" ht="14.45" customHeight="1" x14ac:dyDescent="0.2">
      <c r="A830" s="729" t="s">
        <v>588</v>
      </c>
      <c r="B830" s="730" t="s">
        <v>589</v>
      </c>
      <c r="C830" s="731" t="s">
        <v>633</v>
      </c>
      <c r="D830" s="732" t="s">
        <v>634</v>
      </c>
      <c r="E830" s="733">
        <v>50113001</v>
      </c>
      <c r="F830" s="732" t="s">
        <v>675</v>
      </c>
      <c r="G830" s="731" t="s">
        <v>676</v>
      </c>
      <c r="H830" s="731">
        <v>226523</v>
      </c>
      <c r="I830" s="731">
        <v>226523</v>
      </c>
      <c r="J830" s="731" t="s">
        <v>975</v>
      </c>
      <c r="K830" s="731" t="s">
        <v>976</v>
      </c>
      <c r="L830" s="734">
        <v>51.960000000000015</v>
      </c>
      <c r="M830" s="734">
        <v>74</v>
      </c>
      <c r="N830" s="735">
        <v>3845.0400000000009</v>
      </c>
    </row>
    <row r="831" spans="1:14" ht="14.45" customHeight="1" x14ac:dyDescent="0.2">
      <c r="A831" s="729" t="s">
        <v>588</v>
      </c>
      <c r="B831" s="730" t="s">
        <v>589</v>
      </c>
      <c r="C831" s="731" t="s">
        <v>633</v>
      </c>
      <c r="D831" s="732" t="s">
        <v>634</v>
      </c>
      <c r="E831" s="733">
        <v>50113001</v>
      </c>
      <c r="F831" s="732" t="s">
        <v>675</v>
      </c>
      <c r="G831" s="731" t="s">
        <v>687</v>
      </c>
      <c r="H831" s="731">
        <v>159448</v>
      </c>
      <c r="I831" s="731">
        <v>59448</v>
      </c>
      <c r="J831" s="731" t="s">
        <v>1926</v>
      </c>
      <c r="K831" s="731" t="s">
        <v>1927</v>
      </c>
      <c r="L831" s="734">
        <v>312.21777777777766</v>
      </c>
      <c r="M831" s="734">
        <v>18</v>
      </c>
      <c r="N831" s="735">
        <v>5619.9199999999983</v>
      </c>
    </row>
    <row r="832" spans="1:14" ht="14.45" customHeight="1" x14ac:dyDescent="0.2">
      <c r="A832" s="729" t="s">
        <v>588</v>
      </c>
      <c r="B832" s="730" t="s">
        <v>589</v>
      </c>
      <c r="C832" s="731" t="s">
        <v>633</v>
      </c>
      <c r="D832" s="732" t="s">
        <v>634</v>
      </c>
      <c r="E832" s="733">
        <v>50113001</v>
      </c>
      <c r="F832" s="732" t="s">
        <v>675</v>
      </c>
      <c r="G832" s="731" t="s">
        <v>687</v>
      </c>
      <c r="H832" s="731">
        <v>159449</v>
      </c>
      <c r="I832" s="731">
        <v>59449</v>
      </c>
      <c r="J832" s="731" t="s">
        <v>1928</v>
      </c>
      <c r="K832" s="731" t="s">
        <v>1929</v>
      </c>
      <c r="L832" s="734">
        <v>606.90199999999982</v>
      </c>
      <c r="M832" s="734">
        <v>20</v>
      </c>
      <c r="N832" s="735">
        <v>12138.039999999997</v>
      </c>
    </row>
    <row r="833" spans="1:14" ht="14.45" customHeight="1" x14ac:dyDescent="0.2">
      <c r="A833" s="729" t="s">
        <v>588</v>
      </c>
      <c r="B833" s="730" t="s">
        <v>589</v>
      </c>
      <c r="C833" s="731" t="s">
        <v>633</v>
      </c>
      <c r="D833" s="732" t="s">
        <v>634</v>
      </c>
      <c r="E833" s="733">
        <v>50113001</v>
      </c>
      <c r="F833" s="732" t="s">
        <v>675</v>
      </c>
      <c r="G833" s="731" t="s">
        <v>676</v>
      </c>
      <c r="H833" s="731">
        <v>905097</v>
      </c>
      <c r="I833" s="731">
        <v>158767</v>
      </c>
      <c r="J833" s="731" t="s">
        <v>980</v>
      </c>
      <c r="K833" s="731" t="s">
        <v>981</v>
      </c>
      <c r="L833" s="734">
        <v>167.42000000000004</v>
      </c>
      <c r="M833" s="734">
        <v>24</v>
      </c>
      <c r="N833" s="735">
        <v>4018.0800000000008</v>
      </c>
    </row>
    <row r="834" spans="1:14" ht="14.45" customHeight="1" x14ac:dyDescent="0.2">
      <c r="A834" s="729" t="s">
        <v>588</v>
      </c>
      <c r="B834" s="730" t="s">
        <v>589</v>
      </c>
      <c r="C834" s="731" t="s">
        <v>633</v>
      </c>
      <c r="D834" s="732" t="s">
        <v>634</v>
      </c>
      <c r="E834" s="733">
        <v>50113001</v>
      </c>
      <c r="F834" s="732" t="s">
        <v>675</v>
      </c>
      <c r="G834" s="731" t="s">
        <v>676</v>
      </c>
      <c r="H834" s="731">
        <v>29468</v>
      </c>
      <c r="I834" s="731">
        <v>29468</v>
      </c>
      <c r="J834" s="731" t="s">
        <v>1930</v>
      </c>
      <c r="K834" s="731" t="s">
        <v>1931</v>
      </c>
      <c r="L834" s="734">
        <v>534.03</v>
      </c>
      <c r="M834" s="734">
        <v>4</v>
      </c>
      <c r="N834" s="735">
        <v>2136.12</v>
      </c>
    </row>
    <row r="835" spans="1:14" ht="14.45" customHeight="1" x14ac:dyDescent="0.2">
      <c r="A835" s="729" t="s">
        <v>588</v>
      </c>
      <c r="B835" s="730" t="s">
        <v>589</v>
      </c>
      <c r="C835" s="731" t="s">
        <v>633</v>
      </c>
      <c r="D835" s="732" t="s">
        <v>634</v>
      </c>
      <c r="E835" s="733">
        <v>50113001</v>
      </c>
      <c r="F835" s="732" t="s">
        <v>675</v>
      </c>
      <c r="G835" s="731" t="s">
        <v>329</v>
      </c>
      <c r="H835" s="731">
        <v>215474</v>
      </c>
      <c r="I835" s="731">
        <v>215474</v>
      </c>
      <c r="J835" s="731" t="s">
        <v>989</v>
      </c>
      <c r="K835" s="731" t="s">
        <v>990</v>
      </c>
      <c r="L835" s="734">
        <v>529.10500000000013</v>
      </c>
      <c r="M835" s="734">
        <v>2</v>
      </c>
      <c r="N835" s="735">
        <v>1058.2100000000003</v>
      </c>
    </row>
    <row r="836" spans="1:14" ht="14.45" customHeight="1" x14ac:dyDescent="0.2">
      <c r="A836" s="729" t="s">
        <v>588</v>
      </c>
      <c r="B836" s="730" t="s">
        <v>589</v>
      </c>
      <c r="C836" s="731" t="s">
        <v>633</v>
      </c>
      <c r="D836" s="732" t="s">
        <v>634</v>
      </c>
      <c r="E836" s="733">
        <v>50113001</v>
      </c>
      <c r="F836" s="732" t="s">
        <v>675</v>
      </c>
      <c r="G836" s="731" t="s">
        <v>329</v>
      </c>
      <c r="H836" s="731">
        <v>847627</v>
      </c>
      <c r="I836" s="731">
        <v>134502</v>
      </c>
      <c r="J836" s="731" t="s">
        <v>995</v>
      </c>
      <c r="K836" s="731" t="s">
        <v>1932</v>
      </c>
      <c r="L836" s="734">
        <v>50.413333333333334</v>
      </c>
      <c r="M836" s="734">
        <v>3</v>
      </c>
      <c r="N836" s="735">
        <v>151.24</v>
      </c>
    </row>
    <row r="837" spans="1:14" ht="14.45" customHeight="1" x14ac:dyDescent="0.2">
      <c r="A837" s="729" t="s">
        <v>588</v>
      </c>
      <c r="B837" s="730" t="s">
        <v>589</v>
      </c>
      <c r="C837" s="731" t="s">
        <v>633</v>
      </c>
      <c r="D837" s="732" t="s">
        <v>634</v>
      </c>
      <c r="E837" s="733">
        <v>50113001</v>
      </c>
      <c r="F837" s="732" t="s">
        <v>675</v>
      </c>
      <c r="G837" s="731" t="s">
        <v>329</v>
      </c>
      <c r="H837" s="731">
        <v>847425</v>
      </c>
      <c r="I837" s="731">
        <v>134513</v>
      </c>
      <c r="J837" s="731" t="s">
        <v>1933</v>
      </c>
      <c r="K837" s="731" t="s">
        <v>1257</v>
      </c>
      <c r="L837" s="734">
        <v>100.47749999999999</v>
      </c>
      <c r="M837" s="734">
        <v>4</v>
      </c>
      <c r="N837" s="735">
        <v>401.90999999999997</v>
      </c>
    </row>
    <row r="838" spans="1:14" ht="14.45" customHeight="1" x14ac:dyDescent="0.2">
      <c r="A838" s="729" t="s">
        <v>588</v>
      </c>
      <c r="B838" s="730" t="s">
        <v>589</v>
      </c>
      <c r="C838" s="731" t="s">
        <v>633</v>
      </c>
      <c r="D838" s="732" t="s">
        <v>634</v>
      </c>
      <c r="E838" s="733">
        <v>50113001</v>
      </c>
      <c r="F838" s="732" t="s">
        <v>675</v>
      </c>
      <c r="G838" s="731" t="s">
        <v>676</v>
      </c>
      <c r="H838" s="731">
        <v>192202</v>
      </c>
      <c r="I838" s="731">
        <v>192202</v>
      </c>
      <c r="J838" s="731" t="s">
        <v>1934</v>
      </c>
      <c r="K838" s="731" t="s">
        <v>1935</v>
      </c>
      <c r="L838" s="734">
        <v>87.769999999999982</v>
      </c>
      <c r="M838" s="734">
        <v>2</v>
      </c>
      <c r="N838" s="735">
        <v>175.53999999999996</v>
      </c>
    </row>
    <row r="839" spans="1:14" ht="14.45" customHeight="1" x14ac:dyDescent="0.2">
      <c r="A839" s="729" t="s">
        <v>588</v>
      </c>
      <c r="B839" s="730" t="s">
        <v>589</v>
      </c>
      <c r="C839" s="731" t="s">
        <v>633</v>
      </c>
      <c r="D839" s="732" t="s">
        <v>634</v>
      </c>
      <c r="E839" s="733">
        <v>50113001</v>
      </c>
      <c r="F839" s="732" t="s">
        <v>675</v>
      </c>
      <c r="G839" s="731" t="s">
        <v>676</v>
      </c>
      <c r="H839" s="731">
        <v>162597</v>
      </c>
      <c r="I839" s="731">
        <v>62597</v>
      </c>
      <c r="J839" s="731" t="s">
        <v>1007</v>
      </c>
      <c r="K839" s="731" t="s">
        <v>1008</v>
      </c>
      <c r="L839" s="734">
        <v>77.889999999999986</v>
      </c>
      <c r="M839" s="734">
        <v>1</v>
      </c>
      <c r="N839" s="735">
        <v>77.889999999999986</v>
      </c>
    </row>
    <row r="840" spans="1:14" ht="14.45" customHeight="1" x14ac:dyDescent="0.2">
      <c r="A840" s="729" t="s">
        <v>588</v>
      </c>
      <c r="B840" s="730" t="s">
        <v>589</v>
      </c>
      <c r="C840" s="731" t="s">
        <v>633</v>
      </c>
      <c r="D840" s="732" t="s">
        <v>634</v>
      </c>
      <c r="E840" s="733">
        <v>50113001</v>
      </c>
      <c r="F840" s="732" t="s">
        <v>675</v>
      </c>
      <c r="G840" s="731" t="s">
        <v>676</v>
      </c>
      <c r="H840" s="731">
        <v>229191</v>
      </c>
      <c r="I840" s="731">
        <v>229191</v>
      </c>
      <c r="J840" s="731" t="s">
        <v>1936</v>
      </c>
      <c r="K840" s="731" t="s">
        <v>1937</v>
      </c>
      <c r="L840" s="734">
        <v>141.20999999999998</v>
      </c>
      <c r="M840" s="734">
        <v>2</v>
      </c>
      <c r="N840" s="735">
        <v>282.41999999999996</v>
      </c>
    </row>
    <row r="841" spans="1:14" ht="14.45" customHeight="1" x14ac:dyDescent="0.2">
      <c r="A841" s="729" t="s">
        <v>588</v>
      </c>
      <c r="B841" s="730" t="s">
        <v>589</v>
      </c>
      <c r="C841" s="731" t="s">
        <v>633</v>
      </c>
      <c r="D841" s="732" t="s">
        <v>634</v>
      </c>
      <c r="E841" s="733">
        <v>50113001</v>
      </c>
      <c r="F841" s="732" t="s">
        <v>675</v>
      </c>
      <c r="G841" s="731" t="s">
        <v>676</v>
      </c>
      <c r="H841" s="731">
        <v>166015</v>
      </c>
      <c r="I841" s="731">
        <v>66015</v>
      </c>
      <c r="J841" s="731" t="s">
        <v>1009</v>
      </c>
      <c r="K841" s="731" t="s">
        <v>1010</v>
      </c>
      <c r="L841" s="734">
        <v>83.86</v>
      </c>
      <c r="M841" s="734">
        <v>3</v>
      </c>
      <c r="N841" s="735">
        <v>251.57999999999998</v>
      </c>
    </row>
    <row r="842" spans="1:14" ht="14.45" customHeight="1" x14ac:dyDescent="0.2">
      <c r="A842" s="729" t="s">
        <v>588</v>
      </c>
      <c r="B842" s="730" t="s">
        <v>589</v>
      </c>
      <c r="C842" s="731" t="s">
        <v>633</v>
      </c>
      <c r="D842" s="732" t="s">
        <v>634</v>
      </c>
      <c r="E842" s="733">
        <v>50113001</v>
      </c>
      <c r="F842" s="732" t="s">
        <v>675</v>
      </c>
      <c r="G842" s="731" t="s">
        <v>676</v>
      </c>
      <c r="H842" s="731">
        <v>197026</v>
      </c>
      <c r="I842" s="731">
        <v>97026</v>
      </c>
      <c r="J842" s="731" t="s">
        <v>1011</v>
      </c>
      <c r="K842" s="731" t="s">
        <v>1012</v>
      </c>
      <c r="L842" s="734">
        <v>45.069999999999993</v>
      </c>
      <c r="M842" s="734">
        <v>10</v>
      </c>
      <c r="N842" s="735">
        <v>450.69999999999993</v>
      </c>
    </row>
    <row r="843" spans="1:14" ht="14.45" customHeight="1" x14ac:dyDescent="0.2">
      <c r="A843" s="729" t="s">
        <v>588</v>
      </c>
      <c r="B843" s="730" t="s">
        <v>589</v>
      </c>
      <c r="C843" s="731" t="s">
        <v>633</v>
      </c>
      <c r="D843" s="732" t="s">
        <v>634</v>
      </c>
      <c r="E843" s="733">
        <v>50113001</v>
      </c>
      <c r="F843" s="732" t="s">
        <v>675</v>
      </c>
      <c r="G843" s="731" t="s">
        <v>676</v>
      </c>
      <c r="H843" s="731">
        <v>846113</v>
      </c>
      <c r="I843" s="731">
        <v>107712</v>
      </c>
      <c r="J843" s="731" t="s">
        <v>1017</v>
      </c>
      <c r="K843" s="731" t="s">
        <v>1018</v>
      </c>
      <c r="L843" s="734">
        <v>240.49</v>
      </c>
      <c r="M843" s="734">
        <v>1</v>
      </c>
      <c r="N843" s="735">
        <v>240.49</v>
      </c>
    </row>
    <row r="844" spans="1:14" ht="14.45" customHeight="1" x14ac:dyDescent="0.2">
      <c r="A844" s="729" t="s">
        <v>588</v>
      </c>
      <c r="B844" s="730" t="s">
        <v>589</v>
      </c>
      <c r="C844" s="731" t="s">
        <v>633</v>
      </c>
      <c r="D844" s="732" t="s">
        <v>634</v>
      </c>
      <c r="E844" s="733">
        <v>50113001</v>
      </c>
      <c r="F844" s="732" t="s">
        <v>675</v>
      </c>
      <c r="G844" s="731" t="s">
        <v>676</v>
      </c>
      <c r="H844" s="731">
        <v>199680</v>
      </c>
      <c r="I844" s="731">
        <v>199680</v>
      </c>
      <c r="J844" s="731" t="s">
        <v>1019</v>
      </c>
      <c r="K844" s="731" t="s">
        <v>1020</v>
      </c>
      <c r="L844" s="734">
        <v>362.46</v>
      </c>
      <c r="M844" s="734">
        <v>29</v>
      </c>
      <c r="N844" s="735">
        <v>10511.34</v>
      </c>
    </row>
    <row r="845" spans="1:14" ht="14.45" customHeight="1" x14ac:dyDescent="0.2">
      <c r="A845" s="729" t="s">
        <v>588</v>
      </c>
      <c r="B845" s="730" t="s">
        <v>589</v>
      </c>
      <c r="C845" s="731" t="s">
        <v>633</v>
      </c>
      <c r="D845" s="732" t="s">
        <v>634</v>
      </c>
      <c r="E845" s="733">
        <v>50113001</v>
      </c>
      <c r="F845" s="732" t="s">
        <v>675</v>
      </c>
      <c r="G845" s="731" t="s">
        <v>676</v>
      </c>
      <c r="H845" s="731">
        <v>187073</v>
      </c>
      <c r="I845" s="731">
        <v>87073</v>
      </c>
      <c r="J845" s="731" t="s">
        <v>1019</v>
      </c>
      <c r="K845" s="731" t="s">
        <v>1938</v>
      </c>
      <c r="L845" s="734">
        <v>190.08999999999997</v>
      </c>
      <c r="M845" s="734">
        <v>1</v>
      </c>
      <c r="N845" s="735">
        <v>190.08999999999997</v>
      </c>
    </row>
    <row r="846" spans="1:14" ht="14.45" customHeight="1" x14ac:dyDescent="0.2">
      <c r="A846" s="729" t="s">
        <v>588</v>
      </c>
      <c r="B846" s="730" t="s">
        <v>589</v>
      </c>
      <c r="C846" s="731" t="s">
        <v>633</v>
      </c>
      <c r="D846" s="732" t="s">
        <v>634</v>
      </c>
      <c r="E846" s="733">
        <v>50113001</v>
      </c>
      <c r="F846" s="732" t="s">
        <v>675</v>
      </c>
      <c r="G846" s="731" t="s">
        <v>676</v>
      </c>
      <c r="H846" s="731">
        <v>147033</v>
      </c>
      <c r="I846" s="731">
        <v>47033</v>
      </c>
      <c r="J846" s="731" t="s">
        <v>1019</v>
      </c>
      <c r="K846" s="731" t="s">
        <v>1939</v>
      </c>
      <c r="L846" s="734">
        <v>107.39900000000003</v>
      </c>
      <c r="M846" s="734">
        <v>20</v>
      </c>
      <c r="N846" s="735">
        <v>2147.9800000000005</v>
      </c>
    </row>
    <row r="847" spans="1:14" ht="14.45" customHeight="1" x14ac:dyDescent="0.2">
      <c r="A847" s="729" t="s">
        <v>588</v>
      </c>
      <c r="B847" s="730" t="s">
        <v>589</v>
      </c>
      <c r="C847" s="731" t="s">
        <v>633</v>
      </c>
      <c r="D847" s="732" t="s">
        <v>634</v>
      </c>
      <c r="E847" s="733">
        <v>50113001</v>
      </c>
      <c r="F847" s="732" t="s">
        <v>675</v>
      </c>
      <c r="G847" s="731" t="s">
        <v>676</v>
      </c>
      <c r="H847" s="731">
        <v>192757</v>
      </c>
      <c r="I847" s="731">
        <v>92757</v>
      </c>
      <c r="J847" s="731" t="s">
        <v>1021</v>
      </c>
      <c r="K847" s="731" t="s">
        <v>1023</v>
      </c>
      <c r="L847" s="734">
        <v>74.249999999999986</v>
      </c>
      <c r="M847" s="734">
        <v>3</v>
      </c>
      <c r="N847" s="735">
        <v>222.74999999999997</v>
      </c>
    </row>
    <row r="848" spans="1:14" ht="14.45" customHeight="1" x14ac:dyDescent="0.2">
      <c r="A848" s="729" t="s">
        <v>588</v>
      </c>
      <c r="B848" s="730" t="s">
        <v>589</v>
      </c>
      <c r="C848" s="731" t="s">
        <v>633</v>
      </c>
      <c r="D848" s="732" t="s">
        <v>634</v>
      </c>
      <c r="E848" s="733">
        <v>50113001</v>
      </c>
      <c r="F848" s="732" t="s">
        <v>675</v>
      </c>
      <c r="G848" s="731" t="s">
        <v>676</v>
      </c>
      <c r="H848" s="731">
        <v>187076</v>
      </c>
      <c r="I848" s="731">
        <v>87076</v>
      </c>
      <c r="J848" s="731" t="s">
        <v>1021</v>
      </c>
      <c r="K848" s="731" t="s">
        <v>1022</v>
      </c>
      <c r="L848" s="734">
        <v>135.01564102564103</v>
      </c>
      <c r="M848" s="734">
        <v>78</v>
      </c>
      <c r="N848" s="735">
        <v>10531.220000000001</v>
      </c>
    </row>
    <row r="849" spans="1:14" ht="14.45" customHeight="1" x14ac:dyDescent="0.2">
      <c r="A849" s="729" t="s">
        <v>588</v>
      </c>
      <c r="B849" s="730" t="s">
        <v>589</v>
      </c>
      <c r="C849" s="731" t="s">
        <v>633</v>
      </c>
      <c r="D849" s="732" t="s">
        <v>634</v>
      </c>
      <c r="E849" s="733">
        <v>50113001</v>
      </c>
      <c r="F849" s="732" t="s">
        <v>675</v>
      </c>
      <c r="G849" s="731" t="s">
        <v>676</v>
      </c>
      <c r="H849" s="731">
        <v>157586</v>
      </c>
      <c r="I849" s="731">
        <v>57586</v>
      </c>
      <c r="J849" s="731" t="s">
        <v>1940</v>
      </c>
      <c r="K849" s="731" t="s">
        <v>1941</v>
      </c>
      <c r="L849" s="734">
        <v>73.620000000000019</v>
      </c>
      <c r="M849" s="734">
        <v>2</v>
      </c>
      <c r="N849" s="735">
        <v>147.24000000000004</v>
      </c>
    </row>
    <row r="850" spans="1:14" ht="14.45" customHeight="1" x14ac:dyDescent="0.2">
      <c r="A850" s="729" t="s">
        <v>588</v>
      </c>
      <c r="B850" s="730" t="s">
        <v>589</v>
      </c>
      <c r="C850" s="731" t="s">
        <v>633</v>
      </c>
      <c r="D850" s="732" t="s">
        <v>634</v>
      </c>
      <c r="E850" s="733">
        <v>50113001</v>
      </c>
      <c r="F850" s="732" t="s">
        <v>675</v>
      </c>
      <c r="G850" s="731" t="s">
        <v>676</v>
      </c>
      <c r="H850" s="731">
        <v>848560</v>
      </c>
      <c r="I850" s="731">
        <v>125752</v>
      </c>
      <c r="J850" s="731" t="s">
        <v>1942</v>
      </c>
      <c r="K850" s="731" t="s">
        <v>1943</v>
      </c>
      <c r="L850" s="734">
        <v>222.99</v>
      </c>
      <c r="M850" s="734">
        <v>3</v>
      </c>
      <c r="N850" s="735">
        <v>668.97</v>
      </c>
    </row>
    <row r="851" spans="1:14" ht="14.45" customHeight="1" x14ac:dyDescent="0.2">
      <c r="A851" s="729" t="s">
        <v>588</v>
      </c>
      <c r="B851" s="730" t="s">
        <v>589</v>
      </c>
      <c r="C851" s="731" t="s">
        <v>633</v>
      </c>
      <c r="D851" s="732" t="s">
        <v>634</v>
      </c>
      <c r="E851" s="733">
        <v>50113001</v>
      </c>
      <c r="F851" s="732" t="s">
        <v>675</v>
      </c>
      <c r="G851" s="731" t="s">
        <v>676</v>
      </c>
      <c r="H851" s="731">
        <v>500618</v>
      </c>
      <c r="I851" s="731">
        <v>125753</v>
      </c>
      <c r="J851" s="731" t="s">
        <v>1027</v>
      </c>
      <c r="K851" s="731" t="s">
        <v>1028</v>
      </c>
      <c r="L851" s="734">
        <v>300.54000000000008</v>
      </c>
      <c r="M851" s="734">
        <v>1</v>
      </c>
      <c r="N851" s="735">
        <v>300.54000000000008</v>
      </c>
    </row>
    <row r="852" spans="1:14" ht="14.45" customHeight="1" x14ac:dyDescent="0.2">
      <c r="A852" s="729" t="s">
        <v>588</v>
      </c>
      <c r="B852" s="730" t="s">
        <v>589</v>
      </c>
      <c r="C852" s="731" t="s">
        <v>633</v>
      </c>
      <c r="D852" s="732" t="s">
        <v>634</v>
      </c>
      <c r="E852" s="733">
        <v>50113001</v>
      </c>
      <c r="F852" s="732" t="s">
        <v>675</v>
      </c>
      <c r="G852" s="731" t="s">
        <v>676</v>
      </c>
      <c r="H852" s="731">
        <v>225508</v>
      </c>
      <c r="I852" s="731">
        <v>225508</v>
      </c>
      <c r="J852" s="731" t="s">
        <v>1944</v>
      </c>
      <c r="K852" s="731" t="s">
        <v>1945</v>
      </c>
      <c r="L852" s="734">
        <v>48.88</v>
      </c>
      <c r="M852" s="734">
        <v>3</v>
      </c>
      <c r="N852" s="735">
        <v>146.64000000000001</v>
      </c>
    </row>
    <row r="853" spans="1:14" ht="14.45" customHeight="1" x14ac:dyDescent="0.2">
      <c r="A853" s="729" t="s">
        <v>588</v>
      </c>
      <c r="B853" s="730" t="s">
        <v>589</v>
      </c>
      <c r="C853" s="731" t="s">
        <v>633</v>
      </c>
      <c r="D853" s="732" t="s">
        <v>634</v>
      </c>
      <c r="E853" s="733">
        <v>50113001</v>
      </c>
      <c r="F853" s="732" t="s">
        <v>675</v>
      </c>
      <c r="G853" s="731" t="s">
        <v>676</v>
      </c>
      <c r="H853" s="731">
        <v>225510</v>
      </c>
      <c r="I853" s="731">
        <v>225510</v>
      </c>
      <c r="J853" s="731" t="s">
        <v>1031</v>
      </c>
      <c r="K853" s="731" t="s">
        <v>1032</v>
      </c>
      <c r="L853" s="734">
        <v>64.720000000000013</v>
      </c>
      <c r="M853" s="734">
        <v>18</v>
      </c>
      <c r="N853" s="735">
        <v>1164.9600000000003</v>
      </c>
    </row>
    <row r="854" spans="1:14" ht="14.45" customHeight="1" x14ac:dyDescent="0.2">
      <c r="A854" s="729" t="s">
        <v>588</v>
      </c>
      <c r="B854" s="730" t="s">
        <v>589</v>
      </c>
      <c r="C854" s="731" t="s">
        <v>633</v>
      </c>
      <c r="D854" s="732" t="s">
        <v>634</v>
      </c>
      <c r="E854" s="733">
        <v>50113001</v>
      </c>
      <c r="F854" s="732" t="s">
        <v>675</v>
      </c>
      <c r="G854" s="731" t="s">
        <v>676</v>
      </c>
      <c r="H854" s="731">
        <v>225514</v>
      </c>
      <c r="I854" s="731">
        <v>225514</v>
      </c>
      <c r="J854" s="731" t="s">
        <v>1946</v>
      </c>
      <c r="K854" s="731" t="s">
        <v>1947</v>
      </c>
      <c r="L854" s="734">
        <v>113.79999999999998</v>
      </c>
      <c r="M854" s="734">
        <v>15</v>
      </c>
      <c r="N854" s="735">
        <v>1706.9999999999998</v>
      </c>
    </row>
    <row r="855" spans="1:14" ht="14.45" customHeight="1" x14ac:dyDescent="0.2">
      <c r="A855" s="729" t="s">
        <v>588</v>
      </c>
      <c r="B855" s="730" t="s">
        <v>589</v>
      </c>
      <c r="C855" s="731" t="s">
        <v>633</v>
      </c>
      <c r="D855" s="732" t="s">
        <v>634</v>
      </c>
      <c r="E855" s="733">
        <v>50113001</v>
      </c>
      <c r="F855" s="732" t="s">
        <v>675</v>
      </c>
      <c r="G855" s="731" t="s">
        <v>687</v>
      </c>
      <c r="H855" s="731">
        <v>243135</v>
      </c>
      <c r="I855" s="731">
        <v>243135</v>
      </c>
      <c r="J855" s="731" t="s">
        <v>1948</v>
      </c>
      <c r="K855" s="731" t="s">
        <v>1949</v>
      </c>
      <c r="L855" s="734">
        <v>99.259999999999977</v>
      </c>
      <c r="M855" s="734">
        <v>1</v>
      </c>
      <c r="N855" s="735">
        <v>99.259999999999977</v>
      </c>
    </row>
    <row r="856" spans="1:14" ht="14.45" customHeight="1" x14ac:dyDescent="0.2">
      <c r="A856" s="729" t="s">
        <v>588</v>
      </c>
      <c r="B856" s="730" t="s">
        <v>589</v>
      </c>
      <c r="C856" s="731" t="s">
        <v>633</v>
      </c>
      <c r="D856" s="732" t="s">
        <v>634</v>
      </c>
      <c r="E856" s="733">
        <v>50113001</v>
      </c>
      <c r="F856" s="732" t="s">
        <v>675</v>
      </c>
      <c r="G856" s="731" t="s">
        <v>687</v>
      </c>
      <c r="H856" s="731">
        <v>243138</v>
      </c>
      <c r="I856" s="731">
        <v>243138</v>
      </c>
      <c r="J856" s="731" t="s">
        <v>1037</v>
      </c>
      <c r="K856" s="731" t="s">
        <v>1038</v>
      </c>
      <c r="L856" s="734">
        <v>61.107499999999987</v>
      </c>
      <c r="M856" s="734">
        <v>4</v>
      </c>
      <c r="N856" s="735">
        <v>244.42999999999995</v>
      </c>
    </row>
    <row r="857" spans="1:14" ht="14.45" customHeight="1" x14ac:dyDescent="0.2">
      <c r="A857" s="729" t="s">
        <v>588</v>
      </c>
      <c r="B857" s="730" t="s">
        <v>589</v>
      </c>
      <c r="C857" s="731" t="s">
        <v>633</v>
      </c>
      <c r="D857" s="732" t="s">
        <v>634</v>
      </c>
      <c r="E857" s="733">
        <v>50113001</v>
      </c>
      <c r="F857" s="732" t="s">
        <v>675</v>
      </c>
      <c r="G857" s="731" t="s">
        <v>687</v>
      </c>
      <c r="H857" s="731">
        <v>243134</v>
      </c>
      <c r="I857" s="731">
        <v>243134</v>
      </c>
      <c r="J857" s="731" t="s">
        <v>1950</v>
      </c>
      <c r="K857" s="731" t="s">
        <v>1951</v>
      </c>
      <c r="L857" s="734">
        <v>92.089999999999975</v>
      </c>
      <c r="M857" s="734">
        <v>1</v>
      </c>
      <c r="N857" s="735">
        <v>92.089999999999975</v>
      </c>
    </row>
    <row r="858" spans="1:14" ht="14.45" customHeight="1" x14ac:dyDescent="0.2">
      <c r="A858" s="729" t="s">
        <v>588</v>
      </c>
      <c r="B858" s="730" t="s">
        <v>589</v>
      </c>
      <c r="C858" s="731" t="s">
        <v>633</v>
      </c>
      <c r="D858" s="732" t="s">
        <v>634</v>
      </c>
      <c r="E858" s="733">
        <v>50113001</v>
      </c>
      <c r="F858" s="732" t="s">
        <v>675</v>
      </c>
      <c r="G858" s="731" t="s">
        <v>676</v>
      </c>
      <c r="H858" s="731">
        <v>173500</v>
      </c>
      <c r="I858" s="731">
        <v>173500</v>
      </c>
      <c r="J858" s="731" t="s">
        <v>1952</v>
      </c>
      <c r="K858" s="731" t="s">
        <v>1953</v>
      </c>
      <c r="L858" s="734">
        <v>135.48999999999998</v>
      </c>
      <c r="M858" s="734">
        <v>1</v>
      </c>
      <c r="N858" s="735">
        <v>135.48999999999998</v>
      </c>
    </row>
    <row r="859" spans="1:14" ht="14.45" customHeight="1" x14ac:dyDescent="0.2">
      <c r="A859" s="729" t="s">
        <v>588</v>
      </c>
      <c r="B859" s="730" t="s">
        <v>589</v>
      </c>
      <c r="C859" s="731" t="s">
        <v>633</v>
      </c>
      <c r="D859" s="732" t="s">
        <v>634</v>
      </c>
      <c r="E859" s="733">
        <v>50113001</v>
      </c>
      <c r="F859" s="732" t="s">
        <v>675</v>
      </c>
      <c r="G859" s="731" t="s">
        <v>687</v>
      </c>
      <c r="H859" s="731">
        <v>848697</v>
      </c>
      <c r="I859" s="731">
        <v>122593</v>
      </c>
      <c r="J859" s="731" t="s">
        <v>1954</v>
      </c>
      <c r="K859" s="731" t="s">
        <v>1955</v>
      </c>
      <c r="L859" s="734">
        <v>368.52</v>
      </c>
      <c r="M859" s="734">
        <v>2</v>
      </c>
      <c r="N859" s="735">
        <v>737.04</v>
      </c>
    </row>
    <row r="860" spans="1:14" ht="14.45" customHeight="1" x14ac:dyDescent="0.2">
      <c r="A860" s="729" t="s">
        <v>588</v>
      </c>
      <c r="B860" s="730" t="s">
        <v>589</v>
      </c>
      <c r="C860" s="731" t="s">
        <v>633</v>
      </c>
      <c r="D860" s="732" t="s">
        <v>634</v>
      </c>
      <c r="E860" s="733">
        <v>50113001</v>
      </c>
      <c r="F860" s="732" t="s">
        <v>675</v>
      </c>
      <c r="G860" s="731" t="s">
        <v>687</v>
      </c>
      <c r="H860" s="731">
        <v>848612</v>
      </c>
      <c r="I860" s="731">
        <v>122600</v>
      </c>
      <c r="J860" s="731" t="s">
        <v>1956</v>
      </c>
      <c r="K860" s="731" t="s">
        <v>1957</v>
      </c>
      <c r="L860" s="734">
        <v>773.61199999999997</v>
      </c>
      <c r="M860" s="734">
        <v>10</v>
      </c>
      <c r="N860" s="735">
        <v>7736.12</v>
      </c>
    </row>
    <row r="861" spans="1:14" ht="14.45" customHeight="1" x14ac:dyDescent="0.2">
      <c r="A861" s="729" t="s">
        <v>588</v>
      </c>
      <c r="B861" s="730" t="s">
        <v>589</v>
      </c>
      <c r="C861" s="731" t="s">
        <v>633</v>
      </c>
      <c r="D861" s="732" t="s">
        <v>634</v>
      </c>
      <c r="E861" s="733">
        <v>50113001</v>
      </c>
      <c r="F861" s="732" t="s">
        <v>675</v>
      </c>
      <c r="G861" s="731" t="s">
        <v>676</v>
      </c>
      <c r="H861" s="731">
        <v>214598</v>
      </c>
      <c r="I861" s="731">
        <v>214598</v>
      </c>
      <c r="J861" s="731" t="s">
        <v>1044</v>
      </c>
      <c r="K861" s="731" t="s">
        <v>1045</v>
      </c>
      <c r="L861" s="734">
        <v>177.26909090909089</v>
      </c>
      <c r="M861" s="734">
        <v>22</v>
      </c>
      <c r="N861" s="735">
        <v>3899.9199999999996</v>
      </c>
    </row>
    <row r="862" spans="1:14" ht="14.45" customHeight="1" x14ac:dyDescent="0.2">
      <c r="A862" s="729" t="s">
        <v>588</v>
      </c>
      <c r="B862" s="730" t="s">
        <v>589</v>
      </c>
      <c r="C862" s="731" t="s">
        <v>633</v>
      </c>
      <c r="D862" s="732" t="s">
        <v>634</v>
      </c>
      <c r="E862" s="733">
        <v>50113001</v>
      </c>
      <c r="F862" s="732" t="s">
        <v>675</v>
      </c>
      <c r="G862" s="731" t="s">
        <v>676</v>
      </c>
      <c r="H862" s="731">
        <v>229132</v>
      </c>
      <c r="I862" s="731">
        <v>229132</v>
      </c>
      <c r="J862" s="731" t="s">
        <v>1046</v>
      </c>
      <c r="K862" s="731" t="s">
        <v>1047</v>
      </c>
      <c r="L862" s="734">
        <v>89.437176470588241</v>
      </c>
      <c r="M862" s="734">
        <v>85</v>
      </c>
      <c r="N862" s="735">
        <v>7602.1600000000008</v>
      </c>
    </row>
    <row r="863" spans="1:14" ht="14.45" customHeight="1" x14ac:dyDescent="0.2">
      <c r="A863" s="729" t="s">
        <v>588</v>
      </c>
      <c r="B863" s="730" t="s">
        <v>589</v>
      </c>
      <c r="C863" s="731" t="s">
        <v>633</v>
      </c>
      <c r="D863" s="732" t="s">
        <v>634</v>
      </c>
      <c r="E863" s="733">
        <v>50113001</v>
      </c>
      <c r="F863" s="732" t="s">
        <v>675</v>
      </c>
      <c r="G863" s="731" t="s">
        <v>676</v>
      </c>
      <c r="H863" s="731">
        <v>185266</v>
      </c>
      <c r="I863" s="731">
        <v>185266</v>
      </c>
      <c r="J863" s="731" t="s">
        <v>1050</v>
      </c>
      <c r="K863" s="731" t="s">
        <v>1051</v>
      </c>
      <c r="L863" s="734">
        <v>170.95</v>
      </c>
      <c r="M863" s="734">
        <v>1</v>
      </c>
      <c r="N863" s="735">
        <v>170.95</v>
      </c>
    </row>
    <row r="864" spans="1:14" ht="14.45" customHeight="1" x14ac:dyDescent="0.2">
      <c r="A864" s="729" t="s">
        <v>588</v>
      </c>
      <c r="B864" s="730" t="s">
        <v>589</v>
      </c>
      <c r="C864" s="731" t="s">
        <v>633</v>
      </c>
      <c r="D864" s="732" t="s">
        <v>634</v>
      </c>
      <c r="E864" s="733">
        <v>50113001</v>
      </c>
      <c r="F864" s="732" t="s">
        <v>675</v>
      </c>
      <c r="G864" s="731" t="s">
        <v>676</v>
      </c>
      <c r="H864" s="731">
        <v>184035</v>
      </c>
      <c r="I864" s="731">
        <v>184035</v>
      </c>
      <c r="J864" s="731" t="s">
        <v>1052</v>
      </c>
      <c r="K864" s="731" t="s">
        <v>1053</v>
      </c>
      <c r="L864" s="734">
        <v>123.31800000000001</v>
      </c>
      <c r="M864" s="734">
        <v>5</v>
      </c>
      <c r="N864" s="735">
        <v>616.59</v>
      </c>
    </row>
    <row r="865" spans="1:14" ht="14.45" customHeight="1" x14ac:dyDescent="0.2">
      <c r="A865" s="729" t="s">
        <v>588</v>
      </c>
      <c r="B865" s="730" t="s">
        <v>589</v>
      </c>
      <c r="C865" s="731" t="s">
        <v>633</v>
      </c>
      <c r="D865" s="732" t="s">
        <v>634</v>
      </c>
      <c r="E865" s="733">
        <v>50113001</v>
      </c>
      <c r="F865" s="732" t="s">
        <v>675</v>
      </c>
      <c r="G865" s="731" t="s">
        <v>676</v>
      </c>
      <c r="H865" s="731">
        <v>184039</v>
      </c>
      <c r="I865" s="731">
        <v>184039</v>
      </c>
      <c r="J865" s="731" t="s">
        <v>1052</v>
      </c>
      <c r="K865" s="731" t="s">
        <v>1054</v>
      </c>
      <c r="L865" s="734">
        <v>102.82</v>
      </c>
      <c r="M865" s="734">
        <v>2</v>
      </c>
      <c r="N865" s="735">
        <v>205.64</v>
      </c>
    </row>
    <row r="866" spans="1:14" ht="14.45" customHeight="1" x14ac:dyDescent="0.2">
      <c r="A866" s="729" t="s">
        <v>588</v>
      </c>
      <c r="B866" s="730" t="s">
        <v>589</v>
      </c>
      <c r="C866" s="731" t="s">
        <v>633</v>
      </c>
      <c r="D866" s="732" t="s">
        <v>634</v>
      </c>
      <c r="E866" s="733">
        <v>50113001</v>
      </c>
      <c r="F866" s="732" t="s">
        <v>675</v>
      </c>
      <c r="G866" s="731" t="s">
        <v>676</v>
      </c>
      <c r="H866" s="731">
        <v>242669</v>
      </c>
      <c r="I866" s="731">
        <v>242669</v>
      </c>
      <c r="J866" s="731" t="s">
        <v>1052</v>
      </c>
      <c r="K866" s="731" t="s">
        <v>1053</v>
      </c>
      <c r="L866" s="734">
        <v>125.50000000000001</v>
      </c>
      <c r="M866" s="734">
        <v>3</v>
      </c>
      <c r="N866" s="735">
        <v>376.50000000000006</v>
      </c>
    </row>
    <row r="867" spans="1:14" ht="14.45" customHeight="1" x14ac:dyDescent="0.2">
      <c r="A867" s="729" t="s">
        <v>588</v>
      </c>
      <c r="B867" s="730" t="s">
        <v>589</v>
      </c>
      <c r="C867" s="731" t="s">
        <v>633</v>
      </c>
      <c r="D867" s="732" t="s">
        <v>634</v>
      </c>
      <c r="E867" s="733">
        <v>50113001</v>
      </c>
      <c r="F867" s="732" t="s">
        <v>675</v>
      </c>
      <c r="G867" s="731" t="s">
        <v>676</v>
      </c>
      <c r="H867" s="731">
        <v>243142</v>
      </c>
      <c r="I867" s="731">
        <v>243142</v>
      </c>
      <c r="J867" s="731" t="s">
        <v>1958</v>
      </c>
      <c r="K867" s="731" t="s">
        <v>1959</v>
      </c>
      <c r="L867" s="734">
        <v>178.15</v>
      </c>
      <c r="M867" s="734">
        <v>2</v>
      </c>
      <c r="N867" s="735">
        <v>356.3</v>
      </c>
    </row>
    <row r="868" spans="1:14" ht="14.45" customHeight="1" x14ac:dyDescent="0.2">
      <c r="A868" s="729" t="s">
        <v>588</v>
      </c>
      <c r="B868" s="730" t="s">
        <v>589</v>
      </c>
      <c r="C868" s="731" t="s">
        <v>633</v>
      </c>
      <c r="D868" s="732" t="s">
        <v>634</v>
      </c>
      <c r="E868" s="733">
        <v>50113001</v>
      </c>
      <c r="F868" s="732" t="s">
        <v>675</v>
      </c>
      <c r="G868" s="731" t="s">
        <v>687</v>
      </c>
      <c r="H868" s="731">
        <v>213477</v>
      </c>
      <c r="I868" s="731">
        <v>213477</v>
      </c>
      <c r="J868" s="731" t="s">
        <v>1055</v>
      </c>
      <c r="K868" s="731" t="s">
        <v>1056</v>
      </c>
      <c r="L868" s="734">
        <v>3299.9518749999997</v>
      </c>
      <c r="M868" s="734">
        <v>32</v>
      </c>
      <c r="N868" s="735">
        <v>105598.45999999999</v>
      </c>
    </row>
    <row r="869" spans="1:14" ht="14.45" customHeight="1" x14ac:dyDescent="0.2">
      <c r="A869" s="729" t="s">
        <v>588</v>
      </c>
      <c r="B869" s="730" t="s">
        <v>589</v>
      </c>
      <c r="C869" s="731" t="s">
        <v>633</v>
      </c>
      <c r="D869" s="732" t="s">
        <v>634</v>
      </c>
      <c r="E869" s="733">
        <v>50113001</v>
      </c>
      <c r="F869" s="732" t="s">
        <v>675</v>
      </c>
      <c r="G869" s="731" t="s">
        <v>676</v>
      </c>
      <c r="H869" s="731">
        <v>33781</v>
      </c>
      <c r="I869" s="731">
        <v>33781</v>
      </c>
      <c r="J869" s="731" t="s">
        <v>1960</v>
      </c>
      <c r="K869" s="731" t="s">
        <v>1669</v>
      </c>
      <c r="L869" s="734">
        <v>96.600000000000009</v>
      </c>
      <c r="M869" s="734">
        <v>2</v>
      </c>
      <c r="N869" s="735">
        <v>193.20000000000002</v>
      </c>
    </row>
    <row r="870" spans="1:14" ht="14.45" customHeight="1" x14ac:dyDescent="0.2">
      <c r="A870" s="729" t="s">
        <v>588</v>
      </c>
      <c r="B870" s="730" t="s">
        <v>589</v>
      </c>
      <c r="C870" s="731" t="s">
        <v>633</v>
      </c>
      <c r="D870" s="732" t="s">
        <v>634</v>
      </c>
      <c r="E870" s="733">
        <v>50113001</v>
      </c>
      <c r="F870" s="732" t="s">
        <v>675</v>
      </c>
      <c r="G870" s="731" t="s">
        <v>329</v>
      </c>
      <c r="H870" s="731">
        <v>198219</v>
      </c>
      <c r="I870" s="731">
        <v>98219</v>
      </c>
      <c r="J870" s="731" t="s">
        <v>1057</v>
      </c>
      <c r="K870" s="731" t="s">
        <v>1058</v>
      </c>
      <c r="L870" s="734">
        <v>59.820000000000007</v>
      </c>
      <c r="M870" s="734">
        <v>5</v>
      </c>
      <c r="N870" s="735">
        <v>299.10000000000002</v>
      </c>
    </row>
    <row r="871" spans="1:14" ht="14.45" customHeight="1" x14ac:dyDescent="0.2">
      <c r="A871" s="729" t="s">
        <v>588</v>
      </c>
      <c r="B871" s="730" t="s">
        <v>589</v>
      </c>
      <c r="C871" s="731" t="s">
        <v>633</v>
      </c>
      <c r="D871" s="732" t="s">
        <v>634</v>
      </c>
      <c r="E871" s="733">
        <v>50113001</v>
      </c>
      <c r="F871" s="732" t="s">
        <v>675</v>
      </c>
      <c r="G871" s="731" t="s">
        <v>687</v>
      </c>
      <c r="H871" s="731">
        <v>156810</v>
      </c>
      <c r="I871" s="731">
        <v>56810</v>
      </c>
      <c r="J871" s="731" t="s">
        <v>1961</v>
      </c>
      <c r="K871" s="731" t="s">
        <v>959</v>
      </c>
      <c r="L871" s="734">
        <v>69.38</v>
      </c>
      <c r="M871" s="734">
        <v>1</v>
      </c>
      <c r="N871" s="735">
        <v>69.38</v>
      </c>
    </row>
    <row r="872" spans="1:14" ht="14.45" customHeight="1" x14ac:dyDescent="0.2">
      <c r="A872" s="729" t="s">
        <v>588</v>
      </c>
      <c r="B872" s="730" t="s">
        <v>589</v>
      </c>
      <c r="C872" s="731" t="s">
        <v>633</v>
      </c>
      <c r="D872" s="732" t="s">
        <v>634</v>
      </c>
      <c r="E872" s="733">
        <v>50113001</v>
      </c>
      <c r="F872" s="732" t="s">
        <v>675</v>
      </c>
      <c r="G872" s="731" t="s">
        <v>687</v>
      </c>
      <c r="H872" s="731">
        <v>156811</v>
      </c>
      <c r="I872" s="731">
        <v>56811</v>
      </c>
      <c r="J872" s="731" t="s">
        <v>1961</v>
      </c>
      <c r="K872" s="731" t="s">
        <v>1962</v>
      </c>
      <c r="L872" s="734">
        <v>151.24</v>
      </c>
      <c r="M872" s="734">
        <v>1</v>
      </c>
      <c r="N872" s="735">
        <v>151.24</v>
      </c>
    </row>
    <row r="873" spans="1:14" ht="14.45" customHeight="1" x14ac:dyDescent="0.2">
      <c r="A873" s="729" t="s">
        <v>588</v>
      </c>
      <c r="B873" s="730" t="s">
        <v>589</v>
      </c>
      <c r="C873" s="731" t="s">
        <v>633</v>
      </c>
      <c r="D873" s="732" t="s">
        <v>634</v>
      </c>
      <c r="E873" s="733">
        <v>50113001</v>
      </c>
      <c r="F873" s="732" t="s">
        <v>675</v>
      </c>
      <c r="G873" s="731" t="s">
        <v>687</v>
      </c>
      <c r="H873" s="731">
        <v>156805</v>
      </c>
      <c r="I873" s="731">
        <v>56805</v>
      </c>
      <c r="J873" s="731" t="s">
        <v>1059</v>
      </c>
      <c r="K873" s="731" t="s">
        <v>1060</v>
      </c>
      <c r="L873" s="734">
        <v>58.140000000000015</v>
      </c>
      <c r="M873" s="734">
        <v>3</v>
      </c>
      <c r="N873" s="735">
        <v>174.42000000000004</v>
      </c>
    </row>
    <row r="874" spans="1:14" ht="14.45" customHeight="1" x14ac:dyDescent="0.2">
      <c r="A874" s="729" t="s">
        <v>588</v>
      </c>
      <c r="B874" s="730" t="s">
        <v>589</v>
      </c>
      <c r="C874" s="731" t="s">
        <v>633</v>
      </c>
      <c r="D874" s="732" t="s">
        <v>634</v>
      </c>
      <c r="E874" s="733">
        <v>50113001</v>
      </c>
      <c r="F874" s="732" t="s">
        <v>675</v>
      </c>
      <c r="G874" s="731" t="s">
        <v>687</v>
      </c>
      <c r="H874" s="731">
        <v>156804</v>
      </c>
      <c r="I874" s="731">
        <v>56804</v>
      </c>
      <c r="J874" s="731" t="s">
        <v>1059</v>
      </c>
      <c r="K874" s="731" t="s">
        <v>1058</v>
      </c>
      <c r="L874" s="734">
        <v>31.583333333333332</v>
      </c>
      <c r="M874" s="734">
        <v>21</v>
      </c>
      <c r="N874" s="735">
        <v>663.25</v>
      </c>
    </row>
    <row r="875" spans="1:14" ht="14.45" customHeight="1" x14ac:dyDescent="0.2">
      <c r="A875" s="729" t="s">
        <v>588</v>
      </c>
      <c r="B875" s="730" t="s">
        <v>589</v>
      </c>
      <c r="C875" s="731" t="s">
        <v>633</v>
      </c>
      <c r="D875" s="732" t="s">
        <v>634</v>
      </c>
      <c r="E875" s="733">
        <v>50113001</v>
      </c>
      <c r="F875" s="732" t="s">
        <v>675</v>
      </c>
      <c r="G875" s="731" t="s">
        <v>687</v>
      </c>
      <c r="H875" s="731">
        <v>214036</v>
      </c>
      <c r="I875" s="731">
        <v>214036</v>
      </c>
      <c r="J875" s="731" t="s">
        <v>1063</v>
      </c>
      <c r="K875" s="731" t="s">
        <v>1064</v>
      </c>
      <c r="L875" s="734">
        <v>40.349999999999994</v>
      </c>
      <c r="M875" s="734">
        <v>13</v>
      </c>
      <c r="N875" s="735">
        <v>524.54999999999995</v>
      </c>
    </row>
    <row r="876" spans="1:14" ht="14.45" customHeight="1" x14ac:dyDescent="0.2">
      <c r="A876" s="729" t="s">
        <v>588</v>
      </c>
      <c r="B876" s="730" t="s">
        <v>589</v>
      </c>
      <c r="C876" s="731" t="s">
        <v>633</v>
      </c>
      <c r="D876" s="732" t="s">
        <v>634</v>
      </c>
      <c r="E876" s="733">
        <v>50113001</v>
      </c>
      <c r="F876" s="732" t="s">
        <v>675</v>
      </c>
      <c r="G876" s="731" t="s">
        <v>687</v>
      </c>
      <c r="H876" s="731">
        <v>239807</v>
      </c>
      <c r="I876" s="731">
        <v>239807</v>
      </c>
      <c r="J876" s="731" t="s">
        <v>1063</v>
      </c>
      <c r="K876" s="731" t="s">
        <v>1064</v>
      </c>
      <c r="L876" s="734">
        <v>40.383684210526312</v>
      </c>
      <c r="M876" s="734">
        <v>19</v>
      </c>
      <c r="N876" s="735">
        <v>767.29</v>
      </c>
    </row>
    <row r="877" spans="1:14" ht="14.45" customHeight="1" x14ac:dyDescent="0.2">
      <c r="A877" s="729" t="s">
        <v>588</v>
      </c>
      <c r="B877" s="730" t="s">
        <v>589</v>
      </c>
      <c r="C877" s="731" t="s">
        <v>633</v>
      </c>
      <c r="D877" s="732" t="s">
        <v>634</v>
      </c>
      <c r="E877" s="733">
        <v>50113001</v>
      </c>
      <c r="F877" s="732" t="s">
        <v>675</v>
      </c>
      <c r="G877" s="731" t="s">
        <v>676</v>
      </c>
      <c r="H877" s="731">
        <v>199333</v>
      </c>
      <c r="I877" s="731">
        <v>99333</v>
      </c>
      <c r="J877" s="731" t="s">
        <v>1067</v>
      </c>
      <c r="K877" s="731" t="s">
        <v>1068</v>
      </c>
      <c r="L877" s="734">
        <v>246.79333333333329</v>
      </c>
      <c r="M877" s="734">
        <v>6</v>
      </c>
      <c r="N877" s="735">
        <v>1480.7599999999998</v>
      </c>
    </row>
    <row r="878" spans="1:14" ht="14.45" customHeight="1" x14ac:dyDescent="0.2">
      <c r="A878" s="729" t="s">
        <v>588</v>
      </c>
      <c r="B878" s="730" t="s">
        <v>589</v>
      </c>
      <c r="C878" s="731" t="s">
        <v>633</v>
      </c>
      <c r="D878" s="732" t="s">
        <v>634</v>
      </c>
      <c r="E878" s="733">
        <v>50113001</v>
      </c>
      <c r="F878" s="732" t="s">
        <v>675</v>
      </c>
      <c r="G878" s="731" t="s">
        <v>676</v>
      </c>
      <c r="H878" s="731">
        <v>221744</v>
      </c>
      <c r="I878" s="731">
        <v>221744</v>
      </c>
      <c r="J878" s="731" t="s">
        <v>1069</v>
      </c>
      <c r="K878" s="731" t="s">
        <v>1070</v>
      </c>
      <c r="L878" s="734">
        <v>41.97</v>
      </c>
      <c r="M878" s="734">
        <v>10</v>
      </c>
      <c r="N878" s="735">
        <v>419.7</v>
      </c>
    </row>
    <row r="879" spans="1:14" ht="14.45" customHeight="1" x14ac:dyDescent="0.2">
      <c r="A879" s="729" t="s">
        <v>588</v>
      </c>
      <c r="B879" s="730" t="s">
        <v>589</v>
      </c>
      <c r="C879" s="731" t="s">
        <v>633</v>
      </c>
      <c r="D879" s="732" t="s">
        <v>634</v>
      </c>
      <c r="E879" s="733">
        <v>50113001</v>
      </c>
      <c r="F879" s="732" t="s">
        <v>675</v>
      </c>
      <c r="G879" s="731" t="s">
        <v>676</v>
      </c>
      <c r="H879" s="731">
        <v>198864</v>
      </c>
      <c r="I879" s="731">
        <v>98864</v>
      </c>
      <c r="J879" s="731" t="s">
        <v>692</v>
      </c>
      <c r="K879" s="731" t="s">
        <v>693</v>
      </c>
      <c r="L879" s="734">
        <v>537.87000000000012</v>
      </c>
      <c r="M879" s="734">
        <v>77</v>
      </c>
      <c r="N879" s="735">
        <v>41415.990000000013</v>
      </c>
    </row>
    <row r="880" spans="1:14" ht="14.45" customHeight="1" x14ac:dyDescent="0.2">
      <c r="A880" s="729" t="s">
        <v>588</v>
      </c>
      <c r="B880" s="730" t="s">
        <v>589</v>
      </c>
      <c r="C880" s="731" t="s">
        <v>633</v>
      </c>
      <c r="D880" s="732" t="s">
        <v>634</v>
      </c>
      <c r="E880" s="733">
        <v>50113001</v>
      </c>
      <c r="F880" s="732" t="s">
        <v>675</v>
      </c>
      <c r="G880" s="731" t="s">
        <v>676</v>
      </c>
      <c r="H880" s="731">
        <v>198872</v>
      </c>
      <c r="I880" s="731">
        <v>98872</v>
      </c>
      <c r="J880" s="731" t="s">
        <v>692</v>
      </c>
      <c r="K880" s="731" t="s">
        <v>694</v>
      </c>
      <c r="L880" s="734">
        <v>312.84000000000009</v>
      </c>
      <c r="M880" s="734">
        <v>52</v>
      </c>
      <c r="N880" s="735">
        <v>16267.680000000004</v>
      </c>
    </row>
    <row r="881" spans="1:14" ht="14.45" customHeight="1" x14ac:dyDescent="0.2">
      <c r="A881" s="729" t="s">
        <v>588</v>
      </c>
      <c r="B881" s="730" t="s">
        <v>589</v>
      </c>
      <c r="C881" s="731" t="s">
        <v>633</v>
      </c>
      <c r="D881" s="732" t="s">
        <v>634</v>
      </c>
      <c r="E881" s="733">
        <v>50113001</v>
      </c>
      <c r="F881" s="732" t="s">
        <v>675</v>
      </c>
      <c r="G881" s="731" t="s">
        <v>676</v>
      </c>
      <c r="H881" s="731">
        <v>198876</v>
      </c>
      <c r="I881" s="731">
        <v>98876</v>
      </c>
      <c r="J881" s="731" t="s">
        <v>692</v>
      </c>
      <c r="K881" s="731" t="s">
        <v>1072</v>
      </c>
      <c r="L881" s="734">
        <v>255.2</v>
      </c>
      <c r="M881" s="734">
        <v>1</v>
      </c>
      <c r="N881" s="735">
        <v>255.2</v>
      </c>
    </row>
    <row r="882" spans="1:14" ht="14.45" customHeight="1" x14ac:dyDescent="0.2">
      <c r="A882" s="729" t="s">
        <v>588</v>
      </c>
      <c r="B882" s="730" t="s">
        <v>589</v>
      </c>
      <c r="C882" s="731" t="s">
        <v>633</v>
      </c>
      <c r="D882" s="732" t="s">
        <v>634</v>
      </c>
      <c r="E882" s="733">
        <v>50113001</v>
      </c>
      <c r="F882" s="732" t="s">
        <v>675</v>
      </c>
      <c r="G882" s="731" t="s">
        <v>676</v>
      </c>
      <c r="H882" s="731">
        <v>111242</v>
      </c>
      <c r="I882" s="731">
        <v>11242</v>
      </c>
      <c r="J882" s="731" t="s">
        <v>1077</v>
      </c>
      <c r="K882" s="731" t="s">
        <v>1079</v>
      </c>
      <c r="L882" s="734">
        <v>145.84000000000006</v>
      </c>
      <c r="M882" s="734">
        <v>14</v>
      </c>
      <c r="N882" s="735">
        <v>2041.7600000000007</v>
      </c>
    </row>
    <row r="883" spans="1:14" ht="14.45" customHeight="1" x14ac:dyDescent="0.2">
      <c r="A883" s="729" t="s">
        <v>588</v>
      </c>
      <c r="B883" s="730" t="s">
        <v>589</v>
      </c>
      <c r="C883" s="731" t="s">
        <v>633</v>
      </c>
      <c r="D883" s="732" t="s">
        <v>634</v>
      </c>
      <c r="E883" s="733">
        <v>50113001</v>
      </c>
      <c r="F883" s="732" t="s">
        <v>675</v>
      </c>
      <c r="G883" s="731" t="s">
        <v>676</v>
      </c>
      <c r="H883" s="731">
        <v>111243</v>
      </c>
      <c r="I883" s="731">
        <v>11243</v>
      </c>
      <c r="J883" s="731" t="s">
        <v>1077</v>
      </c>
      <c r="K883" s="731" t="s">
        <v>1078</v>
      </c>
      <c r="L883" s="734">
        <v>241.18000000000004</v>
      </c>
      <c r="M883" s="734">
        <v>9</v>
      </c>
      <c r="N883" s="735">
        <v>2170.6200000000003</v>
      </c>
    </row>
    <row r="884" spans="1:14" ht="14.45" customHeight="1" x14ac:dyDescent="0.2">
      <c r="A884" s="729" t="s">
        <v>588</v>
      </c>
      <c r="B884" s="730" t="s">
        <v>589</v>
      </c>
      <c r="C884" s="731" t="s">
        <v>633</v>
      </c>
      <c r="D884" s="732" t="s">
        <v>634</v>
      </c>
      <c r="E884" s="733">
        <v>50113001</v>
      </c>
      <c r="F884" s="732" t="s">
        <v>675</v>
      </c>
      <c r="G884" s="731" t="s">
        <v>676</v>
      </c>
      <c r="H884" s="731">
        <v>31915</v>
      </c>
      <c r="I884" s="731">
        <v>31915</v>
      </c>
      <c r="J884" s="731" t="s">
        <v>1082</v>
      </c>
      <c r="K884" s="731" t="s">
        <v>1083</v>
      </c>
      <c r="L884" s="734">
        <v>173.68999999999994</v>
      </c>
      <c r="M884" s="734">
        <v>37</v>
      </c>
      <c r="N884" s="735">
        <v>6426.5299999999979</v>
      </c>
    </row>
    <row r="885" spans="1:14" ht="14.45" customHeight="1" x14ac:dyDescent="0.2">
      <c r="A885" s="729" t="s">
        <v>588</v>
      </c>
      <c r="B885" s="730" t="s">
        <v>589</v>
      </c>
      <c r="C885" s="731" t="s">
        <v>633</v>
      </c>
      <c r="D885" s="732" t="s">
        <v>634</v>
      </c>
      <c r="E885" s="733">
        <v>50113001</v>
      </c>
      <c r="F885" s="732" t="s">
        <v>675</v>
      </c>
      <c r="G885" s="731" t="s">
        <v>676</v>
      </c>
      <c r="H885" s="731">
        <v>47706</v>
      </c>
      <c r="I885" s="731">
        <v>47706</v>
      </c>
      <c r="J885" s="731" t="s">
        <v>1084</v>
      </c>
      <c r="K885" s="731" t="s">
        <v>1085</v>
      </c>
      <c r="L885" s="734">
        <v>288.52999999999997</v>
      </c>
      <c r="M885" s="734">
        <v>2</v>
      </c>
      <c r="N885" s="735">
        <v>577.05999999999995</v>
      </c>
    </row>
    <row r="886" spans="1:14" ht="14.45" customHeight="1" x14ac:dyDescent="0.2">
      <c r="A886" s="729" t="s">
        <v>588</v>
      </c>
      <c r="B886" s="730" t="s">
        <v>589</v>
      </c>
      <c r="C886" s="731" t="s">
        <v>633</v>
      </c>
      <c r="D886" s="732" t="s">
        <v>634</v>
      </c>
      <c r="E886" s="733">
        <v>50113001</v>
      </c>
      <c r="F886" s="732" t="s">
        <v>675</v>
      </c>
      <c r="G886" s="731" t="s">
        <v>676</v>
      </c>
      <c r="H886" s="731">
        <v>47256</v>
      </c>
      <c r="I886" s="731">
        <v>47256</v>
      </c>
      <c r="J886" s="731" t="s">
        <v>1089</v>
      </c>
      <c r="K886" s="731" t="s">
        <v>1091</v>
      </c>
      <c r="L886" s="734">
        <v>222.20000000000002</v>
      </c>
      <c r="M886" s="734">
        <v>31</v>
      </c>
      <c r="N886" s="735">
        <v>6888.2000000000007</v>
      </c>
    </row>
    <row r="887" spans="1:14" ht="14.45" customHeight="1" x14ac:dyDescent="0.2">
      <c r="A887" s="729" t="s">
        <v>588</v>
      </c>
      <c r="B887" s="730" t="s">
        <v>589</v>
      </c>
      <c r="C887" s="731" t="s">
        <v>633</v>
      </c>
      <c r="D887" s="732" t="s">
        <v>634</v>
      </c>
      <c r="E887" s="733">
        <v>50113001</v>
      </c>
      <c r="F887" s="732" t="s">
        <v>675</v>
      </c>
      <c r="G887" s="731" t="s">
        <v>676</v>
      </c>
      <c r="H887" s="731">
        <v>47244</v>
      </c>
      <c r="I887" s="731">
        <v>47244</v>
      </c>
      <c r="J887" s="731" t="s">
        <v>1089</v>
      </c>
      <c r="K887" s="731" t="s">
        <v>1083</v>
      </c>
      <c r="L887" s="734">
        <v>143</v>
      </c>
      <c r="M887" s="734">
        <v>65</v>
      </c>
      <c r="N887" s="735">
        <v>9295</v>
      </c>
    </row>
    <row r="888" spans="1:14" ht="14.45" customHeight="1" x14ac:dyDescent="0.2">
      <c r="A888" s="729" t="s">
        <v>588</v>
      </c>
      <c r="B888" s="730" t="s">
        <v>589</v>
      </c>
      <c r="C888" s="731" t="s">
        <v>633</v>
      </c>
      <c r="D888" s="732" t="s">
        <v>634</v>
      </c>
      <c r="E888" s="733">
        <v>50113001</v>
      </c>
      <c r="F888" s="732" t="s">
        <v>675</v>
      </c>
      <c r="G888" s="731" t="s">
        <v>676</v>
      </c>
      <c r="H888" s="731">
        <v>47249</v>
      </c>
      <c r="I888" s="731">
        <v>47249</v>
      </c>
      <c r="J888" s="731" t="s">
        <v>1089</v>
      </c>
      <c r="K888" s="731" t="s">
        <v>1090</v>
      </c>
      <c r="L888" s="734">
        <v>126.5</v>
      </c>
      <c r="M888" s="734">
        <v>13</v>
      </c>
      <c r="N888" s="735">
        <v>1644.5</v>
      </c>
    </row>
    <row r="889" spans="1:14" ht="14.45" customHeight="1" x14ac:dyDescent="0.2">
      <c r="A889" s="729" t="s">
        <v>588</v>
      </c>
      <c r="B889" s="730" t="s">
        <v>589</v>
      </c>
      <c r="C889" s="731" t="s">
        <v>633</v>
      </c>
      <c r="D889" s="732" t="s">
        <v>634</v>
      </c>
      <c r="E889" s="733">
        <v>50113001</v>
      </c>
      <c r="F889" s="732" t="s">
        <v>675</v>
      </c>
      <c r="G889" s="731" t="s">
        <v>676</v>
      </c>
      <c r="H889" s="731">
        <v>98901</v>
      </c>
      <c r="I889" s="731">
        <v>98901</v>
      </c>
      <c r="J889" s="731" t="s">
        <v>1092</v>
      </c>
      <c r="K889" s="731" t="s">
        <v>1072</v>
      </c>
      <c r="L889" s="734">
        <v>320.22000000000003</v>
      </c>
      <c r="M889" s="734">
        <v>1</v>
      </c>
      <c r="N889" s="735">
        <v>320.22000000000003</v>
      </c>
    </row>
    <row r="890" spans="1:14" ht="14.45" customHeight="1" x14ac:dyDescent="0.2">
      <c r="A890" s="729" t="s">
        <v>588</v>
      </c>
      <c r="B890" s="730" t="s">
        <v>589</v>
      </c>
      <c r="C890" s="731" t="s">
        <v>633</v>
      </c>
      <c r="D890" s="732" t="s">
        <v>634</v>
      </c>
      <c r="E890" s="733">
        <v>50113001</v>
      </c>
      <c r="F890" s="732" t="s">
        <v>675</v>
      </c>
      <c r="G890" s="731" t="s">
        <v>676</v>
      </c>
      <c r="H890" s="731">
        <v>106093</v>
      </c>
      <c r="I890" s="731">
        <v>6093</v>
      </c>
      <c r="J890" s="731" t="s">
        <v>1097</v>
      </c>
      <c r="K890" s="731" t="s">
        <v>1098</v>
      </c>
      <c r="L890" s="734">
        <v>171.44999999999993</v>
      </c>
      <c r="M890" s="734">
        <v>3</v>
      </c>
      <c r="N890" s="735">
        <v>514.3499999999998</v>
      </c>
    </row>
    <row r="891" spans="1:14" ht="14.45" customHeight="1" x14ac:dyDescent="0.2">
      <c r="A891" s="729" t="s">
        <v>588</v>
      </c>
      <c r="B891" s="730" t="s">
        <v>589</v>
      </c>
      <c r="C891" s="731" t="s">
        <v>633</v>
      </c>
      <c r="D891" s="732" t="s">
        <v>634</v>
      </c>
      <c r="E891" s="733">
        <v>50113001</v>
      </c>
      <c r="F891" s="732" t="s">
        <v>675</v>
      </c>
      <c r="G891" s="731" t="s">
        <v>676</v>
      </c>
      <c r="H891" s="731">
        <v>106091</v>
      </c>
      <c r="I891" s="731">
        <v>6091</v>
      </c>
      <c r="J891" s="731" t="s">
        <v>1097</v>
      </c>
      <c r="K891" s="731" t="s">
        <v>1963</v>
      </c>
      <c r="L891" s="734">
        <v>89.65</v>
      </c>
      <c r="M891" s="734">
        <v>5</v>
      </c>
      <c r="N891" s="735">
        <v>448.25000000000006</v>
      </c>
    </row>
    <row r="892" spans="1:14" ht="14.45" customHeight="1" x14ac:dyDescent="0.2">
      <c r="A892" s="729" t="s">
        <v>588</v>
      </c>
      <c r="B892" s="730" t="s">
        <v>589</v>
      </c>
      <c r="C892" s="731" t="s">
        <v>633</v>
      </c>
      <c r="D892" s="732" t="s">
        <v>634</v>
      </c>
      <c r="E892" s="733">
        <v>50113001</v>
      </c>
      <c r="F892" s="732" t="s">
        <v>675</v>
      </c>
      <c r="G892" s="731" t="s">
        <v>676</v>
      </c>
      <c r="H892" s="731">
        <v>106092</v>
      </c>
      <c r="I892" s="731">
        <v>6092</v>
      </c>
      <c r="J892" s="731" t="s">
        <v>1099</v>
      </c>
      <c r="K892" s="731" t="s">
        <v>1100</v>
      </c>
      <c r="L892" s="734">
        <v>280.05399999999997</v>
      </c>
      <c r="M892" s="734">
        <v>25</v>
      </c>
      <c r="N892" s="735">
        <v>7001.3499999999995</v>
      </c>
    </row>
    <row r="893" spans="1:14" ht="14.45" customHeight="1" x14ac:dyDescent="0.2">
      <c r="A893" s="729" t="s">
        <v>588</v>
      </c>
      <c r="B893" s="730" t="s">
        <v>589</v>
      </c>
      <c r="C893" s="731" t="s">
        <v>633</v>
      </c>
      <c r="D893" s="732" t="s">
        <v>634</v>
      </c>
      <c r="E893" s="733">
        <v>50113001</v>
      </c>
      <c r="F893" s="732" t="s">
        <v>675</v>
      </c>
      <c r="G893" s="731" t="s">
        <v>676</v>
      </c>
      <c r="H893" s="731">
        <v>102539</v>
      </c>
      <c r="I893" s="731">
        <v>2539</v>
      </c>
      <c r="J893" s="731" t="s">
        <v>1964</v>
      </c>
      <c r="K893" s="731" t="s">
        <v>1965</v>
      </c>
      <c r="L893" s="734">
        <v>52.561030927835056</v>
      </c>
      <c r="M893" s="734">
        <v>97</v>
      </c>
      <c r="N893" s="735">
        <v>5098.42</v>
      </c>
    </row>
    <row r="894" spans="1:14" ht="14.45" customHeight="1" x14ac:dyDescent="0.2">
      <c r="A894" s="729" t="s">
        <v>588</v>
      </c>
      <c r="B894" s="730" t="s">
        <v>589</v>
      </c>
      <c r="C894" s="731" t="s">
        <v>633</v>
      </c>
      <c r="D894" s="732" t="s">
        <v>634</v>
      </c>
      <c r="E894" s="733">
        <v>50113001</v>
      </c>
      <c r="F894" s="732" t="s">
        <v>675</v>
      </c>
      <c r="G894" s="731" t="s">
        <v>676</v>
      </c>
      <c r="H894" s="731">
        <v>102537</v>
      </c>
      <c r="I894" s="731">
        <v>2537</v>
      </c>
      <c r="J894" s="731" t="s">
        <v>1964</v>
      </c>
      <c r="K894" s="731" t="s">
        <v>1966</v>
      </c>
      <c r="L894" s="734">
        <v>38.299999999999997</v>
      </c>
      <c r="M894" s="734">
        <v>2</v>
      </c>
      <c r="N894" s="735">
        <v>76.599999999999994</v>
      </c>
    </row>
    <row r="895" spans="1:14" ht="14.45" customHeight="1" x14ac:dyDescent="0.2">
      <c r="A895" s="729" t="s">
        <v>588</v>
      </c>
      <c r="B895" s="730" t="s">
        <v>589</v>
      </c>
      <c r="C895" s="731" t="s">
        <v>633</v>
      </c>
      <c r="D895" s="732" t="s">
        <v>634</v>
      </c>
      <c r="E895" s="733">
        <v>50113001</v>
      </c>
      <c r="F895" s="732" t="s">
        <v>675</v>
      </c>
      <c r="G895" s="731" t="s">
        <v>676</v>
      </c>
      <c r="H895" s="731">
        <v>215605</v>
      </c>
      <c r="I895" s="731">
        <v>215605</v>
      </c>
      <c r="J895" s="731" t="s">
        <v>1101</v>
      </c>
      <c r="K895" s="731" t="s">
        <v>1102</v>
      </c>
      <c r="L895" s="734">
        <v>28.270000000000007</v>
      </c>
      <c r="M895" s="734">
        <v>2</v>
      </c>
      <c r="N895" s="735">
        <v>56.540000000000013</v>
      </c>
    </row>
    <row r="896" spans="1:14" ht="14.45" customHeight="1" x14ac:dyDescent="0.2">
      <c r="A896" s="729" t="s">
        <v>588</v>
      </c>
      <c r="B896" s="730" t="s">
        <v>589</v>
      </c>
      <c r="C896" s="731" t="s">
        <v>633</v>
      </c>
      <c r="D896" s="732" t="s">
        <v>634</v>
      </c>
      <c r="E896" s="733">
        <v>50113001</v>
      </c>
      <c r="F896" s="732" t="s">
        <v>675</v>
      </c>
      <c r="G896" s="731" t="s">
        <v>676</v>
      </c>
      <c r="H896" s="731">
        <v>125366</v>
      </c>
      <c r="I896" s="731">
        <v>25366</v>
      </c>
      <c r="J896" s="731" t="s">
        <v>1101</v>
      </c>
      <c r="K896" s="731" t="s">
        <v>1103</v>
      </c>
      <c r="L896" s="734">
        <v>67.071999999999989</v>
      </c>
      <c r="M896" s="734">
        <v>15</v>
      </c>
      <c r="N896" s="735">
        <v>1006.0799999999998</v>
      </c>
    </row>
    <row r="897" spans="1:14" ht="14.45" customHeight="1" x14ac:dyDescent="0.2">
      <c r="A897" s="729" t="s">
        <v>588</v>
      </c>
      <c r="B897" s="730" t="s">
        <v>589</v>
      </c>
      <c r="C897" s="731" t="s">
        <v>633</v>
      </c>
      <c r="D897" s="732" t="s">
        <v>634</v>
      </c>
      <c r="E897" s="733">
        <v>50113001</v>
      </c>
      <c r="F897" s="732" t="s">
        <v>675</v>
      </c>
      <c r="G897" s="731" t="s">
        <v>687</v>
      </c>
      <c r="H897" s="731">
        <v>180050</v>
      </c>
      <c r="I897" s="731">
        <v>180050</v>
      </c>
      <c r="J897" s="731" t="s">
        <v>1967</v>
      </c>
      <c r="K897" s="731" t="s">
        <v>1102</v>
      </c>
      <c r="L897" s="734">
        <v>86.74</v>
      </c>
      <c r="M897" s="734">
        <v>1</v>
      </c>
      <c r="N897" s="735">
        <v>86.74</v>
      </c>
    </row>
    <row r="898" spans="1:14" ht="14.45" customHeight="1" x14ac:dyDescent="0.2">
      <c r="A898" s="729" t="s">
        <v>588</v>
      </c>
      <c r="B898" s="730" t="s">
        <v>589</v>
      </c>
      <c r="C898" s="731" t="s">
        <v>633</v>
      </c>
      <c r="D898" s="732" t="s">
        <v>634</v>
      </c>
      <c r="E898" s="733">
        <v>50113001</v>
      </c>
      <c r="F898" s="732" t="s">
        <v>675</v>
      </c>
      <c r="G898" s="731" t="s">
        <v>676</v>
      </c>
      <c r="H898" s="731">
        <v>849143</v>
      </c>
      <c r="I898" s="731">
        <v>155940</v>
      </c>
      <c r="J898" s="731" t="s">
        <v>1110</v>
      </c>
      <c r="K898" s="731" t="s">
        <v>329</v>
      </c>
      <c r="L898" s="734">
        <v>109.99</v>
      </c>
      <c r="M898" s="734">
        <v>1</v>
      </c>
      <c r="N898" s="735">
        <v>109.99</v>
      </c>
    </row>
    <row r="899" spans="1:14" ht="14.45" customHeight="1" x14ac:dyDescent="0.2">
      <c r="A899" s="729" t="s">
        <v>588</v>
      </c>
      <c r="B899" s="730" t="s">
        <v>589</v>
      </c>
      <c r="C899" s="731" t="s">
        <v>633</v>
      </c>
      <c r="D899" s="732" t="s">
        <v>634</v>
      </c>
      <c r="E899" s="733">
        <v>50113001</v>
      </c>
      <c r="F899" s="732" t="s">
        <v>675</v>
      </c>
      <c r="G899" s="731" t="s">
        <v>687</v>
      </c>
      <c r="H899" s="731">
        <v>100308</v>
      </c>
      <c r="I899" s="731">
        <v>100308</v>
      </c>
      <c r="J899" s="731" t="s">
        <v>1968</v>
      </c>
      <c r="K899" s="731" t="s">
        <v>1112</v>
      </c>
      <c r="L899" s="734">
        <v>39.729999999999997</v>
      </c>
      <c r="M899" s="734">
        <v>1</v>
      </c>
      <c r="N899" s="735">
        <v>39.729999999999997</v>
      </c>
    </row>
    <row r="900" spans="1:14" ht="14.45" customHeight="1" x14ac:dyDescent="0.2">
      <c r="A900" s="729" t="s">
        <v>588</v>
      </c>
      <c r="B900" s="730" t="s">
        <v>589</v>
      </c>
      <c r="C900" s="731" t="s">
        <v>633</v>
      </c>
      <c r="D900" s="732" t="s">
        <v>634</v>
      </c>
      <c r="E900" s="733">
        <v>50113001</v>
      </c>
      <c r="F900" s="732" t="s">
        <v>675</v>
      </c>
      <c r="G900" s="731" t="s">
        <v>687</v>
      </c>
      <c r="H900" s="731">
        <v>845593</v>
      </c>
      <c r="I900" s="731">
        <v>100304</v>
      </c>
      <c r="J900" s="731" t="s">
        <v>1968</v>
      </c>
      <c r="K900" s="731" t="s">
        <v>1113</v>
      </c>
      <c r="L900" s="734">
        <v>39.729999999999983</v>
      </c>
      <c r="M900" s="734">
        <v>1</v>
      </c>
      <c r="N900" s="735">
        <v>39.729999999999983</v>
      </c>
    </row>
    <row r="901" spans="1:14" ht="14.45" customHeight="1" x14ac:dyDescent="0.2">
      <c r="A901" s="729" t="s">
        <v>588</v>
      </c>
      <c r="B901" s="730" t="s">
        <v>589</v>
      </c>
      <c r="C901" s="731" t="s">
        <v>633</v>
      </c>
      <c r="D901" s="732" t="s">
        <v>634</v>
      </c>
      <c r="E901" s="733">
        <v>50113001</v>
      </c>
      <c r="F901" s="732" t="s">
        <v>675</v>
      </c>
      <c r="G901" s="731" t="s">
        <v>687</v>
      </c>
      <c r="H901" s="731">
        <v>100306</v>
      </c>
      <c r="I901" s="731">
        <v>100306</v>
      </c>
      <c r="J901" s="731" t="s">
        <v>1111</v>
      </c>
      <c r="K901" s="731" t="s">
        <v>1113</v>
      </c>
      <c r="L901" s="734">
        <v>60.59</v>
      </c>
      <c r="M901" s="734">
        <v>1</v>
      </c>
      <c r="N901" s="735">
        <v>60.59</v>
      </c>
    </row>
    <row r="902" spans="1:14" ht="14.45" customHeight="1" x14ac:dyDescent="0.2">
      <c r="A902" s="729" t="s">
        <v>588</v>
      </c>
      <c r="B902" s="730" t="s">
        <v>589</v>
      </c>
      <c r="C902" s="731" t="s">
        <v>633</v>
      </c>
      <c r="D902" s="732" t="s">
        <v>634</v>
      </c>
      <c r="E902" s="733">
        <v>50113001</v>
      </c>
      <c r="F902" s="732" t="s">
        <v>675</v>
      </c>
      <c r="G902" s="731" t="s">
        <v>676</v>
      </c>
      <c r="H902" s="731">
        <v>214355</v>
      </c>
      <c r="I902" s="731">
        <v>214355</v>
      </c>
      <c r="J902" s="731" t="s">
        <v>1114</v>
      </c>
      <c r="K902" s="731" t="s">
        <v>1115</v>
      </c>
      <c r="L902" s="734">
        <v>239.37846153846155</v>
      </c>
      <c r="M902" s="734">
        <v>13</v>
      </c>
      <c r="N902" s="735">
        <v>3111.92</v>
      </c>
    </row>
    <row r="903" spans="1:14" ht="14.45" customHeight="1" x14ac:dyDescent="0.2">
      <c r="A903" s="729" t="s">
        <v>588</v>
      </c>
      <c r="B903" s="730" t="s">
        <v>589</v>
      </c>
      <c r="C903" s="731" t="s">
        <v>633</v>
      </c>
      <c r="D903" s="732" t="s">
        <v>634</v>
      </c>
      <c r="E903" s="733">
        <v>50113001</v>
      </c>
      <c r="F903" s="732" t="s">
        <v>675</v>
      </c>
      <c r="G903" s="731" t="s">
        <v>676</v>
      </c>
      <c r="H903" s="731">
        <v>216572</v>
      </c>
      <c r="I903" s="731">
        <v>216572</v>
      </c>
      <c r="J903" s="731" t="s">
        <v>1116</v>
      </c>
      <c r="K903" s="731" t="s">
        <v>1117</v>
      </c>
      <c r="L903" s="734">
        <v>36.295714285714283</v>
      </c>
      <c r="M903" s="734">
        <v>70</v>
      </c>
      <c r="N903" s="735">
        <v>2540.6999999999998</v>
      </c>
    </row>
    <row r="904" spans="1:14" ht="14.45" customHeight="1" x14ac:dyDescent="0.2">
      <c r="A904" s="729" t="s">
        <v>588</v>
      </c>
      <c r="B904" s="730" t="s">
        <v>589</v>
      </c>
      <c r="C904" s="731" t="s">
        <v>633</v>
      </c>
      <c r="D904" s="732" t="s">
        <v>634</v>
      </c>
      <c r="E904" s="733">
        <v>50113001</v>
      </c>
      <c r="F904" s="732" t="s">
        <v>675</v>
      </c>
      <c r="G904" s="731" t="s">
        <v>676</v>
      </c>
      <c r="H904" s="731">
        <v>100168</v>
      </c>
      <c r="I904" s="731">
        <v>168</v>
      </c>
      <c r="J904" s="731" t="s">
        <v>1118</v>
      </c>
      <c r="K904" s="731" t="s">
        <v>1119</v>
      </c>
      <c r="L904" s="734">
        <v>43.09</v>
      </c>
      <c r="M904" s="734">
        <v>2</v>
      </c>
      <c r="N904" s="735">
        <v>86.18</v>
      </c>
    </row>
    <row r="905" spans="1:14" ht="14.45" customHeight="1" x14ac:dyDescent="0.2">
      <c r="A905" s="729" t="s">
        <v>588</v>
      </c>
      <c r="B905" s="730" t="s">
        <v>589</v>
      </c>
      <c r="C905" s="731" t="s">
        <v>633</v>
      </c>
      <c r="D905" s="732" t="s">
        <v>634</v>
      </c>
      <c r="E905" s="733">
        <v>50113001</v>
      </c>
      <c r="F905" s="732" t="s">
        <v>675</v>
      </c>
      <c r="G905" s="731" t="s">
        <v>676</v>
      </c>
      <c r="H905" s="731">
        <v>224464</v>
      </c>
      <c r="I905" s="731">
        <v>224464</v>
      </c>
      <c r="J905" s="731" t="s">
        <v>1969</v>
      </c>
      <c r="K905" s="731" t="s">
        <v>1970</v>
      </c>
      <c r="L905" s="734">
        <v>20.489999999999995</v>
      </c>
      <c r="M905" s="734">
        <v>9</v>
      </c>
      <c r="N905" s="735">
        <v>184.40999999999997</v>
      </c>
    </row>
    <row r="906" spans="1:14" ht="14.45" customHeight="1" x14ac:dyDescent="0.2">
      <c r="A906" s="729" t="s">
        <v>588</v>
      </c>
      <c r="B906" s="730" t="s">
        <v>589</v>
      </c>
      <c r="C906" s="731" t="s">
        <v>633</v>
      </c>
      <c r="D906" s="732" t="s">
        <v>634</v>
      </c>
      <c r="E906" s="733">
        <v>50113001</v>
      </c>
      <c r="F906" s="732" t="s">
        <v>675</v>
      </c>
      <c r="G906" s="731" t="s">
        <v>676</v>
      </c>
      <c r="H906" s="731">
        <v>223200</v>
      </c>
      <c r="I906" s="731">
        <v>223200</v>
      </c>
      <c r="J906" s="731" t="s">
        <v>1120</v>
      </c>
      <c r="K906" s="731" t="s">
        <v>1121</v>
      </c>
      <c r="L906" s="734">
        <v>139.24626213592234</v>
      </c>
      <c r="M906" s="734">
        <v>103</v>
      </c>
      <c r="N906" s="735">
        <v>14342.365</v>
      </c>
    </row>
    <row r="907" spans="1:14" ht="14.45" customHeight="1" x14ac:dyDescent="0.2">
      <c r="A907" s="729" t="s">
        <v>588</v>
      </c>
      <c r="B907" s="730" t="s">
        <v>589</v>
      </c>
      <c r="C907" s="731" t="s">
        <v>633</v>
      </c>
      <c r="D907" s="732" t="s">
        <v>634</v>
      </c>
      <c r="E907" s="733">
        <v>50113001</v>
      </c>
      <c r="F907" s="732" t="s">
        <v>675</v>
      </c>
      <c r="G907" s="731" t="s">
        <v>676</v>
      </c>
      <c r="H907" s="731">
        <v>847630</v>
      </c>
      <c r="I907" s="731">
        <v>0</v>
      </c>
      <c r="J907" s="731" t="s">
        <v>1971</v>
      </c>
      <c r="K907" s="731" t="s">
        <v>329</v>
      </c>
      <c r="L907" s="734">
        <v>237.04</v>
      </c>
      <c r="M907" s="734">
        <v>4</v>
      </c>
      <c r="N907" s="735">
        <v>948.16</v>
      </c>
    </row>
    <row r="908" spans="1:14" ht="14.45" customHeight="1" x14ac:dyDescent="0.2">
      <c r="A908" s="729" t="s">
        <v>588</v>
      </c>
      <c r="B908" s="730" t="s">
        <v>589</v>
      </c>
      <c r="C908" s="731" t="s">
        <v>633</v>
      </c>
      <c r="D908" s="732" t="s">
        <v>634</v>
      </c>
      <c r="E908" s="733">
        <v>50113001</v>
      </c>
      <c r="F908" s="732" t="s">
        <v>675</v>
      </c>
      <c r="G908" s="731" t="s">
        <v>676</v>
      </c>
      <c r="H908" s="731">
        <v>229793</v>
      </c>
      <c r="I908" s="731">
        <v>229793</v>
      </c>
      <c r="J908" s="731" t="s">
        <v>1972</v>
      </c>
      <c r="K908" s="731" t="s">
        <v>1973</v>
      </c>
      <c r="L908" s="734">
        <v>126.39999999999998</v>
      </c>
      <c r="M908" s="734">
        <v>1</v>
      </c>
      <c r="N908" s="735">
        <v>126.39999999999998</v>
      </c>
    </row>
    <row r="909" spans="1:14" ht="14.45" customHeight="1" x14ac:dyDescent="0.2">
      <c r="A909" s="729" t="s">
        <v>588</v>
      </c>
      <c r="B909" s="730" t="s">
        <v>589</v>
      </c>
      <c r="C909" s="731" t="s">
        <v>633</v>
      </c>
      <c r="D909" s="732" t="s">
        <v>634</v>
      </c>
      <c r="E909" s="733">
        <v>50113001</v>
      </c>
      <c r="F909" s="732" t="s">
        <v>675</v>
      </c>
      <c r="G909" s="731" t="s">
        <v>676</v>
      </c>
      <c r="H909" s="731">
        <v>203760</v>
      </c>
      <c r="I909" s="731">
        <v>203760</v>
      </c>
      <c r="J909" s="731" t="s">
        <v>1974</v>
      </c>
      <c r="K909" s="731" t="s">
        <v>1975</v>
      </c>
      <c r="L909" s="734">
        <v>151.07499999999999</v>
      </c>
      <c r="M909" s="734">
        <v>2</v>
      </c>
      <c r="N909" s="735">
        <v>302.14999999999998</v>
      </c>
    </row>
    <row r="910" spans="1:14" ht="14.45" customHeight="1" x14ac:dyDescent="0.2">
      <c r="A910" s="729" t="s">
        <v>588</v>
      </c>
      <c r="B910" s="730" t="s">
        <v>589</v>
      </c>
      <c r="C910" s="731" t="s">
        <v>633</v>
      </c>
      <c r="D910" s="732" t="s">
        <v>634</v>
      </c>
      <c r="E910" s="733">
        <v>50113001</v>
      </c>
      <c r="F910" s="732" t="s">
        <v>675</v>
      </c>
      <c r="G910" s="731" t="s">
        <v>676</v>
      </c>
      <c r="H910" s="731">
        <v>157608</v>
      </c>
      <c r="I910" s="731">
        <v>57608</v>
      </c>
      <c r="J910" s="731" t="s">
        <v>1135</v>
      </c>
      <c r="K910" s="731" t="s">
        <v>1976</v>
      </c>
      <c r="L910" s="734">
        <v>103.97200000000001</v>
      </c>
      <c r="M910" s="734">
        <v>5</v>
      </c>
      <c r="N910" s="735">
        <v>519.86</v>
      </c>
    </row>
    <row r="911" spans="1:14" ht="14.45" customHeight="1" x14ac:dyDescent="0.2">
      <c r="A911" s="729" t="s">
        <v>588</v>
      </c>
      <c r="B911" s="730" t="s">
        <v>589</v>
      </c>
      <c r="C911" s="731" t="s">
        <v>633</v>
      </c>
      <c r="D911" s="732" t="s">
        <v>634</v>
      </c>
      <c r="E911" s="733">
        <v>50113001</v>
      </c>
      <c r="F911" s="732" t="s">
        <v>675</v>
      </c>
      <c r="G911" s="731" t="s">
        <v>676</v>
      </c>
      <c r="H911" s="731">
        <v>224964</v>
      </c>
      <c r="I911" s="731">
        <v>224964</v>
      </c>
      <c r="J911" s="731" t="s">
        <v>1145</v>
      </c>
      <c r="K911" s="731" t="s">
        <v>1146</v>
      </c>
      <c r="L911" s="734">
        <v>107.75</v>
      </c>
      <c r="M911" s="734">
        <v>7</v>
      </c>
      <c r="N911" s="735">
        <v>754.25</v>
      </c>
    </row>
    <row r="912" spans="1:14" ht="14.45" customHeight="1" x14ac:dyDescent="0.2">
      <c r="A912" s="729" t="s">
        <v>588</v>
      </c>
      <c r="B912" s="730" t="s">
        <v>589</v>
      </c>
      <c r="C912" s="731" t="s">
        <v>633</v>
      </c>
      <c r="D912" s="732" t="s">
        <v>634</v>
      </c>
      <c r="E912" s="733">
        <v>50113001</v>
      </c>
      <c r="F912" s="732" t="s">
        <v>675</v>
      </c>
      <c r="G912" s="731" t="s">
        <v>329</v>
      </c>
      <c r="H912" s="731">
        <v>227475</v>
      </c>
      <c r="I912" s="731">
        <v>227475</v>
      </c>
      <c r="J912" s="731" t="s">
        <v>1147</v>
      </c>
      <c r="K912" s="731" t="s">
        <v>1148</v>
      </c>
      <c r="L912" s="734">
        <v>1281.759</v>
      </c>
      <c r="M912" s="734">
        <v>6</v>
      </c>
      <c r="N912" s="735">
        <v>7690.5540000000001</v>
      </c>
    </row>
    <row r="913" spans="1:14" ht="14.45" customHeight="1" x14ac:dyDescent="0.2">
      <c r="A913" s="729" t="s">
        <v>588</v>
      </c>
      <c r="B913" s="730" t="s">
        <v>589</v>
      </c>
      <c r="C913" s="731" t="s">
        <v>633</v>
      </c>
      <c r="D913" s="732" t="s">
        <v>634</v>
      </c>
      <c r="E913" s="733">
        <v>50113001</v>
      </c>
      <c r="F913" s="732" t="s">
        <v>675</v>
      </c>
      <c r="G913" s="731" t="s">
        <v>676</v>
      </c>
      <c r="H913" s="731">
        <v>233899</v>
      </c>
      <c r="I913" s="731">
        <v>233899</v>
      </c>
      <c r="J913" s="731" t="s">
        <v>1149</v>
      </c>
      <c r="K913" s="731" t="s">
        <v>1150</v>
      </c>
      <c r="L913" s="734">
        <v>139.09999999999994</v>
      </c>
      <c r="M913" s="734">
        <v>30</v>
      </c>
      <c r="N913" s="735">
        <v>4172.9999999999982</v>
      </c>
    </row>
    <row r="914" spans="1:14" ht="14.45" customHeight="1" x14ac:dyDescent="0.2">
      <c r="A914" s="729" t="s">
        <v>588</v>
      </c>
      <c r="B914" s="730" t="s">
        <v>589</v>
      </c>
      <c r="C914" s="731" t="s">
        <v>633</v>
      </c>
      <c r="D914" s="732" t="s">
        <v>634</v>
      </c>
      <c r="E914" s="733">
        <v>50113001</v>
      </c>
      <c r="F914" s="732" t="s">
        <v>675</v>
      </c>
      <c r="G914" s="731" t="s">
        <v>676</v>
      </c>
      <c r="H914" s="731">
        <v>193724</v>
      </c>
      <c r="I914" s="731">
        <v>93724</v>
      </c>
      <c r="J914" s="731" t="s">
        <v>1153</v>
      </c>
      <c r="K914" s="731" t="s">
        <v>1154</v>
      </c>
      <c r="L914" s="734">
        <v>68.246428571428581</v>
      </c>
      <c r="M914" s="734">
        <v>14</v>
      </c>
      <c r="N914" s="735">
        <v>955.45</v>
      </c>
    </row>
    <row r="915" spans="1:14" ht="14.45" customHeight="1" x14ac:dyDescent="0.2">
      <c r="A915" s="729" t="s">
        <v>588</v>
      </c>
      <c r="B915" s="730" t="s">
        <v>589</v>
      </c>
      <c r="C915" s="731" t="s">
        <v>633</v>
      </c>
      <c r="D915" s="732" t="s">
        <v>634</v>
      </c>
      <c r="E915" s="733">
        <v>50113001</v>
      </c>
      <c r="F915" s="732" t="s">
        <v>675</v>
      </c>
      <c r="G915" s="731" t="s">
        <v>676</v>
      </c>
      <c r="H915" s="731">
        <v>193723</v>
      </c>
      <c r="I915" s="731">
        <v>93723</v>
      </c>
      <c r="J915" s="731" t="s">
        <v>1155</v>
      </c>
      <c r="K915" s="731" t="s">
        <v>1156</v>
      </c>
      <c r="L915" s="734">
        <v>40.234999999999999</v>
      </c>
      <c r="M915" s="734">
        <v>10</v>
      </c>
      <c r="N915" s="735">
        <v>402.35</v>
      </c>
    </row>
    <row r="916" spans="1:14" ht="14.45" customHeight="1" x14ac:dyDescent="0.2">
      <c r="A916" s="729" t="s">
        <v>588</v>
      </c>
      <c r="B916" s="730" t="s">
        <v>589</v>
      </c>
      <c r="C916" s="731" t="s">
        <v>633</v>
      </c>
      <c r="D916" s="732" t="s">
        <v>634</v>
      </c>
      <c r="E916" s="733">
        <v>50113001</v>
      </c>
      <c r="F916" s="732" t="s">
        <v>675</v>
      </c>
      <c r="G916" s="731" t="s">
        <v>676</v>
      </c>
      <c r="H916" s="731">
        <v>394712</v>
      </c>
      <c r="I916" s="731">
        <v>0</v>
      </c>
      <c r="J916" s="731" t="s">
        <v>1165</v>
      </c>
      <c r="K916" s="731" t="s">
        <v>1166</v>
      </c>
      <c r="L916" s="734">
        <v>28.75</v>
      </c>
      <c r="M916" s="734">
        <v>420</v>
      </c>
      <c r="N916" s="735">
        <v>12075</v>
      </c>
    </row>
    <row r="917" spans="1:14" ht="14.45" customHeight="1" x14ac:dyDescent="0.2">
      <c r="A917" s="729" t="s">
        <v>588</v>
      </c>
      <c r="B917" s="730" t="s">
        <v>589</v>
      </c>
      <c r="C917" s="731" t="s">
        <v>633</v>
      </c>
      <c r="D917" s="732" t="s">
        <v>634</v>
      </c>
      <c r="E917" s="733">
        <v>50113001</v>
      </c>
      <c r="F917" s="732" t="s">
        <v>675</v>
      </c>
      <c r="G917" s="731" t="s">
        <v>676</v>
      </c>
      <c r="H917" s="731">
        <v>397414</v>
      </c>
      <c r="I917" s="731">
        <v>0</v>
      </c>
      <c r="J917" s="731" t="s">
        <v>1977</v>
      </c>
      <c r="K917" s="731" t="s">
        <v>1978</v>
      </c>
      <c r="L917" s="734">
        <v>117.07541177641023</v>
      </c>
      <c r="M917" s="734">
        <v>34</v>
      </c>
      <c r="N917" s="735">
        <v>3980.5640003979479</v>
      </c>
    </row>
    <row r="918" spans="1:14" ht="14.45" customHeight="1" x14ac:dyDescent="0.2">
      <c r="A918" s="729" t="s">
        <v>588</v>
      </c>
      <c r="B918" s="730" t="s">
        <v>589</v>
      </c>
      <c r="C918" s="731" t="s">
        <v>633</v>
      </c>
      <c r="D918" s="732" t="s">
        <v>634</v>
      </c>
      <c r="E918" s="733">
        <v>50113001</v>
      </c>
      <c r="F918" s="732" t="s">
        <v>675</v>
      </c>
      <c r="G918" s="731" t="s">
        <v>676</v>
      </c>
      <c r="H918" s="731">
        <v>134822</v>
      </c>
      <c r="I918" s="731">
        <v>134822</v>
      </c>
      <c r="J918" s="731" t="s">
        <v>1188</v>
      </c>
      <c r="K918" s="731" t="s">
        <v>1189</v>
      </c>
      <c r="L918" s="734">
        <v>207.55999999999997</v>
      </c>
      <c r="M918" s="734">
        <v>19</v>
      </c>
      <c r="N918" s="735">
        <v>3943.6399999999994</v>
      </c>
    </row>
    <row r="919" spans="1:14" ht="14.45" customHeight="1" x14ac:dyDescent="0.2">
      <c r="A919" s="729" t="s">
        <v>588</v>
      </c>
      <c r="B919" s="730" t="s">
        <v>589</v>
      </c>
      <c r="C919" s="731" t="s">
        <v>633</v>
      </c>
      <c r="D919" s="732" t="s">
        <v>634</v>
      </c>
      <c r="E919" s="733">
        <v>50113001</v>
      </c>
      <c r="F919" s="732" t="s">
        <v>675</v>
      </c>
      <c r="G919" s="731" t="s">
        <v>676</v>
      </c>
      <c r="H919" s="731">
        <v>134824</v>
      </c>
      <c r="I919" s="731">
        <v>134824</v>
      </c>
      <c r="J919" s="731" t="s">
        <v>1192</v>
      </c>
      <c r="K919" s="731" t="s">
        <v>1193</v>
      </c>
      <c r="L919" s="734">
        <v>326.47065116279066</v>
      </c>
      <c r="M919" s="734">
        <v>43</v>
      </c>
      <c r="N919" s="735">
        <v>14038.237999999999</v>
      </c>
    </row>
    <row r="920" spans="1:14" ht="14.45" customHeight="1" x14ac:dyDescent="0.2">
      <c r="A920" s="729" t="s">
        <v>588</v>
      </c>
      <c r="B920" s="730" t="s">
        <v>589</v>
      </c>
      <c r="C920" s="731" t="s">
        <v>633</v>
      </c>
      <c r="D920" s="732" t="s">
        <v>634</v>
      </c>
      <c r="E920" s="733">
        <v>50113001</v>
      </c>
      <c r="F920" s="732" t="s">
        <v>675</v>
      </c>
      <c r="G920" s="731" t="s">
        <v>687</v>
      </c>
      <c r="H920" s="731">
        <v>215970</v>
      </c>
      <c r="I920" s="731">
        <v>215970</v>
      </c>
      <c r="J920" s="731" t="s">
        <v>1200</v>
      </c>
      <c r="K920" s="731" t="s">
        <v>1201</v>
      </c>
      <c r="L920" s="734">
        <v>89.530000000000015</v>
      </c>
      <c r="M920" s="734">
        <v>3</v>
      </c>
      <c r="N920" s="735">
        <v>268.59000000000003</v>
      </c>
    </row>
    <row r="921" spans="1:14" ht="14.45" customHeight="1" x14ac:dyDescent="0.2">
      <c r="A921" s="729" t="s">
        <v>588</v>
      </c>
      <c r="B921" s="730" t="s">
        <v>589</v>
      </c>
      <c r="C921" s="731" t="s">
        <v>633</v>
      </c>
      <c r="D921" s="732" t="s">
        <v>634</v>
      </c>
      <c r="E921" s="733">
        <v>50113001</v>
      </c>
      <c r="F921" s="732" t="s">
        <v>675</v>
      </c>
      <c r="G921" s="731" t="s">
        <v>676</v>
      </c>
      <c r="H921" s="731">
        <v>233484</v>
      </c>
      <c r="I921" s="731">
        <v>233484</v>
      </c>
      <c r="J921" s="731" t="s">
        <v>1200</v>
      </c>
      <c r="K921" s="731" t="s">
        <v>1201</v>
      </c>
      <c r="L921" s="734">
        <v>89.51</v>
      </c>
      <c r="M921" s="734">
        <v>1</v>
      </c>
      <c r="N921" s="735">
        <v>89.51</v>
      </c>
    </row>
    <row r="922" spans="1:14" ht="14.45" customHeight="1" x14ac:dyDescent="0.2">
      <c r="A922" s="729" t="s">
        <v>588</v>
      </c>
      <c r="B922" s="730" t="s">
        <v>589</v>
      </c>
      <c r="C922" s="731" t="s">
        <v>633</v>
      </c>
      <c r="D922" s="732" t="s">
        <v>634</v>
      </c>
      <c r="E922" s="733">
        <v>50113001</v>
      </c>
      <c r="F922" s="732" t="s">
        <v>675</v>
      </c>
      <c r="G922" s="731" t="s">
        <v>687</v>
      </c>
      <c r="H922" s="731">
        <v>215964</v>
      </c>
      <c r="I922" s="731">
        <v>215964</v>
      </c>
      <c r="J922" s="731" t="s">
        <v>1202</v>
      </c>
      <c r="K922" s="731" t="s">
        <v>1203</v>
      </c>
      <c r="L922" s="734">
        <v>130.54499999999999</v>
      </c>
      <c r="M922" s="734">
        <v>6</v>
      </c>
      <c r="N922" s="735">
        <v>783.27</v>
      </c>
    </row>
    <row r="923" spans="1:14" ht="14.45" customHeight="1" x14ac:dyDescent="0.2">
      <c r="A923" s="729" t="s">
        <v>588</v>
      </c>
      <c r="B923" s="730" t="s">
        <v>589</v>
      </c>
      <c r="C923" s="731" t="s">
        <v>633</v>
      </c>
      <c r="D923" s="732" t="s">
        <v>634</v>
      </c>
      <c r="E923" s="733">
        <v>50113001</v>
      </c>
      <c r="F923" s="732" t="s">
        <v>675</v>
      </c>
      <c r="G923" s="731" t="s">
        <v>676</v>
      </c>
      <c r="H923" s="731">
        <v>117189</v>
      </c>
      <c r="I923" s="731">
        <v>17189</v>
      </c>
      <c r="J923" s="731" t="s">
        <v>1206</v>
      </c>
      <c r="K923" s="731" t="s">
        <v>1207</v>
      </c>
      <c r="L923" s="734">
        <v>56.918125000000003</v>
      </c>
      <c r="M923" s="734">
        <v>16</v>
      </c>
      <c r="N923" s="735">
        <v>910.69</v>
      </c>
    </row>
    <row r="924" spans="1:14" ht="14.45" customHeight="1" x14ac:dyDescent="0.2">
      <c r="A924" s="729" t="s">
        <v>588</v>
      </c>
      <c r="B924" s="730" t="s">
        <v>589</v>
      </c>
      <c r="C924" s="731" t="s">
        <v>633</v>
      </c>
      <c r="D924" s="732" t="s">
        <v>634</v>
      </c>
      <c r="E924" s="733">
        <v>50113001</v>
      </c>
      <c r="F924" s="732" t="s">
        <v>675</v>
      </c>
      <c r="G924" s="731" t="s">
        <v>676</v>
      </c>
      <c r="H924" s="731">
        <v>848725</v>
      </c>
      <c r="I924" s="731">
        <v>107677</v>
      </c>
      <c r="J924" s="731" t="s">
        <v>1210</v>
      </c>
      <c r="K924" s="731" t="s">
        <v>1211</v>
      </c>
      <c r="L924" s="734">
        <v>382.11</v>
      </c>
      <c r="M924" s="734">
        <v>11</v>
      </c>
      <c r="N924" s="735">
        <v>4203.21</v>
      </c>
    </row>
    <row r="925" spans="1:14" ht="14.45" customHeight="1" x14ac:dyDescent="0.2">
      <c r="A925" s="729" t="s">
        <v>588</v>
      </c>
      <c r="B925" s="730" t="s">
        <v>589</v>
      </c>
      <c r="C925" s="731" t="s">
        <v>633</v>
      </c>
      <c r="D925" s="732" t="s">
        <v>634</v>
      </c>
      <c r="E925" s="733">
        <v>50113001</v>
      </c>
      <c r="F925" s="732" t="s">
        <v>675</v>
      </c>
      <c r="G925" s="731" t="s">
        <v>676</v>
      </c>
      <c r="H925" s="731">
        <v>845697</v>
      </c>
      <c r="I925" s="731">
        <v>200935</v>
      </c>
      <c r="J925" s="731" t="s">
        <v>1212</v>
      </c>
      <c r="K925" s="731" t="s">
        <v>1213</v>
      </c>
      <c r="L925" s="734">
        <v>44.789999999999992</v>
      </c>
      <c r="M925" s="734">
        <v>209</v>
      </c>
      <c r="N925" s="735">
        <v>9361.1099999999988</v>
      </c>
    </row>
    <row r="926" spans="1:14" ht="14.45" customHeight="1" x14ac:dyDescent="0.2">
      <c r="A926" s="729" t="s">
        <v>588</v>
      </c>
      <c r="B926" s="730" t="s">
        <v>589</v>
      </c>
      <c r="C926" s="731" t="s">
        <v>633</v>
      </c>
      <c r="D926" s="732" t="s">
        <v>634</v>
      </c>
      <c r="E926" s="733">
        <v>50113001</v>
      </c>
      <c r="F926" s="732" t="s">
        <v>675</v>
      </c>
      <c r="G926" s="731" t="s">
        <v>676</v>
      </c>
      <c r="H926" s="731">
        <v>100489</v>
      </c>
      <c r="I926" s="731">
        <v>489</v>
      </c>
      <c r="J926" s="731" t="s">
        <v>1214</v>
      </c>
      <c r="K926" s="731" t="s">
        <v>1215</v>
      </c>
      <c r="L926" s="734">
        <v>47.29</v>
      </c>
      <c r="M926" s="734">
        <v>3</v>
      </c>
      <c r="N926" s="735">
        <v>141.87</v>
      </c>
    </row>
    <row r="927" spans="1:14" ht="14.45" customHeight="1" x14ac:dyDescent="0.2">
      <c r="A927" s="729" t="s">
        <v>588</v>
      </c>
      <c r="B927" s="730" t="s">
        <v>589</v>
      </c>
      <c r="C927" s="731" t="s">
        <v>633</v>
      </c>
      <c r="D927" s="732" t="s">
        <v>634</v>
      </c>
      <c r="E927" s="733">
        <v>50113001</v>
      </c>
      <c r="F927" s="732" t="s">
        <v>675</v>
      </c>
      <c r="G927" s="731" t="s">
        <v>676</v>
      </c>
      <c r="H927" s="731">
        <v>230426</v>
      </c>
      <c r="I927" s="731">
        <v>230426</v>
      </c>
      <c r="J927" s="731" t="s">
        <v>1214</v>
      </c>
      <c r="K927" s="731" t="s">
        <v>1979</v>
      </c>
      <c r="L927" s="734">
        <v>77.87</v>
      </c>
      <c r="M927" s="734">
        <v>3</v>
      </c>
      <c r="N927" s="735">
        <v>233.61</v>
      </c>
    </row>
    <row r="928" spans="1:14" ht="14.45" customHeight="1" x14ac:dyDescent="0.2">
      <c r="A928" s="729" t="s">
        <v>588</v>
      </c>
      <c r="B928" s="730" t="s">
        <v>589</v>
      </c>
      <c r="C928" s="731" t="s">
        <v>633</v>
      </c>
      <c r="D928" s="732" t="s">
        <v>634</v>
      </c>
      <c r="E928" s="733">
        <v>50113001</v>
      </c>
      <c r="F928" s="732" t="s">
        <v>675</v>
      </c>
      <c r="G928" s="731" t="s">
        <v>676</v>
      </c>
      <c r="H928" s="731">
        <v>29938</v>
      </c>
      <c r="I928" s="731">
        <v>29938</v>
      </c>
      <c r="J928" s="731" t="s">
        <v>1220</v>
      </c>
      <c r="K928" s="731" t="s">
        <v>1221</v>
      </c>
      <c r="L928" s="734">
        <v>2057.2800000000002</v>
      </c>
      <c r="M928" s="734">
        <v>1</v>
      </c>
      <c r="N928" s="735">
        <v>2057.2800000000002</v>
      </c>
    </row>
    <row r="929" spans="1:14" ht="14.45" customHeight="1" x14ac:dyDescent="0.2">
      <c r="A929" s="729" t="s">
        <v>588</v>
      </c>
      <c r="B929" s="730" t="s">
        <v>589</v>
      </c>
      <c r="C929" s="731" t="s">
        <v>633</v>
      </c>
      <c r="D929" s="732" t="s">
        <v>634</v>
      </c>
      <c r="E929" s="733">
        <v>50113001</v>
      </c>
      <c r="F929" s="732" t="s">
        <v>675</v>
      </c>
      <c r="G929" s="731" t="s">
        <v>687</v>
      </c>
      <c r="H929" s="731">
        <v>166759</v>
      </c>
      <c r="I929" s="731">
        <v>166759</v>
      </c>
      <c r="J929" s="731" t="s">
        <v>1222</v>
      </c>
      <c r="K929" s="731" t="s">
        <v>1223</v>
      </c>
      <c r="L929" s="734">
        <v>122.50750000000002</v>
      </c>
      <c r="M929" s="734">
        <v>8</v>
      </c>
      <c r="N929" s="735">
        <v>980.06000000000017</v>
      </c>
    </row>
    <row r="930" spans="1:14" ht="14.45" customHeight="1" x14ac:dyDescent="0.2">
      <c r="A930" s="729" t="s">
        <v>588</v>
      </c>
      <c r="B930" s="730" t="s">
        <v>589</v>
      </c>
      <c r="C930" s="731" t="s">
        <v>633</v>
      </c>
      <c r="D930" s="732" t="s">
        <v>634</v>
      </c>
      <c r="E930" s="733">
        <v>50113001</v>
      </c>
      <c r="F930" s="732" t="s">
        <v>675</v>
      </c>
      <c r="G930" s="731" t="s">
        <v>687</v>
      </c>
      <c r="H930" s="731">
        <v>237595</v>
      </c>
      <c r="I930" s="731">
        <v>237595</v>
      </c>
      <c r="J930" s="731" t="s">
        <v>1222</v>
      </c>
      <c r="K930" s="731" t="s">
        <v>1223</v>
      </c>
      <c r="L930" s="734">
        <v>122.84103448275863</v>
      </c>
      <c r="M930" s="734">
        <v>29</v>
      </c>
      <c r="N930" s="735">
        <v>3562.3900000000003</v>
      </c>
    </row>
    <row r="931" spans="1:14" ht="14.45" customHeight="1" x14ac:dyDescent="0.2">
      <c r="A931" s="729" t="s">
        <v>588</v>
      </c>
      <c r="B931" s="730" t="s">
        <v>589</v>
      </c>
      <c r="C931" s="731" t="s">
        <v>633</v>
      </c>
      <c r="D931" s="732" t="s">
        <v>634</v>
      </c>
      <c r="E931" s="733">
        <v>50113001</v>
      </c>
      <c r="F931" s="732" t="s">
        <v>675</v>
      </c>
      <c r="G931" s="731" t="s">
        <v>676</v>
      </c>
      <c r="H931" s="731">
        <v>900881</v>
      </c>
      <c r="I931" s="731">
        <v>0</v>
      </c>
      <c r="J931" s="731" t="s">
        <v>1980</v>
      </c>
      <c r="K931" s="731" t="s">
        <v>329</v>
      </c>
      <c r="L931" s="734">
        <v>175.15116037437946</v>
      </c>
      <c r="M931" s="734">
        <v>1</v>
      </c>
      <c r="N931" s="735">
        <v>175.15116037437946</v>
      </c>
    </row>
    <row r="932" spans="1:14" ht="14.45" customHeight="1" x14ac:dyDescent="0.2">
      <c r="A932" s="729" t="s">
        <v>588</v>
      </c>
      <c r="B932" s="730" t="s">
        <v>589</v>
      </c>
      <c r="C932" s="731" t="s">
        <v>633</v>
      </c>
      <c r="D932" s="732" t="s">
        <v>634</v>
      </c>
      <c r="E932" s="733">
        <v>50113001</v>
      </c>
      <c r="F932" s="732" t="s">
        <v>675</v>
      </c>
      <c r="G932" s="731" t="s">
        <v>676</v>
      </c>
      <c r="H932" s="731">
        <v>900494</v>
      </c>
      <c r="I932" s="731">
        <v>0</v>
      </c>
      <c r="J932" s="731" t="s">
        <v>1224</v>
      </c>
      <c r="K932" s="731" t="s">
        <v>329</v>
      </c>
      <c r="L932" s="734">
        <v>868.09734719143671</v>
      </c>
      <c r="M932" s="734">
        <v>4</v>
      </c>
      <c r="N932" s="735">
        <v>3472.3893887657468</v>
      </c>
    </row>
    <row r="933" spans="1:14" ht="14.45" customHeight="1" x14ac:dyDescent="0.2">
      <c r="A933" s="729" t="s">
        <v>588</v>
      </c>
      <c r="B933" s="730" t="s">
        <v>589</v>
      </c>
      <c r="C933" s="731" t="s">
        <v>633</v>
      </c>
      <c r="D933" s="732" t="s">
        <v>634</v>
      </c>
      <c r="E933" s="733">
        <v>50113001</v>
      </c>
      <c r="F933" s="732" t="s">
        <v>675</v>
      </c>
      <c r="G933" s="731" t="s">
        <v>676</v>
      </c>
      <c r="H933" s="731">
        <v>844350</v>
      </c>
      <c r="I933" s="731">
        <v>0</v>
      </c>
      <c r="J933" s="731" t="s">
        <v>1981</v>
      </c>
      <c r="K933" s="731" t="s">
        <v>329</v>
      </c>
      <c r="L933" s="734">
        <v>57.406994078106472</v>
      </c>
      <c r="M933" s="734">
        <v>1</v>
      </c>
      <c r="N933" s="735">
        <v>57.406994078106472</v>
      </c>
    </row>
    <row r="934" spans="1:14" ht="14.45" customHeight="1" x14ac:dyDescent="0.2">
      <c r="A934" s="729" t="s">
        <v>588</v>
      </c>
      <c r="B934" s="730" t="s">
        <v>589</v>
      </c>
      <c r="C934" s="731" t="s">
        <v>633</v>
      </c>
      <c r="D934" s="732" t="s">
        <v>634</v>
      </c>
      <c r="E934" s="733">
        <v>50113001</v>
      </c>
      <c r="F934" s="732" t="s">
        <v>675</v>
      </c>
      <c r="G934" s="731" t="s">
        <v>676</v>
      </c>
      <c r="H934" s="731">
        <v>397238</v>
      </c>
      <c r="I934" s="731">
        <v>0</v>
      </c>
      <c r="J934" s="731" t="s">
        <v>1982</v>
      </c>
      <c r="K934" s="731" t="s">
        <v>329</v>
      </c>
      <c r="L934" s="734">
        <v>136.802414827875</v>
      </c>
      <c r="M934" s="734">
        <v>1</v>
      </c>
      <c r="N934" s="735">
        <v>136.802414827875</v>
      </c>
    </row>
    <row r="935" spans="1:14" ht="14.45" customHeight="1" x14ac:dyDescent="0.2">
      <c r="A935" s="729" t="s">
        <v>588</v>
      </c>
      <c r="B935" s="730" t="s">
        <v>589</v>
      </c>
      <c r="C935" s="731" t="s">
        <v>633</v>
      </c>
      <c r="D935" s="732" t="s">
        <v>634</v>
      </c>
      <c r="E935" s="733">
        <v>50113001</v>
      </c>
      <c r="F935" s="732" t="s">
        <v>675</v>
      </c>
      <c r="G935" s="731" t="s">
        <v>676</v>
      </c>
      <c r="H935" s="731">
        <v>395019</v>
      </c>
      <c r="I935" s="731">
        <v>0</v>
      </c>
      <c r="J935" s="731" t="s">
        <v>1983</v>
      </c>
      <c r="K935" s="731" t="s">
        <v>1984</v>
      </c>
      <c r="L935" s="734">
        <v>173.67499684836616</v>
      </c>
      <c r="M935" s="734">
        <v>3</v>
      </c>
      <c r="N935" s="735">
        <v>521.02499054509849</v>
      </c>
    </row>
    <row r="936" spans="1:14" ht="14.45" customHeight="1" x14ac:dyDescent="0.2">
      <c r="A936" s="729" t="s">
        <v>588</v>
      </c>
      <c r="B936" s="730" t="s">
        <v>589</v>
      </c>
      <c r="C936" s="731" t="s">
        <v>633</v>
      </c>
      <c r="D936" s="732" t="s">
        <v>634</v>
      </c>
      <c r="E936" s="733">
        <v>50113001</v>
      </c>
      <c r="F936" s="732" t="s">
        <v>675</v>
      </c>
      <c r="G936" s="731" t="s">
        <v>676</v>
      </c>
      <c r="H936" s="731">
        <v>900321</v>
      </c>
      <c r="I936" s="731">
        <v>0</v>
      </c>
      <c r="J936" s="731" t="s">
        <v>699</v>
      </c>
      <c r="K936" s="731" t="s">
        <v>329</v>
      </c>
      <c r="L936" s="734">
        <v>373.64141761642418</v>
      </c>
      <c r="M936" s="734">
        <v>2</v>
      </c>
      <c r="N936" s="735">
        <v>747.28283523284836</v>
      </c>
    </row>
    <row r="937" spans="1:14" ht="14.45" customHeight="1" x14ac:dyDescent="0.2">
      <c r="A937" s="729" t="s">
        <v>588</v>
      </c>
      <c r="B937" s="730" t="s">
        <v>589</v>
      </c>
      <c r="C937" s="731" t="s">
        <v>633</v>
      </c>
      <c r="D937" s="732" t="s">
        <v>634</v>
      </c>
      <c r="E937" s="733">
        <v>50113001</v>
      </c>
      <c r="F937" s="732" t="s">
        <v>675</v>
      </c>
      <c r="G937" s="731" t="s">
        <v>676</v>
      </c>
      <c r="H937" s="731">
        <v>501990</v>
      </c>
      <c r="I937" s="731">
        <v>0</v>
      </c>
      <c r="J937" s="731" t="s">
        <v>1985</v>
      </c>
      <c r="K937" s="731" t="s">
        <v>329</v>
      </c>
      <c r="L937" s="734">
        <v>257.10459819922175</v>
      </c>
      <c r="M937" s="734">
        <v>1</v>
      </c>
      <c r="N937" s="735">
        <v>257.10459819922175</v>
      </c>
    </row>
    <row r="938" spans="1:14" ht="14.45" customHeight="1" x14ac:dyDescent="0.2">
      <c r="A938" s="729" t="s">
        <v>588</v>
      </c>
      <c r="B938" s="730" t="s">
        <v>589</v>
      </c>
      <c r="C938" s="731" t="s">
        <v>633</v>
      </c>
      <c r="D938" s="732" t="s">
        <v>634</v>
      </c>
      <c r="E938" s="733">
        <v>50113001</v>
      </c>
      <c r="F938" s="732" t="s">
        <v>675</v>
      </c>
      <c r="G938" s="731" t="s">
        <v>676</v>
      </c>
      <c r="H938" s="731">
        <v>840522</v>
      </c>
      <c r="I938" s="731">
        <v>0</v>
      </c>
      <c r="J938" s="731" t="s">
        <v>1986</v>
      </c>
      <c r="K938" s="731" t="s">
        <v>329</v>
      </c>
      <c r="L938" s="734">
        <v>553.22796295515388</v>
      </c>
      <c r="M938" s="734">
        <v>7</v>
      </c>
      <c r="N938" s="735">
        <v>3872.5957406860771</v>
      </c>
    </row>
    <row r="939" spans="1:14" ht="14.45" customHeight="1" x14ac:dyDescent="0.2">
      <c r="A939" s="729" t="s">
        <v>588</v>
      </c>
      <c r="B939" s="730" t="s">
        <v>589</v>
      </c>
      <c r="C939" s="731" t="s">
        <v>633</v>
      </c>
      <c r="D939" s="732" t="s">
        <v>634</v>
      </c>
      <c r="E939" s="733">
        <v>50113001</v>
      </c>
      <c r="F939" s="732" t="s">
        <v>675</v>
      </c>
      <c r="G939" s="731" t="s">
        <v>676</v>
      </c>
      <c r="H939" s="731">
        <v>900071</v>
      </c>
      <c r="I939" s="731">
        <v>0</v>
      </c>
      <c r="J939" s="731" t="s">
        <v>1228</v>
      </c>
      <c r="K939" s="731" t="s">
        <v>329</v>
      </c>
      <c r="L939" s="734">
        <v>142.96108535145933</v>
      </c>
      <c r="M939" s="734">
        <v>17</v>
      </c>
      <c r="N939" s="735">
        <v>2430.3384509748084</v>
      </c>
    </row>
    <row r="940" spans="1:14" ht="14.45" customHeight="1" x14ac:dyDescent="0.2">
      <c r="A940" s="729" t="s">
        <v>588</v>
      </c>
      <c r="B940" s="730" t="s">
        <v>589</v>
      </c>
      <c r="C940" s="731" t="s">
        <v>633</v>
      </c>
      <c r="D940" s="732" t="s">
        <v>634</v>
      </c>
      <c r="E940" s="733">
        <v>50113001</v>
      </c>
      <c r="F940" s="732" t="s">
        <v>675</v>
      </c>
      <c r="G940" s="731" t="s">
        <v>676</v>
      </c>
      <c r="H940" s="731">
        <v>921064</v>
      </c>
      <c r="I940" s="731">
        <v>0</v>
      </c>
      <c r="J940" s="731" t="s">
        <v>1987</v>
      </c>
      <c r="K940" s="731" t="s">
        <v>329</v>
      </c>
      <c r="L940" s="734">
        <v>89.740665214882668</v>
      </c>
      <c r="M940" s="734">
        <v>6</v>
      </c>
      <c r="N940" s="735">
        <v>538.44399128929604</v>
      </c>
    </row>
    <row r="941" spans="1:14" ht="14.45" customHeight="1" x14ac:dyDescent="0.2">
      <c r="A941" s="729" t="s">
        <v>588</v>
      </c>
      <c r="B941" s="730" t="s">
        <v>589</v>
      </c>
      <c r="C941" s="731" t="s">
        <v>633</v>
      </c>
      <c r="D941" s="732" t="s">
        <v>634</v>
      </c>
      <c r="E941" s="733">
        <v>50113001</v>
      </c>
      <c r="F941" s="732" t="s">
        <v>675</v>
      </c>
      <c r="G941" s="731" t="s">
        <v>676</v>
      </c>
      <c r="H941" s="731">
        <v>921476</v>
      </c>
      <c r="I941" s="731">
        <v>0</v>
      </c>
      <c r="J941" s="731" t="s">
        <v>1988</v>
      </c>
      <c r="K941" s="731" t="s">
        <v>329</v>
      </c>
      <c r="L941" s="734">
        <v>167.82601244096486</v>
      </c>
      <c r="M941" s="734">
        <v>2</v>
      </c>
      <c r="N941" s="735">
        <v>335.65202488192972</v>
      </c>
    </row>
    <row r="942" spans="1:14" ht="14.45" customHeight="1" x14ac:dyDescent="0.2">
      <c r="A942" s="729" t="s">
        <v>588</v>
      </c>
      <c r="B942" s="730" t="s">
        <v>589</v>
      </c>
      <c r="C942" s="731" t="s">
        <v>633</v>
      </c>
      <c r="D942" s="732" t="s">
        <v>634</v>
      </c>
      <c r="E942" s="733">
        <v>50113001</v>
      </c>
      <c r="F942" s="732" t="s">
        <v>675</v>
      </c>
      <c r="G942" s="731" t="s">
        <v>676</v>
      </c>
      <c r="H942" s="731">
        <v>921089</v>
      </c>
      <c r="I942" s="731">
        <v>0</v>
      </c>
      <c r="J942" s="731" t="s">
        <v>1989</v>
      </c>
      <c r="K942" s="731" t="s">
        <v>329</v>
      </c>
      <c r="L942" s="734">
        <v>74.325801778012362</v>
      </c>
      <c r="M942" s="734">
        <v>2</v>
      </c>
      <c r="N942" s="735">
        <v>148.65160355602472</v>
      </c>
    </row>
    <row r="943" spans="1:14" ht="14.45" customHeight="1" x14ac:dyDescent="0.2">
      <c r="A943" s="729" t="s">
        <v>588</v>
      </c>
      <c r="B943" s="730" t="s">
        <v>589</v>
      </c>
      <c r="C943" s="731" t="s">
        <v>633</v>
      </c>
      <c r="D943" s="732" t="s">
        <v>634</v>
      </c>
      <c r="E943" s="733">
        <v>50113001</v>
      </c>
      <c r="F943" s="732" t="s">
        <v>675</v>
      </c>
      <c r="G943" s="731" t="s">
        <v>676</v>
      </c>
      <c r="H943" s="731">
        <v>900873</v>
      </c>
      <c r="I943" s="731">
        <v>0</v>
      </c>
      <c r="J943" s="731" t="s">
        <v>1990</v>
      </c>
      <c r="K943" s="731" t="s">
        <v>329</v>
      </c>
      <c r="L943" s="734">
        <v>63.950058002097194</v>
      </c>
      <c r="M943" s="734">
        <v>5</v>
      </c>
      <c r="N943" s="735">
        <v>319.75029001048597</v>
      </c>
    </row>
    <row r="944" spans="1:14" ht="14.45" customHeight="1" x14ac:dyDescent="0.2">
      <c r="A944" s="729" t="s">
        <v>588</v>
      </c>
      <c r="B944" s="730" t="s">
        <v>589</v>
      </c>
      <c r="C944" s="731" t="s">
        <v>633</v>
      </c>
      <c r="D944" s="732" t="s">
        <v>634</v>
      </c>
      <c r="E944" s="733">
        <v>50113001</v>
      </c>
      <c r="F944" s="732" t="s">
        <v>675</v>
      </c>
      <c r="G944" s="731" t="s">
        <v>676</v>
      </c>
      <c r="H944" s="731">
        <v>921403</v>
      </c>
      <c r="I944" s="731">
        <v>0</v>
      </c>
      <c r="J944" s="731" t="s">
        <v>1991</v>
      </c>
      <c r="K944" s="731" t="s">
        <v>329</v>
      </c>
      <c r="L944" s="734">
        <v>54.230837185069163</v>
      </c>
      <c r="M944" s="734">
        <v>3</v>
      </c>
      <c r="N944" s="735">
        <v>162.69251155520749</v>
      </c>
    </row>
    <row r="945" spans="1:14" ht="14.45" customHeight="1" x14ac:dyDescent="0.2">
      <c r="A945" s="729" t="s">
        <v>588</v>
      </c>
      <c r="B945" s="730" t="s">
        <v>589</v>
      </c>
      <c r="C945" s="731" t="s">
        <v>633</v>
      </c>
      <c r="D945" s="732" t="s">
        <v>634</v>
      </c>
      <c r="E945" s="733">
        <v>50113001</v>
      </c>
      <c r="F945" s="732" t="s">
        <v>675</v>
      </c>
      <c r="G945" s="731" t="s">
        <v>676</v>
      </c>
      <c r="H945" s="731">
        <v>921136</v>
      </c>
      <c r="I945" s="731">
        <v>0</v>
      </c>
      <c r="J945" s="731" t="s">
        <v>1992</v>
      </c>
      <c r="K945" s="731" t="s">
        <v>329</v>
      </c>
      <c r="L945" s="734">
        <v>123.1719615545146</v>
      </c>
      <c r="M945" s="734">
        <v>26</v>
      </c>
      <c r="N945" s="735">
        <v>3202.4710004173794</v>
      </c>
    </row>
    <row r="946" spans="1:14" ht="14.45" customHeight="1" x14ac:dyDescent="0.2">
      <c r="A946" s="729" t="s">
        <v>588</v>
      </c>
      <c r="B946" s="730" t="s">
        <v>589</v>
      </c>
      <c r="C946" s="731" t="s">
        <v>633</v>
      </c>
      <c r="D946" s="732" t="s">
        <v>634</v>
      </c>
      <c r="E946" s="733">
        <v>50113001</v>
      </c>
      <c r="F946" s="732" t="s">
        <v>675</v>
      </c>
      <c r="G946" s="731" t="s">
        <v>676</v>
      </c>
      <c r="H946" s="731">
        <v>990947</v>
      </c>
      <c r="I946" s="731">
        <v>0</v>
      </c>
      <c r="J946" s="731" t="s">
        <v>1233</v>
      </c>
      <c r="K946" s="731" t="s">
        <v>329</v>
      </c>
      <c r="L946" s="734">
        <v>1400.67</v>
      </c>
      <c r="M946" s="734">
        <v>9</v>
      </c>
      <c r="N946" s="735">
        <v>12606.03</v>
      </c>
    </row>
    <row r="947" spans="1:14" ht="14.45" customHeight="1" x14ac:dyDescent="0.2">
      <c r="A947" s="729" t="s">
        <v>588</v>
      </c>
      <c r="B947" s="730" t="s">
        <v>589</v>
      </c>
      <c r="C947" s="731" t="s">
        <v>633</v>
      </c>
      <c r="D947" s="732" t="s">
        <v>634</v>
      </c>
      <c r="E947" s="733">
        <v>50113001</v>
      </c>
      <c r="F947" s="732" t="s">
        <v>675</v>
      </c>
      <c r="G947" s="731" t="s">
        <v>676</v>
      </c>
      <c r="H947" s="731">
        <v>230614</v>
      </c>
      <c r="I947" s="731">
        <v>230614</v>
      </c>
      <c r="J947" s="731" t="s">
        <v>1235</v>
      </c>
      <c r="K947" s="731" t="s">
        <v>1236</v>
      </c>
      <c r="L947" s="734">
        <v>277.64000000000004</v>
      </c>
      <c r="M947" s="734">
        <v>1</v>
      </c>
      <c r="N947" s="735">
        <v>277.64000000000004</v>
      </c>
    </row>
    <row r="948" spans="1:14" ht="14.45" customHeight="1" x14ac:dyDescent="0.2">
      <c r="A948" s="729" t="s">
        <v>588</v>
      </c>
      <c r="B948" s="730" t="s">
        <v>589</v>
      </c>
      <c r="C948" s="731" t="s">
        <v>633</v>
      </c>
      <c r="D948" s="732" t="s">
        <v>634</v>
      </c>
      <c r="E948" s="733">
        <v>50113001</v>
      </c>
      <c r="F948" s="732" t="s">
        <v>675</v>
      </c>
      <c r="G948" s="731" t="s">
        <v>329</v>
      </c>
      <c r="H948" s="731">
        <v>237791</v>
      </c>
      <c r="I948" s="731">
        <v>237791</v>
      </c>
      <c r="J948" s="731" t="s">
        <v>1993</v>
      </c>
      <c r="K948" s="731" t="s">
        <v>1994</v>
      </c>
      <c r="L948" s="734">
        <v>114.82999999999998</v>
      </c>
      <c r="M948" s="734">
        <v>1</v>
      </c>
      <c r="N948" s="735">
        <v>114.82999999999998</v>
      </c>
    </row>
    <row r="949" spans="1:14" ht="14.45" customHeight="1" x14ac:dyDescent="0.2">
      <c r="A949" s="729" t="s">
        <v>588</v>
      </c>
      <c r="B949" s="730" t="s">
        <v>589</v>
      </c>
      <c r="C949" s="731" t="s">
        <v>633</v>
      </c>
      <c r="D949" s="732" t="s">
        <v>634</v>
      </c>
      <c r="E949" s="733">
        <v>50113001</v>
      </c>
      <c r="F949" s="732" t="s">
        <v>675</v>
      </c>
      <c r="G949" s="731" t="s">
        <v>329</v>
      </c>
      <c r="H949" s="731">
        <v>234484</v>
      </c>
      <c r="I949" s="731">
        <v>234484</v>
      </c>
      <c r="J949" s="731" t="s">
        <v>1995</v>
      </c>
      <c r="K949" s="731" t="s">
        <v>1996</v>
      </c>
      <c r="L949" s="734">
        <v>71.09</v>
      </c>
      <c r="M949" s="734">
        <v>2</v>
      </c>
      <c r="N949" s="735">
        <v>142.18</v>
      </c>
    </row>
    <row r="950" spans="1:14" ht="14.45" customHeight="1" x14ac:dyDescent="0.2">
      <c r="A950" s="729" t="s">
        <v>588</v>
      </c>
      <c r="B950" s="730" t="s">
        <v>589</v>
      </c>
      <c r="C950" s="731" t="s">
        <v>633</v>
      </c>
      <c r="D950" s="732" t="s">
        <v>634</v>
      </c>
      <c r="E950" s="733">
        <v>50113001</v>
      </c>
      <c r="F950" s="732" t="s">
        <v>675</v>
      </c>
      <c r="G950" s="731" t="s">
        <v>676</v>
      </c>
      <c r="H950" s="731">
        <v>127953</v>
      </c>
      <c r="I950" s="731">
        <v>27953</v>
      </c>
      <c r="J950" s="731" t="s">
        <v>1997</v>
      </c>
      <c r="K950" s="731" t="s">
        <v>1998</v>
      </c>
      <c r="L950" s="734">
        <v>1083.6400000000003</v>
      </c>
      <c r="M950" s="734">
        <v>2</v>
      </c>
      <c r="N950" s="735">
        <v>2167.2800000000007</v>
      </c>
    </row>
    <row r="951" spans="1:14" ht="14.45" customHeight="1" x14ac:dyDescent="0.2">
      <c r="A951" s="729" t="s">
        <v>588</v>
      </c>
      <c r="B951" s="730" t="s">
        <v>589</v>
      </c>
      <c r="C951" s="731" t="s">
        <v>633</v>
      </c>
      <c r="D951" s="732" t="s">
        <v>634</v>
      </c>
      <c r="E951" s="733">
        <v>50113001</v>
      </c>
      <c r="F951" s="732" t="s">
        <v>675</v>
      </c>
      <c r="G951" s="731" t="s">
        <v>687</v>
      </c>
      <c r="H951" s="731">
        <v>187427</v>
      </c>
      <c r="I951" s="731">
        <v>187427</v>
      </c>
      <c r="J951" s="731" t="s">
        <v>1242</v>
      </c>
      <c r="K951" s="731" t="s">
        <v>1243</v>
      </c>
      <c r="L951" s="734">
        <v>62.61</v>
      </c>
      <c r="M951" s="734">
        <v>1</v>
      </c>
      <c r="N951" s="735">
        <v>62.61</v>
      </c>
    </row>
    <row r="952" spans="1:14" ht="14.45" customHeight="1" x14ac:dyDescent="0.2">
      <c r="A952" s="729" t="s">
        <v>588</v>
      </c>
      <c r="B952" s="730" t="s">
        <v>589</v>
      </c>
      <c r="C952" s="731" t="s">
        <v>633</v>
      </c>
      <c r="D952" s="732" t="s">
        <v>634</v>
      </c>
      <c r="E952" s="733">
        <v>50113001</v>
      </c>
      <c r="F952" s="732" t="s">
        <v>675</v>
      </c>
      <c r="G952" s="731" t="s">
        <v>687</v>
      </c>
      <c r="H952" s="731">
        <v>147133</v>
      </c>
      <c r="I952" s="731">
        <v>172044</v>
      </c>
      <c r="J952" s="731" t="s">
        <v>1244</v>
      </c>
      <c r="K952" s="731" t="s">
        <v>1245</v>
      </c>
      <c r="L952" s="734">
        <v>98.010000000000019</v>
      </c>
      <c r="M952" s="734">
        <v>4</v>
      </c>
      <c r="N952" s="735">
        <v>392.04000000000008</v>
      </c>
    </row>
    <row r="953" spans="1:14" ht="14.45" customHeight="1" x14ac:dyDescent="0.2">
      <c r="A953" s="729" t="s">
        <v>588</v>
      </c>
      <c r="B953" s="730" t="s">
        <v>589</v>
      </c>
      <c r="C953" s="731" t="s">
        <v>633</v>
      </c>
      <c r="D953" s="732" t="s">
        <v>634</v>
      </c>
      <c r="E953" s="733">
        <v>50113001</v>
      </c>
      <c r="F953" s="732" t="s">
        <v>675</v>
      </c>
      <c r="G953" s="731" t="s">
        <v>687</v>
      </c>
      <c r="H953" s="731">
        <v>187425</v>
      </c>
      <c r="I953" s="731">
        <v>187425</v>
      </c>
      <c r="J953" s="731" t="s">
        <v>1999</v>
      </c>
      <c r="K953" s="731" t="s">
        <v>2000</v>
      </c>
      <c r="L953" s="734">
        <v>49.82</v>
      </c>
      <c r="M953" s="734">
        <v>1</v>
      </c>
      <c r="N953" s="735">
        <v>49.82</v>
      </c>
    </row>
    <row r="954" spans="1:14" ht="14.45" customHeight="1" x14ac:dyDescent="0.2">
      <c r="A954" s="729" t="s">
        <v>588</v>
      </c>
      <c r="B954" s="730" t="s">
        <v>589</v>
      </c>
      <c r="C954" s="731" t="s">
        <v>633</v>
      </c>
      <c r="D954" s="732" t="s">
        <v>634</v>
      </c>
      <c r="E954" s="733">
        <v>50113001</v>
      </c>
      <c r="F954" s="732" t="s">
        <v>675</v>
      </c>
      <c r="G954" s="731" t="s">
        <v>676</v>
      </c>
      <c r="H954" s="731">
        <v>188217</v>
      </c>
      <c r="I954" s="731">
        <v>88217</v>
      </c>
      <c r="J954" s="731" t="s">
        <v>1246</v>
      </c>
      <c r="K954" s="731" t="s">
        <v>1247</v>
      </c>
      <c r="L954" s="734">
        <v>126.41000000000003</v>
      </c>
      <c r="M954" s="734">
        <v>2</v>
      </c>
      <c r="N954" s="735">
        <v>252.82000000000005</v>
      </c>
    </row>
    <row r="955" spans="1:14" ht="14.45" customHeight="1" x14ac:dyDescent="0.2">
      <c r="A955" s="729" t="s">
        <v>588</v>
      </c>
      <c r="B955" s="730" t="s">
        <v>589</v>
      </c>
      <c r="C955" s="731" t="s">
        <v>633</v>
      </c>
      <c r="D955" s="732" t="s">
        <v>634</v>
      </c>
      <c r="E955" s="733">
        <v>50113001</v>
      </c>
      <c r="F955" s="732" t="s">
        <v>675</v>
      </c>
      <c r="G955" s="731" t="s">
        <v>676</v>
      </c>
      <c r="H955" s="731">
        <v>216146</v>
      </c>
      <c r="I955" s="731">
        <v>216146</v>
      </c>
      <c r="J955" s="731" t="s">
        <v>1248</v>
      </c>
      <c r="K955" s="731" t="s">
        <v>2001</v>
      </c>
      <c r="L955" s="734">
        <v>138.72</v>
      </c>
      <c r="M955" s="734">
        <v>1</v>
      </c>
      <c r="N955" s="735">
        <v>138.72</v>
      </c>
    </row>
    <row r="956" spans="1:14" ht="14.45" customHeight="1" x14ac:dyDescent="0.2">
      <c r="A956" s="729" t="s">
        <v>588</v>
      </c>
      <c r="B956" s="730" t="s">
        <v>589</v>
      </c>
      <c r="C956" s="731" t="s">
        <v>633</v>
      </c>
      <c r="D956" s="732" t="s">
        <v>634</v>
      </c>
      <c r="E956" s="733">
        <v>50113001</v>
      </c>
      <c r="F956" s="732" t="s">
        <v>675</v>
      </c>
      <c r="G956" s="731" t="s">
        <v>676</v>
      </c>
      <c r="H956" s="731">
        <v>188219</v>
      </c>
      <c r="I956" s="731">
        <v>88219</v>
      </c>
      <c r="J956" s="731" t="s">
        <v>1248</v>
      </c>
      <c r="K956" s="731" t="s">
        <v>1249</v>
      </c>
      <c r="L956" s="734">
        <v>141.27999999999997</v>
      </c>
      <c r="M956" s="734">
        <v>2</v>
      </c>
      <c r="N956" s="735">
        <v>282.55999999999995</v>
      </c>
    </row>
    <row r="957" spans="1:14" ht="14.45" customHeight="1" x14ac:dyDescent="0.2">
      <c r="A957" s="729" t="s">
        <v>588</v>
      </c>
      <c r="B957" s="730" t="s">
        <v>589</v>
      </c>
      <c r="C957" s="731" t="s">
        <v>633</v>
      </c>
      <c r="D957" s="732" t="s">
        <v>634</v>
      </c>
      <c r="E957" s="733">
        <v>50113001</v>
      </c>
      <c r="F957" s="732" t="s">
        <v>675</v>
      </c>
      <c r="G957" s="731" t="s">
        <v>676</v>
      </c>
      <c r="H957" s="731">
        <v>118489</v>
      </c>
      <c r="I957" s="731">
        <v>18489</v>
      </c>
      <c r="J957" s="731" t="s">
        <v>2002</v>
      </c>
      <c r="K957" s="731" t="s">
        <v>2003</v>
      </c>
      <c r="L957" s="734">
        <v>359.76</v>
      </c>
      <c r="M957" s="734">
        <v>3</v>
      </c>
      <c r="N957" s="735">
        <v>1079.28</v>
      </c>
    </row>
    <row r="958" spans="1:14" ht="14.45" customHeight="1" x14ac:dyDescent="0.2">
      <c r="A958" s="729" t="s">
        <v>588</v>
      </c>
      <c r="B958" s="730" t="s">
        <v>589</v>
      </c>
      <c r="C958" s="731" t="s">
        <v>633</v>
      </c>
      <c r="D958" s="732" t="s">
        <v>634</v>
      </c>
      <c r="E958" s="733">
        <v>50113001</v>
      </c>
      <c r="F958" s="732" t="s">
        <v>675</v>
      </c>
      <c r="G958" s="731" t="s">
        <v>687</v>
      </c>
      <c r="H958" s="731">
        <v>149910</v>
      </c>
      <c r="I958" s="731">
        <v>49910</v>
      </c>
      <c r="J958" s="731" t="s">
        <v>1256</v>
      </c>
      <c r="K958" s="731" t="s">
        <v>2004</v>
      </c>
      <c r="L958" s="734">
        <v>98.47</v>
      </c>
      <c r="M958" s="734">
        <v>2</v>
      </c>
      <c r="N958" s="735">
        <v>196.94</v>
      </c>
    </row>
    <row r="959" spans="1:14" ht="14.45" customHeight="1" x14ac:dyDescent="0.2">
      <c r="A959" s="729" t="s">
        <v>588</v>
      </c>
      <c r="B959" s="730" t="s">
        <v>589</v>
      </c>
      <c r="C959" s="731" t="s">
        <v>633</v>
      </c>
      <c r="D959" s="732" t="s">
        <v>634</v>
      </c>
      <c r="E959" s="733">
        <v>50113001</v>
      </c>
      <c r="F959" s="732" t="s">
        <v>675</v>
      </c>
      <c r="G959" s="731" t="s">
        <v>687</v>
      </c>
      <c r="H959" s="731">
        <v>149909</v>
      </c>
      <c r="I959" s="731">
        <v>49909</v>
      </c>
      <c r="J959" s="731" t="s">
        <v>1256</v>
      </c>
      <c r="K959" s="731" t="s">
        <v>1257</v>
      </c>
      <c r="L959" s="734">
        <v>27.900000000000006</v>
      </c>
      <c r="M959" s="734">
        <v>1</v>
      </c>
      <c r="N959" s="735">
        <v>27.900000000000006</v>
      </c>
    </row>
    <row r="960" spans="1:14" ht="14.45" customHeight="1" x14ac:dyDescent="0.2">
      <c r="A960" s="729" t="s">
        <v>588</v>
      </c>
      <c r="B960" s="730" t="s">
        <v>589</v>
      </c>
      <c r="C960" s="731" t="s">
        <v>633</v>
      </c>
      <c r="D960" s="732" t="s">
        <v>634</v>
      </c>
      <c r="E960" s="733">
        <v>50113001</v>
      </c>
      <c r="F960" s="732" t="s">
        <v>675</v>
      </c>
      <c r="G960" s="731" t="s">
        <v>676</v>
      </c>
      <c r="H960" s="731">
        <v>128222</v>
      </c>
      <c r="I960" s="731">
        <v>28222</v>
      </c>
      <c r="J960" s="731" t="s">
        <v>1260</v>
      </c>
      <c r="K960" s="731" t="s">
        <v>1261</v>
      </c>
      <c r="L960" s="734">
        <v>89.774776119403029</v>
      </c>
      <c r="M960" s="734">
        <v>67</v>
      </c>
      <c r="N960" s="735">
        <v>6014.9100000000026</v>
      </c>
    </row>
    <row r="961" spans="1:14" ht="14.45" customHeight="1" x14ac:dyDescent="0.2">
      <c r="A961" s="729" t="s">
        <v>588</v>
      </c>
      <c r="B961" s="730" t="s">
        <v>589</v>
      </c>
      <c r="C961" s="731" t="s">
        <v>633</v>
      </c>
      <c r="D961" s="732" t="s">
        <v>634</v>
      </c>
      <c r="E961" s="733">
        <v>50113001</v>
      </c>
      <c r="F961" s="732" t="s">
        <v>675</v>
      </c>
      <c r="G961" s="731" t="s">
        <v>329</v>
      </c>
      <c r="H961" s="731">
        <v>28230</v>
      </c>
      <c r="I961" s="731">
        <v>28230</v>
      </c>
      <c r="J961" s="731" t="s">
        <v>2005</v>
      </c>
      <c r="K961" s="731" t="s">
        <v>2006</v>
      </c>
      <c r="L961" s="734">
        <v>526.49</v>
      </c>
      <c r="M961" s="734">
        <v>2</v>
      </c>
      <c r="N961" s="735">
        <v>1052.98</v>
      </c>
    </row>
    <row r="962" spans="1:14" ht="14.45" customHeight="1" x14ac:dyDescent="0.2">
      <c r="A962" s="729" t="s">
        <v>588</v>
      </c>
      <c r="B962" s="730" t="s">
        <v>589</v>
      </c>
      <c r="C962" s="731" t="s">
        <v>633</v>
      </c>
      <c r="D962" s="732" t="s">
        <v>634</v>
      </c>
      <c r="E962" s="733">
        <v>50113001</v>
      </c>
      <c r="F962" s="732" t="s">
        <v>675</v>
      </c>
      <c r="G962" s="731" t="s">
        <v>676</v>
      </c>
      <c r="H962" s="731">
        <v>28213</v>
      </c>
      <c r="I962" s="731">
        <v>28213</v>
      </c>
      <c r="J962" s="731" t="s">
        <v>2007</v>
      </c>
      <c r="K962" s="731" t="s">
        <v>2008</v>
      </c>
      <c r="L962" s="734">
        <v>97.857272727272729</v>
      </c>
      <c r="M962" s="734">
        <v>11</v>
      </c>
      <c r="N962" s="735">
        <v>1076.43</v>
      </c>
    </row>
    <row r="963" spans="1:14" ht="14.45" customHeight="1" x14ac:dyDescent="0.2">
      <c r="A963" s="729" t="s">
        <v>588</v>
      </c>
      <c r="B963" s="730" t="s">
        <v>589</v>
      </c>
      <c r="C963" s="731" t="s">
        <v>633</v>
      </c>
      <c r="D963" s="732" t="s">
        <v>634</v>
      </c>
      <c r="E963" s="733">
        <v>50113001</v>
      </c>
      <c r="F963" s="732" t="s">
        <v>675</v>
      </c>
      <c r="G963" s="731" t="s">
        <v>676</v>
      </c>
      <c r="H963" s="731">
        <v>128216</v>
      </c>
      <c r="I963" s="731">
        <v>28216</v>
      </c>
      <c r="J963" s="731" t="s">
        <v>1262</v>
      </c>
      <c r="K963" s="731" t="s">
        <v>1263</v>
      </c>
      <c r="L963" s="734">
        <v>41.17</v>
      </c>
      <c r="M963" s="734">
        <v>18</v>
      </c>
      <c r="N963" s="735">
        <v>741.06000000000006</v>
      </c>
    </row>
    <row r="964" spans="1:14" ht="14.45" customHeight="1" x14ac:dyDescent="0.2">
      <c r="A964" s="729" t="s">
        <v>588</v>
      </c>
      <c r="B964" s="730" t="s">
        <v>589</v>
      </c>
      <c r="C964" s="731" t="s">
        <v>633</v>
      </c>
      <c r="D964" s="732" t="s">
        <v>634</v>
      </c>
      <c r="E964" s="733">
        <v>50113001</v>
      </c>
      <c r="F964" s="732" t="s">
        <v>675</v>
      </c>
      <c r="G964" s="731" t="s">
        <v>676</v>
      </c>
      <c r="H964" s="731">
        <v>186393</v>
      </c>
      <c r="I964" s="731">
        <v>86393</v>
      </c>
      <c r="J964" s="731" t="s">
        <v>2009</v>
      </c>
      <c r="K964" s="731" t="s">
        <v>2010</v>
      </c>
      <c r="L964" s="734">
        <v>52.368333333333339</v>
      </c>
      <c r="M964" s="734">
        <v>48</v>
      </c>
      <c r="N964" s="735">
        <v>2513.6800000000003</v>
      </c>
    </row>
    <row r="965" spans="1:14" ht="14.45" customHeight="1" x14ac:dyDescent="0.2">
      <c r="A965" s="729" t="s">
        <v>588</v>
      </c>
      <c r="B965" s="730" t="s">
        <v>589</v>
      </c>
      <c r="C965" s="731" t="s">
        <v>633</v>
      </c>
      <c r="D965" s="732" t="s">
        <v>634</v>
      </c>
      <c r="E965" s="733">
        <v>50113001</v>
      </c>
      <c r="F965" s="732" t="s">
        <v>675</v>
      </c>
      <c r="G965" s="731" t="s">
        <v>676</v>
      </c>
      <c r="H965" s="731">
        <v>117992</v>
      </c>
      <c r="I965" s="731">
        <v>17992</v>
      </c>
      <c r="J965" s="731" t="s">
        <v>2009</v>
      </c>
      <c r="K965" s="731" t="s">
        <v>2011</v>
      </c>
      <c r="L965" s="734">
        <v>90.395714285714277</v>
      </c>
      <c r="M965" s="734">
        <v>7</v>
      </c>
      <c r="N965" s="735">
        <v>632.77</v>
      </c>
    </row>
    <row r="966" spans="1:14" ht="14.45" customHeight="1" x14ac:dyDescent="0.2">
      <c r="A966" s="729" t="s">
        <v>588</v>
      </c>
      <c r="B966" s="730" t="s">
        <v>589</v>
      </c>
      <c r="C966" s="731" t="s">
        <v>633</v>
      </c>
      <c r="D966" s="732" t="s">
        <v>634</v>
      </c>
      <c r="E966" s="733">
        <v>50113001</v>
      </c>
      <c r="F966" s="732" t="s">
        <v>675</v>
      </c>
      <c r="G966" s="731" t="s">
        <v>676</v>
      </c>
      <c r="H966" s="731">
        <v>846813</v>
      </c>
      <c r="I966" s="731">
        <v>137120</v>
      </c>
      <c r="J966" s="731" t="s">
        <v>2012</v>
      </c>
      <c r="K966" s="731" t="s">
        <v>2013</v>
      </c>
      <c r="L966" s="734">
        <v>71.379999999999981</v>
      </c>
      <c r="M966" s="734">
        <v>2</v>
      </c>
      <c r="N966" s="735">
        <v>142.75999999999996</v>
      </c>
    </row>
    <row r="967" spans="1:14" ht="14.45" customHeight="1" x14ac:dyDescent="0.2">
      <c r="A967" s="729" t="s">
        <v>588</v>
      </c>
      <c r="B967" s="730" t="s">
        <v>589</v>
      </c>
      <c r="C967" s="731" t="s">
        <v>633</v>
      </c>
      <c r="D967" s="732" t="s">
        <v>634</v>
      </c>
      <c r="E967" s="733">
        <v>50113001</v>
      </c>
      <c r="F967" s="732" t="s">
        <v>675</v>
      </c>
      <c r="G967" s="731" t="s">
        <v>676</v>
      </c>
      <c r="H967" s="731">
        <v>237329</v>
      </c>
      <c r="I967" s="731">
        <v>237329</v>
      </c>
      <c r="J967" s="731" t="s">
        <v>706</v>
      </c>
      <c r="K967" s="731" t="s">
        <v>707</v>
      </c>
      <c r="L967" s="734">
        <v>109.27333333333334</v>
      </c>
      <c r="M967" s="734">
        <v>15</v>
      </c>
      <c r="N967" s="735">
        <v>1639.1000000000001</v>
      </c>
    </row>
    <row r="968" spans="1:14" ht="14.45" customHeight="1" x14ac:dyDescent="0.2">
      <c r="A968" s="729" t="s">
        <v>588</v>
      </c>
      <c r="B968" s="730" t="s">
        <v>589</v>
      </c>
      <c r="C968" s="731" t="s">
        <v>633</v>
      </c>
      <c r="D968" s="732" t="s">
        <v>634</v>
      </c>
      <c r="E968" s="733">
        <v>50113001</v>
      </c>
      <c r="F968" s="732" t="s">
        <v>675</v>
      </c>
      <c r="G968" s="731" t="s">
        <v>676</v>
      </c>
      <c r="H968" s="731">
        <v>116592</v>
      </c>
      <c r="I968" s="731">
        <v>16592</v>
      </c>
      <c r="J968" s="731" t="s">
        <v>2014</v>
      </c>
      <c r="K968" s="731" t="s">
        <v>2015</v>
      </c>
      <c r="L968" s="734">
        <v>96.032884615384688</v>
      </c>
      <c r="M968" s="734">
        <v>52</v>
      </c>
      <c r="N968" s="735">
        <v>4993.7100000000037</v>
      </c>
    </row>
    <row r="969" spans="1:14" ht="14.45" customHeight="1" x14ac:dyDescent="0.2">
      <c r="A969" s="729" t="s">
        <v>588</v>
      </c>
      <c r="B969" s="730" t="s">
        <v>589</v>
      </c>
      <c r="C969" s="731" t="s">
        <v>633</v>
      </c>
      <c r="D969" s="732" t="s">
        <v>634</v>
      </c>
      <c r="E969" s="733">
        <v>50113001</v>
      </c>
      <c r="F969" s="732" t="s">
        <v>675</v>
      </c>
      <c r="G969" s="731" t="s">
        <v>676</v>
      </c>
      <c r="H969" s="731">
        <v>116595</v>
      </c>
      <c r="I969" s="731">
        <v>16595</v>
      </c>
      <c r="J969" s="731" t="s">
        <v>2014</v>
      </c>
      <c r="K969" s="731" t="s">
        <v>2016</v>
      </c>
      <c r="L969" s="734">
        <v>93.29</v>
      </c>
      <c r="M969" s="734">
        <v>2</v>
      </c>
      <c r="N969" s="735">
        <v>186.58</v>
      </c>
    </row>
    <row r="970" spans="1:14" ht="14.45" customHeight="1" x14ac:dyDescent="0.2">
      <c r="A970" s="729" t="s">
        <v>588</v>
      </c>
      <c r="B970" s="730" t="s">
        <v>589</v>
      </c>
      <c r="C970" s="731" t="s">
        <v>633</v>
      </c>
      <c r="D970" s="732" t="s">
        <v>634</v>
      </c>
      <c r="E970" s="733">
        <v>50113001</v>
      </c>
      <c r="F970" s="732" t="s">
        <v>675</v>
      </c>
      <c r="G970" s="731" t="s">
        <v>676</v>
      </c>
      <c r="H970" s="731">
        <v>242536</v>
      </c>
      <c r="I970" s="731">
        <v>242536</v>
      </c>
      <c r="J970" s="731" t="s">
        <v>2017</v>
      </c>
      <c r="K970" s="731" t="s">
        <v>2018</v>
      </c>
      <c r="L970" s="734">
        <v>321.60999999999996</v>
      </c>
      <c r="M970" s="734">
        <v>1</v>
      </c>
      <c r="N970" s="735">
        <v>321.60999999999996</v>
      </c>
    </row>
    <row r="971" spans="1:14" ht="14.45" customHeight="1" x14ac:dyDescent="0.2">
      <c r="A971" s="729" t="s">
        <v>588</v>
      </c>
      <c r="B971" s="730" t="s">
        <v>589</v>
      </c>
      <c r="C971" s="731" t="s">
        <v>633</v>
      </c>
      <c r="D971" s="732" t="s">
        <v>634</v>
      </c>
      <c r="E971" s="733">
        <v>50113001</v>
      </c>
      <c r="F971" s="732" t="s">
        <v>675</v>
      </c>
      <c r="G971" s="731" t="s">
        <v>676</v>
      </c>
      <c r="H971" s="731">
        <v>100502</v>
      </c>
      <c r="I971" s="731">
        <v>502</v>
      </c>
      <c r="J971" s="731" t="s">
        <v>708</v>
      </c>
      <c r="K971" s="731" t="s">
        <v>709</v>
      </c>
      <c r="L971" s="734">
        <v>268.71000000000004</v>
      </c>
      <c r="M971" s="734">
        <v>10</v>
      </c>
      <c r="N971" s="735">
        <v>2687.1000000000004</v>
      </c>
    </row>
    <row r="972" spans="1:14" ht="14.45" customHeight="1" x14ac:dyDescent="0.2">
      <c r="A972" s="729" t="s">
        <v>588</v>
      </c>
      <c r="B972" s="730" t="s">
        <v>589</v>
      </c>
      <c r="C972" s="731" t="s">
        <v>633</v>
      </c>
      <c r="D972" s="732" t="s">
        <v>634</v>
      </c>
      <c r="E972" s="733">
        <v>50113001</v>
      </c>
      <c r="F972" s="732" t="s">
        <v>675</v>
      </c>
      <c r="G972" s="731" t="s">
        <v>676</v>
      </c>
      <c r="H972" s="731">
        <v>102684</v>
      </c>
      <c r="I972" s="731">
        <v>2684</v>
      </c>
      <c r="J972" s="731" t="s">
        <v>708</v>
      </c>
      <c r="K972" s="731" t="s">
        <v>1274</v>
      </c>
      <c r="L972" s="734">
        <v>109.75</v>
      </c>
      <c r="M972" s="734">
        <v>4</v>
      </c>
      <c r="N972" s="735">
        <v>439</v>
      </c>
    </row>
    <row r="973" spans="1:14" ht="14.45" customHeight="1" x14ac:dyDescent="0.2">
      <c r="A973" s="729" t="s">
        <v>588</v>
      </c>
      <c r="B973" s="730" t="s">
        <v>589</v>
      </c>
      <c r="C973" s="731" t="s">
        <v>633</v>
      </c>
      <c r="D973" s="732" t="s">
        <v>634</v>
      </c>
      <c r="E973" s="733">
        <v>50113001</v>
      </c>
      <c r="F973" s="732" t="s">
        <v>675</v>
      </c>
      <c r="G973" s="731" t="s">
        <v>687</v>
      </c>
      <c r="H973" s="731">
        <v>127738</v>
      </c>
      <c r="I973" s="731">
        <v>127738</v>
      </c>
      <c r="J973" s="731" t="s">
        <v>712</v>
      </c>
      <c r="K973" s="731" t="s">
        <v>713</v>
      </c>
      <c r="L973" s="734">
        <v>466.68</v>
      </c>
      <c r="M973" s="734">
        <v>1</v>
      </c>
      <c r="N973" s="735">
        <v>466.68</v>
      </c>
    </row>
    <row r="974" spans="1:14" ht="14.45" customHeight="1" x14ac:dyDescent="0.2">
      <c r="A974" s="729" t="s">
        <v>588</v>
      </c>
      <c r="B974" s="730" t="s">
        <v>589</v>
      </c>
      <c r="C974" s="731" t="s">
        <v>633</v>
      </c>
      <c r="D974" s="732" t="s">
        <v>634</v>
      </c>
      <c r="E974" s="733">
        <v>50113001</v>
      </c>
      <c r="F974" s="732" t="s">
        <v>675</v>
      </c>
      <c r="G974" s="731" t="s">
        <v>687</v>
      </c>
      <c r="H974" s="731">
        <v>127737</v>
      </c>
      <c r="I974" s="731">
        <v>127737</v>
      </c>
      <c r="J974" s="731" t="s">
        <v>712</v>
      </c>
      <c r="K974" s="731" t="s">
        <v>714</v>
      </c>
      <c r="L974" s="734">
        <v>67.39</v>
      </c>
      <c r="M974" s="734">
        <v>1</v>
      </c>
      <c r="N974" s="735">
        <v>67.39</v>
      </c>
    </row>
    <row r="975" spans="1:14" ht="14.45" customHeight="1" x14ac:dyDescent="0.2">
      <c r="A975" s="729" t="s">
        <v>588</v>
      </c>
      <c r="B975" s="730" t="s">
        <v>589</v>
      </c>
      <c r="C975" s="731" t="s">
        <v>633</v>
      </c>
      <c r="D975" s="732" t="s">
        <v>634</v>
      </c>
      <c r="E975" s="733">
        <v>50113001</v>
      </c>
      <c r="F975" s="732" t="s">
        <v>675</v>
      </c>
      <c r="G975" s="731" t="s">
        <v>687</v>
      </c>
      <c r="H975" s="731">
        <v>184095</v>
      </c>
      <c r="I975" s="731">
        <v>184095</v>
      </c>
      <c r="J975" s="731" t="s">
        <v>712</v>
      </c>
      <c r="K975" s="731" t="s">
        <v>1275</v>
      </c>
      <c r="L975" s="734">
        <v>1555.57</v>
      </c>
      <c r="M975" s="734">
        <v>3</v>
      </c>
      <c r="N975" s="735">
        <v>4666.71</v>
      </c>
    </row>
    <row r="976" spans="1:14" ht="14.45" customHeight="1" x14ac:dyDescent="0.2">
      <c r="A976" s="729" t="s">
        <v>588</v>
      </c>
      <c r="B976" s="730" t="s">
        <v>589</v>
      </c>
      <c r="C976" s="731" t="s">
        <v>633</v>
      </c>
      <c r="D976" s="732" t="s">
        <v>634</v>
      </c>
      <c r="E976" s="733">
        <v>50113001</v>
      </c>
      <c r="F976" s="732" t="s">
        <v>675</v>
      </c>
      <c r="G976" s="731" t="s">
        <v>676</v>
      </c>
      <c r="H976" s="731">
        <v>42477</v>
      </c>
      <c r="I976" s="731">
        <v>42477</v>
      </c>
      <c r="J976" s="731" t="s">
        <v>2019</v>
      </c>
      <c r="K976" s="731" t="s">
        <v>2020</v>
      </c>
      <c r="L976" s="734">
        <v>495.91499999999996</v>
      </c>
      <c r="M976" s="734">
        <v>2</v>
      </c>
      <c r="N976" s="735">
        <v>991.82999999999993</v>
      </c>
    </row>
    <row r="977" spans="1:14" ht="14.45" customHeight="1" x14ac:dyDescent="0.2">
      <c r="A977" s="729" t="s">
        <v>588</v>
      </c>
      <c r="B977" s="730" t="s">
        <v>589</v>
      </c>
      <c r="C977" s="731" t="s">
        <v>633</v>
      </c>
      <c r="D977" s="732" t="s">
        <v>634</v>
      </c>
      <c r="E977" s="733">
        <v>50113001</v>
      </c>
      <c r="F977" s="732" t="s">
        <v>675</v>
      </c>
      <c r="G977" s="731" t="s">
        <v>687</v>
      </c>
      <c r="H977" s="731">
        <v>187330</v>
      </c>
      <c r="I977" s="731">
        <v>187330</v>
      </c>
      <c r="J977" s="731" t="s">
        <v>1282</v>
      </c>
      <c r="K977" s="731" t="s">
        <v>1283</v>
      </c>
      <c r="L977" s="734">
        <v>91.439999999999984</v>
      </c>
      <c r="M977" s="734">
        <v>1</v>
      </c>
      <c r="N977" s="735">
        <v>91.439999999999984</v>
      </c>
    </row>
    <row r="978" spans="1:14" ht="14.45" customHeight="1" x14ac:dyDescent="0.2">
      <c r="A978" s="729" t="s">
        <v>588</v>
      </c>
      <c r="B978" s="730" t="s">
        <v>589</v>
      </c>
      <c r="C978" s="731" t="s">
        <v>633</v>
      </c>
      <c r="D978" s="732" t="s">
        <v>634</v>
      </c>
      <c r="E978" s="733">
        <v>50113001</v>
      </c>
      <c r="F978" s="732" t="s">
        <v>675</v>
      </c>
      <c r="G978" s="731" t="s">
        <v>676</v>
      </c>
      <c r="H978" s="731">
        <v>845376</v>
      </c>
      <c r="I978" s="731">
        <v>107641</v>
      </c>
      <c r="J978" s="731" t="s">
        <v>1284</v>
      </c>
      <c r="K978" s="731" t="s">
        <v>2021</v>
      </c>
      <c r="L978" s="734">
        <v>119.76000000000003</v>
      </c>
      <c r="M978" s="734">
        <v>10</v>
      </c>
      <c r="N978" s="735">
        <v>1197.6000000000004</v>
      </c>
    </row>
    <row r="979" spans="1:14" ht="14.45" customHeight="1" x14ac:dyDescent="0.2">
      <c r="A979" s="729" t="s">
        <v>588</v>
      </c>
      <c r="B979" s="730" t="s">
        <v>589</v>
      </c>
      <c r="C979" s="731" t="s">
        <v>633</v>
      </c>
      <c r="D979" s="732" t="s">
        <v>634</v>
      </c>
      <c r="E979" s="733">
        <v>50113001</v>
      </c>
      <c r="F979" s="732" t="s">
        <v>675</v>
      </c>
      <c r="G979" s="731" t="s">
        <v>676</v>
      </c>
      <c r="H979" s="731">
        <v>845594</v>
      </c>
      <c r="I979" s="731">
        <v>107643</v>
      </c>
      <c r="J979" s="731" t="s">
        <v>1284</v>
      </c>
      <c r="K979" s="731" t="s">
        <v>2022</v>
      </c>
      <c r="L979" s="734">
        <v>178.44999999999996</v>
      </c>
      <c r="M979" s="734">
        <v>3</v>
      </c>
      <c r="N979" s="735">
        <v>535.34999999999991</v>
      </c>
    </row>
    <row r="980" spans="1:14" ht="14.45" customHeight="1" x14ac:dyDescent="0.2">
      <c r="A980" s="729" t="s">
        <v>588</v>
      </c>
      <c r="B980" s="730" t="s">
        <v>589</v>
      </c>
      <c r="C980" s="731" t="s">
        <v>633</v>
      </c>
      <c r="D980" s="732" t="s">
        <v>634</v>
      </c>
      <c r="E980" s="733">
        <v>50113001</v>
      </c>
      <c r="F980" s="732" t="s">
        <v>675</v>
      </c>
      <c r="G980" s="731" t="s">
        <v>676</v>
      </c>
      <c r="H980" s="731">
        <v>845432</v>
      </c>
      <c r="I980" s="731">
        <v>107639</v>
      </c>
      <c r="J980" s="731" t="s">
        <v>1284</v>
      </c>
      <c r="K980" s="731" t="s">
        <v>1285</v>
      </c>
      <c r="L980" s="734">
        <v>52.13</v>
      </c>
      <c r="M980" s="734">
        <v>11</v>
      </c>
      <c r="N980" s="735">
        <v>573.43000000000006</v>
      </c>
    </row>
    <row r="981" spans="1:14" ht="14.45" customHeight="1" x14ac:dyDescent="0.2">
      <c r="A981" s="729" t="s">
        <v>588</v>
      </c>
      <c r="B981" s="730" t="s">
        <v>589</v>
      </c>
      <c r="C981" s="731" t="s">
        <v>633</v>
      </c>
      <c r="D981" s="732" t="s">
        <v>634</v>
      </c>
      <c r="E981" s="733">
        <v>50113001</v>
      </c>
      <c r="F981" s="732" t="s">
        <v>675</v>
      </c>
      <c r="G981" s="731" t="s">
        <v>676</v>
      </c>
      <c r="H981" s="731">
        <v>194804</v>
      </c>
      <c r="I981" s="731">
        <v>94804</v>
      </c>
      <c r="J981" s="731" t="s">
        <v>1286</v>
      </c>
      <c r="K981" s="731" t="s">
        <v>904</v>
      </c>
      <c r="L981" s="734">
        <v>58.615000000000002</v>
      </c>
      <c r="M981" s="734">
        <v>8</v>
      </c>
      <c r="N981" s="735">
        <v>468.92</v>
      </c>
    </row>
    <row r="982" spans="1:14" ht="14.45" customHeight="1" x14ac:dyDescent="0.2">
      <c r="A982" s="729" t="s">
        <v>588</v>
      </c>
      <c r="B982" s="730" t="s">
        <v>589</v>
      </c>
      <c r="C982" s="731" t="s">
        <v>633</v>
      </c>
      <c r="D982" s="732" t="s">
        <v>634</v>
      </c>
      <c r="E982" s="733">
        <v>50113001</v>
      </c>
      <c r="F982" s="732" t="s">
        <v>675</v>
      </c>
      <c r="G982" s="731" t="s">
        <v>676</v>
      </c>
      <c r="H982" s="731">
        <v>101125</v>
      </c>
      <c r="I982" s="731">
        <v>1125</v>
      </c>
      <c r="J982" s="731" t="s">
        <v>1289</v>
      </c>
      <c r="K982" s="731" t="s">
        <v>2023</v>
      </c>
      <c r="L982" s="734">
        <v>77.28</v>
      </c>
      <c r="M982" s="734">
        <v>215</v>
      </c>
      <c r="N982" s="735">
        <v>16615.2</v>
      </c>
    </row>
    <row r="983" spans="1:14" ht="14.45" customHeight="1" x14ac:dyDescent="0.2">
      <c r="A983" s="729" t="s">
        <v>588</v>
      </c>
      <c r="B983" s="730" t="s">
        <v>589</v>
      </c>
      <c r="C983" s="731" t="s">
        <v>633</v>
      </c>
      <c r="D983" s="732" t="s">
        <v>634</v>
      </c>
      <c r="E983" s="733">
        <v>50113001</v>
      </c>
      <c r="F983" s="732" t="s">
        <v>675</v>
      </c>
      <c r="G983" s="731" t="s">
        <v>676</v>
      </c>
      <c r="H983" s="731">
        <v>101127</v>
      </c>
      <c r="I983" s="731">
        <v>1127</v>
      </c>
      <c r="J983" s="731" t="s">
        <v>1289</v>
      </c>
      <c r="K983" s="731" t="s">
        <v>1290</v>
      </c>
      <c r="L983" s="734">
        <v>97.379006514657974</v>
      </c>
      <c r="M983" s="734">
        <v>614</v>
      </c>
      <c r="N983" s="735">
        <v>59790.71</v>
      </c>
    </row>
    <row r="984" spans="1:14" ht="14.45" customHeight="1" x14ac:dyDescent="0.2">
      <c r="A984" s="729" t="s">
        <v>588</v>
      </c>
      <c r="B984" s="730" t="s">
        <v>589</v>
      </c>
      <c r="C984" s="731" t="s">
        <v>633</v>
      </c>
      <c r="D984" s="732" t="s">
        <v>634</v>
      </c>
      <c r="E984" s="733">
        <v>50113001</v>
      </c>
      <c r="F984" s="732" t="s">
        <v>675</v>
      </c>
      <c r="G984" s="731" t="s">
        <v>676</v>
      </c>
      <c r="H984" s="731">
        <v>147271</v>
      </c>
      <c r="I984" s="731">
        <v>47271</v>
      </c>
      <c r="J984" s="731" t="s">
        <v>2024</v>
      </c>
      <c r="K984" s="731" t="s">
        <v>1619</v>
      </c>
      <c r="L984" s="734">
        <v>90.200001299312575</v>
      </c>
      <c r="M984" s="734">
        <v>12</v>
      </c>
      <c r="N984" s="735">
        <v>1082.4000155917508</v>
      </c>
    </row>
    <row r="985" spans="1:14" ht="14.45" customHeight="1" x14ac:dyDescent="0.2">
      <c r="A985" s="729" t="s">
        <v>588</v>
      </c>
      <c r="B985" s="730" t="s">
        <v>589</v>
      </c>
      <c r="C985" s="731" t="s">
        <v>633</v>
      </c>
      <c r="D985" s="732" t="s">
        <v>634</v>
      </c>
      <c r="E985" s="733">
        <v>50113001</v>
      </c>
      <c r="F985" s="732" t="s">
        <v>675</v>
      </c>
      <c r="G985" s="731" t="s">
        <v>676</v>
      </c>
      <c r="H985" s="731">
        <v>223014</v>
      </c>
      <c r="I985" s="731">
        <v>223014</v>
      </c>
      <c r="J985" s="731" t="s">
        <v>1291</v>
      </c>
      <c r="K985" s="731" t="s">
        <v>1292</v>
      </c>
      <c r="L985" s="734">
        <v>1647.2400000000005</v>
      </c>
      <c r="M985" s="734">
        <v>1</v>
      </c>
      <c r="N985" s="735">
        <v>1647.2400000000005</v>
      </c>
    </row>
    <row r="986" spans="1:14" ht="14.45" customHeight="1" x14ac:dyDescent="0.2">
      <c r="A986" s="729" t="s">
        <v>588</v>
      </c>
      <c r="B986" s="730" t="s">
        <v>589</v>
      </c>
      <c r="C986" s="731" t="s">
        <v>633</v>
      </c>
      <c r="D986" s="732" t="s">
        <v>634</v>
      </c>
      <c r="E986" s="733">
        <v>50113001</v>
      </c>
      <c r="F986" s="732" t="s">
        <v>675</v>
      </c>
      <c r="G986" s="731" t="s">
        <v>676</v>
      </c>
      <c r="H986" s="731">
        <v>237706</v>
      </c>
      <c r="I986" s="731">
        <v>237706</v>
      </c>
      <c r="J986" s="731" t="s">
        <v>2025</v>
      </c>
      <c r="K986" s="731" t="s">
        <v>2026</v>
      </c>
      <c r="L986" s="734">
        <v>250.67999999999995</v>
      </c>
      <c r="M986" s="734">
        <v>1</v>
      </c>
      <c r="N986" s="735">
        <v>250.67999999999995</v>
      </c>
    </row>
    <row r="987" spans="1:14" ht="14.45" customHeight="1" x14ac:dyDescent="0.2">
      <c r="A987" s="729" t="s">
        <v>588</v>
      </c>
      <c r="B987" s="730" t="s">
        <v>589</v>
      </c>
      <c r="C987" s="731" t="s">
        <v>633</v>
      </c>
      <c r="D987" s="732" t="s">
        <v>634</v>
      </c>
      <c r="E987" s="733">
        <v>50113001</v>
      </c>
      <c r="F987" s="732" t="s">
        <v>675</v>
      </c>
      <c r="G987" s="731" t="s">
        <v>676</v>
      </c>
      <c r="H987" s="731">
        <v>223159</v>
      </c>
      <c r="I987" s="731">
        <v>223159</v>
      </c>
      <c r="J987" s="731" t="s">
        <v>1295</v>
      </c>
      <c r="K987" s="731" t="s">
        <v>1296</v>
      </c>
      <c r="L987" s="734">
        <v>74.279999999999987</v>
      </c>
      <c r="M987" s="734">
        <v>24</v>
      </c>
      <c r="N987" s="735">
        <v>1782.7199999999998</v>
      </c>
    </row>
    <row r="988" spans="1:14" ht="14.45" customHeight="1" x14ac:dyDescent="0.2">
      <c r="A988" s="729" t="s">
        <v>588</v>
      </c>
      <c r="B988" s="730" t="s">
        <v>589</v>
      </c>
      <c r="C988" s="731" t="s">
        <v>633</v>
      </c>
      <c r="D988" s="732" t="s">
        <v>634</v>
      </c>
      <c r="E988" s="733">
        <v>50113001</v>
      </c>
      <c r="F988" s="732" t="s">
        <v>675</v>
      </c>
      <c r="G988" s="731" t="s">
        <v>329</v>
      </c>
      <c r="H988" s="731">
        <v>223148</v>
      </c>
      <c r="I988" s="731">
        <v>223148</v>
      </c>
      <c r="J988" s="731" t="s">
        <v>2027</v>
      </c>
      <c r="K988" s="731" t="s">
        <v>2028</v>
      </c>
      <c r="L988" s="734">
        <v>112.59000000000003</v>
      </c>
      <c r="M988" s="734">
        <v>1</v>
      </c>
      <c r="N988" s="735">
        <v>112.59000000000003</v>
      </c>
    </row>
    <row r="989" spans="1:14" ht="14.45" customHeight="1" x14ac:dyDescent="0.2">
      <c r="A989" s="729" t="s">
        <v>588</v>
      </c>
      <c r="B989" s="730" t="s">
        <v>589</v>
      </c>
      <c r="C989" s="731" t="s">
        <v>633</v>
      </c>
      <c r="D989" s="732" t="s">
        <v>634</v>
      </c>
      <c r="E989" s="733">
        <v>50113001</v>
      </c>
      <c r="F989" s="732" t="s">
        <v>675</v>
      </c>
      <c r="G989" s="731" t="s">
        <v>676</v>
      </c>
      <c r="H989" s="731">
        <v>239549</v>
      </c>
      <c r="I989" s="731">
        <v>239549</v>
      </c>
      <c r="J989" s="731" t="s">
        <v>1306</v>
      </c>
      <c r="K989" s="731" t="s">
        <v>1307</v>
      </c>
      <c r="L989" s="734">
        <v>57.220000000000006</v>
      </c>
      <c r="M989" s="734">
        <v>5</v>
      </c>
      <c r="N989" s="735">
        <v>286.10000000000002</v>
      </c>
    </row>
    <row r="990" spans="1:14" ht="14.45" customHeight="1" x14ac:dyDescent="0.2">
      <c r="A990" s="729" t="s">
        <v>588</v>
      </c>
      <c r="B990" s="730" t="s">
        <v>589</v>
      </c>
      <c r="C990" s="731" t="s">
        <v>633</v>
      </c>
      <c r="D990" s="732" t="s">
        <v>634</v>
      </c>
      <c r="E990" s="733">
        <v>50113001</v>
      </c>
      <c r="F990" s="732" t="s">
        <v>675</v>
      </c>
      <c r="G990" s="731" t="s">
        <v>676</v>
      </c>
      <c r="H990" s="731">
        <v>100513</v>
      </c>
      <c r="I990" s="731">
        <v>513</v>
      </c>
      <c r="J990" s="731" t="s">
        <v>1308</v>
      </c>
      <c r="K990" s="731" t="s">
        <v>707</v>
      </c>
      <c r="L990" s="734">
        <v>56.73</v>
      </c>
      <c r="M990" s="734">
        <v>15</v>
      </c>
      <c r="N990" s="735">
        <v>850.94999999999993</v>
      </c>
    </row>
    <row r="991" spans="1:14" ht="14.45" customHeight="1" x14ac:dyDescent="0.2">
      <c r="A991" s="729" t="s">
        <v>588</v>
      </c>
      <c r="B991" s="730" t="s">
        <v>589</v>
      </c>
      <c r="C991" s="731" t="s">
        <v>633</v>
      </c>
      <c r="D991" s="732" t="s">
        <v>634</v>
      </c>
      <c r="E991" s="733">
        <v>50113001</v>
      </c>
      <c r="F991" s="732" t="s">
        <v>675</v>
      </c>
      <c r="G991" s="731" t="s">
        <v>676</v>
      </c>
      <c r="H991" s="731">
        <v>230352</v>
      </c>
      <c r="I991" s="731">
        <v>230352</v>
      </c>
      <c r="J991" s="731" t="s">
        <v>715</v>
      </c>
      <c r="K991" s="731" t="s">
        <v>1313</v>
      </c>
      <c r="L991" s="734">
        <v>159.28</v>
      </c>
      <c r="M991" s="734">
        <v>10</v>
      </c>
      <c r="N991" s="735">
        <v>1592.8</v>
      </c>
    </row>
    <row r="992" spans="1:14" ht="14.45" customHeight="1" x14ac:dyDescent="0.2">
      <c r="A992" s="729" t="s">
        <v>588</v>
      </c>
      <c r="B992" s="730" t="s">
        <v>589</v>
      </c>
      <c r="C992" s="731" t="s">
        <v>633</v>
      </c>
      <c r="D992" s="732" t="s">
        <v>634</v>
      </c>
      <c r="E992" s="733">
        <v>50113001</v>
      </c>
      <c r="F992" s="732" t="s">
        <v>675</v>
      </c>
      <c r="G992" s="731" t="s">
        <v>676</v>
      </c>
      <c r="H992" s="731">
        <v>230353</v>
      </c>
      <c r="I992" s="731">
        <v>230353</v>
      </c>
      <c r="J992" s="731" t="s">
        <v>715</v>
      </c>
      <c r="K992" s="731" t="s">
        <v>716</v>
      </c>
      <c r="L992" s="734">
        <v>1616.4471428571428</v>
      </c>
      <c r="M992" s="734">
        <v>14</v>
      </c>
      <c r="N992" s="735">
        <v>22630.26</v>
      </c>
    </row>
    <row r="993" spans="1:14" ht="14.45" customHeight="1" x14ac:dyDescent="0.2">
      <c r="A993" s="729" t="s">
        <v>588</v>
      </c>
      <c r="B993" s="730" t="s">
        <v>589</v>
      </c>
      <c r="C993" s="731" t="s">
        <v>633</v>
      </c>
      <c r="D993" s="732" t="s">
        <v>634</v>
      </c>
      <c r="E993" s="733">
        <v>50113001</v>
      </c>
      <c r="F993" s="732" t="s">
        <v>675</v>
      </c>
      <c r="G993" s="731" t="s">
        <v>687</v>
      </c>
      <c r="H993" s="731">
        <v>191788</v>
      </c>
      <c r="I993" s="731">
        <v>91788</v>
      </c>
      <c r="J993" s="731" t="s">
        <v>1314</v>
      </c>
      <c r="K993" s="731" t="s">
        <v>949</v>
      </c>
      <c r="L993" s="734">
        <v>9.1199999999999974</v>
      </c>
      <c r="M993" s="734">
        <v>12</v>
      </c>
      <c r="N993" s="735">
        <v>109.43999999999997</v>
      </c>
    </row>
    <row r="994" spans="1:14" ht="14.45" customHeight="1" x14ac:dyDescent="0.2">
      <c r="A994" s="729" t="s">
        <v>588</v>
      </c>
      <c r="B994" s="730" t="s">
        <v>589</v>
      </c>
      <c r="C994" s="731" t="s">
        <v>633</v>
      </c>
      <c r="D994" s="732" t="s">
        <v>634</v>
      </c>
      <c r="E994" s="733">
        <v>50113001</v>
      </c>
      <c r="F994" s="732" t="s">
        <v>675</v>
      </c>
      <c r="G994" s="731" t="s">
        <v>687</v>
      </c>
      <c r="H994" s="731">
        <v>106618</v>
      </c>
      <c r="I994" s="731">
        <v>6618</v>
      </c>
      <c r="J994" s="731" t="s">
        <v>1315</v>
      </c>
      <c r="K994" s="731" t="s">
        <v>1316</v>
      </c>
      <c r="L994" s="734">
        <v>19.583076923076923</v>
      </c>
      <c r="M994" s="734">
        <v>39</v>
      </c>
      <c r="N994" s="735">
        <v>763.74</v>
      </c>
    </row>
    <row r="995" spans="1:14" ht="14.45" customHeight="1" x14ac:dyDescent="0.2">
      <c r="A995" s="729" t="s">
        <v>588</v>
      </c>
      <c r="B995" s="730" t="s">
        <v>589</v>
      </c>
      <c r="C995" s="731" t="s">
        <v>633</v>
      </c>
      <c r="D995" s="732" t="s">
        <v>634</v>
      </c>
      <c r="E995" s="733">
        <v>50113001</v>
      </c>
      <c r="F995" s="732" t="s">
        <v>675</v>
      </c>
      <c r="G995" s="731" t="s">
        <v>687</v>
      </c>
      <c r="H995" s="731">
        <v>186656</v>
      </c>
      <c r="I995" s="731">
        <v>86656</v>
      </c>
      <c r="J995" s="731" t="s">
        <v>2029</v>
      </c>
      <c r="K995" s="731" t="s">
        <v>2030</v>
      </c>
      <c r="L995" s="734">
        <v>29.275714285714287</v>
      </c>
      <c r="M995" s="734">
        <v>7</v>
      </c>
      <c r="N995" s="735">
        <v>204.93</v>
      </c>
    </row>
    <row r="996" spans="1:14" ht="14.45" customHeight="1" x14ac:dyDescent="0.2">
      <c r="A996" s="729" t="s">
        <v>588</v>
      </c>
      <c r="B996" s="730" t="s">
        <v>589</v>
      </c>
      <c r="C996" s="731" t="s">
        <v>633</v>
      </c>
      <c r="D996" s="732" t="s">
        <v>634</v>
      </c>
      <c r="E996" s="733">
        <v>50113001</v>
      </c>
      <c r="F996" s="732" t="s">
        <v>675</v>
      </c>
      <c r="G996" s="731" t="s">
        <v>687</v>
      </c>
      <c r="H996" s="731">
        <v>184398</v>
      </c>
      <c r="I996" s="731">
        <v>84398</v>
      </c>
      <c r="J996" s="731" t="s">
        <v>2031</v>
      </c>
      <c r="K996" s="731" t="s">
        <v>2032</v>
      </c>
      <c r="L996" s="734">
        <v>114.03000000000003</v>
      </c>
      <c r="M996" s="734">
        <v>8</v>
      </c>
      <c r="N996" s="735">
        <v>912.24000000000024</v>
      </c>
    </row>
    <row r="997" spans="1:14" ht="14.45" customHeight="1" x14ac:dyDescent="0.2">
      <c r="A997" s="729" t="s">
        <v>588</v>
      </c>
      <c r="B997" s="730" t="s">
        <v>589</v>
      </c>
      <c r="C997" s="731" t="s">
        <v>633</v>
      </c>
      <c r="D997" s="732" t="s">
        <v>634</v>
      </c>
      <c r="E997" s="733">
        <v>50113001</v>
      </c>
      <c r="F997" s="732" t="s">
        <v>675</v>
      </c>
      <c r="G997" s="731" t="s">
        <v>687</v>
      </c>
      <c r="H997" s="731">
        <v>184400</v>
      </c>
      <c r="I997" s="731">
        <v>84400</v>
      </c>
      <c r="J997" s="731" t="s">
        <v>1317</v>
      </c>
      <c r="K997" s="731" t="s">
        <v>1318</v>
      </c>
      <c r="L997" s="734">
        <v>254.95000000000002</v>
      </c>
      <c r="M997" s="734">
        <v>6</v>
      </c>
      <c r="N997" s="735">
        <v>1529.7</v>
      </c>
    </row>
    <row r="998" spans="1:14" ht="14.45" customHeight="1" x14ac:dyDescent="0.2">
      <c r="A998" s="729" t="s">
        <v>588</v>
      </c>
      <c r="B998" s="730" t="s">
        <v>589</v>
      </c>
      <c r="C998" s="731" t="s">
        <v>633</v>
      </c>
      <c r="D998" s="732" t="s">
        <v>634</v>
      </c>
      <c r="E998" s="733">
        <v>50113001</v>
      </c>
      <c r="F998" s="732" t="s">
        <v>675</v>
      </c>
      <c r="G998" s="731" t="s">
        <v>687</v>
      </c>
      <c r="H998" s="731">
        <v>184399</v>
      </c>
      <c r="I998" s="731">
        <v>84399</v>
      </c>
      <c r="J998" s="731" t="s">
        <v>1319</v>
      </c>
      <c r="K998" s="731" t="s">
        <v>1320</v>
      </c>
      <c r="L998" s="734">
        <v>126.19999999999996</v>
      </c>
      <c r="M998" s="734">
        <v>30</v>
      </c>
      <c r="N998" s="735">
        <v>3785.9999999999986</v>
      </c>
    </row>
    <row r="999" spans="1:14" ht="14.45" customHeight="1" x14ac:dyDescent="0.2">
      <c r="A999" s="729" t="s">
        <v>588</v>
      </c>
      <c r="B999" s="730" t="s">
        <v>589</v>
      </c>
      <c r="C999" s="731" t="s">
        <v>633</v>
      </c>
      <c r="D999" s="732" t="s">
        <v>634</v>
      </c>
      <c r="E999" s="733">
        <v>50113001</v>
      </c>
      <c r="F999" s="732" t="s">
        <v>675</v>
      </c>
      <c r="G999" s="731" t="s">
        <v>676</v>
      </c>
      <c r="H999" s="731">
        <v>224732</v>
      </c>
      <c r="I999" s="731">
        <v>224732</v>
      </c>
      <c r="J999" s="731" t="s">
        <v>1328</v>
      </c>
      <c r="K999" s="731" t="s">
        <v>1329</v>
      </c>
      <c r="L999" s="734">
        <v>832.6500000000002</v>
      </c>
      <c r="M999" s="734">
        <v>1</v>
      </c>
      <c r="N999" s="735">
        <v>832.6500000000002</v>
      </c>
    </row>
    <row r="1000" spans="1:14" ht="14.45" customHeight="1" x14ac:dyDescent="0.2">
      <c r="A1000" s="729" t="s">
        <v>588</v>
      </c>
      <c r="B1000" s="730" t="s">
        <v>589</v>
      </c>
      <c r="C1000" s="731" t="s">
        <v>633</v>
      </c>
      <c r="D1000" s="732" t="s">
        <v>634</v>
      </c>
      <c r="E1000" s="733">
        <v>50113001</v>
      </c>
      <c r="F1000" s="732" t="s">
        <v>675</v>
      </c>
      <c r="G1000" s="731" t="s">
        <v>687</v>
      </c>
      <c r="H1000" s="731">
        <v>100536</v>
      </c>
      <c r="I1000" s="731">
        <v>536</v>
      </c>
      <c r="J1000" s="731" t="s">
        <v>717</v>
      </c>
      <c r="K1000" s="731" t="s">
        <v>678</v>
      </c>
      <c r="L1000" s="734">
        <v>49.320000000000014</v>
      </c>
      <c r="M1000" s="734">
        <v>3</v>
      </c>
      <c r="N1000" s="735">
        <v>147.96000000000004</v>
      </c>
    </row>
    <row r="1001" spans="1:14" ht="14.45" customHeight="1" x14ac:dyDescent="0.2">
      <c r="A1001" s="729" t="s">
        <v>588</v>
      </c>
      <c r="B1001" s="730" t="s">
        <v>589</v>
      </c>
      <c r="C1001" s="731" t="s">
        <v>633</v>
      </c>
      <c r="D1001" s="732" t="s">
        <v>634</v>
      </c>
      <c r="E1001" s="733">
        <v>50113001</v>
      </c>
      <c r="F1001" s="732" t="s">
        <v>675</v>
      </c>
      <c r="G1001" s="731" t="s">
        <v>687</v>
      </c>
      <c r="H1001" s="731">
        <v>216900</v>
      </c>
      <c r="I1001" s="731">
        <v>216900</v>
      </c>
      <c r="J1001" s="731" t="s">
        <v>1337</v>
      </c>
      <c r="K1001" s="731" t="s">
        <v>1338</v>
      </c>
      <c r="L1001" s="734">
        <v>246.60000042835892</v>
      </c>
      <c r="M1001" s="734">
        <v>27</v>
      </c>
      <c r="N1001" s="735">
        <v>6658.2000115656911</v>
      </c>
    </row>
    <row r="1002" spans="1:14" ht="14.45" customHeight="1" x14ac:dyDescent="0.2">
      <c r="A1002" s="729" t="s">
        <v>588</v>
      </c>
      <c r="B1002" s="730" t="s">
        <v>589</v>
      </c>
      <c r="C1002" s="731" t="s">
        <v>633</v>
      </c>
      <c r="D1002" s="732" t="s">
        <v>634</v>
      </c>
      <c r="E1002" s="733">
        <v>50113001</v>
      </c>
      <c r="F1002" s="732" t="s">
        <v>675</v>
      </c>
      <c r="G1002" s="731" t="s">
        <v>687</v>
      </c>
      <c r="H1002" s="731">
        <v>155823</v>
      </c>
      <c r="I1002" s="731">
        <v>55823</v>
      </c>
      <c r="J1002" s="731" t="s">
        <v>718</v>
      </c>
      <c r="K1002" s="731" t="s">
        <v>1339</v>
      </c>
      <c r="L1002" s="734">
        <v>33.092219965165519</v>
      </c>
      <c r="M1002" s="734">
        <v>100</v>
      </c>
      <c r="N1002" s="735">
        <v>3309.2219965165518</v>
      </c>
    </row>
    <row r="1003" spans="1:14" ht="14.45" customHeight="1" x14ac:dyDescent="0.2">
      <c r="A1003" s="729" t="s">
        <v>588</v>
      </c>
      <c r="B1003" s="730" t="s">
        <v>589</v>
      </c>
      <c r="C1003" s="731" t="s">
        <v>633</v>
      </c>
      <c r="D1003" s="732" t="s">
        <v>634</v>
      </c>
      <c r="E1003" s="733">
        <v>50113001</v>
      </c>
      <c r="F1003" s="732" t="s">
        <v>675</v>
      </c>
      <c r="G1003" s="731" t="s">
        <v>687</v>
      </c>
      <c r="H1003" s="731">
        <v>155824</v>
      </c>
      <c r="I1003" s="731">
        <v>55824</v>
      </c>
      <c r="J1003" s="731" t="s">
        <v>718</v>
      </c>
      <c r="K1003" s="731" t="s">
        <v>2033</v>
      </c>
      <c r="L1003" s="734">
        <v>50.64</v>
      </c>
      <c r="M1003" s="734">
        <v>5</v>
      </c>
      <c r="N1003" s="735">
        <v>253.2</v>
      </c>
    </row>
    <row r="1004" spans="1:14" ht="14.45" customHeight="1" x14ac:dyDescent="0.2">
      <c r="A1004" s="729" t="s">
        <v>588</v>
      </c>
      <c r="B1004" s="730" t="s">
        <v>589</v>
      </c>
      <c r="C1004" s="731" t="s">
        <v>633</v>
      </c>
      <c r="D1004" s="732" t="s">
        <v>634</v>
      </c>
      <c r="E1004" s="733">
        <v>50113001</v>
      </c>
      <c r="F1004" s="732" t="s">
        <v>675</v>
      </c>
      <c r="G1004" s="731" t="s">
        <v>687</v>
      </c>
      <c r="H1004" s="731">
        <v>107981</v>
      </c>
      <c r="I1004" s="731">
        <v>7981</v>
      </c>
      <c r="J1004" s="731" t="s">
        <v>718</v>
      </c>
      <c r="K1004" s="731" t="s">
        <v>719</v>
      </c>
      <c r="L1004" s="734">
        <v>41.269999999999989</v>
      </c>
      <c r="M1004" s="734">
        <v>23</v>
      </c>
      <c r="N1004" s="735">
        <v>949.20999999999981</v>
      </c>
    </row>
    <row r="1005" spans="1:14" ht="14.45" customHeight="1" x14ac:dyDescent="0.2">
      <c r="A1005" s="729" t="s">
        <v>588</v>
      </c>
      <c r="B1005" s="730" t="s">
        <v>589</v>
      </c>
      <c r="C1005" s="731" t="s">
        <v>633</v>
      </c>
      <c r="D1005" s="732" t="s">
        <v>634</v>
      </c>
      <c r="E1005" s="733">
        <v>50113001</v>
      </c>
      <c r="F1005" s="732" t="s">
        <v>675</v>
      </c>
      <c r="G1005" s="731" t="s">
        <v>687</v>
      </c>
      <c r="H1005" s="731">
        <v>126786</v>
      </c>
      <c r="I1005" s="731">
        <v>26786</v>
      </c>
      <c r="J1005" s="731" t="s">
        <v>1340</v>
      </c>
      <c r="K1005" s="731" t="s">
        <v>1341</v>
      </c>
      <c r="L1005" s="734">
        <v>407.30888888888893</v>
      </c>
      <c r="M1005" s="734">
        <v>18</v>
      </c>
      <c r="N1005" s="735">
        <v>7331.56</v>
      </c>
    </row>
    <row r="1006" spans="1:14" ht="14.45" customHeight="1" x14ac:dyDescent="0.2">
      <c r="A1006" s="729" t="s">
        <v>588</v>
      </c>
      <c r="B1006" s="730" t="s">
        <v>589</v>
      </c>
      <c r="C1006" s="731" t="s">
        <v>633</v>
      </c>
      <c r="D1006" s="732" t="s">
        <v>634</v>
      </c>
      <c r="E1006" s="733">
        <v>50113001</v>
      </c>
      <c r="F1006" s="732" t="s">
        <v>675</v>
      </c>
      <c r="G1006" s="731" t="s">
        <v>676</v>
      </c>
      <c r="H1006" s="731">
        <v>125907</v>
      </c>
      <c r="I1006" s="731">
        <v>125907</v>
      </c>
      <c r="J1006" s="731" t="s">
        <v>1342</v>
      </c>
      <c r="K1006" s="731" t="s">
        <v>1343</v>
      </c>
      <c r="L1006" s="734">
        <v>682</v>
      </c>
      <c r="M1006" s="734">
        <v>8</v>
      </c>
      <c r="N1006" s="735">
        <v>5456</v>
      </c>
    </row>
    <row r="1007" spans="1:14" ht="14.45" customHeight="1" x14ac:dyDescent="0.2">
      <c r="A1007" s="729" t="s">
        <v>588</v>
      </c>
      <c r="B1007" s="730" t="s">
        <v>589</v>
      </c>
      <c r="C1007" s="731" t="s">
        <v>633</v>
      </c>
      <c r="D1007" s="732" t="s">
        <v>634</v>
      </c>
      <c r="E1007" s="733">
        <v>50113001</v>
      </c>
      <c r="F1007" s="732" t="s">
        <v>675</v>
      </c>
      <c r="G1007" s="731" t="s">
        <v>687</v>
      </c>
      <c r="H1007" s="731">
        <v>187607</v>
      </c>
      <c r="I1007" s="731">
        <v>187607</v>
      </c>
      <c r="J1007" s="731" t="s">
        <v>1348</v>
      </c>
      <c r="K1007" s="731" t="s">
        <v>1349</v>
      </c>
      <c r="L1007" s="734">
        <v>273.89998761312506</v>
      </c>
      <c r="M1007" s="734">
        <v>5</v>
      </c>
      <c r="N1007" s="735">
        <v>1369.4999380656254</v>
      </c>
    </row>
    <row r="1008" spans="1:14" ht="14.45" customHeight="1" x14ac:dyDescent="0.2">
      <c r="A1008" s="729" t="s">
        <v>588</v>
      </c>
      <c r="B1008" s="730" t="s">
        <v>589</v>
      </c>
      <c r="C1008" s="731" t="s">
        <v>633</v>
      </c>
      <c r="D1008" s="732" t="s">
        <v>634</v>
      </c>
      <c r="E1008" s="733">
        <v>50113001</v>
      </c>
      <c r="F1008" s="732" t="s">
        <v>675</v>
      </c>
      <c r="G1008" s="731" t="s">
        <v>676</v>
      </c>
      <c r="H1008" s="731">
        <v>111635</v>
      </c>
      <c r="I1008" s="731">
        <v>11635</v>
      </c>
      <c r="J1008" s="731" t="s">
        <v>2034</v>
      </c>
      <c r="K1008" s="731" t="s">
        <v>2035</v>
      </c>
      <c r="L1008" s="734">
        <v>342.49000000000007</v>
      </c>
      <c r="M1008" s="734">
        <v>1</v>
      </c>
      <c r="N1008" s="735">
        <v>342.49000000000007</v>
      </c>
    </row>
    <row r="1009" spans="1:14" ht="14.45" customHeight="1" x14ac:dyDescent="0.2">
      <c r="A1009" s="729" t="s">
        <v>588</v>
      </c>
      <c r="B1009" s="730" t="s">
        <v>589</v>
      </c>
      <c r="C1009" s="731" t="s">
        <v>633</v>
      </c>
      <c r="D1009" s="732" t="s">
        <v>634</v>
      </c>
      <c r="E1009" s="733">
        <v>50113001</v>
      </c>
      <c r="F1009" s="732" t="s">
        <v>675</v>
      </c>
      <c r="G1009" s="731" t="s">
        <v>676</v>
      </c>
      <c r="H1009" s="731">
        <v>100874</v>
      </c>
      <c r="I1009" s="731">
        <v>874</v>
      </c>
      <c r="J1009" s="731" t="s">
        <v>1351</v>
      </c>
      <c r="K1009" s="731" t="s">
        <v>1352</v>
      </c>
      <c r="L1009" s="734">
        <v>88.47999999999999</v>
      </c>
      <c r="M1009" s="734">
        <v>8</v>
      </c>
      <c r="N1009" s="735">
        <v>707.83999999999992</v>
      </c>
    </row>
    <row r="1010" spans="1:14" ht="14.45" customHeight="1" x14ac:dyDescent="0.2">
      <c r="A1010" s="729" t="s">
        <v>588</v>
      </c>
      <c r="B1010" s="730" t="s">
        <v>589</v>
      </c>
      <c r="C1010" s="731" t="s">
        <v>633</v>
      </c>
      <c r="D1010" s="732" t="s">
        <v>634</v>
      </c>
      <c r="E1010" s="733">
        <v>50113001</v>
      </c>
      <c r="F1010" s="732" t="s">
        <v>675</v>
      </c>
      <c r="G1010" s="731" t="s">
        <v>676</v>
      </c>
      <c r="H1010" s="731">
        <v>100876</v>
      </c>
      <c r="I1010" s="731">
        <v>876</v>
      </c>
      <c r="J1010" s="731" t="s">
        <v>1355</v>
      </c>
      <c r="K1010" s="731" t="s">
        <v>1352</v>
      </c>
      <c r="L1010" s="734">
        <v>75.998800000000003</v>
      </c>
      <c r="M1010" s="734">
        <v>75</v>
      </c>
      <c r="N1010" s="735">
        <v>5699.91</v>
      </c>
    </row>
    <row r="1011" spans="1:14" ht="14.45" customHeight="1" x14ac:dyDescent="0.2">
      <c r="A1011" s="729" t="s">
        <v>588</v>
      </c>
      <c r="B1011" s="730" t="s">
        <v>589</v>
      </c>
      <c r="C1011" s="731" t="s">
        <v>633</v>
      </c>
      <c r="D1011" s="732" t="s">
        <v>634</v>
      </c>
      <c r="E1011" s="733">
        <v>50113001</v>
      </c>
      <c r="F1011" s="732" t="s">
        <v>675</v>
      </c>
      <c r="G1011" s="731" t="s">
        <v>676</v>
      </c>
      <c r="H1011" s="731">
        <v>200863</v>
      </c>
      <c r="I1011" s="731">
        <v>200863</v>
      </c>
      <c r="J1011" s="731" t="s">
        <v>1355</v>
      </c>
      <c r="K1011" s="731" t="s">
        <v>1356</v>
      </c>
      <c r="L1011" s="734">
        <v>84.460294117647081</v>
      </c>
      <c r="M1011" s="734">
        <v>34</v>
      </c>
      <c r="N1011" s="735">
        <v>2871.6500000000005</v>
      </c>
    </row>
    <row r="1012" spans="1:14" ht="14.45" customHeight="1" x14ac:dyDescent="0.2">
      <c r="A1012" s="729" t="s">
        <v>588</v>
      </c>
      <c r="B1012" s="730" t="s">
        <v>589</v>
      </c>
      <c r="C1012" s="731" t="s">
        <v>633</v>
      </c>
      <c r="D1012" s="732" t="s">
        <v>634</v>
      </c>
      <c r="E1012" s="733">
        <v>50113001</v>
      </c>
      <c r="F1012" s="732" t="s">
        <v>675</v>
      </c>
      <c r="G1012" s="731" t="s">
        <v>676</v>
      </c>
      <c r="H1012" s="731">
        <v>197863</v>
      </c>
      <c r="I1012" s="731">
        <v>197863</v>
      </c>
      <c r="J1012" s="731" t="s">
        <v>2036</v>
      </c>
      <c r="K1012" s="731" t="s">
        <v>863</v>
      </c>
      <c r="L1012" s="734">
        <v>74.11666666666666</v>
      </c>
      <c r="M1012" s="734">
        <v>12</v>
      </c>
      <c r="N1012" s="735">
        <v>889.39999999999986</v>
      </c>
    </row>
    <row r="1013" spans="1:14" ht="14.45" customHeight="1" x14ac:dyDescent="0.2">
      <c r="A1013" s="729" t="s">
        <v>588</v>
      </c>
      <c r="B1013" s="730" t="s">
        <v>589</v>
      </c>
      <c r="C1013" s="731" t="s">
        <v>633</v>
      </c>
      <c r="D1013" s="732" t="s">
        <v>634</v>
      </c>
      <c r="E1013" s="733">
        <v>50113001</v>
      </c>
      <c r="F1013" s="732" t="s">
        <v>675</v>
      </c>
      <c r="G1013" s="731" t="s">
        <v>676</v>
      </c>
      <c r="H1013" s="731">
        <v>150699</v>
      </c>
      <c r="I1013" s="731">
        <v>50699</v>
      </c>
      <c r="J1013" s="731" t="s">
        <v>2037</v>
      </c>
      <c r="K1013" s="731" t="s">
        <v>2038</v>
      </c>
      <c r="L1013" s="734">
        <v>857.57</v>
      </c>
      <c r="M1013" s="734">
        <v>1</v>
      </c>
      <c r="N1013" s="735">
        <v>857.57</v>
      </c>
    </row>
    <row r="1014" spans="1:14" ht="14.45" customHeight="1" x14ac:dyDescent="0.2">
      <c r="A1014" s="729" t="s">
        <v>588</v>
      </c>
      <c r="B1014" s="730" t="s">
        <v>589</v>
      </c>
      <c r="C1014" s="731" t="s">
        <v>633</v>
      </c>
      <c r="D1014" s="732" t="s">
        <v>634</v>
      </c>
      <c r="E1014" s="733">
        <v>50113001</v>
      </c>
      <c r="F1014" s="732" t="s">
        <v>675</v>
      </c>
      <c r="G1014" s="731" t="s">
        <v>676</v>
      </c>
      <c r="H1014" s="731">
        <v>230358</v>
      </c>
      <c r="I1014" s="731">
        <v>230358</v>
      </c>
      <c r="J1014" s="731" t="s">
        <v>1361</v>
      </c>
      <c r="K1014" s="731" t="s">
        <v>1362</v>
      </c>
      <c r="L1014" s="734">
        <v>118.80928571428574</v>
      </c>
      <c r="M1014" s="734">
        <v>14</v>
      </c>
      <c r="N1014" s="735">
        <v>1663.3300000000004</v>
      </c>
    </row>
    <row r="1015" spans="1:14" ht="14.45" customHeight="1" x14ac:dyDescent="0.2">
      <c r="A1015" s="729" t="s">
        <v>588</v>
      </c>
      <c r="B1015" s="730" t="s">
        <v>589</v>
      </c>
      <c r="C1015" s="731" t="s">
        <v>633</v>
      </c>
      <c r="D1015" s="732" t="s">
        <v>634</v>
      </c>
      <c r="E1015" s="733">
        <v>50113001</v>
      </c>
      <c r="F1015" s="732" t="s">
        <v>675</v>
      </c>
      <c r="G1015" s="731" t="s">
        <v>676</v>
      </c>
      <c r="H1015" s="731">
        <v>230359</v>
      </c>
      <c r="I1015" s="731">
        <v>230359</v>
      </c>
      <c r="J1015" s="731" t="s">
        <v>1361</v>
      </c>
      <c r="K1015" s="731" t="s">
        <v>1363</v>
      </c>
      <c r="L1015" s="734">
        <v>175.024</v>
      </c>
      <c r="M1015" s="734">
        <v>10</v>
      </c>
      <c r="N1015" s="735">
        <v>1750.24</v>
      </c>
    </row>
    <row r="1016" spans="1:14" ht="14.45" customHeight="1" x14ac:dyDescent="0.2">
      <c r="A1016" s="729" t="s">
        <v>588</v>
      </c>
      <c r="B1016" s="730" t="s">
        <v>589</v>
      </c>
      <c r="C1016" s="731" t="s">
        <v>633</v>
      </c>
      <c r="D1016" s="732" t="s">
        <v>634</v>
      </c>
      <c r="E1016" s="733">
        <v>50113001</v>
      </c>
      <c r="F1016" s="732" t="s">
        <v>675</v>
      </c>
      <c r="G1016" s="731" t="s">
        <v>676</v>
      </c>
      <c r="H1016" s="731">
        <v>224053</v>
      </c>
      <c r="I1016" s="731">
        <v>224053</v>
      </c>
      <c r="J1016" s="731" t="s">
        <v>1366</v>
      </c>
      <c r="K1016" s="731" t="s">
        <v>1367</v>
      </c>
      <c r="L1016" s="734">
        <v>1042.3533333333332</v>
      </c>
      <c r="M1016" s="734">
        <v>3</v>
      </c>
      <c r="N1016" s="735">
        <v>3127.06</v>
      </c>
    </row>
    <row r="1017" spans="1:14" ht="14.45" customHeight="1" x14ac:dyDescent="0.2">
      <c r="A1017" s="729" t="s">
        <v>588</v>
      </c>
      <c r="B1017" s="730" t="s">
        <v>589</v>
      </c>
      <c r="C1017" s="731" t="s">
        <v>633</v>
      </c>
      <c r="D1017" s="732" t="s">
        <v>634</v>
      </c>
      <c r="E1017" s="733">
        <v>50113001</v>
      </c>
      <c r="F1017" s="732" t="s">
        <v>675</v>
      </c>
      <c r="G1017" s="731" t="s">
        <v>687</v>
      </c>
      <c r="H1017" s="731">
        <v>850729</v>
      </c>
      <c r="I1017" s="731">
        <v>157875</v>
      </c>
      <c r="J1017" s="731" t="s">
        <v>1368</v>
      </c>
      <c r="K1017" s="731" t="s">
        <v>1369</v>
      </c>
      <c r="L1017" s="734">
        <v>212.90940000000001</v>
      </c>
      <c r="M1017" s="734">
        <v>20</v>
      </c>
      <c r="N1017" s="735">
        <v>4258.1880000000001</v>
      </c>
    </row>
    <row r="1018" spans="1:14" ht="14.45" customHeight="1" x14ac:dyDescent="0.2">
      <c r="A1018" s="729" t="s">
        <v>588</v>
      </c>
      <c r="B1018" s="730" t="s">
        <v>589</v>
      </c>
      <c r="C1018" s="731" t="s">
        <v>633</v>
      </c>
      <c r="D1018" s="732" t="s">
        <v>634</v>
      </c>
      <c r="E1018" s="733">
        <v>50113001</v>
      </c>
      <c r="F1018" s="732" t="s">
        <v>675</v>
      </c>
      <c r="G1018" s="731" t="s">
        <v>676</v>
      </c>
      <c r="H1018" s="731">
        <v>207820</v>
      </c>
      <c r="I1018" s="731">
        <v>207820</v>
      </c>
      <c r="J1018" s="731" t="s">
        <v>1370</v>
      </c>
      <c r="K1018" s="731" t="s">
        <v>1371</v>
      </c>
      <c r="L1018" s="734">
        <v>32.019090909090906</v>
      </c>
      <c r="M1018" s="734">
        <v>121</v>
      </c>
      <c r="N1018" s="735">
        <v>3874.3099999999995</v>
      </c>
    </row>
    <row r="1019" spans="1:14" ht="14.45" customHeight="1" x14ac:dyDescent="0.2">
      <c r="A1019" s="729" t="s">
        <v>588</v>
      </c>
      <c r="B1019" s="730" t="s">
        <v>589</v>
      </c>
      <c r="C1019" s="731" t="s">
        <v>633</v>
      </c>
      <c r="D1019" s="732" t="s">
        <v>634</v>
      </c>
      <c r="E1019" s="733">
        <v>50113001</v>
      </c>
      <c r="F1019" s="732" t="s">
        <v>675</v>
      </c>
      <c r="G1019" s="731" t="s">
        <v>676</v>
      </c>
      <c r="H1019" s="731">
        <v>226434</v>
      </c>
      <c r="I1019" s="731">
        <v>226434</v>
      </c>
      <c r="J1019" s="731" t="s">
        <v>1372</v>
      </c>
      <c r="K1019" s="731" t="s">
        <v>1373</v>
      </c>
      <c r="L1019" s="734">
        <v>34.020000000000003</v>
      </c>
      <c r="M1019" s="734">
        <v>2</v>
      </c>
      <c r="N1019" s="735">
        <v>68.040000000000006</v>
      </c>
    </row>
    <row r="1020" spans="1:14" ht="14.45" customHeight="1" x14ac:dyDescent="0.2">
      <c r="A1020" s="729" t="s">
        <v>588</v>
      </c>
      <c r="B1020" s="730" t="s">
        <v>589</v>
      </c>
      <c r="C1020" s="731" t="s">
        <v>633</v>
      </c>
      <c r="D1020" s="732" t="s">
        <v>634</v>
      </c>
      <c r="E1020" s="733">
        <v>50113001</v>
      </c>
      <c r="F1020" s="732" t="s">
        <v>675</v>
      </c>
      <c r="G1020" s="731" t="s">
        <v>676</v>
      </c>
      <c r="H1020" s="731">
        <v>207819</v>
      </c>
      <c r="I1020" s="731">
        <v>207819</v>
      </c>
      <c r="J1020" s="731" t="s">
        <v>1374</v>
      </c>
      <c r="K1020" s="731" t="s">
        <v>1375</v>
      </c>
      <c r="L1020" s="734">
        <v>22.414999999999999</v>
      </c>
      <c r="M1020" s="734">
        <v>20</v>
      </c>
      <c r="N1020" s="735">
        <v>448.3</v>
      </c>
    </row>
    <row r="1021" spans="1:14" ht="14.45" customHeight="1" x14ac:dyDescent="0.2">
      <c r="A1021" s="729" t="s">
        <v>588</v>
      </c>
      <c r="B1021" s="730" t="s">
        <v>589</v>
      </c>
      <c r="C1021" s="731" t="s">
        <v>633</v>
      </c>
      <c r="D1021" s="732" t="s">
        <v>634</v>
      </c>
      <c r="E1021" s="733">
        <v>50113001</v>
      </c>
      <c r="F1021" s="732" t="s">
        <v>675</v>
      </c>
      <c r="G1021" s="731" t="s">
        <v>676</v>
      </c>
      <c r="H1021" s="731">
        <v>207974</v>
      </c>
      <c r="I1021" s="731">
        <v>207974</v>
      </c>
      <c r="J1021" s="731" t="s">
        <v>2039</v>
      </c>
      <c r="K1021" s="731" t="s">
        <v>2040</v>
      </c>
      <c r="L1021" s="734">
        <v>111.46</v>
      </c>
      <c r="M1021" s="734">
        <v>1</v>
      </c>
      <c r="N1021" s="735">
        <v>111.46</v>
      </c>
    </row>
    <row r="1022" spans="1:14" ht="14.45" customHeight="1" x14ac:dyDescent="0.2">
      <c r="A1022" s="729" t="s">
        <v>588</v>
      </c>
      <c r="B1022" s="730" t="s">
        <v>589</v>
      </c>
      <c r="C1022" s="731" t="s">
        <v>633</v>
      </c>
      <c r="D1022" s="732" t="s">
        <v>634</v>
      </c>
      <c r="E1022" s="733">
        <v>50113001</v>
      </c>
      <c r="F1022" s="732" t="s">
        <v>675</v>
      </c>
      <c r="G1022" s="731" t="s">
        <v>676</v>
      </c>
      <c r="H1022" s="731">
        <v>154424</v>
      </c>
      <c r="I1022" s="731">
        <v>54424</v>
      </c>
      <c r="J1022" s="731" t="s">
        <v>1387</v>
      </c>
      <c r="K1022" s="731" t="s">
        <v>1388</v>
      </c>
      <c r="L1022" s="734">
        <v>174.06</v>
      </c>
      <c r="M1022" s="734">
        <v>1</v>
      </c>
      <c r="N1022" s="735">
        <v>174.06</v>
      </c>
    </row>
    <row r="1023" spans="1:14" ht="14.45" customHeight="1" x14ac:dyDescent="0.2">
      <c r="A1023" s="729" t="s">
        <v>588</v>
      </c>
      <c r="B1023" s="730" t="s">
        <v>589</v>
      </c>
      <c r="C1023" s="731" t="s">
        <v>633</v>
      </c>
      <c r="D1023" s="732" t="s">
        <v>634</v>
      </c>
      <c r="E1023" s="733">
        <v>50113001</v>
      </c>
      <c r="F1023" s="732" t="s">
        <v>675</v>
      </c>
      <c r="G1023" s="731" t="s">
        <v>676</v>
      </c>
      <c r="H1023" s="731">
        <v>111671</v>
      </c>
      <c r="I1023" s="731">
        <v>11671</v>
      </c>
      <c r="J1023" s="731" t="s">
        <v>2041</v>
      </c>
      <c r="K1023" s="731" t="s">
        <v>1071</v>
      </c>
      <c r="L1023" s="734">
        <v>209.00000000000003</v>
      </c>
      <c r="M1023" s="734">
        <v>6</v>
      </c>
      <c r="N1023" s="735">
        <v>1254.0000000000002</v>
      </c>
    </row>
    <row r="1024" spans="1:14" ht="14.45" customHeight="1" x14ac:dyDescent="0.2">
      <c r="A1024" s="729" t="s">
        <v>588</v>
      </c>
      <c r="B1024" s="730" t="s">
        <v>589</v>
      </c>
      <c r="C1024" s="731" t="s">
        <v>633</v>
      </c>
      <c r="D1024" s="732" t="s">
        <v>634</v>
      </c>
      <c r="E1024" s="733">
        <v>50113001</v>
      </c>
      <c r="F1024" s="732" t="s">
        <v>675</v>
      </c>
      <c r="G1024" s="731" t="s">
        <v>676</v>
      </c>
      <c r="H1024" s="731">
        <v>501383</v>
      </c>
      <c r="I1024" s="731">
        <v>11693</v>
      </c>
      <c r="J1024" s="731" t="s">
        <v>2042</v>
      </c>
      <c r="K1024" s="731" t="s">
        <v>2043</v>
      </c>
      <c r="L1024" s="734">
        <v>447.7</v>
      </c>
      <c r="M1024" s="734">
        <v>7</v>
      </c>
      <c r="N1024" s="735">
        <v>3133.9</v>
      </c>
    </row>
    <row r="1025" spans="1:14" ht="14.45" customHeight="1" x14ac:dyDescent="0.2">
      <c r="A1025" s="729" t="s">
        <v>588</v>
      </c>
      <c r="B1025" s="730" t="s">
        <v>589</v>
      </c>
      <c r="C1025" s="731" t="s">
        <v>633</v>
      </c>
      <c r="D1025" s="732" t="s">
        <v>634</v>
      </c>
      <c r="E1025" s="733">
        <v>50113001</v>
      </c>
      <c r="F1025" s="732" t="s">
        <v>675</v>
      </c>
      <c r="G1025" s="731" t="s">
        <v>676</v>
      </c>
      <c r="H1025" s="731">
        <v>111696</v>
      </c>
      <c r="I1025" s="731">
        <v>11696</v>
      </c>
      <c r="J1025" s="731" t="s">
        <v>2042</v>
      </c>
      <c r="K1025" s="731" t="s">
        <v>1071</v>
      </c>
      <c r="L1025" s="734">
        <v>324.82979326039765</v>
      </c>
      <c r="M1025" s="734">
        <v>1</v>
      </c>
      <c r="N1025" s="735">
        <v>324.82979326039765</v>
      </c>
    </row>
    <row r="1026" spans="1:14" ht="14.45" customHeight="1" x14ac:dyDescent="0.2">
      <c r="A1026" s="729" t="s">
        <v>588</v>
      </c>
      <c r="B1026" s="730" t="s">
        <v>589</v>
      </c>
      <c r="C1026" s="731" t="s">
        <v>633</v>
      </c>
      <c r="D1026" s="732" t="s">
        <v>634</v>
      </c>
      <c r="E1026" s="733">
        <v>50113001</v>
      </c>
      <c r="F1026" s="732" t="s">
        <v>675</v>
      </c>
      <c r="G1026" s="731" t="s">
        <v>329</v>
      </c>
      <c r="H1026" s="731">
        <v>211501</v>
      </c>
      <c r="I1026" s="731">
        <v>211501</v>
      </c>
      <c r="J1026" s="731" t="s">
        <v>2044</v>
      </c>
      <c r="K1026" s="731" t="s">
        <v>2045</v>
      </c>
      <c r="L1026" s="734">
        <v>31.345000000000002</v>
      </c>
      <c r="M1026" s="734">
        <v>4</v>
      </c>
      <c r="N1026" s="735">
        <v>125.38000000000001</v>
      </c>
    </row>
    <row r="1027" spans="1:14" ht="14.45" customHeight="1" x14ac:dyDescent="0.2">
      <c r="A1027" s="729" t="s">
        <v>588</v>
      </c>
      <c r="B1027" s="730" t="s">
        <v>589</v>
      </c>
      <c r="C1027" s="731" t="s">
        <v>633</v>
      </c>
      <c r="D1027" s="732" t="s">
        <v>634</v>
      </c>
      <c r="E1027" s="733">
        <v>50113001</v>
      </c>
      <c r="F1027" s="732" t="s">
        <v>675</v>
      </c>
      <c r="G1027" s="731" t="s">
        <v>676</v>
      </c>
      <c r="H1027" s="731">
        <v>102963</v>
      </c>
      <c r="I1027" s="731">
        <v>2963</v>
      </c>
      <c r="J1027" s="731" t="s">
        <v>1395</v>
      </c>
      <c r="K1027" s="731" t="s">
        <v>1396</v>
      </c>
      <c r="L1027" s="734">
        <v>121.83000000000003</v>
      </c>
      <c r="M1027" s="734">
        <v>9</v>
      </c>
      <c r="N1027" s="735">
        <v>1096.4700000000003</v>
      </c>
    </row>
    <row r="1028" spans="1:14" ht="14.45" customHeight="1" x14ac:dyDescent="0.2">
      <c r="A1028" s="729" t="s">
        <v>588</v>
      </c>
      <c r="B1028" s="730" t="s">
        <v>589</v>
      </c>
      <c r="C1028" s="731" t="s">
        <v>633</v>
      </c>
      <c r="D1028" s="732" t="s">
        <v>634</v>
      </c>
      <c r="E1028" s="733">
        <v>50113001</v>
      </c>
      <c r="F1028" s="732" t="s">
        <v>675</v>
      </c>
      <c r="G1028" s="731" t="s">
        <v>676</v>
      </c>
      <c r="H1028" s="731">
        <v>100269</v>
      </c>
      <c r="I1028" s="731">
        <v>269</v>
      </c>
      <c r="J1028" s="731" t="s">
        <v>1397</v>
      </c>
      <c r="K1028" s="731" t="s">
        <v>1398</v>
      </c>
      <c r="L1028" s="734">
        <v>50.680000000000007</v>
      </c>
      <c r="M1028" s="734">
        <v>2</v>
      </c>
      <c r="N1028" s="735">
        <v>101.36000000000001</v>
      </c>
    </row>
    <row r="1029" spans="1:14" ht="14.45" customHeight="1" x14ac:dyDescent="0.2">
      <c r="A1029" s="729" t="s">
        <v>588</v>
      </c>
      <c r="B1029" s="730" t="s">
        <v>589</v>
      </c>
      <c r="C1029" s="731" t="s">
        <v>633</v>
      </c>
      <c r="D1029" s="732" t="s">
        <v>634</v>
      </c>
      <c r="E1029" s="733">
        <v>50113001</v>
      </c>
      <c r="F1029" s="732" t="s">
        <v>675</v>
      </c>
      <c r="G1029" s="731" t="s">
        <v>687</v>
      </c>
      <c r="H1029" s="731">
        <v>210536</v>
      </c>
      <c r="I1029" s="731">
        <v>210536</v>
      </c>
      <c r="J1029" s="731" t="s">
        <v>2046</v>
      </c>
      <c r="K1029" s="731" t="s">
        <v>2047</v>
      </c>
      <c r="L1029" s="734">
        <v>97.57</v>
      </c>
      <c r="M1029" s="734">
        <v>2</v>
      </c>
      <c r="N1029" s="735">
        <v>195.14</v>
      </c>
    </row>
    <row r="1030" spans="1:14" ht="14.45" customHeight="1" x14ac:dyDescent="0.2">
      <c r="A1030" s="729" t="s">
        <v>588</v>
      </c>
      <c r="B1030" s="730" t="s">
        <v>589</v>
      </c>
      <c r="C1030" s="731" t="s">
        <v>633</v>
      </c>
      <c r="D1030" s="732" t="s">
        <v>634</v>
      </c>
      <c r="E1030" s="733">
        <v>50113001</v>
      </c>
      <c r="F1030" s="732" t="s">
        <v>675</v>
      </c>
      <c r="G1030" s="731" t="s">
        <v>687</v>
      </c>
      <c r="H1030" s="731">
        <v>210570</v>
      </c>
      <c r="I1030" s="731">
        <v>210570</v>
      </c>
      <c r="J1030" s="731" t="s">
        <v>2046</v>
      </c>
      <c r="K1030" s="731" t="s">
        <v>2048</v>
      </c>
      <c r="L1030" s="734">
        <v>2160.9600000000005</v>
      </c>
      <c r="M1030" s="734">
        <v>1</v>
      </c>
      <c r="N1030" s="735">
        <v>2160.9600000000005</v>
      </c>
    </row>
    <row r="1031" spans="1:14" ht="14.45" customHeight="1" x14ac:dyDescent="0.2">
      <c r="A1031" s="729" t="s">
        <v>588</v>
      </c>
      <c r="B1031" s="730" t="s">
        <v>589</v>
      </c>
      <c r="C1031" s="731" t="s">
        <v>633</v>
      </c>
      <c r="D1031" s="732" t="s">
        <v>634</v>
      </c>
      <c r="E1031" s="733">
        <v>50113001</v>
      </c>
      <c r="F1031" s="732" t="s">
        <v>675</v>
      </c>
      <c r="G1031" s="731" t="s">
        <v>687</v>
      </c>
      <c r="H1031" s="731">
        <v>398010</v>
      </c>
      <c r="I1031" s="731">
        <v>210546</v>
      </c>
      <c r="J1031" s="731" t="s">
        <v>2046</v>
      </c>
      <c r="K1031" s="731" t="s">
        <v>2049</v>
      </c>
      <c r="L1031" s="734">
        <v>1033.8499999999999</v>
      </c>
      <c r="M1031" s="734">
        <v>1</v>
      </c>
      <c r="N1031" s="735">
        <v>1033.8499999999999</v>
      </c>
    </row>
    <row r="1032" spans="1:14" ht="14.45" customHeight="1" x14ac:dyDescent="0.2">
      <c r="A1032" s="729" t="s">
        <v>588</v>
      </c>
      <c r="B1032" s="730" t="s">
        <v>589</v>
      </c>
      <c r="C1032" s="731" t="s">
        <v>633</v>
      </c>
      <c r="D1032" s="732" t="s">
        <v>634</v>
      </c>
      <c r="E1032" s="733">
        <v>50113001</v>
      </c>
      <c r="F1032" s="732" t="s">
        <v>675</v>
      </c>
      <c r="G1032" s="731" t="s">
        <v>687</v>
      </c>
      <c r="H1032" s="731">
        <v>210595</v>
      </c>
      <c r="I1032" s="731">
        <v>210595</v>
      </c>
      <c r="J1032" s="731" t="s">
        <v>2050</v>
      </c>
      <c r="K1032" s="731" t="s">
        <v>2006</v>
      </c>
      <c r="L1032" s="734">
        <v>529.16500000000008</v>
      </c>
      <c r="M1032" s="734">
        <v>2</v>
      </c>
      <c r="N1032" s="735">
        <v>1058.3300000000002</v>
      </c>
    </row>
    <row r="1033" spans="1:14" ht="14.45" customHeight="1" x14ac:dyDescent="0.2">
      <c r="A1033" s="729" t="s">
        <v>588</v>
      </c>
      <c r="B1033" s="730" t="s">
        <v>589</v>
      </c>
      <c r="C1033" s="731" t="s">
        <v>633</v>
      </c>
      <c r="D1033" s="732" t="s">
        <v>634</v>
      </c>
      <c r="E1033" s="733">
        <v>50113001</v>
      </c>
      <c r="F1033" s="732" t="s">
        <v>675</v>
      </c>
      <c r="G1033" s="731" t="s">
        <v>329</v>
      </c>
      <c r="H1033" s="731">
        <v>211475</v>
      </c>
      <c r="I1033" s="731">
        <v>211475</v>
      </c>
      <c r="J1033" s="731" t="s">
        <v>2051</v>
      </c>
      <c r="K1033" s="731" t="s">
        <v>2052</v>
      </c>
      <c r="L1033" s="734">
        <v>254.28000000000006</v>
      </c>
      <c r="M1033" s="734">
        <v>3</v>
      </c>
      <c r="N1033" s="735">
        <v>762.84000000000015</v>
      </c>
    </row>
    <row r="1034" spans="1:14" ht="14.45" customHeight="1" x14ac:dyDescent="0.2">
      <c r="A1034" s="729" t="s">
        <v>588</v>
      </c>
      <c r="B1034" s="730" t="s">
        <v>589</v>
      </c>
      <c r="C1034" s="731" t="s">
        <v>633</v>
      </c>
      <c r="D1034" s="732" t="s">
        <v>634</v>
      </c>
      <c r="E1034" s="733">
        <v>50113001</v>
      </c>
      <c r="F1034" s="732" t="s">
        <v>675</v>
      </c>
      <c r="G1034" s="731" t="s">
        <v>687</v>
      </c>
      <c r="H1034" s="731">
        <v>846824</v>
      </c>
      <c r="I1034" s="731">
        <v>124087</v>
      </c>
      <c r="J1034" s="731" t="s">
        <v>2053</v>
      </c>
      <c r="K1034" s="731" t="s">
        <v>904</v>
      </c>
      <c r="L1034" s="734">
        <v>158.98000000000002</v>
      </c>
      <c r="M1034" s="734">
        <v>4</v>
      </c>
      <c r="N1034" s="735">
        <v>635.92000000000007</v>
      </c>
    </row>
    <row r="1035" spans="1:14" ht="14.45" customHeight="1" x14ac:dyDescent="0.2">
      <c r="A1035" s="729" t="s">
        <v>588</v>
      </c>
      <c r="B1035" s="730" t="s">
        <v>589</v>
      </c>
      <c r="C1035" s="731" t="s">
        <v>633</v>
      </c>
      <c r="D1035" s="732" t="s">
        <v>634</v>
      </c>
      <c r="E1035" s="733">
        <v>50113001</v>
      </c>
      <c r="F1035" s="732" t="s">
        <v>675</v>
      </c>
      <c r="G1035" s="731" t="s">
        <v>687</v>
      </c>
      <c r="H1035" s="731">
        <v>845220</v>
      </c>
      <c r="I1035" s="731">
        <v>101211</v>
      </c>
      <c r="J1035" s="731" t="s">
        <v>1400</v>
      </c>
      <c r="K1035" s="731" t="s">
        <v>884</v>
      </c>
      <c r="L1035" s="734">
        <v>188.82</v>
      </c>
      <c r="M1035" s="734">
        <v>1</v>
      </c>
      <c r="N1035" s="735">
        <v>188.82</v>
      </c>
    </row>
    <row r="1036" spans="1:14" ht="14.45" customHeight="1" x14ac:dyDescent="0.2">
      <c r="A1036" s="729" t="s">
        <v>588</v>
      </c>
      <c r="B1036" s="730" t="s">
        <v>589</v>
      </c>
      <c r="C1036" s="731" t="s">
        <v>633</v>
      </c>
      <c r="D1036" s="732" t="s">
        <v>634</v>
      </c>
      <c r="E1036" s="733">
        <v>50113001</v>
      </c>
      <c r="F1036" s="732" t="s">
        <v>675</v>
      </c>
      <c r="G1036" s="731" t="s">
        <v>687</v>
      </c>
      <c r="H1036" s="731">
        <v>844651</v>
      </c>
      <c r="I1036" s="731">
        <v>101205</v>
      </c>
      <c r="J1036" s="731" t="s">
        <v>1400</v>
      </c>
      <c r="K1036" s="731" t="s">
        <v>1401</v>
      </c>
      <c r="L1036" s="734">
        <v>76.45</v>
      </c>
      <c r="M1036" s="734">
        <v>3</v>
      </c>
      <c r="N1036" s="735">
        <v>229.35000000000002</v>
      </c>
    </row>
    <row r="1037" spans="1:14" ht="14.45" customHeight="1" x14ac:dyDescent="0.2">
      <c r="A1037" s="729" t="s">
        <v>588</v>
      </c>
      <c r="B1037" s="730" t="s">
        <v>589</v>
      </c>
      <c r="C1037" s="731" t="s">
        <v>633</v>
      </c>
      <c r="D1037" s="732" t="s">
        <v>634</v>
      </c>
      <c r="E1037" s="733">
        <v>50113001</v>
      </c>
      <c r="F1037" s="732" t="s">
        <v>675</v>
      </c>
      <c r="G1037" s="731" t="s">
        <v>676</v>
      </c>
      <c r="H1037" s="731">
        <v>846340</v>
      </c>
      <c r="I1037" s="731">
        <v>122690</v>
      </c>
      <c r="J1037" s="731" t="s">
        <v>2054</v>
      </c>
      <c r="K1037" s="731" t="s">
        <v>1259</v>
      </c>
      <c r="L1037" s="734">
        <v>277.33000000000004</v>
      </c>
      <c r="M1037" s="734">
        <v>1</v>
      </c>
      <c r="N1037" s="735">
        <v>277.33000000000004</v>
      </c>
    </row>
    <row r="1038" spans="1:14" ht="14.45" customHeight="1" x14ac:dyDescent="0.2">
      <c r="A1038" s="729" t="s">
        <v>588</v>
      </c>
      <c r="B1038" s="730" t="s">
        <v>589</v>
      </c>
      <c r="C1038" s="731" t="s">
        <v>633</v>
      </c>
      <c r="D1038" s="732" t="s">
        <v>634</v>
      </c>
      <c r="E1038" s="733">
        <v>50113001</v>
      </c>
      <c r="F1038" s="732" t="s">
        <v>675</v>
      </c>
      <c r="G1038" s="731" t="s">
        <v>687</v>
      </c>
      <c r="H1038" s="731">
        <v>118167</v>
      </c>
      <c r="I1038" s="731">
        <v>18167</v>
      </c>
      <c r="J1038" s="731" t="s">
        <v>1404</v>
      </c>
      <c r="K1038" s="731" t="s">
        <v>1405</v>
      </c>
      <c r="L1038" s="734">
        <v>65.78</v>
      </c>
      <c r="M1038" s="734">
        <v>3</v>
      </c>
      <c r="N1038" s="735">
        <v>197.34</v>
      </c>
    </row>
    <row r="1039" spans="1:14" ht="14.45" customHeight="1" x14ac:dyDescent="0.2">
      <c r="A1039" s="729" t="s">
        <v>588</v>
      </c>
      <c r="B1039" s="730" t="s">
        <v>589</v>
      </c>
      <c r="C1039" s="731" t="s">
        <v>633</v>
      </c>
      <c r="D1039" s="732" t="s">
        <v>634</v>
      </c>
      <c r="E1039" s="733">
        <v>50113001</v>
      </c>
      <c r="F1039" s="732" t="s">
        <v>675</v>
      </c>
      <c r="G1039" s="731" t="s">
        <v>687</v>
      </c>
      <c r="H1039" s="731">
        <v>118175</v>
      </c>
      <c r="I1039" s="731">
        <v>18175</v>
      </c>
      <c r="J1039" s="731" t="s">
        <v>1404</v>
      </c>
      <c r="K1039" s="731" t="s">
        <v>1407</v>
      </c>
      <c r="L1039" s="734">
        <v>627</v>
      </c>
      <c r="M1039" s="734">
        <v>11</v>
      </c>
      <c r="N1039" s="735">
        <v>6897</v>
      </c>
    </row>
    <row r="1040" spans="1:14" ht="14.45" customHeight="1" x14ac:dyDescent="0.2">
      <c r="A1040" s="729" t="s">
        <v>588</v>
      </c>
      <c r="B1040" s="730" t="s">
        <v>589</v>
      </c>
      <c r="C1040" s="731" t="s">
        <v>633</v>
      </c>
      <c r="D1040" s="732" t="s">
        <v>634</v>
      </c>
      <c r="E1040" s="733">
        <v>50113001</v>
      </c>
      <c r="F1040" s="732" t="s">
        <v>675</v>
      </c>
      <c r="G1040" s="731" t="s">
        <v>687</v>
      </c>
      <c r="H1040" s="731">
        <v>118172</v>
      </c>
      <c r="I1040" s="731">
        <v>18172</v>
      </c>
      <c r="J1040" s="731" t="s">
        <v>1404</v>
      </c>
      <c r="K1040" s="731" t="s">
        <v>1406</v>
      </c>
      <c r="L1040" s="734">
        <v>390.5</v>
      </c>
      <c r="M1040" s="734">
        <v>5</v>
      </c>
      <c r="N1040" s="735">
        <v>1952.5</v>
      </c>
    </row>
    <row r="1041" spans="1:14" ht="14.45" customHeight="1" x14ac:dyDescent="0.2">
      <c r="A1041" s="729" t="s">
        <v>588</v>
      </c>
      <c r="B1041" s="730" t="s">
        <v>589</v>
      </c>
      <c r="C1041" s="731" t="s">
        <v>633</v>
      </c>
      <c r="D1041" s="732" t="s">
        <v>634</v>
      </c>
      <c r="E1041" s="733">
        <v>50113001</v>
      </c>
      <c r="F1041" s="732" t="s">
        <v>675</v>
      </c>
      <c r="G1041" s="731" t="s">
        <v>676</v>
      </c>
      <c r="H1041" s="731">
        <v>104207</v>
      </c>
      <c r="I1041" s="731">
        <v>4207</v>
      </c>
      <c r="J1041" s="731" t="s">
        <v>1416</v>
      </c>
      <c r="K1041" s="731" t="s">
        <v>1417</v>
      </c>
      <c r="L1041" s="734">
        <v>39.740000000000009</v>
      </c>
      <c r="M1041" s="734">
        <v>3</v>
      </c>
      <c r="N1041" s="735">
        <v>119.22000000000003</v>
      </c>
    </row>
    <row r="1042" spans="1:14" ht="14.45" customHeight="1" x14ac:dyDescent="0.2">
      <c r="A1042" s="729" t="s">
        <v>588</v>
      </c>
      <c r="B1042" s="730" t="s">
        <v>589</v>
      </c>
      <c r="C1042" s="731" t="s">
        <v>633</v>
      </c>
      <c r="D1042" s="732" t="s">
        <v>634</v>
      </c>
      <c r="E1042" s="733">
        <v>50113001</v>
      </c>
      <c r="F1042" s="732" t="s">
        <v>675</v>
      </c>
      <c r="G1042" s="731" t="s">
        <v>676</v>
      </c>
      <c r="H1042" s="731">
        <v>100584</v>
      </c>
      <c r="I1042" s="731">
        <v>584</v>
      </c>
      <c r="J1042" s="731" t="s">
        <v>1420</v>
      </c>
      <c r="K1042" s="731" t="s">
        <v>1421</v>
      </c>
      <c r="L1042" s="734">
        <v>110.79</v>
      </c>
      <c r="M1042" s="734">
        <v>5</v>
      </c>
      <c r="N1042" s="735">
        <v>553.95000000000005</v>
      </c>
    </row>
    <row r="1043" spans="1:14" ht="14.45" customHeight="1" x14ac:dyDescent="0.2">
      <c r="A1043" s="729" t="s">
        <v>588</v>
      </c>
      <c r="B1043" s="730" t="s">
        <v>589</v>
      </c>
      <c r="C1043" s="731" t="s">
        <v>633</v>
      </c>
      <c r="D1043" s="732" t="s">
        <v>634</v>
      </c>
      <c r="E1043" s="733">
        <v>50113001</v>
      </c>
      <c r="F1043" s="732" t="s">
        <v>675</v>
      </c>
      <c r="G1043" s="731" t="s">
        <v>329</v>
      </c>
      <c r="H1043" s="731">
        <v>988793</v>
      </c>
      <c r="I1043" s="731">
        <v>142866</v>
      </c>
      <c r="J1043" s="731" t="s">
        <v>2055</v>
      </c>
      <c r="K1043" s="731" t="s">
        <v>830</v>
      </c>
      <c r="L1043" s="734">
        <v>354.07</v>
      </c>
      <c r="M1043" s="734">
        <v>1</v>
      </c>
      <c r="N1043" s="735">
        <v>354.07</v>
      </c>
    </row>
    <row r="1044" spans="1:14" ht="14.45" customHeight="1" x14ac:dyDescent="0.2">
      <c r="A1044" s="729" t="s">
        <v>588</v>
      </c>
      <c r="B1044" s="730" t="s">
        <v>589</v>
      </c>
      <c r="C1044" s="731" t="s">
        <v>633</v>
      </c>
      <c r="D1044" s="732" t="s">
        <v>634</v>
      </c>
      <c r="E1044" s="733">
        <v>50113001</v>
      </c>
      <c r="F1044" s="732" t="s">
        <v>675</v>
      </c>
      <c r="G1044" s="731" t="s">
        <v>329</v>
      </c>
      <c r="H1044" s="731">
        <v>142865</v>
      </c>
      <c r="I1044" s="731">
        <v>142865</v>
      </c>
      <c r="J1044" s="731" t="s">
        <v>2056</v>
      </c>
      <c r="K1044" s="731" t="s">
        <v>1425</v>
      </c>
      <c r="L1044" s="734">
        <v>47.139999999999993</v>
      </c>
      <c r="M1044" s="734">
        <v>1</v>
      </c>
      <c r="N1044" s="735">
        <v>47.139999999999993</v>
      </c>
    </row>
    <row r="1045" spans="1:14" ht="14.45" customHeight="1" x14ac:dyDescent="0.2">
      <c r="A1045" s="729" t="s">
        <v>588</v>
      </c>
      <c r="B1045" s="730" t="s">
        <v>589</v>
      </c>
      <c r="C1045" s="731" t="s">
        <v>633</v>
      </c>
      <c r="D1045" s="732" t="s">
        <v>634</v>
      </c>
      <c r="E1045" s="733">
        <v>50113001</v>
      </c>
      <c r="F1045" s="732" t="s">
        <v>675</v>
      </c>
      <c r="G1045" s="731" t="s">
        <v>676</v>
      </c>
      <c r="H1045" s="731">
        <v>500635</v>
      </c>
      <c r="I1045" s="731">
        <v>47033</v>
      </c>
      <c r="J1045" s="731" t="s">
        <v>2057</v>
      </c>
      <c r="K1045" s="731" t="s">
        <v>1939</v>
      </c>
      <c r="L1045" s="734">
        <v>107.58322580645157</v>
      </c>
      <c r="M1045" s="734">
        <v>31</v>
      </c>
      <c r="N1045" s="735">
        <v>3335.0799999999986</v>
      </c>
    </row>
    <row r="1046" spans="1:14" ht="14.45" customHeight="1" x14ac:dyDescent="0.2">
      <c r="A1046" s="729" t="s">
        <v>588</v>
      </c>
      <c r="B1046" s="730" t="s">
        <v>589</v>
      </c>
      <c r="C1046" s="731" t="s">
        <v>633</v>
      </c>
      <c r="D1046" s="732" t="s">
        <v>634</v>
      </c>
      <c r="E1046" s="733">
        <v>50113001</v>
      </c>
      <c r="F1046" s="732" t="s">
        <v>675</v>
      </c>
      <c r="G1046" s="731" t="s">
        <v>687</v>
      </c>
      <c r="H1046" s="731">
        <v>844243</v>
      </c>
      <c r="I1046" s="731">
        <v>112561</v>
      </c>
      <c r="J1046" s="731" t="s">
        <v>1427</v>
      </c>
      <c r="K1046" s="731" t="s">
        <v>1428</v>
      </c>
      <c r="L1046" s="734">
        <v>52.224000000000004</v>
      </c>
      <c r="M1046" s="734">
        <v>5</v>
      </c>
      <c r="N1046" s="735">
        <v>261.12</v>
      </c>
    </row>
    <row r="1047" spans="1:14" ht="14.45" customHeight="1" x14ac:dyDescent="0.2">
      <c r="A1047" s="729" t="s">
        <v>588</v>
      </c>
      <c r="B1047" s="730" t="s">
        <v>589</v>
      </c>
      <c r="C1047" s="731" t="s">
        <v>633</v>
      </c>
      <c r="D1047" s="732" t="s">
        <v>634</v>
      </c>
      <c r="E1047" s="733">
        <v>50113001</v>
      </c>
      <c r="F1047" s="732" t="s">
        <v>675</v>
      </c>
      <c r="G1047" s="731" t="s">
        <v>676</v>
      </c>
      <c r="H1047" s="731">
        <v>176380</v>
      </c>
      <c r="I1047" s="731">
        <v>76380</v>
      </c>
      <c r="J1047" s="731" t="s">
        <v>2058</v>
      </c>
      <c r="K1047" s="731" t="s">
        <v>2059</v>
      </c>
      <c r="L1047" s="734">
        <v>69.259999999999991</v>
      </c>
      <c r="M1047" s="734">
        <v>3</v>
      </c>
      <c r="N1047" s="735">
        <v>207.77999999999997</v>
      </c>
    </row>
    <row r="1048" spans="1:14" ht="14.45" customHeight="1" x14ac:dyDescent="0.2">
      <c r="A1048" s="729" t="s">
        <v>588</v>
      </c>
      <c r="B1048" s="730" t="s">
        <v>589</v>
      </c>
      <c r="C1048" s="731" t="s">
        <v>633</v>
      </c>
      <c r="D1048" s="732" t="s">
        <v>634</v>
      </c>
      <c r="E1048" s="733">
        <v>50113001</v>
      </c>
      <c r="F1048" s="732" t="s">
        <v>675</v>
      </c>
      <c r="G1048" s="731" t="s">
        <v>676</v>
      </c>
      <c r="H1048" s="731">
        <v>13440</v>
      </c>
      <c r="I1048" s="731">
        <v>13440</v>
      </c>
      <c r="J1048" s="731" t="s">
        <v>1437</v>
      </c>
      <c r="K1048" s="731" t="s">
        <v>1072</v>
      </c>
      <c r="L1048" s="734">
        <v>396.00000000000011</v>
      </c>
      <c r="M1048" s="734">
        <v>1</v>
      </c>
      <c r="N1048" s="735">
        <v>396.00000000000011</v>
      </c>
    </row>
    <row r="1049" spans="1:14" ht="14.45" customHeight="1" x14ac:dyDescent="0.2">
      <c r="A1049" s="729" t="s">
        <v>588</v>
      </c>
      <c r="B1049" s="730" t="s">
        <v>589</v>
      </c>
      <c r="C1049" s="731" t="s">
        <v>633</v>
      </c>
      <c r="D1049" s="732" t="s">
        <v>634</v>
      </c>
      <c r="E1049" s="733">
        <v>50113001</v>
      </c>
      <c r="F1049" s="732" t="s">
        <v>675</v>
      </c>
      <c r="G1049" s="731" t="s">
        <v>676</v>
      </c>
      <c r="H1049" s="731">
        <v>114989</v>
      </c>
      <c r="I1049" s="731">
        <v>14989</v>
      </c>
      <c r="J1049" s="731" t="s">
        <v>1440</v>
      </c>
      <c r="K1049" s="731" t="s">
        <v>1441</v>
      </c>
      <c r="L1049" s="734">
        <v>86.484000000000009</v>
      </c>
      <c r="M1049" s="734">
        <v>5</v>
      </c>
      <c r="N1049" s="735">
        <v>432.42</v>
      </c>
    </row>
    <row r="1050" spans="1:14" ht="14.45" customHeight="1" x14ac:dyDescent="0.2">
      <c r="A1050" s="729" t="s">
        <v>588</v>
      </c>
      <c r="B1050" s="730" t="s">
        <v>589</v>
      </c>
      <c r="C1050" s="731" t="s">
        <v>633</v>
      </c>
      <c r="D1050" s="732" t="s">
        <v>634</v>
      </c>
      <c r="E1050" s="733">
        <v>50113001</v>
      </c>
      <c r="F1050" s="732" t="s">
        <v>675</v>
      </c>
      <c r="G1050" s="731" t="s">
        <v>676</v>
      </c>
      <c r="H1050" s="731">
        <v>114957</v>
      </c>
      <c r="I1050" s="731">
        <v>14957</v>
      </c>
      <c r="J1050" s="731" t="s">
        <v>1442</v>
      </c>
      <c r="K1050" s="731" t="s">
        <v>1443</v>
      </c>
      <c r="L1050" s="734">
        <v>40.029999999999994</v>
      </c>
      <c r="M1050" s="734">
        <v>25</v>
      </c>
      <c r="N1050" s="735">
        <v>1000.7499999999999</v>
      </c>
    </row>
    <row r="1051" spans="1:14" ht="14.45" customHeight="1" x14ac:dyDescent="0.2">
      <c r="A1051" s="729" t="s">
        <v>588</v>
      </c>
      <c r="B1051" s="730" t="s">
        <v>589</v>
      </c>
      <c r="C1051" s="731" t="s">
        <v>633</v>
      </c>
      <c r="D1051" s="732" t="s">
        <v>634</v>
      </c>
      <c r="E1051" s="733">
        <v>50113001</v>
      </c>
      <c r="F1051" s="732" t="s">
        <v>675</v>
      </c>
      <c r="G1051" s="731" t="s">
        <v>676</v>
      </c>
      <c r="H1051" s="731">
        <v>185256</v>
      </c>
      <c r="I1051" s="731">
        <v>85256</v>
      </c>
      <c r="J1051" s="731" t="s">
        <v>2060</v>
      </c>
      <c r="K1051" s="731" t="s">
        <v>2061</v>
      </c>
      <c r="L1051" s="734">
        <v>29.451071428571431</v>
      </c>
      <c r="M1051" s="734">
        <v>56</v>
      </c>
      <c r="N1051" s="735">
        <v>1649.2600000000002</v>
      </c>
    </row>
    <row r="1052" spans="1:14" ht="14.45" customHeight="1" x14ac:dyDescent="0.2">
      <c r="A1052" s="729" t="s">
        <v>588</v>
      </c>
      <c r="B1052" s="730" t="s">
        <v>589</v>
      </c>
      <c r="C1052" s="731" t="s">
        <v>633</v>
      </c>
      <c r="D1052" s="732" t="s">
        <v>634</v>
      </c>
      <c r="E1052" s="733">
        <v>50113001</v>
      </c>
      <c r="F1052" s="732" t="s">
        <v>675</v>
      </c>
      <c r="G1052" s="731" t="s">
        <v>687</v>
      </c>
      <c r="H1052" s="731">
        <v>220105</v>
      </c>
      <c r="I1052" s="731">
        <v>220105</v>
      </c>
      <c r="J1052" s="731" t="s">
        <v>1449</v>
      </c>
      <c r="K1052" s="731" t="s">
        <v>1450</v>
      </c>
      <c r="L1052" s="734">
        <v>495</v>
      </c>
      <c r="M1052" s="734">
        <v>1</v>
      </c>
      <c r="N1052" s="735">
        <v>495</v>
      </c>
    </row>
    <row r="1053" spans="1:14" ht="14.45" customHeight="1" x14ac:dyDescent="0.2">
      <c r="A1053" s="729" t="s">
        <v>588</v>
      </c>
      <c r="B1053" s="730" t="s">
        <v>589</v>
      </c>
      <c r="C1053" s="731" t="s">
        <v>633</v>
      </c>
      <c r="D1053" s="732" t="s">
        <v>634</v>
      </c>
      <c r="E1053" s="733">
        <v>50113001</v>
      </c>
      <c r="F1053" s="732" t="s">
        <v>675</v>
      </c>
      <c r="G1053" s="731" t="s">
        <v>676</v>
      </c>
      <c r="H1053" s="731">
        <v>848923</v>
      </c>
      <c r="I1053" s="731">
        <v>148076</v>
      </c>
      <c r="J1053" s="731" t="s">
        <v>1452</v>
      </c>
      <c r="K1053" s="731" t="s">
        <v>1453</v>
      </c>
      <c r="L1053" s="734">
        <v>96.63000000000001</v>
      </c>
      <c r="M1053" s="734">
        <v>2</v>
      </c>
      <c r="N1053" s="735">
        <v>193.26000000000002</v>
      </c>
    </row>
    <row r="1054" spans="1:14" ht="14.45" customHeight="1" x14ac:dyDescent="0.2">
      <c r="A1054" s="729" t="s">
        <v>588</v>
      </c>
      <c r="B1054" s="730" t="s">
        <v>589</v>
      </c>
      <c r="C1054" s="731" t="s">
        <v>633</v>
      </c>
      <c r="D1054" s="732" t="s">
        <v>634</v>
      </c>
      <c r="E1054" s="733">
        <v>50113001</v>
      </c>
      <c r="F1054" s="732" t="s">
        <v>675</v>
      </c>
      <c r="G1054" s="731" t="s">
        <v>676</v>
      </c>
      <c r="H1054" s="731">
        <v>145567</v>
      </c>
      <c r="I1054" s="731">
        <v>145567</v>
      </c>
      <c r="J1054" s="731" t="s">
        <v>1454</v>
      </c>
      <c r="K1054" s="731" t="s">
        <v>750</v>
      </c>
      <c r="L1054" s="734">
        <v>62.540000000000013</v>
      </c>
      <c r="M1054" s="734">
        <v>1</v>
      </c>
      <c r="N1054" s="735">
        <v>62.540000000000013</v>
      </c>
    </row>
    <row r="1055" spans="1:14" ht="14.45" customHeight="1" x14ac:dyDescent="0.2">
      <c r="A1055" s="729" t="s">
        <v>588</v>
      </c>
      <c r="B1055" s="730" t="s">
        <v>589</v>
      </c>
      <c r="C1055" s="731" t="s">
        <v>633</v>
      </c>
      <c r="D1055" s="732" t="s">
        <v>634</v>
      </c>
      <c r="E1055" s="733">
        <v>50113001</v>
      </c>
      <c r="F1055" s="732" t="s">
        <v>675</v>
      </c>
      <c r="G1055" s="731" t="s">
        <v>676</v>
      </c>
      <c r="H1055" s="731">
        <v>145583</v>
      </c>
      <c r="I1055" s="731">
        <v>145583</v>
      </c>
      <c r="J1055" s="731" t="s">
        <v>2062</v>
      </c>
      <c r="K1055" s="731" t="s">
        <v>1453</v>
      </c>
      <c r="L1055" s="734">
        <v>96.219999999999985</v>
      </c>
      <c r="M1055" s="734">
        <v>1</v>
      </c>
      <c r="N1055" s="735">
        <v>96.219999999999985</v>
      </c>
    </row>
    <row r="1056" spans="1:14" ht="14.45" customHeight="1" x14ac:dyDescent="0.2">
      <c r="A1056" s="729" t="s">
        <v>588</v>
      </c>
      <c r="B1056" s="730" t="s">
        <v>589</v>
      </c>
      <c r="C1056" s="731" t="s">
        <v>633</v>
      </c>
      <c r="D1056" s="732" t="s">
        <v>634</v>
      </c>
      <c r="E1056" s="733">
        <v>50113001</v>
      </c>
      <c r="F1056" s="732" t="s">
        <v>675</v>
      </c>
      <c r="G1056" s="731" t="s">
        <v>676</v>
      </c>
      <c r="H1056" s="731">
        <v>122629</v>
      </c>
      <c r="I1056" s="731">
        <v>122629</v>
      </c>
      <c r="J1056" s="731" t="s">
        <v>1459</v>
      </c>
      <c r="K1056" s="731" t="s">
        <v>1460</v>
      </c>
      <c r="L1056" s="734">
        <v>75.174057971014463</v>
      </c>
      <c r="M1056" s="734">
        <v>69</v>
      </c>
      <c r="N1056" s="735">
        <v>5187.0099999999984</v>
      </c>
    </row>
    <row r="1057" spans="1:14" ht="14.45" customHeight="1" x14ac:dyDescent="0.2">
      <c r="A1057" s="729" t="s">
        <v>588</v>
      </c>
      <c r="B1057" s="730" t="s">
        <v>589</v>
      </c>
      <c r="C1057" s="731" t="s">
        <v>633</v>
      </c>
      <c r="D1057" s="732" t="s">
        <v>634</v>
      </c>
      <c r="E1057" s="733">
        <v>50113001</v>
      </c>
      <c r="F1057" s="732" t="s">
        <v>675</v>
      </c>
      <c r="G1057" s="731" t="s">
        <v>687</v>
      </c>
      <c r="H1057" s="731">
        <v>195941</v>
      </c>
      <c r="I1057" s="731">
        <v>195941</v>
      </c>
      <c r="J1057" s="731" t="s">
        <v>1477</v>
      </c>
      <c r="K1057" s="731" t="s">
        <v>1478</v>
      </c>
      <c r="L1057" s="734">
        <v>330.53</v>
      </c>
      <c r="M1057" s="734">
        <v>2</v>
      </c>
      <c r="N1057" s="735">
        <v>661.06</v>
      </c>
    </row>
    <row r="1058" spans="1:14" ht="14.45" customHeight="1" x14ac:dyDescent="0.2">
      <c r="A1058" s="729" t="s">
        <v>588</v>
      </c>
      <c r="B1058" s="730" t="s">
        <v>589</v>
      </c>
      <c r="C1058" s="731" t="s">
        <v>633</v>
      </c>
      <c r="D1058" s="732" t="s">
        <v>634</v>
      </c>
      <c r="E1058" s="733">
        <v>50113001</v>
      </c>
      <c r="F1058" s="732" t="s">
        <v>675</v>
      </c>
      <c r="G1058" s="731" t="s">
        <v>687</v>
      </c>
      <c r="H1058" s="731">
        <v>208204</v>
      </c>
      <c r="I1058" s="731">
        <v>208204</v>
      </c>
      <c r="J1058" s="731" t="s">
        <v>2063</v>
      </c>
      <c r="K1058" s="731" t="s">
        <v>2064</v>
      </c>
      <c r="L1058" s="734">
        <v>48.93</v>
      </c>
      <c r="M1058" s="734">
        <v>3</v>
      </c>
      <c r="N1058" s="735">
        <v>146.79</v>
      </c>
    </row>
    <row r="1059" spans="1:14" ht="14.45" customHeight="1" x14ac:dyDescent="0.2">
      <c r="A1059" s="729" t="s">
        <v>588</v>
      </c>
      <c r="B1059" s="730" t="s">
        <v>589</v>
      </c>
      <c r="C1059" s="731" t="s">
        <v>633</v>
      </c>
      <c r="D1059" s="732" t="s">
        <v>634</v>
      </c>
      <c r="E1059" s="733">
        <v>50113001</v>
      </c>
      <c r="F1059" s="732" t="s">
        <v>675</v>
      </c>
      <c r="G1059" s="731" t="s">
        <v>676</v>
      </c>
      <c r="H1059" s="731">
        <v>116051</v>
      </c>
      <c r="I1059" s="731">
        <v>16051</v>
      </c>
      <c r="J1059" s="731" t="s">
        <v>2065</v>
      </c>
      <c r="K1059" s="731" t="s">
        <v>762</v>
      </c>
      <c r="L1059" s="734">
        <v>57.730000000000004</v>
      </c>
      <c r="M1059" s="734">
        <v>8</v>
      </c>
      <c r="N1059" s="735">
        <v>461.84000000000003</v>
      </c>
    </row>
    <row r="1060" spans="1:14" ht="14.45" customHeight="1" x14ac:dyDescent="0.2">
      <c r="A1060" s="729" t="s">
        <v>588</v>
      </c>
      <c r="B1060" s="730" t="s">
        <v>589</v>
      </c>
      <c r="C1060" s="731" t="s">
        <v>633</v>
      </c>
      <c r="D1060" s="732" t="s">
        <v>634</v>
      </c>
      <c r="E1060" s="733">
        <v>50113001</v>
      </c>
      <c r="F1060" s="732" t="s">
        <v>675</v>
      </c>
      <c r="G1060" s="731" t="s">
        <v>676</v>
      </c>
      <c r="H1060" s="731">
        <v>116052</v>
      </c>
      <c r="I1060" s="731">
        <v>16052</v>
      </c>
      <c r="J1060" s="731" t="s">
        <v>2066</v>
      </c>
      <c r="K1060" s="731" t="s">
        <v>2067</v>
      </c>
      <c r="L1060" s="734">
        <v>87.260000000000019</v>
      </c>
      <c r="M1060" s="734">
        <v>80</v>
      </c>
      <c r="N1060" s="735">
        <v>6980.800000000002</v>
      </c>
    </row>
    <row r="1061" spans="1:14" ht="14.45" customHeight="1" x14ac:dyDescent="0.2">
      <c r="A1061" s="729" t="s">
        <v>588</v>
      </c>
      <c r="B1061" s="730" t="s">
        <v>589</v>
      </c>
      <c r="C1061" s="731" t="s">
        <v>633</v>
      </c>
      <c r="D1061" s="732" t="s">
        <v>634</v>
      </c>
      <c r="E1061" s="733">
        <v>50113001</v>
      </c>
      <c r="F1061" s="732" t="s">
        <v>675</v>
      </c>
      <c r="G1061" s="731" t="s">
        <v>676</v>
      </c>
      <c r="H1061" s="731">
        <v>159941</v>
      </c>
      <c r="I1061" s="731">
        <v>59941</v>
      </c>
      <c r="J1061" s="731" t="s">
        <v>1481</v>
      </c>
      <c r="K1061" s="731" t="s">
        <v>1482</v>
      </c>
      <c r="L1061" s="734">
        <v>238.68</v>
      </c>
      <c r="M1061" s="734">
        <v>4</v>
      </c>
      <c r="N1061" s="735">
        <v>954.72</v>
      </c>
    </row>
    <row r="1062" spans="1:14" ht="14.45" customHeight="1" x14ac:dyDescent="0.2">
      <c r="A1062" s="729" t="s">
        <v>588</v>
      </c>
      <c r="B1062" s="730" t="s">
        <v>589</v>
      </c>
      <c r="C1062" s="731" t="s">
        <v>633</v>
      </c>
      <c r="D1062" s="732" t="s">
        <v>634</v>
      </c>
      <c r="E1062" s="733">
        <v>50113001</v>
      </c>
      <c r="F1062" s="732" t="s">
        <v>675</v>
      </c>
      <c r="G1062" s="731" t="s">
        <v>687</v>
      </c>
      <c r="H1062" s="731">
        <v>109709</v>
      </c>
      <c r="I1062" s="731">
        <v>9709</v>
      </c>
      <c r="J1062" s="731" t="s">
        <v>724</v>
      </c>
      <c r="K1062" s="731" t="s">
        <v>725</v>
      </c>
      <c r="L1062" s="734">
        <v>64.899999999999991</v>
      </c>
      <c r="M1062" s="734">
        <v>11</v>
      </c>
      <c r="N1062" s="735">
        <v>713.89999999999986</v>
      </c>
    </row>
    <row r="1063" spans="1:14" ht="14.45" customHeight="1" x14ac:dyDescent="0.2">
      <c r="A1063" s="729" t="s">
        <v>588</v>
      </c>
      <c r="B1063" s="730" t="s">
        <v>589</v>
      </c>
      <c r="C1063" s="731" t="s">
        <v>633</v>
      </c>
      <c r="D1063" s="732" t="s">
        <v>634</v>
      </c>
      <c r="E1063" s="733">
        <v>50113001</v>
      </c>
      <c r="F1063" s="732" t="s">
        <v>675</v>
      </c>
      <c r="G1063" s="731" t="s">
        <v>676</v>
      </c>
      <c r="H1063" s="731">
        <v>844145</v>
      </c>
      <c r="I1063" s="731">
        <v>56350</v>
      </c>
      <c r="J1063" s="731" t="s">
        <v>2068</v>
      </c>
      <c r="K1063" s="731" t="s">
        <v>2069</v>
      </c>
      <c r="L1063" s="734">
        <v>39.325454545454555</v>
      </c>
      <c r="M1063" s="734">
        <v>22</v>
      </c>
      <c r="N1063" s="735">
        <v>865.1600000000002</v>
      </c>
    </row>
    <row r="1064" spans="1:14" ht="14.45" customHeight="1" x14ac:dyDescent="0.2">
      <c r="A1064" s="729" t="s">
        <v>588</v>
      </c>
      <c r="B1064" s="730" t="s">
        <v>589</v>
      </c>
      <c r="C1064" s="731" t="s">
        <v>633</v>
      </c>
      <c r="D1064" s="732" t="s">
        <v>634</v>
      </c>
      <c r="E1064" s="733">
        <v>50113001</v>
      </c>
      <c r="F1064" s="732" t="s">
        <v>675</v>
      </c>
      <c r="G1064" s="731" t="s">
        <v>676</v>
      </c>
      <c r="H1064" s="731">
        <v>188850</v>
      </c>
      <c r="I1064" s="731">
        <v>188850</v>
      </c>
      <c r="J1064" s="731" t="s">
        <v>1489</v>
      </c>
      <c r="K1064" s="731" t="s">
        <v>1490</v>
      </c>
      <c r="L1064" s="734">
        <v>39.22</v>
      </c>
      <c r="M1064" s="734">
        <v>1</v>
      </c>
      <c r="N1064" s="735">
        <v>39.22</v>
      </c>
    </row>
    <row r="1065" spans="1:14" ht="14.45" customHeight="1" x14ac:dyDescent="0.2">
      <c r="A1065" s="729" t="s">
        <v>588</v>
      </c>
      <c r="B1065" s="730" t="s">
        <v>589</v>
      </c>
      <c r="C1065" s="731" t="s">
        <v>633</v>
      </c>
      <c r="D1065" s="732" t="s">
        <v>634</v>
      </c>
      <c r="E1065" s="733">
        <v>50113001</v>
      </c>
      <c r="F1065" s="732" t="s">
        <v>675</v>
      </c>
      <c r="G1065" s="731" t="s">
        <v>676</v>
      </c>
      <c r="H1065" s="731">
        <v>230920</v>
      </c>
      <c r="I1065" s="731">
        <v>230920</v>
      </c>
      <c r="J1065" s="731" t="s">
        <v>1491</v>
      </c>
      <c r="K1065" s="731" t="s">
        <v>1492</v>
      </c>
      <c r="L1065" s="734">
        <v>684.73</v>
      </c>
      <c r="M1065" s="734">
        <v>18</v>
      </c>
      <c r="N1065" s="735">
        <v>12325.14</v>
      </c>
    </row>
    <row r="1066" spans="1:14" ht="14.45" customHeight="1" x14ac:dyDescent="0.2">
      <c r="A1066" s="729" t="s">
        <v>588</v>
      </c>
      <c r="B1066" s="730" t="s">
        <v>589</v>
      </c>
      <c r="C1066" s="731" t="s">
        <v>633</v>
      </c>
      <c r="D1066" s="732" t="s">
        <v>634</v>
      </c>
      <c r="E1066" s="733">
        <v>50113001</v>
      </c>
      <c r="F1066" s="732" t="s">
        <v>675</v>
      </c>
      <c r="G1066" s="731" t="s">
        <v>676</v>
      </c>
      <c r="H1066" s="731">
        <v>230918</v>
      </c>
      <c r="I1066" s="731">
        <v>230918</v>
      </c>
      <c r="J1066" s="731" t="s">
        <v>1493</v>
      </c>
      <c r="K1066" s="731" t="s">
        <v>1494</v>
      </c>
      <c r="L1066" s="734">
        <v>147.61999999999998</v>
      </c>
      <c r="M1066" s="734">
        <v>4</v>
      </c>
      <c r="N1066" s="735">
        <v>590.4799999999999</v>
      </c>
    </row>
    <row r="1067" spans="1:14" ht="14.45" customHeight="1" x14ac:dyDescent="0.2">
      <c r="A1067" s="729" t="s">
        <v>588</v>
      </c>
      <c r="B1067" s="730" t="s">
        <v>589</v>
      </c>
      <c r="C1067" s="731" t="s">
        <v>633</v>
      </c>
      <c r="D1067" s="732" t="s">
        <v>634</v>
      </c>
      <c r="E1067" s="733">
        <v>50113001</v>
      </c>
      <c r="F1067" s="732" t="s">
        <v>675</v>
      </c>
      <c r="G1067" s="731" t="s">
        <v>676</v>
      </c>
      <c r="H1067" s="731">
        <v>988179</v>
      </c>
      <c r="I1067" s="731">
        <v>0</v>
      </c>
      <c r="J1067" s="731" t="s">
        <v>1495</v>
      </c>
      <c r="K1067" s="731" t="s">
        <v>329</v>
      </c>
      <c r="L1067" s="734">
        <v>88.495384615384623</v>
      </c>
      <c r="M1067" s="734">
        <v>13</v>
      </c>
      <c r="N1067" s="735">
        <v>1150.44</v>
      </c>
    </row>
    <row r="1068" spans="1:14" ht="14.45" customHeight="1" x14ac:dyDescent="0.2">
      <c r="A1068" s="729" t="s">
        <v>588</v>
      </c>
      <c r="B1068" s="730" t="s">
        <v>589</v>
      </c>
      <c r="C1068" s="731" t="s">
        <v>633</v>
      </c>
      <c r="D1068" s="732" t="s">
        <v>634</v>
      </c>
      <c r="E1068" s="733">
        <v>50113001</v>
      </c>
      <c r="F1068" s="732" t="s">
        <v>675</v>
      </c>
      <c r="G1068" s="731" t="s">
        <v>676</v>
      </c>
      <c r="H1068" s="731">
        <v>397057</v>
      </c>
      <c r="I1068" s="731">
        <v>0</v>
      </c>
      <c r="J1068" s="731" t="s">
        <v>1496</v>
      </c>
      <c r="K1068" s="731" t="s">
        <v>329</v>
      </c>
      <c r="L1068" s="734">
        <v>56.669999999999995</v>
      </c>
      <c r="M1068" s="734">
        <v>21</v>
      </c>
      <c r="N1068" s="735">
        <v>1190.07</v>
      </c>
    </row>
    <row r="1069" spans="1:14" ht="14.45" customHeight="1" x14ac:dyDescent="0.2">
      <c r="A1069" s="729" t="s">
        <v>588</v>
      </c>
      <c r="B1069" s="730" t="s">
        <v>589</v>
      </c>
      <c r="C1069" s="731" t="s">
        <v>633</v>
      </c>
      <c r="D1069" s="732" t="s">
        <v>634</v>
      </c>
      <c r="E1069" s="733">
        <v>50113001</v>
      </c>
      <c r="F1069" s="732" t="s">
        <v>675</v>
      </c>
      <c r="G1069" s="731" t="s">
        <v>676</v>
      </c>
      <c r="H1069" s="731">
        <v>225261</v>
      </c>
      <c r="I1069" s="731">
        <v>225261</v>
      </c>
      <c r="J1069" s="731" t="s">
        <v>1499</v>
      </c>
      <c r="K1069" s="731" t="s">
        <v>1500</v>
      </c>
      <c r="L1069" s="734">
        <v>56.662083333333335</v>
      </c>
      <c r="M1069" s="734">
        <v>24</v>
      </c>
      <c r="N1069" s="735">
        <v>1359.89</v>
      </c>
    </row>
    <row r="1070" spans="1:14" ht="14.45" customHeight="1" x14ac:dyDescent="0.2">
      <c r="A1070" s="729" t="s">
        <v>588</v>
      </c>
      <c r="B1070" s="730" t="s">
        <v>589</v>
      </c>
      <c r="C1070" s="731" t="s">
        <v>633</v>
      </c>
      <c r="D1070" s="732" t="s">
        <v>634</v>
      </c>
      <c r="E1070" s="733">
        <v>50113001</v>
      </c>
      <c r="F1070" s="732" t="s">
        <v>675</v>
      </c>
      <c r="G1070" s="731" t="s">
        <v>676</v>
      </c>
      <c r="H1070" s="731">
        <v>100610</v>
      </c>
      <c r="I1070" s="731">
        <v>610</v>
      </c>
      <c r="J1070" s="731" t="s">
        <v>1503</v>
      </c>
      <c r="K1070" s="731" t="s">
        <v>1504</v>
      </c>
      <c r="L1070" s="734">
        <v>72.42</v>
      </c>
      <c r="M1070" s="734">
        <v>47</v>
      </c>
      <c r="N1070" s="735">
        <v>3403.74</v>
      </c>
    </row>
    <row r="1071" spans="1:14" ht="14.45" customHeight="1" x14ac:dyDescent="0.2">
      <c r="A1071" s="729" t="s">
        <v>588</v>
      </c>
      <c r="B1071" s="730" t="s">
        <v>589</v>
      </c>
      <c r="C1071" s="731" t="s">
        <v>633</v>
      </c>
      <c r="D1071" s="732" t="s">
        <v>634</v>
      </c>
      <c r="E1071" s="733">
        <v>50113001</v>
      </c>
      <c r="F1071" s="732" t="s">
        <v>675</v>
      </c>
      <c r="G1071" s="731" t="s">
        <v>676</v>
      </c>
      <c r="H1071" s="731">
        <v>100612</v>
      </c>
      <c r="I1071" s="731">
        <v>612</v>
      </c>
      <c r="J1071" s="731" t="s">
        <v>1505</v>
      </c>
      <c r="K1071" s="731" t="s">
        <v>808</v>
      </c>
      <c r="L1071" s="734">
        <v>67.58</v>
      </c>
      <c r="M1071" s="734">
        <v>6</v>
      </c>
      <c r="N1071" s="735">
        <v>405.48</v>
      </c>
    </row>
    <row r="1072" spans="1:14" ht="14.45" customHeight="1" x14ac:dyDescent="0.2">
      <c r="A1072" s="729" t="s">
        <v>588</v>
      </c>
      <c r="B1072" s="730" t="s">
        <v>589</v>
      </c>
      <c r="C1072" s="731" t="s">
        <v>633</v>
      </c>
      <c r="D1072" s="732" t="s">
        <v>634</v>
      </c>
      <c r="E1072" s="733">
        <v>50113001</v>
      </c>
      <c r="F1072" s="732" t="s">
        <v>675</v>
      </c>
      <c r="G1072" s="731" t="s">
        <v>676</v>
      </c>
      <c r="H1072" s="731">
        <v>395293</v>
      </c>
      <c r="I1072" s="731">
        <v>180305</v>
      </c>
      <c r="J1072" s="731" t="s">
        <v>1510</v>
      </c>
      <c r="K1072" s="731" t="s">
        <v>2070</v>
      </c>
      <c r="L1072" s="734">
        <v>123.82999999999997</v>
      </c>
      <c r="M1072" s="734">
        <v>10</v>
      </c>
      <c r="N1072" s="735">
        <v>1238.2999999999997</v>
      </c>
    </row>
    <row r="1073" spans="1:14" ht="14.45" customHeight="1" x14ac:dyDescent="0.2">
      <c r="A1073" s="729" t="s">
        <v>588</v>
      </c>
      <c r="B1073" s="730" t="s">
        <v>589</v>
      </c>
      <c r="C1073" s="731" t="s">
        <v>633</v>
      </c>
      <c r="D1073" s="732" t="s">
        <v>634</v>
      </c>
      <c r="E1073" s="733">
        <v>50113001</v>
      </c>
      <c r="F1073" s="732" t="s">
        <v>675</v>
      </c>
      <c r="G1073" s="731" t="s">
        <v>676</v>
      </c>
      <c r="H1073" s="731">
        <v>395294</v>
      </c>
      <c r="I1073" s="731">
        <v>180306</v>
      </c>
      <c r="J1073" s="731" t="s">
        <v>1510</v>
      </c>
      <c r="K1073" s="731" t="s">
        <v>1511</v>
      </c>
      <c r="L1073" s="734">
        <v>206.08726666666669</v>
      </c>
      <c r="M1073" s="734">
        <v>150</v>
      </c>
      <c r="N1073" s="735">
        <v>30913.090000000004</v>
      </c>
    </row>
    <row r="1074" spans="1:14" ht="14.45" customHeight="1" x14ac:dyDescent="0.2">
      <c r="A1074" s="729" t="s">
        <v>588</v>
      </c>
      <c r="B1074" s="730" t="s">
        <v>589</v>
      </c>
      <c r="C1074" s="731" t="s">
        <v>633</v>
      </c>
      <c r="D1074" s="732" t="s">
        <v>634</v>
      </c>
      <c r="E1074" s="733">
        <v>50113001</v>
      </c>
      <c r="F1074" s="732" t="s">
        <v>675</v>
      </c>
      <c r="G1074" s="731" t="s">
        <v>676</v>
      </c>
      <c r="H1074" s="731">
        <v>131215</v>
      </c>
      <c r="I1074" s="731">
        <v>31215</v>
      </c>
      <c r="J1074" s="731" t="s">
        <v>2071</v>
      </c>
      <c r="K1074" s="731" t="s">
        <v>2072</v>
      </c>
      <c r="L1074" s="734">
        <v>54.799999999999976</v>
      </c>
      <c r="M1074" s="734">
        <v>1</v>
      </c>
      <c r="N1074" s="735">
        <v>54.799999999999976</v>
      </c>
    </row>
    <row r="1075" spans="1:14" ht="14.45" customHeight="1" x14ac:dyDescent="0.2">
      <c r="A1075" s="729" t="s">
        <v>588</v>
      </c>
      <c r="B1075" s="730" t="s">
        <v>589</v>
      </c>
      <c r="C1075" s="731" t="s">
        <v>633</v>
      </c>
      <c r="D1075" s="732" t="s">
        <v>634</v>
      </c>
      <c r="E1075" s="733">
        <v>50113001</v>
      </c>
      <c r="F1075" s="732" t="s">
        <v>675</v>
      </c>
      <c r="G1075" s="731" t="s">
        <v>676</v>
      </c>
      <c r="H1075" s="731">
        <v>172034</v>
      </c>
      <c r="I1075" s="731">
        <v>172034</v>
      </c>
      <c r="J1075" s="731" t="s">
        <v>2073</v>
      </c>
      <c r="K1075" s="731" t="s">
        <v>2074</v>
      </c>
      <c r="L1075" s="734">
        <v>23.34</v>
      </c>
      <c r="M1075" s="734">
        <v>1</v>
      </c>
      <c r="N1075" s="735">
        <v>23.34</v>
      </c>
    </row>
    <row r="1076" spans="1:14" ht="14.45" customHeight="1" x14ac:dyDescent="0.2">
      <c r="A1076" s="729" t="s">
        <v>588</v>
      </c>
      <c r="B1076" s="730" t="s">
        <v>589</v>
      </c>
      <c r="C1076" s="731" t="s">
        <v>633</v>
      </c>
      <c r="D1076" s="732" t="s">
        <v>634</v>
      </c>
      <c r="E1076" s="733">
        <v>50113001</v>
      </c>
      <c r="F1076" s="732" t="s">
        <v>675</v>
      </c>
      <c r="G1076" s="731" t="s">
        <v>676</v>
      </c>
      <c r="H1076" s="731">
        <v>846846</v>
      </c>
      <c r="I1076" s="731">
        <v>0</v>
      </c>
      <c r="J1076" s="731" t="s">
        <v>2075</v>
      </c>
      <c r="K1076" s="731" t="s">
        <v>329</v>
      </c>
      <c r="L1076" s="734">
        <v>43.100000000000009</v>
      </c>
      <c r="M1076" s="734">
        <v>2</v>
      </c>
      <c r="N1076" s="735">
        <v>86.200000000000017</v>
      </c>
    </row>
    <row r="1077" spans="1:14" ht="14.45" customHeight="1" x14ac:dyDescent="0.2">
      <c r="A1077" s="729" t="s">
        <v>588</v>
      </c>
      <c r="B1077" s="730" t="s">
        <v>589</v>
      </c>
      <c r="C1077" s="731" t="s">
        <v>633</v>
      </c>
      <c r="D1077" s="732" t="s">
        <v>634</v>
      </c>
      <c r="E1077" s="733">
        <v>50113001</v>
      </c>
      <c r="F1077" s="732" t="s">
        <v>675</v>
      </c>
      <c r="G1077" s="731" t="s">
        <v>676</v>
      </c>
      <c r="H1077" s="731">
        <v>990345</v>
      </c>
      <c r="I1077" s="731">
        <v>0</v>
      </c>
      <c r="J1077" s="731" t="s">
        <v>2076</v>
      </c>
      <c r="K1077" s="731" t="s">
        <v>329</v>
      </c>
      <c r="L1077" s="734">
        <v>79.270526315789468</v>
      </c>
      <c r="M1077" s="734">
        <v>19</v>
      </c>
      <c r="N1077" s="735">
        <v>1506.1399999999999</v>
      </c>
    </row>
    <row r="1078" spans="1:14" ht="14.45" customHeight="1" x14ac:dyDescent="0.2">
      <c r="A1078" s="729" t="s">
        <v>588</v>
      </c>
      <c r="B1078" s="730" t="s">
        <v>589</v>
      </c>
      <c r="C1078" s="731" t="s">
        <v>633</v>
      </c>
      <c r="D1078" s="732" t="s">
        <v>634</v>
      </c>
      <c r="E1078" s="733">
        <v>50113001</v>
      </c>
      <c r="F1078" s="732" t="s">
        <v>675</v>
      </c>
      <c r="G1078" s="731" t="s">
        <v>676</v>
      </c>
      <c r="H1078" s="731">
        <v>100616</v>
      </c>
      <c r="I1078" s="731">
        <v>616</v>
      </c>
      <c r="J1078" s="731" t="s">
        <v>1520</v>
      </c>
      <c r="K1078" s="731" t="s">
        <v>1522</v>
      </c>
      <c r="L1078" s="734">
        <v>133.10000000000002</v>
      </c>
      <c r="M1078" s="734">
        <v>2</v>
      </c>
      <c r="N1078" s="735">
        <v>266.20000000000005</v>
      </c>
    </row>
    <row r="1079" spans="1:14" ht="14.45" customHeight="1" x14ac:dyDescent="0.2">
      <c r="A1079" s="729" t="s">
        <v>588</v>
      </c>
      <c r="B1079" s="730" t="s">
        <v>589</v>
      </c>
      <c r="C1079" s="731" t="s">
        <v>633</v>
      </c>
      <c r="D1079" s="732" t="s">
        <v>634</v>
      </c>
      <c r="E1079" s="733">
        <v>50113001</v>
      </c>
      <c r="F1079" s="732" t="s">
        <v>675</v>
      </c>
      <c r="G1079" s="731" t="s">
        <v>676</v>
      </c>
      <c r="H1079" s="731">
        <v>148578</v>
      </c>
      <c r="I1079" s="731">
        <v>48578</v>
      </c>
      <c r="J1079" s="731" t="s">
        <v>1527</v>
      </c>
      <c r="K1079" s="731" t="s">
        <v>1529</v>
      </c>
      <c r="L1079" s="734">
        <v>54.920000000000009</v>
      </c>
      <c r="M1079" s="734">
        <v>9</v>
      </c>
      <c r="N1079" s="735">
        <v>494.28000000000009</v>
      </c>
    </row>
    <row r="1080" spans="1:14" ht="14.45" customHeight="1" x14ac:dyDescent="0.2">
      <c r="A1080" s="729" t="s">
        <v>588</v>
      </c>
      <c r="B1080" s="730" t="s">
        <v>589</v>
      </c>
      <c r="C1080" s="731" t="s">
        <v>633</v>
      </c>
      <c r="D1080" s="732" t="s">
        <v>634</v>
      </c>
      <c r="E1080" s="733">
        <v>50113001</v>
      </c>
      <c r="F1080" s="732" t="s">
        <v>675</v>
      </c>
      <c r="G1080" s="731" t="s">
        <v>676</v>
      </c>
      <c r="H1080" s="731">
        <v>191836</v>
      </c>
      <c r="I1080" s="731">
        <v>91836</v>
      </c>
      <c r="J1080" s="731" t="s">
        <v>1536</v>
      </c>
      <c r="K1080" s="731" t="s">
        <v>1537</v>
      </c>
      <c r="L1080" s="734">
        <v>44.623333333333335</v>
      </c>
      <c r="M1080" s="734">
        <v>3</v>
      </c>
      <c r="N1080" s="735">
        <v>133.87</v>
      </c>
    </row>
    <row r="1081" spans="1:14" ht="14.45" customHeight="1" x14ac:dyDescent="0.2">
      <c r="A1081" s="729" t="s">
        <v>588</v>
      </c>
      <c r="B1081" s="730" t="s">
        <v>589</v>
      </c>
      <c r="C1081" s="731" t="s">
        <v>633</v>
      </c>
      <c r="D1081" s="732" t="s">
        <v>634</v>
      </c>
      <c r="E1081" s="733">
        <v>50113001</v>
      </c>
      <c r="F1081" s="732" t="s">
        <v>675</v>
      </c>
      <c r="G1081" s="731" t="s">
        <v>676</v>
      </c>
      <c r="H1081" s="731">
        <v>204682</v>
      </c>
      <c r="I1081" s="731">
        <v>204682</v>
      </c>
      <c r="J1081" s="731" t="s">
        <v>1538</v>
      </c>
      <c r="K1081" s="731" t="s">
        <v>1566</v>
      </c>
      <c r="L1081" s="734">
        <v>105.02</v>
      </c>
      <c r="M1081" s="734">
        <v>1</v>
      </c>
      <c r="N1081" s="735">
        <v>105.02</v>
      </c>
    </row>
    <row r="1082" spans="1:14" ht="14.45" customHeight="1" x14ac:dyDescent="0.2">
      <c r="A1082" s="729" t="s">
        <v>588</v>
      </c>
      <c r="B1082" s="730" t="s">
        <v>589</v>
      </c>
      <c r="C1082" s="731" t="s">
        <v>633</v>
      </c>
      <c r="D1082" s="732" t="s">
        <v>634</v>
      </c>
      <c r="E1082" s="733">
        <v>50113001</v>
      </c>
      <c r="F1082" s="732" t="s">
        <v>675</v>
      </c>
      <c r="G1082" s="731" t="s">
        <v>676</v>
      </c>
      <c r="H1082" s="731">
        <v>204690</v>
      </c>
      <c r="I1082" s="731">
        <v>204690</v>
      </c>
      <c r="J1082" s="731" t="s">
        <v>2077</v>
      </c>
      <c r="K1082" s="731" t="s">
        <v>1453</v>
      </c>
      <c r="L1082" s="734">
        <v>65.31</v>
      </c>
      <c r="M1082" s="734">
        <v>1</v>
      </c>
      <c r="N1082" s="735">
        <v>65.31</v>
      </c>
    </row>
    <row r="1083" spans="1:14" ht="14.45" customHeight="1" x14ac:dyDescent="0.2">
      <c r="A1083" s="729" t="s">
        <v>588</v>
      </c>
      <c r="B1083" s="730" t="s">
        <v>589</v>
      </c>
      <c r="C1083" s="731" t="s">
        <v>633</v>
      </c>
      <c r="D1083" s="732" t="s">
        <v>634</v>
      </c>
      <c r="E1083" s="733">
        <v>50113001</v>
      </c>
      <c r="F1083" s="732" t="s">
        <v>675</v>
      </c>
      <c r="G1083" s="731" t="s">
        <v>676</v>
      </c>
      <c r="H1083" s="731">
        <v>168447</v>
      </c>
      <c r="I1083" s="731">
        <v>168447</v>
      </c>
      <c r="J1083" s="731" t="s">
        <v>2078</v>
      </c>
      <c r="K1083" s="731" t="s">
        <v>1401</v>
      </c>
      <c r="L1083" s="734">
        <v>748.35</v>
      </c>
      <c r="M1083" s="734">
        <v>1</v>
      </c>
      <c r="N1083" s="735">
        <v>748.35</v>
      </c>
    </row>
    <row r="1084" spans="1:14" ht="14.45" customHeight="1" x14ac:dyDescent="0.2">
      <c r="A1084" s="729" t="s">
        <v>588</v>
      </c>
      <c r="B1084" s="730" t="s">
        <v>589</v>
      </c>
      <c r="C1084" s="731" t="s">
        <v>633</v>
      </c>
      <c r="D1084" s="732" t="s">
        <v>634</v>
      </c>
      <c r="E1084" s="733">
        <v>50113001</v>
      </c>
      <c r="F1084" s="732" t="s">
        <v>675</v>
      </c>
      <c r="G1084" s="731" t="s">
        <v>676</v>
      </c>
      <c r="H1084" s="731">
        <v>216873</v>
      </c>
      <c r="I1084" s="731">
        <v>216873</v>
      </c>
      <c r="J1084" s="731" t="s">
        <v>2079</v>
      </c>
      <c r="K1084" s="731" t="s">
        <v>2080</v>
      </c>
      <c r="L1084" s="734">
        <v>153.108</v>
      </c>
      <c r="M1084" s="734">
        <v>5</v>
      </c>
      <c r="N1084" s="735">
        <v>765.54000000000008</v>
      </c>
    </row>
    <row r="1085" spans="1:14" ht="14.45" customHeight="1" x14ac:dyDescent="0.2">
      <c r="A1085" s="729" t="s">
        <v>588</v>
      </c>
      <c r="B1085" s="730" t="s">
        <v>589</v>
      </c>
      <c r="C1085" s="731" t="s">
        <v>633</v>
      </c>
      <c r="D1085" s="732" t="s">
        <v>634</v>
      </c>
      <c r="E1085" s="733">
        <v>50113001</v>
      </c>
      <c r="F1085" s="732" t="s">
        <v>675</v>
      </c>
      <c r="G1085" s="731" t="s">
        <v>676</v>
      </c>
      <c r="H1085" s="731">
        <v>215851</v>
      </c>
      <c r="I1085" s="731">
        <v>215851</v>
      </c>
      <c r="J1085" s="731" t="s">
        <v>1549</v>
      </c>
      <c r="K1085" s="731" t="s">
        <v>1550</v>
      </c>
      <c r="L1085" s="734">
        <v>290.05999999999995</v>
      </c>
      <c r="M1085" s="734">
        <v>3</v>
      </c>
      <c r="N1085" s="735">
        <v>870.17999999999984</v>
      </c>
    </row>
    <row r="1086" spans="1:14" ht="14.45" customHeight="1" x14ac:dyDescent="0.2">
      <c r="A1086" s="729" t="s">
        <v>588</v>
      </c>
      <c r="B1086" s="730" t="s">
        <v>589</v>
      </c>
      <c r="C1086" s="731" t="s">
        <v>633</v>
      </c>
      <c r="D1086" s="732" t="s">
        <v>634</v>
      </c>
      <c r="E1086" s="733">
        <v>50113001</v>
      </c>
      <c r="F1086" s="732" t="s">
        <v>675</v>
      </c>
      <c r="G1086" s="731" t="s">
        <v>687</v>
      </c>
      <c r="H1086" s="731">
        <v>142755</v>
      </c>
      <c r="I1086" s="731">
        <v>42755</v>
      </c>
      <c r="J1086" s="731" t="s">
        <v>1551</v>
      </c>
      <c r="K1086" s="731" t="s">
        <v>1552</v>
      </c>
      <c r="L1086" s="734">
        <v>432.20770833333353</v>
      </c>
      <c r="M1086" s="734">
        <v>48</v>
      </c>
      <c r="N1086" s="735">
        <v>20745.970000000008</v>
      </c>
    </row>
    <row r="1087" spans="1:14" ht="14.45" customHeight="1" x14ac:dyDescent="0.2">
      <c r="A1087" s="729" t="s">
        <v>588</v>
      </c>
      <c r="B1087" s="730" t="s">
        <v>589</v>
      </c>
      <c r="C1087" s="731" t="s">
        <v>633</v>
      </c>
      <c r="D1087" s="732" t="s">
        <v>634</v>
      </c>
      <c r="E1087" s="733">
        <v>50113001</v>
      </c>
      <c r="F1087" s="732" t="s">
        <v>675</v>
      </c>
      <c r="G1087" s="731" t="s">
        <v>687</v>
      </c>
      <c r="H1087" s="731">
        <v>142758</v>
      </c>
      <c r="I1087" s="731">
        <v>42758</v>
      </c>
      <c r="J1087" s="731" t="s">
        <v>2081</v>
      </c>
      <c r="K1087" s="731" t="s">
        <v>2082</v>
      </c>
      <c r="L1087" s="734">
        <v>866.09846496414559</v>
      </c>
      <c r="M1087" s="734">
        <v>39</v>
      </c>
      <c r="N1087" s="735">
        <v>33777.840133601676</v>
      </c>
    </row>
    <row r="1088" spans="1:14" ht="14.45" customHeight="1" x14ac:dyDescent="0.2">
      <c r="A1088" s="729" t="s">
        <v>588</v>
      </c>
      <c r="B1088" s="730" t="s">
        <v>589</v>
      </c>
      <c r="C1088" s="731" t="s">
        <v>633</v>
      </c>
      <c r="D1088" s="732" t="s">
        <v>634</v>
      </c>
      <c r="E1088" s="733">
        <v>50113001</v>
      </c>
      <c r="F1088" s="732" t="s">
        <v>675</v>
      </c>
      <c r="G1088" s="731" t="s">
        <v>676</v>
      </c>
      <c r="H1088" s="731">
        <v>190973</v>
      </c>
      <c r="I1088" s="731">
        <v>190973</v>
      </c>
      <c r="J1088" s="731" t="s">
        <v>2083</v>
      </c>
      <c r="K1088" s="731" t="s">
        <v>863</v>
      </c>
      <c r="L1088" s="734">
        <v>224.36999999999998</v>
      </c>
      <c r="M1088" s="734">
        <v>1</v>
      </c>
      <c r="N1088" s="735">
        <v>224.36999999999998</v>
      </c>
    </row>
    <row r="1089" spans="1:14" ht="14.45" customHeight="1" x14ac:dyDescent="0.2">
      <c r="A1089" s="729" t="s">
        <v>588</v>
      </c>
      <c r="B1089" s="730" t="s">
        <v>589</v>
      </c>
      <c r="C1089" s="731" t="s">
        <v>633</v>
      </c>
      <c r="D1089" s="732" t="s">
        <v>634</v>
      </c>
      <c r="E1089" s="733">
        <v>50113001</v>
      </c>
      <c r="F1089" s="732" t="s">
        <v>675</v>
      </c>
      <c r="G1089" s="731" t="s">
        <v>687</v>
      </c>
      <c r="H1089" s="731">
        <v>56976</v>
      </c>
      <c r="I1089" s="731">
        <v>56976</v>
      </c>
      <c r="J1089" s="731" t="s">
        <v>2084</v>
      </c>
      <c r="K1089" s="731" t="s">
        <v>2085</v>
      </c>
      <c r="L1089" s="734">
        <v>12.420000000000003</v>
      </c>
      <c r="M1089" s="734">
        <v>1</v>
      </c>
      <c r="N1089" s="735">
        <v>12.420000000000003</v>
      </c>
    </row>
    <row r="1090" spans="1:14" ht="14.45" customHeight="1" x14ac:dyDescent="0.2">
      <c r="A1090" s="729" t="s">
        <v>588</v>
      </c>
      <c r="B1090" s="730" t="s">
        <v>589</v>
      </c>
      <c r="C1090" s="731" t="s">
        <v>633</v>
      </c>
      <c r="D1090" s="732" t="s">
        <v>634</v>
      </c>
      <c r="E1090" s="733">
        <v>50113001</v>
      </c>
      <c r="F1090" s="732" t="s">
        <v>675</v>
      </c>
      <c r="G1090" s="731" t="s">
        <v>687</v>
      </c>
      <c r="H1090" s="731">
        <v>156981</v>
      </c>
      <c r="I1090" s="731">
        <v>56981</v>
      </c>
      <c r="J1090" s="731" t="s">
        <v>2086</v>
      </c>
      <c r="K1090" s="731" t="s">
        <v>1006</v>
      </c>
      <c r="L1090" s="734">
        <v>31.660000000000007</v>
      </c>
      <c r="M1090" s="734">
        <v>1</v>
      </c>
      <c r="N1090" s="735">
        <v>31.660000000000007</v>
      </c>
    </row>
    <row r="1091" spans="1:14" ht="14.45" customHeight="1" x14ac:dyDescent="0.2">
      <c r="A1091" s="729" t="s">
        <v>588</v>
      </c>
      <c r="B1091" s="730" t="s">
        <v>589</v>
      </c>
      <c r="C1091" s="731" t="s">
        <v>633</v>
      </c>
      <c r="D1091" s="732" t="s">
        <v>634</v>
      </c>
      <c r="E1091" s="733">
        <v>50113001</v>
      </c>
      <c r="F1091" s="732" t="s">
        <v>675</v>
      </c>
      <c r="G1091" s="731" t="s">
        <v>676</v>
      </c>
      <c r="H1091" s="731">
        <v>146444</v>
      </c>
      <c r="I1091" s="731">
        <v>46444</v>
      </c>
      <c r="J1091" s="731" t="s">
        <v>1560</v>
      </c>
      <c r="K1091" s="731" t="s">
        <v>1561</v>
      </c>
      <c r="L1091" s="734">
        <v>298.35999999999996</v>
      </c>
      <c r="M1091" s="734">
        <v>3</v>
      </c>
      <c r="N1091" s="735">
        <v>895.07999999999993</v>
      </c>
    </row>
    <row r="1092" spans="1:14" ht="14.45" customHeight="1" x14ac:dyDescent="0.2">
      <c r="A1092" s="729" t="s">
        <v>588</v>
      </c>
      <c r="B1092" s="730" t="s">
        <v>589</v>
      </c>
      <c r="C1092" s="731" t="s">
        <v>633</v>
      </c>
      <c r="D1092" s="732" t="s">
        <v>634</v>
      </c>
      <c r="E1092" s="733">
        <v>50113001</v>
      </c>
      <c r="F1092" s="732" t="s">
        <v>675</v>
      </c>
      <c r="G1092" s="731" t="s">
        <v>676</v>
      </c>
      <c r="H1092" s="731">
        <v>188165</v>
      </c>
      <c r="I1092" s="731">
        <v>188165</v>
      </c>
      <c r="J1092" s="731" t="s">
        <v>2087</v>
      </c>
      <c r="K1092" s="731" t="s">
        <v>2088</v>
      </c>
      <c r="L1092" s="734">
        <v>367.10000000000008</v>
      </c>
      <c r="M1092" s="734">
        <v>2</v>
      </c>
      <c r="N1092" s="735">
        <v>734.20000000000016</v>
      </c>
    </row>
    <row r="1093" spans="1:14" ht="14.45" customHeight="1" x14ac:dyDescent="0.2">
      <c r="A1093" s="729" t="s">
        <v>588</v>
      </c>
      <c r="B1093" s="730" t="s">
        <v>589</v>
      </c>
      <c r="C1093" s="731" t="s">
        <v>633</v>
      </c>
      <c r="D1093" s="732" t="s">
        <v>634</v>
      </c>
      <c r="E1093" s="733">
        <v>50113001</v>
      </c>
      <c r="F1093" s="732" t="s">
        <v>675</v>
      </c>
      <c r="G1093" s="731" t="s">
        <v>687</v>
      </c>
      <c r="H1093" s="731">
        <v>174681</v>
      </c>
      <c r="I1093" s="731">
        <v>174681</v>
      </c>
      <c r="J1093" s="731" t="s">
        <v>2089</v>
      </c>
      <c r="K1093" s="731" t="s">
        <v>2090</v>
      </c>
      <c r="L1093" s="734">
        <v>169.29</v>
      </c>
      <c r="M1093" s="734">
        <v>2</v>
      </c>
      <c r="N1093" s="735">
        <v>338.58</v>
      </c>
    </row>
    <row r="1094" spans="1:14" ht="14.45" customHeight="1" x14ac:dyDescent="0.2">
      <c r="A1094" s="729" t="s">
        <v>588</v>
      </c>
      <c r="B1094" s="730" t="s">
        <v>589</v>
      </c>
      <c r="C1094" s="731" t="s">
        <v>633</v>
      </c>
      <c r="D1094" s="732" t="s">
        <v>634</v>
      </c>
      <c r="E1094" s="733">
        <v>50113001</v>
      </c>
      <c r="F1094" s="732" t="s">
        <v>675</v>
      </c>
      <c r="G1094" s="731" t="s">
        <v>687</v>
      </c>
      <c r="H1094" s="731">
        <v>174700</v>
      </c>
      <c r="I1094" s="731">
        <v>174700</v>
      </c>
      <c r="J1094" s="731" t="s">
        <v>1564</v>
      </c>
      <c r="K1094" s="731" t="s">
        <v>974</v>
      </c>
      <c r="L1094" s="734">
        <v>723.18</v>
      </c>
      <c r="M1094" s="734">
        <v>3</v>
      </c>
      <c r="N1094" s="735">
        <v>2169.54</v>
      </c>
    </row>
    <row r="1095" spans="1:14" ht="14.45" customHeight="1" x14ac:dyDescent="0.2">
      <c r="A1095" s="729" t="s">
        <v>588</v>
      </c>
      <c r="B1095" s="730" t="s">
        <v>589</v>
      </c>
      <c r="C1095" s="731" t="s">
        <v>633</v>
      </c>
      <c r="D1095" s="732" t="s">
        <v>634</v>
      </c>
      <c r="E1095" s="733">
        <v>50113001</v>
      </c>
      <c r="F1095" s="732" t="s">
        <v>675</v>
      </c>
      <c r="G1095" s="731" t="s">
        <v>676</v>
      </c>
      <c r="H1095" s="731">
        <v>102130</v>
      </c>
      <c r="I1095" s="731">
        <v>2130</v>
      </c>
      <c r="J1095" s="731" t="s">
        <v>1569</v>
      </c>
      <c r="K1095" s="731" t="s">
        <v>1100</v>
      </c>
      <c r="L1095" s="734">
        <v>154.97333333333336</v>
      </c>
      <c r="M1095" s="734">
        <v>3</v>
      </c>
      <c r="N1095" s="735">
        <v>464.92000000000007</v>
      </c>
    </row>
    <row r="1096" spans="1:14" ht="14.45" customHeight="1" x14ac:dyDescent="0.2">
      <c r="A1096" s="729" t="s">
        <v>588</v>
      </c>
      <c r="B1096" s="730" t="s">
        <v>589</v>
      </c>
      <c r="C1096" s="731" t="s">
        <v>633</v>
      </c>
      <c r="D1096" s="732" t="s">
        <v>634</v>
      </c>
      <c r="E1096" s="733">
        <v>50113001</v>
      </c>
      <c r="F1096" s="732" t="s">
        <v>675</v>
      </c>
      <c r="G1096" s="731" t="s">
        <v>676</v>
      </c>
      <c r="H1096" s="731">
        <v>845240</v>
      </c>
      <c r="I1096" s="731">
        <v>109799</v>
      </c>
      <c r="J1096" s="731" t="s">
        <v>2091</v>
      </c>
      <c r="K1096" s="731" t="s">
        <v>904</v>
      </c>
      <c r="L1096" s="734">
        <v>80.699999999999989</v>
      </c>
      <c r="M1096" s="734">
        <v>4</v>
      </c>
      <c r="N1096" s="735">
        <v>322.79999999999995</v>
      </c>
    </row>
    <row r="1097" spans="1:14" ht="14.45" customHeight="1" x14ac:dyDescent="0.2">
      <c r="A1097" s="729" t="s">
        <v>588</v>
      </c>
      <c r="B1097" s="730" t="s">
        <v>589</v>
      </c>
      <c r="C1097" s="731" t="s">
        <v>633</v>
      </c>
      <c r="D1097" s="732" t="s">
        <v>634</v>
      </c>
      <c r="E1097" s="733">
        <v>50113001</v>
      </c>
      <c r="F1097" s="732" t="s">
        <v>675</v>
      </c>
      <c r="G1097" s="731" t="s">
        <v>676</v>
      </c>
      <c r="H1097" s="731">
        <v>844735</v>
      </c>
      <c r="I1097" s="731">
        <v>115527</v>
      </c>
      <c r="J1097" s="731" t="s">
        <v>2092</v>
      </c>
      <c r="K1097" s="731" t="s">
        <v>2093</v>
      </c>
      <c r="L1097" s="734">
        <v>251.14</v>
      </c>
      <c r="M1097" s="734">
        <v>9</v>
      </c>
      <c r="N1097" s="735">
        <v>2260.2599999999998</v>
      </c>
    </row>
    <row r="1098" spans="1:14" ht="14.45" customHeight="1" x14ac:dyDescent="0.2">
      <c r="A1098" s="729" t="s">
        <v>588</v>
      </c>
      <c r="B1098" s="730" t="s">
        <v>589</v>
      </c>
      <c r="C1098" s="731" t="s">
        <v>633</v>
      </c>
      <c r="D1098" s="732" t="s">
        <v>634</v>
      </c>
      <c r="E1098" s="733">
        <v>50113001</v>
      </c>
      <c r="F1098" s="732" t="s">
        <v>675</v>
      </c>
      <c r="G1098" s="731" t="s">
        <v>676</v>
      </c>
      <c r="H1098" s="731">
        <v>197864</v>
      </c>
      <c r="I1098" s="731">
        <v>97864</v>
      </c>
      <c r="J1098" s="731" t="s">
        <v>1574</v>
      </c>
      <c r="K1098" s="731" t="s">
        <v>2094</v>
      </c>
      <c r="L1098" s="734">
        <v>300.08000000000004</v>
      </c>
      <c r="M1098" s="734">
        <v>2</v>
      </c>
      <c r="N1098" s="735">
        <v>600.16000000000008</v>
      </c>
    </row>
    <row r="1099" spans="1:14" ht="14.45" customHeight="1" x14ac:dyDescent="0.2">
      <c r="A1099" s="729" t="s">
        <v>588</v>
      </c>
      <c r="B1099" s="730" t="s">
        <v>589</v>
      </c>
      <c r="C1099" s="731" t="s">
        <v>633</v>
      </c>
      <c r="D1099" s="732" t="s">
        <v>634</v>
      </c>
      <c r="E1099" s="733">
        <v>50113001</v>
      </c>
      <c r="F1099" s="732" t="s">
        <v>675</v>
      </c>
      <c r="G1099" s="731" t="s">
        <v>676</v>
      </c>
      <c r="H1099" s="731">
        <v>113808</v>
      </c>
      <c r="I1099" s="731">
        <v>13808</v>
      </c>
      <c r="J1099" s="731" t="s">
        <v>1574</v>
      </c>
      <c r="K1099" s="731" t="s">
        <v>1575</v>
      </c>
      <c r="L1099" s="734">
        <v>600.15</v>
      </c>
      <c r="M1099" s="734">
        <v>1</v>
      </c>
      <c r="N1099" s="735">
        <v>600.15</v>
      </c>
    </row>
    <row r="1100" spans="1:14" ht="14.45" customHeight="1" x14ac:dyDescent="0.2">
      <c r="A1100" s="729" t="s">
        <v>588</v>
      </c>
      <c r="B1100" s="730" t="s">
        <v>589</v>
      </c>
      <c r="C1100" s="731" t="s">
        <v>633</v>
      </c>
      <c r="D1100" s="732" t="s">
        <v>634</v>
      </c>
      <c r="E1100" s="733">
        <v>50113001</v>
      </c>
      <c r="F1100" s="732" t="s">
        <v>675</v>
      </c>
      <c r="G1100" s="731" t="s">
        <v>329</v>
      </c>
      <c r="H1100" s="731">
        <v>24426</v>
      </c>
      <c r="I1100" s="731">
        <v>24426</v>
      </c>
      <c r="J1100" s="731" t="s">
        <v>2095</v>
      </c>
      <c r="K1100" s="731" t="s">
        <v>2096</v>
      </c>
      <c r="L1100" s="734">
        <v>247.53</v>
      </c>
      <c r="M1100" s="734">
        <v>1</v>
      </c>
      <c r="N1100" s="735">
        <v>247.53</v>
      </c>
    </row>
    <row r="1101" spans="1:14" ht="14.45" customHeight="1" x14ac:dyDescent="0.2">
      <c r="A1101" s="729" t="s">
        <v>588</v>
      </c>
      <c r="B1101" s="730" t="s">
        <v>589</v>
      </c>
      <c r="C1101" s="731" t="s">
        <v>633</v>
      </c>
      <c r="D1101" s="732" t="s">
        <v>634</v>
      </c>
      <c r="E1101" s="733">
        <v>50113001</v>
      </c>
      <c r="F1101" s="732" t="s">
        <v>675</v>
      </c>
      <c r="G1101" s="731" t="s">
        <v>687</v>
      </c>
      <c r="H1101" s="731">
        <v>233698</v>
      </c>
      <c r="I1101" s="731">
        <v>233698</v>
      </c>
      <c r="J1101" s="731" t="s">
        <v>2097</v>
      </c>
      <c r="K1101" s="731" t="s">
        <v>2098</v>
      </c>
      <c r="L1101" s="734">
        <v>130.89999999999998</v>
      </c>
      <c r="M1101" s="734">
        <v>1</v>
      </c>
      <c r="N1101" s="735">
        <v>130.89999999999998</v>
      </c>
    </row>
    <row r="1102" spans="1:14" ht="14.45" customHeight="1" x14ac:dyDescent="0.2">
      <c r="A1102" s="729" t="s">
        <v>588</v>
      </c>
      <c r="B1102" s="730" t="s">
        <v>589</v>
      </c>
      <c r="C1102" s="731" t="s">
        <v>633</v>
      </c>
      <c r="D1102" s="732" t="s">
        <v>634</v>
      </c>
      <c r="E1102" s="733">
        <v>50113001</v>
      </c>
      <c r="F1102" s="732" t="s">
        <v>675</v>
      </c>
      <c r="G1102" s="731" t="s">
        <v>687</v>
      </c>
      <c r="H1102" s="731">
        <v>233735</v>
      </c>
      <c r="I1102" s="731">
        <v>233735</v>
      </c>
      <c r="J1102" s="731" t="s">
        <v>2099</v>
      </c>
      <c r="K1102" s="731" t="s">
        <v>2100</v>
      </c>
      <c r="L1102" s="734">
        <v>301.44000000000005</v>
      </c>
      <c r="M1102" s="734">
        <v>3</v>
      </c>
      <c r="N1102" s="735">
        <v>904.32000000000016</v>
      </c>
    </row>
    <row r="1103" spans="1:14" ht="14.45" customHeight="1" x14ac:dyDescent="0.2">
      <c r="A1103" s="729" t="s">
        <v>588</v>
      </c>
      <c r="B1103" s="730" t="s">
        <v>589</v>
      </c>
      <c r="C1103" s="731" t="s">
        <v>633</v>
      </c>
      <c r="D1103" s="732" t="s">
        <v>634</v>
      </c>
      <c r="E1103" s="733">
        <v>50113001</v>
      </c>
      <c r="F1103" s="732" t="s">
        <v>675</v>
      </c>
      <c r="G1103" s="731" t="s">
        <v>676</v>
      </c>
      <c r="H1103" s="731">
        <v>191217</v>
      </c>
      <c r="I1103" s="731">
        <v>91217</v>
      </c>
      <c r="J1103" s="731" t="s">
        <v>1578</v>
      </c>
      <c r="K1103" s="731" t="s">
        <v>1579</v>
      </c>
      <c r="L1103" s="734">
        <v>80.63</v>
      </c>
      <c r="M1103" s="734">
        <v>10</v>
      </c>
      <c r="N1103" s="735">
        <v>806.3</v>
      </c>
    </row>
    <row r="1104" spans="1:14" ht="14.45" customHeight="1" x14ac:dyDescent="0.2">
      <c r="A1104" s="729" t="s">
        <v>588</v>
      </c>
      <c r="B1104" s="730" t="s">
        <v>589</v>
      </c>
      <c r="C1104" s="731" t="s">
        <v>633</v>
      </c>
      <c r="D1104" s="732" t="s">
        <v>634</v>
      </c>
      <c r="E1104" s="733">
        <v>50113001</v>
      </c>
      <c r="F1104" s="732" t="s">
        <v>675</v>
      </c>
      <c r="G1104" s="731" t="s">
        <v>687</v>
      </c>
      <c r="H1104" s="731">
        <v>237705</v>
      </c>
      <c r="I1104" s="731">
        <v>237705</v>
      </c>
      <c r="J1104" s="731" t="s">
        <v>1580</v>
      </c>
      <c r="K1104" s="731" t="s">
        <v>1581</v>
      </c>
      <c r="L1104" s="734">
        <v>81.159016393442641</v>
      </c>
      <c r="M1104" s="734">
        <v>61</v>
      </c>
      <c r="N1104" s="735">
        <v>4950.7000000000007</v>
      </c>
    </row>
    <row r="1105" spans="1:14" ht="14.45" customHeight="1" x14ac:dyDescent="0.2">
      <c r="A1105" s="729" t="s">
        <v>588</v>
      </c>
      <c r="B1105" s="730" t="s">
        <v>589</v>
      </c>
      <c r="C1105" s="731" t="s">
        <v>633</v>
      </c>
      <c r="D1105" s="732" t="s">
        <v>634</v>
      </c>
      <c r="E1105" s="733">
        <v>50113001</v>
      </c>
      <c r="F1105" s="732" t="s">
        <v>675</v>
      </c>
      <c r="G1105" s="731" t="s">
        <v>676</v>
      </c>
      <c r="H1105" s="731">
        <v>130434</v>
      </c>
      <c r="I1105" s="731">
        <v>30434</v>
      </c>
      <c r="J1105" s="731" t="s">
        <v>1586</v>
      </c>
      <c r="K1105" s="731" t="s">
        <v>1587</v>
      </c>
      <c r="L1105" s="734">
        <v>156.43000000000004</v>
      </c>
      <c r="M1105" s="734">
        <v>16</v>
      </c>
      <c r="N1105" s="735">
        <v>2502.8800000000006</v>
      </c>
    </row>
    <row r="1106" spans="1:14" ht="14.45" customHeight="1" x14ac:dyDescent="0.2">
      <c r="A1106" s="729" t="s">
        <v>588</v>
      </c>
      <c r="B1106" s="730" t="s">
        <v>589</v>
      </c>
      <c r="C1106" s="731" t="s">
        <v>633</v>
      </c>
      <c r="D1106" s="732" t="s">
        <v>634</v>
      </c>
      <c r="E1106" s="733">
        <v>50113001</v>
      </c>
      <c r="F1106" s="732" t="s">
        <v>675</v>
      </c>
      <c r="G1106" s="731" t="s">
        <v>676</v>
      </c>
      <c r="H1106" s="731">
        <v>103550</v>
      </c>
      <c r="I1106" s="731">
        <v>3550</v>
      </c>
      <c r="J1106" s="731" t="s">
        <v>1586</v>
      </c>
      <c r="K1106" s="731" t="s">
        <v>1119</v>
      </c>
      <c r="L1106" s="734">
        <v>39.81</v>
      </c>
      <c r="M1106" s="734">
        <v>9</v>
      </c>
      <c r="N1106" s="735">
        <v>358.29</v>
      </c>
    </row>
    <row r="1107" spans="1:14" ht="14.45" customHeight="1" x14ac:dyDescent="0.2">
      <c r="A1107" s="729" t="s">
        <v>588</v>
      </c>
      <c r="B1107" s="730" t="s">
        <v>589</v>
      </c>
      <c r="C1107" s="731" t="s">
        <v>633</v>
      </c>
      <c r="D1107" s="732" t="s">
        <v>634</v>
      </c>
      <c r="E1107" s="733">
        <v>50113001</v>
      </c>
      <c r="F1107" s="732" t="s">
        <v>675</v>
      </c>
      <c r="G1107" s="731" t="s">
        <v>676</v>
      </c>
      <c r="H1107" s="731">
        <v>146755</v>
      </c>
      <c r="I1107" s="731">
        <v>46755</v>
      </c>
      <c r="J1107" s="731" t="s">
        <v>2101</v>
      </c>
      <c r="K1107" s="731" t="s">
        <v>2102</v>
      </c>
      <c r="L1107" s="734">
        <v>83.571999999999989</v>
      </c>
      <c r="M1107" s="734">
        <v>5</v>
      </c>
      <c r="N1107" s="735">
        <v>417.85999999999996</v>
      </c>
    </row>
    <row r="1108" spans="1:14" ht="14.45" customHeight="1" x14ac:dyDescent="0.2">
      <c r="A1108" s="729" t="s">
        <v>588</v>
      </c>
      <c r="B1108" s="730" t="s">
        <v>589</v>
      </c>
      <c r="C1108" s="731" t="s">
        <v>633</v>
      </c>
      <c r="D1108" s="732" t="s">
        <v>634</v>
      </c>
      <c r="E1108" s="733">
        <v>50113001</v>
      </c>
      <c r="F1108" s="732" t="s">
        <v>675</v>
      </c>
      <c r="G1108" s="731" t="s">
        <v>676</v>
      </c>
      <c r="H1108" s="731">
        <v>184785</v>
      </c>
      <c r="I1108" s="731">
        <v>84785</v>
      </c>
      <c r="J1108" s="731" t="s">
        <v>1590</v>
      </c>
      <c r="K1108" s="731" t="s">
        <v>1591</v>
      </c>
      <c r="L1108" s="734">
        <v>192.74</v>
      </c>
      <c r="M1108" s="734">
        <v>8</v>
      </c>
      <c r="N1108" s="735">
        <v>1541.92</v>
      </c>
    </row>
    <row r="1109" spans="1:14" ht="14.45" customHeight="1" x14ac:dyDescent="0.2">
      <c r="A1109" s="729" t="s">
        <v>588</v>
      </c>
      <c r="B1109" s="730" t="s">
        <v>589</v>
      </c>
      <c r="C1109" s="731" t="s">
        <v>633</v>
      </c>
      <c r="D1109" s="732" t="s">
        <v>634</v>
      </c>
      <c r="E1109" s="733">
        <v>50113001</v>
      </c>
      <c r="F1109" s="732" t="s">
        <v>675</v>
      </c>
      <c r="G1109" s="731" t="s">
        <v>676</v>
      </c>
      <c r="H1109" s="731">
        <v>243240</v>
      </c>
      <c r="I1109" s="731">
        <v>243240</v>
      </c>
      <c r="J1109" s="731" t="s">
        <v>1592</v>
      </c>
      <c r="K1109" s="731" t="s">
        <v>1593</v>
      </c>
      <c r="L1109" s="734">
        <v>79.961999999999989</v>
      </c>
      <c r="M1109" s="734">
        <v>5</v>
      </c>
      <c r="N1109" s="735">
        <v>399.80999999999995</v>
      </c>
    </row>
    <row r="1110" spans="1:14" ht="14.45" customHeight="1" x14ac:dyDescent="0.2">
      <c r="A1110" s="729" t="s">
        <v>588</v>
      </c>
      <c r="B1110" s="730" t="s">
        <v>589</v>
      </c>
      <c r="C1110" s="731" t="s">
        <v>633</v>
      </c>
      <c r="D1110" s="732" t="s">
        <v>634</v>
      </c>
      <c r="E1110" s="733">
        <v>50113001</v>
      </c>
      <c r="F1110" s="732" t="s">
        <v>675</v>
      </c>
      <c r="G1110" s="731" t="s">
        <v>676</v>
      </c>
      <c r="H1110" s="731">
        <v>848416</v>
      </c>
      <c r="I1110" s="731">
        <v>500287</v>
      </c>
      <c r="J1110" s="731" t="s">
        <v>2103</v>
      </c>
      <c r="K1110" s="731" t="s">
        <v>2104</v>
      </c>
      <c r="L1110" s="734">
        <v>222.89000000000001</v>
      </c>
      <c r="M1110" s="734">
        <v>7</v>
      </c>
      <c r="N1110" s="735">
        <v>1560.23</v>
      </c>
    </row>
    <row r="1111" spans="1:14" ht="14.45" customHeight="1" x14ac:dyDescent="0.2">
      <c r="A1111" s="729" t="s">
        <v>588</v>
      </c>
      <c r="B1111" s="730" t="s">
        <v>589</v>
      </c>
      <c r="C1111" s="731" t="s">
        <v>633</v>
      </c>
      <c r="D1111" s="732" t="s">
        <v>634</v>
      </c>
      <c r="E1111" s="733">
        <v>50113001</v>
      </c>
      <c r="F1111" s="732" t="s">
        <v>675</v>
      </c>
      <c r="G1111" s="731" t="s">
        <v>676</v>
      </c>
      <c r="H1111" s="731">
        <v>840333</v>
      </c>
      <c r="I1111" s="731">
        <v>0</v>
      </c>
      <c r="J1111" s="731" t="s">
        <v>1595</v>
      </c>
      <c r="K1111" s="731" t="s">
        <v>329</v>
      </c>
      <c r="L1111" s="734">
        <v>25.07000002249999</v>
      </c>
      <c r="M1111" s="734">
        <v>53</v>
      </c>
      <c r="N1111" s="735">
        <v>1328.7100011924995</v>
      </c>
    </row>
    <row r="1112" spans="1:14" ht="14.45" customHeight="1" x14ac:dyDescent="0.2">
      <c r="A1112" s="729" t="s">
        <v>588</v>
      </c>
      <c r="B1112" s="730" t="s">
        <v>589</v>
      </c>
      <c r="C1112" s="731" t="s">
        <v>633</v>
      </c>
      <c r="D1112" s="732" t="s">
        <v>634</v>
      </c>
      <c r="E1112" s="733">
        <v>50113001</v>
      </c>
      <c r="F1112" s="732" t="s">
        <v>675</v>
      </c>
      <c r="G1112" s="731" t="s">
        <v>676</v>
      </c>
      <c r="H1112" s="731">
        <v>142595</v>
      </c>
      <c r="I1112" s="731">
        <v>42595</v>
      </c>
      <c r="J1112" s="731" t="s">
        <v>1596</v>
      </c>
      <c r="K1112" s="731" t="s">
        <v>1343</v>
      </c>
      <c r="L1112" s="734">
        <v>638</v>
      </c>
      <c r="M1112" s="734">
        <v>1</v>
      </c>
      <c r="N1112" s="735">
        <v>638</v>
      </c>
    </row>
    <row r="1113" spans="1:14" ht="14.45" customHeight="1" x14ac:dyDescent="0.2">
      <c r="A1113" s="729" t="s">
        <v>588</v>
      </c>
      <c r="B1113" s="730" t="s">
        <v>589</v>
      </c>
      <c r="C1113" s="731" t="s">
        <v>633</v>
      </c>
      <c r="D1113" s="732" t="s">
        <v>634</v>
      </c>
      <c r="E1113" s="733">
        <v>50113001</v>
      </c>
      <c r="F1113" s="732" t="s">
        <v>675</v>
      </c>
      <c r="G1113" s="731" t="s">
        <v>676</v>
      </c>
      <c r="H1113" s="731">
        <v>100643</v>
      </c>
      <c r="I1113" s="731">
        <v>643</v>
      </c>
      <c r="J1113" s="731" t="s">
        <v>1597</v>
      </c>
      <c r="K1113" s="731" t="s">
        <v>1598</v>
      </c>
      <c r="L1113" s="734">
        <v>63.559999999999988</v>
      </c>
      <c r="M1113" s="734">
        <v>2</v>
      </c>
      <c r="N1113" s="735">
        <v>127.11999999999998</v>
      </c>
    </row>
    <row r="1114" spans="1:14" ht="14.45" customHeight="1" x14ac:dyDescent="0.2">
      <c r="A1114" s="729" t="s">
        <v>588</v>
      </c>
      <c r="B1114" s="730" t="s">
        <v>589</v>
      </c>
      <c r="C1114" s="731" t="s">
        <v>633</v>
      </c>
      <c r="D1114" s="732" t="s">
        <v>634</v>
      </c>
      <c r="E1114" s="733">
        <v>50113001</v>
      </c>
      <c r="F1114" s="732" t="s">
        <v>675</v>
      </c>
      <c r="G1114" s="731" t="s">
        <v>676</v>
      </c>
      <c r="H1114" s="731">
        <v>994362</v>
      </c>
      <c r="I1114" s="731">
        <v>0</v>
      </c>
      <c r="J1114" s="731" t="s">
        <v>2105</v>
      </c>
      <c r="K1114" s="731" t="s">
        <v>329</v>
      </c>
      <c r="L1114" s="734">
        <v>724.05</v>
      </c>
      <c r="M1114" s="734">
        <v>2</v>
      </c>
      <c r="N1114" s="735">
        <v>1448.1</v>
      </c>
    </row>
    <row r="1115" spans="1:14" ht="14.45" customHeight="1" x14ac:dyDescent="0.2">
      <c r="A1115" s="729" t="s">
        <v>588</v>
      </c>
      <c r="B1115" s="730" t="s">
        <v>589</v>
      </c>
      <c r="C1115" s="731" t="s">
        <v>633</v>
      </c>
      <c r="D1115" s="732" t="s">
        <v>634</v>
      </c>
      <c r="E1115" s="733">
        <v>50113001</v>
      </c>
      <c r="F1115" s="732" t="s">
        <v>675</v>
      </c>
      <c r="G1115" s="731" t="s">
        <v>676</v>
      </c>
      <c r="H1115" s="731">
        <v>158893</v>
      </c>
      <c r="I1115" s="731">
        <v>58893</v>
      </c>
      <c r="J1115" s="731" t="s">
        <v>1610</v>
      </c>
      <c r="K1115" s="731" t="s">
        <v>1611</v>
      </c>
      <c r="L1115" s="734">
        <v>111.52999999999999</v>
      </c>
      <c r="M1115" s="734">
        <v>3</v>
      </c>
      <c r="N1115" s="735">
        <v>334.59</v>
      </c>
    </row>
    <row r="1116" spans="1:14" ht="14.45" customHeight="1" x14ac:dyDescent="0.2">
      <c r="A1116" s="729" t="s">
        <v>588</v>
      </c>
      <c r="B1116" s="730" t="s">
        <v>589</v>
      </c>
      <c r="C1116" s="731" t="s">
        <v>633</v>
      </c>
      <c r="D1116" s="732" t="s">
        <v>634</v>
      </c>
      <c r="E1116" s="733">
        <v>50113001</v>
      </c>
      <c r="F1116" s="732" t="s">
        <v>675</v>
      </c>
      <c r="G1116" s="731" t="s">
        <v>676</v>
      </c>
      <c r="H1116" s="731">
        <v>168903</v>
      </c>
      <c r="I1116" s="731">
        <v>168903</v>
      </c>
      <c r="J1116" s="731" t="s">
        <v>1612</v>
      </c>
      <c r="K1116" s="731" t="s">
        <v>1257</v>
      </c>
      <c r="L1116" s="734">
        <v>1408.2299999999998</v>
      </c>
      <c r="M1116" s="734">
        <v>1</v>
      </c>
      <c r="N1116" s="735">
        <v>1408.2299999999998</v>
      </c>
    </row>
    <row r="1117" spans="1:14" ht="14.45" customHeight="1" x14ac:dyDescent="0.2">
      <c r="A1117" s="729" t="s">
        <v>588</v>
      </c>
      <c r="B1117" s="730" t="s">
        <v>589</v>
      </c>
      <c r="C1117" s="731" t="s">
        <v>633</v>
      </c>
      <c r="D1117" s="732" t="s">
        <v>634</v>
      </c>
      <c r="E1117" s="733">
        <v>50113001</v>
      </c>
      <c r="F1117" s="732" t="s">
        <v>675</v>
      </c>
      <c r="G1117" s="731" t="s">
        <v>676</v>
      </c>
      <c r="H1117" s="731">
        <v>117926</v>
      </c>
      <c r="I1117" s="731">
        <v>201609</v>
      </c>
      <c r="J1117" s="731" t="s">
        <v>1613</v>
      </c>
      <c r="K1117" s="731" t="s">
        <v>1614</v>
      </c>
      <c r="L1117" s="734">
        <v>44.389268292682928</v>
      </c>
      <c r="M1117" s="734">
        <v>41</v>
      </c>
      <c r="N1117" s="735">
        <v>1819.96</v>
      </c>
    </row>
    <row r="1118" spans="1:14" ht="14.45" customHeight="1" x14ac:dyDescent="0.2">
      <c r="A1118" s="729" t="s">
        <v>588</v>
      </c>
      <c r="B1118" s="730" t="s">
        <v>589</v>
      </c>
      <c r="C1118" s="731" t="s">
        <v>633</v>
      </c>
      <c r="D1118" s="732" t="s">
        <v>634</v>
      </c>
      <c r="E1118" s="733">
        <v>50113001</v>
      </c>
      <c r="F1118" s="732" t="s">
        <v>675</v>
      </c>
      <c r="G1118" s="731" t="s">
        <v>687</v>
      </c>
      <c r="H1118" s="731">
        <v>166030</v>
      </c>
      <c r="I1118" s="731">
        <v>66030</v>
      </c>
      <c r="J1118" s="731" t="s">
        <v>1617</v>
      </c>
      <c r="K1118" s="731" t="s">
        <v>1619</v>
      </c>
      <c r="L1118" s="734">
        <v>29.87</v>
      </c>
      <c r="M1118" s="734">
        <v>3</v>
      </c>
      <c r="N1118" s="735">
        <v>89.61</v>
      </c>
    </row>
    <row r="1119" spans="1:14" ht="14.45" customHeight="1" x14ac:dyDescent="0.2">
      <c r="A1119" s="729" t="s">
        <v>588</v>
      </c>
      <c r="B1119" s="730" t="s">
        <v>589</v>
      </c>
      <c r="C1119" s="731" t="s">
        <v>633</v>
      </c>
      <c r="D1119" s="732" t="s">
        <v>634</v>
      </c>
      <c r="E1119" s="733">
        <v>50113001</v>
      </c>
      <c r="F1119" s="732" t="s">
        <v>675</v>
      </c>
      <c r="G1119" s="731" t="s">
        <v>687</v>
      </c>
      <c r="H1119" s="731">
        <v>105496</v>
      </c>
      <c r="I1119" s="731">
        <v>5496</v>
      </c>
      <c r="J1119" s="731" t="s">
        <v>1617</v>
      </c>
      <c r="K1119" s="731" t="s">
        <v>1618</v>
      </c>
      <c r="L1119" s="734">
        <v>75.03</v>
      </c>
      <c r="M1119" s="734">
        <v>3</v>
      </c>
      <c r="N1119" s="735">
        <v>225.09</v>
      </c>
    </row>
    <row r="1120" spans="1:14" ht="14.45" customHeight="1" x14ac:dyDescent="0.2">
      <c r="A1120" s="729" t="s">
        <v>588</v>
      </c>
      <c r="B1120" s="730" t="s">
        <v>589</v>
      </c>
      <c r="C1120" s="731" t="s">
        <v>633</v>
      </c>
      <c r="D1120" s="732" t="s">
        <v>634</v>
      </c>
      <c r="E1120" s="733">
        <v>50113001</v>
      </c>
      <c r="F1120" s="732" t="s">
        <v>675</v>
      </c>
      <c r="G1120" s="731" t="s">
        <v>687</v>
      </c>
      <c r="H1120" s="731">
        <v>153951</v>
      </c>
      <c r="I1120" s="731">
        <v>53951</v>
      </c>
      <c r="J1120" s="731" t="s">
        <v>1621</v>
      </c>
      <c r="K1120" s="731" t="s">
        <v>1622</v>
      </c>
      <c r="L1120" s="734">
        <v>183.29119999999998</v>
      </c>
      <c r="M1120" s="734">
        <v>10</v>
      </c>
      <c r="N1120" s="735">
        <v>1832.9119999999998</v>
      </c>
    </row>
    <row r="1121" spans="1:14" ht="14.45" customHeight="1" x14ac:dyDescent="0.2">
      <c r="A1121" s="729" t="s">
        <v>588</v>
      </c>
      <c r="B1121" s="730" t="s">
        <v>589</v>
      </c>
      <c r="C1121" s="731" t="s">
        <v>633</v>
      </c>
      <c r="D1121" s="732" t="s">
        <v>634</v>
      </c>
      <c r="E1121" s="733">
        <v>50113001</v>
      </c>
      <c r="F1121" s="732" t="s">
        <v>675</v>
      </c>
      <c r="G1121" s="731" t="s">
        <v>687</v>
      </c>
      <c r="H1121" s="731">
        <v>153950</v>
      </c>
      <c r="I1121" s="731">
        <v>53950</v>
      </c>
      <c r="J1121" s="731" t="s">
        <v>1623</v>
      </c>
      <c r="K1121" s="731" t="s">
        <v>1624</v>
      </c>
      <c r="L1121" s="734">
        <v>91.43</v>
      </c>
      <c r="M1121" s="734">
        <v>2</v>
      </c>
      <c r="N1121" s="735">
        <v>182.86</v>
      </c>
    </row>
    <row r="1122" spans="1:14" ht="14.45" customHeight="1" x14ac:dyDescent="0.2">
      <c r="A1122" s="729" t="s">
        <v>588</v>
      </c>
      <c r="B1122" s="730" t="s">
        <v>589</v>
      </c>
      <c r="C1122" s="731" t="s">
        <v>633</v>
      </c>
      <c r="D1122" s="732" t="s">
        <v>634</v>
      </c>
      <c r="E1122" s="733">
        <v>50113002</v>
      </c>
      <c r="F1122" s="732" t="s">
        <v>1636</v>
      </c>
      <c r="G1122" s="731" t="s">
        <v>676</v>
      </c>
      <c r="H1122" s="731">
        <v>195947</v>
      </c>
      <c r="I1122" s="731">
        <v>95947</v>
      </c>
      <c r="J1122" s="731" t="s">
        <v>1637</v>
      </c>
      <c r="K1122" s="731" t="s">
        <v>1638</v>
      </c>
      <c r="L1122" s="734">
        <v>2496.8200000000002</v>
      </c>
      <c r="M1122" s="734">
        <v>1</v>
      </c>
      <c r="N1122" s="735">
        <v>2496.8200000000002</v>
      </c>
    </row>
    <row r="1123" spans="1:14" ht="14.45" customHeight="1" x14ac:dyDescent="0.2">
      <c r="A1123" s="729" t="s">
        <v>588</v>
      </c>
      <c r="B1123" s="730" t="s">
        <v>589</v>
      </c>
      <c r="C1123" s="731" t="s">
        <v>633</v>
      </c>
      <c r="D1123" s="732" t="s">
        <v>634</v>
      </c>
      <c r="E1123" s="733">
        <v>50113002</v>
      </c>
      <c r="F1123" s="732" t="s">
        <v>1636</v>
      </c>
      <c r="G1123" s="731" t="s">
        <v>676</v>
      </c>
      <c r="H1123" s="731">
        <v>142003</v>
      </c>
      <c r="I1123" s="731">
        <v>142003</v>
      </c>
      <c r="J1123" s="731" t="s">
        <v>1644</v>
      </c>
      <c r="K1123" s="731" t="s">
        <v>1189</v>
      </c>
      <c r="L1123" s="734">
        <v>3580.5</v>
      </c>
      <c r="M1123" s="734">
        <v>2</v>
      </c>
      <c r="N1123" s="735">
        <v>7161</v>
      </c>
    </row>
    <row r="1124" spans="1:14" ht="14.45" customHeight="1" x14ac:dyDescent="0.2">
      <c r="A1124" s="729" t="s">
        <v>588</v>
      </c>
      <c r="B1124" s="730" t="s">
        <v>589</v>
      </c>
      <c r="C1124" s="731" t="s">
        <v>633</v>
      </c>
      <c r="D1124" s="732" t="s">
        <v>634</v>
      </c>
      <c r="E1124" s="733">
        <v>50113002</v>
      </c>
      <c r="F1124" s="732" t="s">
        <v>1636</v>
      </c>
      <c r="G1124" s="731" t="s">
        <v>676</v>
      </c>
      <c r="H1124" s="731">
        <v>103513</v>
      </c>
      <c r="I1124" s="731">
        <v>3513</v>
      </c>
      <c r="J1124" s="731" t="s">
        <v>1646</v>
      </c>
      <c r="K1124" s="731" t="s">
        <v>1647</v>
      </c>
      <c r="L1124" s="734">
        <v>2000</v>
      </c>
      <c r="M1124" s="734">
        <v>19</v>
      </c>
      <c r="N1124" s="735">
        <v>38000</v>
      </c>
    </row>
    <row r="1125" spans="1:14" ht="14.45" customHeight="1" x14ac:dyDescent="0.2">
      <c r="A1125" s="729" t="s">
        <v>588</v>
      </c>
      <c r="B1125" s="730" t="s">
        <v>589</v>
      </c>
      <c r="C1125" s="731" t="s">
        <v>633</v>
      </c>
      <c r="D1125" s="732" t="s">
        <v>634</v>
      </c>
      <c r="E1125" s="733">
        <v>50113002</v>
      </c>
      <c r="F1125" s="732" t="s">
        <v>1636</v>
      </c>
      <c r="G1125" s="731" t="s">
        <v>676</v>
      </c>
      <c r="H1125" s="731">
        <v>103414</v>
      </c>
      <c r="I1125" s="731">
        <v>3414</v>
      </c>
      <c r="J1125" s="731" t="s">
        <v>1652</v>
      </c>
      <c r="K1125" s="731" t="s">
        <v>1647</v>
      </c>
      <c r="L1125" s="734">
        <v>2513.7400000000002</v>
      </c>
      <c r="M1125" s="734">
        <v>2</v>
      </c>
      <c r="N1125" s="735">
        <v>5027.4800000000005</v>
      </c>
    </row>
    <row r="1126" spans="1:14" ht="14.45" customHeight="1" x14ac:dyDescent="0.2">
      <c r="A1126" s="729" t="s">
        <v>588</v>
      </c>
      <c r="B1126" s="730" t="s">
        <v>589</v>
      </c>
      <c r="C1126" s="731" t="s">
        <v>633</v>
      </c>
      <c r="D1126" s="732" t="s">
        <v>634</v>
      </c>
      <c r="E1126" s="733">
        <v>50113002</v>
      </c>
      <c r="F1126" s="732" t="s">
        <v>1636</v>
      </c>
      <c r="G1126" s="731" t="s">
        <v>676</v>
      </c>
      <c r="H1126" s="731">
        <v>394774</v>
      </c>
      <c r="I1126" s="731">
        <v>157118</v>
      </c>
      <c r="J1126" s="731" t="s">
        <v>1657</v>
      </c>
      <c r="K1126" s="731" t="s">
        <v>1656</v>
      </c>
      <c r="L1126" s="734">
        <v>3141.6</v>
      </c>
      <c r="M1126" s="734">
        <v>3</v>
      </c>
      <c r="N1126" s="735">
        <v>9424.7999999999993</v>
      </c>
    </row>
    <row r="1127" spans="1:14" ht="14.45" customHeight="1" x14ac:dyDescent="0.2">
      <c r="A1127" s="729" t="s">
        <v>588</v>
      </c>
      <c r="B1127" s="730" t="s">
        <v>589</v>
      </c>
      <c r="C1127" s="731" t="s">
        <v>633</v>
      </c>
      <c r="D1127" s="732" t="s">
        <v>634</v>
      </c>
      <c r="E1127" s="733">
        <v>50113002</v>
      </c>
      <c r="F1127" s="732" t="s">
        <v>1636</v>
      </c>
      <c r="G1127" s="731" t="s">
        <v>676</v>
      </c>
      <c r="H1127" s="731">
        <v>118734</v>
      </c>
      <c r="I1127" s="731">
        <v>18734</v>
      </c>
      <c r="J1127" s="731" t="s">
        <v>1664</v>
      </c>
      <c r="K1127" s="731" t="s">
        <v>1666</v>
      </c>
      <c r="L1127" s="734">
        <v>2739.1699999999996</v>
      </c>
      <c r="M1127" s="734">
        <v>1</v>
      </c>
      <c r="N1127" s="735">
        <v>2739.1699999999996</v>
      </c>
    </row>
    <row r="1128" spans="1:14" ht="14.45" customHeight="1" x14ac:dyDescent="0.2">
      <c r="A1128" s="729" t="s">
        <v>588</v>
      </c>
      <c r="B1128" s="730" t="s">
        <v>589</v>
      </c>
      <c r="C1128" s="731" t="s">
        <v>633</v>
      </c>
      <c r="D1128" s="732" t="s">
        <v>634</v>
      </c>
      <c r="E1128" s="733">
        <v>50113006</v>
      </c>
      <c r="F1128" s="732" t="s">
        <v>1667</v>
      </c>
      <c r="G1128" s="731" t="s">
        <v>687</v>
      </c>
      <c r="H1128" s="731">
        <v>217110</v>
      </c>
      <c r="I1128" s="731">
        <v>217110</v>
      </c>
      <c r="J1128" s="731" t="s">
        <v>2106</v>
      </c>
      <c r="K1128" s="731" t="s">
        <v>1669</v>
      </c>
      <c r="L1128" s="734">
        <v>131.14999999999998</v>
      </c>
      <c r="M1128" s="734">
        <v>2</v>
      </c>
      <c r="N1128" s="735">
        <v>262.29999999999995</v>
      </c>
    </row>
    <row r="1129" spans="1:14" ht="14.45" customHeight="1" x14ac:dyDescent="0.2">
      <c r="A1129" s="729" t="s">
        <v>588</v>
      </c>
      <c r="B1129" s="730" t="s">
        <v>589</v>
      </c>
      <c r="C1129" s="731" t="s">
        <v>633</v>
      </c>
      <c r="D1129" s="732" t="s">
        <v>634</v>
      </c>
      <c r="E1129" s="733">
        <v>50113006</v>
      </c>
      <c r="F1129" s="732" t="s">
        <v>1667</v>
      </c>
      <c r="G1129" s="731" t="s">
        <v>687</v>
      </c>
      <c r="H1129" s="731">
        <v>33833</v>
      </c>
      <c r="I1129" s="731">
        <v>33833</v>
      </c>
      <c r="J1129" s="731" t="s">
        <v>1668</v>
      </c>
      <c r="K1129" s="731" t="s">
        <v>1669</v>
      </c>
      <c r="L1129" s="734">
        <v>167.22</v>
      </c>
      <c r="M1129" s="734">
        <v>9</v>
      </c>
      <c r="N1129" s="735">
        <v>1504.98</v>
      </c>
    </row>
    <row r="1130" spans="1:14" ht="14.45" customHeight="1" x14ac:dyDescent="0.2">
      <c r="A1130" s="729" t="s">
        <v>588</v>
      </c>
      <c r="B1130" s="730" t="s">
        <v>589</v>
      </c>
      <c r="C1130" s="731" t="s">
        <v>633</v>
      </c>
      <c r="D1130" s="732" t="s">
        <v>634</v>
      </c>
      <c r="E1130" s="733">
        <v>50113006</v>
      </c>
      <c r="F1130" s="732" t="s">
        <v>1667</v>
      </c>
      <c r="G1130" s="731" t="s">
        <v>676</v>
      </c>
      <c r="H1130" s="731">
        <v>217087</v>
      </c>
      <c r="I1130" s="731">
        <v>217087</v>
      </c>
      <c r="J1130" s="731" t="s">
        <v>1670</v>
      </c>
      <c r="K1130" s="731" t="s">
        <v>1669</v>
      </c>
      <c r="L1130" s="734">
        <v>167.22</v>
      </c>
      <c r="M1130" s="734">
        <v>1</v>
      </c>
      <c r="N1130" s="735">
        <v>167.22</v>
      </c>
    </row>
    <row r="1131" spans="1:14" ht="14.45" customHeight="1" x14ac:dyDescent="0.2">
      <c r="A1131" s="729" t="s">
        <v>588</v>
      </c>
      <c r="B1131" s="730" t="s">
        <v>589</v>
      </c>
      <c r="C1131" s="731" t="s">
        <v>633</v>
      </c>
      <c r="D1131" s="732" t="s">
        <v>634</v>
      </c>
      <c r="E1131" s="733">
        <v>50113006</v>
      </c>
      <c r="F1131" s="732" t="s">
        <v>1667</v>
      </c>
      <c r="G1131" s="731" t="s">
        <v>687</v>
      </c>
      <c r="H1131" s="731">
        <v>133339</v>
      </c>
      <c r="I1131" s="731">
        <v>33339</v>
      </c>
      <c r="J1131" s="731" t="s">
        <v>1670</v>
      </c>
      <c r="K1131" s="731" t="s">
        <v>2107</v>
      </c>
      <c r="L1131" s="734">
        <v>41.8</v>
      </c>
      <c r="M1131" s="734">
        <v>7</v>
      </c>
      <c r="N1131" s="735">
        <v>292.59999999999997</v>
      </c>
    </row>
    <row r="1132" spans="1:14" ht="14.45" customHeight="1" x14ac:dyDescent="0.2">
      <c r="A1132" s="729" t="s">
        <v>588</v>
      </c>
      <c r="B1132" s="730" t="s">
        <v>589</v>
      </c>
      <c r="C1132" s="731" t="s">
        <v>633</v>
      </c>
      <c r="D1132" s="732" t="s">
        <v>634</v>
      </c>
      <c r="E1132" s="733">
        <v>50113006</v>
      </c>
      <c r="F1132" s="732" t="s">
        <v>1667</v>
      </c>
      <c r="G1132" s="731" t="s">
        <v>676</v>
      </c>
      <c r="H1132" s="731">
        <v>217088</v>
      </c>
      <c r="I1132" s="731">
        <v>217088</v>
      </c>
      <c r="J1132" s="731" t="s">
        <v>1671</v>
      </c>
      <c r="K1132" s="731" t="s">
        <v>1669</v>
      </c>
      <c r="L1132" s="734">
        <v>165.17444444444445</v>
      </c>
      <c r="M1132" s="734">
        <v>9</v>
      </c>
      <c r="N1132" s="735">
        <v>1486.57</v>
      </c>
    </row>
    <row r="1133" spans="1:14" ht="14.45" customHeight="1" x14ac:dyDescent="0.2">
      <c r="A1133" s="729" t="s">
        <v>588</v>
      </c>
      <c r="B1133" s="730" t="s">
        <v>589</v>
      </c>
      <c r="C1133" s="731" t="s">
        <v>633</v>
      </c>
      <c r="D1133" s="732" t="s">
        <v>634</v>
      </c>
      <c r="E1133" s="733">
        <v>50113006</v>
      </c>
      <c r="F1133" s="732" t="s">
        <v>1667</v>
      </c>
      <c r="G1133" s="731" t="s">
        <v>687</v>
      </c>
      <c r="H1133" s="731">
        <v>133340</v>
      </c>
      <c r="I1133" s="731">
        <v>33340</v>
      </c>
      <c r="J1133" s="731" t="s">
        <v>1671</v>
      </c>
      <c r="K1133" s="731" t="s">
        <v>2107</v>
      </c>
      <c r="L1133" s="734">
        <v>41.68181818181818</v>
      </c>
      <c r="M1133" s="734">
        <v>22</v>
      </c>
      <c r="N1133" s="735">
        <v>916.99999999999989</v>
      </c>
    </row>
    <row r="1134" spans="1:14" ht="14.45" customHeight="1" x14ac:dyDescent="0.2">
      <c r="A1134" s="729" t="s">
        <v>588</v>
      </c>
      <c r="B1134" s="730" t="s">
        <v>589</v>
      </c>
      <c r="C1134" s="731" t="s">
        <v>633</v>
      </c>
      <c r="D1134" s="732" t="s">
        <v>634</v>
      </c>
      <c r="E1134" s="733">
        <v>50113006</v>
      </c>
      <c r="F1134" s="732" t="s">
        <v>1667</v>
      </c>
      <c r="G1134" s="731" t="s">
        <v>676</v>
      </c>
      <c r="H1134" s="731">
        <v>217190</v>
      </c>
      <c r="I1134" s="731">
        <v>217190</v>
      </c>
      <c r="J1134" s="731" t="s">
        <v>1672</v>
      </c>
      <c r="K1134" s="731" t="s">
        <v>1673</v>
      </c>
      <c r="L1134" s="734">
        <v>92.559999895029023</v>
      </c>
      <c r="M1134" s="734">
        <v>1270</v>
      </c>
      <c r="N1134" s="735">
        <v>117551.19986668686</v>
      </c>
    </row>
    <row r="1135" spans="1:14" ht="14.45" customHeight="1" x14ac:dyDescent="0.2">
      <c r="A1135" s="729" t="s">
        <v>588</v>
      </c>
      <c r="B1135" s="730" t="s">
        <v>589</v>
      </c>
      <c r="C1135" s="731" t="s">
        <v>633</v>
      </c>
      <c r="D1135" s="732" t="s">
        <v>634</v>
      </c>
      <c r="E1135" s="733">
        <v>50113006</v>
      </c>
      <c r="F1135" s="732" t="s">
        <v>1667</v>
      </c>
      <c r="G1135" s="731" t="s">
        <v>676</v>
      </c>
      <c r="H1135" s="731">
        <v>33888</v>
      </c>
      <c r="I1135" s="731">
        <v>33888</v>
      </c>
      <c r="J1135" s="731" t="s">
        <v>2108</v>
      </c>
      <c r="K1135" s="731" t="s">
        <v>2109</v>
      </c>
      <c r="L1135" s="734">
        <v>113.76</v>
      </c>
      <c r="M1135" s="734">
        <v>1</v>
      </c>
      <c r="N1135" s="735">
        <v>113.76</v>
      </c>
    </row>
    <row r="1136" spans="1:14" ht="14.45" customHeight="1" x14ac:dyDescent="0.2">
      <c r="A1136" s="729" t="s">
        <v>588</v>
      </c>
      <c r="B1136" s="730" t="s">
        <v>589</v>
      </c>
      <c r="C1136" s="731" t="s">
        <v>633</v>
      </c>
      <c r="D1136" s="732" t="s">
        <v>634</v>
      </c>
      <c r="E1136" s="733">
        <v>50113006</v>
      </c>
      <c r="F1136" s="732" t="s">
        <v>1667</v>
      </c>
      <c r="G1136" s="731" t="s">
        <v>676</v>
      </c>
      <c r="H1136" s="731">
        <v>33891</v>
      </c>
      <c r="I1136" s="731">
        <v>33891</v>
      </c>
      <c r="J1136" s="731" t="s">
        <v>2110</v>
      </c>
      <c r="K1136" s="731" t="s">
        <v>2109</v>
      </c>
      <c r="L1136" s="734">
        <v>115</v>
      </c>
      <c r="M1136" s="734">
        <v>1</v>
      </c>
      <c r="N1136" s="735">
        <v>115</v>
      </c>
    </row>
    <row r="1137" spans="1:14" ht="14.45" customHeight="1" x14ac:dyDescent="0.2">
      <c r="A1137" s="729" t="s">
        <v>588</v>
      </c>
      <c r="B1137" s="730" t="s">
        <v>589</v>
      </c>
      <c r="C1137" s="731" t="s">
        <v>633</v>
      </c>
      <c r="D1137" s="732" t="s">
        <v>634</v>
      </c>
      <c r="E1137" s="733">
        <v>50113006</v>
      </c>
      <c r="F1137" s="732" t="s">
        <v>1667</v>
      </c>
      <c r="G1137" s="731" t="s">
        <v>676</v>
      </c>
      <c r="H1137" s="731">
        <v>33580</v>
      </c>
      <c r="I1137" s="731">
        <v>33580</v>
      </c>
      <c r="J1137" s="731" t="s">
        <v>2111</v>
      </c>
      <c r="K1137" s="731" t="s">
        <v>1669</v>
      </c>
      <c r="L1137" s="734">
        <v>124.20002624518837</v>
      </c>
      <c r="M1137" s="734">
        <v>4</v>
      </c>
      <c r="N1137" s="735">
        <v>496.80010498075347</v>
      </c>
    </row>
    <row r="1138" spans="1:14" ht="14.45" customHeight="1" x14ac:dyDescent="0.2">
      <c r="A1138" s="729" t="s">
        <v>588</v>
      </c>
      <c r="B1138" s="730" t="s">
        <v>589</v>
      </c>
      <c r="C1138" s="731" t="s">
        <v>633</v>
      </c>
      <c r="D1138" s="732" t="s">
        <v>634</v>
      </c>
      <c r="E1138" s="733">
        <v>50113006</v>
      </c>
      <c r="F1138" s="732" t="s">
        <v>1667</v>
      </c>
      <c r="G1138" s="731" t="s">
        <v>676</v>
      </c>
      <c r="H1138" s="731">
        <v>841569</v>
      </c>
      <c r="I1138" s="731">
        <v>0</v>
      </c>
      <c r="J1138" s="731" t="s">
        <v>1679</v>
      </c>
      <c r="K1138" s="731" t="s">
        <v>329</v>
      </c>
      <c r="L1138" s="734">
        <v>897</v>
      </c>
      <c r="M1138" s="734">
        <v>6</v>
      </c>
      <c r="N1138" s="735">
        <v>5382</v>
      </c>
    </row>
    <row r="1139" spans="1:14" ht="14.45" customHeight="1" x14ac:dyDescent="0.2">
      <c r="A1139" s="729" t="s">
        <v>588</v>
      </c>
      <c r="B1139" s="730" t="s">
        <v>589</v>
      </c>
      <c r="C1139" s="731" t="s">
        <v>633</v>
      </c>
      <c r="D1139" s="732" t="s">
        <v>634</v>
      </c>
      <c r="E1139" s="733">
        <v>50113006</v>
      </c>
      <c r="F1139" s="732" t="s">
        <v>1667</v>
      </c>
      <c r="G1139" s="731" t="s">
        <v>676</v>
      </c>
      <c r="H1139" s="731">
        <v>33601</v>
      </c>
      <c r="I1139" s="731">
        <v>33601</v>
      </c>
      <c r="J1139" s="731" t="s">
        <v>1682</v>
      </c>
      <c r="K1139" s="731" t="s">
        <v>1673</v>
      </c>
      <c r="L1139" s="734">
        <v>78.509999999999991</v>
      </c>
      <c r="M1139" s="734">
        <v>178</v>
      </c>
      <c r="N1139" s="735">
        <v>13974.779999999999</v>
      </c>
    </row>
    <row r="1140" spans="1:14" ht="14.45" customHeight="1" x14ac:dyDescent="0.2">
      <c r="A1140" s="729" t="s">
        <v>588</v>
      </c>
      <c r="B1140" s="730" t="s">
        <v>589</v>
      </c>
      <c r="C1140" s="731" t="s">
        <v>633</v>
      </c>
      <c r="D1140" s="732" t="s">
        <v>634</v>
      </c>
      <c r="E1140" s="733">
        <v>50113006</v>
      </c>
      <c r="F1140" s="732" t="s">
        <v>1667</v>
      </c>
      <c r="G1140" s="731" t="s">
        <v>676</v>
      </c>
      <c r="H1140" s="731">
        <v>990223</v>
      </c>
      <c r="I1140" s="731">
        <v>0</v>
      </c>
      <c r="J1140" s="731" t="s">
        <v>1683</v>
      </c>
      <c r="K1140" s="731" t="s">
        <v>329</v>
      </c>
      <c r="L1140" s="734">
        <v>147.84664921465969</v>
      </c>
      <c r="M1140" s="734">
        <v>191</v>
      </c>
      <c r="N1140" s="735">
        <v>28238.710000000003</v>
      </c>
    </row>
    <row r="1141" spans="1:14" ht="14.45" customHeight="1" x14ac:dyDescent="0.2">
      <c r="A1141" s="729" t="s">
        <v>588</v>
      </c>
      <c r="B1141" s="730" t="s">
        <v>589</v>
      </c>
      <c r="C1141" s="731" t="s">
        <v>633</v>
      </c>
      <c r="D1141" s="732" t="s">
        <v>634</v>
      </c>
      <c r="E1141" s="733">
        <v>50113006</v>
      </c>
      <c r="F1141" s="732" t="s">
        <v>1667</v>
      </c>
      <c r="G1141" s="731" t="s">
        <v>676</v>
      </c>
      <c r="H1141" s="731">
        <v>993236</v>
      </c>
      <c r="I1141" s="731">
        <v>0</v>
      </c>
      <c r="J1141" s="731" t="s">
        <v>1684</v>
      </c>
      <c r="K1141" s="731" t="s">
        <v>1685</v>
      </c>
      <c r="L1141" s="734">
        <v>215.374</v>
      </c>
      <c r="M1141" s="734">
        <v>70</v>
      </c>
      <c r="N1141" s="735">
        <v>15076.18</v>
      </c>
    </row>
    <row r="1142" spans="1:14" ht="14.45" customHeight="1" x14ac:dyDescent="0.2">
      <c r="A1142" s="729" t="s">
        <v>588</v>
      </c>
      <c r="B1142" s="730" t="s">
        <v>589</v>
      </c>
      <c r="C1142" s="731" t="s">
        <v>633</v>
      </c>
      <c r="D1142" s="732" t="s">
        <v>634</v>
      </c>
      <c r="E1142" s="733">
        <v>50113006</v>
      </c>
      <c r="F1142" s="732" t="s">
        <v>1667</v>
      </c>
      <c r="G1142" s="731" t="s">
        <v>687</v>
      </c>
      <c r="H1142" s="731">
        <v>217112</v>
      </c>
      <c r="I1142" s="731">
        <v>217112</v>
      </c>
      <c r="J1142" s="731" t="s">
        <v>2112</v>
      </c>
      <c r="K1142" s="731" t="s">
        <v>2113</v>
      </c>
      <c r="L1142" s="734">
        <v>166.88000000000002</v>
      </c>
      <c r="M1142" s="734">
        <v>1</v>
      </c>
      <c r="N1142" s="735">
        <v>166.88000000000002</v>
      </c>
    </row>
    <row r="1143" spans="1:14" ht="14.45" customHeight="1" x14ac:dyDescent="0.2">
      <c r="A1143" s="729" t="s">
        <v>588</v>
      </c>
      <c r="B1143" s="730" t="s">
        <v>589</v>
      </c>
      <c r="C1143" s="731" t="s">
        <v>633</v>
      </c>
      <c r="D1143" s="732" t="s">
        <v>634</v>
      </c>
      <c r="E1143" s="733">
        <v>50113006</v>
      </c>
      <c r="F1143" s="732" t="s">
        <v>1667</v>
      </c>
      <c r="G1143" s="731" t="s">
        <v>687</v>
      </c>
      <c r="H1143" s="731">
        <v>33855</v>
      </c>
      <c r="I1143" s="731">
        <v>33855</v>
      </c>
      <c r="J1143" s="731" t="s">
        <v>1686</v>
      </c>
      <c r="K1143" s="731" t="s">
        <v>1687</v>
      </c>
      <c r="L1143" s="734">
        <v>183.14999999999995</v>
      </c>
      <c r="M1143" s="734">
        <v>48</v>
      </c>
      <c r="N1143" s="735">
        <v>8791.1999999999971</v>
      </c>
    </row>
    <row r="1144" spans="1:14" ht="14.45" customHeight="1" x14ac:dyDescent="0.2">
      <c r="A1144" s="729" t="s">
        <v>588</v>
      </c>
      <c r="B1144" s="730" t="s">
        <v>589</v>
      </c>
      <c r="C1144" s="731" t="s">
        <v>633</v>
      </c>
      <c r="D1144" s="732" t="s">
        <v>634</v>
      </c>
      <c r="E1144" s="733">
        <v>50113006</v>
      </c>
      <c r="F1144" s="732" t="s">
        <v>1667</v>
      </c>
      <c r="G1144" s="731" t="s">
        <v>687</v>
      </c>
      <c r="H1144" s="731">
        <v>33741</v>
      </c>
      <c r="I1144" s="731">
        <v>33741</v>
      </c>
      <c r="J1144" s="731" t="s">
        <v>2114</v>
      </c>
      <c r="K1144" s="731" t="s">
        <v>1675</v>
      </c>
      <c r="L1144" s="734">
        <v>111.81</v>
      </c>
      <c r="M1144" s="734">
        <v>2</v>
      </c>
      <c r="N1144" s="735">
        <v>223.62</v>
      </c>
    </row>
    <row r="1145" spans="1:14" ht="14.45" customHeight="1" x14ac:dyDescent="0.2">
      <c r="A1145" s="729" t="s">
        <v>588</v>
      </c>
      <c r="B1145" s="730" t="s">
        <v>589</v>
      </c>
      <c r="C1145" s="731" t="s">
        <v>633</v>
      </c>
      <c r="D1145" s="732" t="s">
        <v>634</v>
      </c>
      <c r="E1145" s="733">
        <v>50113006</v>
      </c>
      <c r="F1145" s="732" t="s">
        <v>1667</v>
      </c>
      <c r="G1145" s="731" t="s">
        <v>687</v>
      </c>
      <c r="H1145" s="731">
        <v>33740</v>
      </c>
      <c r="I1145" s="731">
        <v>33740</v>
      </c>
      <c r="J1145" s="731" t="s">
        <v>2115</v>
      </c>
      <c r="K1145" s="731" t="s">
        <v>1675</v>
      </c>
      <c r="L1145" s="734">
        <v>111.81</v>
      </c>
      <c r="M1145" s="734">
        <v>2</v>
      </c>
      <c r="N1145" s="735">
        <v>223.62</v>
      </c>
    </row>
    <row r="1146" spans="1:14" ht="14.45" customHeight="1" x14ac:dyDescent="0.2">
      <c r="A1146" s="729" t="s">
        <v>588</v>
      </c>
      <c r="B1146" s="730" t="s">
        <v>589</v>
      </c>
      <c r="C1146" s="731" t="s">
        <v>633</v>
      </c>
      <c r="D1146" s="732" t="s">
        <v>634</v>
      </c>
      <c r="E1146" s="733">
        <v>50113006</v>
      </c>
      <c r="F1146" s="732" t="s">
        <v>1667</v>
      </c>
      <c r="G1146" s="731" t="s">
        <v>687</v>
      </c>
      <c r="H1146" s="731">
        <v>33739</v>
      </c>
      <c r="I1146" s="731">
        <v>33739</v>
      </c>
      <c r="J1146" s="731" t="s">
        <v>2116</v>
      </c>
      <c r="K1146" s="731" t="s">
        <v>1675</v>
      </c>
      <c r="L1146" s="734">
        <v>111.80999999999999</v>
      </c>
      <c r="M1146" s="734">
        <v>2</v>
      </c>
      <c r="N1146" s="735">
        <v>223.61999999999998</v>
      </c>
    </row>
    <row r="1147" spans="1:14" ht="14.45" customHeight="1" x14ac:dyDescent="0.2">
      <c r="A1147" s="729" t="s">
        <v>588</v>
      </c>
      <c r="B1147" s="730" t="s">
        <v>589</v>
      </c>
      <c r="C1147" s="731" t="s">
        <v>633</v>
      </c>
      <c r="D1147" s="732" t="s">
        <v>634</v>
      </c>
      <c r="E1147" s="733">
        <v>50113006</v>
      </c>
      <c r="F1147" s="732" t="s">
        <v>1667</v>
      </c>
      <c r="G1147" s="731" t="s">
        <v>687</v>
      </c>
      <c r="H1147" s="731">
        <v>987792</v>
      </c>
      <c r="I1147" s="731">
        <v>33749</v>
      </c>
      <c r="J1147" s="731" t="s">
        <v>2117</v>
      </c>
      <c r="K1147" s="731" t="s">
        <v>1689</v>
      </c>
      <c r="L1147" s="734">
        <v>96.550000000000011</v>
      </c>
      <c r="M1147" s="734">
        <v>2</v>
      </c>
      <c r="N1147" s="735">
        <v>193.10000000000002</v>
      </c>
    </row>
    <row r="1148" spans="1:14" ht="14.45" customHeight="1" x14ac:dyDescent="0.2">
      <c r="A1148" s="729" t="s">
        <v>588</v>
      </c>
      <c r="B1148" s="730" t="s">
        <v>589</v>
      </c>
      <c r="C1148" s="731" t="s">
        <v>633</v>
      </c>
      <c r="D1148" s="732" t="s">
        <v>634</v>
      </c>
      <c r="E1148" s="733">
        <v>50113006</v>
      </c>
      <c r="F1148" s="732" t="s">
        <v>1667</v>
      </c>
      <c r="G1148" s="731" t="s">
        <v>687</v>
      </c>
      <c r="H1148" s="731">
        <v>33751</v>
      </c>
      <c r="I1148" s="731">
        <v>33751</v>
      </c>
      <c r="J1148" s="731" t="s">
        <v>1688</v>
      </c>
      <c r="K1148" s="731" t="s">
        <v>1689</v>
      </c>
      <c r="L1148" s="734">
        <v>96.549999613722449</v>
      </c>
      <c r="M1148" s="734">
        <v>9</v>
      </c>
      <c r="N1148" s="735">
        <v>868.94999652350202</v>
      </c>
    </row>
    <row r="1149" spans="1:14" ht="14.45" customHeight="1" x14ac:dyDescent="0.2">
      <c r="A1149" s="729" t="s">
        <v>588</v>
      </c>
      <c r="B1149" s="730" t="s">
        <v>589</v>
      </c>
      <c r="C1149" s="731" t="s">
        <v>633</v>
      </c>
      <c r="D1149" s="732" t="s">
        <v>634</v>
      </c>
      <c r="E1149" s="733">
        <v>50113006</v>
      </c>
      <c r="F1149" s="732" t="s">
        <v>1667</v>
      </c>
      <c r="G1149" s="731" t="s">
        <v>687</v>
      </c>
      <c r="H1149" s="731">
        <v>395579</v>
      </c>
      <c r="I1149" s="731">
        <v>33752</v>
      </c>
      <c r="J1149" s="731" t="s">
        <v>2118</v>
      </c>
      <c r="K1149" s="731" t="s">
        <v>2119</v>
      </c>
      <c r="L1149" s="734">
        <v>96.550000675718238</v>
      </c>
      <c r="M1149" s="734">
        <v>3</v>
      </c>
      <c r="N1149" s="735">
        <v>289.6500020271547</v>
      </c>
    </row>
    <row r="1150" spans="1:14" ht="14.45" customHeight="1" x14ac:dyDescent="0.2">
      <c r="A1150" s="729" t="s">
        <v>588</v>
      </c>
      <c r="B1150" s="730" t="s">
        <v>589</v>
      </c>
      <c r="C1150" s="731" t="s">
        <v>633</v>
      </c>
      <c r="D1150" s="732" t="s">
        <v>634</v>
      </c>
      <c r="E1150" s="733">
        <v>50113006</v>
      </c>
      <c r="F1150" s="732" t="s">
        <v>1667</v>
      </c>
      <c r="G1150" s="731" t="s">
        <v>687</v>
      </c>
      <c r="H1150" s="731">
        <v>33750</v>
      </c>
      <c r="I1150" s="731">
        <v>33750</v>
      </c>
      <c r="J1150" s="731" t="s">
        <v>1690</v>
      </c>
      <c r="K1150" s="731" t="s">
        <v>1689</v>
      </c>
      <c r="L1150" s="734">
        <v>96.549999503357412</v>
      </c>
      <c r="M1150" s="734">
        <v>14</v>
      </c>
      <c r="N1150" s="735">
        <v>1351.6999930470038</v>
      </c>
    </row>
    <row r="1151" spans="1:14" ht="14.45" customHeight="1" x14ac:dyDescent="0.2">
      <c r="A1151" s="729" t="s">
        <v>588</v>
      </c>
      <c r="B1151" s="730" t="s">
        <v>589</v>
      </c>
      <c r="C1151" s="731" t="s">
        <v>633</v>
      </c>
      <c r="D1151" s="732" t="s">
        <v>634</v>
      </c>
      <c r="E1151" s="733">
        <v>50113006</v>
      </c>
      <c r="F1151" s="732" t="s">
        <v>1667</v>
      </c>
      <c r="G1151" s="731" t="s">
        <v>687</v>
      </c>
      <c r="H1151" s="731">
        <v>33859</v>
      </c>
      <c r="I1151" s="731">
        <v>33859</v>
      </c>
      <c r="J1151" s="731" t="s">
        <v>1691</v>
      </c>
      <c r="K1151" s="731" t="s">
        <v>1669</v>
      </c>
      <c r="L1151" s="734">
        <v>141.41999999999996</v>
      </c>
      <c r="M1151" s="734">
        <v>5</v>
      </c>
      <c r="N1151" s="735">
        <v>707.0999999999998</v>
      </c>
    </row>
    <row r="1152" spans="1:14" ht="14.45" customHeight="1" x14ac:dyDescent="0.2">
      <c r="A1152" s="729" t="s">
        <v>588</v>
      </c>
      <c r="B1152" s="730" t="s">
        <v>589</v>
      </c>
      <c r="C1152" s="731" t="s">
        <v>633</v>
      </c>
      <c r="D1152" s="732" t="s">
        <v>634</v>
      </c>
      <c r="E1152" s="733">
        <v>50113006</v>
      </c>
      <c r="F1152" s="732" t="s">
        <v>1667</v>
      </c>
      <c r="G1152" s="731" t="s">
        <v>687</v>
      </c>
      <c r="H1152" s="731">
        <v>33858</v>
      </c>
      <c r="I1152" s="731">
        <v>33858</v>
      </c>
      <c r="J1152" s="731" t="s">
        <v>2120</v>
      </c>
      <c r="K1152" s="731" t="s">
        <v>1669</v>
      </c>
      <c r="L1152" s="734">
        <v>141.41999999999999</v>
      </c>
      <c r="M1152" s="734">
        <v>1</v>
      </c>
      <c r="N1152" s="735">
        <v>141.41999999999999</v>
      </c>
    </row>
    <row r="1153" spans="1:14" ht="14.45" customHeight="1" x14ac:dyDescent="0.2">
      <c r="A1153" s="729" t="s">
        <v>588</v>
      </c>
      <c r="B1153" s="730" t="s">
        <v>589</v>
      </c>
      <c r="C1153" s="731" t="s">
        <v>633</v>
      </c>
      <c r="D1153" s="732" t="s">
        <v>634</v>
      </c>
      <c r="E1153" s="733">
        <v>50113006</v>
      </c>
      <c r="F1153" s="732" t="s">
        <v>1667</v>
      </c>
      <c r="G1153" s="731" t="s">
        <v>687</v>
      </c>
      <c r="H1153" s="731">
        <v>33863</v>
      </c>
      <c r="I1153" s="731">
        <v>33863</v>
      </c>
      <c r="J1153" s="731" t="s">
        <v>2121</v>
      </c>
      <c r="K1153" s="731" t="s">
        <v>1669</v>
      </c>
      <c r="L1153" s="734">
        <v>138.36999501767974</v>
      </c>
      <c r="M1153" s="734">
        <v>1</v>
      </c>
      <c r="N1153" s="735">
        <v>138.36999501767974</v>
      </c>
    </row>
    <row r="1154" spans="1:14" ht="14.45" customHeight="1" x14ac:dyDescent="0.2">
      <c r="A1154" s="729" t="s">
        <v>588</v>
      </c>
      <c r="B1154" s="730" t="s">
        <v>589</v>
      </c>
      <c r="C1154" s="731" t="s">
        <v>633</v>
      </c>
      <c r="D1154" s="732" t="s">
        <v>634</v>
      </c>
      <c r="E1154" s="733">
        <v>50113006</v>
      </c>
      <c r="F1154" s="732" t="s">
        <v>1667</v>
      </c>
      <c r="G1154" s="731" t="s">
        <v>687</v>
      </c>
      <c r="H1154" s="731">
        <v>33851</v>
      </c>
      <c r="I1154" s="731">
        <v>33851</v>
      </c>
      <c r="J1154" s="731" t="s">
        <v>1693</v>
      </c>
      <c r="K1154" s="731" t="s">
        <v>1669</v>
      </c>
      <c r="L1154" s="734">
        <v>149.47000000000003</v>
      </c>
      <c r="M1154" s="734">
        <v>1</v>
      </c>
      <c r="N1154" s="735">
        <v>149.47000000000003</v>
      </c>
    </row>
    <row r="1155" spans="1:14" ht="14.45" customHeight="1" x14ac:dyDescent="0.2">
      <c r="A1155" s="729" t="s">
        <v>588</v>
      </c>
      <c r="B1155" s="730" t="s">
        <v>589</v>
      </c>
      <c r="C1155" s="731" t="s">
        <v>633</v>
      </c>
      <c r="D1155" s="732" t="s">
        <v>634</v>
      </c>
      <c r="E1155" s="733">
        <v>50113006</v>
      </c>
      <c r="F1155" s="732" t="s">
        <v>1667</v>
      </c>
      <c r="G1155" s="731" t="s">
        <v>687</v>
      </c>
      <c r="H1155" s="731">
        <v>33856</v>
      </c>
      <c r="I1155" s="731">
        <v>33856</v>
      </c>
      <c r="J1155" s="731" t="s">
        <v>1696</v>
      </c>
      <c r="K1155" s="731" t="s">
        <v>1669</v>
      </c>
      <c r="L1155" s="734">
        <v>132.79000000000002</v>
      </c>
      <c r="M1155" s="734">
        <v>1</v>
      </c>
      <c r="N1155" s="735">
        <v>132.79000000000002</v>
      </c>
    </row>
    <row r="1156" spans="1:14" ht="14.45" customHeight="1" x14ac:dyDescent="0.2">
      <c r="A1156" s="729" t="s">
        <v>588</v>
      </c>
      <c r="B1156" s="730" t="s">
        <v>589</v>
      </c>
      <c r="C1156" s="731" t="s">
        <v>633</v>
      </c>
      <c r="D1156" s="732" t="s">
        <v>634</v>
      </c>
      <c r="E1156" s="733">
        <v>50113006</v>
      </c>
      <c r="F1156" s="732" t="s">
        <v>1667</v>
      </c>
      <c r="G1156" s="731" t="s">
        <v>687</v>
      </c>
      <c r="H1156" s="731">
        <v>217054</v>
      </c>
      <c r="I1156" s="731">
        <v>217054</v>
      </c>
      <c r="J1156" s="731" t="s">
        <v>1698</v>
      </c>
      <c r="K1156" s="731" t="s">
        <v>1699</v>
      </c>
      <c r="L1156" s="734">
        <v>1115.2700000000002</v>
      </c>
      <c r="M1156" s="734">
        <v>32</v>
      </c>
      <c r="N1156" s="735">
        <v>35688.640000000007</v>
      </c>
    </row>
    <row r="1157" spans="1:14" ht="14.45" customHeight="1" x14ac:dyDescent="0.2">
      <c r="A1157" s="729" t="s">
        <v>588</v>
      </c>
      <c r="B1157" s="730" t="s">
        <v>589</v>
      </c>
      <c r="C1157" s="731" t="s">
        <v>633</v>
      </c>
      <c r="D1157" s="732" t="s">
        <v>634</v>
      </c>
      <c r="E1157" s="733">
        <v>50113006</v>
      </c>
      <c r="F1157" s="732" t="s">
        <v>1667</v>
      </c>
      <c r="G1157" s="731" t="s">
        <v>676</v>
      </c>
      <c r="H1157" s="731">
        <v>988740</v>
      </c>
      <c r="I1157" s="731">
        <v>0</v>
      </c>
      <c r="J1157" s="731" t="s">
        <v>1702</v>
      </c>
      <c r="K1157" s="731" t="s">
        <v>329</v>
      </c>
      <c r="L1157" s="734">
        <v>177.61537429378529</v>
      </c>
      <c r="M1157" s="734">
        <v>177</v>
      </c>
      <c r="N1157" s="735">
        <v>31437.921249999999</v>
      </c>
    </row>
    <row r="1158" spans="1:14" ht="14.45" customHeight="1" x14ac:dyDescent="0.2">
      <c r="A1158" s="729" t="s">
        <v>588</v>
      </c>
      <c r="B1158" s="730" t="s">
        <v>589</v>
      </c>
      <c r="C1158" s="731" t="s">
        <v>633</v>
      </c>
      <c r="D1158" s="732" t="s">
        <v>634</v>
      </c>
      <c r="E1158" s="733">
        <v>50113006</v>
      </c>
      <c r="F1158" s="732" t="s">
        <v>1667</v>
      </c>
      <c r="G1158" s="731" t="s">
        <v>687</v>
      </c>
      <c r="H1158" s="731">
        <v>848207</v>
      </c>
      <c r="I1158" s="731">
        <v>33422</v>
      </c>
      <c r="J1158" s="731" t="s">
        <v>1703</v>
      </c>
      <c r="K1158" s="731" t="s">
        <v>1704</v>
      </c>
      <c r="L1158" s="734">
        <v>130.91999999999999</v>
      </c>
      <c r="M1158" s="734">
        <v>4</v>
      </c>
      <c r="N1158" s="735">
        <v>523.67999999999995</v>
      </c>
    </row>
    <row r="1159" spans="1:14" ht="14.45" customHeight="1" x14ac:dyDescent="0.2">
      <c r="A1159" s="729" t="s">
        <v>588</v>
      </c>
      <c r="B1159" s="730" t="s">
        <v>589</v>
      </c>
      <c r="C1159" s="731" t="s">
        <v>633</v>
      </c>
      <c r="D1159" s="732" t="s">
        <v>634</v>
      </c>
      <c r="E1159" s="733">
        <v>50113006</v>
      </c>
      <c r="F1159" s="732" t="s">
        <v>1667</v>
      </c>
      <c r="G1159" s="731" t="s">
        <v>687</v>
      </c>
      <c r="H1159" s="731">
        <v>848250</v>
      </c>
      <c r="I1159" s="731">
        <v>33423</v>
      </c>
      <c r="J1159" s="731" t="s">
        <v>1705</v>
      </c>
      <c r="K1159" s="731" t="s">
        <v>1706</v>
      </c>
      <c r="L1159" s="734">
        <v>297.44575757575757</v>
      </c>
      <c r="M1159" s="734">
        <v>66</v>
      </c>
      <c r="N1159" s="735">
        <v>19631.419999999998</v>
      </c>
    </row>
    <row r="1160" spans="1:14" ht="14.45" customHeight="1" x14ac:dyDescent="0.2">
      <c r="A1160" s="729" t="s">
        <v>588</v>
      </c>
      <c r="B1160" s="730" t="s">
        <v>589</v>
      </c>
      <c r="C1160" s="731" t="s">
        <v>633</v>
      </c>
      <c r="D1160" s="732" t="s">
        <v>634</v>
      </c>
      <c r="E1160" s="733">
        <v>50113006</v>
      </c>
      <c r="F1160" s="732" t="s">
        <v>1667</v>
      </c>
      <c r="G1160" s="731" t="s">
        <v>687</v>
      </c>
      <c r="H1160" s="731">
        <v>217052</v>
      </c>
      <c r="I1160" s="731">
        <v>217052</v>
      </c>
      <c r="J1160" s="731" t="s">
        <v>1707</v>
      </c>
      <c r="K1160" s="731" t="s">
        <v>1699</v>
      </c>
      <c r="L1160" s="734">
        <v>1502.2699999999991</v>
      </c>
      <c r="M1160" s="734">
        <v>36</v>
      </c>
      <c r="N1160" s="735">
        <v>54081.719999999965</v>
      </c>
    </row>
    <row r="1161" spans="1:14" ht="14.45" customHeight="1" x14ac:dyDescent="0.2">
      <c r="A1161" s="729" t="s">
        <v>588</v>
      </c>
      <c r="B1161" s="730" t="s">
        <v>589</v>
      </c>
      <c r="C1161" s="731" t="s">
        <v>633</v>
      </c>
      <c r="D1161" s="732" t="s">
        <v>634</v>
      </c>
      <c r="E1161" s="733">
        <v>50113006</v>
      </c>
      <c r="F1161" s="732" t="s">
        <v>1667</v>
      </c>
      <c r="G1161" s="731" t="s">
        <v>687</v>
      </c>
      <c r="H1161" s="731">
        <v>133146</v>
      </c>
      <c r="I1161" s="731">
        <v>33530</v>
      </c>
      <c r="J1161" s="731" t="s">
        <v>1708</v>
      </c>
      <c r="K1161" s="731" t="s">
        <v>1709</v>
      </c>
      <c r="L1161" s="734">
        <v>157.37000000000003</v>
      </c>
      <c r="M1161" s="734">
        <v>94</v>
      </c>
      <c r="N1161" s="735">
        <v>14792.780000000002</v>
      </c>
    </row>
    <row r="1162" spans="1:14" ht="14.45" customHeight="1" x14ac:dyDescent="0.2">
      <c r="A1162" s="729" t="s">
        <v>588</v>
      </c>
      <c r="B1162" s="730" t="s">
        <v>589</v>
      </c>
      <c r="C1162" s="731" t="s">
        <v>633</v>
      </c>
      <c r="D1162" s="732" t="s">
        <v>634</v>
      </c>
      <c r="E1162" s="733">
        <v>50113006</v>
      </c>
      <c r="F1162" s="732" t="s">
        <v>1667</v>
      </c>
      <c r="G1162" s="731" t="s">
        <v>676</v>
      </c>
      <c r="H1162" s="731">
        <v>994516</v>
      </c>
      <c r="I1162" s="731">
        <v>0</v>
      </c>
      <c r="J1162" s="731" t="s">
        <v>1710</v>
      </c>
      <c r="K1162" s="731" t="s">
        <v>329</v>
      </c>
      <c r="L1162" s="734">
        <v>280.89999908879003</v>
      </c>
      <c r="M1162" s="734">
        <v>111</v>
      </c>
      <c r="N1162" s="735">
        <v>31179.899898855696</v>
      </c>
    </row>
    <row r="1163" spans="1:14" ht="14.45" customHeight="1" x14ac:dyDescent="0.2">
      <c r="A1163" s="729" t="s">
        <v>588</v>
      </c>
      <c r="B1163" s="730" t="s">
        <v>589</v>
      </c>
      <c r="C1163" s="731" t="s">
        <v>633</v>
      </c>
      <c r="D1163" s="732" t="s">
        <v>634</v>
      </c>
      <c r="E1163" s="733">
        <v>50113006</v>
      </c>
      <c r="F1163" s="732" t="s">
        <v>1667</v>
      </c>
      <c r="G1163" s="731" t="s">
        <v>676</v>
      </c>
      <c r="H1163" s="731">
        <v>993484</v>
      </c>
      <c r="I1163" s="731">
        <v>0</v>
      </c>
      <c r="J1163" s="731" t="s">
        <v>1712</v>
      </c>
      <c r="K1163" s="731" t="s">
        <v>329</v>
      </c>
      <c r="L1163" s="734">
        <v>1564.3799999999994</v>
      </c>
      <c r="M1163" s="734">
        <v>21</v>
      </c>
      <c r="N1163" s="735">
        <v>32851.979999999989</v>
      </c>
    </row>
    <row r="1164" spans="1:14" ht="14.45" customHeight="1" x14ac:dyDescent="0.2">
      <c r="A1164" s="729" t="s">
        <v>588</v>
      </c>
      <c r="B1164" s="730" t="s">
        <v>589</v>
      </c>
      <c r="C1164" s="731" t="s">
        <v>633</v>
      </c>
      <c r="D1164" s="732" t="s">
        <v>634</v>
      </c>
      <c r="E1164" s="733">
        <v>50113006</v>
      </c>
      <c r="F1164" s="732" t="s">
        <v>1667</v>
      </c>
      <c r="G1164" s="731" t="s">
        <v>687</v>
      </c>
      <c r="H1164" s="731">
        <v>133220</v>
      </c>
      <c r="I1164" s="731">
        <v>33220</v>
      </c>
      <c r="J1164" s="731" t="s">
        <v>1713</v>
      </c>
      <c r="K1164" s="731" t="s">
        <v>1714</v>
      </c>
      <c r="L1164" s="734">
        <v>196.58733333333333</v>
      </c>
      <c r="M1164" s="734">
        <v>15</v>
      </c>
      <c r="N1164" s="735">
        <v>2948.81</v>
      </c>
    </row>
    <row r="1165" spans="1:14" ht="14.45" customHeight="1" x14ac:dyDescent="0.2">
      <c r="A1165" s="729" t="s">
        <v>588</v>
      </c>
      <c r="B1165" s="730" t="s">
        <v>589</v>
      </c>
      <c r="C1165" s="731" t="s">
        <v>633</v>
      </c>
      <c r="D1165" s="732" t="s">
        <v>634</v>
      </c>
      <c r="E1165" s="733">
        <v>50113006</v>
      </c>
      <c r="F1165" s="732" t="s">
        <v>1667</v>
      </c>
      <c r="G1165" s="731" t="s">
        <v>676</v>
      </c>
      <c r="H1165" s="731">
        <v>33525</v>
      </c>
      <c r="I1165" s="731">
        <v>33525</v>
      </c>
      <c r="J1165" s="731" t="s">
        <v>1715</v>
      </c>
      <c r="K1165" s="731" t="s">
        <v>1673</v>
      </c>
      <c r="L1165" s="734">
        <v>94.764009806449749</v>
      </c>
      <c r="M1165" s="734">
        <v>155</v>
      </c>
      <c r="N1165" s="735">
        <v>14688.421519999711</v>
      </c>
    </row>
    <row r="1166" spans="1:14" ht="14.45" customHeight="1" x14ac:dyDescent="0.2">
      <c r="A1166" s="729" t="s">
        <v>588</v>
      </c>
      <c r="B1166" s="730" t="s">
        <v>589</v>
      </c>
      <c r="C1166" s="731" t="s">
        <v>633</v>
      </c>
      <c r="D1166" s="732" t="s">
        <v>634</v>
      </c>
      <c r="E1166" s="733">
        <v>50113008</v>
      </c>
      <c r="F1166" s="732" t="s">
        <v>1716</v>
      </c>
      <c r="G1166" s="731"/>
      <c r="H1166" s="731"/>
      <c r="I1166" s="731">
        <v>230687</v>
      </c>
      <c r="J1166" s="731" t="s">
        <v>1731</v>
      </c>
      <c r="K1166" s="731" t="s">
        <v>1732</v>
      </c>
      <c r="L1166" s="734">
        <v>4305.39990234375</v>
      </c>
      <c r="M1166" s="734">
        <v>3</v>
      </c>
      <c r="N1166" s="735">
        <v>12916.19970703125</v>
      </c>
    </row>
    <row r="1167" spans="1:14" ht="14.45" customHeight="1" x14ac:dyDescent="0.2">
      <c r="A1167" s="729" t="s">
        <v>588</v>
      </c>
      <c r="B1167" s="730" t="s">
        <v>589</v>
      </c>
      <c r="C1167" s="731" t="s">
        <v>633</v>
      </c>
      <c r="D1167" s="732" t="s">
        <v>634</v>
      </c>
      <c r="E1167" s="733">
        <v>50113008</v>
      </c>
      <c r="F1167" s="732" t="s">
        <v>1716</v>
      </c>
      <c r="G1167" s="731"/>
      <c r="H1167" s="731"/>
      <c r="I1167" s="731">
        <v>230686</v>
      </c>
      <c r="J1167" s="731" t="s">
        <v>1731</v>
      </c>
      <c r="K1167" s="731" t="s">
        <v>1733</v>
      </c>
      <c r="L1167" s="734">
        <v>8610.7998046875</v>
      </c>
      <c r="M1167" s="734">
        <v>2</v>
      </c>
      <c r="N1167" s="735">
        <v>17221.599609375</v>
      </c>
    </row>
    <row r="1168" spans="1:14" ht="14.45" customHeight="1" x14ac:dyDescent="0.2">
      <c r="A1168" s="729" t="s">
        <v>588</v>
      </c>
      <c r="B1168" s="730" t="s">
        <v>589</v>
      </c>
      <c r="C1168" s="731" t="s">
        <v>633</v>
      </c>
      <c r="D1168" s="732" t="s">
        <v>634</v>
      </c>
      <c r="E1168" s="733">
        <v>50113011</v>
      </c>
      <c r="F1168" s="732" t="s">
        <v>1736</v>
      </c>
      <c r="G1168" s="731"/>
      <c r="H1168" s="731"/>
      <c r="I1168" s="731">
        <v>158152</v>
      </c>
      <c r="J1168" s="731" t="s">
        <v>1737</v>
      </c>
      <c r="K1168" s="731" t="s">
        <v>1727</v>
      </c>
      <c r="L1168" s="734">
        <v>912.989990234375</v>
      </c>
      <c r="M1168" s="734">
        <v>35</v>
      </c>
      <c r="N1168" s="735">
        <v>31954.649658203125</v>
      </c>
    </row>
    <row r="1169" spans="1:14" ht="14.45" customHeight="1" x14ac:dyDescent="0.2">
      <c r="A1169" s="729" t="s">
        <v>588</v>
      </c>
      <c r="B1169" s="730" t="s">
        <v>589</v>
      </c>
      <c r="C1169" s="731" t="s">
        <v>633</v>
      </c>
      <c r="D1169" s="732" t="s">
        <v>634</v>
      </c>
      <c r="E1169" s="733">
        <v>50113011</v>
      </c>
      <c r="F1169" s="732" t="s">
        <v>1736</v>
      </c>
      <c r="G1169" s="731"/>
      <c r="H1169" s="731"/>
      <c r="I1169" s="731">
        <v>158151</v>
      </c>
      <c r="J1169" s="731" t="s">
        <v>1737</v>
      </c>
      <c r="K1169" s="731" t="s">
        <v>2122</v>
      </c>
      <c r="L1169" s="734">
        <v>456.5</v>
      </c>
      <c r="M1169" s="734">
        <v>2</v>
      </c>
      <c r="N1169" s="735">
        <v>913</v>
      </c>
    </row>
    <row r="1170" spans="1:14" ht="14.45" customHeight="1" x14ac:dyDescent="0.2">
      <c r="A1170" s="729" t="s">
        <v>588</v>
      </c>
      <c r="B1170" s="730" t="s">
        <v>589</v>
      </c>
      <c r="C1170" s="731" t="s">
        <v>633</v>
      </c>
      <c r="D1170" s="732" t="s">
        <v>634</v>
      </c>
      <c r="E1170" s="733">
        <v>50113013</v>
      </c>
      <c r="F1170" s="732" t="s">
        <v>1741</v>
      </c>
      <c r="G1170" s="731" t="s">
        <v>329</v>
      </c>
      <c r="H1170" s="731">
        <v>243369</v>
      </c>
      <c r="I1170" s="731">
        <v>243369</v>
      </c>
      <c r="J1170" s="731" t="s">
        <v>1742</v>
      </c>
      <c r="K1170" s="731" t="s">
        <v>1743</v>
      </c>
      <c r="L1170" s="734">
        <v>544.3900000000001</v>
      </c>
      <c r="M1170" s="734">
        <v>21.4</v>
      </c>
      <c r="N1170" s="735">
        <v>11649.946000000002</v>
      </c>
    </row>
    <row r="1171" spans="1:14" ht="14.45" customHeight="1" x14ac:dyDescent="0.2">
      <c r="A1171" s="729" t="s">
        <v>588</v>
      </c>
      <c r="B1171" s="730" t="s">
        <v>589</v>
      </c>
      <c r="C1171" s="731" t="s">
        <v>633</v>
      </c>
      <c r="D1171" s="732" t="s">
        <v>634</v>
      </c>
      <c r="E1171" s="733">
        <v>50113013</v>
      </c>
      <c r="F1171" s="732" t="s">
        <v>1741</v>
      </c>
      <c r="G1171" s="731" t="s">
        <v>687</v>
      </c>
      <c r="H1171" s="731">
        <v>195147</v>
      </c>
      <c r="I1171" s="731">
        <v>195147</v>
      </c>
      <c r="J1171" s="731" t="s">
        <v>1744</v>
      </c>
      <c r="K1171" s="731" t="s">
        <v>1745</v>
      </c>
      <c r="L1171" s="734">
        <v>557.76392857142878</v>
      </c>
      <c r="M1171" s="734">
        <v>27.999999999999996</v>
      </c>
      <c r="N1171" s="735">
        <v>15617.390000000003</v>
      </c>
    </row>
    <row r="1172" spans="1:14" ht="14.45" customHeight="1" x14ac:dyDescent="0.2">
      <c r="A1172" s="729" t="s">
        <v>588</v>
      </c>
      <c r="B1172" s="730" t="s">
        <v>589</v>
      </c>
      <c r="C1172" s="731" t="s">
        <v>633</v>
      </c>
      <c r="D1172" s="732" t="s">
        <v>634</v>
      </c>
      <c r="E1172" s="733">
        <v>50113013</v>
      </c>
      <c r="F1172" s="732" t="s">
        <v>1741</v>
      </c>
      <c r="G1172" s="731" t="s">
        <v>676</v>
      </c>
      <c r="H1172" s="731">
        <v>203097</v>
      </c>
      <c r="I1172" s="731">
        <v>203097</v>
      </c>
      <c r="J1172" s="731" t="s">
        <v>1746</v>
      </c>
      <c r="K1172" s="731" t="s">
        <v>1747</v>
      </c>
      <c r="L1172" s="734">
        <v>167.34000000000009</v>
      </c>
      <c r="M1172" s="734">
        <v>3</v>
      </c>
      <c r="N1172" s="735">
        <v>502.02000000000027</v>
      </c>
    </row>
    <row r="1173" spans="1:14" ht="14.45" customHeight="1" x14ac:dyDescent="0.2">
      <c r="A1173" s="729" t="s">
        <v>588</v>
      </c>
      <c r="B1173" s="730" t="s">
        <v>589</v>
      </c>
      <c r="C1173" s="731" t="s">
        <v>633</v>
      </c>
      <c r="D1173" s="732" t="s">
        <v>634</v>
      </c>
      <c r="E1173" s="733">
        <v>50113013</v>
      </c>
      <c r="F1173" s="732" t="s">
        <v>1741</v>
      </c>
      <c r="G1173" s="731" t="s">
        <v>676</v>
      </c>
      <c r="H1173" s="731">
        <v>172972</v>
      </c>
      <c r="I1173" s="731">
        <v>72972</v>
      </c>
      <c r="J1173" s="731" t="s">
        <v>1748</v>
      </c>
      <c r="K1173" s="731" t="s">
        <v>1749</v>
      </c>
      <c r="L1173" s="734">
        <v>203.72</v>
      </c>
      <c r="M1173" s="734">
        <v>16</v>
      </c>
      <c r="N1173" s="735">
        <v>3259.52</v>
      </c>
    </row>
    <row r="1174" spans="1:14" ht="14.45" customHeight="1" x14ac:dyDescent="0.2">
      <c r="A1174" s="729" t="s">
        <v>588</v>
      </c>
      <c r="B1174" s="730" t="s">
        <v>589</v>
      </c>
      <c r="C1174" s="731" t="s">
        <v>633</v>
      </c>
      <c r="D1174" s="732" t="s">
        <v>634</v>
      </c>
      <c r="E1174" s="733">
        <v>50113013</v>
      </c>
      <c r="F1174" s="732" t="s">
        <v>1741</v>
      </c>
      <c r="G1174" s="731" t="s">
        <v>676</v>
      </c>
      <c r="H1174" s="731">
        <v>201961</v>
      </c>
      <c r="I1174" s="731">
        <v>201961</v>
      </c>
      <c r="J1174" s="731" t="s">
        <v>1752</v>
      </c>
      <c r="K1174" s="731" t="s">
        <v>1753</v>
      </c>
      <c r="L1174" s="734">
        <v>322.30000000000007</v>
      </c>
      <c r="M1174" s="734">
        <v>2</v>
      </c>
      <c r="N1174" s="735">
        <v>644.60000000000014</v>
      </c>
    </row>
    <row r="1175" spans="1:14" ht="14.45" customHeight="1" x14ac:dyDescent="0.2">
      <c r="A1175" s="729" t="s">
        <v>588</v>
      </c>
      <c r="B1175" s="730" t="s">
        <v>589</v>
      </c>
      <c r="C1175" s="731" t="s">
        <v>633</v>
      </c>
      <c r="D1175" s="732" t="s">
        <v>634</v>
      </c>
      <c r="E1175" s="733">
        <v>50113013</v>
      </c>
      <c r="F1175" s="732" t="s">
        <v>1741</v>
      </c>
      <c r="G1175" s="731" t="s">
        <v>676</v>
      </c>
      <c r="H1175" s="731">
        <v>136083</v>
      </c>
      <c r="I1175" s="731">
        <v>136083</v>
      </c>
      <c r="J1175" s="731" t="s">
        <v>1754</v>
      </c>
      <c r="K1175" s="731" t="s">
        <v>1755</v>
      </c>
      <c r="L1175" s="734">
        <v>458.36285714285714</v>
      </c>
      <c r="M1175" s="734">
        <v>7</v>
      </c>
      <c r="N1175" s="735">
        <v>3208.54</v>
      </c>
    </row>
    <row r="1176" spans="1:14" ht="14.45" customHeight="1" x14ac:dyDescent="0.2">
      <c r="A1176" s="729" t="s">
        <v>588</v>
      </c>
      <c r="B1176" s="730" t="s">
        <v>589</v>
      </c>
      <c r="C1176" s="731" t="s">
        <v>633</v>
      </c>
      <c r="D1176" s="732" t="s">
        <v>634</v>
      </c>
      <c r="E1176" s="733">
        <v>50113013</v>
      </c>
      <c r="F1176" s="732" t="s">
        <v>1741</v>
      </c>
      <c r="G1176" s="731" t="s">
        <v>676</v>
      </c>
      <c r="H1176" s="731">
        <v>498791</v>
      </c>
      <c r="I1176" s="731">
        <v>9999999</v>
      </c>
      <c r="J1176" s="731" t="s">
        <v>1756</v>
      </c>
      <c r="K1176" s="731" t="s">
        <v>1757</v>
      </c>
      <c r="L1176" s="734">
        <v>1316.8650000000002</v>
      </c>
      <c r="M1176" s="734">
        <v>6.8</v>
      </c>
      <c r="N1176" s="735">
        <v>8954.6820000000007</v>
      </c>
    </row>
    <row r="1177" spans="1:14" ht="14.45" customHeight="1" x14ac:dyDescent="0.2">
      <c r="A1177" s="729" t="s">
        <v>588</v>
      </c>
      <c r="B1177" s="730" t="s">
        <v>589</v>
      </c>
      <c r="C1177" s="731" t="s">
        <v>633</v>
      </c>
      <c r="D1177" s="732" t="s">
        <v>634</v>
      </c>
      <c r="E1177" s="733">
        <v>50113013</v>
      </c>
      <c r="F1177" s="732" t="s">
        <v>1741</v>
      </c>
      <c r="G1177" s="731" t="s">
        <v>676</v>
      </c>
      <c r="H1177" s="731">
        <v>117171</v>
      </c>
      <c r="I1177" s="731">
        <v>17171</v>
      </c>
      <c r="J1177" s="731" t="s">
        <v>1766</v>
      </c>
      <c r="K1177" s="731" t="s">
        <v>1767</v>
      </c>
      <c r="L1177" s="734">
        <v>72.84</v>
      </c>
      <c r="M1177" s="734">
        <v>2</v>
      </c>
      <c r="N1177" s="735">
        <v>145.68</v>
      </c>
    </row>
    <row r="1178" spans="1:14" ht="14.45" customHeight="1" x14ac:dyDescent="0.2">
      <c r="A1178" s="729" t="s">
        <v>588</v>
      </c>
      <c r="B1178" s="730" t="s">
        <v>589</v>
      </c>
      <c r="C1178" s="731" t="s">
        <v>633</v>
      </c>
      <c r="D1178" s="732" t="s">
        <v>634</v>
      </c>
      <c r="E1178" s="733">
        <v>50113013</v>
      </c>
      <c r="F1178" s="732" t="s">
        <v>1741</v>
      </c>
      <c r="G1178" s="731" t="s">
        <v>676</v>
      </c>
      <c r="H1178" s="731">
        <v>111706</v>
      </c>
      <c r="I1178" s="731">
        <v>11706</v>
      </c>
      <c r="J1178" s="731" t="s">
        <v>1770</v>
      </c>
      <c r="K1178" s="731" t="s">
        <v>1517</v>
      </c>
      <c r="L1178" s="734">
        <v>526.53622641509435</v>
      </c>
      <c r="M1178" s="734">
        <v>53</v>
      </c>
      <c r="N1178" s="735">
        <v>27906.42</v>
      </c>
    </row>
    <row r="1179" spans="1:14" ht="14.45" customHeight="1" x14ac:dyDescent="0.2">
      <c r="A1179" s="729" t="s">
        <v>588</v>
      </c>
      <c r="B1179" s="730" t="s">
        <v>589</v>
      </c>
      <c r="C1179" s="731" t="s">
        <v>633</v>
      </c>
      <c r="D1179" s="732" t="s">
        <v>634</v>
      </c>
      <c r="E1179" s="733">
        <v>50113013</v>
      </c>
      <c r="F1179" s="732" t="s">
        <v>1741</v>
      </c>
      <c r="G1179" s="731" t="s">
        <v>687</v>
      </c>
      <c r="H1179" s="731">
        <v>223809</v>
      </c>
      <c r="I1179" s="731">
        <v>223809</v>
      </c>
      <c r="J1179" s="731" t="s">
        <v>2123</v>
      </c>
      <c r="K1179" s="731" t="s">
        <v>1847</v>
      </c>
      <c r="L1179" s="734">
        <v>134.55571428571429</v>
      </c>
      <c r="M1179" s="734">
        <v>35</v>
      </c>
      <c r="N1179" s="735">
        <v>4709.45</v>
      </c>
    </row>
    <row r="1180" spans="1:14" ht="14.45" customHeight="1" x14ac:dyDescent="0.2">
      <c r="A1180" s="729" t="s">
        <v>588</v>
      </c>
      <c r="B1180" s="730" t="s">
        <v>589</v>
      </c>
      <c r="C1180" s="731" t="s">
        <v>633</v>
      </c>
      <c r="D1180" s="732" t="s">
        <v>634</v>
      </c>
      <c r="E1180" s="733">
        <v>50113013</v>
      </c>
      <c r="F1180" s="732" t="s">
        <v>1741</v>
      </c>
      <c r="G1180" s="731" t="s">
        <v>676</v>
      </c>
      <c r="H1180" s="731">
        <v>223810</v>
      </c>
      <c r="I1180" s="731">
        <v>223810</v>
      </c>
      <c r="J1180" s="731" t="s">
        <v>2123</v>
      </c>
      <c r="K1180" s="731" t="s">
        <v>1813</v>
      </c>
      <c r="L1180" s="734">
        <v>1349.9969999999998</v>
      </c>
      <c r="M1180" s="734">
        <v>1</v>
      </c>
      <c r="N1180" s="735">
        <v>1349.9969999999998</v>
      </c>
    </row>
    <row r="1181" spans="1:14" ht="14.45" customHeight="1" x14ac:dyDescent="0.2">
      <c r="A1181" s="729" t="s">
        <v>588</v>
      </c>
      <c r="B1181" s="730" t="s">
        <v>589</v>
      </c>
      <c r="C1181" s="731" t="s">
        <v>633</v>
      </c>
      <c r="D1181" s="732" t="s">
        <v>634</v>
      </c>
      <c r="E1181" s="733">
        <v>50113013</v>
      </c>
      <c r="F1181" s="732" t="s">
        <v>1741</v>
      </c>
      <c r="G1181" s="731" t="s">
        <v>676</v>
      </c>
      <c r="H1181" s="731">
        <v>131654</v>
      </c>
      <c r="I1181" s="731">
        <v>131654</v>
      </c>
      <c r="J1181" s="731" t="s">
        <v>1771</v>
      </c>
      <c r="K1181" s="731" t="s">
        <v>1772</v>
      </c>
      <c r="L1181" s="734">
        <v>373.26959999999997</v>
      </c>
      <c r="M1181" s="734">
        <v>25</v>
      </c>
      <c r="N1181" s="735">
        <v>9331.74</v>
      </c>
    </row>
    <row r="1182" spans="1:14" ht="14.45" customHeight="1" x14ac:dyDescent="0.2">
      <c r="A1182" s="729" t="s">
        <v>588</v>
      </c>
      <c r="B1182" s="730" t="s">
        <v>589</v>
      </c>
      <c r="C1182" s="731" t="s">
        <v>633</v>
      </c>
      <c r="D1182" s="732" t="s">
        <v>634</v>
      </c>
      <c r="E1182" s="733">
        <v>50113013</v>
      </c>
      <c r="F1182" s="732" t="s">
        <v>1741</v>
      </c>
      <c r="G1182" s="731" t="s">
        <v>676</v>
      </c>
      <c r="H1182" s="731">
        <v>131656</v>
      </c>
      <c r="I1182" s="731">
        <v>131656</v>
      </c>
      <c r="J1182" s="731" t="s">
        <v>1773</v>
      </c>
      <c r="K1182" s="731" t="s">
        <v>1774</v>
      </c>
      <c r="L1182" s="734">
        <v>780.60546938775519</v>
      </c>
      <c r="M1182" s="734">
        <v>24.5</v>
      </c>
      <c r="N1182" s="735">
        <v>19124.834000000003</v>
      </c>
    </row>
    <row r="1183" spans="1:14" ht="14.45" customHeight="1" x14ac:dyDescent="0.2">
      <c r="A1183" s="729" t="s">
        <v>588</v>
      </c>
      <c r="B1183" s="730" t="s">
        <v>589</v>
      </c>
      <c r="C1183" s="731" t="s">
        <v>633</v>
      </c>
      <c r="D1183" s="732" t="s">
        <v>634</v>
      </c>
      <c r="E1183" s="733">
        <v>50113013</v>
      </c>
      <c r="F1183" s="732" t="s">
        <v>1741</v>
      </c>
      <c r="G1183" s="731" t="s">
        <v>676</v>
      </c>
      <c r="H1183" s="731">
        <v>87104</v>
      </c>
      <c r="I1183" s="731">
        <v>87104</v>
      </c>
      <c r="J1183" s="731" t="s">
        <v>2124</v>
      </c>
      <c r="K1183" s="731" t="s">
        <v>2125</v>
      </c>
      <c r="L1183" s="734">
        <v>44.45</v>
      </c>
      <c r="M1183" s="734">
        <v>2</v>
      </c>
      <c r="N1183" s="735">
        <v>88.9</v>
      </c>
    </row>
    <row r="1184" spans="1:14" ht="14.45" customHeight="1" x14ac:dyDescent="0.2">
      <c r="A1184" s="729" t="s">
        <v>588</v>
      </c>
      <c r="B1184" s="730" t="s">
        <v>589</v>
      </c>
      <c r="C1184" s="731" t="s">
        <v>633</v>
      </c>
      <c r="D1184" s="732" t="s">
        <v>634</v>
      </c>
      <c r="E1184" s="733">
        <v>50113013</v>
      </c>
      <c r="F1184" s="732" t="s">
        <v>1741</v>
      </c>
      <c r="G1184" s="731" t="s">
        <v>676</v>
      </c>
      <c r="H1184" s="731">
        <v>162187</v>
      </c>
      <c r="I1184" s="731">
        <v>162187</v>
      </c>
      <c r="J1184" s="731" t="s">
        <v>1778</v>
      </c>
      <c r="K1184" s="731" t="s">
        <v>1779</v>
      </c>
      <c r="L1184" s="734">
        <v>692.92653061224485</v>
      </c>
      <c r="M1184" s="734">
        <v>9.8000000000000007</v>
      </c>
      <c r="N1184" s="735">
        <v>6790.68</v>
      </c>
    </row>
    <row r="1185" spans="1:14" ht="14.45" customHeight="1" x14ac:dyDescent="0.2">
      <c r="A1185" s="729" t="s">
        <v>588</v>
      </c>
      <c r="B1185" s="730" t="s">
        <v>589</v>
      </c>
      <c r="C1185" s="731" t="s">
        <v>633</v>
      </c>
      <c r="D1185" s="732" t="s">
        <v>634</v>
      </c>
      <c r="E1185" s="733">
        <v>50113013</v>
      </c>
      <c r="F1185" s="732" t="s">
        <v>1741</v>
      </c>
      <c r="G1185" s="731" t="s">
        <v>676</v>
      </c>
      <c r="H1185" s="731">
        <v>218400</v>
      </c>
      <c r="I1185" s="731">
        <v>218400</v>
      </c>
      <c r="J1185" s="731" t="s">
        <v>1783</v>
      </c>
      <c r="K1185" s="731" t="s">
        <v>1784</v>
      </c>
      <c r="L1185" s="734">
        <v>682.75090534979461</v>
      </c>
      <c r="M1185" s="734">
        <v>121.5</v>
      </c>
      <c r="N1185" s="735">
        <v>82954.235000000044</v>
      </c>
    </row>
    <row r="1186" spans="1:14" ht="14.45" customHeight="1" x14ac:dyDescent="0.2">
      <c r="A1186" s="729" t="s">
        <v>588</v>
      </c>
      <c r="B1186" s="730" t="s">
        <v>589</v>
      </c>
      <c r="C1186" s="731" t="s">
        <v>633</v>
      </c>
      <c r="D1186" s="732" t="s">
        <v>634</v>
      </c>
      <c r="E1186" s="733">
        <v>50113013</v>
      </c>
      <c r="F1186" s="732" t="s">
        <v>1741</v>
      </c>
      <c r="G1186" s="731" t="s">
        <v>676</v>
      </c>
      <c r="H1186" s="731">
        <v>102427</v>
      </c>
      <c r="I1186" s="731">
        <v>2427</v>
      </c>
      <c r="J1186" s="731" t="s">
        <v>1791</v>
      </c>
      <c r="K1186" s="731" t="s">
        <v>959</v>
      </c>
      <c r="L1186" s="734">
        <v>103.53</v>
      </c>
      <c r="M1186" s="734">
        <v>2</v>
      </c>
      <c r="N1186" s="735">
        <v>207.06</v>
      </c>
    </row>
    <row r="1187" spans="1:14" ht="14.45" customHeight="1" x14ac:dyDescent="0.2">
      <c r="A1187" s="729" t="s">
        <v>588</v>
      </c>
      <c r="B1187" s="730" t="s">
        <v>589</v>
      </c>
      <c r="C1187" s="731" t="s">
        <v>633</v>
      </c>
      <c r="D1187" s="732" t="s">
        <v>634</v>
      </c>
      <c r="E1187" s="733">
        <v>50113013</v>
      </c>
      <c r="F1187" s="732" t="s">
        <v>1741</v>
      </c>
      <c r="G1187" s="731" t="s">
        <v>676</v>
      </c>
      <c r="H1187" s="731">
        <v>101066</v>
      </c>
      <c r="I1187" s="731">
        <v>1066</v>
      </c>
      <c r="J1187" s="731" t="s">
        <v>1792</v>
      </c>
      <c r="K1187" s="731" t="s">
        <v>1793</v>
      </c>
      <c r="L1187" s="734">
        <v>57.35</v>
      </c>
      <c r="M1187" s="734">
        <v>4</v>
      </c>
      <c r="N1187" s="735">
        <v>229.4</v>
      </c>
    </row>
    <row r="1188" spans="1:14" ht="14.45" customHeight="1" x14ac:dyDescent="0.2">
      <c r="A1188" s="729" t="s">
        <v>588</v>
      </c>
      <c r="B1188" s="730" t="s">
        <v>589</v>
      </c>
      <c r="C1188" s="731" t="s">
        <v>633</v>
      </c>
      <c r="D1188" s="732" t="s">
        <v>634</v>
      </c>
      <c r="E1188" s="733">
        <v>50113013</v>
      </c>
      <c r="F1188" s="732" t="s">
        <v>1741</v>
      </c>
      <c r="G1188" s="731" t="s">
        <v>676</v>
      </c>
      <c r="H1188" s="731">
        <v>207280</v>
      </c>
      <c r="I1188" s="731">
        <v>207280</v>
      </c>
      <c r="J1188" s="731" t="s">
        <v>1795</v>
      </c>
      <c r="K1188" s="731" t="s">
        <v>1796</v>
      </c>
      <c r="L1188" s="734">
        <v>129.82800000000003</v>
      </c>
      <c r="M1188" s="734">
        <v>5</v>
      </c>
      <c r="N1188" s="735">
        <v>649.1400000000001</v>
      </c>
    </row>
    <row r="1189" spans="1:14" ht="14.45" customHeight="1" x14ac:dyDescent="0.2">
      <c r="A1189" s="729" t="s">
        <v>588</v>
      </c>
      <c r="B1189" s="730" t="s">
        <v>589</v>
      </c>
      <c r="C1189" s="731" t="s">
        <v>633</v>
      </c>
      <c r="D1189" s="732" t="s">
        <v>634</v>
      </c>
      <c r="E1189" s="733">
        <v>50113013</v>
      </c>
      <c r="F1189" s="732" t="s">
        <v>1741</v>
      </c>
      <c r="G1189" s="731" t="s">
        <v>676</v>
      </c>
      <c r="H1189" s="731">
        <v>847476</v>
      </c>
      <c r="I1189" s="731">
        <v>112782</v>
      </c>
      <c r="J1189" s="731" t="s">
        <v>1797</v>
      </c>
      <c r="K1189" s="731" t="s">
        <v>1798</v>
      </c>
      <c r="L1189" s="734">
        <v>717.83270833333336</v>
      </c>
      <c r="M1189" s="734">
        <v>2.4</v>
      </c>
      <c r="N1189" s="735">
        <v>1722.7985000000001</v>
      </c>
    </row>
    <row r="1190" spans="1:14" ht="14.45" customHeight="1" x14ac:dyDescent="0.2">
      <c r="A1190" s="729" t="s">
        <v>588</v>
      </c>
      <c r="B1190" s="730" t="s">
        <v>589</v>
      </c>
      <c r="C1190" s="731" t="s">
        <v>633</v>
      </c>
      <c r="D1190" s="732" t="s">
        <v>634</v>
      </c>
      <c r="E1190" s="733">
        <v>50113013</v>
      </c>
      <c r="F1190" s="732" t="s">
        <v>1741</v>
      </c>
      <c r="G1190" s="731" t="s">
        <v>676</v>
      </c>
      <c r="H1190" s="731">
        <v>394618</v>
      </c>
      <c r="I1190" s="731">
        <v>112786</v>
      </c>
      <c r="J1190" s="731" t="s">
        <v>1799</v>
      </c>
      <c r="K1190" s="731" t="s">
        <v>1800</v>
      </c>
      <c r="L1190" s="734">
        <v>335.02999999999992</v>
      </c>
      <c r="M1190" s="734">
        <v>1</v>
      </c>
      <c r="N1190" s="735">
        <v>335.02999999999992</v>
      </c>
    </row>
    <row r="1191" spans="1:14" ht="14.45" customHeight="1" x14ac:dyDescent="0.2">
      <c r="A1191" s="729" t="s">
        <v>588</v>
      </c>
      <c r="B1191" s="730" t="s">
        <v>589</v>
      </c>
      <c r="C1191" s="731" t="s">
        <v>633</v>
      </c>
      <c r="D1191" s="732" t="s">
        <v>634</v>
      </c>
      <c r="E1191" s="733">
        <v>50113013</v>
      </c>
      <c r="F1191" s="732" t="s">
        <v>1741</v>
      </c>
      <c r="G1191" s="731" t="s">
        <v>676</v>
      </c>
      <c r="H1191" s="731">
        <v>96414</v>
      </c>
      <c r="I1191" s="731">
        <v>96414</v>
      </c>
      <c r="J1191" s="731" t="s">
        <v>1801</v>
      </c>
      <c r="K1191" s="731" t="s">
        <v>1802</v>
      </c>
      <c r="L1191" s="734">
        <v>58.609999999999992</v>
      </c>
      <c r="M1191" s="734">
        <v>2</v>
      </c>
      <c r="N1191" s="735">
        <v>117.21999999999998</v>
      </c>
    </row>
    <row r="1192" spans="1:14" ht="14.45" customHeight="1" x14ac:dyDescent="0.2">
      <c r="A1192" s="729" t="s">
        <v>588</v>
      </c>
      <c r="B1192" s="730" t="s">
        <v>589</v>
      </c>
      <c r="C1192" s="731" t="s">
        <v>633</v>
      </c>
      <c r="D1192" s="732" t="s">
        <v>634</v>
      </c>
      <c r="E1192" s="733">
        <v>50113013</v>
      </c>
      <c r="F1192" s="732" t="s">
        <v>1741</v>
      </c>
      <c r="G1192" s="731" t="s">
        <v>676</v>
      </c>
      <c r="H1192" s="731">
        <v>235812</v>
      </c>
      <c r="I1192" s="731">
        <v>235812</v>
      </c>
      <c r="J1192" s="731" t="s">
        <v>1803</v>
      </c>
      <c r="K1192" s="731" t="s">
        <v>924</v>
      </c>
      <c r="L1192" s="734">
        <v>246.76000000000005</v>
      </c>
      <c r="M1192" s="734">
        <v>20</v>
      </c>
      <c r="N1192" s="735">
        <v>4935.2000000000007</v>
      </c>
    </row>
    <row r="1193" spans="1:14" ht="14.45" customHeight="1" x14ac:dyDescent="0.2">
      <c r="A1193" s="729" t="s">
        <v>588</v>
      </c>
      <c r="B1193" s="730" t="s">
        <v>589</v>
      </c>
      <c r="C1193" s="731" t="s">
        <v>633</v>
      </c>
      <c r="D1193" s="732" t="s">
        <v>634</v>
      </c>
      <c r="E1193" s="733">
        <v>50113013</v>
      </c>
      <c r="F1193" s="732" t="s">
        <v>1741</v>
      </c>
      <c r="G1193" s="731" t="s">
        <v>676</v>
      </c>
      <c r="H1193" s="731">
        <v>216199</v>
      </c>
      <c r="I1193" s="731">
        <v>216199</v>
      </c>
      <c r="J1193" s="731" t="s">
        <v>1231</v>
      </c>
      <c r="K1193" s="731" t="s">
        <v>1232</v>
      </c>
      <c r="L1193" s="734">
        <v>86.66</v>
      </c>
      <c r="M1193" s="734">
        <v>4</v>
      </c>
      <c r="N1193" s="735">
        <v>346.64</v>
      </c>
    </row>
    <row r="1194" spans="1:14" ht="14.45" customHeight="1" x14ac:dyDescent="0.2">
      <c r="A1194" s="729" t="s">
        <v>588</v>
      </c>
      <c r="B1194" s="730" t="s">
        <v>589</v>
      </c>
      <c r="C1194" s="731" t="s">
        <v>633</v>
      </c>
      <c r="D1194" s="732" t="s">
        <v>634</v>
      </c>
      <c r="E1194" s="733">
        <v>50113013</v>
      </c>
      <c r="F1194" s="732" t="s">
        <v>1741</v>
      </c>
      <c r="G1194" s="731" t="s">
        <v>676</v>
      </c>
      <c r="H1194" s="731">
        <v>216183</v>
      </c>
      <c r="I1194" s="731">
        <v>216183</v>
      </c>
      <c r="J1194" s="731" t="s">
        <v>2126</v>
      </c>
      <c r="K1194" s="731" t="s">
        <v>1858</v>
      </c>
      <c r="L1194" s="734">
        <v>247.47399999999999</v>
      </c>
      <c r="M1194" s="734">
        <v>10</v>
      </c>
      <c r="N1194" s="735">
        <v>2474.7399999999998</v>
      </c>
    </row>
    <row r="1195" spans="1:14" ht="14.45" customHeight="1" x14ac:dyDescent="0.2">
      <c r="A1195" s="729" t="s">
        <v>588</v>
      </c>
      <c r="B1195" s="730" t="s">
        <v>589</v>
      </c>
      <c r="C1195" s="731" t="s">
        <v>633</v>
      </c>
      <c r="D1195" s="732" t="s">
        <v>634</v>
      </c>
      <c r="E1195" s="733">
        <v>50113013</v>
      </c>
      <c r="F1195" s="732" t="s">
        <v>1741</v>
      </c>
      <c r="G1195" s="731" t="s">
        <v>687</v>
      </c>
      <c r="H1195" s="731">
        <v>216704</v>
      </c>
      <c r="I1195" s="731">
        <v>216704</v>
      </c>
      <c r="J1195" s="731" t="s">
        <v>1804</v>
      </c>
      <c r="K1195" s="731" t="s">
        <v>1805</v>
      </c>
      <c r="L1195" s="734">
        <v>1111</v>
      </c>
      <c r="M1195" s="734">
        <v>2</v>
      </c>
      <c r="N1195" s="735">
        <v>2222</v>
      </c>
    </row>
    <row r="1196" spans="1:14" ht="14.45" customHeight="1" x14ac:dyDescent="0.2">
      <c r="A1196" s="729" t="s">
        <v>588</v>
      </c>
      <c r="B1196" s="730" t="s">
        <v>589</v>
      </c>
      <c r="C1196" s="731" t="s">
        <v>633</v>
      </c>
      <c r="D1196" s="732" t="s">
        <v>634</v>
      </c>
      <c r="E1196" s="733">
        <v>50113013</v>
      </c>
      <c r="F1196" s="732" t="s">
        <v>1741</v>
      </c>
      <c r="G1196" s="731" t="s">
        <v>676</v>
      </c>
      <c r="H1196" s="731">
        <v>192490</v>
      </c>
      <c r="I1196" s="731">
        <v>92490</v>
      </c>
      <c r="J1196" s="731" t="s">
        <v>1806</v>
      </c>
      <c r="K1196" s="731" t="s">
        <v>1807</v>
      </c>
      <c r="L1196" s="734">
        <v>121.01999999999994</v>
      </c>
      <c r="M1196" s="734">
        <v>1</v>
      </c>
      <c r="N1196" s="735">
        <v>121.01999999999994</v>
      </c>
    </row>
    <row r="1197" spans="1:14" ht="14.45" customHeight="1" x14ac:dyDescent="0.2">
      <c r="A1197" s="729" t="s">
        <v>588</v>
      </c>
      <c r="B1197" s="730" t="s">
        <v>589</v>
      </c>
      <c r="C1197" s="731" t="s">
        <v>633</v>
      </c>
      <c r="D1197" s="732" t="s">
        <v>634</v>
      </c>
      <c r="E1197" s="733">
        <v>50113013</v>
      </c>
      <c r="F1197" s="732" t="s">
        <v>1741</v>
      </c>
      <c r="G1197" s="731" t="s">
        <v>676</v>
      </c>
      <c r="H1197" s="731">
        <v>187199</v>
      </c>
      <c r="I1197" s="731">
        <v>87199</v>
      </c>
      <c r="J1197" s="731" t="s">
        <v>1808</v>
      </c>
      <c r="K1197" s="731" t="s">
        <v>1809</v>
      </c>
      <c r="L1197" s="734">
        <v>225.61999999999998</v>
      </c>
      <c r="M1197" s="734">
        <v>10</v>
      </c>
      <c r="N1197" s="735">
        <v>2256.1999999999998</v>
      </c>
    </row>
    <row r="1198" spans="1:14" ht="14.45" customHeight="1" x14ac:dyDescent="0.2">
      <c r="A1198" s="729" t="s">
        <v>588</v>
      </c>
      <c r="B1198" s="730" t="s">
        <v>589</v>
      </c>
      <c r="C1198" s="731" t="s">
        <v>633</v>
      </c>
      <c r="D1198" s="732" t="s">
        <v>634</v>
      </c>
      <c r="E1198" s="733">
        <v>50113013</v>
      </c>
      <c r="F1198" s="732" t="s">
        <v>1741</v>
      </c>
      <c r="G1198" s="731" t="s">
        <v>687</v>
      </c>
      <c r="H1198" s="731">
        <v>173750</v>
      </c>
      <c r="I1198" s="731">
        <v>173750</v>
      </c>
      <c r="J1198" s="731" t="s">
        <v>1812</v>
      </c>
      <c r="K1198" s="731" t="s">
        <v>1813</v>
      </c>
      <c r="L1198" s="734">
        <v>825.08000000000084</v>
      </c>
      <c r="M1198" s="734">
        <v>118</v>
      </c>
      <c r="N1198" s="735">
        <v>97359.440000000104</v>
      </c>
    </row>
    <row r="1199" spans="1:14" ht="14.45" customHeight="1" x14ac:dyDescent="0.2">
      <c r="A1199" s="729" t="s">
        <v>588</v>
      </c>
      <c r="B1199" s="730" t="s">
        <v>589</v>
      </c>
      <c r="C1199" s="731" t="s">
        <v>633</v>
      </c>
      <c r="D1199" s="732" t="s">
        <v>634</v>
      </c>
      <c r="E1199" s="733">
        <v>50113013</v>
      </c>
      <c r="F1199" s="732" t="s">
        <v>1741</v>
      </c>
      <c r="G1199" s="731" t="s">
        <v>329</v>
      </c>
      <c r="H1199" s="731">
        <v>156835</v>
      </c>
      <c r="I1199" s="731">
        <v>156835</v>
      </c>
      <c r="J1199" s="731" t="s">
        <v>1814</v>
      </c>
      <c r="K1199" s="731" t="s">
        <v>1815</v>
      </c>
      <c r="L1199" s="734">
        <v>715</v>
      </c>
      <c r="M1199" s="734">
        <v>38</v>
      </c>
      <c r="N1199" s="735">
        <v>27170</v>
      </c>
    </row>
    <row r="1200" spans="1:14" ht="14.45" customHeight="1" x14ac:dyDescent="0.2">
      <c r="A1200" s="729" t="s">
        <v>588</v>
      </c>
      <c r="B1200" s="730" t="s">
        <v>589</v>
      </c>
      <c r="C1200" s="731" t="s">
        <v>633</v>
      </c>
      <c r="D1200" s="732" t="s">
        <v>634</v>
      </c>
      <c r="E1200" s="733">
        <v>50113013</v>
      </c>
      <c r="F1200" s="732" t="s">
        <v>1741</v>
      </c>
      <c r="G1200" s="731" t="s">
        <v>687</v>
      </c>
      <c r="H1200" s="731">
        <v>224407</v>
      </c>
      <c r="I1200" s="731">
        <v>224407</v>
      </c>
      <c r="J1200" s="731" t="s">
        <v>1816</v>
      </c>
      <c r="K1200" s="731" t="s">
        <v>1817</v>
      </c>
      <c r="L1200" s="734">
        <v>188.46</v>
      </c>
      <c r="M1200" s="734">
        <v>15</v>
      </c>
      <c r="N1200" s="735">
        <v>2826.9</v>
      </c>
    </row>
    <row r="1201" spans="1:14" ht="14.45" customHeight="1" x14ac:dyDescent="0.2">
      <c r="A1201" s="729" t="s">
        <v>588</v>
      </c>
      <c r="B1201" s="730" t="s">
        <v>589</v>
      </c>
      <c r="C1201" s="731" t="s">
        <v>633</v>
      </c>
      <c r="D1201" s="732" t="s">
        <v>634</v>
      </c>
      <c r="E1201" s="733">
        <v>50113013</v>
      </c>
      <c r="F1201" s="732" t="s">
        <v>1741</v>
      </c>
      <c r="G1201" s="731" t="s">
        <v>687</v>
      </c>
      <c r="H1201" s="731">
        <v>242332</v>
      </c>
      <c r="I1201" s="731">
        <v>242332</v>
      </c>
      <c r="J1201" s="731" t="s">
        <v>1816</v>
      </c>
      <c r="K1201" s="731" t="s">
        <v>1818</v>
      </c>
      <c r="L1201" s="734">
        <v>376.91999999999996</v>
      </c>
      <c r="M1201" s="734">
        <v>2.5</v>
      </c>
      <c r="N1201" s="735">
        <v>942.29999999999984</v>
      </c>
    </row>
    <row r="1202" spans="1:14" ht="14.45" customHeight="1" x14ac:dyDescent="0.2">
      <c r="A1202" s="729" t="s">
        <v>588</v>
      </c>
      <c r="B1202" s="730" t="s">
        <v>589</v>
      </c>
      <c r="C1202" s="731" t="s">
        <v>633</v>
      </c>
      <c r="D1202" s="732" t="s">
        <v>634</v>
      </c>
      <c r="E1202" s="733">
        <v>50113013</v>
      </c>
      <c r="F1202" s="732" t="s">
        <v>1741</v>
      </c>
      <c r="G1202" s="731" t="s">
        <v>676</v>
      </c>
      <c r="H1202" s="731">
        <v>207116</v>
      </c>
      <c r="I1202" s="731">
        <v>207116</v>
      </c>
      <c r="J1202" s="731" t="s">
        <v>1823</v>
      </c>
      <c r="K1202" s="731" t="s">
        <v>1824</v>
      </c>
      <c r="L1202" s="734">
        <v>419.09999999999997</v>
      </c>
      <c r="M1202" s="734">
        <v>1</v>
      </c>
      <c r="N1202" s="735">
        <v>419.09999999999997</v>
      </c>
    </row>
    <row r="1203" spans="1:14" ht="14.45" customHeight="1" x14ac:dyDescent="0.2">
      <c r="A1203" s="729" t="s">
        <v>588</v>
      </c>
      <c r="B1203" s="730" t="s">
        <v>589</v>
      </c>
      <c r="C1203" s="731" t="s">
        <v>633</v>
      </c>
      <c r="D1203" s="732" t="s">
        <v>634</v>
      </c>
      <c r="E1203" s="733">
        <v>50113013</v>
      </c>
      <c r="F1203" s="732" t="s">
        <v>1741</v>
      </c>
      <c r="G1203" s="731" t="s">
        <v>676</v>
      </c>
      <c r="H1203" s="731">
        <v>101076</v>
      </c>
      <c r="I1203" s="731">
        <v>1076</v>
      </c>
      <c r="J1203" s="731" t="s">
        <v>1825</v>
      </c>
      <c r="K1203" s="731" t="s">
        <v>1352</v>
      </c>
      <c r="L1203" s="734">
        <v>78.226923076923072</v>
      </c>
      <c r="M1203" s="734">
        <v>13</v>
      </c>
      <c r="N1203" s="735">
        <v>1016.9499999999999</v>
      </c>
    </row>
    <row r="1204" spans="1:14" ht="14.45" customHeight="1" x14ac:dyDescent="0.2">
      <c r="A1204" s="729" t="s">
        <v>588</v>
      </c>
      <c r="B1204" s="730" t="s">
        <v>589</v>
      </c>
      <c r="C1204" s="731" t="s">
        <v>633</v>
      </c>
      <c r="D1204" s="732" t="s">
        <v>634</v>
      </c>
      <c r="E1204" s="733">
        <v>50113013</v>
      </c>
      <c r="F1204" s="732" t="s">
        <v>1741</v>
      </c>
      <c r="G1204" s="731" t="s">
        <v>676</v>
      </c>
      <c r="H1204" s="731">
        <v>498890</v>
      </c>
      <c r="I1204" s="731">
        <v>9999999</v>
      </c>
      <c r="J1204" s="731" t="s">
        <v>1830</v>
      </c>
      <c r="K1204" s="731" t="s">
        <v>1831</v>
      </c>
      <c r="L1204" s="734">
        <v>2112</v>
      </c>
      <c r="M1204" s="734">
        <v>6.66</v>
      </c>
      <c r="N1204" s="735">
        <v>14065.92</v>
      </c>
    </row>
    <row r="1205" spans="1:14" ht="14.45" customHeight="1" x14ac:dyDescent="0.2">
      <c r="A1205" s="729" t="s">
        <v>588</v>
      </c>
      <c r="B1205" s="730" t="s">
        <v>589</v>
      </c>
      <c r="C1205" s="731" t="s">
        <v>633</v>
      </c>
      <c r="D1205" s="732" t="s">
        <v>634</v>
      </c>
      <c r="E1205" s="733">
        <v>50113013</v>
      </c>
      <c r="F1205" s="732" t="s">
        <v>1741</v>
      </c>
      <c r="G1205" s="731" t="s">
        <v>676</v>
      </c>
      <c r="H1205" s="731">
        <v>113424</v>
      </c>
      <c r="I1205" s="731">
        <v>9999999</v>
      </c>
      <c r="J1205" s="731" t="s">
        <v>1832</v>
      </c>
      <c r="K1205" s="731" t="s">
        <v>1833</v>
      </c>
      <c r="L1205" s="734">
        <v>2336.0050000000001</v>
      </c>
      <c r="M1205" s="734">
        <v>4</v>
      </c>
      <c r="N1205" s="735">
        <v>9344.02</v>
      </c>
    </row>
    <row r="1206" spans="1:14" ht="14.45" customHeight="1" x14ac:dyDescent="0.2">
      <c r="A1206" s="729" t="s">
        <v>588</v>
      </c>
      <c r="B1206" s="730" t="s">
        <v>589</v>
      </c>
      <c r="C1206" s="731" t="s">
        <v>633</v>
      </c>
      <c r="D1206" s="732" t="s">
        <v>634</v>
      </c>
      <c r="E1206" s="733">
        <v>50113013</v>
      </c>
      <c r="F1206" s="732" t="s">
        <v>1741</v>
      </c>
      <c r="G1206" s="731" t="s">
        <v>687</v>
      </c>
      <c r="H1206" s="731">
        <v>113453</v>
      </c>
      <c r="I1206" s="731">
        <v>113453</v>
      </c>
      <c r="J1206" s="731" t="s">
        <v>1834</v>
      </c>
      <c r="K1206" s="731" t="s">
        <v>1835</v>
      </c>
      <c r="L1206" s="734">
        <v>1390.4973333333332</v>
      </c>
      <c r="M1206" s="734">
        <v>15</v>
      </c>
      <c r="N1206" s="735">
        <v>20857.46</v>
      </c>
    </row>
    <row r="1207" spans="1:14" ht="14.45" customHeight="1" x14ac:dyDescent="0.2">
      <c r="A1207" s="729" t="s">
        <v>588</v>
      </c>
      <c r="B1207" s="730" t="s">
        <v>589</v>
      </c>
      <c r="C1207" s="731" t="s">
        <v>633</v>
      </c>
      <c r="D1207" s="732" t="s">
        <v>634</v>
      </c>
      <c r="E1207" s="733">
        <v>50113013</v>
      </c>
      <c r="F1207" s="732" t="s">
        <v>1741</v>
      </c>
      <c r="G1207" s="731" t="s">
        <v>329</v>
      </c>
      <c r="H1207" s="731">
        <v>141263</v>
      </c>
      <c r="I1207" s="731">
        <v>141263</v>
      </c>
      <c r="J1207" s="731" t="s">
        <v>1836</v>
      </c>
      <c r="K1207" s="731" t="s">
        <v>1837</v>
      </c>
      <c r="L1207" s="734">
        <v>95.05</v>
      </c>
      <c r="M1207" s="734">
        <v>80</v>
      </c>
      <c r="N1207" s="735">
        <v>7604</v>
      </c>
    </row>
    <row r="1208" spans="1:14" ht="14.45" customHeight="1" x14ac:dyDescent="0.2">
      <c r="A1208" s="729" t="s">
        <v>588</v>
      </c>
      <c r="B1208" s="730" t="s">
        <v>589</v>
      </c>
      <c r="C1208" s="731" t="s">
        <v>633</v>
      </c>
      <c r="D1208" s="732" t="s">
        <v>634</v>
      </c>
      <c r="E1208" s="733">
        <v>50113013</v>
      </c>
      <c r="F1208" s="732" t="s">
        <v>1741</v>
      </c>
      <c r="G1208" s="731" t="s">
        <v>676</v>
      </c>
      <c r="H1208" s="731">
        <v>502239</v>
      </c>
      <c r="I1208" s="731">
        <v>9999999</v>
      </c>
      <c r="J1208" s="731" t="s">
        <v>1839</v>
      </c>
      <c r="K1208" s="731" t="s">
        <v>1833</v>
      </c>
      <c r="L1208" s="734">
        <v>2090</v>
      </c>
      <c r="M1208" s="734">
        <v>5</v>
      </c>
      <c r="N1208" s="735">
        <v>10450</v>
      </c>
    </row>
    <row r="1209" spans="1:14" ht="14.45" customHeight="1" x14ac:dyDescent="0.2">
      <c r="A1209" s="729" t="s">
        <v>588</v>
      </c>
      <c r="B1209" s="730" t="s">
        <v>589</v>
      </c>
      <c r="C1209" s="731" t="s">
        <v>633</v>
      </c>
      <c r="D1209" s="732" t="s">
        <v>634</v>
      </c>
      <c r="E1209" s="733">
        <v>50113013</v>
      </c>
      <c r="F1209" s="732" t="s">
        <v>1741</v>
      </c>
      <c r="G1209" s="731" t="s">
        <v>687</v>
      </c>
      <c r="H1209" s="731">
        <v>126127</v>
      </c>
      <c r="I1209" s="731">
        <v>26127</v>
      </c>
      <c r="J1209" s="731" t="s">
        <v>1851</v>
      </c>
      <c r="K1209" s="731" t="s">
        <v>1852</v>
      </c>
      <c r="L1209" s="734">
        <v>2237.73</v>
      </c>
      <c r="M1209" s="734">
        <v>42.5</v>
      </c>
      <c r="N1209" s="735">
        <v>95103.524999999994</v>
      </c>
    </row>
    <row r="1210" spans="1:14" ht="14.45" customHeight="1" x14ac:dyDescent="0.2">
      <c r="A1210" s="729" t="s">
        <v>588</v>
      </c>
      <c r="B1210" s="730" t="s">
        <v>589</v>
      </c>
      <c r="C1210" s="731" t="s">
        <v>633</v>
      </c>
      <c r="D1210" s="732" t="s">
        <v>634</v>
      </c>
      <c r="E1210" s="733">
        <v>50113013</v>
      </c>
      <c r="F1210" s="732" t="s">
        <v>1741</v>
      </c>
      <c r="G1210" s="731" t="s">
        <v>687</v>
      </c>
      <c r="H1210" s="731">
        <v>166269</v>
      </c>
      <c r="I1210" s="731">
        <v>166269</v>
      </c>
      <c r="J1210" s="731" t="s">
        <v>1855</v>
      </c>
      <c r="K1210" s="731" t="s">
        <v>1856</v>
      </c>
      <c r="L1210" s="734">
        <v>52.88000000000001</v>
      </c>
      <c r="M1210" s="734">
        <v>100</v>
      </c>
      <c r="N1210" s="735">
        <v>5288.0000000000009</v>
      </c>
    </row>
    <row r="1211" spans="1:14" ht="14.45" customHeight="1" x14ac:dyDescent="0.2">
      <c r="A1211" s="729" t="s">
        <v>588</v>
      </c>
      <c r="B1211" s="730" t="s">
        <v>589</v>
      </c>
      <c r="C1211" s="731" t="s">
        <v>633</v>
      </c>
      <c r="D1211" s="732" t="s">
        <v>634</v>
      </c>
      <c r="E1211" s="733">
        <v>50113013</v>
      </c>
      <c r="F1211" s="732" t="s">
        <v>1741</v>
      </c>
      <c r="G1211" s="731" t="s">
        <v>687</v>
      </c>
      <c r="H1211" s="731">
        <v>166265</v>
      </c>
      <c r="I1211" s="731">
        <v>166265</v>
      </c>
      <c r="J1211" s="731" t="s">
        <v>1857</v>
      </c>
      <c r="K1211" s="731" t="s">
        <v>1858</v>
      </c>
      <c r="L1211" s="734">
        <v>33.387142857142855</v>
      </c>
      <c r="M1211" s="734">
        <v>35</v>
      </c>
      <c r="N1211" s="735">
        <v>1168.55</v>
      </c>
    </row>
    <row r="1212" spans="1:14" ht="14.45" customHeight="1" x14ac:dyDescent="0.2">
      <c r="A1212" s="729" t="s">
        <v>588</v>
      </c>
      <c r="B1212" s="730" t="s">
        <v>589</v>
      </c>
      <c r="C1212" s="731" t="s">
        <v>633</v>
      </c>
      <c r="D1212" s="732" t="s">
        <v>634</v>
      </c>
      <c r="E1212" s="733">
        <v>50113013</v>
      </c>
      <c r="F1212" s="732" t="s">
        <v>1741</v>
      </c>
      <c r="G1212" s="731" t="s">
        <v>329</v>
      </c>
      <c r="H1212" s="731">
        <v>103708</v>
      </c>
      <c r="I1212" s="731">
        <v>3708</v>
      </c>
      <c r="J1212" s="731" t="s">
        <v>1863</v>
      </c>
      <c r="K1212" s="731" t="s">
        <v>1864</v>
      </c>
      <c r="L1212" s="734">
        <v>1134.8800000000001</v>
      </c>
      <c r="M1212" s="734">
        <v>5</v>
      </c>
      <c r="N1212" s="735">
        <v>5674.4000000000005</v>
      </c>
    </row>
    <row r="1213" spans="1:14" ht="14.45" customHeight="1" x14ac:dyDescent="0.2">
      <c r="A1213" s="729" t="s">
        <v>588</v>
      </c>
      <c r="B1213" s="730" t="s">
        <v>589</v>
      </c>
      <c r="C1213" s="731" t="s">
        <v>633</v>
      </c>
      <c r="D1213" s="732" t="s">
        <v>634</v>
      </c>
      <c r="E1213" s="733">
        <v>50113014</v>
      </c>
      <c r="F1213" s="732" t="s">
        <v>1865</v>
      </c>
      <c r="G1213" s="731" t="s">
        <v>676</v>
      </c>
      <c r="H1213" s="731">
        <v>113798</v>
      </c>
      <c r="I1213" s="731">
        <v>13798</v>
      </c>
      <c r="J1213" s="731" t="s">
        <v>1868</v>
      </c>
      <c r="K1213" s="731" t="s">
        <v>1869</v>
      </c>
      <c r="L1213" s="734">
        <v>115.2</v>
      </c>
      <c r="M1213" s="734">
        <v>1</v>
      </c>
      <c r="N1213" s="735">
        <v>115.2</v>
      </c>
    </row>
    <row r="1214" spans="1:14" ht="14.45" customHeight="1" x14ac:dyDescent="0.2">
      <c r="A1214" s="729" t="s">
        <v>588</v>
      </c>
      <c r="B1214" s="730" t="s">
        <v>589</v>
      </c>
      <c r="C1214" s="731" t="s">
        <v>633</v>
      </c>
      <c r="D1214" s="732" t="s">
        <v>634</v>
      </c>
      <c r="E1214" s="733">
        <v>50113014</v>
      </c>
      <c r="F1214" s="732" t="s">
        <v>1865</v>
      </c>
      <c r="G1214" s="731" t="s">
        <v>676</v>
      </c>
      <c r="H1214" s="731">
        <v>186397</v>
      </c>
      <c r="I1214" s="731">
        <v>86397</v>
      </c>
      <c r="J1214" s="731" t="s">
        <v>2127</v>
      </c>
      <c r="K1214" s="731" t="s">
        <v>2128</v>
      </c>
      <c r="L1214" s="734">
        <v>104.33500000000001</v>
      </c>
      <c r="M1214" s="734">
        <v>4</v>
      </c>
      <c r="N1214" s="735">
        <v>417.34000000000003</v>
      </c>
    </row>
    <row r="1215" spans="1:14" ht="14.45" customHeight="1" x14ac:dyDescent="0.2">
      <c r="A1215" s="729" t="s">
        <v>588</v>
      </c>
      <c r="B1215" s="730" t="s">
        <v>589</v>
      </c>
      <c r="C1215" s="731" t="s">
        <v>633</v>
      </c>
      <c r="D1215" s="732" t="s">
        <v>634</v>
      </c>
      <c r="E1215" s="733">
        <v>50113014</v>
      </c>
      <c r="F1215" s="732" t="s">
        <v>1865</v>
      </c>
      <c r="G1215" s="731" t="s">
        <v>687</v>
      </c>
      <c r="H1215" s="731">
        <v>64942</v>
      </c>
      <c r="I1215" s="731">
        <v>64942</v>
      </c>
      <c r="J1215" s="731" t="s">
        <v>2129</v>
      </c>
      <c r="K1215" s="731" t="s">
        <v>2130</v>
      </c>
      <c r="L1215" s="734">
        <v>669.0999999999998</v>
      </c>
      <c r="M1215" s="734">
        <v>7</v>
      </c>
      <c r="N1215" s="735">
        <v>4683.6999999999989</v>
      </c>
    </row>
    <row r="1216" spans="1:14" ht="14.45" customHeight="1" x14ac:dyDescent="0.2">
      <c r="A1216" s="729" t="s">
        <v>588</v>
      </c>
      <c r="B1216" s="730" t="s">
        <v>589</v>
      </c>
      <c r="C1216" s="731" t="s">
        <v>633</v>
      </c>
      <c r="D1216" s="732" t="s">
        <v>634</v>
      </c>
      <c r="E1216" s="733">
        <v>50113014</v>
      </c>
      <c r="F1216" s="732" t="s">
        <v>1865</v>
      </c>
      <c r="G1216" s="731" t="s">
        <v>687</v>
      </c>
      <c r="H1216" s="731">
        <v>164401</v>
      </c>
      <c r="I1216" s="731">
        <v>164401</v>
      </c>
      <c r="J1216" s="731" t="s">
        <v>1872</v>
      </c>
      <c r="K1216" s="731" t="s">
        <v>1874</v>
      </c>
      <c r="L1216" s="734">
        <v>319.00000108584879</v>
      </c>
      <c r="M1216" s="734">
        <v>53.5</v>
      </c>
      <c r="N1216" s="735">
        <v>17066.500058092912</v>
      </c>
    </row>
    <row r="1217" spans="1:14" ht="14.45" customHeight="1" x14ac:dyDescent="0.2">
      <c r="A1217" s="729" t="s">
        <v>588</v>
      </c>
      <c r="B1217" s="730" t="s">
        <v>589</v>
      </c>
      <c r="C1217" s="731" t="s">
        <v>633</v>
      </c>
      <c r="D1217" s="732" t="s">
        <v>634</v>
      </c>
      <c r="E1217" s="733">
        <v>50113014</v>
      </c>
      <c r="F1217" s="732" t="s">
        <v>1865</v>
      </c>
      <c r="G1217" s="731" t="s">
        <v>687</v>
      </c>
      <c r="H1217" s="731">
        <v>164407</v>
      </c>
      <c r="I1217" s="731">
        <v>164407</v>
      </c>
      <c r="J1217" s="731" t="s">
        <v>1872</v>
      </c>
      <c r="K1217" s="731" t="s">
        <v>1873</v>
      </c>
      <c r="L1217" s="734">
        <v>656.12714285714276</v>
      </c>
      <c r="M1217" s="734">
        <v>3.5</v>
      </c>
      <c r="N1217" s="735">
        <v>2296.4449999999997</v>
      </c>
    </row>
    <row r="1218" spans="1:14" ht="14.45" customHeight="1" x14ac:dyDescent="0.2">
      <c r="A1218" s="729" t="s">
        <v>588</v>
      </c>
      <c r="B1218" s="730" t="s">
        <v>589</v>
      </c>
      <c r="C1218" s="731" t="s">
        <v>633</v>
      </c>
      <c r="D1218" s="732" t="s">
        <v>634</v>
      </c>
      <c r="E1218" s="733">
        <v>50113014</v>
      </c>
      <c r="F1218" s="732" t="s">
        <v>1865</v>
      </c>
      <c r="G1218" s="731" t="s">
        <v>676</v>
      </c>
      <c r="H1218" s="731">
        <v>129428</v>
      </c>
      <c r="I1218" s="731">
        <v>500720</v>
      </c>
      <c r="J1218" s="731" t="s">
        <v>1875</v>
      </c>
      <c r="K1218" s="731" t="s">
        <v>1876</v>
      </c>
      <c r="L1218" s="734">
        <v>3630</v>
      </c>
      <c r="M1218" s="734">
        <v>95</v>
      </c>
      <c r="N1218" s="735">
        <v>344850</v>
      </c>
    </row>
    <row r="1219" spans="1:14" ht="14.45" customHeight="1" x14ac:dyDescent="0.2">
      <c r="A1219" s="729" t="s">
        <v>588</v>
      </c>
      <c r="B1219" s="730" t="s">
        <v>589</v>
      </c>
      <c r="C1219" s="731" t="s">
        <v>612</v>
      </c>
      <c r="D1219" s="732" t="s">
        <v>613</v>
      </c>
      <c r="E1219" s="733">
        <v>50113001</v>
      </c>
      <c r="F1219" s="732" t="s">
        <v>675</v>
      </c>
      <c r="G1219" s="731" t="s">
        <v>676</v>
      </c>
      <c r="H1219" s="731">
        <v>100362</v>
      </c>
      <c r="I1219" s="731">
        <v>362</v>
      </c>
      <c r="J1219" s="731" t="s">
        <v>677</v>
      </c>
      <c r="K1219" s="731" t="s">
        <v>678</v>
      </c>
      <c r="L1219" s="734">
        <v>72.515833333333333</v>
      </c>
      <c r="M1219" s="734">
        <v>84</v>
      </c>
      <c r="N1219" s="735">
        <v>6091.33</v>
      </c>
    </row>
    <row r="1220" spans="1:14" ht="14.45" customHeight="1" x14ac:dyDescent="0.2">
      <c r="A1220" s="729" t="s">
        <v>588</v>
      </c>
      <c r="B1220" s="730" t="s">
        <v>589</v>
      </c>
      <c r="C1220" s="731" t="s">
        <v>612</v>
      </c>
      <c r="D1220" s="732" t="s">
        <v>613</v>
      </c>
      <c r="E1220" s="733">
        <v>50113001</v>
      </c>
      <c r="F1220" s="732" t="s">
        <v>675</v>
      </c>
      <c r="G1220" s="731" t="s">
        <v>676</v>
      </c>
      <c r="H1220" s="731">
        <v>167547</v>
      </c>
      <c r="I1220" s="731">
        <v>67547</v>
      </c>
      <c r="J1220" s="731" t="s">
        <v>679</v>
      </c>
      <c r="K1220" s="731" t="s">
        <v>680</v>
      </c>
      <c r="L1220" s="734">
        <v>46.76740740740739</v>
      </c>
      <c r="M1220" s="734">
        <v>162</v>
      </c>
      <c r="N1220" s="735">
        <v>7576.319999999997</v>
      </c>
    </row>
    <row r="1221" spans="1:14" ht="14.45" customHeight="1" x14ac:dyDescent="0.2">
      <c r="A1221" s="729" t="s">
        <v>588</v>
      </c>
      <c r="B1221" s="730" t="s">
        <v>589</v>
      </c>
      <c r="C1221" s="731" t="s">
        <v>612</v>
      </c>
      <c r="D1221" s="732" t="s">
        <v>613</v>
      </c>
      <c r="E1221" s="733">
        <v>50113001</v>
      </c>
      <c r="F1221" s="732" t="s">
        <v>675</v>
      </c>
      <c r="G1221" s="731" t="s">
        <v>676</v>
      </c>
      <c r="H1221" s="731">
        <v>223855</v>
      </c>
      <c r="I1221" s="731">
        <v>223855</v>
      </c>
      <c r="J1221" s="731" t="s">
        <v>767</v>
      </c>
      <c r="K1221" s="731" t="s">
        <v>768</v>
      </c>
      <c r="L1221" s="734">
        <v>165</v>
      </c>
      <c r="M1221" s="734">
        <v>8</v>
      </c>
      <c r="N1221" s="735">
        <v>1320</v>
      </c>
    </row>
    <row r="1222" spans="1:14" ht="14.45" customHeight="1" x14ac:dyDescent="0.2">
      <c r="A1222" s="729" t="s">
        <v>588</v>
      </c>
      <c r="B1222" s="730" t="s">
        <v>589</v>
      </c>
      <c r="C1222" s="731" t="s">
        <v>612</v>
      </c>
      <c r="D1222" s="732" t="s">
        <v>613</v>
      </c>
      <c r="E1222" s="733">
        <v>50113001</v>
      </c>
      <c r="F1222" s="732" t="s">
        <v>675</v>
      </c>
      <c r="G1222" s="731" t="s">
        <v>676</v>
      </c>
      <c r="H1222" s="731">
        <v>845369</v>
      </c>
      <c r="I1222" s="731">
        <v>107987</v>
      </c>
      <c r="J1222" s="731" t="s">
        <v>771</v>
      </c>
      <c r="K1222" s="731" t="s">
        <v>772</v>
      </c>
      <c r="L1222" s="734">
        <v>111.22588235294118</v>
      </c>
      <c r="M1222" s="734">
        <v>34</v>
      </c>
      <c r="N1222" s="735">
        <v>3781.6800000000003</v>
      </c>
    </row>
    <row r="1223" spans="1:14" ht="14.45" customHeight="1" x14ac:dyDescent="0.2">
      <c r="A1223" s="729" t="s">
        <v>588</v>
      </c>
      <c r="B1223" s="730" t="s">
        <v>589</v>
      </c>
      <c r="C1223" s="731" t="s">
        <v>612</v>
      </c>
      <c r="D1223" s="732" t="s">
        <v>613</v>
      </c>
      <c r="E1223" s="733">
        <v>50113001</v>
      </c>
      <c r="F1223" s="732" t="s">
        <v>675</v>
      </c>
      <c r="G1223" s="731" t="s">
        <v>676</v>
      </c>
      <c r="H1223" s="731">
        <v>110555</v>
      </c>
      <c r="I1223" s="731">
        <v>10555</v>
      </c>
      <c r="J1223" s="731" t="s">
        <v>786</v>
      </c>
      <c r="K1223" s="731" t="s">
        <v>787</v>
      </c>
      <c r="L1223" s="734">
        <v>254.98</v>
      </c>
      <c r="M1223" s="734">
        <v>3</v>
      </c>
      <c r="N1223" s="735">
        <v>764.93999999999994</v>
      </c>
    </row>
    <row r="1224" spans="1:14" ht="14.45" customHeight="1" x14ac:dyDescent="0.2">
      <c r="A1224" s="729" t="s">
        <v>588</v>
      </c>
      <c r="B1224" s="730" t="s">
        <v>589</v>
      </c>
      <c r="C1224" s="731" t="s">
        <v>612</v>
      </c>
      <c r="D1224" s="732" t="s">
        <v>613</v>
      </c>
      <c r="E1224" s="733">
        <v>50113001</v>
      </c>
      <c r="F1224" s="732" t="s">
        <v>675</v>
      </c>
      <c r="G1224" s="731" t="s">
        <v>676</v>
      </c>
      <c r="H1224" s="731">
        <v>173390</v>
      </c>
      <c r="I1224" s="731">
        <v>173390</v>
      </c>
      <c r="J1224" s="731" t="s">
        <v>793</v>
      </c>
      <c r="K1224" s="731" t="s">
        <v>794</v>
      </c>
      <c r="L1224" s="734">
        <v>411.95</v>
      </c>
      <c r="M1224" s="734">
        <v>22.2</v>
      </c>
      <c r="N1224" s="735">
        <v>9145.2899999999991</v>
      </c>
    </row>
    <row r="1225" spans="1:14" ht="14.45" customHeight="1" x14ac:dyDescent="0.2">
      <c r="A1225" s="729" t="s">
        <v>588</v>
      </c>
      <c r="B1225" s="730" t="s">
        <v>589</v>
      </c>
      <c r="C1225" s="731" t="s">
        <v>612</v>
      </c>
      <c r="D1225" s="732" t="s">
        <v>613</v>
      </c>
      <c r="E1225" s="733">
        <v>50113001</v>
      </c>
      <c r="F1225" s="732" t="s">
        <v>675</v>
      </c>
      <c r="G1225" s="731" t="s">
        <v>676</v>
      </c>
      <c r="H1225" s="731">
        <v>187822</v>
      </c>
      <c r="I1225" s="731">
        <v>87822</v>
      </c>
      <c r="J1225" s="731" t="s">
        <v>797</v>
      </c>
      <c r="K1225" s="731" t="s">
        <v>798</v>
      </c>
      <c r="L1225" s="734">
        <v>1301.03</v>
      </c>
      <c r="M1225" s="734">
        <v>4</v>
      </c>
      <c r="N1225" s="735">
        <v>5204.12</v>
      </c>
    </row>
    <row r="1226" spans="1:14" ht="14.45" customHeight="1" x14ac:dyDescent="0.2">
      <c r="A1226" s="729" t="s">
        <v>588</v>
      </c>
      <c r="B1226" s="730" t="s">
        <v>589</v>
      </c>
      <c r="C1226" s="731" t="s">
        <v>612</v>
      </c>
      <c r="D1226" s="732" t="s">
        <v>613</v>
      </c>
      <c r="E1226" s="733">
        <v>50113001</v>
      </c>
      <c r="F1226" s="732" t="s">
        <v>675</v>
      </c>
      <c r="G1226" s="731" t="s">
        <v>676</v>
      </c>
      <c r="H1226" s="731">
        <v>243863</v>
      </c>
      <c r="I1226" s="731">
        <v>243863</v>
      </c>
      <c r="J1226" s="731" t="s">
        <v>805</v>
      </c>
      <c r="K1226" s="731" t="s">
        <v>806</v>
      </c>
      <c r="L1226" s="734">
        <v>57.531379310344818</v>
      </c>
      <c r="M1226" s="734">
        <v>29</v>
      </c>
      <c r="N1226" s="735">
        <v>1668.4099999999996</v>
      </c>
    </row>
    <row r="1227" spans="1:14" ht="14.45" customHeight="1" x14ac:dyDescent="0.2">
      <c r="A1227" s="729" t="s">
        <v>588</v>
      </c>
      <c r="B1227" s="730" t="s">
        <v>589</v>
      </c>
      <c r="C1227" s="731" t="s">
        <v>612</v>
      </c>
      <c r="D1227" s="732" t="s">
        <v>613</v>
      </c>
      <c r="E1227" s="733">
        <v>50113001</v>
      </c>
      <c r="F1227" s="732" t="s">
        <v>675</v>
      </c>
      <c r="G1227" s="731" t="s">
        <v>676</v>
      </c>
      <c r="H1227" s="731">
        <v>243864</v>
      </c>
      <c r="I1227" s="731">
        <v>243864</v>
      </c>
      <c r="J1227" s="731" t="s">
        <v>805</v>
      </c>
      <c r="K1227" s="731" t="s">
        <v>746</v>
      </c>
      <c r="L1227" s="734">
        <v>65.355555555555569</v>
      </c>
      <c r="M1227" s="734">
        <v>18</v>
      </c>
      <c r="N1227" s="735">
        <v>1176.4000000000003</v>
      </c>
    </row>
    <row r="1228" spans="1:14" ht="14.45" customHeight="1" x14ac:dyDescent="0.2">
      <c r="A1228" s="729" t="s">
        <v>588</v>
      </c>
      <c r="B1228" s="730" t="s">
        <v>589</v>
      </c>
      <c r="C1228" s="731" t="s">
        <v>612</v>
      </c>
      <c r="D1228" s="732" t="s">
        <v>613</v>
      </c>
      <c r="E1228" s="733">
        <v>50113001</v>
      </c>
      <c r="F1228" s="732" t="s">
        <v>675</v>
      </c>
      <c r="G1228" s="731" t="s">
        <v>676</v>
      </c>
      <c r="H1228" s="731">
        <v>100392</v>
      </c>
      <c r="I1228" s="731">
        <v>392</v>
      </c>
      <c r="J1228" s="731" t="s">
        <v>807</v>
      </c>
      <c r="K1228" s="731" t="s">
        <v>808</v>
      </c>
      <c r="L1228" s="734">
        <v>57.585309734513274</v>
      </c>
      <c r="M1228" s="734">
        <v>113</v>
      </c>
      <c r="N1228" s="735">
        <v>6507.14</v>
      </c>
    </row>
    <row r="1229" spans="1:14" ht="14.45" customHeight="1" x14ac:dyDescent="0.2">
      <c r="A1229" s="729" t="s">
        <v>588</v>
      </c>
      <c r="B1229" s="730" t="s">
        <v>589</v>
      </c>
      <c r="C1229" s="731" t="s">
        <v>612</v>
      </c>
      <c r="D1229" s="732" t="s">
        <v>613</v>
      </c>
      <c r="E1229" s="733">
        <v>50113001</v>
      </c>
      <c r="F1229" s="732" t="s">
        <v>675</v>
      </c>
      <c r="G1229" s="731" t="s">
        <v>676</v>
      </c>
      <c r="H1229" s="731">
        <v>100394</v>
      </c>
      <c r="I1229" s="731">
        <v>394</v>
      </c>
      <c r="J1229" s="731" t="s">
        <v>2131</v>
      </c>
      <c r="K1229" s="731" t="s">
        <v>2132</v>
      </c>
      <c r="L1229" s="734">
        <v>65.650000000000006</v>
      </c>
      <c r="M1229" s="734">
        <v>8</v>
      </c>
      <c r="N1229" s="735">
        <v>525.20000000000005</v>
      </c>
    </row>
    <row r="1230" spans="1:14" ht="14.45" customHeight="1" x14ac:dyDescent="0.2">
      <c r="A1230" s="729" t="s">
        <v>588</v>
      </c>
      <c r="B1230" s="730" t="s">
        <v>589</v>
      </c>
      <c r="C1230" s="731" t="s">
        <v>612</v>
      </c>
      <c r="D1230" s="732" t="s">
        <v>613</v>
      </c>
      <c r="E1230" s="733">
        <v>50113001</v>
      </c>
      <c r="F1230" s="732" t="s">
        <v>675</v>
      </c>
      <c r="G1230" s="731" t="s">
        <v>676</v>
      </c>
      <c r="H1230" s="731">
        <v>205021</v>
      </c>
      <c r="I1230" s="731">
        <v>205021</v>
      </c>
      <c r="J1230" s="731" t="s">
        <v>2133</v>
      </c>
      <c r="K1230" s="731" t="s">
        <v>2134</v>
      </c>
      <c r="L1230" s="734">
        <v>352</v>
      </c>
      <c r="M1230" s="734">
        <v>10</v>
      </c>
      <c r="N1230" s="735">
        <v>3520</v>
      </c>
    </row>
    <row r="1231" spans="1:14" ht="14.45" customHeight="1" x14ac:dyDescent="0.2">
      <c r="A1231" s="729" t="s">
        <v>588</v>
      </c>
      <c r="B1231" s="730" t="s">
        <v>589</v>
      </c>
      <c r="C1231" s="731" t="s">
        <v>612</v>
      </c>
      <c r="D1231" s="732" t="s">
        <v>613</v>
      </c>
      <c r="E1231" s="733">
        <v>50113001</v>
      </c>
      <c r="F1231" s="732" t="s">
        <v>675</v>
      </c>
      <c r="G1231" s="731" t="s">
        <v>687</v>
      </c>
      <c r="H1231" s="731">
        <v>231703</v>
      </c>
      <c r="I1231" s="731">
        <v>231703</v>
      </c>
      <c r="J1231" s="731" t="s">
        <v>821</v>
      </c>
      <c r="K1231" s="731" t="s">
        <v>822</v>
      </c>
      <c r="L1231" s="734">
        <v>91.742000000000004</v>
      </c>
      <c r="M1231" s="734">
        <v>5</v>
      </c>
      <c r="N1231" s="735">
        <v>458.71000000000004</v>
      </c>
    </row>
    <row r="1232" spans="1:14" ht="14.45" customHeight="1" x14ac:dyDescent="0.2">
      <c r="A1232" s="729" t="s">
        <v>588</v>
      </c>
      <c r="B1232" s="730" t="s">
        <v>589</v>
      </c>
      <c r="C1232" s="731" t="s">
        <v>612</v>
      </c>
      <c r="D1232" s="732" t="s">
        <v>613</v>
      </c>
      <c r="E1232" s="733">
        <v>50113001</v>
      </c>
      <c r="F1232" s="732" t="s">
        <v>675</v>
      </c>
      <c r="G1232" s="731" t="s">
        <v>676</v>
      </c>
      <c r="H1232" s="731">
        <v>231857</v>
      </c>
      <c r="I1232" s="731">
        <v>231857</v>
      </c>
      <c r="J1232" s="731" t="s">
        <v>845</v>
      </c>
      <c r="K1232" s="731" t="s">
        <v>806</v>
      </c>
      <c r="L1232" s="734">
        <v>189.53</v>
      </c>
      <c r="M1232" s="734">
        <v>3</v>
      </c>
      <c r="N1232" s="735">
        <v>568.59</v>
      </c>
    </row>
    <row r="1233" spans="1:14" ht="14.45" customHeight="1" x14ac:dyDescent="0.2">
      <c r="A1233" s="729" t="s">
        <v>588</v>
      </c>
      <c r="B1233" s="730" t="s">
        <v>589</v>
      </c>
      <c r="C1233" s="731" t="s">
        <v>612</v>
      </c>
      <c r="D1233" s="732" t="s">
        <v>613</v>
      </c>
      <c r="E1233" s="733">
        <v>50113001</v>
      </c>
      <c r="F1233" s="732" t="s">
        <v>675</v>
      </c>
      <c r="G1233" s="731" t="s">
        <v>676</v>
      </c>
      <c r="H1233" s="731">
        <v>847180</v>
      </c>
      <c r="I1233" s="731">
        <v>500225</v>
      </c>
      <c r="J1233" s="731" t="s">
        <v>846</v>
      </c>
      <c r="K1233" s="731" t="s">
        <v>329</v>
      </c>
      <c r="L1233" s="734">
        <v>24259.029393939392</v>
      </c>
      <c r="M1233" s="734">
        <v>11</v>
      </c>
      <c r="N1233" s="735">
        <v>266849.3233333333</v>
      </c>
    </row>
    <row r="1234" spans="1:14" ht="14.45" customHeight="1" x14ac:dyDescent="0.2">
      <c r="A1234" s="729" t="s">
        <v>588</v>
      </c>
      <c r="B1234" s="730" t="s">
        <v>589</v>
      </c>
      <c r="C1234" s="731" t="s">
        <v>612</v>
      </c>
      <c r="D1234" s="732" t="s">
        <v>613</v>
      </c>
      <c r="E1234" s="733">
        <v>50113001</v>
      </c>
      <c r="F1234" s="732" t="s">
        <v>675</v>
      </c>
      <c r="G1234" s="731" t="s">
        <v>676</v>
      </c>
      <c r="H1234" s="731">
        <v>139968</v>
      </c>
      <c r="I1234" s="731">
        <v>139968</v>
      </c>
      <c r="J1234" s="731" t="s">
        <v>681</v>
      </c>
      <c r="K1234" s="731" t="s">
        <v>682</v>
      </c>
      <c r="L1234" s="734">
        <v>69.549999999999983</v>
      </c>
      <c r="M1234" s="734">
        <v>15</v>
      </c>
      <c r="N1234" s="735">
        <v>1043.2499999999998</v>
      </c>
    </row>
    <row r="1235" spans="1:14" ht="14.45" customHeight="1" x14ac:dyDescent="0.2">
      <c r="A1235" s="729" t="s">
        <v>588</v>
      </c>
      <c r="B1235" s="730" t="s">
        <v>589</v>
      </c>
      <c r="C1235" s="731" t="s">
        <v>612</v>
      </c>
      <c r="D1235" s="732" t="s">
        <v>613</v>
      </c>
      <c r="E1235" s="733">
        <v>50113001</v>
      </c>
      <c r="F1235" s="732" t="s">
        <v>675</v>
      </c>
      <c r="G1235" s="731" t="s">
        <v>676</v>
      </c>
      <c r="H1235" s="731">
        <v>100409</v>
      </c>
      <c r="I1235" s="731">
        <v>409</v>
      </c>
      <c r="J1235" s="731" t="s">
        <v>857</v>
      </c>
      <c r="K1235" s="731" t="s">
        <v>707</v>
      </c>
      <c r="L1235" s="734">
        <v>78.793076923076896</v>
      </c>
      <c r="M1235" s="734">
        <v>13</v>
      </c>
      <c r="N1235" s="735">
        <v>1024.3099999999997</v>
      </c>
    </row>
    <row r="1236" spans="1:14" ht="14.45" customHeight="1" x14ac:dyDescent="0.2">
      <c r="A1236" s="729" t="s">
        <v>588</v>
      </c>
      <c r="B1236" s="730" t="s">
        <v>589</v>
      </c>
      <c r="C1236" s="731" t="s">
        <v>612</v>
      </c>
      <c r="D1236" s="732" t="s">
        <v>613</v>
      </c>
      <c r="E1236" s="733">
        <v>50113001</v>
      </c>
      <c r="F1236" s="732" t="s">
        <v>675</v>
      </c>
      <c r="G1236" s="731" t="s">
        <v>676</v>
      </c>
      <c r="H1236" s="731">
        <v>187814</v>
      </c>
      <c r="I1236" s="731">
        <v>87814</v>
      </c>
      <c r="J1236" s="731" t="s">
        <v>683</v>
      </c>
      <c r="K1236" s="731" t="s">
        <v>684</v>
      </c>
      <c r="L1236" s="734">
        <v>535.03</v>
      </c>
      <c r="M1236" s="734">
        <v>10</v>
      </c>
      <c r="N1236" s="735">
        <v>5350.2999999999993</v>
      </c>
    </row>
    <row r="1237" spans="1:14" ht="14.45" customHeight="1" x14ac:dyDescent="0.2">
      <c r="A1237" s="729" t="s">
        <v>588</v>
      </c>
      <c r="B1237" s="730" t="s">
        <v>589</v>
      </c>
      <c r="C1237" s="731" t="s">
        <v>612</v>
      </c>
      <c r="D1237" s="732" t="s">
        <v>613</v>
      </c>
      <c r="E1237" s="733">
        <v>50113001</v>
      </c>
      <c r="F1237" s="732" t="s">
        <v>675</v>
      </c>
      <c r="G1237" s="731" t="s">
        <v>687</v>
      </c>
      <c r="H1237" s="731">
        <v>848765</v>
      </c>
      <c r="I1237" s="731">
        <v>107938</v>
      </c>
      <c r="J1237" s="731" t="s">
        <v>917</v>
      </c>
      <c r="K1237" s="731" t="s">
        <v>919</v>
      </c>
      <c r="L1237" s="734">
        <v>128.53833333333336</v>
      </c>
      <c r="M1237" s="734">
        <v>6</v>
      </c>
      <c r="N1237" s="735">
        <v>771.23000000000013</v>
      </c>
    </row>
    <row r="1238" spans="1:14" ht="14.45" customHeight="1" x14ac:dyDescent="0.2">
      <c r="A1238" s="729" t="s">
        <v>588</v>
      </c>
      <c r="B1238" s="730" t="s">
        <v>589</v>
      </c>
      <c r="C1238" s="731" t="s">
        <v>612</v>
      </c>
      <c r="D1238" s="732" t="s">
        <v>613</v>
      </c>
      <c r="E1238" s="733">
        <v>50113001</v>
      </c>
      <c r="F1238" s="732" t="s">
        <v>675</v>
      </c>
      <c r="G1238" s="731" t="s">
        <v>676</v>
      </c>
      <c r="H1238" s="731">
        <v>193105</v>
      </c>
      <c r="I1238" s="731">
        <v>93105</v>
      </c>
      <c r="J1238" s="731" t="s">
        <v>927</v>
      </c>
      <c r="K1238" s="731" t="s">
        <v>929</v>
      </c>
      <c r="L1238" s="734">
        <v>208.20285714285714</v>
      </c>
      <c r="M1238" s="734">
        <v>14</v>
      </c>
      <c r="N1238" s="735">
        <v>2914.84</v>
      </c>
    </row>
    <row r="1239" spans="1:14" ht="14.45" customHeight="1" x14ac:dyDescent="0.2">
      <c r="A1239" s="729" t="s">
        <v>588</v>
      </c>
      <c r="B1239" s="730" t="s">
        <v>589</v>
      </c>
      <c r="C1239" s="731" t="s">
        <v>612</v>
      </c>
      <c r="D1239" s="732" t="s">
        <v>613</v>
      </c>
      <c r="E1239" s="733">
        <v>50113001</v>
      </c>
      <c r="F1239" s="732" t="s">
        <v>675</v>
      </c>
      <c r="G1239" s="731" t="s">
        <v>676</v>
      </c>
      <c r="H1239" s="731">
        <v>184090</v>
      </c>
      <c r="I1239" s="731">
        <v>84090</v>
      </c>
      <c r="J1239" s="731" t="s">
        <v>690</v>
      </c>
      <c r="K1239" s="731" t="s">
        <v>691</v>
      </c>
      <c r="L1239" s="734">
        <v>59.87210227272724</v>
      </c>
      <c r="M1239" s="734">
        <v>176</v>
      </c>
      <c r="N1239" s="735">
        <v>10537.489999999994</v>
      </c>
    </row>
    <row r="1240" spans="1:14" ht="14.45" customHeight="1" x14ac:dyDescent="0.2">
      <c r="A1240" s="729" t="s">
        <v>588</v>
      </c>
      <c r="B1240" s="730" t="s">
        <v>589</v>
      </c>
      <c r="C1240" s="731" t="s">
        <v>612</v>
      </c>
      <c r="D1240" s="732" t="s">
        <v>613</v>
      </c>
      <c r="E1240" s="733">
        <v>50113001</v>
      </c>
      <c r="F1240" s="732" t="s">
        <v>675</v>
      </c>
      <c r="G1240" s="731" t="s">
        <v>676</v>
      </c>
      <c r="H1240" s="731">
        <v>104071</v>
      </c>
      <c r="I1240" s="731">
        <v>4071</v>
      </c>
      <c r="J1240" s="731" t="s">
        <v>962</v>
      </c>
      <c r="K1240" s="731" t="s">
        <v>963</v>
      </c>
      <c r="L1240" s="734">
        <v>223.26111111111115</v>
      </c>
      <c r="M1240" s="734">
        <v>9</v>
      </c>
      <c r="N1240" s="735">
        <v>2009.3500000000004</v>
      </c>
    </row>
    <row r="1241" spans="1:14" ht="14.45" customHeight="1" x14ac:dyDescent="0.2">
      <c r="A1241" s="729" t="s">
        <v>588</v>
      </c>
      <c r="B1241" s="730" t="s">
        <v>589</v>
      </c>
      <c r="C1241" s="731" t="s">
        <v>612</v>
      </c>
      <c r="D1241" s="732" t="s">
        <v>613</v>
      </c>
      <c r="E1241" s="733">
        <v>50113001</v>
      </c>
      <c r="F1241" s="732" t="s">
        <v>675</v>
      </c>
      <c r="G1241" s="731" t="s">
        <v>676</v>
      </c>
      <c r="H1241" s="731">
        <v>154539</v>
      </c>
      <c r="I1241" s="731">
        <v>54539</v>
      </c>
      <c r="J1241" s="731" t="s">
        <v>968</v>
      </c>
      <c r="K1241" s="731" t="s">
        <v>969</v>
      </c>
      <c r="L1241" s="734">
        <v>60.148333333333333</v>
      </c>
      <c r="M1241" s="734">
        <v>24</v>
      </c>
      <c r="N1241" s="735">
        <v>1443.56</v>
      </c>
    </row>
    <row r="1242" spans="1:14" ht="14.45" customHeight="1" x14ac:dyDescent="0.2">
      <c r="A1242" s="729" t="s">
        <v>588</v>
      </c>
      <c r="B1242" s="730" t="s">
        <v>589</v>
      </c>
      <c r="C1242" s="731" t="s">
        <v>612</v>
      </c>
      <c r="D1242" s="732" t="s">
        <v>613</v>
      </c>
      <c r="E1242" s="733">
        <v>50113001</v>
      </c>
      <c r="F1242" s="732" t="s">
        <v>675</v>
      </c>
      <c r="G1242" s="731" t="s">
        <v>676</v>
      </c>
      <c r="H1242" s="731">
        <v>23987</v>
      </c>
      <c r="I1242" s="731">
        <v>23987</v>
      </c>
      <c r="J1242" s="731" t="s">
        <v>982</v>
      </c>
      <c r="K1242" s="731" t="s">
        <v>983</v>
      </c>
      <c r="L1242" s="734">
        <v>168.23535714285717</v>
      </c>
      <c r="M1242" s="734">
        <v>28</v>
      </c>
      <c r="N1242" s="735">
        <v>4710.5900000000011</v>
      </c>
    </row>
    <row r="1243" spans="1:14" ht="14.45" customHeight="1" x14ac:dyDescent="0.2">
      <c r="A1243" s="729" t="s">
        <v>588</v>
      </c>
      <c r="B1243" s="730" t="s">
        <v>589</v>
      </c>
      <c r="C1243" s="731" t="s">
        <v>612</v>
      </c>
      <c r="D1243" s="732" t="s">
        <v>613</v>
      </c>
      <c r="E1243" s="733">
        <v>50113001</v>
      </c>
      <c r="F1243" s="732" t="s">
        <v>675</v>
      </c>
      <c r="G1243" s="731" t="s">
        <v>329</v>
      </c>
      <c r="H1243" s="731">
        <v>215474</v>
      </c>
      <c r="I1243" s="731">
        <v>215474</v>
      </c>
      <c r="J1243" s="731" t="s">
        <v>989</v>
      </c>
      <c r="K1243" s="731" t="s">
        <v>990</v>
      </c>
      <c r="L1243" s="734">
        <v>531.37999999999988</v>
      </c>
      <c r="M1243" s="734">
        <v>21</v>
      </c>
      <c r="N1243" s="735">
        <v>11158.979999999998</v>
      </c>
    </row>
    <row r="1244" spans="1:14" ht="14.45" customHeight="1" x14ac:dyDescent="0.2">
      <c r="A1244" s="729" t="s">
        <v>588</v>
      </c>
      <c r="B1244" s="730" t="s">
        <v>589</v>
      </c>
      <c r="C1244" s="731" t="s">
        <v>612</v>
      </c>
      <c r="D1244" s="732" t="s">
        <v>613</v>
      </c>
      <c r="E1244" s="733">
        <v>50113001</v>
      </c>
      <c r="F1244" s="732" t="s">
        <v>675</v>
      </c>
      <c r="G1244" s="731" t="s">
        <v>676</v>
      </c>
      <c r="H1244" s="731">
        <v>225888</v>
      </c>
      <c r="I1244" s="731">
        <v>225888</v>
      </c>
      <c r="J1244" s="731" t="s">
        <v>2135</v>
      </c>
      <c r="K1244" s="731" t="s">
        <v>2136</v>
      </c>
      <c r="L1244" s="734">
        <v>690.58</v>
      </c>
      <c r="M1244" s="734">
        <v>4</v>
      </c>
      <c r="N1244" s="735">
        <v>2762.32</v>
      </c>
    </row>
    <row r="1245" spans="1:14" ht="14.45" customHeight="1" x14ac:dyDescent="0.2">
      <c r="A1245" s="729" t="s">
        <v>588</v>
      </c>
      <c r="B1245" s="730" t="s">
        <v>589</v>
      </c>
      <c r="C1245" s="731" t="s">
        <v>612</v>
      </c>
      <c r="D1245" s="732" t="s">
        <v>613</v>
      </c>
      <c r="E1245" s="733">
        <v>50113001</v>
      </c>
      <c r="F1245" s="732" t="s">
        <v>675</v>
      </c>
      <c r="G1245" s="731" t="s">
        <v>676</v>
      </c>
      <c r="H1245" s="731">
        <v>447</v>
      </c>
      <c r="I1245" s="731">
        <v>447</v>
      </c>
      <c r="J1245" s="731" t="s">
        <v>2137</v>
      </c>
      <c r="K1245" s="731" t="s">
        <v>2138</v>
      </c>
      <c r="L1245" s="734">
        <v>179.01116129032249</v>
      </c>
      <c r="M1245" s="734">
        <v>155</v>
      </c>
      <c r="N1245" s="735">
        <v>27746.729999999985</v>
      </c>
    </row>
    <row r="1246" spans="1:14" ht="14.45" customHeight="1" x14ac:dyDescent="0.2">
      <c r="A1246" s="729" t="s">
        <v>588</v>
      </c>
      <c r="B1246" s="730" t="s">
        <v>589</v>
      </c>
      <c r="C1246" s="731" t="s">
        <v>612</v>
      </c>
      <c r="D1246" s="732" t="s">
        <v>613</v>
      </c>
      <c r="E1246" s="733">
        <v>50113001</v>
      </c>
      <c r="F1246" s="732" t="s">
        <v>675</v>
      </c>
      <c r="G1246" s="731" t="s">
        <v>676</v>
      </c>
      <c r="H1246" s="731">
        <v>149990</v>
      </c>
      <c r="I1246" s="731">
        <v>49990</v>
      </c>
      <c r="J1246" s="731" t="s">
        <v>1039</v>
      </c>
      <c r="K1246" s="731" t="s">
        <v>1041</v>
      </c>
      <c r="L1246" s="734">
        <v>169.99</v>
      </c>
      <c r="M1246" s="734">
        <v>9</v>
      </c>
      <c r="N1246" s="735">
        <v>1529.91</v>
      </c>
    </row>
    <row r="1247" spans="1:14" ht="14.45" customHeight="1" x14ac:dyDescent="0.2">
      <c r="A1247" s="729" t="s">
        <v>588</v>
      </c>
      <c r="B1247" s="730" t="s">
        <v>589</v>
      </c>
      <c r="C1247" s="731" t="s">
        <v>612</v>
      </c>
      <c r="D1247" s="732" t="s">
        <v>613</v>
      </c>
      <c r="E1247" s="733">
        <v>50113001</v>
      </c>
      <c r="F1247" s="732" t="s">
        <v>675</v>
      </c>
      <c r="G1247" s="731" t="s">
        <v>687</v>
      </c>
      <c r="H1247" s="731">
        <v>214036</v>
      </c>
      <c r="I1247" s="731">
        <v>214036</v>
      </c>
      <c r="J1247" s="731" t="s">
        <v>1063</v>
      </c>
      <c r="K1247" s="731" t="s">
        <v>1064</v>
      </c>
      <c r="L1247" s="734">
        <v>40.35</v>
      </c>
      <c r="M1247" s="734">
        <v>6</v>
      </c>
      <c r="N1247" s="735">
        <v>242.10000000000002</v>
      </c>
    </row>
    <row r="1248" spans="1:14" ht="14.45" customHeight="1" x14ac:dyDescent="0.2">
      <c r="A1248" s="729" t="s">
        <v>588</v>
      </c>
      <c r="B1248" s="730" t="s">
        <v>589</v>
      </c>
      <c r="C1248" s="731" t="s">
        <v>612</v>
      </c>
      <c r="D1248" s="732" t="s">
        <v>613</v>
      </c>
      <c r="E1248" s="733">
        <v>50113001</v>
      </c>
      <c r="F1248" s="732" t="s">
        <v>675</v>
      </c>
      <c r="G1248" s="731" t="s">
        <v>687</v>
      </c>
      <c r="H1248" s="731">
        <v>239807</v>
      </c>
      <c r="I1248" s="731">
        <v>239807</v>
      </c>
      <c r="J1248" s="731" t="s">
        <v>1063</v>
      </c>
      <c r="K1248" s="731" t="s">
        <v>1064</v>
      </c>
      <c r="L1248" s="734">
        <v>40.384999999999998</v>
      </c>
      <c r="M1248" s="734">
        <v>8</v>
      </c>
      <c r="N1248" s="735">
        <v>323.08</v>
      </c>
    </row>
    <row r="1249" spans="1:14" ht="14.45" customHeight="1" x14ac:dyDescent="0.2">
      <c r="A1249" s="729" t="s">
        <v>588</v>
      </c>
      <c r="B1249" s="730" t="s">
        <v>589</v>
      </c>
      <c r="C1249" s="731" t="s">
        <v>612</v>
      </c>
      <c r="D1249" s="732" t="s">
        <v>613</v>
      </c>
      <c r="E1249" s="733">
        <v>50113001</v>
      </c>
      <c r="F1249" s="732" t="s">
        <v>675</v>
      </c>
      <c r="G1249" s="731" t="s">
        <v>676</v>
      </c>
      <c r="H1249" s="731">
        <v>221744</v>
      </c>
      <c r="I1249" s="731">
        <v>221744</v>
      </c>
      <c r="J1249" s="731" t="s">
        <v>1069</v>
      </c>
      <c r="K1249" s="731" t="s">
        <v>1070</v>
      </c>
      <c r="L1249" s="734">
        <v>33.000001847685979</v>
      </c>
      <c r="M1249" s="734">
        <v>6</v>
      </c>
      <c r="N1249" s="735">
        <v>198.00001108611588</v>
      </c>
    </row>
    <row r="1250" spans="1:14" ht="14.45" customHeight="1" x14ac:dyDescent="0.2">
      <c r="A1250" s="729" t="s">
        <v>588</v>
      </c>
      <c r="B1250" s="730" t="s">
        <v>589</v>
      </c>
      <c r="C1250" s="731" t="s">
        <v>612</v>
      </c>
      <c r="D1250" s="732" t="s">
        <v>613</v>
      </c>
      <c r="E1250" s="733">
        <v>50113001</v>
      </c>
      <c r="F1250" s="732" t="s">
        <v>675</v>
      </c>
      <c r="G1250" s="731" t="s">
        <v>676</v>
      </c>
      <c r="H1250" s="731">
        <v>198864</v>
      </c>
      <c r="I1250" s="731">
        <v>98864</v>
      </c>
      <c r="J1250" s="731" t="s">
        <v>692</v>
      </c>
      <c r="K1250" s="731" t="s">
        <v>693</v>
      </c>
      <c r="L1250" s="734">
        <v>537.87000000000012</v>
      </c>
      <c r="M1250" s="734">
        <v>2</v>
      </c>
      <c r="N1250" s="735">
        <v>1075.7400000000002</v>
      </c>
    </row>
    <row r="1251" spans="1:14" ht="14.45" customHeight="1" x14ac:dyDescent="0.2">
      <c r="A1251" s="729" t="s">
        <v>588</v>
      </c>
      <c r="B1251" s="730" t="s">
        <v>589</v>
      </c>
      <c r="C1251" s="731" t="s">
        <v>612</v>
      </c>
      <c r="D1251" s="732" t="s">
        <v>613</v>
      </c>
      <c r="E1251" s="733">
        <v>50113001</v>
      </c>
      <c r="F1251" s="732" t="s">
        <v>675</v>
      </c>
      <c r="G1251" s="731" t="s">
        <v>676</v>
      </c>
      <c r="H1251" s="731">
        <v>198876</v>
      </c>
      <c r="I1251" s="731">
        <v>98876</v>
      </c>
      <c r="J1251" s="731" t="s">
        <v>692</v>
      </c>
      <c r="K1251" s="731" t="s">
        <v>1072</v>
      </c>
      <c r="L1251" s="734">
        <v>255.19999999999993</v>
      </c>
      <c r="M1251" s="734">
        <v>22</v>
      </c>
      <c r="N1251" s="735">
        <v>5614.3999999999987</v>
      </c>
    </row>
    <row r="1252" spans="1:14" ht="14.45" customHeight="1" x14ac:dyDescent="0.2">
      <c r="A1252" s="729" t="s">
        <v>588</v>
      </c>
      <c r="B1252" s="730" t="s">
        <v>589</v>
      </c>
      <c r="C1252" s="731" t="s">
        <v>612</v>
      </c>
      <c r="D1252" s="732" t="s">
        <v>613</v>
      </c>
      <c r="E1252" s="733">
        <v>50113001</v>
      </c>
      <c r="F1252" s="732" t="s">
        <v>675</v>
      </c>
      <c r="G1252" s="731" t="s">
        <v>676</v>
      </c>
      <c r="H1252" s="731">
        <v>165633</v>
      </c>
      <c r="I1252" s="731">
        <v>165751</v>
      </c>
      <c r="J1252" s="731" t="s">
        <v>1073</v>
      </c>
      <c r="K1252" s="731" t="s">
        <v>1074</v>
      </c>
      <c r="L1252" s="734">
        <v>3951.6400000000003</v>
      </c>
      <c r="M1252" s="734">
        <v>19</v>
      </c>
      <c r="N1252" s="735">
        <v>75081.16</v>
      </c>
    </row>
    <row r="1253" spans="1:14" ht="14.45" customHeight="1" x14ac:dyDescent="0.2">
      <c r="A1253" s="729" t="s">
        <v>588</v>
      </c>
      <c r="B1253" s="730" t="s">
        <v>589</v>
      </c>
      <c r="C1253" s="731" t="s">
        <v>612</v>
      </c>
      <c r="D1253" s="732" t="s">
        <v>613</v>
      </c>
      <c r="E1253" s="733">
        <v>50113001</v>
      </c>
      <c r="F1253" s="732" t="s">
        <v>675</v>
      </c>
      <c r="G1253" s="731" t="s">
        <v>676</v>
      </c>
      <c r="H1253" s="731">
        <v>193746</v>
      </c>
      <c r="I1253" s="731">
        <v>93746</v>
      </c>
      <c r="J1253" s="731" t="s">
        <v>1106</v>
      </c>
      <c r="K1253" s="731" t="s">
        <v>1107</v>
      </c>
      <c r="L1253" s="734">
        <v>391.91650000000004</v>
      </c>
      <c r="M1253" s="734">
        <v>20</v>
      </c>
      <c r="N1253" s="735">
        <v>7838.3300000000008</v>
      </c>
    </row>
    <row r="1254" spans="1:14" ht="14.45" customHeight="1" x14ac:dyDescent="0.2">
      <c r="A1254" s="729" t="s">
        <v>588</v>
      </c>
      <c r="B1254" s="730" t="s">
        <v>589</v>
      </c>
      <c r="C1254" s="731" t="s">
        <v>612</v>
      </c>
      <c r="D1254" s="732" t="s">
        <v>613</v>
      </c>
      <c r="E1254" s="733">
        <v>50113001</v>
      </c>
      <c r="F1254" s="732" t="s">
        <v>675</v>
      </c>
      <c r="G1254" s="731" t="s">
        <v>676</v>
      </c>
      <c r="H1254" s="731">
        <v>216572</v>
      </c>
      <c r="I1254" s="731">
        <v>216572</v>
      </c>
      <c r="J1254" s="731" t="s">
        <v>1116</v>
      </c>
      <c r="K1254" s="731" t="s">
        <v>1117</v>
      </c>
      <c r="L1254" s="734">
        <v>37.261372938792931</v>
      </c>
      <c r="M1254" s="734">
        <v>81</v>
      </c>
      <c r="N1254" s="735">
        <v>3018.1712080422271</v>
      </c>
    </row>
    <row r="1255" spans="1:14" ht="14.45" customHeight="1" x14ac:dyDescent="0.2">
      <c r="A1255" s="729" t="s">
        <v>588</v>
      </c>
      <c r="B1255" s="730" t="s">
        <v>589</v>
      </c>
      <c r="C1255" s="731" t="s">
        <v>612</v>
      </c>
      <c r="D1255" s="732" t="s">
        <v>613</v>
      </c>
      <c r="E1255" s="733">
        <v>50113001</v>
      </c>
      <c r="F1255" s="732" t="s">
        <v>675</v>
      </c>
      <c r="G1255" s="731" t="s">
        <v>676</v>
      </c>
      <c r="H1255" s="731">
        <v>235794</v>
      </c>
      <c r="I1255" s="731">
        <v>235794</v>
      </c>
      <c r="J1255" s="731" t="s">
        <v>2139</v>
      </c>
      <c r="K1255" s="731" t="s">
        <v>1123</v>
      </c>
      <c r="L1255" s="734">
        <v>93.79</v>
      </c>
      <c r="M1255" s="734">
        <v>3</v>
      </c>
      <c r="N1255" s="735">
        <v>281.37</v>
      </c>
    </row>
    <row r="1256" spans="1:14" ht="14.45" customHeight="1" x14ac:dyDescent="0.2">
      <c r="A1256" s="729" t="s">
        <v>588</v>
      </c>
      <c r="B1256" s="730" t="s">
        <v>589</v>
      </c>
      <c r="C1256" s="731" t="s">
        <v>612</v>
      </c>
      <c r="D1256" s="732" t="s">
        <v>613</v>
      </c>
      <c r="E1256" s="733">
        <v>50113001</v>
      </c>
      <c r="F1256" s="732" t="s">
        <v>675</v>
      </c>
      <c r="G1256" s="731" t="s">
        <v>676</v>
      </c>
      <c r="H1256" s="731">
        <v>241678</v>
      </c>
      <c r="I1256" s="731">
        <v>241678</v>
      </c>
      <c r="J1256" s="731" t="s">
        <v>1122</v>
      </c>
      <c r="K1256" s="731" t="s">
        <v>1123</v>
      </c>
      <c r="L1256" s="734">
        <v>93.937826086956534</v>
      </c>
      <c r="M1256" s="734">
        <v>46</v>
      </c>
      <c r="N1256" s="735">
        <v>4321.1400000000003</v>
      </c>
    </row>
    <row r="1257" spans="1:14" ht="14.45" customHeight="1" x14ac:dyDescent="0.2">
      <c r="A1257" s="729" t="s">
        <v>588</v>
      </c>
      <c r="B1257" s="730" t="s">
        <v>589</v>
      </c>
      <c r="C1257" s="731" t="s">
        <v>612</v>
      </c>
      <c r="D1257" s="732" t="s">
        <v>613</v>
      </c>
      <c r="E1257" s="733">
        <v>50113001</v>
      </c>
      <c r="F1257" s="732" t="s">
        <v>675</v>
      </c>
      <c r="G1257" s="731" t="s">
        <v>676</v>
      </c>
      <c r="H1257" s="731">
        <v>842703</v>
      </c>
      <c r="I1257" s="731">
        <v>0</v>
      </c>
      <c r="J1257" s="731" t="s">
        <v>2140</v>
      </c>
      <c r="K1257" s="731" t="s">
        <v>329</v>
      </c>
      <c r="L1257" s="734">
        <v>60.185909090909092</v>
      </c>
      <c r="M1257" s="734">
        <v>110</v>
      </c>
      <c r="N1257" s="735">
        <v>6620.45</v>
      </c>
    </row>
    <row r="1258" spans="1:14" ht="14.45" customHeight="1" x14ac:dyDescent="0.2">
      <c r="A1258" s="729" t="s">
        <v>588</v>
      </c>
      <c r="B1258" s="730" t="s">
        <v>589</v>
      </c>
      <c r="C1258" s="731" t="s">
        <v>612</v>
      </c>
      <c r="D1258" s="732" t="s">
        <v>613</v>
      </c>
      <c r="E1258" s="733">
        <v>50113001</v>
      </c>
      <c r="F1258" s="732" t="s">
        <v>675</v>
      </c>
      <c r="G1258" s="731" t="s">
        <v>676</v>
      </c>
      <c r="H1258" s="731">
        <v>51366</v>
      </c>
      <c r="I1258" s="731">
        <v>51366</v>
      </c>
      <c r="J1258" s="731" t="s">
        <v>1124</v>
      </c>
      <c r="K1258" s="731" t="s">
        <v>1127</v>
      </c>
      <c r="L1258" s="734">
        <v>171.59999999999977</v>
      </c>
      <c r="M1258" s="734">
        <v>136</v>
      </c>
      <c r="N1258" s="735">
        <v>23337.599999999969</v>
      </c>
    </row>
    <row r="1259" spans="1:14" ht="14.45" customHeight="1" x14ac:dyDescent="0.2">
      <c r="A1259" s="729" t="s">
        <v>588</v>
      </c>
      <c r="B1259" s="730" t="s">
        <v>589</v>
      </c>
      <c r="C1259" s="731" t="s">
        <v>612</v>
      </c>
      <c r="D1259" s="732" t="s">
        <v>613</v>
      </c>
      <c r="E1259" s="733">
        <v>50113001</v>
      </c>
      <c r="F1259" s="732" t="s">
        <v>675</v>
      </c>
      <c r="G1259" s="731" t="s">
        <v>676</v>
      </c>
      <c r="H1259" s="731">
        <v>51367</v>
      </c>
      <c r="I1259" s="731">
        <v>51367</v>
      </c>
      <c r="J1259" s="731" t="s">
        <v>1124</v>
      </c>
      <c r="K1259" s="731" t="s">
        <v>1125</v>
      </c>
      <c r="L1259" s="734">
        <v>92.949999999999932</v>
      </c>
      <c r="M1259" s="734">
        <v>64</v>
      </c>
      <c r="N1259" s="735">
        <v>5948.7999999999956</v>
      </c>
    </row>
    <row r="1260" spans="1:14" ht="14.45" customHeight="1" x14ac:dyDescent="0.2">
      <c r="A1260" s="729" t="s">
        <v>588</v>
      </c>
      <c r="B1260" s="730" t="s">
        <v>589</v>
      </c>
      <c r="C1260" s="731" t="s">
        <v>612</v>
      </c>
      <c r="D1260" s="732" t="s">
        <v>613</v>
      </c>
      <c r="E1260" s="733">
        <v>50113001</v>
      </c>
      <c r="F1260" s="732" t="s">
        <v>675</v>
      </c>
      <c r="G1260" s="731" t="s">
        <v>676</v>
      </c>
      <c r="H1260" s="731">
        <v>241992</v>
      </c>
      <c r="I1260" s="731">
        <v>241992</v>
      </c>
      <c r="J1260" s="731" t="s">
        <v>1137</v>
      </c>
      <c r="K1260" s="731" t="s">
        <v>1139</v>
      </c>
      <c r="L1260" s="734">
        <v>61.11</v>
      </c>
      <c r="M1260" s="734">
        <v>2</v>
      </c>
      <c r="N1260" s="735">
        <v>122.22</v>
      </c>
    </row>
    <row r="1261" spans="1:14" ht="14.45" customHeight="1" x14ac:dyDescent="0.2">
      <c r="A1261" s="729" t="s">
        <v>588</v>
      </c>
      <c r="B1261" s="730" t="s">
        <v>589</v>
      </c>
      <c r="C1261" s="731" t="s">
        <v>612</v>
      </c>
      <c r="D1261" s="732" t="s">
        <v>613</v>
      </c>
      <c r="E1261" s="733">
        <v>50113001</v>
      </c>
      <c r="F1261" s="732" t="s">
        <v>675</v>
      </c>
      <c r="G1261" s="731" t="s">
        <v>676</v>
      </c>
      <c r="H1261" s="731">
        <v>208988</v>
      </c>
      <c r="I1261" s="731">
        <v>208988</v>
      </c>
      <c r="J1261" s="731" t="s">
        <v>1140</v>
      </c>
      <c r="K1261" s="731" t="s">
        <v>1141</v>
      </c>
      <c r="L1261" s="734">
        <v>555.17001238667774</v>
      </c>
      <c r="M1261" s="734">
        <v>30</v>
      </c>
      <c r="N1261" s="735">
        <v>16655.100371600332</v>
      </c>
    </row>
    <row r="1262" spans="1:14" ht="14.45" customHeight="1" x14ac:dyDescent="0.2">
      <c r="A1262" s="729" t="s">
        <v>588</v>
      </c>
      <c r="B1262" s="730" t="s">
        <v>589</v>
      </c>
      <c r="C1262" s="731" t="s">
        <v>612</v>
      </c>
      <c r="D1262" s="732" t="s">
        <v>613</v>
      </c>
      <c r="E1262" s="733">
        <v>50113001</v>
      </c>
      <c r="F1262" s="732" t="s">
        <v>675</v>
      </c>
      <c r="G1262" s="731" t="s">
        <v>676</v>
      </c>
      <c r="H1262" s="731">
        <v>208990</v>
      </c>
      <c r="I1262" s="731">
        <v>208990</v>
      </c>
      <c r="J1262" s="731" t="s">
        <v>1142</v>
      </c>
      <c r="K1262" s="731" t="s">
        <v>1141</v>
      </c>
      <c r="L1262" s="734">
        <v>668.47000652867098</v>
      </c>
      <c r="M1262" s="734">
        <v>57</v>
      </c>
      <c r="N1262" s="735">
        <v>38102.790372134245</v>
      </c>
    </row>
    <row r="1263" spans="1:14" ht="14.45" customHeight="1" x14ac:dyDescent="0.2">
      <c r="A1263" s="729" t="s">
        <v>588</v>
      </c>
      <c r="B1263" s="730" t="s">
        <v>589</v>
      </c>
      <c r="C1263" s="731" t="s">
        <v>612</v>
      </c>
      <c r="D1263" s="732" t="s">
        <v>613</v>
      </c>
      <c r="E1263" s="733">
        <v>50113001</v>
      </c>
      <c r="F1263" s="732" t="s">
        <v>675</v>
      </c>
      <c r="G1263" s="731" t="s">
        <v>676</v>
      </c>
      <c r="H1263" s="731">
        <v>394712</v>
      </c>
      <c r="I1263" s="731">
        <v>0</v>
      </c>
      <c r="J1263" s="731" t="s">
        <v>1165</v>
      </c>
      <c r="K1263" s="731" t="s">
        <v>1166</v>
      </c>
      <c r="L1263" s="734">
        <v>28.75</v>
      </c>
      <c r="M1263" s="734">
        <v>24</v>
      </c>
      <c r="N1263" s="735">
        <v>690</v>
      </c>
    </row>
    <row r="1264" spans="1:14" ht="14.45" customHeight="1" x14ac:dyDescent="0.2">
      <c r="A1264" s="729" t="s">
        <v>588</v>
      </c>
      <c r="B1264" s="730" t="s">
        <v>589</v>
      </c>
      <c r="C1264" s="731" t="s">
        <v>612</v>
      </c>
      <c r="D1264" s="732" t="s">
        <v>613</v>
      </c>
      <c r="E1264" s="733">
        <v>50113001</v>
      </c>
      <c r="F1264" s="732" t="s">
        <v>675</v>
      </c>
      <c r="G1264" s="731" t="s">
        <v>676</v>
      </c>
      <c r="H1264" s="731">
        <v>901148</v>
      </c>
      <c r="I1264" s="731">
        <v>0</v>
      </c>
      <c r="J1264" s="731" t="s">
        <v>2141</v>
      </c>
      <c r="K1264" s="731" t="s">
        <v>2142</v>
      </c>
      <c r="L1264" s="734">
        <v>117.55589427560639</v>
      </c>
      <c r="M1264" s="734">
        <v>140</v>
      </c>
      <c r="N1264" s="735">
        <v>16457.825198584895</v>
      </c>
    </row>
    <row r="1265" spans="1:14" ht="14.45" customHeight="1" x14ac:dyDescent="0.2">
      <c r="A1265" s="729" t="s">
        <v>588</v>
      </c>
      <c r="B1265" s="730" t="s">
        <v>589</v>
      </c>
      <c r="C1265" s="731" t="s">
        <v>612</v>
      </c>
      <c r="D1265" s="732" t="s">
        <v>613</v>
      </c>
      <c r="E1265" s="733">
        <v>50113001</v>
      </c>
      <c r="F1265" s="732" t="s">
        <v>675</v>
      </c>
      <c r="G1265" s="731" t="s">
        <v>676</v>
      </c>
      <c r="H1265" s="731">
        <v>134822</v>
      </c>
      <c r="I1265" s="731">
        <v>134822</v>
      </c>
      <c r="J1265" s="731" t="s">
        <v>1188</v>
      </c>
      <c r="K1265" s="731" t="s">
        <v>1189</v>
      </c>
      <c r="L1265" s="734">
        <v>207.562034883721</v>
      </c>
      <c r="M1265" s="734">
        <v>172</v>
      </c>
      <c r="N1265" s="735">
        <v>35700.670000000013</v>
      </c>
    </row>
    <row r="1266" spans="1:14" ht="14.45" customHeight="1" x14ac:dyDescent="0.2">
      <c r="A1266" s="729" t="s">
        <v>588</v>
      </c>
      <c r="B1266" s="730" t="s">
        <v>589</v>
      </c>
      <c r="C1266" s="731" t="s">
        <v>612</v>
      </c>
      <c r="D1266" s="732" t="s">
        <v>613</v>
      </c>
      <c r="E1266" s="733">
        <v>50113001</v>
      </c>
      <c r="F1266" s="732" t="s">
        <v>675</v>
      </c>
      <c r="G1266" s="731" t="s">
        <v>676</v>
      </c>
      <c r="H1266" s="731">
        <v>134821</v>
      </c>
      <c r="I1266" s="731">
        <v>134821</v>
      </c>
      <c r="J1266" s="731" t="s">
        <v>1190</v>
      </c>
      <c r="K1266" s="731" t="s">
        <v>1191</v>
      </c>
      <c r="L1266" s="734">
        <v>375.43337662337638</v>
      </c>
      <c r="M1266" s="734">
        <v>231</v>
      </c>
      <c r="N1266" s="735">
        <v>86725.109999999942</v>
      </c>
    </row>
    <row r="1267" spans="1:14" ht="14.45" customHeight="1" x14ac:dyDescent="0.2">
      <c r="A1267" s="729" t="s">
        <v>588</v>
      </c>
      <c r="B1267" s="730" t="s">
        <v>589</v>
      </c>
      <c r="C1267" s="731" t="s">
        <v>612</v>
      </c>
      <c r="D1267" s="732" t="s">
        <v>613</v>
      </c>
      <c r="E1267" s="733">
        <v>50113001</v>
      </c>
      <c r="F1267" s="732" t="s">
        <v>675</v>
      </c>
      <c r="G1267" s="731" t="s">
        <v>676</v>
      </c>
      <c r="H1267" s="731">
        <v>134824</v>
      </c>
      <c r="I1267" s="731">
        <v>134824</v>
      </c>
      <c r="J1267" s="731" t="s">
        <v>1192</v>
      </c>
      <c r="K1267" s="731" t="s">
        <v>1193</v>
      </c>
      <c r="L1267" s="734">
        <v>326.47132000000062</v>
      </c>
      <c r="M1267" s="734">
        <v>325</v>
      </c>
      <c r="N1267" s="735">
        <v>106103.17900000019</v>
      </c>
    </row>
    <row r="1268" spans="1:14" ht="14.45" customHeight="1" x14ac:dyDescent="0.2">
      <c r="A1268" s="729" t="s">
        <v>588</v>
      </c>
      <c r="B1268" s="730" t="s">
        <v>589</v>
      </c>
      <c r="C1268" s="731" t="s">
        <v>612</v>
      </c>
      <c r="D1268" s="732" t="s">
        <v>613</v>
      </c>
      <c r="E1268" s="733">
        <v>50113001</v>
      </c>
      <c r="F1268" s="732" t="s">
        <v>675</v>
      </c>
      <c r="G1268" s="731" t="s">
        <v>676</v>
      </c>
      <c r="H1268" s="731">
        <v>107678</v>
      </c>
      <c r="I1268" s="731">
        <v>107678</v>
      </c>
      <c r="J1268" s="731" t="s">
        <v>1210</v>
      </c>
      <c r="K1268" s="731" t="s">
        <v>2143</v>
      </c>
      <c r="L1268" s="734">
        <v>487.8060000000001</v>
      </c>
      <c r="M1268" s="734">
        <v>3</v>
      </c>
      <c r="N1268" s="735">
        <v>1463.4180000000003</v>
      </c>
    </row>
    <row r="1269" spans="1:14" ht="14.45" customHeight="1" x14ac:dyDescent="0.2">
      <c r="A1269" s="729" t="s">
        <v>588</v>
      </c>
      <c r="B1269" s="730" t="s">
        <v>589</v>
      </c>
      <c r="C1269" s="731" t="s">
        <v>612</v>
      </c>
      <c r="D1269" s="732" t="s">
        <v>613</v>
      </c>
      <c r="E1269" s="733">
        <v>50113001</v>
      </c>
      <c r="F1269" s="732" t="s">
        <v>675</v>
      </c>
      <c r="G1269" s="731" t="s">
        <v>676</v>
      </c>
      <c r="H1269" s="731">
        <v>995129</v>
      </c>
      <c r="I1269" s="731">
        <v>0</v>
      </c>
      <c r="J1269" s="731" t="s">
        <v>1239</v>
      </c>
      <c r="K1269" s="731" t="s">
        <v>329</v>
      </c>
      <c r="L1269" s="734">
        <v>54.999998749453141</v>
      </c>
      <c r="M1269" s="734">
        <v>36</v>
      </c>
      <c r="N1269" s="735">
        <v>1979.9999549803131</v>
      </c>
    </row>
    <row r="1270" spans="1:14" ht="14.45" customHeight="1" x14ac:dyDescent="0.2">
      <c r="A1270" s="729" t="s">
        <v>588</v>
      </c>
      <c r="B1270" s="730" t="s">
        <v>589</v>
      </c>
      <c r="C1270" s="731" t="s">
        <v>612</v>
      </c>
      <c r="D1270" s="732" t="s">
        <v>613</v>
      </c>
      <c r="E1270" s="733">
        <v>50113001</v>
      </c>
      <c r="F1270" s="732" t="s">
        <v>675</v>
      </c>
      <c r="G1270" s="731" t="s">
        <v>687</v>
      </c>
      <c r="H1270" s="731">
        <v>197125</v>
      </c>
      <c r="I1270" s="731">
        <v>197125</v>
      </c>
      <c r="J1270" s="731" t="s">
        <v>700</v>
      </c>
      <c r="K1270" s="731" t="s">
        <v>701</v>
      </c>
      <c r="L1270" s="734">
        <v>124.69509490164729</v>
      </c>
      <c r="M1270" s="734">
        <v>369</v>
      </c>
      <c r="N1270" s="735">
        <v>46012.490018707853</v>
      </c>
    </row>
    <row r="1271" spans="1:14" ht="14.45" customHeight="1" x14ac:dyDescent="0.2">
      <c r="A1271" s="729" t="s">
        <v>588</v>
      </c>
      <c r="B1271" s="730" t="s">
        <v>589</v>
      </c>
      <c r="C1271" s="731" t="s">
        <v>612</v>
      </c>
      <c r="D1271" s="732" t="s">
        <v>613</v>
      </c>
      <c r="E1271" s="733">
        <v>50113001</v>
      </c>
      <c r="F1271" s="732" t="s">
        <v>675</v>
      </c>
      <c r="G1271" s="731" t="s">
        <v>676</v>
      </c>
      <c r="H1271" s="731">
        <v>185812</v>
      </c>
      <c r="I1271" s="731">
        <v>85812</v>
      </c>
      <c r="J1271" s="731" t="s">
        <v>702</v>
      </c>
      <c r="K1271" s="731" t="s">
        <v>703</v>
      </c>
      <c r="L1271" s="734">
        <v>47.114444444444445</v>
      </c>
      <c r="M1271" s="734">
        <v>9</v>
      </c>
      <c r="N1271" s="735">
        <v>424.03</v>
      </c>
    </row>
    <row r="1272" spans="1:14" ht="14.45" customHeight="1" x14ac:dyDescent="0.2">
      <c r="A1272" s="729" t="s">
        <v>588</v>
      </c>
      <c r="B1272" s="730" t="s">
        <v>589</v>
      </c>
      <c r="C1272" s="731" t="s">
        <v>612</v>
      </c>
      <c r="D1272" s="732" t="s">
        <v>613</v>
      </c>
      <c r="E1272" s="733">
        <v>50113001</v>
      </c>
      <c r="F1272" s="732" t="s">
        <v>675</v>
      </c>
      <c r="G1272" s="731" t="s">
        <v>676</v>
      </c>
      <c r="H1272" s="731">
        <v>231541</v>
      </c>
      <c r="I1272" s="731">
        <v>231541</v>
      </c>
      <c r="J1272" s="731" t="s">
        <v>704</v>
      </c>
      <c r="K1272" s="731" t="s">
        <v>705</v>
      </c>
      <c r="L1272" s="734">
        <v>80.689999999999984</v>
      </c>
      <c r="M1272" s="734">
        <v>5</v>
      </c>
      <c r="N1272" s="735">
        <v>403.44999999999993</v>
      </c>
    </row>
    <row r="1273" spans="1:14" ht="14.45" customHeight="1" x14ac:dyDescent="0.2">
      <c r="A1273" s="729" t="s">
        <v>588</v>
      </c>
      <c r="B1273" s="730" t="s">
        <v>589</v>
      </c>
      <c r="C1273" s="731" t="s">
        <v>612</v>
      </c>
      <c r="D1273" s="732" t="s">
        <v>613</v>
      </c>
      <c r="E1273" s="733">
        <v>50113001</v>
      </c>
      <c r="F1273" s="732" t="s">
        <v>675</v>
      </c>
      <c r="G1273" s="731" t="s">
        <v>676</v>
      </c>
      <c r="H1273" s="731">
        <v>237329</v>
      </c>
      <c r="I1273" s="731">
        <v>237329</v>
      </c>
      <c r="J1273" s="731" t="s">
        <v>706</v>
      </c>
      <c r="K1273" s="731" t="s">
        <v>707</v>
      </c>
      <c r="L1273" s="734">
        <v>106.39545454545454</v>
      </c>
      <c r="M1273" s="734">
        <v>11</v>
      </c>
      <c r="N1273" s="735">
        <v>1170.3499999999999</v>
      </c>
    </row>
    <row r="1274" spans="1:14" ht="14.45" customHeight="1" x14ac:dyDescent="0.2">
      <c r="A1274" s="729" t="s">
        <v>588</v>
      </c>
      <c r="B1274" s="730" t="s">
        <v>589</v>
      </c>
      <c r="C1274" s="731" t="s">
        <v>612</v>
      </c>
      <c r="D1274" s="732" t="s">
        <v>613</v>
      </c>
      <c r="E1274" s="733">
        <v>50113001</v>
      </c>
      <c r="F1274" s="732" t="s">
        <v>675</v>
      </c>
      <c r="G1274" s="731" t="s">
        <v>676</v>
      </c>
      <c r="H1274" s="731">
        <v>225890</v>
      </c>
      <c r="I1274" s="731">
        <v>225890</v>
      </c>
      <c r="J1274" s="731" t="s">
        <v>2144</v>
      </c>
      <c r="K1274" s="731" t="s">
        <v>2145</v>
      </c>
      <c r="L1274" s="734">
        <v>605.92137931034495</v>
      </c>
      <c r="M1274" s="734">
        <v>58</v>
      </c>
      <c r="N1274" s="735">
        <v>35143.44000000001</v>
      </c>
    </row>
    <row r="1275" spans="1:14" ht="14.45" customHeight="1" x14ac:dyDescent="0.2">
      <c r="A1275" s="729" t="s">
        <v>588</v>
      </c>
      <c r="B1275" s="730" t="s">
        <v>589</v>
      </c>
      <c r="C1275" s="731" t="s">
        <v>612</v>
      </c>
      <c r="D1275" s="732" t="s">
        <v>613</v>
      </c>
      <c r="E1275" s="733">
        <v>50113001</v>
      </c>
      <c r="F1275" s="732" t="s">
        <v>675</v>
      </c>
      <c r="G1275" s="731" t="s">
        <v>676</v>
      </c>
      <c r="H1275" s="731">
        <v>225889</v>
      </c>
      <c r="I1275" s="731">
        <v>225889</v>
      </c>
      <c r="J1275" s="731" t="s">
        <v>2146</v>
      </c>
      <c r="K1275" s="731" t="s">
        <v>2147</v>
      </c>
      <c r="L1275" s="734">
        <v>602.44111111111113</v>
      </c>
      <c r="M1275" s="734">
        <v>27</v>
      </c>
      <c r="N1275" s="735">
        <v>16265.91</v>
      </c>
    </row>
    <row r="1276" spans="1:14" ht="14.45" customHeight="1" x14ac:dyDescent="0.2">
      <c r="A1276" s="729" t="s">
        <v>588</v>
      </c>
      <c r="B1276" s="730" t="s">
        <v>589</v>
      </c>
      <c r="C1276" s="731" t="s">
        <v>612</v>
      </c>
      <c r="D1276" s="732" t="s">
        <v>613</v>
      </c>
      <c r="E1276" s="733">
        <v>50113001</v>
      </c>
      <c r="F1276" s="732" t="s">
        <v>675</v>
      </c>
      <c r="G1276" s="731" t="s">
        <v>676</v>
      </c>
      <c r="H1276" s="731">
        <v>100502</v>
      </c>
      <c r="I1276" s="731">
        <v>502</v>
      </c>
      <c r="J1276" s="731" t="s">
        <v>708</v>
      </c>
      <c r="K1276" s="731" t="s">
        <v>709</v>
      </c>
      <c r="L1276" s="734">
        <v>268.50705882352946</v>
      </c>
      <c r="M1276" s="734">
        <v>85</v>
      </c>
      <c r="N1276" s="735">
        <v>22823.100000000002</v>
      </c>
    </row>
    <row r="1277" spans="1:14" ht="14.45" customHeight="1" x14ac:dyDescent="0.2">
      <c r="A1277" s="729" t="s">
        <v>588</v>
      </c>
      <c r="B1277" s="730" t="s">
        <v>589</v>
      </c>
      <c r="C1277" s="731" t="s">
        <v>612</v>
      </c>
      <c r="D1277" s="732" t="s">
        <v>613</v>
      </c>
      <c r="E1277" s="733">
        <v>50113001</v>
      </c>
      <c r="F1277" s="732" t="s">
        <v>675</v>
      </c>
      <c r="G1277" s="731" t="s">
        <v>687</v>
      </c>
      <c r="H1277" s="731">
        <v>239963</v>
      </c>
      <c r="I1277" s="731">
        <v>239963</v>
      </c>
      <c r="J1277" s="731" t="s">
        <v>710</v>
      </c>
      <c r="K1277" s="731" t="s">
        <v>711</v>
      </c>
      <c r="L1277" s="734">
        <v>155.56200000000001</v>
      </c>
      <c r="M1277" s="734">
        <v>13</v>
      </c>
      <c r="N1277" s="735">
        <v>2022.306</v>
      </c>
    </row>
    <row r="1278" spans="1:14" ht="14.45" customHeight="1" x14ac:dyDescent="0.2">
      <c r="A1278" s="729" t="s">
        <v>588</v>
      </c>
      <c r="B1278" s="730" t="s">
        <v>589</v>
      </c>
      <c r="C1278" s="731" t="s">
        <v>612</v>
      </c>
      <c r="D1278" s="732" t="s">
        <v>613</v>
      </c>
      <c r="E1278" s="733">
        <v>50113001</v>
      </c>
      <c r="F1278" s="732" t="s">
        <v>675</v>
      </c>
      <c r="G1278" s="731" t="s">
        <v>687</v>
      </c>
      <c r="H1278" s="731">
        <v>127737</v>
      </c>
      <c r="I1278" s="731">
        <v>127737</v>
      </c>
      <c r="J1278" s="731" t="s">
        <v>712</v>
      </c>
      <c r="K1278" s="731" t="s">
        <v>714</v>
      </c>
      <c r="L1278" s="734">
        <v>67.39</v>
      </c>
      <c r="M1278" s="734">
        <v>11</v>
      </c>
      <c r="N1278" s="735">
        <v>741.29</v>
      </c>
    </row>
    <row r="1279" spans="1:14" ht="14.45" customHeight="1" x14ac:dyDescent="0.2">
      <c r="A1279" s="729" t="s">
        <v>588</v>
      </c>
      <c r="B1279" s="730" t="s">
        <v>589</v>
      </c>
      <c r="C1279" s="731" t="s">
        <v>612</v>
      </c>
      <c r="D1279" s="732" t="s">
        <v>613</v>
      </c>
      <c r="E1279" s="733">
        <v>50113001</v>
      </c>
      <c r="F1279" s="732" t="s">
        <v>675</v>
      </c>
      <c r="G1279" s="731" t="s">
        <v>687</v>
      </c>
      <c r="H1279" s="731">
        <v>239964</v>
      </c>
      <c r="I1279" s="731">
        <v>239964</v>
      </c>
      <c r="J1279" s="731" t="s">
        <v>712</v>
      </c>
      <c r="K1279" s="731" t="s">
        <v>714</v>
      </c>
      <c r="L1279" s="734">
        <v>129.4</v>
      </c>
      <c r="M1279" s="734">
        <v>24</v>
      </c>
      <c r="N1279" s="735">
        <v>3105.6</v>
      </c>
    </row>
    <row r="1280" spans="1:14" ht="14.45" customHeight="1" x14ac:dyDescent="0.2">
      <c r="A1280" s="729" t="s">
        <v>588</v>
      </c>
      <c r="B1280" s="730" t="s">
        <v>589</v>
      </c>
      <c r="C1280" s="731" t="s">
        <v>612</v>
      </c>
      <c r="D1280" s="732" t="s">
        <v>613</v>
      </c>
      <c r="E1280" s="733">
        <v>50113001</v>
      </c>
      <c r="F1280" s="732" t="s">
        <v>675</v>
      </c>
      <c r="G1280" s="731" t="s">
        <v>687</v>
      </c>
      <c r="H1280" s="731">
        <v>127738</v>
      </c>
      <c r="I1280" s="731">
        <v>127738</v>
      </c>
      <c r="J1280" s="731" t="s">
        <v>712</v>
      </c>
      <c r="K1280" s="731" t="s">
        <v>713</v>
      </c>
      <c r="L1280" s="734">
        <v>466.68</v>
      </c>
      <c r="M1280" s="734">
        <v>2</v>
      </c>
      <c r="N1280" s="735">
        <v>933.36</v>
      </c>
    </row>
    <row r="1281" spans="1:14" ht="14.45" customHeight="1" x14ac:dyDescent="0.2">
      <c r="A1281" s="729" t="s">
        <v>588</v>
      </c>
      <c r="B1281" s="730" t="s">
        <v>589</v>
      </c>
      <c r="C1281" s="731" t="s">
        <v>612</v>
      </c>
      <c r="D1281" s="732" t="s">
        <v>613</v>
      </c>
      <c r="E1281" s="733">
        <v>50113001</v>
      </c>
      <c r="F1281" s="732" t="s">
        <v>675</v>
      </c>
      <c r="G1281" s="731" t="s">
        <v>676</v>
      </c>
      <c r="H1281" s="731">
        <v>226004</v>
      </c>
      <c r="I1281" s="731">
        <v>226004</v>
      </c>
      <c r="J1281" s="731" t="s">
        <v>2148</v>
      </c>
      <c r="K1281" s="731" t="s">
        <v>2149</v>
      </c>
      <c r="L1281" s="734">
        <v>364.66999999999996</v>
      </c>
      <c r="M1281" s="734">
        <v>10</v>
      </c>
      <c r="N1281" s="735">
        <v>3646.7</v>
      </c>
    </row>
    <row r="1282" spans="1:14" ht="14.45" customHeight="1" x14ac:dyDescent="0.2">
      <c r="A1282" s="729" t="s">
        <v>588</v>
      </c>
      <c r="B1282" s="730" t="s">
        <v>589</v>
      </c>
      <c r="C1282" s="731" t="s">
        <v>612</v>
      </c>
      <c r="D1282" s="732" t="s">
        <v>613</v>
      </c>
      <c r="E1282" s="733">
        <v>50113001</v>
      </c>
      <c r="F1282" s="732" t="s">
        <v>675</v>
      </c>
      <c r="G1282" s="731" t="s">
        <v>676</v>
      </c>
      <c r="H1282" s="731">
        <v>226005</v>
      </c>
      <c r="I1282" s="731">
        <v>226005</v>
      </c>
      <c r="J1282" s="731" t="s">
        <v>2150</v>
      </c>
      <c r="K1282" s="731" t="s">
        <v>2151</v>
      </c>
      <c r="L1282" s="734">
        <v>630.16500000000008</v>
      </c>
      <c r="M1282" s="734">
        <v>48</v>
      </c>
      <c r="N1282" s="735">
        <v>30247.920000000002</v>
      </c>
    </row>
    <row r="1283" spans="1:14" ht="14.45" customHeight="1" x14ac:dyDescent="0.2">
      <c r="A1283" s="729" t="s">
        <v>588</v>
      </c>
      <c r="B1283" s="730" t="s">
        <v>589</v>
      </c>
      <c r="C1283" s="731" t="s">
        <v>612</v>
      </c>
      <c r="D1283" s="732" t="s">
        <v>613</v>
      </c>
      <c r="E1283" s="733">
        <v>50113001</v>
      </c>
      <c r="F1283" s="732" t="s">
        <v>675</v>
      </c>
      <c r="G1283" s="731" t="s">
        <v>676</v>
      </c>
      <c r="H1283" s="731">
        <v>118656</v>
      </c>
      <c r="I1283" s="731">
        <v>118656</v>
      </c>
      <c r="J1283" s="731" t="s">
        <v>1305</v>
      </c>
      <c r="K1283" s="731" t="s">
        <v>1002</v>
      </c>
      <c r="L1283" s="734">
        <v>658.92593750000015</v>
      </c>
      <c r="M1283" s="734">
        <v>32</v>
      </c>
      <c r="N1283" s="735">
        <v>21085.630000000005</v>
      </c>
    </row>
    <row r="1284" spans="1:14" ht="14.45" customHeight="1" x14ac:dyDescent="0.2">
      <c r="A1284" s="729" t="s">
        <v>588</v>
      </c>
      <c r="B1284" s="730" t="s">
        <v>589</v>
      </c>
      <c r="C1284" s="731" t="s">
        <v>612</v>
      </c>
      <c r="D1284" s="732" t="s">
        <v>613</v>
      </c>
      <c r="E1284" s="733">
        <v>50113001</v>
      </c>
      <c r="F1284" s="732" t="s">
        <v>675</v>
      </c>
      <c r="G1284" s="731" t="s">
        <v>676</v>
      </c>
      <c r="H1284" s="731">
        <v>194763</v>
      </c>
      <c r="I1284" s="731">
        <v>94763</v>
      </c>
      <c r="J1284" s="731" t="s">
        <v>2152</v>
      </c>
      <c r="K1284" s="731" t="s">
        <v>2153</v>
      </c>
      <c r="L1284" s="734">
        <v>212.52260869565222</v>
      </c>
      <c r="M1284" s="734">
        <v>46</v>
      </c>
      <c r="N1284" s="735">
        <v>9776.0400000000027</v>
      </c>
    </row>
    <row r="1285" spans="1:14" ht="14.45" customHeight="1" x14ac:dyDescent="0.2">
      <c r="A1285" s="729" t="s">
        <v>588</v>
      </c>
      <c r="B1285" s="730" t="s">
        <v>589</v>
      </c>
      <c r="C1285" s="731" t="s">
        <v>612</v>
      </c>
      <c r="D1285" s="732" t="s">
        <v>613</v>
      </c>
      <c r="E1285" s="733">
        <v>50113001</v>
      </c>
      <c r="F1285" s="732" t="s">
        <v>675</v>
      </c>
      <c r="G1285" s="731" t="s">
        <v>676</v>
      </c>
      <c r="H1285" s="731">
        <v>109414</v>
      </c>
      <c r="I1285" s="731">
        <v>119687</v>
      </c>
      <c r="J1285" s="731" t="s">
        <v>2154</v>
      </c>
      <c r="K1285" s="731" t="s">
        <v>2155</v>
      </c>
      <c r="L1285" s="734">
        <v>66.483333333333334</v>
      </c>
      <c r="M1285" s="734">
        <v>3</v>
      </c>
      <c r="N1285" s="735">
        <v>199.45</v>
      </c>
    </row>
    <row r="1286" spans="1:14" ht="14.45" customHeight="1" x14ac:dyDescent="0.2">
      <c r="A1286" s="729" t="s">
        <v>588</v>
      </c>
      <c r="B1286" s="730" t="s">
        <v>589</v>
      </c>
      <c r="C1286" s="731" t="s">
        <v>612</v>
      </c>
      <c r="D1286" s="732" t="s">
        <v>613</v>
      </c>
      <c r="E1286" s="733">
        <v>50113001</v>
      </c>
      <c r="F1286" s="732" t="s">
        <v>675</v>
      </c>
      <c r="G1286" s="731" t="s">
        <v>676</v>
      </c>
      <c r="H1286" s="731">
        <v>230353</v>
      </c>
      <c r="I1286" s="731">
        <v>230353</v>
      </c>
      <c r="J1286" s="731" t="s">
        <v>715</v>
      </c>
      <c r="K1286" s="731" t="s">
        <v>716</v>
      </c>
      <c r="L1286" s="734">
        <v>1675.5650000000001</v>
      </c>
      <c r="M1286" s="734">
        <v>2</v>
      </c>
      <c r="N1286" s="735">
        <v>3351.13</v>
      </c>
    </row>
    <row r="1287" spans="1:14" ht="14.45" customHeight="1" x14ac:dyDescent="0.2">
      <c r="A1287" s="729" t="s">
        <v>588</v>
      </c>
      <c r="B1287" s="730" t="s">
        <v>589</v>
      </c>
      <c r="C1287" s="731" t="s">
        <v>612</v>
      </c>
      <c r="D1287" s="732" t="s">
        <v>613</v>
      </c>
      <c r="E1287" s="733">
        <v>50113001</v>
      </c>
      <c r="F1287" s="732" t="s">
        <v>675</v>
      </c>
      <c r="G1287" s="731" t="s">
        <v>676</v>
      </c>
      <c r="H1287" s="731">
        <v>226003</v>
      </c>
      <c r="I1287" s="731">
        <v>226003</v>
      </c>
      <c r="J1287" s="731" t="s">
        <v>1323</v>
      </c>
      <c r="K1287" s="731" t="s">
        <v>1324</v>
      </c>
      <c r="L1287" s="734">
        <v>226.68</v>
      </c>
      <c r="M1287" s="734">
        <v>7</v>
      </c>
      <c r="N1287" s="735">
        <v>1586.76</v>
      </c>
    </row>
    <row r="1288" spans="1:14" ht="14.45" customHeight="1" x14ac:dyDescent="0.2">
      <c r="A1288" s="729" t="s">
        <v>588</v>
      </c>
      <c r="B1288" s="730" t="s">
        <v>589</v>
      </c>
      <c r="C1288" s="731" t="s">
        <v>612</v>
      </c>
      <c r="D1288" s="732" t="s">
        <v>613</v>
      </c>
      <c r="E1288" s="733">
        <v>50113001</v>
      </c>
      <c r="F1288" s="732" t="s">
        <v>675</v>
      </c>
      <c r="G1288" s="731" t="s">
        <v>676</v>
      </c>
      <c r="H1288" s="731">
        <v>226002</v>
      </c>
      <c r="I1288" s="731">
        <v>226002</v>
      </c>
      <c r="J1288" s="731" t="s">
        <v>1323</v>
      </c>
      <c r="K1288" s="731" t="s">
        <v>1325</v>
      </c>
      <c r="L1288" s="734">
        <v>658.39555555555557</v>
      </c>
      <c r="M1288" s="734">
        <v>27</v>
      </c>
      <c r="N1288" s="735">
        <v>17776.68</v>
      </c>
    </row>
    <row r="1289" spans="1:14" ht="14.45" customHeight="1" x14ac:dyDescent="0.2">
      <c r="A1289" s="729" t="s">
        <v>588</v>
      </c>
      <c r="B1289" s="730" t="s">
        <v>589</v>
      </c>
      <c r="C1289" s="731" t="s">
        <v>612</v>
      </c>
      <c r="D1289" s="732" t="s">
        <v>613</v>
      </c>
      <c r="E1289" s="733">
        <v>50113001</v>
      </c>
      <c r="F1289" s="732" t="s">
        <v>675</v>
      </c>
      <c r="G1289" s="731" t="s">
        <v>687</v>
      </c>
      <c r="H1289" s="731">
        <v>100536</v>
      </c>
      <c r="I1289" s="731">
        <v>536</v>
      </c>
      <c r="J1289" s="731" t="s">
        <v>717</v>
      </c>
      <c r="K1289" s="731" t="s">
        <v>678</v>
      </c>
      <c r="L1289" s="734">
        <v>49.320000000000014</v>
      </c>
      <c r="M1289" s="734">
        <v>167</v>
      </c>
      <c r="N1289" s="735">
        <v>8236.4400000000023</v>
      </c>
    </row>
    <row r="1290" spans="1:14" ht="14.45" customHeight="1" x14ac:dyDescent="0.2">
      <c r="A1290" s="729" t="s">
        <v>588</v>
      </c>
      <c r="B1290" s="730" t="s">
        <v>589</v>
      </c>
      <c r="C1290" s="731" t="s">
        <v>612</v>
      </c>
      <c r="D1290" s="732" t="s">
        <v>613</v>
      </c>
      <c r="E1290" s="733">
        <v>50113001</v>
      </c>
      <c r="F1290" s="732" t="s">
        <v>675</v>
      </c>
      <c r="G1290" s="731" t="s">
        <v>687</v>
      </c>
      <c r="H1290" s="731">
        <v>107981</v>
      </c>
      <c r="I1290" s="731">
        <v>7981</v>
      </c>
      <c r="J1290" s="731" t="s">
        <v>718</v>
      </c>
      <c r="K1290" s="731" t="s">
        <v>719</v>
      </c>
      <c r="L1290" s="734">
        <v>42.502624113475193</v>
      </c>
      <c r="M1290" s="734">
        <v>141</v>
      </c>
      <c r="N1290" s="735">
        <v>5992.8700000000017</v>
      </c>
    </row>
    <row r="1291" spans="1:14" ht="14.45" customHeight="1" x14ac:dyDescent="0.2">
      <c r="A1291" s="729" t="s">
        <v>588</v>
      </c>
      <c r="B1291" s="730" t="s">
        <v>589</v>
      </c>
      <c r="C1291" s="731" t="s">
        <v>612</v>
      </c>
      <c r="D1291" s="732" t="s">
        <v>613</v>
      </c>
      <c r="E1291" s="733">
        <v>50113001</v>
      </c>
      <c r="F1291" s="732" t="s">
        <v>675</v>
      </c>
      <c r="G1291" s="731" t="s">
        <v>687</v>
      </c>
      <c r="H1291" s="731">
        <v>187607</v>
      </c>
      <c r="I1291" s="731">
        <v>187607</v>
      </c>
      <c r="J1291" s="731" t="s">
        <v>1348</v>
      </c>
      <c r="K1291" s="731" t="s">
        <v>1349</v>
      </c>
      <c r="L1291" s="734">
        <v>273.89999137021368</v>
      </c>
      <c r="M1291" s="734">
        <v>60</v>
      </c>
      <c r="N1291" s="735">
        <v>16433.999482212821</v>
      </c>
    </row>
    <row r="1292" spans="1:14" ht="14.45" customHeight="1" x14ac:dyDescent="0.2">
      <c r="A1292" s="729" t="s">
        <v>588</v>
      </c>
      <c r="B1292" s="730" t="s">
        <v>589</v>
      </c>
      <c r="C1292" s="731" t="s">
        <v>612</v>
      </c>
      <c r="D1292" s="732" t="s">
        <v>613</v>
      </c>
      <c r="E1292" s="733">
        <v>50113001</v>
      </c>
      <c r="F1292" s="732" t="s">
        <v>675</v>
      </c>
      <c r="G1292" s="731" t="s">
        <v>676</v>
      </c>
      <c r="H1292" s="731">
        <v>100874</v>
      </c>
      <c r="I1292" s="731">
        <v>874</v>
      </c>
      <c r="J1292" s="731" t="s">
        <v>1351</v>
      </c>
      <c r="K1292" s="731" t="s">
        <v>1352</v>
      </c>
      <c r="L1292" s="734">
        <v>83.738883248730929</v>
      </c>
      <c r="M1292" s="734">
        <v>197</v>
      </c>
      <c r="N1292" s="735">
        <v>16496.559999999994</v>
      </c>
    </row>
    <row r="1293" spans="1:14" ht="14.45" customHeight="1" x14ac:dyDescent="0.2">
      <c r="A1293" s="729" t="s">
        <v>588</v>
      </c>
      <c r="B1293" s="730" t="s">
        <v>589</v>
      </c>
      <c r="C1293" s="731" t="s">
        <v>612</v>
      </c>
      <c r="D1293" s="732" t="s">
        <v>613</v>
      </c>
      <c r="E1293" s="733">
        <v>50113001</v>
      </c>
      <c r="F1293" s="732" t="s">
        <v>675</v>
      </c>
      <c r="G1293" s="731" t="s">
        <v>676</v>
      </c>
      <c r="H1293" s="731">
        <v>224053</v>
      </c>
      <c r="I1293" s="731">
        <v>224053</v>
      </c>
      <c r="J1293" s="731" t="s">
        <v>1366</v>
      </c>
      <c r="K1293" s="731" t="s">
        <v>1367</v>
      </c>
      <c r="L1293" s="734">
        <v>1199.472</v>
      </c>
      <c r="M1293" s="734">
        <v>10</v>
      </c>
      <c r="N1293" s="735">
        <v>11994.72</v>
      </c>
    </row>
    <row r="1294" spans="1:14" ht="14.45" customHeight="1" x14ac:dyDescent="0.2">
      <c r="A1294" s="729" t="s">
        <v>588</v>
      </c>
      <c r="B1294" s="730" t="s">
        <v>589</v>
      </c>
      <c r="C1294" s="731" t="s">
        <v>612</v>
      </c>
      <c r="D1294" s="732" t="s">
        <v>613</v>
      </c>
      <c r="E1294" s="733">
        <v>50113001</v>
      </c>
      <c r="F1294" s="732" t="s">
        <v>675</v>
      </c>
      <c r="G1294" s="731" t="s">
        <v>687</v>
      </c>
      <c r="H1294" s="731">
        <v>157871</v>
      </c>
      <c r="I1294" s="731">
        <v>157871</v>
      </c>
      <c r="J1294" s="731" t="s">
        <v>2156</v>
      </c>
      <c r="K1294" s="731" t="s">
        <v>2157</v>
      </c>
      <c r="L1294" s="734">
        <v>283.82666666666665</v>
      </c>
      <c r="M1294" s="734">
        <v>3</v>
      </c>
      <c r="N1294" s="735">
        <v>851.48</v>
      </c>
    </row>
    <row r="1295" spans="1:14" ht="14.45" customHeight="1" x14ac:dyDescent="0.2">
      <c r="A1295" s="729" t="s">
        <v>588</v>
      </c>
      <c r="B1295" s="730" t="s">
        <v>589</v>
      </c>
      <c r="C1295" s="731" t="s">
        <v>612</v>
      </c>
      <c r="D1295" s="732" t="s">
        <v>613</v>
      </c>
      <c r="E1295" s="733">
        <v>50113001</v>
      </c>
      <c r="F1295" s="732" t="s">
        <v>675</v>
      </c>
      <c r="G1295" s="731" t="s">
        <v>687</v>
      </c>
      <c r="H1295" s="731">
        <v>850729</v>
      </c>
      <c r="I1295" s="731">
        <v>157875</v>
      </c>
      <c r="J1295" s="731" t="s">
        <v>1368</v>
      </c>
      <c r="K1295" s="731" t="s">
        <v>1369</v>
      </c>
      <c r="L1295" s="734">
        <v>153.99999889097734</v>
      </c>
      <c r="M1295" s="734">
        <v>5</v>
      </c>
      <c r="N1295" s="735">
        <v>769.99999445488675</v>
      </c>
    </row>
    <row r="1296" spans="1:14" ht="14.45" customHeight="1" x14ac:dyDescent="0.2">
      <c r="A1296" s="729" t="s">
        <v>588</v>
      </c>
      <c r="B1296" s="730" t="s">
        <v>589</v>
      </c>
      <c r="C1296" s="731" t="s">
        <v>612</v>
      </c>
      <c r="D1296" s="732" t="s">
        <v>613</v>
      </c>
      <c r="E1296" s="733">
        <v>50113001</v>
      </c>
      <c r="F1296" s="732" t="s">
        <v>675</v>
      </c>
      <c r="G1296" s="731" t="s">
        <v>676</v>
      </c>
      <c r="H1296" s="731">
        <v>218375</v>
      </c>
      <c r="I1296" s="731">
        <v>218375</v>
      </c>
      <c r="J1296" s="731" t="s">
        <v>1378</v>
      </c>
      <c r="K1296" s="731" t="s">
        <v>1379</v>
      </c>
      <c r="L1296" s="734">
        <v>350.77928571428572</v>
      </c>
      <c r="M1296" s="734">
        <v>14</v>
      </c>
      <c r="N1296" s="735">
        <v>4910.91</v>
      </c>
    </row>
    <row r="1297" spans="1:14" ht="14.45" customHeight="1" x14ac:dyDescent="0.2">
      <c r="A1297" s="729" t="s">
        <v>588</v>
      </c>
      <c r="B1297" s="730" t="s">
        <v>589</v>
      </c>
      <c r="C1297" s="731" t="s">
        <v>612</v>
      </c>
      <c r="D1297" s="732" t="s">
        <v>613</v>
      </c>
      <c r="E1297" s="733">
        <v>50113001</v>
      </c>
      <c r="F1297" s="732" t="s">
        <v>675</v>
      </c>
      <c r="G1297" s="731" t="s">
        <v>676</v>
      </c>
      <c r="H1297" s="731">
        <v>111671</v>
      </c>
      <c r="I1297" s="731">
        <v>11671</v>
      </c>
      <c r="J1297" s="731" t="s">
        <v>2041</v>
      </c>
      <c r="K1297" s="731" t="s">
        <v>1071</v>
      </c>
      <c r="L1297" s="734">
        <v>209</v>
      </c>
      <c r="M1297" s="734">
        <v>290</v>
      </c>
      <c r="N1297" s="735">
        <v>60610</v>
      </c>
    </row>
    <row r="1298" spans="1:14" ht="14.45" customHeight="1" x14ac:dyDescent="0.2">
      <c r="A1298" s="729" t="s">
        <v>588</v>
      </c>
      <c r="B1298" s="730" t="s">
        <v>589</v>
      </c>
      <c r="C1298" s="731" t="s">
        <v>612</v>
      </c>
      <c r="D1298" s="732" t="s">
        <v>613</v>
      </c>
      <c r="E1298" s="733">
        <v>50113001</v>
      </c>
      <c r="F1298" s="732" t="s">
        <v>675</v>
      </c>
      <c r="G1298" s="731" t="s">
        <v>676</v>
      </c>
      <c r="H1298" s="731">
        <v>501383</v>
      </c>
      <c r="I1298" s="731">
        <v>11693</v>
      </c>
      <c r="J1298" s="731" t="s">
        <v>2042</v>
      </c>
      <c r="K1298" s="731" t="s">
        <v>2043</v>
      </c>
      <c r="L1298" s="734">
        <v>447.7</v>
      </c>
      <c r="M1298" s="734">
        <v>1</v>
      </c>
      <c r="N1298" s="735">
        <v>447.7</v>
      </c>
    </row>
    <row r="1299" spans="1:14" ht="14.45" customHeight="1" x14ac:dyDescent="0.2">
      <c r="A1299" s="729" t="s">
        <v>588</v>
      </c>
      <c r="B1299" s="730" t="s">
        <v>589</v>
      </c>
      <c r="C1299" s="731" t="s">
        <v>612</v>
      </c>
      <c r="D1299" s="732" t="s">
        <v>613</v>
      </c>
      <c r="E1299" s="733">
        <v>50113001</v>
      </c>
      <c r="F1299" s="732" t="s">
        <v>675</v>
      </c>
      <c r="G1299" s="731" t="s">
        <v>687</v>
      </c>
      <c r="H1299" s="731">
        <v>118167</v>
      </c>
      <c r="I1299" s="731">
        <v>18167</v>
      </c>
      <c r="J1299" s="731" t="s">
        <v>1404</v>
      </c>
      <c r="K1299" s="731" t="s">
        <v>1405</v>
      </c>
      <c r="L1299" s="734">
        <v>65.77999999999993</v>
      </c>
      <c r="M1299" s="734">
        <v>1643.8</v>
      </c>
      <c r="N1299" s="735">
        <v>108129.16399999987</v>
      </c>
    </row>
    <row r="1300" spans="1:14" ht="14.45" customHeight="1" x14ac:dyDescent="0.2">
      <c r="A1300" s="729" t="s">
        <v>588</v>
      </c>
      <c r="B1300" s="730" t="s">
        <v>589</v>
      </c>
      <c r="C1300" s="731" t="s">
        <v>612</v>
      </c>
      <c r="D1300" s="732" t="s">
        <v>613</v>
      </c>
      <c r="E1300" s="733">
        <v>50113001</v>
      </c>
      <c r="F1300" s="732" t="s">
        <v>675</v>
      </c>
      <c r="G1300" s="731" t="s">
        <v>687</v>
      </c>
      <c r="H1300" s="731">
        <v>118175</v>
      </c>
      <c r="I1300" s="731">
        <v>18175</v>
      </c>
      <c r="J1300" s="731" t="s">
        <v>1404</v>
      </c>
      <c r="K1300" s="731" t="s">
        <v>1407</v>
      </c>
      <c r="L1300" s="734">
        <v>628.54338927581489</v>
      </c>
      <c r="M1300" s="734">
        <v>65</v>
      </c>
      <c r="N1300" s="735">
        <v>40855.320302927968</v>
      </c>
    </row>
    <row r="1301" spans="1:14" ht="14.45" customHeight="1" x14ac:dyDescent="0.2">
      <c r="A1301" s="729" t="s">
        <v>588</v>
      </c>
      <c r="B1301" s="730" t="s">
        <v>589</v>
      </c>
      <c r="C1301" s="731" t="s">
        <v>612</v>
      </c>
      <c r="D1301" s="732" t="s">
        <v>613</v>
      </c>
      <c r="E1301" s="733">
        <v>50113001</v>
      </c>
      <c r="F1301" s="732" t="s">
        <v>675</v>
      </c>
      <c r="G1301" s="731" t="s">
        <v>676</v>
      </c>
      <c r="H1301" s="731">
        <v>849310</v>
      </c>
      <c r="I1301" s="731">
        <v>126689</v>
      </c>
      <c r="J1301" s="731" t="s">
        <v>2158</v>
      </c>
      <c r="K1301" s="731" t="s">
        <v>2159</v>
      </c>
      <c r="L1301" s="734">
        <v>232.2319632352941</v>
      </c>
      <c r="M1301" s="734">
        <v>34</v>
      </c>
      <c r="N1301" s="735">
        <v>7895.8867499999997</v>
      </c>
    </row>
    <row r="1302" spans="1:14" ht="14.45" customHeight="1" x14ac:dyDescent="0.2">
      <c r="A1302" s="729" t="s">
        <v>588</v>
      </c>
      <c r="B1302" s="730" t="s">
        <v>589</v>
      </c>
      <c r="C1302" s="731" t="s">
        <v>612</v>
      </c>
      <c r="D1302" s="732" t="s">
        <v>613</v>
      </c>
      <c r="E1302" s="733">
        <v>50113001</v>
      </c>
      <c r="F1302" s="732" t="s">
        <v>675</v>
      </c>
      <c r="G1302" s="731" t="s">
        <v>676</v>
      </c>
      <c r="H1302" s="731">
        <v>241679</v>
      </c>
      <c r="I1302" s="731">
        <v>241679</v>
      </c>
      <c r="J1302" s="731" t="s">
        <v>2160</v>
      </c>
      <c r="K1302" s="731" t="s">
        <v>2161</v>
      </c>
      <c r="L1302" s="734">
        <v>59.39</v>
      </c>
      <c r="M1302" s="734">
        <v>78</v>
      </c>
      <c r="N1302" s="735">
        <v>4632.42</v>
      </c>
    </row>
    <row r="1303" spans="1:14" ht="14.45" customHeight="1" x14ac:dyDescent="0.2">
      <c r="A1303" s="729" t="s">
        <v>588</v>
      </c>
      <c r="B1303" s="730" t="s">
        <v>589</v>
      </c>
      <c r="C1303" s="731" t="s">
        <v>612</v>
      </c>
      <c r="D1303" s="732" t="s">
        <v>613</v>
      </c>
      <c r="E1303" s="733">
        <v>50113001</v>
      </c>
      <c r="F1303" s="732" t="s">
        <v>675</v>
      </c>
      <c r="G1303" s="731" t="s">
        <v>676</v>
      </c>
      <c r="H1303" s="731">
        <v>235795</v>
      </c>
      <c r="I1303" s="731">
        <v>235795</v>
      </c>
      <c r="J1303" s="731" t="s">
        <v>2160</v>
      </c>
      <c r="K1303" s="731" t="s">
        <v>2161</v>
      </c>
      <c r="L1303" s="734">
        <v>59.970000000000006</v>
      </c>
      <c r="M1303" s="734">
        <v>2</v>
      </c>
      <c r="N1303" s="735">
        <v>119.94000000000001</v>
      </c>
    </row>
    <row r="1304" spans="1:14" ht="14.45" customHeight="1" x14ac:dyDescent="0.2">
      <c r="A1304" s="729" t="s">
        <v>588</v>
      </c>
      <c r="B1304" s="730" t="s">
        <v>589</v>
      </c>
      <c r="C1304" s="731" t="s">
        <v>612</v>
      </c>
      <c r="D1304" s="732" t="s">
        <v>613</v>
      </c>
      <c r="E1304" s="733">
        <v>50113001</v>
      </c>
      <c r="F1304" s="732" t="s">
        <v>675</v>
      </c>
      <c r="G1304" s="731" t="s">
        <v>676</v>
      </c>
      <c r="H1304" s="731">
        <v>161490</v>
      </c>
      <c r="I1304" s="731">
        <v>161490</v>
      </c>
      <c r="J1304" s="731" t="s">
        <v>2162</v>
      </c>
      <c r="K1304" s="731" t="s">
        <v>2163</v>
      </c>
      <c r="L1304" s="734">
        <v>1336.94</v>
      </c>
      <c r="M1304" s="734">
        <v>4</v>
      </c>
      <c r="N1304" s="735">
        <v>5347.76</v>
      </c>
    </row>
    <row r="1305" spans="1:14" ht="14.45" customHeight="1" x14ac:dyDescent="0.2">
      <c r="A1305" s="729" t="s">
        <v>588</v>
      </c>
      <c r="B1305" s="730" t="s">
        <v>589</v>
      </c>
      <c r="C1305" s="731" t="s">
        <v>612</v>
      </c>
      <c r="D1305" s="732" t="s">
        <v>613</v>
      </c>
      <c r="E1305" s="733">
        <v>50113001</v>
      </c>
      <c r="F1305" s="732" t="s">
        <v>675</v>
      </c>
      <c r="G1305" s="731" t="s">
        <v>676</v>
      </c>
      <c r="H1305" s="731">
        <v>161489</v>
      </c>
      <c r="I1305" s="731">
        <v>161489</v>
      </c>
      <c r="J1305" s="731" t="s">
        <v>2164</v>
      </c>
      <c r="K1305" s="731" t="s">
        <v>2165</v>
      </c>
      <c r="L1305" s="734">
        <v>784.14775396825416</v>
      </c>
      <c r="M1305" s="734">
        <v>21</v>
      </c>
      <c r="N1305" s="735">
        <v>16467.102833333338</v>
      </c>
    </row>
    <row r="1306" spans="1:14" ht="14.45" customHeight="1" x14ac:dyDescent="0.2">
      <c r="A1306" s="729" t="s">
        <v>588</v>
      </c>
      <c r="B1306" s="730" t="s">
        <v>589</v>
      </c>
      <c r="C1306" s="731" t="s">
        <v>612</v>
      </c>
      <c r="D1306" s="732" t="s">
        <v>613</v>
      </c>
      <c r="E1306" s="733">
        <v>50113001</v>
      </c>
      <c r="F1306" s="732" t="s">
        <v>675</v>
      </c>
      <c r="G1306" s="731" t="s">
        <v>329</v>
      </c>
      <c r="H1306" s="731">
        <v>235904</v>
      </c>
      <c r="I1306" s="731">
        <v>235904</v>
      </c>
      <c r="J1306" s="731" t="s">
        <v>1448</v>
      </c>
      <c r="K1306" s="731" t="s">
        <v>2166</v>
      </c>
      <c r="L1306" s="734">
        <v>1257.6892307692308</v>
      </c>
      <c r="M1306" s="734">
        <v>13</v>
      </c>
      <c r="N1306" s="735">
        <v>16349.96</v>
      </c>
    </row>
    <row r="1307" spans="1:14" ht="14.45" customHeight="1" x14ac:dyDescent="0.2">
      <c r="A1307" s="729" t="s">
        <v>588</v>
      </c>
      <c r="B1307" s="730" t="s">
        <v>589</v>
      </c>
      <c r="C1307" s="731" t="s">
        <v>612</v>
      </c>
      <c r="D1307" s="732" t="s">
        <v>613</v>
      </c>
      <c r="E1307" s="733">
        <v>50113001</v>
      </c>
      <c r="F1307" s="732" t="s">
        <v>675</v>
      </c>
      <c r="G1307" s="731" t="s">
        <v>687</v>
      </c>
      <c r="H1307" s="731">
        <v>220105</v>
      </c>
      <c r="I1307" s="731">
        <v>220105</v>
      </c>
      <c r="J1307" s="731" t="s">
        <v>1449</v>
      </c>
      <c r="K1307" s="731" t="s">
        <v>1450</v>
      </c>
      <c r="L1307" s="734">
        <v>516.75141258595818</v>
      </c>
      <c r="M1307" s="734">
        <v>531</v>
      </c>
      <c r="N1307" s="735">
        <v>274395.00008314376</v>
      </c>
    </row>
    <row r="1308" spans="1:14" ht="14.45" customHeight="1" x14ac:dyDescent="0.2">
      <c r="A1308" s="729" t="s">
        <v>588</v>
      </c>
      <c r="B1308" s="730" t="s">
        <v>589</v>
      </c>
      <c r="C1308" s="731" t="s">
        <v>612</v>
      </c>
      <c r="D1308" s="732" t="s">
        <v>613</v>
      </c>
      <c r="E1308" s="733">
        <v>50113001</v>
      </c>
      <c r="F1308" s="732" t="s">
        <v>675</v>
      </c>
      <c r="G1308" s="731" t="s">
        <v>676</v>
      </c>
      <c r="H1308" s="731">
        <v>139969</v>
      </c>
      <c r="I1308" s="731">
        <v>139969</v>
      </c>
      <c r="J1308" s="731" t="s">
        <v>2167</v>
      </c>
      <c r="K1308" s="731" t="s">
        <v>2145</v>
      </c>
      <c r="L1308" s="734">
        <v>359.00999999999993</v>
      </c>
      <c r="M1308" s="734">
        <v>10</v>
      </c>
      <c r="N1308" s="735">
        <v>3590.0999999999995</v>
      </c>
    </row>
    <row r="1309" spans="1:14" ht="14.45" customHeight="1" x14ac:dyDescent="0.2">
      <c r="A1309" s="729" t="s">
        <v>588</v>
      </c>
      <c r="B1309" s="730" t="s">
        <v>589</v>
      </c>
      <c r="C1309" s="731" t="s">
        <v>612</v>
      </c>
      <c r="D1309" s="732" t="s">
        <v>613</v>
      </c>
      <c r="E1309" s="733">
        <v>50113001</v>
      </c>
      <c r="F1309" s="732" t="s">
        <v>675</v>
      </c>
      <c r="G1309" s="731" t="s">
        <v>676</v>
      </c>
      <c r="H1309" s="731">
        <v>208645</v>
      </c>
      <c r="I1309" s="731">
        <v>208645</v>
      </c>
      <c r="J1309" s="731" t="s">
        <v>1467</v>
      </c>
      <c r="K1309" s="731" t="s">
        <v>1468</v>
      </c>
      <c r="L1309" s="734">
        <v>76.403999999999982</v>
      </c>
      <c r="M1309" s="734">
        <v>10</v>
      </c>
      <c r="N1309" s="735">
        <v>764.03999999999985</v>
      </c>
    </row>
    <row r="1310" spans="1:14" ht="14.45" customHeight="1" x14ac:dyDescent="0.2">
      <c r="A1310" s="729" t="s">
        <v>588</v>
      </c>
      <c r="B1310" s="730" t="s">
        <v>589</v>
      </c>
      <c r="C1310" s="731" t="s">
        <v>612</v>
      </c>
      <c r="D1310" s="732" t="s">
        <v>613</v>
      </c>
      <c r="E1310" s="733">
        <v>50113001</v>
      </c>
      <c r="F1310" s="732" t="s">
        <v>675</v>
      </c>
      <c r="G1310" s="731" t="s">
        <v>687</v>
      </c>
      <c r="H1310" s="731">
        <v>160320</v>
      </c>
      <c r="I1310" s="731">
        <v>160320</v>
      </c>
      <c r="J1310" s="731" t="s">
        <v>2168</v>
      </c>
      <c r="K1310" s="731" t="s">
        <v>2169</v>
      </c>
      <c r="L1310" s="734">
        <v>12328.07011664281</v>
      </c>
      <c r="M1310" s="734">
        <v>65.461966666666655</v>
      </c>
      <c r="N1310" s="735">
        <v>807019.71504000097</v>
      </c>
    </row>
    <row r="1311" spans="1:14" ht="14.45" customHeight="1" x14ac:dyDescent="0.2">
      <c r="A1311" s="729" t="s">
        <v>588</v>
      </c>
      <c r="B1311" s="730" t="s">
        <v>589</v>
      </c>
      <c r="C1311" s="731" t="s">
        <v>612</v>
      </c>
      <c r="D1311" s="732" t="s">
        <v>613</v>
      </c>
      <c r="E1311" s="733">
        <v>50113001</v>
      </c>
      <c r="F1311" s="732" t="s">
        <v>675</v>
      </c>
      <c r="G1311" s="731" t="s">
        <v>676</v>
      </c>
      <c r="H1311" s="731">
        <v>200240</v>
      </c>
      <c r="I1311" s="731">
        <v>200240</v>
      </c>
      <c r="J1311" s="731" t="s">
        <v>2170</v>
      </c>
      <c r="K1311" s="731" t="s">
        <v>2171</v>
      </c>
      <c r="L1311" s="734">
        <v>2580.3500000000004</v>
      </c>
      <c r="M1311" s="734">
        <v>1</v>
      </c>
      <c r="N1311" s="735">
        <v>2580.3500000000004</v>
      </c>
    </row>
    <row r="1312" spans="1:14" ht="14.45" customHeight="1" x14ac:dyDescent="0.2">
      <c r="A1312" s="729" t="s">
        <v>588</v>
      </c>
      <c r="B1312" s="730" t="s">
        <v>589</v>
      </c>
      <c r="C1312" s="731" t="s">
        <v>612</v>
      </c>
      <c r="D1312" s="732" t="s">
        <v>613</v>
      </c>
      <c r="E1312" s="733">
        <v>50113001</v>
      </c>
      <c r="F1312" s="732" t="s">
        <v>675</v>
      </c>
      <c r="G1312" s="731" t="s">
        <v>676</v>
      </c>
      <c r="H1312" s="731">
        <v>230918</v>
      </c>
      <c r="I1312" s="731">
        <v>230918</v>
      </c>
      <c r="J1312" s="731" t="s">
        <v>1493</v>
      </c>
      <c r="K1312" s="731" t="s">
        <v>1494</v>
      </c>
      <c r="L1312" s="734">
        <v>147.61745762711871</v>
      </c>
      <c r="M1312" s="734">
        <v>2360</v>
      </c>
      <c r="N1312" s="735">
        <v>348377.20000000013</v>
      </c>
    </row>
    <row r="1313" spans="1:14" ht="14.45" customHeight="1" x14ac:dyDescent="0.2">
      <c r="A1313" s="729" t="s">
        <v>588</v>
      </c>
      <c r="B1313" s="730" t="s">
        <v>589</v>
      </c>
      <c r="C1313" s="731" t="s">
        <v>612</v>
      </c>
      <c r="D1313" s="732" t="s">
        <v>613</v>
      </c>
      <c r="E1313" s="733">
        <v>50113001</v>
      </c>
      <c r="F1313" s="732" t="s">
        <v>675</v>
      </c>
      <c r="G1313" s="731" t="s">
        <v>676</v>
      </c>
      <c r="H1313" s="731">
        <v>230919</v>
      </c>
      <c r="I1313" s="731">
        <v>230919</v>
      </c>
      <c r="J1313" s="731" t="s">
        <v>1493</v>
      </c>
      <c r="K1313" s="731" t="s">
        <v>2172</v>
      </c>
      <c r="L1313" s="734">
        <v>82.025975609756117</v>
      </c>
      <c r="M1313" s="734">
        <v>410</v>
      </c>
      <c r="N1313" s="735">
        <v>33630.650000000009</v>
      </c>
    </row>
    <row r="1314" spans="1:14" ht="14.45" customHeight="1" x14ac:dyDescent="0.2">
      <c r="A1314" s="729" t="s">
        <v>588</v>
      </c>
      <c r="B1314" s="730" t="s">
        <v>589</v>
      </c>
      <c r="C1314" s="731" t="s">
        <v>612</v>
      </c>
      <c r="D1314" s="732" t="s">
        <v>613</v>
      </c>
      <c r="E1314" s="733">
        <v>50113001</v>
      </c>
      <c r="F1314" s="732" t="s">
        <v>675</v>
      </c>
      <c r="G1314" s="731" t="s">
        <v>676</v>
      </c>
      <c r="H1314" s="731">
        <v>154269</v>
      </c>
      <c r="I1314" s="731">
        <v>154269</v>
      </c>
      <c r="J1314" s="731" t="s">
        <v>2173</v>
      </c>
      <c r="K1314" s="731" t="s">
        <v>2174</v>
      </c>
      <c r="L1314" s="734">
        <v>14558.873141734222</v>
      </c>
      <c r="M1314" s="734">
        <v>8.159933333333333</v>
      </c>
      <c r="N1314" s="735">
        <v>118799.43424500847</v>
      </c>
    </row>
    <row r="1315" spans="1:14" ht="14.45" customHeight="1" x14ac:dyDescent="0.2">
      <c r="A1315" s="729" t="s">
        <v>588</v>
      </c>
      <c r="B1315" s="730" t="s">
        <v>589</v>
      </c>
      <c r="C1315" s="731" t="s">
        <v>612</v>
      </c>
      <c r="D1315" s="732" t="s">
        <v>613</v>
      </c>
      <c r="E1315" s="733">
        <v>50113001</v>
      </c>
      <c r="F1315" s="732" t="s">
        <v>675</v>
      </c>
      <c r="G1315" s="731" t="s">
        <v>676</v>
      </c>
      <c r="H1315" s="731">
        <v>216573</v>
      </c>
      <c r="I1315" s="731">
        <v>216573</v>
      </c>
      <c r="J1315" s="731" t="s">
        <v>1501</v>
      </c>
      <c r="K1315" s="731" t="s">
        <v>1502</v>
      </c>
      <c r="L1315" s="734">
        <v>61.701084337349378</v>
      </c>
      <c r="M1315" s="734">
        <v>830</v>
      </c>
      <c r="N1315" s="735">
        <v>51211.899999999987</v>
      </c>
    </row>
    <row r="1316" spans="1:14" ht="14.45" customHeight="1" x14ac:dyDescent="0.2">
      <c r="A1316" s="729" t="s">
        <v>588</v>
      </c>
      <c r="B1316" s="730" t="s">
        <v>589</v>
      </c>
      <c r="C1316" s="731" t="s">
        <v>612</v>
      </c>
      <c r="D1316" s="732" t="s">
        <v>613</v>
      </c>
      <c r="E1316" s="733">
        <v>50113001</v>
      </c>
      <c r="F1316" s="732" t="s">
        <v>675</v>
      </c>
      <c r="G1316" s="731" t="s">
        <v>676</v>
      </c>
      <c r="H1316" s="731">
        <v>100610</v>
      </c>
      <c r="I1316" s="731">
        <v>610</v>
      </c>
      <c r="J1316" s="731" t="s">
        <v>1503</v>
      </c>
      <c r="K1316" s="731" t="s">
        <v>1504</v>
      </c>
      <c r="L1316" s="734">
        <v>71.561052631578974</v>
      </c>
      <c r="M1316" s="734">
        <v>95</v>
      </c>
      <c r="N1316" s="735">
        <v>6798.3000000000029</v>
      </c>
    </row>
    <row r="1317" spans="1:14" ht="14.45" customHeight="1" x14ac:dyDescent="0.2">
      <c r="A1317" s="729" t="s">
        <v>588</v>
      </c>
      <c r="B1317" s="730" t="s">
        <v>589</v>
      </c>
      <c r="C1317" s="731" t="s">
        <v>612</v>
      </c>
      <c r="D1317" s="732" t="s">
        <v>613</v>
      </c>
      <c r="E1317" s="733">
        <v>50113001</v>
      </c>
      <c r="F1317" s="732" t="s">
        <v>675</v>
      </c>
      <c r="G1317" s="731" t="s">
        <v>676</v>
      </c>
      <c r="H1317" s="731">
        <v>100612</v>
      </c>
      <c r="I1317" s="731">
        <v>612</v>
      </c>
      <c r="J1317" s="731" t="s">
        <v>1505</v>
      </c>
      <c r="K1317" s="731" t="s">
        <v>808</v>
      </c>
      <c r="L1317" s="734">
        <v>67.219438202247161</v>
      </c>
      <c r="M1317" s="734">
        <v>178</v>
      </c>
      <c r="N1317" s="735">
        <v>11965.059999999994</v>
      </c>
    </row>
    <row r="1318" spans="1:14" ht="14.45" customHeight="1" x14ac:dyDescent="0.2">
      <c r="A1318" s="729" t="s">
        <v>588</v>
      </c>
      <c r="B1318" s="730" t="s">
        <v>589</v>
      </c>
      <c r="C1318" s="731" t="s">
        <v>612</v>
      </c>
      <c r="D1318" s="732" t="s">
        <v>613</v>
      </c>
      <c r="E1318" s="733">
        <v>50113001</v>
      </c>
      <c r="F1318" s="732" t="s">
        <v>675</v>
      </c>
      <c r="G1318" s="731" t="s">
        <v>676</v>
      </c>
      <c r="H1318" s="731">
        <v>216469</v>
      </c>
      <c r="I1318" s="731">
        <v>216469</v>
      </c>
      <c r="J1318" s="731" t="s">
        <v>1523</v>
      </c>
      <c r="K1318" s="731" t="s">
        <v>1524</v>
      </c>
      <c r="L1318" s="734">
        <v>58.390000000000008</v>
      </c>
      <c r="M1318" s="734">
        <v>15</v>
      </c>
      <c r="N1318" s="735">
        <v>875.85000000000014</v>
      </c>
    </row>
    <row r="1319" spans="1:14" ht="14.45" customHeight="1" x14ac:dyDescent="0.2">
      <c r="A1319" s="729" t="s">
        <v>588</v>
      </c>
      <c r="B1319" s="730" t="s">
        <v>589</v>
      </c>
      <c r="C1319" s="731" t="s">
        <v>612</v>
      </c>
      <c r="D1319" s="732" t="s">
        <v>613</v>
      </c>
      <c r="E1319" s="733">
        <v>50113001</v>
      </c>
      <c r="F1319" s="732" t="s">
        <v>675</v>
      </c>
      <c r="G1319" s="731" t="s">
        <v>676</v>
      </c>
      <c r="H1319" s="731">
        <v>850095</v>
      </c>
      <c r="I1319" s="731">
        <v>120406</v>
      </c>
      <c r="J1319" s="731" t="s">
        <v>1523</v>
      </c>
      <c r="K1319" s="731" t="s">
        <v>1524</v>
      </c>
      <c r="L1319" s="734">
        <v>58.39</v>
      </c>
      <c r="M1319" s="734">
        <v>5</v>
      </c>
      <c r="N1319" s="735">
        <v>291.95</v>
      </c>
    </row>
    <row r="1320" spans="1:14" ht="14.45" customHeight="1" x14ac:dyDescent="0.2">
      <c r="A1320" s="729" t="s">
        <v>588</v>
      </c>
      <c r="B1320" s="730" t="s">
        <v>589</v>
      </c>
      <c r="C1320" s="731" t="s">
        <v>612</v>
      </c>
      <c r="D1320" s="732" t="s">
        <v>613</v>
      </c>
      <c r="E1320" s="733">
        <v>50113001</v>
      </c>
      <c r="F1320" s="732" t="s">
        <v>675</v>
      </c>
      <c r="G1320" s="731" t="s">
        <v>676</v>
      </c>
      <c r="H1320" s="731">
        <v>216470</v>
      </c>
      <c r="I1320" s="731">
        <v>216470</v>
      </c>
      <c r="J1320" s="731" t="s">
        <v>1525</v>
      </c>
      <c r="K1320" s="731" t="s">
        <v>1526</v>
      </c>
      <c r="L1320" s="734">
        <v>67.610434782608692</v>
      </c>
      <c r="M1320" s="734">
        <v>46</v>
      </c>
      <c r="N1320" s="735">
        <v>3110.08</v>
      </c>
    </row>
    <row r="1321" spans="1:14" ht="14.45" customHeight="1" x14ac:dyDescent="0.2">
      <c r="A1321" s="729" t="s">
        <v>588</v>
      </c>
      <c r="B1321" s="730" t="s">
        <v>589</v>
      </c>
      <c r="C1321" s="731" t="s">
        <v>612</v>
      </c>
      <c r="D1321" s="732" t="s">
        <v>613</v>
      </c>
      <c r="E1321" s="733">
        <v>50113001</v>
      </c>
      <c r="F1321" s="732" t="s">
        <v>675</v>
      </c>
      <c r="G1321" s="731" t="s">
        <v>676</v>
      </c>
      <c r="H1321" s="731">
        <v>226000</v>
      </c>
      <c r="I1321" s="731">
        <v>226000</v>
      </c>
      <c r="J1321" s="731" t="s">
        <v>1539</v>
      </c>
      <c r="K1321" s="731" t="s">
        <v>1540</v>
      </c>
      <c r="L1321" s="734">
        <v>318.976</v>
      </c>
      <c r="M1321" s="734">
        <v>10</v>
      </c>
      <c r="N1321" s="735">
        <v>3189.76</v>
      </c>
    </row>
    <row r="1322" spans="1:14" ht="14.45" customHeight="1" x14ac:dyDescent="0.2">
      <c r="A1322" s="729" t="s">
        <v>588</v>
      </c>
      <c r="B1322" s="730" t="s">
        <v>589</v>
      </c>
      <c r="C1322" s="731" t="s">
        <v>612</v>
      </c>
      <c r="D1322" s="732" t="s">
        <v>613</v>
      </c>
      <c r="E1322" s="733">
        <v>50113001</v>
      </c>
      <c r="F1322" s="732" t="s">
        <v>675</v>
      </c>
      <c r="G1322" s="731" t="s">
        <v>676</v>
      </c>
      <c r="H1322" s="731">
        <v>242203</v>
      </c>
      <c r="I1322" s="731">
        <v>242203</v>
      </c>
      <c r="J1322" s="731" t="s">
        <v>1547</v>
      </c>
      <c r="K1322" s="731" t="s">
        <v>1548</v>
      </c>
      <c r="L1322" s="734">
        <v>104.5</v>
      </c>
      <c r="M1322" s="734">
        <v>7</v>
      </c>
      <c r="N1322" s="735">
        <v>731.5</v>
      </c>
    </row>
    <row r="1323" spans="1:14" ht="14.45" customHeight="1" x14ac:dyDescent="0.2">
      <c r="A1323" s="729" t="s">
        <v>588</v>
      </c>
      <c r="B1323" s="730" t="s">
        <v>589</v>
      </c>
      <c r="C1323" s="731" t="s">
        <v>612</v>
      </c>
      <c r="D1323" s="732" t="s">
        <v>613</v>
      </c>
      <c r="E1323" s="733">
        <v>50113001</v>
      </c>
      <c r="F1323" s="732" t="s">
        <v>675</v>
      </c>
      <c r="G1323" s="731" t="s">
        <v>687</v>
      </c>
      <c r="H1323" s="731">
        <v>231956</v>
      </c>
      <c r="I1323" s="731">
        <v>231956</v>
      </c>
      <c r="J1323" s="731" t="s">
        <v>1582</v>
      </c>
      <c r="K1323" s="731" t="s">
        <v>1583</v>
      </c>
      <c r="L1323" s="734">
        <v>49.770909090909079</v>
      </c>
      <c r="M1323" s="734">
        <v>11</v>
      </c>
      <c r="N1323" s="735">
        <v>547.4799999999999</v>
      </c>
    </row>
    <row r="1324" spans="1:14" ht="14.45" customHeight="1" x14ac:dyDescent="0.2">
      <c r="A1324" s="729" t="s">
        <v>588</v>
      </c>
      <c r="B1324" s="730" t="s">
        <v>589</v>
      </c>
      <c r="C1324" s="731" t="s">
        <v>612</v>
      </c>
      <c r="D1324" s="732" t="s">
        <v>613</v>
      </c>
      <c r="E1324" s="733">
        <v>50113001</v>
      </c>
      <c r="F1324" s="732" t="s">
        <v>675</v>
      </c>
      <c r="G1324" s="731" t="s">
        <v>676</v>
      </c>
      <c r="H1324" s="731">
        <v>902074</v>
      </c>
      <c r="I1324" s="731">
        <v>85278</v>
      </c>
      <c r="J1324" s="731" t="s">
        <v>2175</v>
      </c>
      <c r="K1324" s="731" t="s">
        <v>1072</v>
      </c>
      <c r="L1324" s="734">
        <v>2898.9085714285716</v>
      </c>
      <c r="M1324" s="734">
        <v>7</v>
      </c>
      <c r="N1324" s="735">
        <v>20292.36</v>
      </c>
    </row>
    <row r="1325" spans="1:14" ht="14.45" customHeight="1" x14ac:dyDescent="0.2">
      <c r="A1325" s="729" t="s">
        <v>588</v>
      </c>
      <c r="B1325" s="730" t="s">
        <v>589</v>
      </c>
      <c r="C1325" s="731" t="s">
        <v>612</v>
      </c>
      <c r="D1325" s="732" t="s">
        <v>613</v>
      </c>
      <c r="E1325" s="733">
        <v>50113001</v>
      </c>
      <c r="F1325" s="732" t="s">
        <v>675</v>
      </c>
      <c r="G1325" s="731" t="s">
        <v>676</v>
      </c>
      <c r="H1325" s="731">
        <v>840813</v>
      </c>
      <c r="I1325" s="731">
        <v>135844</v>
      </c>
      <c r="J1325" s="731" t="s">
        <v>1608</v>
      </c>
      <c r="K1325" s="731" t="s">
        <v>1609</v>
      </c>
      <c r="L1325" s="734">
        <v>2198.6799999999998</v>
      </c>
      <c r="M1325" s="734">
        <v>1</v>
      </c>
      <c r="N1325" s="735">
        <v>2198.6799999999998</v>
      </c>
    </row>
    <row r="1326" spans="1:14" ht="14.45" customHeight="1" x14ac:dyDescent="0.2">
      <c r="A1326" s="729" t="s">
        <v>588</v>
      </c>
      <c r="B1326" s="730" t="s">
        <v>589</v>
      </c>
      <c r="C1326" s="731" t="s">
        <v>615</v>
      </c>
      <c r="D1326" s="732" t="s">
        <v>616</v>
      </c>
      <c r="E1326" s="733">
        <v>50113001</v>
      </c>
      <c r="F1326" s="732" t="s">
        <v>675</v>
      </c>
      <c r="G1326" s="731" t="s">
        <v>676</v>
      </c>
      <c r="H1326" s="731">
        <v>100362</v>
      </c>
      <c r="I1326" s="731">
        <v>362</v>
      </c>
      <c r="J1326" s="731" t="s">
        <v>677</v>
      </c>
      <c r="K1326" s="731" t="s">
        <v>678</v>
      </c>
      <c r="L1326" s="734">
        <v>72.532499999999985</v>
      </c>
      <c r="M1326" s="734">
        <v>84</v>
      </c>
      <c r="N1326" s="735">
        <v>6092.7299999999987</v>
      </c>
    </row>
    <row r="1327" spans="1:14" ht="14.45" customHeight="1" x14ac:dyDescent="0.2">
      <c r="A1327" s="729" t="s">
        <v>588</v>
      </c>
      <c r="B1327" s="730" t="s">
        <v>589</v>
      </c>
      <c r="C1327" s="731" t="s">
        <v>615</v>
      </c>
      <c r="D1327" s="732" t="s">
        <v>616</v>
      </c>
      <c r="E1327" s="733">
        <v>50113001</v>
      </c>
      <c r="F1327" s="732" t="s">
        <v>675</v>
      </c>
      <c r="G1327" s="731" t="s">
        <v>676</v>
      </c>
      <c r="H1327" s="731">
        <v>167547</v>
      </c>
      <c r="I1327" s="731">
        <v>67547</v>
      </c>
      <c r="J1327" s="731" t="s">
        <v>679</v>
      </c>
      <c r="K1327" s="731" t="s">
        <v>680</v>
      </c>
      <c r="L1327" s="734">
        <v>46.935384615384613</v>
      </c>
      <c r="M1327" s="734">
        <v>143</v>
      </c>
      <c r="N1327" s="735">
        <v>6711.7599999999993</v>
      </c>
    </row>
    <row r="1328" spans="1:14" ht="14.45" customHeight="1" x14ac:dyDescent="0.2">
      <c r="A1328" s="729" t="s">
        <v>588</v>
      </c>
      <c r="B1328" s="730" t="s">
        <v>589</v>
      </c>
      <c r="C1328" s="731" t="s">
        <v>615</v>
      </c>
      <c r="D1328" s="732" t="s">
        <v>616</v>
      </c>
      <c r="E1328" s="733">
        <v>50113001</v>
      </c>
      <c r="F1328" s="732" t="s">
        <v>675</v>
      </c>
      <c r="G1328" s="731" t="s">
        <v>676</v>
      </c>
      <c r="H1328" s="731">
        <v>223855</v>
      </c>
      <c r="I1328" s="731">
        <v>223855</v>
      </c>
      <c r="J1328" s="731" t="s">
        <v>767</v>
      </c>
      <c r="K1328" s="731" t="s">
        <v>768</v>
      </c>
      <c r="L1328" s="734">
        <v>165</v>
      </c>
      <c r="M1328" s="734">
        <v>8</v>
      </c>
      <c r="N1328" s="735">
        <v>1320</v>
      </c>
    </row>
    <row r="1329" spans="1:14" ht="14.45" customHeight="1" x14ac:dyDescent="0.2">
      <c r="A1329" s="729" t="s">
        <v>588</v>
      </c>
      <c r="B1329" s="730" t="s">
        <v>589</v>
      </c>
      <c r="C1329" s="731" t="s">
        <v>615</v>
      </c>
      <c r="D1329" s="732" t="s">
        <v>616</v>
      </c>
      <c r="E1329" s="733">
        <v>50113001</v>
      </c>
      <c r="F1329" s="732" t="s">
        <v>675</v>
      </c>
      <c r="G1329" s="731" t="s">
        <v>676</v>
      </c>
      <c r="H1329" s="731">
        <v>845369</v>
      </c>
      <c r="I1329" s="731">
        <v>107987</v>
      </c>
      <c r="J1329" s="731" t="s">
        <v>771</v>
      </c>
      <c r="K1329" s="731" t="s">
        <v>772</v>
      </c>
      <c r="L1329" s="734">
        <v>111.20700000000002</v>
      </c>
      <c r="M1329" s="734">
        <v>50</v>
      </c>
      <c r="N1329" s="735">
        <v>5560.3500000000013</v>
      </c>
    </row>
    <row r="1330" spans="1:14" ht="14.45" customHeight="1" x14ac:dyDescent="0.2">
      <c r="A1330" s="729" t="s">
        <v>588</v>
      </c>
      <c r="B1330" s="730" t="s">
        <v>589</v>
      </c>
      <c r="C1330" s="731" t="s">
        <v>615</v>
      </c>
      <c r="D1330" s="732" t="s">
        <v>616</v>
      </c>
      <c r="E1330" s="733">
        <v>50113001</v>
      </c>
      <c r="F1330" s="732" t="s">
        <v>675</v>
      </c>
      <c r="G1330" s="731" t="s">
        <v>676</v>
      </c>
      <c r="H1330" s="731">
        <v>110555</v>
      </c>
      <c r="I1330" s="731">
        <v>10555</v>
      </c>
      <c r="J1330" s="731" t="s">
        <v>786</v>
      </c>
      <c r="K1330" s="731" t="s">
        <v>787</v>
      </c>
      <c r="L1330" s="734">
        <v>264.62833333333333</v>
      </c>
      <c r="M1330" s="734">
        <v>6</v>
      </c>
      <c r="N1330" s="735">
        <v>1587.77</v>
      </c>
    </row>
    <row r="1331" spans="1:14" ht="14.45" customHeight="1" x14ac:dyDescent="0.2">
      <c r="A1331" s="729" t="s">
        <v>588</v>
      </c>
      <c r="B1331" s="730" t="s">
        <v>589</v>
      </c>
      <c r="C1331" s="731" t="s">
        <v>615</v>
      </c>
      <c r="D1331" s="732" t="s">
        <v>616</v>
      </c>
      <c r="E1331" s="733">
        <v>50113001</v>
      </c>
      <c r="F1331" s="732" t="s">
        <v>675</v>
      </c>
      <c r="G1331" s="731" t="s">
        <v>676</v>
      </c>
      <c r="H1331" s="731">
        <v>173322</v>
      </c>
      <c r="I1331" s="731">
        <v>173322</v>
      </c>
      <c r="J1331" s="731" t="s">
        <v>789</v>
      </c>
      <c r="K1331" s="731" t="s">
        <v>790</v>
      </c>
      <c r="L1331" s="734">
        <v>803.66</v>
      </c>
      <c r="M1331" s="734">
        <v>3</v>
      </c>
      <c r="N1331" s="735">
        <v>2410.98</v>
      </c>
    </row>
    <row r="1332" spans="1:14" ht="14.45" customHeight="1" x14ac:dyDescent="0.2">
      <c r="A1332" s="729" t="s">
        <v>588</v>
      </c>
      <c r="B1332" s="730" t="s">
        <v>589</v>
      </c>
      <c r="C1332" s="731" t="s">
        <v>615</v>
      </c>
      <c r="D1332" s="732" t="s">
        <v>616</v>
      </c>
      <c r="E1332" s="733">
        <v>50113001</v>
      </c>
      <c r="F1332" s="732" t="s">
        <v>675</v>
      </c>
      <c r="G1332" s="731" t="s">
        <v>676</v>
      </c>
      <c r="H1332" s="731">
        <v>173390</v>
      </c>
      <c r="I1332" s="731">
        <v>173390</v>
      </c>
      <c r="J1332" s="731" t="s">
        <v>793</v>
      </c>
      <c r="K1332" s="731" t="s">
        <v>794</v>
      </c>
      <c r="L1332" s="734">
        <v>411.94999999999993</v>
      </c>
      <c r="M1332" s="734">
        <v>2</v>
      </c>
      <c r="N1332" s="735">
        <v>823.89999999999986</v>
      </c>
    </row>
    <row r="1333" spans="1:14" ht="14.45" customHeight="1" x14ac:dyDescent="0.2">
      <c r="A1333" s="729" t="s">
        <v>588</v>
      </c>
      <c r="B1333" s="730" t="s">
        <v>589</v>
      </c>
      <c r="C1333" s="731" t="s">
        <v>615</v>
      </c>
      <c r="D1333" s="732" t="s">
        <v>616</v>
      </c>
      <c r="E1333" s="733">
        <v>50113001</v>
      </c>
      <c r="F1333" s="732" t="s">
        <v>675</v>
      </c>
      <c r="G1333" s="731" t="s">
        <v>676</v>
      </c>
      <c r="H1333" s="731">
        <v>187822</v>
      </c>
      <c r="I1333" s="731">
        <v>87822</v>
      </c>
      <c r="J1333" s="731" t="s">
        <v>797</v>
      </c>
      <c r="K1333" s="731" t="s">
        <v>798</v>
      </c>
      <c r="L1333" s="734">
        <v>1301.03</v>
      </c>
      <c r="M1333" s="734">
        <v>3</v>
      </c>
      <c r="N1333" s="735">
        <v>3903.09</v>
      </c>
    </row>
    <row r="1334" spans="1:14" ht="14.45" customHeight="1" x14ac:dyDescent="0.2">
      <c r="A1334" s="729" t="s">
        <v>588</v>
      </c>
      <c r="B1334" s="730" t="s">
        <v>589</v>
      </c>
      <c r="C1334" s="731" t="s">
        <v>615</v>
      </c>
      <c r="D1334" s="732" t="s">
        <v>616</v>
      </c>
      <c r="E1334" s="733">
        <v>50113001</v>
      </c>
      <c r="F1334" s="732" t="s">
        <v>675</v>
      </c>
      <c r="G1334" s="731" t="s">
        <v>676</v>
      </c>
      <c r="H1334" s="731">
        <v>243863</v>
      </c>
      <c r="I1334" s="731">
        <v>243863</v>
      </c>
      <c r="J1334" s="731" t="s">
        <v>805</v>
      </c>
      <c r="K1334" s="731" t="s">
        <v>806</v>
      </c>
      <c r="L1334" s="734">
        <v>57.530000000000008</v>
      </c>
      <c r="M1334" s="734">
        <v>59</v>
      </c>
      <c r="N1334" s="735">
        <v>3394.2700000000004</v>
      </c>
    </row>
    <row r="1335" spans="1:14" ht="14.45" customHeight="1" x14ac:dyDescent="0.2">
      <c r="A1335" s="729" t="s">
        <v>588</v>
      </c>
      <c r="B1335" s="730" t="s">
        <v>589</v>
      </c>
      <c r="C1335" s="731" t="s">
        <v>615</v>
      </c>
      <c r="D1335" s="732" t="s">
        <v>616</v>
      </c>
      <c r="E1335" s="733">
        <v>50113001</v>
      </c>
      <c r="F1335" s="732" t="s">
        <v>675</v>
      </c>
      <c r="G1335" s="731" t="s">
        <v>676</v>
      </c>
      <c r="H1335" s="731">
        <v>243864</v>
      </c>
      <c r="I1335" s="731">
        <v>243864</v>
      </c>
      <c r="J1335" s="731" t="s">
        <v>805</v>
      </c>
      <c r="K1335" s="731" t="s">
        <v>746</v>
      </c>
      <c r="L1335" s="734">
        <v>62.621428571428574</v>
      </c>
      <c r="M1335" s="734">
        <v>7</v>
      </c>
      <c r="N1335" s="735">
        <v>438.35</v>
      </c>
    </row>
    <row r="1336" spans="1:14" ht="14.45" customHeight="1" x14ac:dyDescent="0.2">
      <c r="A1336" s="729" t="s">
        <v>588</v>
      </c>
      <c r="B1336" s="730" t="s">
        <v>589</v>
      </c>
      <c r="C1336" s="731" t="s">
        <v>615</v>
      </c>
      <c r="D1336" s="732" t="s">
        <v>616</v>
      </c>
      <c r="E1336" s="733">
        <v>50113001</v>
      </c>
      <c r="F1336" s="732" t="s">
        <v>675</v>
      </c>
      <c r="G1336" s="731" t="s">
        <v>676</v>
      </c>
      <c r="H1336" s="731">
        <v>100392</v>
      </c>
      <c r="I1336" s="731">
        <v>392</v>
      </c>
      <c r="J1336" s="731" t="s">
        <v>807</v>
      </c>
      <c r="K1336" s="731" t="s">
        <v>808</v>
      </c>
      <c r="L1336" s="734">
        <v>57.584874999999997</v>
      </c>
      <c r="M1336" s="734">
        <v>160</v>
      </c>
      <c r="N1336" s="735">
        <v>9213.58</v>
      </c>
    </row>
    <row r="1337" spans="1:14" ht="14.45" customHeight="1" x14ac:dyDescent="0.2">
      <c r="A1337" s="729" t="s">
        <v>588</v>
      </c>
      <c r="B1337" s="730" t="s">
        <v>589</v>
      </c>
      <c r="C1337" s="731" t="s">
        <v>615</v>
      </c>
      <c r="D1337" s="732" t="s">
        <v>616</v>
      </c>
      <c r="E1337" s="733">
        <v>50113001</v>
      </c>
      <c r="F1337" s="732" t="s">
        <v>675</v>
      </c>
      <c r="G1337" s="731" t="s">
        <v>676</v>
      </c>
      <c r="H1337" s="731">
        <v>100394</v>
      </c>
      <c r="I1337" s="731">
        <v>394</v>
      </c>
      <c r="J1337" s="731" t="s">
        <v>2131</v>
      </c>
      <c r="K1337" s="731" t="s">
        <v>2132</v>
      </c>
      <c r="L1337" s="734">
        <v>65.650000000000006</v>
      </c>
      <c r="M1337" s="734">
        <v>8</v>
      </c>
      <c r="N1337" s="735">
        <v>525.20000000000005</v>
      </c>
    </row>
    <row r="1338" spans="1:14" ht="14.45" customHeight="1" x14ac:dyDescent="0.2">
      <c r="A1338" s="729" t="s">
        <v>588</v>
      </c>
      <c r="B1338" s="730" t="s">
        <v>589</v>
      </c>
      <c r="C1338" s="731" t="s">
        <v>615</v>
      </c>
      <c r="D1338" s="732" t="s">
        <v>616</v>
      </c>
      <c r="E1338" s="733">
        <v>50113001</v>
      </c>
      <c r="F1338" s="732" t="s">
        <v>675</v>
      </c>
      <c r="G1338" s="731" t="s">
        <v>676</v>
      </c>
      <c r="H1338" s="731">
        <v>205021</v>
      </c>
      <c r="I1338" s="731">
        <v>205021</v>
      </c>
      <c r="J1338" s="731" t="s">
        <v>2133</v>
      </c>
      <c r="K1338" s="731" t="s">
        <v>2134</v>
      </c>
      <c r="L1338" s="734">
        <v>352</v>
      </c>
      <c r="M1338" s="734">
        <v>15</v>
      </c>
      <c r="N1338" s="735">
        <v>5280</v>
      </c>
    </row>
    <row r="1339" spans="1:14" ht="14.45" customHeight="1" x14ac:dyDescent="0.2">
      <c r="A1339" s="729" t="s">
        <v>588</v>
      </c>
      <c r="B1339" s="730" t="s">
        <v>589</v>
      </c>
      <c r="C1339" s="731" t="s">
        <v>615</v>
      </c>
      <c r="D1339" s="732" t="s">
        <v>616</v>
      </c>
      <c r="E1339" s="733">
        <v>50113001</v>
      </c>
      <c r="F1339" s="732" t="s">
        <v>675</v>
      </c>
      <c r="G1339" s="731" t="s">
        <v>687</v>
      </c>
      <c r="H1339" s="731">
        <v>231703</v>
      </c>
      <c r="I1339" s="731">
        <v>231703</v>
      </c>
      <c r="J1339" s="731" t="s">
        <v>821</v>
      </c>
      <c r="K1339" s="731" t="s">
        <v>822</v>
      </c>
      <c r="L1339" s="734">
        <v>88.34</v>
      </c>
      <c r="M1339" s="734">
        <v>8</v>
      </c>
      <c r="N1339" s="735">
        <v>706.72</v>
      </c>
    </row>
    <row r="1340" spans="1:14" ht="14.45" customHeight="1" x14ac:dyDescent="0.2">
      <c r="A1340" s="729" t="s">
        <v>588</v>
      </c>
      <c r="B1340" s="730" t="s">
        <v>589</v>
      </c>
      <c r="C1340" s="731" t="s">
        <v>615</v>
      </c>
      <c r="D1340" s="732" t="s">
        <v>616</v>
      </c>
      <c r="E1340" s="733">
        <v>50113001</v>
      </c>
      <c r="F1340" s="732" t="s">
        <v>675</v>
      </c>
      <c r="G1340" s="731" t="s">
        <v>676</v>
      </c>
      <c r="H1340" s="731">
        <v>231857</v>
      </c>
      <c r="I1340" s="731">
        <v>231857</v>
      </c>
      <c r="J1340" s="731" t="s">
        <v>845</v>
      </c>
      <c r="K1340" s="731" t="s">
        <v>806</v>
      </c>
      <c r="L1340" s="734">
        <v>189.53</v>
      </c>
      <c r="M1340" s="734">
        <v>3</v>
      </c>
      <c r="N1340" s="735">
        <v>568.59</v>
      </c>
    </row>
    <row r="1341" spans="1:14" ht="14.45" customHeight="1" x14ac:dyDescent="0.2">
      <c r="A1341" s="729" t="s">
        <v>588</v>
      </c>
      <c r="B1341" s="730" t="s">
        <v>589</v>
      </c>
      <c r="C1341" s="731" t="s">
        <v>615</v>
      </c>
      <c r="D1341" s="732" t="s">
        <v>616</v>
      </c>
      <c r="E1341" s="733">
        <v>50113001</v>
      </c>
      <c r="F1341" s="732" t="s">
        <v>675</v>
      </c>
      <c r="G1341" s="731" t="s">
        <v>676</v>
      </c>
      <c r="H1341" s="731">
        <v>847180</v>
      </c>
      <c r="I1341" s="731">
        <v>500225</v>
      </c>
      <c r="J1341" s="731" t="s">
        <v>846</v>
      </c>
      <c r="K1341" s="731" t="s">
        <v>329</v>
      </c>
      <c r="L1341" s="734">
        <v>24152.570512820515</v>
      </c>
      <c r="M1341" s="734">
        <v>13</v>
      </c>
      <c r="N1341" s="735">
        <v>313983.41666666669</v>
      </c>
    </row>
    <row r="1342" spans="1:14" ht="14.45" customHeight="1" x14ac:dyDescent="0.2">
      <c r="A1342" s="729" t="s">
        <v>588</v>
      </c>
      <c r="B1342" s="730" t="s">
        <v>589</v>
      </c>
      <c r="C1342" s="731" t="s">
        <v>615</v>
      </c>
      <c r="D1342" s="732" t="s">
        <v>616</v>
      </c>
      <c r="E1342" s="733">
        <v>50113001</v>
      </c>
      <c r="F1342" s="732" t="s">
        <v>675</v>
      </c>
      <c r="G1342" s="731" t="s">
        <v>676</v>
      </c>
      <c r="H1342" s="731">
        <v>139968</v>
      </c>
      <c r="I1342" s="731">
        <v>139968</v>
      </c>
      <c r="J1342" s="731" t="s">
        <v>681</v>
      </c>
      <c r="K1342" s="731" t="s">
        <v>682</v>
      </c>
      <c r="L1342" s="734">
        <v>69.549999999999969</v>
      </c>
      <c r="M1342" s="734">
        <v>20.6</v>
      </c>
      <c r="N1342" s="735">
        <v>1432.7299999999996</v>
      </c>
    </row>
    <row r="1343" spans="1:14" ht="14.45" customHeight="1" x14ac:dyDescent="0.2">
      <c r="A1343" s="729" t="s">
        <v>588</v>
      </c>
      <c r="B1343" s="730" t="s">
        <v>589</v>
      </c>
      <c r="C1343" s="731" t="s">
        <v>615</v>
      </c>
      <c r="D1343" s="732" t="s">
        <v>616</v>
      </c>
      <c r="E1343" s="733">
        <v>50113001</v>
      </c>
      <c r="F1343" s="732" t="s">
        <v>675</v>
      </c>
      <c r="G1343" s="731" t="s">
        <v>676</v>
      </c>
      <c r="H1343" s="731">
        <v>100409</v>
      </c>
      <c r="I1343" s="731">
        <v>409</v>
      </c>
      <c r="J1343" s="731" t="s">
        <v>857</v>
      </c>
      <c r="K1343" s="731" t="s">
        <v>707</v>
      </c>
      <c r="L1343" s="734">
        <v>79.67</v>
      </c>
      <c r="M1343" s="734">
        <v>17</v>
      </c>
      <c r="N1343" s="735">
        <v>1354.39</v>
      </c>
    </row>
    <row r="1344" spans="1:14" ht="14.45" customHeight="1" x14ac:dyDescent="0.2">
      <c r="A1344" s="729" t="s">
        <v>588</v>
      </c>
      <c r="B1344" s="730" t="s">
        <v>589</v>
      </c>
      <c r="C1344" s="731" t="s">
        <v>615</v>
      </c>
      <c r="D1344" s="732" t="s">
        <v>616</v>
      </c>
      <c r="E1344" s="733">
        <v>50113001</v>
      </c>
      <c r="F1344" s="732" t="s">
        <v>675</v>
      </c>
      <c r="G1344" s="731" t="s">
        <v>676</v>
      </c>
      <c r="H1344" s="731">
        <v>187814</v>
      </c>
      <c r="I1344" s="731">
        <v>87814</v>
      </c>
      <c r="J1344" s="731" t="s">
        <v>683</v>
      </c>
      <c r="K1344" s="731" t="s">
        <v>684</v>
      </c>
      <c r="L1344" s="734">
        <v>535.03000000000009</v>
      </c>
      <c r="M1344" s="734">
        <v>18</v>
      </c>
      <c r="N1344" s="735">
        <v>9630.5400000000009</v>
      </c>
    </row>
    <row r="1345" spans="1:14" ht="14.45" customHeight="1" x14ac:dyDescent="0.2">
      <c r="A1345" s="729" t="s">
        <v>588</v>
      </c>
      <c r="B1345" s="730" t="s">
        <v>589</v>
      </c>
      <c r="C1345" s="731" t="s">
        <v>615</v>
      </c>
      <c r="D1345" s="732" t="s">
        <v>616</v>
      </c>
      <c r="E1345" s="733">
        <v>50113001</v>
      </c>
      <c r="F1345" s="732" t="s">
        <v>675</v>
      </c>
      <c r="G1345" s="731" t="s">
        <v>676</v>
      </c>
      <c r="H1345" s="731">
        <v>843217</v>
      </c>
      <c r="I1345" s="731">
        <v>9999999</v>
      </c>
      <c r="J1345" s="731" t="s">
        <v>685</v>
      </c>
      <c r="K1345" s="731" t="s">
        <v>686</v>
      </c>
      <c r="L1345" s="734">
        <v>209.7</v>
      </c>
      <c r="M1345" s="734">
        <v>2</v>
      </c>
      <c r="N1345" s="735">
        <v>419.4</v>
      </c>
    </row>
    <row r="1346" spans="1:14" ht="14.45" customHeight="1" x14ac:dyDescent="0.2">
      <c r="A1346" s="729" t="s">
        <v>588</v>
      </c>
      <c r="B1346" s="730" t="s">
        <v>589</v>
      </c>
      <c r="C1346" s="731" t="s">
        <v>615</v>
      </c>
      <c r="D1346" s="732" t="s">
        <v>616</v>
      </c>
      <c r="E1346" s="733">
        <v>50113001</v>
      </c>
      <c r="F1346" s="732" t="s">
        <v>675</v>
      </c>
      <c r="G1346" s="731" t="s">
        <v>687</v>
      </c>
      <c r="H1346" s="731">
        <v>848765</v>
      </c>
      <c r="I1346" s="731">
        <v>107938</v>
      </c>
      <c r="J1346" s="731" t="s">
        <v>917</v>
      </c>
      <c r="K1346" s="731" t="s">
        <v>919</v>
      </c>
      <c r="L1346" s="734">
        <v>128.315</v>
      </c>
      <c r="M1346" s="734">
        <v>10</v>
      </c>
      <c r="N1346" s="735">
        <v>1283.1500000000001</v>
      </c>
    </row>
    <row r="1347" spans="1:14" ht="14.45" customHeight="1" x14ac:dyDescent="0.2">
      <c r="A1347" s="729" t="s">
        <v>588</v>
      </c>
      <c r="B1347" s="730" t="s">
        <v>589</v>
      </c>
      <c r="C1347" s="731" t="s">
        <v>615</v>
      </c>
      <c r="D1347" s="732" t="s">
        <v>616</v>
      </c>
      <c r="E1347" s="733">
        <v>50113001</v>
      </c>
      <c r="F1347" s="732" t="s">
        <v>675</v>
      </c>
      <c r="G1347" s="731" t="s">
        <v>676</v>
      </c>
      <c r="H1347" s="731">
        <v>184090</v>
      </c>
      <c r="I1347" s="731">
        <v>84090</v>
      </c>
      <c r="J1347" s="731" t="s">
        <v>690</v>
      </c>
      <c r="K1347" s="731" t="s">
        <v>691</v>
      </c>
      <c r="L1347" s="734">
        <v>59.735364238410575</v>
      </c>
      <c r="M1347" s="734">
        <v>151</v>
      </c>
      <c r="N1347" s="735">
        <v>9020.0399999999972</v>
      </c>
    </row>
    <row r="1348" spans="1:14" ht="14.45" customHeight="1" x14ac:dyDescent="0.2">
      <c r="A1348" s="729" t="s">
        <v>588</v>
      </c>
      <c r="B1348" s="730" t="s">
        <v>589</v>
      </c>
      <c r="C1348" s="731" t="s">
        <v>615</v>
      </c>
      <c r="D1348" s="732" t="s">
        <v>616</v>
      </c>
      <c r="E1348" s="733">
        <v>50113001</v>
      </c>
      <c r="F1348" s="732" t="s">
        <v>675</v>
      </c>
      <c r="G1348" s="731" t="s">
        <v>676</v>
      </c>
      <c r="H1348" s="731">
        <v>104071</v>
      </c>
      <c r="I1348" s="731">
        <v>4071</v>
      </c>
      <c r="J1348" s="731" t="s">
        <v>962</v>
      </c>
      <c r="K1348" s="731" t="s">
        <v>963</v>
      </c>
      <c r="L1348" s="734">
        <v>224.11000000000004</v>
      </c>
      <c r="M1348" s="734">
        <v>5</v>
      </c>
      <c r="N1348" s="735">
        <v>1120.5500000000002</v>
      </c>
    </row>
    <row r="1349" spans="1:14" ht="14.45" customHeight="1" x14ac:dyDescent="0.2">
      <c r="A1349" s="729" t="s">
        <v>588</v>
      </c>
      <c r="B1349" s="730" t="s">
        <v>589</v>
      </c>
      <c r="C1349" s="731" t="s">
        <v>615</v>
      </c>
      <c r="D1349" s="732" t="s">
        <v>616</v>
      </c>
      <c r="E1349" s="733">
        <v>50113001</v>
      </c>
      <c r="F1349" s="732" t="s">
        <v>675</v>
      </c>
      <c r="G1349" s="731" t="s">
        <v>676</v>
      </c>
      <c r="H1349" s="731">
        <v>154539</v>
      </c>
      <c r="I1349" s="731">
        <v>54539</v>
      </c>
      <c r="J1349" s="731" t="s">
        <v>968</v>
      </c>
      <c r="K1349" s="731" t="s">
        <v>969</v>
      </c>
      <c r="L1349" s="734">
        <v>60.151428571428582</v>
      </c>
      <c r="M1349" s="734">
        <v>28</v>
      </c>
      <c r="N1349" s="735">
        <v>1684.2400000000002</v>
      </c>
    </row>
    <row r="1350" spans="1:14" ht="14.45" customHeight="1" x14ac:dyDescent="0.2">
      <c r="A1350" s="729" t="s">
        <v>588</v>
      </c>
      <c r="B1350" s="730" t="s">
        <v>589</v>
      </c>
      <c r="C1350" s="731" t="s">
        <v>615</v>
      </c>
      <c r="D1350" s="732" t="s">
        <v>616</v>
      </c>
      <c r="E1350" s="733">
        <v>50113001</v>
      </c>
      <c r="F1350" s="732" t="s">
        <v>675</v>
      </c>
      <c r="G1350" s="731" t="s">
        <v>329</v>
      </c>
      <c r="H1350" s="731">
        <v>215474</v>
      </c>
      <c r="I1350" s="731">
        <v>215474</v>
      </c>
      <c r="J1350" s="731" t="s">
        <v>989</v>
      </c>
      <c r="K1350" s="731" t="s">
        <v>990</v>
      </c>
      <c r="L1350" s="734">
        <v>530.96636363636344</v>
      </c>
      <c r="M1350" s="734">
        <v>22</v>
      </c>
      <c r="N1350" s="735">
        <v>11681.259999999997</v>
      </c>
    </row>
    <row r="1351" spans="1:14" ht="14.45" customHeight="1" x14ac:dyDescent="0.2">
      <c r="A1351" s="729" t="s">
        <v>588</v>
      </c>
      <c r="B1351" s="730" t="s">
        <v>589</v>
      </c>
      <c r="C1351" s="731" t="s">
        <v>615</v>
      </c>
      <c r="D1351" s="732" t="s">
        <v>616</v>
      </c>
      <c r="E1351" s="733">
        <v>50113001</v>
      </c>
      <c r="F1351" s="732" t="s">
        <v>675</v>
      </c>
      <c r="G1351" s="731" t="s">
        <v>676</v>
      </c>
      <c r="H1351" s="731">
        <v>225888</v>
      </c>
      <c r="I1351" s="731">
        <v>225888</v>
      </c>
      <c r="J1351" s="731" t="s">
        <v>2135</v>
      </c>
      <c r="K1351" s="731" t="s">
        <v>2136</v>
      </c>
      <c r="L1351" s="734">
        <v>674.5200000000001</v>
      </c>
      <c r="M1351" s="734">
        <v>1</v>
      </c>
      <c r="N1351" s="735">
        <v>674.5200000000001</v>
      </c>
    </row>
    <row r="1352" spans="1:14" ht="14.45" customHeight="1" x14ac:dyDescent="0.2">
      <c r="A1352" s="729" t="s">
        <v>588</v>
      </c>
      <c r="B1352" s="730" t="s">
        <v>589</v>
      </c>
      <c r="C1352" s="731" t="s">
        <v>615</v>
      </c>
      <c r="D1352" s="732" t="s">
        <v>616</v>
      </c>
      <c r="E1352" s="733">
        <v>50113001</v>
      </c>
      <c r="F1352" s="732" t="s">
        <v>675</v>
      </c>
      <c r="G1352" s="731" t="s">
        <v>676</v>
      </c>
      <c r="H1352" s="731">
        <v>447</v>
      </c>
      <c r="I1352" s="731">
        <v>447</v>
      </c>
      <c r="J1352" s="731" t="s">
        <v>2137</v>
      </c>
      <c r="K1352" s="731" t="s">
        <v>2138</v>
      </c>
      <c r="L1352" s="734">
        <v>179.24493243243242</v>
      </c>
      <c r="M1352" s="734">
        <v>148</v>
      </c>
      <c r="N1352" s="735">
        <v>26528.25</v>
      </c>
    </row>
    <row r="1353" spans="1:14" ht="14.45" customHeight="1" x14ac:dyDescent="0.2">
      <c r="A1353" s="729" t="s">
        <v>588</v>
      </c>
      <c r="B1353" s="730" t="s">
        <v>589</v>
      </c>
      <c r="C1353" s="731" t="s">
        <v>615</v>
      </c>
      <c r="D1353" s="732" t="s">
        <v>616</v>
      </c>
      <c r="E1353" s="733">
        <v>50113001</v>
      </c>
      <c r="F1353" s="732" t="s">
        <v>675</v>
      </c>
      <c r="G1353" s="731" t="s">
        <v>676</v>
      </c>
      <c r="H1353" s="731">
        <v>149990</v>
      </c>
      <c r="I1353" s="731">
        <v>49990</v>
      </c>
      <c r="J1353" s="731" t="s">
        <v>1039</v>
      </c>
      <c r="K1353" s="731" t="s">
        <v>1041</v>
      </c>
      <c r="L1353" s="734">
        <v>170.05720000000002</v>
      </c>
      <c r="M1353" s="734">
        <v>25</v>
      </c>
      <c r="N1353" s="735">
        <v>4251.43</v>
      </c>
    </row>
    <row r="1354" spans="1:14" ht="14.45" customHeight="1" x14ac:dyDescent="0.2">
      <c r="A1354" s="729" t="s">
        <v>588</v>
      </c>
      <c r="B1354" s="730" t="s">
        <v>589</v>
      </c>
      <c r="C1354" s="731" t="s">
        <v>615</v>
      </c>
      <c r="D1354" s="732" t="s">
        <v>616</v>
      </c>
      <c r="E1354" s="733">
        <v>50113001</v>
      </c>
      <c r="F1354" s="732" t="s">
        <v>675</v>
      </c>
      <c r="G1354" s="731" t="s">
        <v>687</v>
      </c>
      <c r="H1354" s="731">
        <v>239807</v>
      </c>
      <c r="I1354" s="731">
        <v>239807</v>
      </c>
      <c r="J1354" s="731" t="s">
        <v>1063</v>
      </c>
      <c r="K1354" s="731" t="s">
        <v>1064</v>
      </c>
      <c r="L1354" s="734">
        <v>40.376666666666665</v>
      </c>
      <c r="M1354" s="734">
        <v>6</v>
      </c>
      <c r="N1354" s="735">
        <v>242.26</v>
      </c>
    </row>
    <row r="1355" spans="1:14" ht="14.45" customHeight="1" x14ac:dyDescent="0.2">
      <c r="A1355" s="729" t="s">
        <v>588</v>
      </c>
      <c r="B1355" s="730" t="s">
        <v>589</v>
      </c>
      <c r="C1355" s="731" t="s">
        <v>615</v>
      </c>
      <c r="D1355" s="732" t="s">
        <v>616</v>
      </c>
      <c r="E1355" s="733">
        <v>50113001</v>
      </c>
      <c r="F1355" s="732" t="s">
        <v>675</v>
      </c>
      <c r="G1355" s="731" t="s">
        <v>687</v>
      </c>
      <c r="H1355" s="731">
        <v>214036</v>
      </c>
      <c r="I1355" s="731">
        <v>214036</v>
      </c>
      <c r="J1355" s="731" t="s">
        <v>1063</v>
      </c>
      <c r="K1355" s="731" t="s">
        <v>1064</v>
      </c>
      <c r="L1355" s="734">
        <v>40.35235294117647</v>
      </c>
      <c r="M1355" s="734">
        <v>17</v>
      </c>
      <c r="N1355" s="735">
        <v>685.99</v>
      </c>
    </row>
    <row r="1356" spans="1:14" ht="14.45" customHeight="1" x14ac:dyDescent="0.2">
      <c r="A1356" s="729" t="s">
        <v>588</v>
      </c>
      <c r="B1356" s="730" t="s">
        <v>589</v>
      </c>
      <c r="C1356" s="731" t="s">
        <v>615</v>
      </c>
      <c r="D1356" s="732" t="s">
        <v>616</v>
      </c>
      <c r="E1356" s="733">
        <v>50113001</v>
      </c>
      <c r="F1356" s="732" t="s">
        <v>675</v>
      </c>
      <c r="G1356" s="731" t="s">
        <v>676</v>
      </c>
      <c r="H1356" s="731">
        <v>221744</v>
      </c>
      <c r="I1356" s="731">
        <v>221744</v>
      </c>
      <c r="J1356" s="731" t="s">
        <v>1069</v>
      </c>
      <c r="K1356" s="731" t="s">
        <v>1070</v>
      </c>
      <c r="L1356" s="734">
        <v>36.588000000000001</v>
      </c>
      <c r="M1356" s="734">
        <v>20</v>
      </c>
      <c r="N1356" s="735">
        <v>731.76</v>
      </c>
    </row>
    <row r="1357" spans="1:14" ht="14.45" customHeight="1" x14ac:dyDescent="0.2">
      <c r="A1357" s="729" t="s">
        <v>588</v>
      </c>
      <c r="B1357" s="730" t="s">
        <v>589</v>
      </c>
      <c r="C1357" s="731" t="s">
        <v>615</v>
      </c>
      <c r="D1357" s="732" t="s">
        <v>616</v>
      </c>
      <c r="E1357" s="733">
        <v>50113001</v>
      </c>
      <c r="F1357" s="732" t="s">
        <v>675</v>
      </c>
      <c r="G1357" s="731" t="s">
        <v>676</v>
      </c>
      <c r="H1357" s="731">
        <v>198864</v>
      </c>
      <c r="I1357" s="731">
        <v>98864</v>
      </c>
      <c r="J1357" s="731" t="s">
        <v>692</v>
      </c>
      <c r="K1357" s="731" t="s">
        <v>693</v>
      </c>
      <c r="L1357" s="734">
        <v>537.87</v>
      </c>
      <c r="M1357" s="734">
        <v>1</v>
      </c>
      <c r="N1357" s="735">
        <v>537.87</v>
      </c>
    </row>
    <row r="1358" spans="1:14" ht="14.45" customHeight="1" x14ac:dyDescent="0.2">
      <c r="A1358" s="729" t="s">
        <v>588</v>
      </c>
      <c r="B1358" s="730" t="s">
        <v>589</v>
      </c>
      <c r="C1358" s="731" t="s">
        <v>615</v>
      </c>
      <c r="D1358" s="732" t="s">
        <v>616</v>
      </c>
      <c r="E1358" s="733">
        <v>50113001</v>
      </c>
      <c r="F1358" s="732" t="s">
        <v>675</v>
      </c>
      <c r="G1358" s="731" t="s">
        <v>676</v>
      </c>
      <c r="H1358" s="731">
        <v>198872</v>
      </c>
      <c r="I1358" s="731">
        <v>98872</v>
      </c>
      <c r="J1358" s="731" t="s">
        <v>692</v>
      </c>
      <c r="K1358" s="731" t="s">
        <v>694</v>
      </c>
      <c r="L1358" s="734">
        <v>312.84000000000003</v>
      </c>
      <c r="M1358" s="734">
        <v>2</v>
      </c>
      <c r="N1358" s="735">
        <v>625.68000000000006</v>
      </c>
    </row>
    <row r="1359" spans="1:14" ht="14.45" customHeight="1" x14ac:dyDescent="0.2">
      <c r="A1359" s="729" t="s">
        <v>588</v>
      </c>
      <c r="B1359" s="730" t="s">
        <v>589</v>
      </c>
      <c r="C1359" s="731" t="s">
        <v>615</v>
      </c>
      <c r="D1359" s="732" t="s">
        <v>616</v>
      </c>
      <c r="E1359" s="733">
        <v>50113001</v>
      </c>
      <c r="F1359" s="732" t="s">
        <v>675</v>
      </c>
      <c r="G1359" s="731" t="s">
        <v>676</v>
      </c>
      <c r="H1359" s="731">
        <v>198876</v>
      </c>
      <c r="I1359" s="731">
        <v>98876</v>
      </c>
      <c r="J1359" s="731" t="s">
        <v>692</v>
      </c>
      <c r="K1359" s="731" t="s">
        <v>1072</v>
      </c>
      <c r="L1359" s="734">
        <v>255.19999999999996</v>
      </c>
      <c r="M1359" s="734">
        <v>14</v>
      </c>
      <c r="N1359" s="735">
        <v>3572.7999999999993</v>
      </c>
    </row>
    <row r="1360" spans="1:14" ht="14.45" customHeight="1" x14ac:dyDescent="0.2">
      <c r="A1360" s="729" t="s">
        <v>588</v>
      </c>
      <c r="B1360" s="730" t="s">
        <v>589</v>
      </c>
      <c r="C1360" s="731" t="s">
        <v>615</v>
      </c>
      <c r="D1360" s="732" t="s">
        <v>616</v>
      </c>
      <c r="E1360" s="733">
        <v>50113001</v>
      </c>
      <c r="F1360" s="732" t="s">
        <v>675</v>
      </c>
      <c r="G1360" s="731" t="s">
        <v>676</v>
      </c>
      <c r="H1360" s="731">
        <v>165633</v>
      </c>
      <c r="I1360" s="731">
        <v>165751</v>
      </c>
      <c r="J1360" s="731" t="s">
        <v>1073</v>
      </c>
      <c r="K1360" s="731" t="s">
        <v>1074</v>
      </c>
      <c r="L1360" s="734">
        <v>3951.64</v>
      </c>
      <c r="M1360" s="734">
        <v>8</v>
      </c>
      <c r="N1360" s="735">
        <v>31613.119999999999</v>
      </c>
    </row>
    <row r="1361" spans="1:14" ht="14.45" customHeight="1" x14ac:dyDescent="0.2">
      <c r="A1361" s="729" t="s">
        <v>588</v>
      </c>
      <c r="B1361" s="730" t="s">
        <v>589</v>
      </c>
      <c r="C1361" s="731" t="s">
        <v>615</v>
      </c>
      <c r="D1361" s="732" t="s">
        <v>616</v>
      </c>
      <c r="E1361" s="733">
        <v>50113001</v>
      </c>
      <c r="F1361" s="732" t="s">
        <v>675</v>
      </c>
      <c r="G1361" s="731" t="s">
        <v>676</v>
      </c>
      <c r="H1361" s="731">
        <v>47256</v>
      </c>
      <c r="I1361" s="731">
        <v>47256</v>
      </c>
      <c r="J1361" s="731" t="s">
        <v>1089</v>
      </c>
      <c r="K1361" s="731" t="s">
        <v>1091</v>
      </c>
      <c r="L1361" s="734">
        <v>222.2</v>
      </c>
      <c r="M1361" s="734">
        <v>1</v>
      </c>
      <c r="N1361" s="735">
        <v>222.2</v>
      </c>
    </row>
    <row r="1362" spans="1:14" ht="14.45" customHeight="1" x14ac:dyDescent="0.2">
      <c r="A1362" s="729" t="s">
        <v>588</v>
      </c>
      <c r="B1362" s="730" t="s">
        <v>589</v>
      </c>
      <c r="C1362" s="731" t="s">
        <v>615</v>
      </c>
      <c r="D1362" s="732" t="s">
        <v>616</v>
      </c>
      <c r="E1362" s="733">
        <v>50113001</v>
      </c>
      <c r="F1362" s="732" t="s">
        <v>675</v>
      </c>
      <c r="G1362" s="731" t="s">
        <v>676</v>
      </c>
      <c r="H1362" s="731">
        <v>193746</v>
      </c>
      <c r="I1362" s="731">
        <v>93746</v>
      </c>
      <c r="J1362" s="731" t="s">
        <v>1106</v>
      </c>
      <c r="K1362" s="731" t="s">
        <v>1107</v>
      </c>
      <c r="L1362" s="734">
        <v>431.59999999999997</v>
      </c>
      <c r="M1362" s="734">
        <v>3</v>
      </c>
      <c r="N1362" s="735">
        <v>1294.8</v>
      </c>
    </row>
    <row r="1363" spans="1:14" ht="14.45" customHeight="1" x14ac:dyDescent="0.2">
      <c r="A1363" s="729" t="s">
        <v>588</v>
      </c>
      <c r="B1363" s="730" t="s">
        <v>589</v>
      </c>
      <c r="C1363" s="731" t="s">
        <v>615</v>
      </c>
      <c r="D1363" s="732" t="s">
        <v>616</v>
      </c>
      <c r="E1363" s="733">
        <v>50113001</v>
      </c>
      <c r="F1363" s="732" t="s">
        <v>675</v>
      </c>
      <c r="G1363" s="731" t="s">
        <v>676</v>
      </c>
      <c r="H1363" s="731">
        <v>216572</v>
      </c>
      <c r="I1363" s="731">
        <v>216572</v>
      </c>
      <c r="J1363" s="731" t="s">
        <v>1116</v>
      </c>
      <c r="K1363" s="731" t="s">
        <v>1117</v>
      </c>
      <c r="L1363" s="734">
        <v>38.684390243902442</v>
      </c>
      <c r="M1363" s="734">
        <v>82</v>
      </c>
      <c r="N1363" s="735">
        <v>3172.1200000000003</v>
      </c>
    </row>
    <row r="1364" spans="1:14" ht="14.45" customHeight="1" x14ac:dyDescent="0.2">
      <c r="A1364" s="729" t="s">
        <v>588</v>
      </c>
      <c r="B1364" s="730" t="s">
        <v>589</v>
      </c>
      <c r="C1364" s="731" t="s">
        <v>615</v>
      </c>
      <c r="D1364" s="732" t="s">
        <v>616</v>
      </c>
      <c r="E1364" s="733">
        <v>50113001</v>
      </c>
      <c r="F1364" s="732" t="s">
        <v>675</v>
      </c>
      <c r="G1364" s="731" t="s">
        <v>676</v>
      </c>
      <c r="H1364" s="731">
        <v>235794</v>
      </c>
      <c r="I1364" s="731">
        <v>235794</v>
      </c>
      <c r="J1364" s="731" t="s">
        <v>2139</v>
      </c>
      <c r="K1364" s="731" t="s">
        <v>1123</v>
      </c>
      <c r="L1364" s="734">
        <v>93.79</v>
      </c>
      <c r="M1364" s="734">
        <v>1</v>
      </c>
      <c r="N1364" s="735">
        <v>93.79</v>
      </c>
    </row>
    <row r="1365" spans="1:14" ht="14.45" customHeight="1" x14ac:dyDescent="0.2">
      <c r="A1365" s="729" t="s">
        <v>588</v>
      </c>
      <c r="B1365" s="730" t="s">
        <v>589</v>
      </c>
      <c r="C1365" s="731" t="s">
        <v>615</v>
      </c>
      <c r="D1365" s="732" t="s">
        <v>616</v>
      </c>
      <c r="E1365" s="733">
        <v>50113001</v>
      </c>
      <c r="F1365" s="732" t="s">
        <v>675</v>
      </c>
      <c r="G1365" s="731" t="s">
        <v>676</v>
      </c>
      <c r="H1365" s="731">
        <v>241678</v>
      </c>
      <c r="I1365" s="731">
        <v>241678</v>
      </c>
      <c r="J1365" s="731" t="s">
        <v>1122</v>
      </c>
      <c r="K1365" s="731" t="s">
        <v>1123</v>
      </c>
      <c r="L1365" s="734">
        <v>94.07</v>
      </c>
      <c r="M1365" s="734">
        <v>36</v>
      </c>
      <c r="N1365" s="735">
        <v>3386.52</v>
      </c>
    </row>
    <row r="1366" spans="1:14" ht="14.45" customHeight="1" x14ac:dyDescent="0.2">
      <c r="A1366" s="729" t="s">
        <v>588</v>
      </c>
      <c r="B1366" s="730" t="s">
        <v>589</v>
      </c>
      <c r="C1366" s="731" t="s">
        <v>615</v>
      </c>
      <c r="D1366" s="732" t="s">
        <v>616</v>
      </c>
      <c r="E1366" s="733">
        <v>50113001</v>
      </c>
      <c r="F1366" s="732" t="s">
        <v>675</v>
      </c>
      <c r="G1366" s="731" t="s">
        <v>676</v>
      </c>
      <c r="H1366" s="731">
        <v>842703</v>
      </c>
      <c r="I1366" s="731">
        <v>0</v>
      </c>
      <c r="J1366" s="731" t="s">
        <v>2140</v>
      </c>
      <c r="K1366" s="731" t="s">
        <v>329</v>
      </c>
      <c r="L1366" s="734">
        <v>59.715526315789475</v>
      </c>
      <c r="M1366" s="734">
        <v>76</v>
      </c>
      <c r="N1366" s="735">
        <v>4538.38</v>
      </c>
    </row>
    <row r="1367" spans="1:14" ht="14.45" customHeight="1" x14ac:dyDescent="0.2">
      <c r="A1367" s="729" t="s">
        <v>588</v>
      </c>
      <c r="B1367" s="730" t="s">
        <v>589</v>
      </c>
      <c r="C1367" s="731" t="s">
        <v>615</v>
      </c>
      <c r="D1367" s="732" t="s">
        <v>616</v>
      </c>
      <c r="E1367" s="733">
        <v>50113001</v>
      </c>
      <c r="F1367" s="732" t="s">
        <v>675</v>
      </c>
      <c r="G1367" s="731" t="s">
        <v>676</v>
      </c>
      <c r="H1367" s="731">
        <v>51367</v>
      </c>
      <c r="I1367" s="731">
        <v>51367</v>
      </c>
      <c r="J1367" s="731" t="s">
        <v>1124</v>
      </c>
      <c r="K1367" s="731" t="s">
        <v>1125</v>
      </c>
      <c r="L1367" s="734">
        <v>92.949999999999974</v>
      </c>
      <c r="M1367" s="734">
        <v>90</v>
      </c>
      <c r="N1367" s="735">
        <v>8365.4999999999982</v>
      </c>
    </row>
    <row r="1368" spans="1:14" ht="14.45" customHeight="1" x14ac:dyDescent="0.2">
      <c r="A1368" s="729" t="s">
        <v>588</v>
      </c>
      <c r="B1368" s="730" t="s">
        <v>589</v>
      </c>
      <c r="C1368" s="731" t="s">
        <v>615</v>
      </c>
      <c r="D1368" s="732" t="s">
        <v>616</v>
      </c>
      <c r="E1368" s="733">
        <v>50113001</v>
      </c>
      <c r="F1368" s="732" t="s">
        <v>675</v>
      </c>
      <c r="G1368" s="731" t="s">
        <v>676</v>
      </c>
      <c r="H1368" s="731">
        <v>51366</v>
      </c>
      <c r="I1368" s="731">
        <v>51366</v>
      </c>
      <c r="J1368" s="731" t="s">
        <v>1124</v>
      </c>
      <c r="K1368" s="731" t="s">
        <v>1127</v>
      </c>
      <c r="L1368" s="734">
        <v>171.60000000000011</v>
      </c>
      <c r="M1368" s="734">
        <v>126</v>
      </c>
      <c r="N1368" s="735">
        <v>21621.600000000013</v>
      </c>
    </row>
    <row r="1369" spans="1:14" ht="14.45" customHeight="1" x14ac:dyDescent="0.2">
      <c r="A1369" s="729" t="s">
        <v>588</v>
      </c>
      <c r="B1369" s="730" t="s">
        <v>589</v>
      </c>
      <c r="C1369" s="731" t="s">
        <v>615</v>
      </c>
      <c r="D1369" s="732" t="s">
        <v>616</v>
      </c>
      <c r="E1369" s="733">
        <v>50113001</v>
      </c>
      <c r="F1369" s="732" t="s">
        <v>675</v>
      </c>
      <c r="G1369" s="731" t="s">
        <v>676</v>
      </c>
      <c r="H1369" s="731">
        <v>157608</v>
      </c>
      <c r="I1369" s="731">
        <v>57608</v>
      </c>
      <c r="J1369" s="731" t="s">
        <v>1135</v>
      </c>
      <c r="K1369" s="731" t="s">
        <v>1976</v>
      </c>
      <c r="L1369" s="734">
        <v>100.25</v>
      </c>
      <c r="M1369" s="734">
        <v>1</v>
      </c>
      <c r="N1369" s="735">
        <v>100.25</v>
      </c>
    </row>
    <row r="1370" spans="1:14" ht="14.45" customHeight="1" x14ac:dyDescent="0.2">
      <c r="A1370" s="729" t="s">
        <v>588</v>
      </c>
      <c r="B1370" s="730" t="s">
        <v>589</v>
      </c>
      <c r="C1370" s="731" t="s">
        <v>615</v>
      </c>
      <c r="D1370" s="732" t="s">
        <v>616</v>
      </c>
      <c r="E1370" s="733">
        <v>50113001</v>
      </c>
      <c r="F1370" s="732" t="s">
        <v>675</v>
      </c>
      <c r="G1370" s="731" t="s">
        <v>676</v>
      </c>
      <c r="H1370" s="731">
        <v>208988</v>
      </c>
      <c r="I1370" s="731">
        <v>208988</v>
      </c>
      <c r="J1370" s="731" t="s">
        <v>1140</v>
      </c>
      <c r="K1370" s="731" t="s">
        <v>1141</v>
      </c>
      <c r="L1370" s="734">
        <v>555.16999999999996</v>
      </c>
      <c r="M1370" s="734">
        <v>26</v>
      </c>
      <c r="N1370" s="735">
        <v>14434.42</v>
      </c>
    </row>
    <row r="1371" spans="1:14" ht="14.45" customHeight="1" x14ac:dyDescent="0.2">
      <c r="A1371" s="729" t="s">
        <v>588</v>
      </c>
      <c r="B1371" s="730" t="s">
        <v>589</v>
      </c>
      <c r="C1371" s="731" t="s">
        <v>615</v>
      </c>
      <c r="D1371" s="732" t="s">
        <v>616</v>
      </c>
      <c r="E1371" s="733">
        <v>50113001</v>
      </c>
      <c r="F1371" s="732" t="s">
        <v>675</v>
      </c>
      <c r="G1371" s="731" t="s">
        <v>676</v>
      </c>
      <c r="H1371" s="731">
        <v>208990</v>
      </c>
      <c r="I1371" s="731">
        <v>208990</v>
      </c>
      <c r="J1371" s="731" t="s">
        <v>1142</v>
      </c>
      <c r="K1371" s="731" t="s">
        <v>1141</v>
      </c>
      <c r="L1371" s="734">
        <v>668.47000967724614</v>
      </c>
      <c r="M1371" s="734">
        <v>48</v>
      </c>
      <c r="N1371" s="735">
        <v>32086.560464507817</v>
      </c>
    </row>
    <row r="1372" spans="1:14" ht="14.45" customHeight="1" x14ac:dyDescent="0.2">
      <c r="A1372" s="729" t="s">
        <v>588</v>
      </c>
      <c r="B1372" s="730" t="s">
        <v>589</v>
      </c>
      <c r="C1372" s="731" t="s">
        <v>615</v>
      </c>
      <c r="D1372" s="732" t="s">
        <v>616</v>
      </c>
      <c r="E1372" s="733">
        <v>50113001</v>
      </c>
      <c r="F1372" s="732" t="s">
        <v>675</v>
      </c>
      <c r="G1372" s="731" t="s">
        <v>676</v>
      </c>
      <c r="H1372" s="731">
        <v>394712</v>
      </c>
      <c r="I1372" s="731">
        <v>0</v>
      </c>
      <c r="J1372" s="731" t="s">
        <v>1165</v>
      </c>
      <c r="K1372" s="731" t="s">
        <v>1166</v>
      </c>
      <c r="L1372" s="734">
        <v>28.75</v>
      </c>
      <c r="M1372" s="734">
        <v>120</v>
      </c>
      <c r="N1372" s="735">
        <v>3450</v>
      </c>
    </row>
    <row r="1373" spans="1:14" ht="14.45" customHeight="1" x14ac:dyDescent="0.2">
      <c r="A1373" s="729" t="s">
        <v>588</v>
      </c>
      <c r="B1373" s="730" t="s">
        <v>589</v>
      </c>
      <c r="C1373" s="731" t="s">
        <v>615</v>
      </c>
      <c r="D1373" s="732" t="s">
        <v>616</v>
      </c>
      <c r="E1373" s="733">
        <v>50113001</v>
      </c>
      <c r="F1373" s="732" t="s">
        <v>675</v>
      </c>
      <c r="G1373" s="731" t="s">
        <v>676</v>
      </c>
      <c r="H1373" s="731">
        <v>134822</v>
      </c>
      <c r="I1373" s="731">
        <v>134822</v>
      </c>
      <c r="J1373" s="731" t="s">
        <v>1188</v>
      </c>
      <c r="K1373" s="731" t="s">
        <v>1189</v>
      </c>
      <c r="L1373" s="734">
        <v>207.56124087591238</v>
      </c>
      <c r="M1373" s="734">
        <v>137</v>
      </c>
      <c r="N1373" s="735">
        <v>28435.889999999996</v>
      </c>
    </row>
    <row r="1374" spans="1:14" ht="14.45" customHeight="1" x14ac:dyDescent="0.2">
      <c r="A1374" s="729" t="s">
        <v>588</v>
      </c>
      <c r="B1374" s="730" t="s">
        <v>589</v>
      </c>
      <c r="C1374" s="731" t="s">
        <v>615</v>
      </c>
      <c r="D1374" s="732" t="s">
        <v>616</v>
      </c>
      <c r="E1374" s="733">
        <v>50113001</v>
      </c>
      <c r="F1374" s="732" t="s">
        <v>675</v>
      </c>
      <c r="G1374" s="731" t="s">
        <v>676</v>
      </c>
      <c r="H1374" s="731">
        <v>134821</v>
      </c>
      <c r="I1374" s="731">
        <v>134821</v>
      </c>
      <c r="J1374" s="731" t="s">
        <v>1190</v>
      </c>
      <c r="K1374" s="731" t="s">
        <v>1191</v>
      </c>
      <c r="L1374" s="734">
        <v>375.43286567164176</v>
      </c>
      <c r="M1374" s="734">
        <v>335</v>
      </c>
      <c r="N1374" s="735">
        <v>125770.01</v>
      </c>
    </row>
    <row r="1375" spans="1:14" ht="14.45" customHeight="1" x14ac:dyDescent="0.2">
      <c r="A1375" s="729" t="s">
        <v>588</v>
      </c>
      <c r="B1375" s="730" t="s">
        <v>589</v>
      </c>
      <c r="C1375" s="731" t="s">
        <v>615</v>
      </c>
      <c r="D1375" s="732" t="s">
        <v>616</v>
      </c>
      <c r="E1375" s="733">
        <v>50113001</v>
      </c>
      <c r="F1375" s="732" t="s">
        <v>675</v>
      </c>
      <c r="G1375" s="731" t="s">
        <v>676</v>
      </c>
      <c r="H1375" s="731">
        <v>134824</v>
      </c>
      <c r="I1375" s="731">
        <v>134824</v>
      </c>
      <c r="J1375" s="731" t="s">
        <v>1192</v>
      </c>
      <c r="K1375" s="731" t="s">
        <v>1193</v>
      </c>
      <c r="L1375" s="734">
        <v>326.4707706766921</v>
      </c>
      <c r="M1375" s="734">
        <v>266</v>
      </c>
      <c r="N1375" s="735">
        <v>86841.225000000093</v>
      </c>
    </row>
    <row r="1376" spans="1:14" ht="14.45" customHeight="1" x14ac:dyDescent="0.2">
      <c r="A1376" s="729" t="s">
        <v>588</v>
      </c>
      <c r="B1376" s="730" t="s">
        <v>589</v>
      </c>
      <c r="C1376" s="731" t="s">
        <v>615</v>
      </c>
      <c r="D1376" s="732" t="s">
        <v>616</v>
      </c>
      <c r="E1376" s="733">
        <v>50113001</v>
      </c>
      <c r="F1376" s="732" t="s">
        <v>675</v>
      </c>
      <c r="G1376" s="731" t="s">
        <v>676</v>
      </c>
      <c r="H1376" s="731">
        <v>107678</v>
      </c>
      <c r="I1376" s="731">
        <v>107678</v>
      </c>
      <c r="J1376" s="731" t="s">
        <v>1210</v>
      </c>
      <c r="K1376" s="731" t="s">
        <v>2143</v>
      </c>
      <c r="L1376" s="734">
        <v>487.8060000000001</v>
      </c>
      <c r="M1376" s="734">
        <v>2</v>
      </c>
      <c r="N1376" s="735">
        <v>975.61200000000019</v>
      </c>
    </row>
    <row r="1377" spans="1:14" ht="14.45" customHeight="1" x14ac:dyDescent="0.2">
      <c r="A1377" s="729" t="s">
        <v>588</v>
      </c>
      <c r="B1377" s="730" t="s">
        <v>589</v>
      </c>
      <c r="C1377" s="731" t="s">
        <v>615</v>
      </c>
      <c r="D1377" s="732" t="s">
        <v>616</v>
      </c>
      <c r="E1377" s="733">
        <v>50113001</v>
      </c>
      <c r="F1377" s="732" t="s">
        <v>675</v>
      </c>
      <c r="G1377" s="731" t="s">
        <v>676</v>
      </c>
      <c r="H1377" s="731">
        <v>995129</v>
      </c>
      <c r="I1377" s="731">
        <v>0</v>
      </c>
      <c r="J1377" s="731" t="s">
        <v>1239</v>
      </c>
      <c r="K1377" s="731" t="s">
        <v>329</v>
      </c>
      <c r="L1377" s="734">
        <v>56.074285111343478</v>
      </c>
      <c r="M1377" s="734">
        <v>56</v>
      </c>
      <c r="N1377" s="735">
        <v>3140.1599662352346</v>
      </c>
    </row>
    <row r="1378" spans="1:14" ht="14.45" customHeight="1" x14ac:dyDescent="0.2">
      <c r="A1378" s="729" t="s">
        <v>588</v>
      </c>
      <c r="B1378" s="730" t="s">
        <v>589</v>
      </c>
      <c r="C1378" s="731" t="s">
        <v>615</v>
      </c>
      <c r="D1378" s="732" t="s">
        <v>616</v>
      </c>
      <c r="E1378" s="733">
        <v>50113001</v>
      </c>
      <c r="F1378" s="732" t="s">
        <v>675</v>
      </c>
      <c r="G1378" s="731" t="s">
        <v>687</v>
      </c>
      <c r="H1378" s="731">
        <v>197125</v>
      </c>
      <c r="I1378" s="731">
        <v>197125</v>
      </c>
      <c r="J1378" s="731" t="s">
        <v>700</v>
      </c>
      <c r="K1378" s="731" t="s">
        <v>701</v>
      </c>
      <c r="L1378" s="734">
        <v>118.43836042305152</v>
      </c>
      <c r="M1378" s="734">
        <v>378</v>
      </c>
      <c r="N1378" s="735">
        <v>44769.700239913473</v>
      </c>
    </row>
    <row r="1379" spans="1:14" ht="14.45" customHeight="1" x14ac:dyDescent="0.2">
      <c r="A1379" s="729" t="s">
        <v>588</v>
      </c>
      <c r="B1379" s="730" t="s">
        <v>589</v>
      </c>
      <c r="C1379" s="731" t="s">
        <v>615</v>
      </c>
      <c r="D1379" s="732" t="s">
        <v>616</v>
      </c>
      <c r="E1379" s="733">
        <v>50113001</v>
      </c>
      <c r="F1379" s="732" t="s">
        <v>675</v>
      </c>
      <c r="G1379" s="731" t="s">
        <v>676</v>
      </c>
      <c r="H1379" s="731">
        <v>185812</v>
      </c>
      <c r="I1379" s="731">
        <v>85812</v>
      </c>
      <c r="J1379" s="731" t="s">
        <v>702</v>
      </c>
      <c r="K1379" s="731" t="s">
        <v>703</v>
      </c>
      <c r="L1379" s="734">
        <v>51.737500000000004</v>
      </c>
      <c r="M1379" s="734">
        <v>12</v>
      </c>
      <c r="N1379" s="735">
        <v>620.85</v>
      </c>
    </row>
    <row r="1380" spans="1:14" ht="14.45" customHeight="1" x14ac:dyDescent="0.2">
      <c r="A1380" s="729" t="s">
        <v>588</v>
      </c>
      <c r="B1380" s="730" t="s">
        <v>589</v>
      </c>
      <c r="C1380" s="731" t="s">
        <v>615</v>
      </c>
      <c r="D1380" s="732" t="s">
        <v>616</v>
      </c>
      <c r="E1380" s="733">
        <v>50113001</v>
      </c>
      <c r="F1380" s="732" t="s">
        <v>675</v>
      </c>
      <c r="G1380" s="731" t="s">
        <v>676</v>
      </c>
      <c r="H1380" s="731">
        <v>231541</v>
      </c>
      <c r="I1380" s="731">
        <v>231541</v>
      </c>
      <c r="J1380" s="731" t="s">
        <v>704</v>
      </c>
      <c r="K1380" s="731" t="s">
        <v>705</v>
      </c>
      <c r="L1380" s="734">
        <v>80.689999999999984</v>
      </c>
      <c r="M1380" s="734">
        <v>8</v>
      </c>
      <c r="N1380" s="735">
        <v>645.51999999999987</v>
      </c>
    </row>
    <row r="1381" spans="1:14" ht="14.45" customHeight="1" x14ac:dyDescent="0.2">
      <c r="A1381" s="729" t="s">
        <v>588</v>
      </c>
      <c r="B1381" s="730" t="s">
        <v>589</v>
      </c>
      <c r="C1381" s="731" t="s">
        <v>615</v>
      </c>
      <c r="D1381" s="732" t="s">
        <v>616</v>
      </c>
      <c r="E1381" s="733">
        <v>50113001</v>
      </c>
      <c r="F1381" s="732" t="s">
        <v>675</v>
      </c>
      <c r="G1381" s="731" t="s">
        <v>676</v>
      </c>
      <c r="H1381" s="731">
        <v>237329</v>
      </c>
      <c r="I1381" s="731">
        <v>237329</v>
      </c>
      <c r="J1381" s="731" t="s">
        <v>706</v>
      </c>
      <c r="K1381" s="731" t="s">
        <v>707</v>
      </c>
      <c r="L1381" s="734">
        <v>109.11500000000001</v>
      </c>
      <c r="M1381" s="734">
        <v>4</v>
      </c>
      <c r="N1381" s="735">
        <v>436.46000000000004</v>
      </c>
    </row>
    <row r="1382" spans="1:14" ht="14.45" customHeight="1" x14ac:dyDescent="0.2">
      <c r="A1382" s="729" t="s">
        <v>588</v>
      </c>
      <c r="B1382" s="730" t="s">
        <v>589</v>
      </c>
      <c r="C1382" s="731" t="s">
        <v>615</v>
      </c>
      <c r="D1382" s="732" t="s">
        <v>616</v>
      </c>
      <c r="E1382" s="733">
        <v>50113001</v>
      </c>
      <c r="F1382" s="732" t="s">
        <v>675</v>
      </c>
      <c r="G1382" s="731" t="s">
        <v>676</v>
      </c>
      <c r="H1382" s="731">
        <v>225890</v>
      </c>
      <c r="I1382" s="731">
        <v>225890</v>
      </c>
      <c r="J1382" s="731" t="s">
        <v>2144</v>
      </c>
      <c r="K1382" s="731" t="s">
        <v>2145</v>
      </c>
      <c r="L1382" s="734">
        <v>600.33600000000001</v>
      </c>
      <c r="M1382" s="734">
        <v>35</v>
      </c>
      <c r="N1382" s="735">
        <v>21011.760000000002</v>
      </c>
    </row>
    <row r="1383" spans="1:14" ht="14.45" customHeight="1" x14ac:dyDescent="0.2">
      <c r="A1383" s="729" t="s">
        <v>588</v>
      </c>
      <c r="B1383" s="730" t="s">
        <v>589</v>
      </c>
      <c r="C1383" s="731" t="s">
        <v>615</v>
      </c>
      <c r="D1383" s="732" t="s">
        <v>616</v>
      </c>
      <c r="E1383" s="733">
        <v>50113001</v>
      </c>
      <c r="F1383" s="732" t="s">
        <v>675</v>
      </c>
      <c r="G1383" s="731" t="s">
        <v>676</v>
      </c>
      <c r="H1383" s="731">
        <v>225889</v>
      </c>
      <c r="I1383" s="731">
        <v>225889</v>
      </c>
      <c r="J1383" s="731" t="s">
        <v>2146</v>
      </c>
      <c r="K1383" s="731" t="s">
        <v>2147</v>
      </c>
      <c r="L1383" s="734">
        <v>599.27</v>
      </c>
      <c r="M1383" s="734">
        <v>22</v>
      </c>
      <c r="N1383" s="735">
        <v>13183.94</v>
      </c>
    </row>
    <row r="1384" spans="1:14" ht="14.45" customHeight="1" x14ac:dyDescent="0.2">
      <c r="A1384" s="729" t="s">
        <v>588</v>
      </c>
      <c r="B1384" s="730" t="s">
        <v>589</v>
      </c>
      <c r="C1384" s="731" t="s">
        <v>615</v>
      </c>
      <c r="D1384" s="732" t="s">
        <v>616</v>
      </c>
      <c r="E1384" s="733">
        <v>50113001</v>
      </c>
      <c r="F1384" s="732" t="s">
        <v>675</v>
      </c>
      <c r="G1384" s="731" t="s">
        <v>676</v>
      </c>
      <c r="H1384" s="731">
        <v>100502</v>
      </c>
      <c r="I1384" s="731">
        <v>502</v>
      </c>
      <c r="J1384" s="731" t="s">
        <v>708</v>
      </c>
      <c r="K1384" s="731" t="s">
        <v>709</v>
      </c>
      <c r="L1384" s="734">
        <v>268.62374999999997</v>
      </c>
      <c r="M1384" s="734">
        <v>80</v>
      </c>
      <c r="N1384" s="735">
        <v>21489.899999999998</v>
      </c>
    </row>
    <row r="1385" spans="1:14" ht="14.45" customHeight="1" x14ac:dyDescent="0.2">
      <c r="A1385" s="729" t="s">
        <v>588</v>
      </c>
      <c r="B1385" s="730" t="s">
        <v>589</v>
      </c>
      <c r="C1385" s="731" t="s">
        <v>615</v>
      </c>
      <c r="D1385" s="732" t="s">
        <v>616</v>
      </c>
      <c r="E1385" s="733">
        <v>50113001</v>
      </c>
      <c r="F1385" s="732" t="s">
        <v>675</v>
      </c>
      <c r="G1385" s="731" t="s">
        <v>687</v>
      </c>
      <c r="H1385" s="731">
        <v>239963</v>
      </c>
      <c r="I1385" s="731">
        <v>239963</v>
      </c>
      <c r="J1385" s="731" t="s">
        <v>710</v>
      </c>
      <c r="K1385" s="731" t="s">
        <v>711</v>
      </c>
      <c r="L1385" s="734">
        <v>155.56200000000001</v>
      </c>
      <c r="M1385" s="734">
        <v>1</v>
      </c>
      <c r="N1385" s="735">
        <v>155.56200000000001</v>
      </c>
    </row>
    <row r="1386" spans="1:14" ht="14.45" customHeight="1" x14ac:dyDescent="0.2">
      <c r="A1386" s="729" t="s">
        <v>588</v>
      </c>
      <c r="B1386" s="730" t="s">
        <v>589</v>
      </c>
      <c r="C1386" s="731" t="s">
        <v>615</v>
      </c>
      <c r="D1386" s="732" t="s">
        <v>616</v>
      </c>
      <c r="E1386" s="733">
        <v>50113001</v>
      </c>
      <c r="F1386" s="732" t="s">
        <v>675</v>
      </c>
      <c r="G1386" s="731" t="s">
        <v>687</v>
      </c>
      <c r="H1386" s="731">
        <v>127737</v>
      </c>
      <c r="I1386" s="731">
        <v>127737</v>
      </c>
      <c r="J1386" s="731" t="s">
        <v>712</v>
      </c>
      <c r="K1386" s="731" t="s">
        <v>714</v>
      </c>
      <c r="L1386" s="734">
        <v>67.39</v>
      </c>
      <c r="M1386" s="734">
        <v>2</v>
      </c>
      <c r="N1386" s="735">
        <v>134.78</v>
      </c>
    </row>
    <row r="1387" spans="1:14" ht="14.45" customHeight="1" x14ac:dyDescent="0.2">
      <c r="A1387" s="729" t="s">
        <v>588</v>
      </c>
      <c r="B1387" s="730" t="s">
        <v>589</v>
      </c>
      <c r="C1387" s="731" t="s">
        <v>615</v>
      </c>
      <c r="D1387" s="732" t="s">
        <v>616</v>
      </c>
      <c r="E1387" s="733">
        <v>50113001</v>
      </c>
      <c r="F1387" s="732" t="s">
        <v>675</v>
      </c>
      <c r="G1387" s="731" t="s">
        <v>687</v>
      </c>
      <c r="H1387" s="731">
        <v>239964</v>
      </c>
      <c r="I1387" s="731">
        <v>239964</v>
      </c>
      <c r="J1387" s="731" t="s">
        <v>712</v>
      </c>
      <c r="K1387" s="731" t="s">
        <v>714</v>
      </c>
      <c r="L1387" s="734">
        <v>167.23850000000004</v>
      </c>
      <c r="M1387" s="734">
        <v>20</v>
      </c>
      <c r="N1387" s="735">
        <v>3344.7700000000009</v>
      </c>
    </row>
    <row r="1388" spans="1:14" ht="14.45" customHeight="1" x14ac:dyDescent="0.2">
      <c r="A1388" s="729" t="s">
        <v>588</v>
      </c>
      <c r="B1388" s="730" t="s">
        <v>589</v>
      </c>
      <c r="C1388" s="731" t="s">
        <v>615</v>
      </c>
      <c r="D1388" s="732" t="s">
        <v>616</v>
      </c>
      <c r="E1388" s="733">
        <v>50113001</v>
      </c>
      <c r="F1388" s="732" t="s">
        <v>675</v>
      </c>
      <c r="G1388" s="731" t="s">
        <v>329</v>
      </c>
      <c r="H1388" s="731">
        <v>224479</v>
      </c>
      <c r="I1388" s="731">
        <v>224479</v>
      </c>
      <c r="J1388" s="731" t="s">
        <v>1276</v>
      </c>
      <c r="K1388" s="731" t="s">
        <v>2176</v>
      </c>
      <c r="L1388" s="734">
        <v>224.11</v>
      </c>
      <c r="M1388" s="734">
        <v>3</v>
      </c>
      <c r="N1388" s="735">
        <v>672.33</v>
      </c>
    </row>
    <row r="1389" spans="1:14" ht="14.45" customHeight="1" x14ac:dyDescent="0.2">
      <c r="A1389" s="729" t="s">
        <v>588</v>
      </c>
      <c r="B1389" s="730" t="s">
        <v>589</v>
      </c>
      <c r="C1389" s="731" t="s">
        <v>615</v>
      </c>
      <c r="D1389" s="732" t="s">
        <v>616</v>
      </c>
      <c r="E1389" s="733">
        <v>50113001</v>
      </c>
      <c r="F1389" s="732" t="s">
        <v>675</v>
      </c>
      <c r="G1389" s="731" t="s">
        <v>676</v>
      </c>
      <c r="H1389" s="731">
        <v>226004</v>
      </c>
      <c r="I1389" s="731">
        <v>226004</v>
      </c>
      <c r="J1389" s="731" t="s">
        <v>2148</v>
      </c>
      <c r="K1389" s="731" t="s">
        <v>2149</v>
      </c>
      <c r="L1389" s="734">
        <v>364.66999999999996</v>
      </c>
      <c r="M1389" s="734">
        <v>11</v>
      </c>
      <c r="N1389" s="735">
        <v>4011.3699999999994</v>
      </c>
    </row>
    <row r="1390" spans="1:14" ht="14.45" customHeight="1" x14ac:dyDescent="0.2">
      <c r="A1390" s="729" t="s">
        <v>588</v>
      </c>
      <c r="B1390" s="730" t="s">
        <v>589</v>
      </c>
      <c r="C1390" s="731" t="s">
        <v>615</v>
      </c>
      <c r="D1390" s="732" t="s">
        <v>616</v>
      </c>
      <c r="E1390" s="733">
        <v>50113001</v>
      </c>
      <c r="F1390" s="732" t="s">
        <v>675</v>
      </c>
      <c r="G1390" s="731" t="s">
        <v>676</v>
      </c>
      <c r="H1390" s="731">
        <v>226005</v>
      </c>
      <c r="I1390" s="731">
        <v>226005</v>
      </c>
      <c r="J1390" s="731" t="s">
        <v>2150</v>
      </c>
      <c r="K1390" s="731" t="s">
        <v>2151</v>
      </c>
      <c r="L1390" s="734">
        <v>626.86789473684223</v>
      </c>
      <c r="M1390" s="734">
        <v>19</v>
      </c>
      <c r="N1390" s="735">
        <v>11910.490000000002</v>
      </c>
    </row>
    <row r="1391" spans="1:14" ht="14.45" customHeight="1" x14ac:dyDescent="0.2">
      <c r="A1391" s="729" t="s">
        <v>588</v>
      </c>
      <c r="B1391" s="730" t="s">
        <v>589</v>
      </c>
      <c r="C1391" s="731" t="s">
        <v>615</v>
      </c>
      <c r="D1391" s="732" t="s">
        <v>616</v>
      </c>
      <c r="E1391" s="733">
        <v>50113001</v>
      </c>
      <c r="F1391" s="732" t="s">
        <v>675</v>
      </c>
      <c r="G1391" s="731" t="s">
        <v>676</v>
      </c>
      <c r="H1391" s="731">
        <v>118656</v>
      </c>
      <c r="I1391" s="731">
        <v>118656</v>
      </c>
      <c r="J1391" s="731" t="s">
        <v>1305</v>
      </c>
      <c r="K1391" s="731" t="s">
        <v>1002</v>
      </c>
      <c r="L1391" s="734">
        <v>659.9699999999998</v>
      </c>
      <c r="M1391" s="734">
        <v>27</v>
      </c>
      <c r="N1391" s="735">
        <v>17819.189999999995</v>
      </c>
    </row>
    <row r="1392" spans="1:14" ht="14.45" customHeight="1" x14ac:dyDescent="0.2">
      <c r="A1392" s="729" t="s">
        <v>588</v>
      </c>
      <c r="B1392" s="730" t="s">
        <v>589</v>
      </c>
      <c r="C1392" s="731" t="s">
        <v>615</v>
      </c>
      <c r="D1392" s="732" t="s">
        <v>616</v>
      </c>
      <c r="E1392" s="733">
        <v>50113001</v>
      </c>
      <c r="F1392" s="732" t="s">
        <v>675</v>
      </c>
      <c r="G1392" s="731" t="s">
        <v>676</v>
      </c>
      <c r="H1392" s="731">
        <v>194763</v>
      </c>
      <c r="I1392" s="731">
        <v>94763</v>
      </c>
      <c r="J1392" s="731" t="s">
        <v>2152</v>
      </c>
      <c r="K1392" s="731" t="s">
        <v>2153</v>
      </c>
      <c r="L1392" s="734">
        <v>212.52000000000004</v>
      </c>
      <c r="M1392" s="734">
        <v>26</v>
      </c>
      <c r="N1392" s="735">
        <v>5525.5200000000013</v>
      </c>
    </row>
    <row r="1393" spans="1:14" ht="14.45" customHeight="1" x14ac:dyDescent="0.2">
      <c r="A1393" s="729" t="s">
        <v>588</v>
      </c>
      <c r="B1393" s="730" t="s">
        <v>589</v>
      </c>
      <c r="C1393" s="731" t="s">
        <v>615</v>
      </c>
      <c r="D1393" s="732" t="s">
        <v>616</v>
      </c>
      <c r="E1393" s="733">
        <v>50113001</v>
      </c>
      <c r="F1393" s="732" t="s">
        <v>675</v>
      </c>
      <c r="G1393" s="731" t="s">
        <v>676</v>
      </c>
      <c r="H1393" s="731">
        <v>109414</v>
      </c>
      <c r="I1393" s="731">
        <v>119687</v>
      </c>
      <c r="J1393" s="731" t="s">
        <v>2154</v>
      </c>
      <c r="K1393" s="731" t="s">
        <v>2155</v>
      </c>
      <c r="L1393" s="734">
        <v>66.952500000000001</v>
      </c>
      <c r="M1393" s="734">
        <v>4</v>
      </c>
      <c r="N1393" s="735">
        <v>267.81</v>
      </c>
    </row>
    <row r="1394" spans="1:14" ht="14.45" customHeight="1" x14ac:dyDescent="0.2">
      <c r="A1394" s="729" t="s">
        <v>588</v>
      </c>
      <c r="B1394" s="730" t="s">
        <v>589</v>
      </c>
      <c r="C1394" s="731" t="s">
        <v>615</v>
      </c>
      <c r="D1394" s="732" t="s">
        <v>616</v>
      </c>
      <c r="E1394" s="733">
        <v>50113001</v>
      </c>
      <c r="F1394" s="732" t="s">
        <v>675</v>
      </c>
      <c r="G1394" s="731" t="s">
        <v>676</v>
      </c>
      <c r="H1394" s="731">
        <v>226003</v>
      </c>
      <c r="I1394" s="731">
        <v>226003</v>
      </c>
      <c r="J1394" s="731" t="s">
        <v>1323</v>
      </c>
      <c r="K1394" s="731" t="s">
        <v>1324</v>
      </c>
      <c r="L1394" s="734">
        <v>226.68</v>
      </c>
      <c r="M1394" s="734">
        <v>1</v>
      </c>
      <c r="N1394" s="735">
        <v>226.68</v>
      </c>
    </row>
    <row r="1395" spans="1:14" ht="14.45" customHeight="1" x14ac:dyDescent="0.2">
      <c r="A1395" s="729" t="s">
        <v>588</v>
      </c>
      <c r="B1395" s="730" t="s">
        <v>589</v>
      </c>
      <c r="C1395" s="731" t="s">
        <v>615</v>
      </c>
      <c r="D1395" s="732" t="s">
        <v>616</v>
      </c>
      <c r="E1395" s="733">
        <v>50113001</v>
      </c>
      <c r="F1395" s="732" t="s">
        <v>675</v>
      </c>
      <c r="G1395" s="731" t="s">
        <v>676</v>
      </c>
      <c r="H1395" s="731">
        <v>226002</v>
      </c>
      <c r="I1395" s="731">
        <v>226002</v>
      </c>
      <c r="J1395" s="731" t="s">
        <v>1323</v>
      </c>
      <c r="K1395" s="731" t="s">
        <v>1325</v>
      </c>
      <c r="L1395" s="734">
        <v>655.37874999999997</v>
      </c>
      <c r="M1395" s="734">
        <v>8</v>
      </c>
      <c r="N1395" s="735">
        <v>5243.03</v>
      </c>
    </row>
    <row r="1396" spans="1:14" ht="14.45" customHeight="1" x14ac:dyDescent="0.2">
      <c r="A1396" s="729" t="s">
        <v>588</v>
      </c>
      <c r="B1396" s="730" t="s">
        <v>589</v>
      </c>
      <c r="C1396" s="731" t="s">
        <v>615</v>
      </c>
      <c r="D1396" s="732" t="s">
        <v>616</v>
      </c>
      <c r="E1396" s="733">
        <v>50113001</v>
      </c>
      <c r="F1396" s="732" t="s">
        <v>675</v>
      </c>
      <c r="G1396" s="731" t="s">
        <v>687</v>
      </c>
      <c r="H1396" s="731">
        <v>100536</v>
      </c>
      <c r="I1396" s="731">
        <v>536</v>
      </c>
      <c r="J1396" s="731" t="s">
        <v>717</v>
      </c>
      <c r="K1396" s="731" t="s">
        <v>678</v>
      </c>
      <c r="L1396" s="734">
        <v>49.319999967474786</v>
      </c>
      <c r="M1396" s="734">
        <v>273</v>
      </c>
      <c r="N1396" s="735">
        <v>13464.359991120617</v>
      </c>
    </row>
    <row r="1397" spans="1:14" ht="14.45" customHeight="1" x14ac:dyDescent="0.2">
      <c r="A1397" s="729" t="s">
        <v>588</v>
      </c>
      <c r="B1397" s="730" t="s">
        <v>589</v>
      </c>
      <c r="C1397" s="731" t="s">
        <v>615</v>
      </c>
      <c r="D1397" s="732" t="s">
        <v>616</v>
      </c>
      <c r="E1397" s="733">
        <v>50113001</v>
      </c>
      <c r="F1397" s="732" t="s">
        <v>675</v>
      </c>
      <c r="G1397" s="731" t="s">
        <v>687</v>
      </c>
      <c r="H1397" s="731">
        <v>107981</v>
      </c>
      <c r="I1397" s="731">
        <v>7981</v>
      </c>
      <c r="J1397" s="731" t="s">
        <v>718</v>
      </c>
      <c r="K1397" s="731" t="s">
        <v>719</v>
      </c>
      <c r="L1397" s="734">
        <v>43.20010471204192</v>
      </c>
      <c r="M1397" s="734">
        <v>382</v>
      </c>
      <c r="N1397" s="735">
        <v>16502.440000000013</v>
      </c>
    </row>
    <row r="1398" spans="1:14" ht="14.45" customHeight="1" x14ac:dyDescent="0.2">
      <c r="A1398" s="729" t="s">
        <v>588</v>
      </c>
      <c r="B1398" s="730" t="s">
        <v>589</v>
      </c>
      <c r="C1398" s="731" t="s">
        <v>615</v>
      </c>
      <c r="D1398" s="732" t="s">
        <v>616</v>
      </c>
      <c r="E1398" s="733">
        <v>50113001</v>
      </c>
      <c r="F1398" s="732" t="s">
        <v>675</v>
      </c>
      <c r="G1398" s="731" t="s">
        <v>687</v>
      </c>
      <c r="H1398" s="731">
        <v>187607</v>
      </c>
      <c r="I1398" s="731">
        <v>187607</v>
      </c>
      <c r="J1398" s="731" t="s">
        <v>1348</v>
      </c>
      <c r="K1398" s="731" t="s">
        <v>1349</v>
      </c>
      <c r="L1398" s="734">
        <v>273.89999008327032</v>
      </c>
      <c r="M1398" s="734">
        <v>61</v>
      </c>
      <c r="N1398" s="735">
        <v>16707.89939507949</v>
      </c>
    </row>
    <row r="1399" spans="1:14" ht="14.45" customHeight="1" x14ac:dyDescent="0.2">
      <c r="A1399" s="729" t="s">
        <v>588</v>
      </c>
      <c r="B1399" s="730" t="s">
        <v>589</v>
      </c>
      <c r="C1399" s="731" t="s">
        <v>615</v>
      </c>
      <c r="D1399" s="732" t="s">
        <v>616</v>
      </c>
      <c r="E1399" s="733">
        <v>50113001</v>
      </c>
      <c r="F1399" s="732" t="s">
        <v>675</v>
      </c>
      <c r="G1399" s="731" t="s">
        <v>676</v>
      </c>
      <c r="H1399" s="731">
        <v>100874</v>
      </c>
      <c r="I1399" s="731">
        <v>874</v>
      </c>
      <c r="J1399" s="731" t="s">
        <v>1351</v>
      </c>
      <c r="K1399" s="731" t="s">
        <v>1352</v>
      </c>
      <c r="L1399" s="734">
        <v>83.46595041322314</v>
      </c>
      <c r="M1399" s="734">
        <v>121</v>
      </c>
      <c r="N1399" s="735">
        <v>10099.379999999999</v>
      </c>
    </row>
    <row r="1400" spans="1:14" ht="14.45" customHeight="1" x14ac:dyDescent="0.2">
      <c r="A1400" s="729" t="s">
        <v>588</v>
      </c>
      <c r="B1400" s="730" t="s">
        <v>589</v>
      </c>
      <c r="C1400" s="731" t="s">
        <v>615</v>
      </c>
      <c r="D1400" s="732" t="s">
        <v>616</v>
      </c>
      <c r="E1400" s="733">
        <v>50113001</v>
      </c>
      <c r="F1400" s="732" t="s">
        <v>675</v>
      </c>
      <c r="G1400" s="731" t="s">
        <v>676</v>
      </c>
      <c r="H1400" s="731">
        <v>224053</v>
      </c>
      <c r="I1400" s="731">
        <v>224053</v>
      </c>
      <c r="J1400" s="731" t="s">
        <v>1366</v>
      </c>
      <c r="K1400" s="731" t="s">
        <v>1367</v>
      </c>
      <c r="L1400" s="734">
        <v>1268.1914285714286</v>
      </c>
      <c r="M1400" s="734">
        <v>7</v>
      </c>
      <c r="N1400" s="735">
        <v>8877.34</v>
      </c>
    </row>
    <row r="1401" spans="1:14" ht="14.45" customHeight="1" x14ac:dyDescent="0.2">
      <c r="A1401" s="729" t="s">
        <v>588</v>
      </c>
      <c r="B1401" s="730" t="s">
        <v>589</v>
      </c>
      <c r="C1401" s="731" t="s">
        <v>615</v>
      </c>
      <c r="D1401" s="732" t="s">
        <v>616</v>
      </c>
      <c r="E1401" s="733">
        <v>50113001</v>
      </c>
      <c r="F1401" s="732" t="s">
        <v>675</v>
      </c>
      <c r="G1401" s="731" t="s">
        <v>687</v>
      </c>
      <c r="H1401" s="731">
        <v>157871</v>
      </c>
      <c r="I1401" s="731">
        <v>157871</v>
      </c>
      <c r="J1401" s="731" t="s">
        <v>2156</v>
      </c>
      <c r="K1401" s="731" t="s">
        <v>2157</v>
      </c>
      <c r="L1401" s="734">
        <v>340.54700000000003</v>
      </c>
      <c r="M1401" s="734">
        <v>8</v>
      </c>
      <c r="N1401" s="735">
        <v>2724.3760000000002</v>
      </c>
    </row>
    <row r="1402" spans="1:14" ht="14.45" customHeight="1" x14ac:dyDescent="0.2">
      <c r="A1402" s="729" t="s">
        <v>588</v>
      </c>
      <c r="B1402" s="730" t="s">
        <v>589</v>
      </c>
      <c r="C1402" s="731" t="s">
        <v>615</v>
      </c>
      <c r="D1402" s="732" t="s">
        <v>616</v>
      </c>
      <c r="E1402" s="733">
        <v>50113001</v>
      </c>
      <c r="F1402" s="732" t="s">
        <v>675</v>
      </c>
      <c r="G1402" s="731" t="s">
        <v>687</v>
      </c>
      <c r="H1402" s="731">
        <v>850729</v>
      </c>
      <c r="I1402" s="731">
        <v>157875</v>
      </c>
      <c r="J1402" s="731" t="s">
        <v>1368</v>
      </c>
      <c r="K1402" s="731" t="s">
        <v>1369</v>
      </c>
      <c r="L1402" s="734">
        <v>284.90977777777772</v>
      </c>
      <c r="M1402" s="734">
        <v>9</v>
      </c>
      <c r="N1402" s="735">
        <v>2564.1879999999996</v>
      </c>
    </row>
    <row r="1403" spans="1:14" ht="14.45" customHeight="1" x14ac:dyDescent="0.2">
      <c r="A1403" s="729" t="s">
        <v>588</v>
      </c>
      <c r="B1403" s="730" t="s">
        <v>589</v>
      </c>
      <c r="C1403" s="731" t="s">
        <v>615</v>
      </c>
      <c r="D1403" s="732" t="s">
        <v>616</v>
      </c>
      <c r="E1403" s="733">
        <v>50113001</v>
      </c>
      <c r="F1403" s="732" t="s">
        <v>675</v>
      </c>
      <c r="G1403" s="731" t="s">
        <v>676</v>
      </c>
      <c r="H1403" s="731">
        <v>218375</v>
      </c>
      <c r="I1403" s="731">
        <v>218375</v>
      </c>
      <c r="J1403" s="731" t="s">
        <v>1378</v>
      </c>
      <c r="K1403" s="731" t="s">
        <v>1379</v>
      </c>
      <c r="L1403" s="734">
        <v>350.78000000000003</v>
      </c>
      <c r="M1403" s="734">
        <v>11</v>
      </c>
      <c r="N1403" s="735">
        <v>3858.5800000000004</v>
      </c>
    </row>
    <row r="1404" spans="1:14" ht="14.45" customHeight="1" x14ac:dyDescent="0.2">
      <c r="A1404" s="729" t="s">
        <v>588</v>
      </c>
      <c r="B1404" s="730" t="s">
        <v>589</v>
      </c>
      <c r="C1404" s="731" t="s">
        <v>615</v>
      </c>
      <c r="D1404" s="732" t="s">
        <v>616</v>
      </c>
      <c r="E1404" s="733">
        <v>50113001</v>
      </c>
      <c r="F1404" s="732" t="s">
        <v>675</v>
      </c>
      <c r="G1404" s="731" t="s">
        <v>676</v>
      </c>
      <c r="H1404" s="731">
        <v>111671</v>
      </c>
      <c r="I1404" s="731">
        <v>11671</v>
      </c>
      <c r="J1404" s="731" t="s">
        <v>2041</v>
      </c>
      <c r="K1404" s="731" t="s">
        <v>1071</v>
      </c>
      <c r="L1404" s="734">
        <v>209</v>
      </c>
      <c r="M1404" s="734">
        <v>269</v>
      </c>
      <c r="N1404" s="735">
        <v>56221</v>
      </c>
    </row>
    <row r="1405" spans="1:14" ht="14.45" customHeight="1" x14ac:dyDescent="0.2">
      <c r="A1405" s="729" t="s">
        <v>588</v>
      </c>
      <c r="B1405" s="730" t="s">
        <v>589</v>
      </c>
      <c r="C1405" s="731" t="s">
        <v>615</v>
      </c>
      <c r="D1405" s="732" t="s">
        <v>616</v>
      </c>
      <c r="E1405" s="733">
        <v>50113001</v>
      </c>
      <c r="F1405" s="732" t="s">
        <v>675</v>
      </c>
      <c r="G1405" s="731" t="s">
        <v>687</v>
      </c>
      <c r="H1405" s="731">
        <v>118172</v>
      </c>
      <c r="I1405" s="731">
        <v>18172</v>
      </c>
      <c r="J1405" s="731" t="s">
        <v>1404</v>
      </c>
      <c r="K1405" s="731" t="s">
        <v>1406</v>
      </c>
      <c r="L1405" s="734">
        <v>390.5</v>
      </c>
      <c r="M1405" s="734">
        <v>2</v>
      </c>
      <c r="N1405" s="735">
        <v>781</v>
      </c>
    </row>
    <row r="1406" spans="1:14" ht="14.45" customHeight="1" x14ac:dyDescent="0.2">
      <c r="A1406" s="729" t="s">
        <v>588</v>
      </c>
      <c r="B1406" s="730" t="s">
        <v>589</v>
      </c>
      <c r="C1406" s="731" t="s">
        <v>615</v>
      </c>
      <c r="D1406" s="732" t="s">
        <v>616</v>
      </c>
      <c r="E1406" s="733">
        <v>50113001</v>
      </c>
      <c r="F1406" s="732" t="s">
        <v>675</v>
      </c>
      <c r="G1406" s="731" t="s">
        <v>687</v>
      </c>
      <c r="H1406" s="731">
        <v>118175</v>
      </c>
      <c r="I1406" s="731">
        <v>18175</v>
      </c>
      <c r="J1406" s="731" t="s">
        <v>1404</v>
      </c>
      <c r="K1406" s="731" t="s">
        <v>1407</v>
      </c>
      <c r="L1406" s="734">
        <v>627</v>
      </c>
      <c r="M1406" s="734">
        <v>28</v>
      </c>
      <c r="N1406" s="735">
        <v>17556</v>
      </c>
    </row>
    <row r="1407" spans="1:14" ht="14.45" customHeight="1" x14ac:dyDescent="0.2">
      <c r="A1407" s="729" t="s">
        <v>588</v>
      </c>
      <c r="B1407" s="730" t="s">
        <v>589</v>
      </c>
      <c r="C1407" s="731" t="s">
        <v>615</v>
      </c>
      <c r="D1407" s="732" t="s">
        <v>616</v>
      </c>
      <c r="E1407" s="733">
        <v>50113001</v>
      </c>
      <c r="F1407" s="732" t="s">
        <v>675</v>
      </c>
      <c r="G1407" s="731" t="s">
        <v>687</v>
      </c>
      <c r="H1407" s="731">
        <v>118167</v>
      </c>
      <c r="I1407" s="731">
        <v>18167</v>
      </c>
      <c r="J1407" s="731" t="s">
        <v>1404</v>
      </c>
      <c r="K1407" s="731" t="s">
        <v>1405</v>
      </c>
      <c r="L1407" s="734">
        <v>65.779999999999987</v>
      </c>
      <c r="M1407" s="734">
        <v>1591</v>
      </c>
      <c r="N1407" s="735">
        <v>104655.97999999998</v>
      </c>
    </row>
    <row r="1408" spans="1:14" ht="14.45" customHeight="1" x14ac:dyDescent="0.2">
      <c r="A1408" s="729" t="s">
        <v>588</v>
      </c>
      <c r="B1408" s="730" t="s">
        <v>589</v>
      </c>
      <c r="C1408" s="731" t="s">
        <v>615</v>
      </c>
      <c r="D1408" s="732" t="s">
        <v>616</v>
      </c>
      <c r="E1408" s="733">
        <v>50113001</v>
      </c>
      <c r="F1408" s="732" t="s">
        <v>675</v>
      </c>
      <c r="G1408" s="731" t="s">
        <v>676</v>
      </c>
      <c r="H1408" s="731">
        <v>849310</v>
      </c>
      <c r="I1408" s="731">
        <v>126689</v>
      </c>
      <c r="J1408" s="731" t="s">
        <v>2158</v>
      </c>
      <c r="K1408" s="731" t="s">
        <v>2159</v>
      </c>
      <c r="L1408" s="734">
        <v>231.75546830985917</v>
      </c>
      <c r="M1408" s="734">
        <v>71</v>
      </c>
      <c r="N1408" s="735">
        <v>16454.63825</v>
      </c>
    </row>
    <row r="1409" spans="1:14" ht="14.45" customHeight="1" x14ac:dyDescent="0.2">
      <c r="A1409" s="729" t="s">
        <v>588</v>
      </c>
      <c r="B1409" s="730" t="s">
        <v>589</v>
      </c>
      <c r="C1409" s="731" t="s">
        <v>615</v>
      </c>
      <c r="D1409" s="732" t="s">
        <v>616</v>
      </c>
      <c r="E1409" s="733">
        <v>50113001</v>
      </c>
      <c r="F1409" s="732" t="s">
        <v>675</v>
      </c>
      <c r="G1409" s="731" t="s">
        <v>329</v>
      </c>
      <c r="H1409" s="731">
        <v>235904</v>
      </c>
      <c r="I1409" s="731">
        <v>235904</v>
      </c>
      <c r="J1409" s="731" t="s">
        <v>1448</v>
      </c>
      <c r="K1409" s="731" t="s">
        <v>2166</v>
      </c>
      <c r="L1409" s="734">
        <v>1018.72375</v>
      </c>
      <c r="M1409" s="734">
        <v>8</v>
      </c>
      <c r="N1409" s="735">
        <v>8149.79</v>
      </c>
    </row>
    <row r="1410" spans="1:14" ht="14.45" customHeight="1" x14ac:dyDescent="0.2">
      <c r="A1410" s="729" t="s">
        <v>588</v>
      </c>
      <c r="B1410" s="730" t="s">
        <v>589</v>
      </c>
      <c r="C1410" s="731" t="s">
        <v>615</v>
      </c>
      <c r="D1410" s="732" t="s">
        <v>616</v>
      </c>
      <c r="E1410" s="733">
        <v>50113001</v>
      </c>
      <c r="F1410" s="732" t="s">
        <v>675</v>
      </c>
      <c r="G1410" s="731" t="s">
        <v>687</v>
      </c>
      <c r="H1410" s="731">
        <v>220108</v>
      </c>
      <c r="I1410" s="731">
        <v>220108</v>
      </c>
      <c r="J1410" s="731" t="s">
        <v>1449</v>
      </c>
      <c r="K1410" s="731" t="s">
        <v>1451</v>
      </c>
      <c r="L1410" s="734">
        <v>1210</v>
      </c>
      <c r="M1410" s="734">
        <v>10</v>
      </c>
      <c r="N1410" s="735">
        <v>12100</v>
      </c>
    </row>
    <row r="1411" spans="1:14" ht="14.45" customHeight="1" x14ac:dyDescent="0.2">
      <c r="A1411" s="729" t="s">
        <v>588</v>
      </c>
      <c r="B1411" s="730" t="s">
        <v>589</v>
      </c>
      <c r="C1411" s="731" t="s">
        <v>615</v>
      </c>
      <c r="D1411" s="732" t="s">
        <v>616</v>
      </c>
      <c r="E1411" s="733">
        <v>50113001</v>
      </c>
      <c r="F1411" s="732" t="s">
        <v>675</v>
      </c>
      <c r="G1411" s="731" t="s">
        <v>687</v>
      </c>
      <c r="H1411" s="731">
        <v>220105</v>
      </c>
      <c r="I1411" s="731">
        <v>220105</v>
      </c>
      <c r="J1411" s="731" t="s">
        <v>1449</v>
      </c>
      <c r="K1411" s="731" t="s">
        <v>1450</v>
      </c>
      <c r="L1411" s="734">
        <v>519.12280726065433</v>
      </c>
      <c r="M1411" s="734">
        <v>342</v>
      </c>
      <c r="N1411" s="735">
        <v>177540.00008314379</v>
      </c>
    </row>
    <row r="1412" spans="1:14" ht="14.45" customHeight="1" x14ac:dyDescent="0.2">
      <c r="A1412" s="729" t="s">
        <v>588</v>
      </c>
      <c r="B1412" s="730" t="s">
        <v>589</v>
      </c>
      <c r="C1412" s="731" t="s">
        <v>615</v>
      </c>
      <c r="D1412" s="732" t="s">
        <v>616</v>
      </c>
      <c r="E1412" s="733">
        <v>50113001</v>
      </c>
      <c r="F1412" s="732" t="s">
        <v>675</v>
      </c>
      <c r="G1412" s="731" t="s">
        <v>687</v>
      </c>
      <c r="H1412" s="731">
        <v>226455</v>
      </c>
      <c r="I1412" s="731">
        <v>226455</v>
      </c>
      <c r="J1412" s="731" t="s">
        <v>1449</v>
      </c>
      <c r="K1412" s="731" t="s">
        <v>1450</v>
      </c>
      <c r="L1412" s="734">
        <v>495</v>
      </c>
      <c r="M1412" s="734">
        <v>20</v>
      </c>
      <c r="N1412" s="735">
        <v>9900</v>
      </c>
    </row>
    <row r="1413" spans="1:14" ht="14.45" customHeight="1" x14ac:dyDescent="0.2">
      <c r="A1413" s="729" t="s">
        <v>588</v>
      </c>
      <c r="B1413" s="730" t="s">
        <v>589</v>
      </c>
      <c r="C1413" s="731" t="s">
        <v>615</v>
      </c>
      <c r="D1413" s="732" t="s">
        <v>616</v>
      </c>
      <c r="E1413" s="733">
        <v>50113001</v>
      </c>
      <c r="F1413" s="732" t="s">
        <v>675</v>
      </c>
      <c r="G1413" s="731" t="s">
        <v>676</v>
      </c>
      <c r="H1413" s="731">
        <v>139969</v>
      </c>
      <c r="I1413" s="731">
        <v>139969</v>
      </c>
      <c r="J1413" s="731" t="s">
        <v>2167</v>
      </c>
      <c r="K1413" s="731" t="s">
        <v>2145</v>
      </c>
      <c r="L1413" s="734">
        <v>359.00999999999993</v>
      </c>
      <c r="M1413" s="734">
        <v>12</v>
      </c>
      <c r="N1413" s="735">
        <v>4308.119999999999</v>
      </c>
    </row>
    <row r="1414" spans="1:14" ht="14.45" customHeight="1" x14ac:dyDescent="0.2">
      <c r="A1414" s="729" t="s">
        <v>588</v>
      </c>
      <c r="B1414" s="730" t="s">
        <v>589</v>
      </c>
      <c r="C1414" s="731" t="s">
        <v>615</v>
      </c>
      <c r="D1414" s="732" t="s">
        <v>616</v>
      </c>
      <c r="E1414" s="733">
        <v>50113001</v>
      </c>
      <c r="F1414" s="732" t="s">
        <v>675</v>
      </c>
      <c r="G1414" s="731" t="s">
        <v>676</v>
      </c>
      <c r="H1414" s="731">
        <v>208645</v>
      </c>
      <c r="I1414" s="731">
        <v>208645</v>
      </c>
      <c r="J1414" s="731" t="s">
        <v>1467</v>
      </c>
      <c r="K1414" s="731" t="s">
        <v>1468</v>
      </c>
      <c r="L1414" s="734">
        <v>76.233636363636364</v>
      </c>
      <c r="M1414" s="734">
        <v>11</v>
      </c>
      <c r="N1414" s="735">
        <v>838.57</v>
      </c>
    </row>
    <row r="1415" spans="1:14" ht="14.45" customHeight="1" x14ac:dyDescent="0.2">
      <c r="A1415" s="729" t="s">
        <v>588</v>
      </c>
      <c r="B1415" s="730" t="s">
        <v>589</v>
      </c>
      <c r="C1415" s="731" t="s">
        <v>615</v>
      </c>
      <c r="D1415" s="732" t="s">
        <v>616</v>
      </c>
      <c r="E1415" s="733">
        <v>50113001</v>
      </c>
      <c r="F1415" s="732" t="s">
        <v>675</v>
      </c>
      <c r="G1415" s="731" t="s">
        <v>687</v>
      </c>
      <c r="H1415" s="731">
        <v>160320</v>
      </c>
      <c r="I1415" s="731">
        <v>160320</v>
      </c>
      <c r="J1415" s="731" t="s">
        <v>2168</v>
      </c>
      <c r="K1415" s="731" t="s">
        <v>2169</v>
      </c>
      <c r="L1415" s="734">
        <v>12789.372831286566</v>
      </c>
      <c r="M1415" s="734">
        <v>57.99636666666666</v>
      </c>
      <c r="N1415" s="735">
        <v>741737.15616000036</v>
      </c>
    </row>
    <row r="1416" spans="1:14" ht="14.45" customHeight="1" x14ac:dyDescent="0.2">
      <c r="A1416" s="729" t="s">
        <v>588</v>
      </c>
      <c r="B1416" s="730" t="s">
        <v>589</v>
      </c>
      <c r="C1416" s="731" t="s">
        <v>615</v>
      </c>
      <c r="D1416" s="732" t="s">
        <v>616</v>
      </c>
      <c r="E1416" s="733">
        <v>50113001</v>
      </c>
      <c r="F1416" s="732" t="s">
        <v>675</v>
      </c>
      <c r="G1416" s="731" t="s">
        <v>676</v>
      </c>
      <c r="H1416" s="731">
        <v>154269</v>
      </c>
      <c r="I1416" s="731">
        <v>154269</v>
      </c>
      <c r="J1416" s="731" t="s">
        <v>2173</v>
      </c>
      <c r="K1416" s="731" t="s">
        <v>2174</v>
      </c>
      <c r="L1416" s="734">
        <v>14558.874082356768</v>
      </c>
      <c r="M1416" s="734">
        <v>15.159966666666667</v>
      </c>
      <c r="N1416" s="735">
        <v>220712.04579272587</v>
      </c>
    </row>
    <row r="1417" spans="1:14" ht="14.45" customHeight="1" x14ac:dyDescent="0.2">
      <c r="A1417" s="729" t="s">
        <v>588</v>
      </c>
      <c r="B1417" s="730" t="s">
        <v>589</v>
      </c>
      <c r="C1417" s="731" t="s">
        <v>615</v>
      </c>
      <c r="D1417" s="732" t="s">
        <v>616</v>
      </c>
      <c r="E1417" s="733">
        <v>50113001</v>
      </c>
      <c r="F1417" s="732" t="s">
        <v>675</v>
      </c>
      <c r="G1417" s="731" t="s">
        <v>676</v>
      </c>
      <c r="H1417" s="731">
        <v>216573</v>
      </c>
      <c r="I1417" s="731">
        <v>216573</v>
      </c>
      <c r="J1417" s="731" t="s">
        <v>1501</v>
      </c>
      <c r="K1417" s="731" t="s">
        <v>1502</v>
      </c>
      <c r="L1417" s="734">
        <v>61.701379310344834</v>
      </c>
      <c r="M1417" s="734">
        <v>377</v>
      </c>
      <c r="N1417" s="735">
        <v>23261.420000000002</v>
      </c>
    </row>
    <row r="1418" spans="1:14" ht="14.45" customHeight="1" x14ac:dyDescent="0.2">
      <c r="A1418" s="729" t="s">
        <v>588</v>
      </c>
      <c r="B1418" s="730" t="s">
        <v>589</v>
      </c>
      <c r="C1418" s="731" t="s">
        <v>615</v>
      </c>
      <c r="D1418" s="732" t="s">
        <v>616</v>
      </c>
      <c r="E1418" s="733">
        <v>50113001</v>
      </c>
      <c r="F1418" s="732" t="s">
        <v>675</v>
      </c>
      <c r="G1418" s="731" t="s">
        <v>676</v>
      </c>
      <c r="H1418" s="731">
        <v>100610</v>
      </c>
      <c r="I1418" s="731">
        <v>610</v>
      </c>
      <c r="J1418" s="731" t="s">
        <v>1503</v>
      </c>
      <c r="K1418" s="731" t="s">
        <v>1504</v>
      </c>
      <c r="L1418" s="734">
        <v>71.692982456140371</v>
      </c>
      <c r="M1418" s="734">
        <v>57</v>
      </c>
      <c r="N1418" s="735">
        <v>4086.5000000000014</v>
      </c>
    </row>
    <row r="1419" spans="1:14" ht="14.45" customHeight="1" x14ac:dyDescent="0.2">
      <c r="A1419" s="729" t="s">
        <v>588</v>
      </c>
      <c r="B1419" s="730" t="s">
        <v>589</v>
      </c>
      <c r="C1419" s="731" t="s">
        <v>615</v>
      </c>
      <c r="D1419" s="732" t="s">
        <v>616</v>
      </c>
      <c r="E1419" s="733">
        <v>50113001</v>
      </c>
      <c r="F1419" s="732" t="s">
        <v>675</v>
      </c>
      <c r="G1419" s="731" t="s">
        <v>676</v>
      </c>
      <c r="H1419" s="731">
        <v>100612</v>
      </c>
      <c r="I1419" s="731">
        <v>612</v>
      </c>
      <c r="J1419" s="731" t="s">
        <v>1505</v>
      </c>
      <c r="K1419" s="731" t="s">
        <v>808</v>
      </c>
      <c r="L1419" s="734">
        <v>67.081111111111142</v>
      </c>
      <c r="M1419" s="734">
        <v>396</v>
      </c>
      <c r="N1419" s="735">
        <v>26564.120000000014</v>
      </c>
    </row>
    <row r="1420" spans="1:14" ht="14.45" customHeight="1" x14ac:dyDescent="0.2">
      <c r="A1420" s="729" t="s">
        <v>588</v>
      </c>
      <c r="B1420" s="730" t="s">
        <v>589</v>
      </c>
      <c r="C1420" s="731" t="s">
        <v>615</v>
      </c>
      <c r="D1420" s="732" t="s">
        <v>616</v>
      </c>
      <c r="E1420" s="733">
        <v>50113001</v>
      </c>
      <c r="F1420" s="732" t="s">
        <v>675</v>
      </c>
      <c r="G1420" s="731" t="s">
        <v>676</v>
      </c>
      <c r="H1420" s="731">
        <v>171616</v>
      </c>
      <c r="I1420" s="731">
        <v>171616</v>
      </c>
      <c r="J1420" s="731" t="s">
        <v>1507</v>
      </c>
      <c r="K1420" s="731" t="s">
        <v>990</v>
      </c>
      <c r="L1420" s="734">
        <v>223.23000000000002</v>
      </c>
      <c r="M1420" s="734">
        <v>5</v>
      </c>
      <c r="N1420" s="735">
        <v>1116.1500000000001</v>
      </c>
    </row>
    <row r="1421" spans="1:14" ht="14.45" customHeight="1" x14ac:dyDescent="0.2">
      <c r="A1421" s="729" t="s">
        <v>588</v>
      </c>
      <c r="B1421" s="730" t="s">
        <v>589</v>
      </c>
      <c r="C1421" s="731" t="s">
        <v>615</v>
      </c>
      <c r="D1421" s="732" t="s">
        <v>616</v>
      </c>
      <c r="E1421" s="733">
        <v>50113001</v>
      </c>
      <c r="F1421" s="732" t="s">
        <v>675</v>
      </c>
      <c r="G1421" s="731" t="s">
        <v>676</v>
      </c>
      <c r="H1421" s="731">
        <v>216469</v>
      </c>
      <c r="I1421" s="731">
        <v>216469</v>
      </c>
      <c r="J1421" s="731" t="s">
        <v>1523</v>
      </c>
      <c r="K1421" s="731" t="s">
        <v>1524</v>
      </c>
      <c r="L1421" s="734">
        <v>58.409999999999982</v>
      </c>
      <c r="M1421" s="734">
        <v>29</v>
      </c>
      <c r="N1421" s="735">
        <v>1693.8899999999994</v>
      </c>
    </row>
    <row r="1422" spans="1:14" ht="14.45" customHeight="1" x14ac:dyDescent="0.2">
      <c r="A1422" s="729" t="s">
        <v>588</v>
      </c>
      <c r="B1422" s="730" t="s">
        <v>589</v>
      </c>
      <c r="C1422" s="731" t="s">
        <v>615</v>
      </c>
      <c r="D1422" s="732" t="s">
        <v>616</v>
      </c>
      <c r="E1422" s="733">
        <v>50113001</v>
      </c>
      <c r="F1422" s="732" t="s">
        <v>675</v>
      </c>
      <c r="G1422" s="731" t="s">
        <v>676</v>
      </c>
      <c r="H1422" s="731">
        <v>850095</v>
      </c>
      <c r="I1422" s="731">
        <v>120406</v>
      </c>
      <c r="J1422" s="731" t="s">
        <v>1523</v>
      </c>
      <c r="K1422" s="731" t="s">
        <v>1524</v>
      </c>
      <c r="L1422" s="734">
        <v>58.409999999999989</v>
      </c>
      <c r="M1422" s="734">
        <v>20</v>
      </c>
      <c r="N1422" s="735">
        <v>1168.1999999999998</v>
      </c>
    </row>
    <row r="1423" spans="1:14" ht="14.45" customHeight="1" x14ac:dyDescent="0.2">
      <c r="A1423" s="729" t="s">
        <v>588</v>
      </c>
      <c r="B1423" s="730" t="s">
        <v>589</v>
      </c>
      <c r="C1423" s="731" t="s">
        <v>615</v>
      </c>
      <c r="D1423" s="732" t="s">
        <v>616</v>
      </c>
      <c r="E1423" s="733">
        <v>50113001</v>
      </c>
      <c r="F1423" s="732" t="s">
        <v>675</v>
      </c>
      <c r="G1423" s="731" t="s">
        <v>676</v>
      </c>
      <c r="H1423" s="731">
        <v>216470</v>
      </c>
      <c r="I1423" s="731">
        <v>216470</v>
      </c>
      <c r="J1423" s="731" t="s">
        <v>1525</v>
      </c>
      <c r="K1423" s="731" t="s">
        <v>1526</v>
      </c>
      <c r="L1423" s="734">
        <v>67.59999999999998</v>
      </c>
      <c r="M1423" s="734">
        <v>10</v>
      </c>
      <c r="N1423" s="735">
        <v>675.99999999999977</v>
      </c>
    </row>
    <row r="1424" spans="1:14" ht="14.45" customHeight="1" x14ac:dyDescent="0.2">
      <c r="A1424" s="729" t="s">
        <v>588</v>
      </c>
      <c r="B1424" s="730" t="s">
        <v>589</v>
      </c>
      <c r="C1424" s="731" t="s">
        <v>615</v>
      </c>
      <c r="D1424" s="732" t="s">
        <v>616</v>
      </c>
      <c r="E1424" s="733">
        <v>50113001</v>
      </c>
      <c r="F1424" s="732" t="s">
        <v>675</v>
      </c>
      <c r="G1424" s="731" t="s">
        <v>676</v>
      </c>
      <c r="H1424" s="731">
        <v>226000</v>
      </c>
      <c r="I1424" s="731">
        <v>226000</v>
      </c>
      <c r="J1424" s="731" t="s">
        <v>1539</v>
      </c>
      <c r="K1424" s="731" t="s">
        <v>1540</v>
      </c>
      <c r="L1424" s="734">
        <v>324.95749999999992</v>
      </c>
      <c r="M1424" s="734">
        <v>8</v>
      </c>
      <c r="N1424" s="735">
        <v>2599.6599999999994</v>
      </c>
    </row>
    <row r="1425" spans="1:14" ht="14.45" customHeight="1" x14ac:dyDescent="0.2">
      <c r="A1425" s="729" t="s">
        <v>588</v>
      </c>
      <c r="B1425" s="730" t="s">
        <v>589</v>
      </c>
      <c r="C1425" s="731" t="s">
        <v>615</v>
      </c>
      <c r="D1425" s="732" t="s">
        <v>616</v>
      </c>
      <c r="E1425" s="733">
        <v>50113001</v>
      </c>
      <c r="F1425" s="732" t="s">
        <v>675</v>
      </c>
      <c r="G1425" s="731" t="s">
        <v>676</v>
      </c>
      <c r="H1425" s="731">
        <v>132090</v>
      </c>
      <c r="I1425" s="731">
        <v>32090</v>
      </c>
      <c r="J1425" s="731" t="s">
        <v>1541</v>
      </c>
      <c r="K1425" s="731" t="s">
        <v>1542</v>
      </c>
      <c r="L1425" s="734">
        <v>27.359999999999996</v>
      </c>
      <c r="M1425" s="734">
        <v>1</v>
      </c>
      <c r="N1425" s="735">
        <v>27.359999999999996</v>
      </c>
    </row>
    <row r="1426" spans="1:14" ht="14.45" customHeight="1" x14ac:dyDescent="0.2">
      <c r="A1426" s="729" t="s">
        <v>588</v>
      </c>
      <c r="B1426" s="730" t="s">
        <v>589</v>
      </c>
      <c r="C1426" s="731" t="s">
        <v>615</v>
      </c>
      <c r="D1426" s="732" t="s">
        <v>616</v>
      </c>
      <c r="E1426" s="733">
        <v>50113001</v>
      </c>
      <c r="F1426" s="732" t="s">
        <v>675</v>
      </c>
      <c r="G1426" s="731" t="s">
        <v>676</v>
      </c>
      <c r="H1426" s="731">
        <v>201134</v>
      </c>
      <c r="I1426" s="731">
        <v>201134</v>
      </c>
      <c r="J1426" s="731" t="s">
        <v>2177</v>
      </c>
      <c r="K1426" s="731" t="s">
        <v>2178</v>
      </c>
      <c r="L1426" s="734">
        <v>68.37</v>
      </c>
      <c r="M1426" s="734">
        <v>5</v>
      </c>
      <c r="N1426" s="735">
        <v>341.85</v>
      </c>
    </row>
    <row r="1427" spans="1:14" ht="14.45" customHeight="1" x14ac:dyDescent="0.2">
      <c r="A1427" s="729" t="s">
        <v>588</v>
      </c>
      <c r="B1427" s="730" t="s">
        <v>589</v>
      </c>
      <c r="C1427" s="731" t="s">
        <v>615</v>
      </c>
      <c r="D1427" s="732" t="s">
        <v>616</v>
      </c>
      <c r="E1427" s="733">
        <v>50113001</v>
      </c>
      <c r="F1427" s="732" t="s">
        <v>675</v>
      </c>
      <c r="G1427" s="731" t="s">
        <v>676</v>
      </c>
      <c r="H1427" s="731">
        <v>242203</v>
      </c>
      <c r="I1427" s="731">
        <v>242203</v>
      </c>
      <c r="J1427" s="731" t="s">
        <v>1547</v>
      </c>
      <c r="K1427" s="731" t="s">
        <v>1548</v>
      </c>
      <c r="L1427" s="734">
        <v>104.5</v>
      </c>
      <c r="M1427" s="734">
        <v>39</v>
      </c>
      <c r="N1427" s="735">
        <v>4075.5</v>
      </c>
    </row>
    <row r="1428" spans="1:14" ht="14.45" customHeight="1" x14ac:dyDescent="0.2">
      <c r="A1428" s="729" t="s">
        <v>588</v>
      </c>
      <c r="B1428" s="730" t="s">
        <v>589</v>
      </c>
      <c r="C1428" s="731" t="s">
        <v>615</v>
      </c>
      <c r="D1428" s="732" t="s">
        <v>616</v>
      </c>
      <c r="E1428" s="733">
        <v>50113001</v>
      </c>
      <c r="F1428" s="732" t="s">
        <v>675</v>
      </c>
      <c r="G1428" s="731" t="s">
        <v>687</v>
      </c>
      <c r="H1428" s="731">
        <v>231956</v>
      </c>
      <c r="I1428" s="731">
        <v>231956</v>
      </c>
      <c r="J1428" s="731" t="s">
        <v>1582</v>
      </c>
      <c r="K1428" s="731" t="s">
        <v>1583</v>
      </c>
      <c r="L1428" s="734">
        <v>49.884444444444448</v>
      </c>
      <c r="M1428" s="734">
        <v>9</v>
      </c>
      <c r="N1428" s="735">
        <v>448.96000000000004</v>
      </c>
    </row>
    <row r="1429" spans="1:14" ht="14.45" customHeight="1" x14ac:dyDescent="0.2">
      <c r="A1429" s="729" t="s">
        <v>588</v>
      </c>
      <c r="B1429" s="730" t="s">
        <v>589</v>
      </c>
      <c r="C1429" s="731" t="s">
        <v>615</v>
      </c>
      <c r="D1429" s="732" t="s">
        <v>616</v>
      </c>
      <c r="E1429" s="733">
        <v>50113001</v>
      </c>
      <c r="F1429" s="732" t="s">
        <v>675</v>
      </c>
      <c r="G1429" s="731" t="s">
        <v>676</v>
      </c>
      <c r="H1429" s="731">
        <v>902074</v>
      </c>
      <c r="I1429" s="731">
        <v>85278</v>
      </c>
      <c r="J1429" s="731" t="s">
        <v>2175</v>
      </c>
      <c r="K1429" s="731" t="s">
        <v>1072</v>
      </c>
      <c r="L1429" s="734">
        <v>2900.1775000000002</v>
      </c>
      <c r="M1429" s="734">
        <v>8</v>
      </c>
      <c r="N1429" s="735">
        <v>23201.420000000002</v>
      </c>
    </row>
    <row r="1430" spans="1:14" ht="14.45" customHeight="1" x14ac:dyDescent="0.2">
      <c r="A1430" s="729" t="s">
        <v>588</v>
      </c>
      <c r="B1430" s="730" t="s">
        <v>589</v>
      </c>
      <c r="C1430" s="731" t="s">
        <v>615</v>
      </c>
      <c r="D1430" s="732" t="s">
        <v>616</v>
      </c>
      <c r="E1430" s="733">
        <v>50113001</v>
      </c>
      <c r="F1430" s="732" t="s">
        <v>675</v>
      </c>
      <c r="G1430" s="731" t="s">
        <v>676</v>
      </c>
      <c r="H1430" s="731">
        <v>843996</v>
      </c>
      <c r="I1430" s="731">
        <v>100191</v>
      </c>
      <c r="J1430" s="731" t="s">
        <v>2179</v>
      </c>
      <c r="K1430" s="731" t="s">
        <v>2180</v>
      </c>
      <c r="L1430" s="734">
        <v>3743.3</v>
      </c>
      <c r="M1430" s="734">
        <v>1</v>
      </c>
      <c r="N1430" s="735">
        <v>3743.3</v>
      </c>
    </row>
    <row r="1431" spans="1:14" ht="14.45" customHeight="1" x14ac:dyDescent="0.2">
      <c r="A1431" s="729" t="s">
        <v>588</v>
      </c>
      <c r="B1431" s="730" t="s">
        <v>589</v>
      </c>
      <c r="C1431" s="731" t="s">
        <v>618</v>
      </c>
      <c r="D1431" s="732" t="s">
        <v>619</v>
      </c>
      <c r="E1431" s="733">
        <v>50113001</v>
      </c>
      <c r="F1431" s="732" t="s">
        <v>675</v>
      </c>
      <c r="G1431" s="731" t="s">
        <v>676</v>
      </c>
      <c r="H1431" s="731">
        <v>100362</v>
      </c>
      <c r="I1431" s="731">
        <v>362</v>
      </c>
      <c r="J1431" s="731" t="s">
        <v>677</v>
      </c>
      <c r="K1431" s="731" t="s">
        <v>678</v>
      </c>
      <c r="L1431" s="734">
        <v>72.42</v>
      </c>
      <c r="M1431" s="734">
        <v>7</v>
      </c>
      <c r="N1431" s="735">
        <v>506.94</v>
      </c>
    </row>
    <row r="1432" spans="1:14" ht="14.45" customHeight="1" x14ac:dyDescent="0.2">
      <c r="A1432" s="729" t="s">
        <v>588</v>
      </c>
      <c r="B1432" s="730" t="s">
        <v>589</v>
      </c>
      <c r="C1432" s="731" t="s">
        <v>618</v>
      </c>
      <c r="D1432" s="732" t="s">
        <v>619</v>
      </c>
      <c r="E1432" s="733">
        <v>50113001</v>
      </c>
      <c r="F1432" s="732" t="s">
        <v>675</v>
      </c>
      <c r="G1432" s="731" t="s">
        <v>676</v>
      </c>
      <c r="H1432" s="731">
        <v>167547</v>
      </c>
      <c r="I1432" s="731">
        <v>67547</v>
      </c>
      <c r="J1432" s="731" t="s">
        <v>679</v>
      </c>
      <c r="K1432" s="731" t="s">
        <v>680</v>
      </c>
      <c r="L1432" s="734">
        <v>46.778285714285715</v>
      </c>
      <c r="M1432" s="734">
        <v>35</v>
      </c>
      <c r="N1432" s="735">
        <v>1637.24</v>
      </c>
    </row>
    <row r="1433" spans="1:14" ht="14.45" customHeight="1" x14ac:dyDescent="0.2">
      <c r="A1433" s="729" t="s">
        <v>588</v>
      </c>
      <c r="B1433" s="730" t="s">
        <v>589</v>
      </c>
      <c r="C1433" s="731" t="s">
        <v>618</v>
      </c>
      <c r="D1433" s="732" t="s">
        <v>619</v>
      </c>
      <c r="E1433" s="733">
        <v>50113001</v>
      </c>
      <c r="F1433" s="732" t="s">
        <v>675</v>
      </c>
      <c r="G1433" s="731" t="s">
        <v>676</v>
      </c>
      <c r="H1433" s="731">
        <v>139968</v>
      </c>
      <c r="I1433" s="731">
        <v>139968</v>
      </c>
      <c r="J1433" s="731" t="s">
        <v>681</v>
      </c>
      <c r="K1433" s="731" t="s">
        <v>682</v>
      </c>
      <c r="L1433" s="734">
        <v>69.549999999999983</v>
      </c>
      <c r="M1433" s="734">
        <v>5</v>
      </c>
      <c r="N1433" s="735">
        <v>347.74999999999994</v>
      </c>
    </row>
    <row r="1434" spans="1:14" ht="14.45" customHeight="1" x14ac:dyDescent="0.2">
      <c r="A1434" s="729" t="s">
        <v>588</v>
      </c>
      <c r="B1434" s="730" t="s">
        <v>589</v>
      </c>
      <c r="C1434" s="731" t="s">
        <v>618</v>
      </c>
      <c r="D1434" s="732" t="s">
        <v>619</v>
      </c>
      <c r="E1434" s="733">
        <v>50113001</v>
      </c>
      <c r="F1434" s="732" t="s">
        <v>675</v>
      </c>
      <c r="G1434" s="731" t="s">
        <v>687</v>
      </c>
      <c r="H1434" s="731">
        <v>848765</v>
      </c>
      <c r="I1434" s="731">
        <v>107938</v>
      </c>
      <c r="J1434" s="731" t="s">
        <v>917</v>
      </c>
      <c r="K1434" s="731" t="s">
        <v>919</v>
      </c>
      <c r="L1434" s="734">
        <v>128.28</v>
      </c>
      <c r="M1434" s="734">
        <v>1</v>
      </c>
      <c r="N1434" s="735">
        <v>128.28</v>
      </c>
    </row>
    <row r="1435" spans="1:14" ht="14.45" customHeight="1" x14ac:dyDescent="0.2">
      <c r="A1435" s="729" t="s">
        <v>588</v>
      </c>
      <c r="B1435" s="730" t="s">
        <v>589</v>
      </c>
      <c r="C1435" s="731" t="s">
        <v>618</v>
      </c>
      <c r="D1435" s="732" t="s">
        <v>619</v>
      </c>
      <c r="E1435" s="733">
        <v>50113001</v>
      </c>
      <c r="F1435" s="732" t="s">
        <v>675</v>
      </c>
      <c r="G1435" s="731" t="s">
        <v>687</v>
      </c>
      <c r="H1435" s="731">
        <v>237626</v>
      </c>
      <c r="I1435" s="731">
        <v>237626</v>
      </c>
      <c r="J1435" s="731" t="s">
        <v>936</v>
      </c>
      <c r="K1435" s="731" t="s">
        <v>937</v>
      </c>
      <c r="L1435" s="734">
        <v>238.66</v>
      </c>
      <c r="M1435" s="734">
        <v>10</v>
      </c>
      <c r="N1435" s="735">
        <v>2386.6</v>
      </c>
    </row>
    <row r="1436" spans="1:14" ht="14.45" customHeight="1" x14ac:dyDescent="0.2">
      <c r="A1436" s="729" t="s">
        <v>588</v>
      </c>
      <c r="B1436" s="730" t="s">
        <v>589</v>
      </c>
      <c r="C1436" s="731" t="s">
        <v>618</v>
      </c>
      <c r="D1436" s="732" t="s">
        <v>619</v>
      </c>
      <c r="E1436" s="733">
        <v>50113001</v>
      </c>
      <c r="F1436" s="732" t="s">
        <v>675</v>
      </c>
      <c r="G1436" s="731" t="s">
        <v>676</v>
      </c>
      <c r="H1436" s="731">
        <v>184090</v>
      </c>
      <c r="I1436" s="731">
        <v>84090</v>
      </c>
      <c r="J1436" s="731" t="s">
        <v>690</v>
      </c>
      <c r="K1436" s="731" t="s">
        <v>691</v>
      </c>
      <c r="L1436" s="734">
        <v>60.080000000000005</v>
      </c>
      <c r="M1436" s="734">
        <v>3</v>
      </c>
      <c r="N1436" s="735">
        <v>180.24</v>
      </c>
    </row>
    <row r="1437" spans="1:14" ht="14.45" customHeight="1" x14ac:dyDescent="0.2">
      <c r="A1437" s="729" t="s">
        <v>588</v>
      </c>
      <c r="B1437" s="730" t="s">
        <v>589</v>
      </c>
      <c r="C1437" s="731" t="s">
        <v>618</v>
      </c>
      <c r="D1437" s="732" t="s">
        <v>619</v>
      </c>
      <c r="E1437" s="733">
        <v>50113001</v>
      </c>
      <c r="F1437" s="732" t="s">
        <v>675</v>
      </c>
      <c r="G1437" s="731" t="s">
        <v>676</v>
      </c>
      <c r="H1437" s="731">
        <v>241672</v>
      </c>
      <c r="I1437" s="731">
        <v>241672</v>
      </c>
      <c r="J1437" s="731" t="s">
        <v>960</v>
      </c>
      <c r="K1437" s="731" t="s">
        <v>961</v>
      </c>
      <c r="L1437" s="734">
        <v>111.40999999999998</v>
      </c>
      <c r="M1437" s="734">
        <v>150</v>
      </c>
      <c r="N1437" s="735">
        <v>16711.499999999996</v>
      </c>
    </row>
    <row r="1438" spans="1:14" ht="14.45" customHeight="1" x14ac:dyDescent="0.2">
      <c r="A1438" s="729" t="s">
        <v>588</v>
      </c>
      <c r="B1438" s="730" t="s">
        <v>589</v>
      </c>
      <c r="C1438" s="731" t="s">
        <v>618</v>
      </c>
      <c r="D1438" s="732" t="s">
        <v>619</v>
      </c>
      <c r="E1438" s="733">
        <v>50113001</v>
      </c>
      <c r="F1438" s="732" t="s">
        <v>675</v>
      </c>
      <c r="G1438" s="731" t="s">
        <v>676</v>
      </c>
      <c r="H1438" s="731">
        <v>104071</v>
      </c>
      <c r="I1438" s="731">
        <v>4071</v>
      </c>
      <c r="J1438" s="731" t="s">
        <v>962</v>
      </c>
      <c r="K1438" s="731" t="s">
        <v>963</v>
      </c>
      <c r="L1438" s="734">
        <v>224.11000000000007</v>
      </c>
      <c r="M1438" s="734">
        <v>1</v>
      </c>
      <c r="N1438" s="735">
        <v>224.11000000000007</v>
      </c>
    </row>
    <row r="1439" spans="1:14" ht="14.45" customHeight="1" x14ac:dyDescent="0.2">
      <c r="A1439" s="729" t="s">
        <v>588</v>
      </c>
      <c r="B1439" s="730" t="s">
        <v>589</v>
      </c>
      <c r="C1439" s="731" t="s">
        <v>618</v>
      </c>
      <c r="D1439" s="732" t="s">
        <v>619</v>
      </c>
      <c r="E1439" s="733">
        <v>50113001</v>
      </c>
      <c r="F1439" s="732" t="s">
        <v>675</v>
      </c>
      <c r="G1439" s="731" t="s">
        <v>329</v>
      </c>
      <c r="H1439" s="731">
        <v>215474</v>
      </c>
      <c r="I1439" s="731">
        <v>215474</v>
      </c>
      <c r="J1439" s="731" t="s">
        <v>989</v>
      </c>
      <c r="K1439" s="731" t="s">
        <v>990</v>
      </c>
      <c r="L1439" s="734">
        <v>531.37999999999988</v>
      </c>
      <c r="M1439" s="734">
        <v>1</v>
      </c>
      <c r="N1439" s="735">
        <v>531.37999999999988</v>
      </c>
    </row>
    <row r="1440" spans="1:14" ht="14.45" customHeight="1" x14ac:dyDescent="0.2">
      <c r="A1440" s="729" t="s">
        <v>588</v>
      </c>
      <c r="B1440" s="730" t="s">
        <v>589</v>
      </c>
      <c r="C1440" s="731" t="s">
        <v>618</v>
      </c>
      <c r="D1440" s="732" t="s">
        <v>619</v>
      </c>
      <c r="E1440" s="733">
        <v>50113001</v>
      </c>
      <c r="F1440" s="732" t="s">
        <v>675</v>
      </c>
      <c r="G1440" s="731" t="s">
        <v>676</v>
      </c>
      <c r="H1440" s="731">
        <v>162597</v>
      </c>
      <c r="I1440" s="731">
        <v>62597</v>
      </c>
      <c r="J1440" s="731" t="s">
        <v>1007</v>
      </c>
      <c r="K1440" s="731" t="s">
        <v>1008</v>
      </c>
      <c r="L1440" s="734">
        <v>77.98</v>
      </c>
      <c r="M1440" s="734">
        <v>2</v>
      </c>
      <c r="N1440" s="735">
        <v>155.96</v>
      </c>
    </row>
    <row r="1441" spans="1:14" ht="14.45" customHeight="1" x14ac:dyDescent="0.2">
      <c r="A1441" s="729" t="s">
        <v>588</v>
      </c>
      <c r="B1441" s="730" t="s">
        <v>589</v>
      </c>
      <c r="C1441" s="731" t="s">
        <v>618</v>
      </c>
      <c r="D1441" s="732" t="s">
        <v>619</v>
      </c>
      <c r="E1441" s="733">
        <v>50113001</v>
      </c>
      <c r="F1441" s="732" t="s">
        <v>675</v>
      </c>
      <c r="G1441" s="731" t="s">
        <v>676</v>
      </c>
      <c r="H1441" s="731">
        <v>447</v>
      </c>
      <c r="I1441" s="731">
        <v>447</v>
      </c>
      <c r="J1441" s="731" t="s">
        <v>2137</v>
      </c>
      <c r="K1441" s="731" t="s">
        <v>2138</v>
      </c>
      <c r="L1441" s="734">
        <v>178.34999999999997</v>
      </c>
      <c r="M1441" s="734">
        <v>2</v>
      </c>
      <c r="N1441" s="735">
        <v>356.69999999999993</v>
      </c>
    </row>
    <row r="1442" spans="1:14" ht="14.45" customHeight="1" x14ac:dyDescent="0.2">
      <c r="A1442" s="729" t="s">
        <v>588</v>
      </c>
      <c r="B1442" s="730" t="s">
        <v>589</v>
      </c>
      <c r="C1442" s="731" t="s">
        <v>618</v>
      </c>
      <c r="D1442" s="732" t="s">
        <v>619</v>
      </c>
      <c r="E1442" s="733">
        <v>50113001</v>
      </c>
      <c r="F1442" s="732" t="s">
        <v>675</v>
      </c>
      <c r="G1442" s="731" t="s">
        <v>676</v>
      </c>
      <c r="H1442" s="731">
        <v>149990</v>
      </c>
      <c r="I1442" s="731">
        <v>49990</v>
      </c>
      <c r="J1442" s="731" t="s">
        <v>1039</v>
      </c>
      <c r="K1442" s="731" t="s">
        <v>1041</v>
      </c>
      <c r="L1442" s="734">
        <v>169.99000000000004</v>
      </c>
      <c r="M1442" s="734">
        <v>1</v>
      </c>
      <c r="N1442" s="735">
        <v>169.99000000000004</v>
      </c>
    </row>
    <row r="1443" spans="1:14" ht="14.45" customHeight="1" x14ac:dyDescent="0.2">
      <c r="A1443" s="729" t="s">
        <v>588</v>
      </c>
      <c r="B1443" s="730" t="s">
        <v>589</v>
      </c>
      <c r="C1443" s="731" t="s">
        <v>618</v>
      </c>
      <c r="D1443" s="732" t="s">
        <v>619</v>
      </c>
      <c r="E1443" s="733">
        <v>50113001</v>
      </c>
      <c r="F1443" s="732" t="s">
        <v>675</v>
      </c>
      <c r="G1443" s="731" t="s">
        <v>687</v>
      </c>
      <c r="H1443" s="731">
        <v>239807</v>
      </c>
      <c r="I1443" s="731">
        <v>239807</v>
      </c>
      <c r="J1443" s="731" t="s">
        <v>1063</v>
      </c>
      <c r="K1443" s="731" t="s">
        <v>1064</v>
      </c>
      <c r="L1443" s="734">
        <v>40.39</v>
      </c>
      <c r="M1443" s="734">
        <v>1</v>
      </c>
      <c r="N1443" s="735">
        <v>40.39</v>
      </c>
    </row>
    <row r="1444" spans="1:14" ht="14.45" customHeight="1" x14ac:dyDescent="0.2">
      <c r="A1444" s="729" t="s">
        <v>588</v>
      </c>
      <c r="B1444" s="730" t="s">
        <v>589</v>
      </c>
      <c r="C1444" s="731" t="s">
        <v>618</v>
      </c>
      <c r="D1444" s="732" t="s">
        <v>619</v>
      </c>
      <c r="E1444" s="733">
        <v>50113001</v>
      </c>
      <c r="F1444" s="732" t="s">
        <v>675</v>
      </c>
      <c r="G1444" s="731" t="s">
        <v>676</v>
      </c>
      <c r="H1444" s="731">
        <v>198872</v>
      </c>
      <c r="I1444" s="731">
        <v>98872</v>
      </c>
      <c r="J1444" s="731" t="s">
        <v>692</v>
      </c>
      <c r="K1444" s="731" t="s">
        <v>694</v>
      </c>
      <c r="L1444" s="734">
        <v>312.84000000000003</v>
      </c>
      <c r="M1444" s="734">
        <v>5</v>
      </c>
      <c r="N1444" s="735">
        <v>1564.2</v>
      </c>
    </row>
    <row r="1445" spans="1:14" ht="14.45" customHeight="1" x14ac:dyDescent="0.2">
      <c r="A1445" s="729" t="s">
        <v>588</v>
      </c>
      <c r="B1445" s="730" t="s">
        <v>589</v>
      </c>
      <c r="C1445" s="731" t="s">
        <v>618</v>
      </c>
      <c r="D1445" s="732" t="s">
        <v>619</v>
      </c>
      <c r="E1445" s="733">
        <v>50113001</v>
      </c>
      <c r="F1445" s="732" t="s">
        <v>675</v>
      </c>
      <c r="G1445" s="731" t="s">
        <v>676</v>
      </c>
      <c r="H1445" s="731">
        <v>198864</v>
      </c>
      <c r="I1445" s="731">
        <v>98864</v>
      </c>
      <c r="J1445" s="731" t="s">
        <v>692</v>
      </c>
      <c r="K1445" s="731" t="s">
        <v>693</v>
      </c>
      <c r="L1445" s="734">
        <v>537.87000000000012</v>
      </c>
      <c r="M1445" s="734">
        <v>22</v>
      </c>
      <c r="N1445" s="735">
        <v>11833.140000000003</v>
      </c>
    </row>
    <row r="1446" spans="1:14" ht="14.45" customHeight="1" x14ac:dyDescent="0.2">
      <c r="A1446" s="729" t="s">
        <v>588</v>
      </c>
      <c r="B1446" s="730" t="s">
        <v>589</v>
      </c>
      <c r="C1446" s="731" t="s">
        <v>618</v>
      </c>
      <c r="D1446" s="732" t="s">
        <v>619</v>
      </c>
      <c r="E1446" s="733">
        <v>50113001</v>
      </c>
      <c r="F1446" s="732" t="s">
        <v>675</v>
      </c>
      <c r="G1446" s="731" t="s">
        <v>676</v>
      </c>
      <c r="H1446" s="731">
        <v>842703</v>
      </c>
      <c r="I1446" s="731">
        <v>0</v>
      </c>
      <c r="J1446" s="731" t="s">
        <v>2140</v>
      </c>
      <c r="K1446" s="731" t="s">
        <v>329</v>
      </c>
      <c r="L1446" s="734">
        <v>49.890000000000022</v>
      </c>
      <c r="M1446" s="734">
        <v>1</v>
      </c>
      <c r="N1446" s="735">
        <v>49.890000000000022</v>
      </c>
    </row>
    <row r="1447" spans="1:14" ht="14.45" customHeight="1" x14ac:dyDescent="0.2">
      <c r="A1447" s="729" t="s">
        <v>588</v>
      </c>
      <c r="B1447" s="730" t="s">
        <v>589</v>
      </c>
      <c r="C1447" s="731" t="s">
        <v>618</v>
      </c>
      <c r="D1447" s="732" t="s">
        <v>619</v>
      </c>
      <c r="E1447" s="733">
        <v>50113001</v>
      </c>
      <c r="F1447" s="732" t="s">
        <v>675</v>
      </c>
      <c r="G1447" s="731" t="s">
        <v>676</v>
      </c>
      <c r="H1447" s="731">
        <v>208988</v>
      </c>
      <c r="I1447" s="731">
        <v>208988</v>
      </c>
      <c r="J1447" s="731" t="s">
        <v>1140</v>
      </c>
      <c r="K1447" s="731" t="s">
        <v>1141</v>
      </c>
      <c r="L1447" s="734">
        <v>555.16999999999996</v>
      </c>
      <c r="M1447" s="734">
        <v>1</v>
      </c>
      <c r="N1447" s="735">
        <v>555.16999999999996</v>
      </c>
    </row>
    <row r="1448" spans="1:14" ht="14.45" customHeight="1" x14ac:dyDescent="0.2">
      <c r="A1448" s="729" t="s">
        <v>588</v>
      </c>
      <c r="B1448" s="730" t="s">
        <v>589</v>
      </c>
      <c r="C1448" s="731" t="s">
        <v>618</v>
      </c>
      <c r="D1448" s="732" t="s">
        <v>619</v>
      </c>
      <c r="E1448" s="733">
        <v>50113001</v>
      </c>
      <c r="F1448" s="732" t="s">
        <v>675</v>
      </c>
      <c r="G1448" s="731" t="s">
        <v>676</v>
      </c>
      <c r="H1448" s="731">
        <v>208990</v>
      </c>
      <c r="I1448" s="731">
        <v>208990</v>
      </c>
      <c r="J1448" s="731" t="s">
        <v>1142</v>
      </c>
      <c r="K1448" s="731" t="s">
        <v>1141</v>
      </c>
      <c r="L1448" s="734">
        <v>668.4700025952651</v>
      </c>
      <c r="M1448" s="734">
        <v>6</v>
      </c>
      <c r="N1448" s="735">
        <v>4010.8200155715904</v>
      </c>
    </row>
    <row r="1449" spans="1:14" ht="14.45" customHeight="1" x14ac:dyDescent="0.2">
      <c r="A1449" s="729" t="s">
        <v>588</v>
      </c>
      <c r="B1449" s="730" t="s">
        <v>589</v>
      </c>
      <c r="C1449" s="731" t="s">
        <v>618</v>
      </c>
      <c r="D1449" s="732" t="s">
        <v>619</v>
      </c>
      <c r="E1449" s="733">
        <v>50113001</v>
      </c>
      <c r="F1449" s="732" t="s">
        <v>675</v>
      </c>
      <c r="G1449" s="731" t="s">
        <v>676</v>
      </c>
      <c r="H1449" s="731">
        <v>134822</v>
      </c>
      <c r="I1449" s="731">
        <v>134822</v>
      </c>
      <c r="J1449" s="731" t="s">
        <v>1188</v>
      </c>
      <c r="K1449" s="731" t="s">
        <v>1189</v>
      </c>
      <c r="L1449" s="734">
        <v>207.56196078431375</v>
      </c>
      <c r="M1449" s="734">
        <v>102</v>
      </c>
      <c r="N1449" s="735">
        <v>21171.320000000003</v>
      </c>
    </row>
    <row r="1450" spans="1:14" ht="14.45" customHeight="1" x14ac:dyDescent="0.2">
      <c r="A1450" s="729" t="s">
        <v>588</v>
      </c>
      <c r="B1450" s="730" t="s">
        <v>589</v>
      </c>
      <c r="C1450" s="731" t="s">
        <v>618</v>
      </c>
      <c r="D1450" s="732" t="s">
        <v>619</v>
      </c>
      <c r="E1450" s="733">
        <v>50113001</v>
      </c>
      <c r="F1450" s="732" t="s">
        <v>675</v>
      </c>
      <c r="G1450" s="731" t="s">
        <v>676</v>
      </c>
      <c r="H1450" s="731">
        <v>134824</v>
      </c>
      <c r="I1450" s="731">
        <v>134824</v>
      </c>
      <c r="J1450" s="731" t="s">
        <v>1192</v>
      </c>
      <c r="K1450" s="731" t="s">
        <v>1193</v>
      </c>
      <c r="L1450" s="734">
        <v>326.47185964912273</v>
      </c>
      <c r="M1450" s="734">
        <v>57</v>
      </c>
      <c r="N1450" s="735">
        <v>18608.895999999997</v>
      </c>
    </row>
    <row r="1451" spans="1:14" ht="14.45" customHeight="1" x14ac:dyDescent="0.2">
      <c r="A1451" s="729" t="s">
        <v>588</v>
      </c>
      <c r="B1451" s="730" t="s">
        <v>589</v>
      </c>
      <c r="C1451" s="731" t="s">
        <v>618</v>
      </c>
      <c r="D1451" s="732" t="s">
        <v>619</v>
      </c>
      <c r="E1451" s="733">
        <v>50113001</v>
      </c>
      <c r="F1451" s="732" t="s">
        <v>675</v>
      </c>
      <c r="G1451" s="731" t="s">
        <v>687</v>
      </c>
      <c r="H1451" s="731">
        <v>197125</v>
      </c>
      <c r="I1451" s="731">
        <v>197125</v>
      </c>
      <c r="J1451" s="731" t="s">
        <v>700</v>
      </c>
      <c r="K1451" s="731" t="s">
        <v>701</v>
      </c>
      <c r="L1451" s="734">
        <v>110</v>
      </c>
      <c r="M1451" s="734">
        <v>49</v>
      </c>
      <c r="N1451" s="735">
        <v>5390</v>
      </c>
    </row>
    <row r="1452" spans="1:14" ht="14.45" customHeight="1" x14ac:dyDescent="0.2">
      <c r="A1452" s="729" t="s">
        <v>588</v>
      </c>
      <c r="B1452" s="730" t="s">
        <v>589</v>
      </c>
      <c r="C1452" s="731" t="s">
        <v>618</v>
      </c>
      <c r="D1452" s="732" t="s">
        <v>619</v>
      </c>
      <c r="E1452" s="733">
        <v>50113001</v>
      </c>
      <c r="F1452" s="732" t="s">
        <v>675</v>
      </c>
      <c r="G1452" s="731" t="s">
        <v>676</v>
      </c>
      <c r="H1452" s="731">
        <v>185812</v>
      </c>
      <c r="I1452" s="731">
        <v>85812</v>
      </c>
      <c r="J1452" s="731" t="s">
        <v>702</v>
      </c>
      <c r="K1452" s="731" t="s">
        <v>703</v>
      </c>
      <c r="L1452" s="734">
        <v>49.999166666666675</v>
      </c>
      <c r="M1452" s="734">
        <v>12</v>
      </c>
      <c r="N1452" s="735">
        <v>599.99000000000012</v>
      </c>
    </row>
    <row r="1453" spans="1:14" ht="14.45" customHeight="1" x14ac:dyDescent="0.2">
      <c r="A1453" s="729" t="s">
        <v>588</v>
      </c>
      <c r="B1453" s="730" t="s">
        <v>589</v>
      </c>
      <c r="C1453" s="731" t="s">
        <v>618</v>
      </c>
      <c r="D1453" s="732" t="s">
        <v>619</v>
      </c>
      <c r="E1453" s="733">
        <v>50113001</v>
      </c>
      <c r="F1453" s="732" t="s">
        <v>675</v>
      </c>
      <c r="G1453" s="731" t="s">
        <v>676</v>
      </c>
      <c r="H1453" s="731">
        <v>231541</v>
      </c>
      <c r="I1453" s="731">
        <v>231541</v>
      </c>
      <c r="J1453" s="731" t="s">
        <v>704</v>
      </c>
      <c r="K1453" s="731" t="s">
        <v>705</v>
      </c>
      <c r="L1453" s="734">
        <v>80.709999999999994</v>
      </c>
      <c r="M1453" s="734">
        <v>3</v>
      </c>
      <c r="N1453" s="735">
        <v>242.13</v>
      </c>
    </row>
    <row r="1454" spans="1:14" ht="14.45" customHeight="1" x14ac:dyDescent="0.2">
      <c r="A1454" s="729" t="s">
        <v>588</v>
      </c>
      <c r="B1454" s="730" t="s">
        <v>589</v>
      </c>
      <c r="C1454" s="731" t="s">
        <v>618</v>
      </c>
      <c r="D1454" s="732" t="s">
        <v>619</v>
      </c>
      <c r="E1454" s="733">
        <v>50113001</v>
      </c>
      <c r="F1454" s="732" t="s">
        <v>675</v>
      </c>
      <c r="G1454" s="731" t="s">
        <v>676</v>
      </c>
      <c r="H1454" s="731">
        <v>100502</v>
      </c>
      <c r="I1454" s="731">
        <v>502</v>
      </c>
      <c r="J1454" s="731" t="s">
        <v>708</v>
      </c>
      <c r="K1454" s="731" t="s">
        <v>709</v>
      </c>
      <c r="L1454" s="734">
        <v>268.93999999999994</v>
      </c>
      <c r="M1454" s="734">
        <v>4</v>
      </c>
      <c r="N1454" s="735">
        <v>1075.7599999999998</v>
      </c>
    </row>
    <row r="1455" spans="1:14" ht="14.45" customHeight="1" x14ac:dyDescent="0.2">
      <c r="A1455" s="729" t="s">
        <v>588</v>
      </c>
      <c r="B1455" s="730" t="s">
        <v>589</v>
      </c>
      <c r="C1455" s="731" t="s">
        <v>618</v>
      </c>
      <c r="D1455" s="732" t="s">
        <v>619</v>
      </c>
      <c r="E1455" s="733">
        <v>50113001</v>
      </c>
      <c r="F1455" s="732" t="s">
        <v>675</v>
      </c>
      <c r="G1455" s="731" t="s">
        <v>676</v>
      </c>
      <c r="H1455" s="731">
        <v>118656</v>
      </c>
      <c r="I1455" s="731">
        <v>118656</v>
      </c>
      <c r="J1455" s="731" t="s">
        <v>1305</v>
      </c>
      <c r="K1455" s="731" t="s">
        <v>1002</v>
      </c>
      <c r="L1455" s="734">
        <v>654.83000000000004</v>
      </c>
      <c r="M1455" s="734">
        <v>2</v>
      </c>
      <c r="N1455" s="735">
        <v>1309.6600000000001</v>
      </c>
    </row>
    <row r="1456" spans="1:14" ht="14.45" customHeight="1" x14ac:dyDescent="0.2">
      <c r="A1456" s="729" t="s">
        <v>588</v>
      </c>
      <c r="B1456" s="730" t="s">
        <v>589</v>
      </c>
      <c r="C1456" s="731" t="s">
        <v>618</v>
      </c>
      <c r="D1456" s="732" t="s">
        <v>619</v>
      </c>
      <c r="E1456" s="733">
        <v>50113001</v>
      </c>
      <c r="F1456" s="732" t="s">
        <v>675</v>
      </c>
      <c r="G1456" s="731" t="s">
        <v>676</v>
      </c>
      <c r="H1456" s="731">
        <v>230353</v>
      </c>
      <c r="I1456" s="731">
        <v>230353</v>
      </c>
      <c r="J1456" s="731" t="s">
        <v>715</v>
      </c>
      <c r="K1456" s="731" t="s">
        <v>716</v>
      </c>
      <c r="L1456" s="734">
        <v>1758.33</v>
      </c>
      <c r="M1456" s="734">
        <v>6</v>
      </c>
      <c r="N1456" s="735">
        <v>10549.98</v>
      </c>
    </row>
    <row r="1457" spans="1:14" ht="14.45" customHeight="1" x14ac:dyDescent="0.2">
      <c r="A1457" s="729" t="s">
        <v>588</v>
      </c>
      <c r="B1457" s="730" t="s">
        <v>589</v>
      </c>
      <c r="C1457" s="731" t="s">
        <v>618</v>
      </c>
      <c r="D1457" s="732" t="s">
        <v>619</v>
      </c>
      <c r="E1457" s="733">
        <v>50113001</v>
      </c>
      <c r="F1457" s="732" t="s">
        <v>675</v>
      </c>
      <c r="G1457" s="731" t="s">
        <v>687</v>
      </c>
      <c r="H1457" s="731">
        <v>100536</v>
      </c>
      <c r="I1457" s="731">
        <v>536</v>
      </c>
      <c r="J1457" s="731" t="s">
        <v>717</v>
      </c>
      <c r="K1457" s="731" t="s">
        <v>678</v>
      </c>
      <c r="L1457" s="734">
        <v>49.320000000000014</v>
      </c>
      <c r="M1457" s="734">
        <v>3</v>
      </c>
      <c r="N1457" s="735">
        <v>147.96000000000004</v>
      </c>
    </row>
    <row r="1458" spans="1:14" ht="14.45" customHeight="1" x14ac:dyDescent="0.2">
      <c r="A1458" s="729" t="s">
        <v>588</v>
      </c>
      <c r="B1458" s="730" t="s">
        <v>589</v>
      </c>
      <c r="C1458" s="731" t="s">
        <v>618</v>
      </c>
      <c r="D1458" s="732" t="s">
        <v>619</v>
      </c>
      <c r="E1458" s="733">
        <v>50113001</v>
      </c>
      <c r="F1458" s="732" t="s">
        <v>675</v>
      </c>
      <c r="G1458" s="731" t="s">
        <v>687</v>
      </c>
      <c r="H1458" s="731">
        <v>107981</v>
      </c>
      <c r="I1458" s="731">
        <v>7981</v>
      </c>
      <c r="J1458" s="731" t="s">
        <v>718</v>
      </c>
      <c r="K1458" s="731" t="s">
        <v>719</v>
      </c>
      <c r="L1458" s="734">
        <v>41.834457831325288</v>
      </c>
      <c r="M1458" s="734">
        <v>83</v>
      </c>
      <c r="N1458" s="735">
        <v>3472.2599999999989</v>
      </c>
    </row>
    <row r="1459" spans="1:14" ht="14.45" customHeight="1" x14ac:dyDescent="0.2">
      <c r="A1459" s="729" t="s">
        <v>588</v>
      </c>
      <c r="B1459" s="730" t="s">
        <v>589</v>
      </c>
      <c r="C1459" s="731" t="s">
        <v>618</v>
      </c>
      <c r="D1459" s="732" t="s">
        <v>619</v>
      </c>
      <c r="E1459" s="733">
        <v>50113001</v>
      </c>
      <c r="F1459" s="732" t="s">
        <v>675</v>
      </c>
      <c r="G1459" s="731" t="s">
        <v>687</v>
      </c>
      <c r="H1459" s="731">
        <v>187607</v>
      </c>
      <c r="I1459" s="731">
        <v>187607</v>
      </c>
      <c r="J1459" s="731" t="s">
        <v>1348</v>
      </c>
      <c r="K1459" s="731" t="s">
        <v>1349</v>
      </c>
      <c r="L1459" s="734">
        <v>273.90000000000003</v>
      </c>
      <c r="M1459" s="734">
        <v>6</v>
      </c>
      <c r="N1459" s="735">
        <v>1643.4</v>
      </c>
    </row>
    <row r="1460" spans="1:14" ht="14.45" customHeight="1" x14ac:dyDescent="0.2">
      <c r="A1460" s="729" t="s">
        <v>588</v>
      </c>
      <c r="B1460" s="730" t="s">
        <v>589</v>
      </c>
      <c r="C1460" s="731" t="s">
        <v>618</v>
      </c>
      <c r="D1460" s="732" t="s">
        <v>619</v>
      </c>
      <c r="E1460" s="733">
        <v>50113001</v>
      </c>
      <c r="F1460" s="732" t="s">
        <v>675</v>
      </c>
      <c r="G1460" s="731" t="s">
        <v>676</v>
      </c>
      <c r="H1460" s="731">
        <v>224053</v>
      </c>
      <c r="I1460" s="731">
        <v>224053</v>
      </c>
      <c r="J1460" s="731" t="s">
        <v>1366</v>
      </c>
      <c r="K1460" s="731" t="s">
        <v>1367</v>
      </c>
      <c r="L1460" s="734">
        <v>1437.57</v>
      </c>
      <c r="M1460" s="734">
        <v>1</v>
      </c>
      <c r="N1460" s="735">
        <v>1437.57</v>
      </c>
    </row>
    <row r="1461" spans="1:14" ht="14.45" customHeight="1" x14ac:dyDescent="0.2">
      <c r="A1461" s="729" t="s">
        <v>588</v>
      </c>
      <c r="B1461" s="730" t="s">
        <v>589</v>
      </c>
      <c r="C1461" s="731" t="s">
        <v>618</v>
      </c>
      <c r="D1461" s="732" t="s">
        <v>619</v>
      </c>
      <c r="E1461" s="733">
        <v>50113001</v>
      </c>
      <c r="F1461" s="732" t="s">
        <v>675</v>
      </c>
      <c r="G1461" s="731" t="s">
        <v>687</v>
      </c>
      <c r="H1461" s="731">
        <v>850729</v>
      </c>
      <c r="I1461" s="731">
        <v>157875</v>
      </c>
      <c r="J1461" s="731" t="s">
        <v>1368</v>
      </c>
      <c r="K1461" s="731" t="s">
        <v>1369</v>
      </c>
      <c r="L1461" s="734">
        <v>154</v>
      </c>
      <c r="M1461" s="734">
        <v>1</v>
      </c>
      <c r="N1461" s="735">
        <v>154</v>
      </c>
    </row>
    <row r="1462" spans="1:14" ht="14.45" customHeight="1" x14ac:dyDescent="0.2">
      <c r="A1462" s="729" t="s">
        <v>588</v>
      </c>
      <c r="B1462" s="730" t="s">
        <v>589</v>
      </c>
      <c r="C1462" s="731" t="s">
        <v>618</v>
      </c>
      <c r="D1462" s="732" t="s">
        <v>619</v>
      </c>
      <c r="E1462" s="733">
        <v>50113001</v>
      </c>
      <c r="F1462" s="732" t="s">
        <v>675</v>
      </c>
      <c r="G1462" s="731" t="s">
        <v>676</v>
      </c>
      <c r="H1462" s="731">
        <v>218375</v>
      </c>
      <c r="I1462" s="731">
        <v>218375</v>
      </c>
      <c r="J1462" s="731" t="s">
        <v>1378</v>
      </c>
      <c r="K1462" s="731" t="s">
        <v>1379</v>
      </c>
      <c r="L1462" s="734">
        <v>350.85</v>
      </c>
      <c r="M1462" s="734">
        <v>1</v>
      </c>
      <c r="N1462" s="735">
        <v>350.85</v>
      </c>
    </row>
    <row r="1463" spans="1:14" ht="14.45" customHeight="1" x14ac:dyDescent="0.2">
      <c r="A1463" s="729" t="s">
        <v>588</v>
      </c>
      <c r="B1463" s="730" t="s">
        <v>589</v>
      </c>
      <c r="C1463" s="731" t="s">
        <v>618</v>
      </c>
      <c r="D1463" s="732" t="s">
        <v>619</v>
      </c>
      <c r="E1463" s="733">
        <v>50113001</v>
      </c>
      <c r="F1463" s="732" t="s">
        <v>675</v>
      </c>
      <c r="G1463" s="731" t="s">
        <v>676</v>
      </c>
      <c r="H1463" s="731">
        <v>100610</v>
      </c>
      <c r="I1463" s="731">
        <v>610</v>
      </c>
      <c r="J1463" s="731" t="s">
        <v>1503</v>
      </c>
      <c r="K1463" s="731" t="s">
        <v>1504</v>
      </c>
      <c r="L1463" s="734">
        <v>72.42</v>
      </c>
      <c r="M1463" s="734">
        <v>2</v>
      </c>
      <c r="N1463" s="735">
        <v>144.84</v>
      </c>
    </row>
    <row r="1464" spans="1:14" ht="14.45" customHeight="1" x14ac:dyDescent="0.2">
      <c r="A1464" s="729" t="s">
        <v>588</v>
      </c>
      <c r="B1464" s="730" t="s">
        <v>589</v>
      </c>
      <c r="C1464" s="731" t="s">
        <v>618</v>
      </c>
      <c r="D1464" s="732" t="s">
        <v>619</v>
      </c>
      <c r="E1464" s="733">
        <v>50113001</v>
      </c>
      <c r="F1464" s="732" t="s">
        <v>675</v>
      </c>
      <c r="G1464" s="731" t="s">
        <v>676</v>
      </c>
      <c r="H1464" s="731">
        <v>132090</v>
      </c>
      <c r="I1464" s="731">
        <v>32090</v>
      </c>
      <c r="J1464" s="731" t="s">
        <v>1541</v>
      </c>
      <c r="K1464" s="731" t="s">
        <v>1542</v>
      </c>
      <c r="L1464" s="734">
        <v>27.359999999999996</v>
      </c>
      <c r="M1464" s="734">
        <v>1</v>
      </c>
      <c r="N1464" s="735">
        <v>27.359999999999996</v>
      </c>
    </row>
    <row r="1465" spans="1:14" ht="14.45" customHeight="1" x14ac:dyDescent="0.2">
      <c r="A1465" s="729" t="s">
        <v>588</v>
      </c>
      <c r="B1465" s="730" t="s">
        <v>589</v>
      </c>
      <c r="C1465" s="731" t="s">
        <v>618</v>
      </c>
      <c r="D1465" s="732" t="s">
        <v>619</v>
      </c>
      <c r="E1465" s="733">
        <v>50113001</v>
      </c>
      <c r="F1465" s="732" t="s">
        <v>675</v>
      </c>
      <c r="G1465" s="731" t="s">
        <v>676</v>
      </c>
      <c r="H1465" s="731">
        <v>221998</v>
      </c>
      <c r="I1465" s="731">
        <v>221998</v>
      </c>
      <c r="J1465" s="731" t="s">
        <v>2181</v>
      </c>
      <c r="K1465" s="731" t="s">
        <v>2182</v>
      </c>
      <c r="L1465" s="734">
        <v>22.410000000000004</v>
      </c>
      <c r="M1465" s="734">
        <v>1</v>
      </c>
      <c r="N1465" s="735">
        <v>22.410000000000004</v>
      </c>
    </row>
    <row r="1466" spans="1:14" ht="14.45" customHeight="1" x14ac:dyDescent="0.2">
      <c r="A1466" s="729" t="s">
        <v>588</v>
      </c>
      <c r="B1466" s="730" t="s">
        <v>589</v>
      </c>
      <c r="C1466" s="731" t="s">
        <v>618</v>
      </c>
      <c r="D1466" s="732" t="s">
        <v>619</v>
      </c>
      <c r="E1466" s="733">
        <v>50113001</v>
      </c>
      <c r="F1466" s="732" t="s">
        <v>675</v>
      </c>
      <c r="G1466" s="731" t="s">
        <v>687</v>
      </c>
      <c r="H1466" s="731">
        <v>131934</v>
      </c>
      <c r="I1466" s="731">
        <v>31934</v>
      </c>
      <c r="J1466" s="731" t="s">
        <v>1582</v>
      </c>
      <c r="K1466" s="731" t="s">
        <v>1583</v>
      </c>
      <c r="L1466" s="734">
        <v>49.760000000000012</v>
      </c>
      <c r="M1466" s="734">
        <v>2</v>
      </c>
      <c r="N1466" s="735">
        <v>99.520000000000024</v>
      </c>
    </row>
    <row r="1467" spans="1:14" ht="14.45" customHeight="1" x14ac:dyDescent="0.2">
      <c r="A1467" s="729" t="s">
        <v>588</v>
      </c>
      <c r="B1467" s="730" t="s">
        <v>589</v>
      </c>
      <c r="C1467" s="731" t="s">
        <v>618</v>
      </c>
      <c r="D1467" s="732" t="s">
        <v>619</v>
      </c>
      <c r="E1467" s="733">
        <v>50113001</v>
      </c>
      <c r="F1467" s="732" t="s">
        <v>675</v>
      </c>
      <c r="G1467" s="731" t="s">
        <v>687</v>
      </c>
      <c r="H1467" s="731">
        <v>231956</v>
      </c>
      <c r="I1467" s="731">
        <v>231956</v>
      </c>
      <c r="J1467" s="731" t="s">
        <v>1582</v>
      </c>
      <c r="K1467" s="731" t="s">
        <v>1583</v>
      </c>
      <c r="L1467" s="734">
        <v>50.27</v>
      </c>
      <c r="M1467" s="734">
        <v>1</v>
      </c>
      <c r="N1467" s="735">
        <v>50.27</v>
      </c>
    </row>
    <row r="1468" spans="1:14" ht="14.45" customHeight="1" x14ac:dyDescent="0.2">
      <c r="A1468" s="729" t="s">
        <v>588</v>
      </c>
      <c r="B1468" s="730" t="s">
        <v>589</v>
      </c>
      <c r="C1468" s="731" t="s">
        <v>621</v>
      </c>
      <c r="D1468" s="732" t="s">
        <v>622</v>
      </c>
      <c r="E1468" s="733">
        <v>50113001</v>
      </c>
      <c r="F1468" s="732" t="s">
        <v>675</v>
      </c>
      <c r="G1468" s="731" t="s">
        <v>676</v>
      </c>
      <c r="H1468" s="731">
        <v>100362</v>
      </c>
      <c r="I1468" s="731">
        <v>362</v>
      </c>
      <c r="J1468" s="731" t="s">
        <v>677</v>
      </c>
      <c r="K1468" s="731" t="s">
        <v>678</v>
      </c>
      <c r="L1468" s="734">
        <v>72.526250000000005</v>
      </c>
      <c r="M1468" s="734">
        <v>8</v>
      </c>
      <c r="N1468" s="735">
        <v>580.21</v>
      </c>
    </row>
    <row r="1469" spans="1:14" ht="14.45" customHeight="1" x14ac:dyDescent="0.2">
      <c r="A1469" s="729" t="s">
        <v>588</v>
      </c>
      <c r="B1469" s="730" t="s">
        <v>589</v>
      </c>
      <c r="C1469" s="731" t="s">
        <v>621</v>
      </c>
      <c r="D1469" s="732" t="s">
        <v>622</v>
      </c>
      <c r="E1469" s="733">
        <v>50113001</v>
      </c>
      <c r="F1469" s="732" t="s">
        <v>675</v>
      </c>
      <c r="G1469" s="731" t="s">
        <v>676</v>
      </c>
      <c r="H1469" s="731">
        <v>167547</v>
      </c>
      <c r="I1469" s="731">
        <v>67547</v>
      </c>
      <c r="J1469" s="731" t="s">
        <v>679</v>
      </c>
      <c r="K1469" s="731" t="s">
        <v>680</v>
      </c>
      <c r="L1469" s="734">
        <v>46.728000000000002</v>
      </c>
      <c r="M1469" s="734">
        <v>5</v>
      </c>
      <c r="N1469" s="735">
        <v>233.64000000000001</v>
      </c>
    </row>
    <row r="1470" spans="1:14" ht="14.45" customHeight="1" x14ac:dyDescent="0.2">
      <c r="A1470" s="729" t="s">
        <v>588</v>
      </c>
      <c r="B1470" s="730" t="s">
        <v>589</v>
      </c>
      <c r="C1470" s="731" t="s">
        <v>621</v>
      </c>
      <c r="D1470" s="732" t="s">
        <v>622</v>
      </c>
      <c r="E1470" s="733">
        <v>50113001</v>
      </c>
      <c r="F1470" s="732" t="s">
        <v>675</v>
      </c>
      <c r="G1470" s="731" t="s">
        <v>676</v>
      </c>
      <c r="H1470" s="731">
        <v>845369</v>
      </c>
      <c r="I1470" s="731">
        <v>107987</v>
      </c>
      <c r="J1470" s="731" t="s">
        <v>771</v>
      </c>
      <c r="K1470" s="731" t="s">
        <v>772</v>
      </c>
      <c r="L1470" s="734">
        <v>112.16999999999997</v>
      </c>
      <c r="M1470" s="734">
        <v>3</v>
      </c>
      <c r="N1470" s="735">
        <v>336.50999999999993</v>
      </c>
    </row>
    <row r="1471" spans="1:14" ht="14.45" customHeight="1" x14ac:dyDescent="0.2">
      <c r="A1471" s="729" t="s">
        <v>588</v>
      </c>
      <c r="B1471" s="730" t="s">
        <v>589</v>
      </c>
      <c r="C1471" s="731" t="s">
        <v>621</v>
      </c>
      <c r="D1471" s="732" t="s">
        <v>622</v>
      </c>
      <c r="E1471" s="733">
        <v>50113001</v>
      </c>
      <c r="F1471" s="732" t="s">
        <v>675</v>
      </c>
      <c r="G1471" s="731" t="s">
        <v>676</v>
      </c>
      <c r="H1471" s="731">
        <v>243863</v>
      </c>
      <c r="I1471" s="731">
        <v>243863</v>
      </c>
      <c r="J1471" s="731" t="s">
        <v>805</v>
      </c>
      <c r="K1471" s="731" t="s">
        <v>806</v>
      </c>
      <c r="L1471" s="734">
        <v>57.529999999999987</v>
      </c>
      <c r="M1471" s="734">
        <v>14</v>
      </c>
      <c r="N1471" s="735">
        <v>805.41999999999985</v>
      </c>
    </row>
    <row r="1472" spans="1:14" ht="14.45" customHeight="1" x14ac:dyDescent="0.2">
      <c r="A1472" s="729" t="s">
        <v>588</v>
      </c>
      <c r="B1472" s="730" t="s">
        <v>589</v>
      </c>
      <c r="C1472" s="731" t="s">
        <v>621</v>
      </c>
      <c r="D1472" s="732" t="s">
        <v>622</v>
      </c>
      <c r="E1472" s="733">
        <v>50113001</v>
      </c>
      <c r="F1472" s="732" t="s">
        <v>675</v>
      </c>
      <c r="G1472" s="731" t="s">
        <v>676</v>
      </c>
      <c r="H1472" s="731">
        <v>100392</v>
      </c>
      <c r="I1472" s="731">
        <v>392</v>
      </c>
      <c r="J1472" s="731" t="s">
        <v>807</v>
      </c>
      <c r="K1472" s="731" t="s">
        <v>808</v>
      </c>
      <c r="L1472" s="734">
        <v>57.638421052631571</v>
      </c>
      <c r="M1472" s="734">
        <v>19</v>
      </c>
      <c r="N1472" s="735">
        <v>1095.1299999999999</v>
      </c>
    </row>
    <row r="1473" spans="1:14" ht="14.45" customHeight="1" x14ac:dyDescent="0.2">
      <c r="A1473" s="729" t="s">
        <v>588</v>
      </c>
      <c r="B1473" s="730" t="s">
        <v>589</v>
      </c>
      <c r="C1473" s="731" t="s">
        <v>621</v>
      </c>
      <c r="D1473" s="732" t="s">
        <v>622</v>
      </c>
      <c r="E1473" s="733">
        <v>50113001</v>
      </c>
      <c r="F1473" s="732" t="s">
        <v>675</v>
      </c>
      <c r="G1473" s="731" t="s">
        <v>676</v>
      </c>
      <c r="H1473" s="731">
        <v>205021</v>
      </c>
      <c r="I1473" s="731">
        <v>205021</v>
      </c>
      <c r="J1473" s="731" t="s">
        <v>2133</v>
      </c>
      <c r="K1473" s="731" t="s">
        <v>2134</v>
      </c>
      <c r="L1473" s="734">
        <v>352</v>
      </c>
      <c r="M1473" s="734">
        <v>42</v>
      </c>
      <c r="N1473" s="735">
        <v>14784</v>
      </c>
    </row>
    <row r="1474" spans="1:14" ht="14.45" customHeight="1" x14ac:dyDescent="0.2">
      <c r="A1474" s="729" t="s">
        <v>588</v>
      </c>
      <c r="B1474" s="730" t="s">
        <v>589</v>
      </c>
      <c r="C1474" s="731" t="s">
        <v>621</v>
      </c>
      <c r="D1474" s="732" t="s">
        <v>622</v>
      </c>
      <c r="E1474" s="733">
        <v>50113001</v>
      </c>
      <c r="F1474" s="732" t="s">
        <v>675</v>
      </c>
      <c r="G1474" s="731" t="s">
        <v>676</v>
      </c>
      <c r="H1474" s="731">
        <v>139968</v>
      </c>
      <c r="I1474" s="731">
        <v>139968</v>
      </c>
      <c r="J1474" s="731" t="s">
        <v>681</v>
      </c>
      <c r="K1474" s="731" t="s">
        <v>682</v>
      </c>
      <c r="L1474" s="734">
        <v>69.550000000000011</v>
      </c>
      <c r="M1474" s="734">
        <v>5</v>
      </c>
      <c r="N1474" s="735">
        <v>347.75000000000006</v>
      </c>
    </row>
    <row r="1475" spans="1:14" ht="14.45" customHeight="1" x14ac:dyDescent="0.2">
      <c r="A1475" s="729" t="s">
        <v>588</v>
      </c>
      <c r="B1475" s="730" t="s">
        <v>589</v>
      </c>
      <c r="C1475" s="731" t="s">
        <v>621</v>
      </c>
      <c r="D1475" s="732" t="s">
        <v>622</v>
      </c>
      <c r="E1475" s="733">
        <v>50113001</v>
      </c>
      <c r="F1475" s="732" t="s">
        <v>675</v>
      </c>
      <c r="G1475" s="731" t="s">
        <v>676</v>
      </c>
      <c r="H1475" s="731">
        <v>187814</v>
      </c>
      <c r="I1475" s="731">
        <v>87814</v>
      </c>
      <c r="J1475" s="731" t="s">
        <v>683</v>
      </c>
      <c r="K1475" s="731" t="s">
        <v>684</v>
      </c>
      <c r="L1475" s="734">
        <v>535.18000000000006</v>
      </c>
      <c r="M1475" s="734">
        <v>2</v>
      </c>
      <c r="N1475" s="735">
        <v>1070.3600000000001</v>
      </c>
    </row>
    <row r="1476" spans="1:14" ht="14.45" customHeight="1" x14ac:dyDescent="0.2">
      <c r="A1476" s="729" t="s">
        <v>588</v>
      </c>
      <c r="B1476" s="730" t="s">
        <v>589</v>
      </c>
      <c r="C1476" s="731" t="s">
        <v>621</v>
      </c>
      <c r="D1476" s="732" t="s">
        <v>622</v>
      </c>
      <c r="E1476" s="733">
        <v>50113001</v>
      </c>
      <c r="F1476" s="732" t="s">
        <v>675</v>
      </c>
      <c r="G1476" s="731" t="s">
        <v>676</v>
      </c>
      <c r="H1476" s="731">
        <v>184090</v>
      </c>
      <c r="I1476" s="731">
        <v>84090</v>
      </c>
      <c r="J1476" s="731" t="s">
        <v>690</v>
      </c>
      <c r="K1476" s="731" t="s">
        <v>691</v>
      </c>
      <c r="L1476" s="734">
        <v>59.77428571428571</v>
      </c>
      <c r="M1476" s="734">
        <v>21</v>
      </c>
      <c r="N1476" s="735">
        <v>1255.26</v>
      </c>
    </row>
    <row r="1477" spans="1:14" ht="14.45" customHeight="1" x14ac:dyDescent="0.2">
      <c r="A1477" s="729" t="s">
        <v>588</v>
      </c>
      <c r="B1477" s="730" t="s">
        <v>589</v>
      </c>
      <c r="C1477" s="731" t="s">
        <v>621</v>
      </c>
      <c r="D1477" s="732" t="s">
        <v>622</v>
      </c>
      <c r="E1477" s="733">
        <v>50113001</v>
      </c>
      <c r="F1477" s="732" t="s">
        <v>675</v>
      </c>
      <c r="G1477" s="731" t="s">
        <v>676</v>
      </c>
      <c r="H1477" s="731">
        <v>104071</v>
      </c>
      <c r="I1477" s="731">
        <v>4071</v>
      </c>
      <c r="J1477" s="731" t="s">
        <v>962</v>
      </c>
      <c r="K1477" s="731" t="s">
        <v>963</v>
      </c>
      <c r="L1477" s="734">
        <v>224.1100000000001</v>
      </c>
      <c r="M1477" s="734">
        <v>2</v>
      </c>
      <c r="N1477" s="735">
        <v>448.2200000000002</v>
      </c>
    </row>
    <row r="1478" spans="1:14" ht="14.45" customHeight="1" x14ac:dyDescent="0.2">
      <c r="A1478" s="729" t="s">
        <v>588</v>
      </c>
      <c r="B1478" s="730" t="s">
        <v>589</v>
      </c>
      <c r="C1478" s="731" t="s">
        <v>621</v>
      </c>
      <c r="D1478" s="732" t="s">
        <v>622</v>
      </c>
      <c r="E1478" s="733">
        <v>50113001</v>
      </c>
      <c r="F1478" s="732" t="s">
        <v>675</v>
      </c>
      <c r="G1478" s="731" t="s">
        <v>676</v>
      </c>
      <c r="H1478" s="731">
        <v>23987</v>
      </c>
      <c r="I1478" s="731">
        <v>23987</v>
      </c>
      <c r="J1478" s="731" t="s">
        <v>982</v>
      </c>
      <c r="K1478" s="731" t="s">
        <v>983</v>
      </c>
      <c r="L1478" s="734">
        <v>167.42000000000002</v>
      </c>
      <c r="M1478" s="734">
        <v>2</v>
      </c>
      <c r="N1478" s="735">
        <v>334.84000000000003</v>
      </c>
    </row>
    <row r="1479" spans="1:14" ht="14.45" customHeight="1" x14ac:dyDescent="0.2">
      <c r="A1479" s="729" t="s">
        <v>588</v>
      </c>
      <c r="B1479" s="730" t="s">
        <v>589</v>
      </c>
      <c r="C1479" s="731" t="s">
        <v>621</v>
      </c>
      <c r="D1479" s="732" t="s">
        <v>622</v>
      </c>
      <c r="E1479" s="733">
        <v>50113001</v>
      </c>
      <c r="F1479" s="732" t="s">
        <v>675</v>
      </c>
      <c r="G1479" s="731" t="s">
        <v>676</v>
      </c>
      <c r="H1479" s="731">
        <v>225888</v>
      </c>
      <c r="I1479" s="731">
        <v>225888</v>
      </c>
      <c r="J1479" s="731" t="s">
        <v>2135</v>
      </c>
      <c r="K1479" s="731" t="s">
        <v>2136</v>
      </c>
      <c r="L1479" s="734">
        <v>706.64</v>
      </c>
      <c r="M1479" s="734">
        <v>1</v>
      </c>
      <c r="N1479" s="735">
        <v>706.64</v>
      </c>
    </row>
    <row r="1480" spans="1:14" ht="14.45" customHeight="1" x14ac:dyDescent="0.2">
      <c r="A1480" s="729" t="s">
        <v>588</v>
      </c>
      <c r="B1480" s="730" t="s">
        <v>589</v>
      </c>
      <c r="C1480" s="731" t="s">
        <v>621</v>
      </c>
      <c r="D1480" s="732" t="s">
        <v>622</v>
      </c>
      <c r="E1480" s="733">
        <v>50113001</v>
      </c>
      <c r="F1480" s="732" t="s">
        <v>675</v>
      </c>
      <c r="G1480" s="731" t="s">
        <v>676</v>
      </c>
      <c r="H1480" s="731">
        <v>447</v>
      </c>
      <c r="I1480" s="731">
        <v>447</v>
      </c>
      <c r="J1480" s="731" t="s">
        <v>2137</v>
      </c>
      <c r="K1480" s="731" t="s">
        <v>2138</v>
      </c>
      <c r="L1480" s="734">
        <v>179.82833333333335</v>
      </c>
      <c r="M1480" s="734">
        <v>6</v>
      </c>
      <c r="N1480" s="735">
        <v>1078.97</v>
      </c>
    </row>
    <row r="1481" spans="1:14" ht="14.45" customHeight="1" x14ac:dyDescent="0.2">
      <c r="A1481" s="729" t="s">
        <v>588</v>
      </c>
      <c r="B1481" s="730" t="s">
        <v>589</v>
      </c>
      <c r="C1481" s="731" t="s">
        <v>621</v>
      </c>
      <c r="D1481" s="732" t="s">
        <v>622</v>
      </c>
      <c r="E1481" s="733">
        <v>50113001</v>
      </c>
      <c r="F1481" s="732" t="s">
        <v>675</v>
      </c>
      <c r="G1481" s="731" t="s">
        <v>687</v>
      </c>
      <c r="H1481" s="731">
        <v>214036</v>
      </c>
      <c r="I1481" s="731">
        <v>214036</v>
      </c>
      <c r="J1481" s="731" t="s">
        <v>1063</v>
      </c>
      <c r="K1481" s="731" t="s">
        <v>1064</v>
      </c>
      <c r="L1481" s="734">
        <v>40.350000000000009</v>
      </c>
      <c r="M1481" s="734">
        <v>1</v>
      </c>
      <c r="N1481" s="735">
        <v>40.350000000000009</v>
      </c>
    </row>
    <row r="1482" spans="1:14" ht="14.45" customHeight="1" x14ac:dyDescent="0.2">
      <c r="A1482" s="729" t="s">
        <v>588</v>
      </c>
      <c r="B1482" s="730" t="s">
        <v>589</v>
      </c>
      <c r="C1482" s="731" t="s">
        <v>621</v>
      </c>
      <c r="D1482" s="732" t="s">
        <v>622</v>
      </c>
      <c r="E1482" s="733">
        <v>50113001</v>
      </c>
      <c r="F1482" s="732" t="s">
        <v>675</v>
      </c>
      <c r="G1482" s="731" t="s">
        <v>676</v>
      </c>
      <c r="H1482" s="731">
        <v>207769</v>
      </c>
      <c r="I1482" s="731">
        <v>207769</v>
      </c>
      <c r="J1482" s="731" t="s">
        <v>1086</v>
      </c>
      <c r="K1482" s="731" t="s">
        <v>1088</v>
      </c>
      <c r="L1482" s="734">
        <v>157.06999999999996</v>
      </c>
      <c r="M1482" s="734">
        <v>1</v>
      </c>
      <c r="N1482" s="735">
        <v>157.06999999999996</v>
      </c>
    </row>
    <row r="1483" spans="1:14" ht="14.45" customHeight="1" x14ac:dyDescent="0.2">
      <c r="A1483" s="729" t="s">
        <v>588</v>
      </c>
      <c r="B1483" s="730" t="s">
        <v>589</v>
      </c>
      <c r="C1483" s="731" t="s">
        <v>621</v>
      </c>
      <c r="D1483" s="732" t="s">
        <v>622</v>
      </c>
      <c r="E1483" s="733">
        <v>50113001</v>
      </c>
      <c r="F1483" s="732" t="s">
        <v>675</v>
      </c>
      <c r="G1483" s="731" t="s">
        <v>676</v>
      </c>
      <c r="H1483" s="731">
        <v>842703</v>
      </c>
      <c r="I1483" s="731">
        <v>0</v>
      </c>
      <c r="J1483" s="731" t="s">
        <v>2140</v>
      </c>
      <c r="K1483" s="731" t="s">
        <v>329</v>
      </c>
      <c r="L1483" s="734">
        <v>57.644444444444439</v>
      </c>
      <c r="M1483" s="734">
        <v>9</v>
      </c>
      <c r="N1483" s="735">
        <v>518.79999999999995</v>
      </c>
    </row>
    <row r="1484" spans="1:14" ht="14.45" customHeight="1" x14ac:dyDescent="0.2">
      <c r="A1484" s="729" t="s">
        <v>588</v>
      </c>
      <c r="B1484" s="730" t="s">
        <v>589</v>
      </c>
      <c r="C1484" s="731" t="s">
        <v>621</v>
      </c>
      <c r="D1484" s="732" t="s">
        <v>622</v>
      </c>
      <c r="E1484" s="733">
        <v>50113001</v>
      </c>
      <c r="F1484" s="732" t="s">
        <v>675</v>
      </c>
      <c r="G1484" s="731" t="s">
        <v>676</v>
      </c>
      <c r="H1484" s="731">
        <v>51366</v>
      </c>
      <c r="I1484" s="731">
        <v>51366</v>
      </c>
      <c r="J1484" s="731" t="s">
        <v>1124</v>
      </c>
      <c r="K1484" s="731" t="s">
        <v>1127</v>
      </c>
      <c r="L1484" s="734">
        <v>171.6</v>
      </c>
      <c r="M1484" s="734">
        <v>7</v>
      </c>
      <c r="N1484" s="735">
        <v>1201.2</v>
      </c>
    </row>
    <row r="1485" spans="1:14" ht="14.45" customHeight="1" x14ac:dyDescent="0.2">
      <c r="A1485" s="729" t="s">
        <v>588</v>
      </c>
      <c r="B1485" s="730" t="s">
        <v>589</v>
      </c>
      <c r="C1485" s="731" t="s">
        <v>621</v>
      </c>
      <c r="D1485" s="732" t="s">
        <v>622</v>
      </c>
      <c r="E1485" s="733">
        <v>50113001</v>
      </c>
      <c r="F1485" s="732" t="s">
        <v>675</v>
      </c>
      <c r="G1485" s="731" t="s">
        <v>676</v>
      </c>
      <c r="H1485" s="731">
        <v>51367</v>
      </c>
      <c r="I1485" s="731">
        <v>51367</v>
      </c>
      <c r="J1485" s="731" t="s">
        <v>1124</v>
      </c>
      <c r="K1485" s="731" t="s">
        <v>1125</v>
      </c>
      <c r="L1485" s="734">
        <v>92.950000000000017</v>
      </c>
      <c r="M1485" s="734">
        <v>10</v>
      </c>
      <c r="N1485" s="735">
        <v>929.50000000000023</v>
      </c>
    </row>
    <row r="1486" spans="1:14" ht="14.45" customHeight="1" x14ac:dyDescent="0.2">
      <c r="A1486" s="729" t="s">
        <v>588</v>
      </c>
      <c r="B1486" s="730" t="s">
        <v>589</v>
      </c>
      <c r="C1486" s="731" t="s">
        <v>621</v>
      </c>
      <c r="D1486" s="732" t="s">
        <v>622</v>
      </c>
      <c r="E1486" s="733">
        <v>50113001</v>
      </c>
      <c r="F1486" s="732" t="s">
        <v>675</v>
      </c>
      <c r="G1486" s="731" t="s">
        <v>676</v>
      </c>
      <c r="H1486" s="731">
        <v>208988</v>
      </c>
      <c r="I1486" s="731">
        <v>208988</v>
      </c>
      <c r="J1486" s="731" t="s">
        <v>1140</v>
      </c>
      <c r="K1486" s="731" t="s">
        <v>1141</v>
      </c>
      <c r="L1486" s="734">
        <v>555.17006193338875</v>
      </c>
      <c r="M1486" s="734">
        <v>3</v>
      </c>
      <c r="N1486" s="735">
        <v>1665.5101858001663</v>
      </c>
    </row>
    <row r="1487" spans="1:14" ht="14.45" customHeight="1" x14ac:dyDescent="0.2">
      <c r="A1487" s="729" t="s">
        <v>588</v>
      </c>
      <c r="B1487" s="730" t="s">
        <v>589</v>
      </c>
      <c r="C1487" s="731" t="s">
        <v>621</v>
      </c>
      <c r="D1487" s="732" t="s">
        <v>622</v>
      </c>
      <c r="E1487" s="733">
        <v>50113001</v>
      </c>
      <c r="F1487" s="732" t="s">
        <v>675</v>
      </c>
      <c r="G1487" s="731" t="s">
        <v>676</v>
      </c>
      <c r="H1487" s="731">
        <v>208990</v>
      </c>
      <c r="I1487" s="731">
        <v>208990</v>
      </c>
      <c r="J1487" s="731" t="s">
        <v>1142</v>
      </c>
      <c r="K1487" s="731" t="s">
        <v>1141</v>
      </c>
      <c r="L1487" s="734">
        <v>668.46999999999991</v>
      </c>
      <c r="M1487" s="734">
        <v>3</v>
      </c>
      <c r="N1487" s="735">
        <v>2005.4099999999999</v>
      </c>
    </row>
    <row r="1488" spans="1:14" ht="14.45" customHeight="1" x14ac:dyDescent="0.2">
      <c r="A1488" s="729" t="s">
        <v>588</v>
      </c>
      <c r="B1488" s="730" t="s">
        <v>589</v>
      </c>
      <c r="C1488" s="731" t="s">
        <v>621</v>
      </c>
      <c r="D1488" s="732" t="s">
        <v>622</v>
      </c>
      <c r="E1488" s="733">
        <v>50113001</v>
      </c>
      <c r="F1488" s="732" t="s">
        <v>675</v>
      </c>
      <c r="G1488" s="731" t="s">
        <v>676</v>
      </c>
      <c r="H1488" s="731">
        <v>193724</v>
      </c>
      <c r="I1488" s="731">
        <v>93724</v>
      </c>
      <c r="J1488" s="731" t="s">
        <v>1153</v>
      </c>
      <c r="K1488" s="731" t="s">
        <v>1154</v>
      </c>
      <c r="L1488" s="734">
        <v>68.239999999999995</v>
      </c>
      <c r="M1488" s="734">
        <v>7</v>
      </c>
      <c r="N1488" s="735">
        <v>477.67999999999995</v>
      </c>
    </row>
    <row r="1489" spans="1:14" ht="14.45" customHeight="1" x14ac:dyDescent="0.2">
      <c r="A1489" s="729" t="s">
        <v>588</v>
      </c>
      <c r="B1489" s="730" t="s">
        <v>589</v>
      </c>
      <c r="C1489" s="731" t="s">
        <v>621</v>
      </c>
      <c r="D1489" s="732" t="s">
        <v>622</v>
      </c>
      <c r="E1489" s="733">
        <v>50113001</v>
      </c>
      <c r="F1489" s="732" t="s">
        <v>675</v>
      </c>
      <c r="G1489" s="731" t="s">
        <v>676</v>
      </c>
      <c r="H1489" s="731">
        <v>193723</v>
      </c>
      <c r="I1489" s="731">
        <v>93723</v>
      </c>
      <c r="J1489" s="731" t="s">
        <v>1155</v>
      </c>
      <c r="K1489" s="731" t="s">
        <v>1156</v>
      </c>
      <c r="L1489" s="734">
        <v>40.233999999999995</v>
      </c>
      <c r="M1489" s="734">
        <v>5</v>
      </c>
      <c r="N1489" s="735">
        <v>201.17</v>
      </c>
    </row>
    <row r="1490" spans="1:14" ht="14.45" customHeight="1" x14ac:dyDescent="0.2">
      <c r="A1490" s="729" t="s">
        <v>588</v>
      </c>
      <c r="B1490" s="730" t="s">
        <v>589</v>
      </c>
      <c r="C1490" s="731" t="s">
        <v>621</v>
      </c>
      <c r="D1490" s="732" t="s">
        <v>622</v>
      </c>
      <c r="E1490" s="733">
        <v>50113001</v>
      </c>
      <c r="F1490" s="732" t="s">
        <v>675</v>
      </c>
      <c r="G1490" s="731" t="s">
        <v>676</v>
      </c>
      <c r="H1490" s="731">
        <v>134822</v>
      </c>
      <c r="I1490" s="731">
        <v>134822</v>
      </c>
      <c r="J1490" s="731" t="s">
        <v>1188</v>
      </c>
      <c r="K1490" s="731" t="s">
        <v>1189</v>
      </c>
      <c r="L1490" s="734">
        <v>207.56000000000006</v>
      </c>
      <c r="M1490" s="734">
        <v>33</v>
      </c>
      <c r="N1490" s="735">
        <v>6849.4800000000023</v>
      </c>
    </row>
    <row r="1491" spans="1:14" ht="14.45" customHeight="1" x14ac:dyDescent="0.2">
      <c r="A1491" s="729" t="s">
        <v>588</v>
      </c>
      <c r="B1491" s="730" t="s">
        <v>589</v>
      </c>
      <c r="C1491" s="731" t="s">
        <v>621</v>
      </c>
      <c r="D1491" s="732" t="s">
        <v>622</v>
      </c>
      <c r="E1491" s="733">
        <v>50113001</v>
      </c>
      <c r="F1491" s="732" t="s">
        <v>675</v>
      </c>
      <c r="G1491" s="731" t="s">
        <v>676</v>
      </c>
      <c r="H1491" s="731">
        <v>134821</v>
      </c>
      <c r="I1491" s="731">
        <v>134821</v>
      </c>
      <c r="J1491" s="731" t="s">
        <v>1190</v>
      </c>
      <c r="K1491" s="731" t="s">
        <v>1191</v>
      </c>
      <c r="L1491" s="734">
        <v>375.45</v>
      </c>
      <c r="M1491" s="734">
        <v>1</v>
      </c>
      <c r="N1491" s="735">
        <v>375.45</v>
      </c>
    </row>
    <row r="1492" spans="1:14" ht="14.45" customHeight="1" x14ac:dyDescent="0.2">
      <c r="A1492" s="729" t="s">
        <v>588</v>
      </c>
      <c r="B1492" s="730" t="s">
        <v>589</v>
      </c>
      <c r="C1492" s="731" t="s">
        <v>621</v>
      </c>
      <c r="D1492" s="732" t="s">
        <v>622</v>
      </c>
      <c r="E1492" s="733">
        <v>50113001</v>
      </c>
      <c r="F1492" s="732" t="s">
        <v>675</v>
      </c>
      <c r="G1492" s="731" t="s">
        <v>676</v>
      </c>
      <c r="H1492" s="731">
        <v>134824</v>
      </c>
      <c r="I1492" s="731">
        <v>134824</v>
      </c>
      <c r="J1492" s="731" t="s">
        <v>1192</v>
      </c>
      <c r="K1492" s="731" t="s">
        <v>1193</v>
      </c>
      <c r="L1492" s="734">
        <v>326.46979999999996</v>
      </c>
      <c r="M1492" s="734">
        <v>5</v>
      </c>
      <c r="N1492" s="735">
        <v>1632.3489999999999</v>
      </c>
    </row>
    <row r="1493" spans="1:14" ht="14.45" customHeight="1" x14ac:dyDescent="0.2">
      <c r="A1493" s="729" t="s">
        <v>588</v>
      </c>
      <c r="B1493" s="730" t="s">
        <v>589</v>
      </c>
      <c r="C1493" s="731" t="s">
        <v>621</v>
      </c>
      <c r="D1493" s="732" t="s">
        <v>622</v>
      </c>
      <c r="E1493" s="733">
        <v>50113001</v>
      </c>
      <c r="F1493" s="732" t="s">
        <v>675</v>
      </c>
      <c r="G1493" s="731" t="s">
        <v>676</v>
      </c>
      <c r="H1493" s="731">
        <v>995129</v>
      </c>
      <c r="I1493" s="731">
        <v>0</v>
      </c>
      <c r="J1493" s="731" t="s">
        <v>1239</v>
      </c>
      <c r="K1493" s="731" t="s">
        <v>329</v>
      </c>
      <c r="L1493" s="734">
        <v>54.999994372539135</v>
      </c>
      <c r="M1493" s="734">
        <v>4</v>
      </c>
      <c r="N1493" s="735">
        <v>219.99997749015654</v>
      </c>
    </row>
    <row r="1494" spans="1:14" ht="14.45" customHeight="1" x14ac:dyDescent="0.2">
      <c r="A1494" s="729" t="s">
        <v>588</v>
      </c>
      <c r="B1494" s="730" t="s">
        <v>589</v>
      </c>
      <c r="C1494" s="731" t="s">
        <v>621</v>
      </c>
      <c r="D1494" s="732" t="s">
        <v>622</v>
      </c>
      <c r="E1494" s="733">
        <v>50113001</v>
      </c>
      <c r="F1494" s="732" t="s">
        <v>675</v>
      </c>
      <c r="G1494" s="731" t="s">
        <v>687</v>
      </c>
      <c r="H1494" s="731">
        <v>197125</v>
      </c>
      <c r="I1494" s="731">
        <v>197125</v>
      </c>
      <c r="J1494" s="731" t="s">
        <v>700</v>
      </c>
      <c r="K1494" s="731" t="s">
        <v>701</v>
      </c>
      <c r="L1494" s="734">
        <v>109.99999962630066</v>
      </c>
      <c r="M1494" s="734">
        <v>73</v>
      </c>
      <c r="N1494" s="735">
        <v>8029.9999727199483</v>
      </c>
    </row>
    <row r="1495" spans="1:14" ht="14.45" customHeight="1" x14ac:dyDescent="0.2">
      <c r="A1495" s="729" t="s">
        <v>588</v>
      </c>
      <c r="B1495" s="730" t="s">
        <v>589</v>
      </c>
      <c r="C1495" s="731" t="s">
        <v>621</v>
      </c>
      <c r="D1495" s="732" t="s">
        <v>622</v>
      </c>
      <c r="E1495" s="733">
        <v>50113001</v>
      </c>
      <c r="F1495" s="732" t="s">
        <v>675</v>
      </c>
      <c r="G1495" s="731" t="s">
        <v>676</v>
      </c>
      <c r="H1495" s="731">
        <v>237329</v>
      </c>
      <c r="I1495" s="731">
        <v>237329</v>
      </c>
      <c r="J1495" s="731" t="s">
        <v>706</v>
      </c>
      <c r="K1495" s="731" t="s">
        <v>707</v>
      </c>
      <c r="L1495" s="734">
        <v>109.59</v>
      </c>
      <c r="M1495" s="734">
        <v>1</v>
      </c>
      <c r="N1495" s="735">
        <v>109.59</v>
      </c>
    </row>
    <row r="1496" spans="1:14" ht="14.45" customHeight="1" x14ac:dyDescent="0.2">
      <c r="A1496" s="729" t="s">
        <v>588</v>
      </c>
      <c r="B1496" s="730" t="s">
        <v>589</v>
      </c>
      <c r="C1496" s="731" t="s">
        <v>621</v>
      </c>
      <c r="D1496" s="732" t="s">
        <v>622</v>
      </c>
      <c r="E1496" s="733">
        <v>50113001</v>
      </c>
      <c r="F1496" s="732" t="s">
        <v>675</v>
      </c>
      <c r="G1496" s="731" t="s">
        <v>676</v>
      </c>
      <c r="H1496" s="731">
        <v>100502</v>
      </c>
      <c r="I1496" s="731">
        <v>502</v>
      </c>
      <c r="J1496" s="731" t="s">
        <v>708</v>
      </c>
      <c r="K1496" s="731" t="s">
        <v>709</v>
      </c>
      <c r="L1496" s="734">
        <v>268.94000000000005</v>
      </c>
      <c r="M1496" s="734">
        <v>2</v>
      </c>
      <c r="N1496" s="735">
        <v>537.88000000000011</v>
      </c>
    </row>
    <row r="1497" spans="1:14" ht="14.45" customHeight="1" x14ac:dyDescent="0.2">
      <c r="A1497" s="729" t="s">
        <v>588</v>
      </c>
      <c r="B1497" s="730" t="s">
        <v>589</v>
      </c>
      <c r="C1497" s="731" t="s">
        <v>621</v>
      </c>
      <c r="D1497" s="732" t="s">
        <v>622</v>
      </c>
      <c r="E1497" s="733">
        <v>50113001</v>
      </c>
      <c r="F1497" s="732" t="s">
        <v>675</v>
      </c>
      <c r="G1497" s="731" t="s">
        <v>687</v>
      </c>
      <c r="H1497" s="731">
        <v>239964</v>
      </c>
      <c r="I1497" s="731">
        <v>239964</v>
      </c>
      <c r="J1497" s="731" t="s">
        <v>712</v>
      </c>
      <c r="K1497" s="731" t="s">
        <v>714</v>
      </c>
      <c r="L1497" s="734">
        <v>67.309999999999988</v>
      </c>
      <c r="M1497" s="734">
        <v>3</v>
      </c>
      <c r="N1497" s="735">
        <v>201.92999999999995</v>
      </c>
    </row>
    <row r="1498" spans="1:14" ht="14.45" customHeight="1" x14ac:dyDescent="0.2">
      <c r="A1498" s="729" t="s">
        <v>588</v>
      </c>
      <c r="B1498" s="730" t="s">
        <v>589</v>
      </c>
      <c r="C1498" s="731" t="s">
        <v>621</v>
      </c>
      <c r="D1498" s="732" t="s">
        <v>622</v>
      </c>
      <c r="E1498" s="733">
        <v>50113001</v>
      </c>
      <c r="F1498" s="732" t="s">
        <v>675</v>
      </c>
      <c r="G1498" s="731" t="s">
        <v>687</v>
      </c>
      <c r="H1498" s="731">
        <v>127737</v>
      </c>
      <c r="I1498" s="731">
        <v>127737</v>
      </c>
      <c r="J1498" s="731" t="s">
        <v>712</v>
      </c>
      <c r="K1498" s="731" t="s">
        <v>714</v>
      </c>
      <c r="L1498" s="734">
        <v>67.39</v>
      </c>
      <c r="M1498" s="734">
        <v>1</v>
      </c>
      <c r="N1498" s="735">
        <v>67.39</v>
      </c>
    </row>
    <row r="1499" spans="1:14" ht="14.45" customHeight="1" x14ac:dyDescent="0.2">
      <c r="A1499" s="729" t="s">
        <v>588</v>
      </c>
      <c r="B1499" s="730" t="s">
        <v>589</v>
      </c>
      <c r="C1499" s="731" t="s">
        <v>621</v>
      </c>
      <c r="D1499" s="732" t="s">
        <v>622</v>
      </c>
      <c r="E1499" s="733">
        <v>50113001</v>
      </c>
      <c r="F1499" s="732" t="s">
        <v>675</v>
      </c>
      <c r="G1499" s="731" t="s">
        <v>676</v>
      </c>
      <c r="H1499" s="731">
        <v>118656</v>
      </c>
      <c r="I1499" s="731">
        <v>118656</v>
      </c>
      <c r="J1499" s="731" t="s">
        <v>1305</v>
      </c>
      <c r="K1499" s="731" t="s">
        <v>1002</v>
      </c>
      <c r="L1499" s="734">
        <v>656.37200000000007</v>
      </c>
      <c r="M1499" s="734">
        <v>35</v>
      </c>
      <c r="N1499" s="735">
        <v>22973.020000000004</v>
      </c>
    </row>
    <row r="1500" spans="1:14" ht="14.45" customHeight="1" x14ac:dyDescent="0.2">
      <c r="A1500" s="729" t="s">
        <v>588</v>
      </c>
      <c r="B1500" s="730" t="s">
        <v>589</v>
      </c>
      <c r="C1500" s="731" t="s">
        <v>621</v>
      </c>
      <c r="D1500" s="732" t="s">
        <v>622</v>
      </c>
      <c r="E1500" s="733">
        <v>50113001</v>
      </c>
      <c r="F1500" s="732" t="s">
        <v>675</v>
      </c>
      <c r="G1500" s="731" t="s">
        <v>676</v>
      </c>
      <c r="H1500" s="731">
        <v>194763</v>
      </c>
      <c r="I1500" s="731">
        <v>94763</v>
      </c>
      <c r="J1500" s="731" t="s">
        <v>2152</v>
      </c>
      <c r="K1500" s="731" t="s">
        <v>2153</v>
      </c>
      <c r="L1500" s="734">
        <v>212.52</v>
      </c>
      <c r="M1500" s="734">
        <v>6</v>
      </c>
      <c r="N1500" s="735">
        <v>1275.1200000000001</v>
      </c>
    </row>
    <row r="1501" spans="1:14" ht="14.45" customHeight="1" x14ac:dyDescent="0.2">
      <c r="A1501" s="729" t="s">
        <v>588</v>
      </c>
      <c r="B1501" s="730" t="s">
        <v>589</v>
      </c>
      <c r="C1501" s="731" t="s">
        <v>621</v>
      </c>
      <c r="D1501" s="732" t="s">
        <v>622</v>
      </c>
      <c r="E1501" s="733">
        <v>50113001</v>
      </c>
      <c r="F1501" s="732" t="s">
        <v>675</v>
      </c>
      <c r="G1501" s="731" t="s">
        <v>676</v>
      </c>
      <c r="H1501" s="731">
        <v>119686</v>
      </c>
      <c r="I1501" s="731">
        <v>119686</v>
      </c>
      <c r="J1501" s="731" t="s">
        <v>2183</v>
      </c>
      <c r="K1501" s="731" t="s">
        <v>2184</v>
      </c>
      <c r="L1501" s="734">
        <v>60.50999999999997</v>
      </c>
      <c r="M1501" s="734">
        <v>3</v>
      </c>
      <c r="N1501" s="735">
        <v>181.52999999999992</v>
      </c>
    </row>
    <row r="1502" spans="1:14" ht="14.45" customHeight="1" x14ac:dyDescent="0.2">
      <c r="A1502" s="729" t="s">
        <v>588</v>
      </c>
      <c r="B1502" s="730" t="s">
        <v>589</v>
      </c>
      <c r="C1502" s="731" t="s">
        <v>621</v>
      </c>
      <c r="D1502" s="732" t="s">
        <v>622</v>
      </c>
      <c r="E1502" s="733">
        <v>50113001</v>
      </c>
      <c r="F1502" s="732" t="s">
        <v>675</v>
      </c>
      <c r="G1502" s="731" t="s">
        <v>676</v>
      </c>
      <c r="H1502" s="731">
        <v>109414</v>
      </c>
      <c r="I1502" s="731">
        <v>119687</v>
      </c>
      <c r="J1502" s="731" t="s">
        <v>2154</v>
      </c>
      <c r="K1502" s="731" t="s">
        <v>2155</v>
      </c>
      <c r="L1502" s="734">
        <v>68.918333333333337</v>
      </c>
      <c r="M1502" s="734">
        <v>6</v>
      </c>
      <c r="N1502" s="735">
        <v>413.51</v>
      </c>
    </row>
    <row r="1503" spans="1:14" ht="14.45" customHeight="1" x14ac:dyDescent="0.2">
      <c r="A1503" s="729" t="s">
        <v>588</v>
      </c>
      <c r="B1503" s="730" t="s">
        <v>589</v>
      </c>
      <c r="C1503" s="731" t="s">
        <v>621</v>
      </c>
      <c r="D1503" s="732" t="s">
        <v>622</v>
      </c>
      <c r="E1503" s="733">
        <v>50113001</v>
      </c>
      <c r="F1503" s="732" t="s">
        <v>675</v>
      </c>
      <c r="G1503" s="731" t="s">
        <v>676</v>
      </c>
      <c r="H1503" s="731">
        <v>230353</v>
      </c>
      <c r="I1503" s="731">
        <v>230353</v>
      </c>
      <c r="J1503" s="731" t="s">
        <v>715</v>
      </c>
      <c r="K1503" s="731" t="s">
        <v>716</v>
      </c>
      <c r="L1503" s="734">
        <v>1758.33</v>
      </c>
      <c r="M1503" s="734">
        <v>1</v>
      </c>
      <c r="N1503" s="735">
        <v>1758.33</v>
      </c>
    </row>
    <row r="1504" spans="1:14" ht="14.45" customHeight="1" x14ac:dyDescent="0.2">
      <c r="A1504" s="729" t="s">
        <v>588</v>
      </c>
      <c r="B1504" s="730" t="s">
        <v>589</v>
      </c>
      <c r="C1504" s="731" t="s">
        <v>621</v>
      </c>
      <c r="D1504" s="732" t="s">
        <v>622</v>
      </c>
      <c r="E1504" s="733">
        <v>50113001</v>
      </c>
      <c r="F1504" s="732" t="s">
        <v>675</v>
      </c>
      <c r="G1504" s="731" t="s">
        <v>676</v>
      </c>
      <c r="H1504" s="731">
        <v>226003</v>
      </c>
      <c r="I1504" s="731">
        <v>226003</v>
      </c>
      <c r="J1504" s="731" t="s">
        <v>1323</v>
      </c>
      <c r="K1504" s="731" t="s">
        <v>1324</v>
      </c>
      <c r="L1504" s="734">
        <v>226.68</v>
      </c>
      <c r="M1504" s="734">
        <v>10</v>
      </c>
      <c r="N1504" s="735">
        <v>2266.8000000000002</v>
      </c>
    </row>
    <row r="1505" spans="1:14" ht="14.45" customHeight="1" x14ac:dyDescent="0.2">
      <c r="A1505" s="729" t="s">
        <v>588</v>
      </c>
      <c r="B1505" s="730" t="s">
        <v>589</v>
      </c>
      <c r="C1505" s="731" t="s">
        <v>621</v>
      </c>
      <c r="D1505" s="732" t="s">
        <v>622</v>
      </c>
      <c r="E1505" s="733">
        <v>50113001</v>
      </c>
      <c r="F1505" s="732" t="s">
        <v>675</v>
      </c>
      <c r="G1505" s="731" t="s">
        <v>687</v>
      </c>
      <c r="H1505" s="731">
        <v>100536</v>
      </c>
      <c r="I1505" s="731">
        <v>536</v>
      </c>
      <c r="J1505" s="731" t="s">
        <v>717</v>
      </c>
      <c r="K1505" s="731" t="s">
        <v>678</v>
      </c>
      <c r="L1505" s="734">
        <v>49.319999999999993</v>
      </c>
      <c r="M1505" s="734">
        <v>5</v>
      </c>
      <c r="N1505" s="735">
        <v>246.59999999999997</v>
      </c>
    </row>
    <row r="1506" spans="1:14" ht="14.45" customHeight="1" x14ac:dyDescent="0.2">
      <c r="A1506" s="729" t="s">
        <v>588</v>
      </c>
      <c r="B1506" s="730" t="s">
        <v>589</v>
      </c>
      <c r="C1506" s="731" t="s">
        <v>621</v>
      </c>
      <c r="D1506" s="732" t="s">
        <v>622</v>
      </c>
      <c r="E1506" s="733">
        <v>50113001</v>
      </c>
      <c r="F1506" s="732" t="s">
        <v>675</v>
      </c>
      <c r="G1506" s="731" t="s">
        <v>687</v>
      </c>
      <c r="H1506" s="731">
        <v>107981</v>
      </c>
      <c r="I1506" s="731">
        <v>7981</v>
      </c>
      <c r="J1506" s="731" t="s">
        <v>718</v>
      </c>
      <c r="K1506" s="731" t="s">
        <v>719</v>
      </c>
      <c r="L1506" s="734">
        <v>43.384444444444448</v>
      </c>
      <c r="M1506" s="734">
        <v>18</v>
      </c>
      <c r="N1506" s="735">
        <v>780.92000000000007</v>
      </c>
    </row>
    <row r="1507" spans="1:14" ht="14.45" customHeight="1" x14ac:dyDescent="0.2">
      <c r="A1507" s="729" t="s">
        <v>588</v>
      </c>
      <c r="B1507" s="730" t="s">
        <v>589</v>
      </c>
      <c r="C1507" s="731" t="s">
        <v>621</v>
      </c>
      <c r="D1507" s="732" t="s">
        <v>622</v>
      </c>
      <c r="E1507" s="733">
        <v>50113001</v>
      </c>
      <c r="F1507" s="732" t="s">
        <v>675</v>
      </c>
      <c r="G1507" s="731" t="s">
        <v>676</v>
      </c>
      <c r="H1507" s="731">
        <v>238169</v>
      </c>
      <c r="I1507" s="731">
        <v>238169</v>
      </c>
      <c r="J1507" s="731" t="s">
        <v>2185</v>
      </c>
      <c r="K1507" s="731" t="s">
        <v>2186</v>
      </c>
      <c r="L1507" s="734">
        <v>66.53</v>
      </c>
      <c r="M1507" s="734">
        <v>2</v>
      </c>
      <c r="N1507" s="735">
        <v>133.06</v>
      </c>
    </row>
    <row r="1508" spans="1:14" ht="14.45" customHeight="1" x14ac:dyDescent="0.2">
      <c r="A1508" s="729" t="s">
        <v>588</v>
      </c>
      <c r="B1508" s="730" t="s">
        <v>589</v>
      </c>
      <c r="C1508" s="731" t="s">
        <v>621</v>
      </c>
      <c r="D1508" s="732" t="s">
        <v>622</v>
      </c>
      <c r="E1508" s="733">
        <v>50113001</v>
      </c>
      <c r="F1508" s="732" t="s">
        <v>675</v>
      </c>
      <c r="G1508" s="731" t="s">
        <v>676</v>
      </c>
      <c r="H1508" s="731">
        <v>150448</v>
      </c>
      <c r="I1508" s="731">
        <v>50448</v>
      </c>
      <c r="J1508" s="731" t="s">
        <v>2187</v>
      </c>
      <c r="K1508" s="731" t="s">
        <v>2188</v>
      </c>
      <c r="L1508" s="734">
        <v>52.789999999999992</v>
      </c>
      <c r="M1508" s="734">
        <v>1</v>
      </c>
      <c r="N1508" s="735">
        <v>52.789999999999992</v>
      </c>
    </row>
    <row r="1509" spans="1:14" ht="14.45" customHeight="1" x14ac:dyDescent="0.2">
      <c r="A1509" s="729" t="s">
        <v>588</v>
      </c>
      <c r="B1509" s="730" t="s">
        <v>589</v>
      </c>
      <c r="C1509" s="731" t="s">
        <v>621</v>
      </c>
      <c r="D1509" s="732" t="s">
        <v>622</v>
      </c>
      <c r="E1509" s="733">
        <v>50113001</v>
      </c>
      <c r="F1509" s="732" t="s">
        <v>675</v>
      </c>
      <c r="G1509" s="731" t="s">
        <v>687</v>
      </c>
      <c r="H1509" s="731">
        <v>187607</v>
      </c>
      <c r="I1509" s="731">
        <v>187607</v>
      </c>
      <c r="J1509" s="731" t="s">
        <v>1348</v>
      </c>
      <c r="K1509" s="731" t="s">
        <v>1349</v>
      </c>
      <c r="L1509" s="734">
        <v>273.89999999999998</v>
      </c>
      <c r="M1509" s="734">
        <v>3</v>
      </c>
      <c r="N1509" s="735">
        <v>821.69999999999993</v>
      </c>
    </row>
    <row r="1510" spans="1:14" ht="14.45" customHeight="1" x14ac:dyDescent="0.2">
      <c r="A1510" s="729" t="s">
        <v>588</v>
      </c>
      <c r="B1510" s="730" t="s">
        <v>589</v>
      </c>
      <c r="C1510" s="731" t="s">
        <v>621</v>
      </c>
      <c r="D1510" s="732" t="s">
        <v>622</v>
      </c>
      <c r="E1510" s="733">
        <v>50113001</v>
      </c>
      <c r="F1510" s="732" t="s">
        <v>675</v>
      </c>
      <c r="G1510" s="731" t="s">
        <v>676</v>
      </c>
      <c r="H1510" s="731">
        <v>100874</v>
      </c>
      <c r="I1510" s="731">
        <v>874</v>
      </c>
      <c r="J1510" s="731" t="s">
        <v>1351</v>
      </c>
      <c r="K1510" s="731" t="s">
        <v>1352</v>
      </c>
      <c r="L1510" s="734">
        <v>85.08142857142856</v>
      </c>
      <c r="M1510" s="734">
        <v>14</v>
      </c>
      <c r="N1510" s="735">
        <v>1191.1399999999999</v>
      </c>
    </row>
    <row r="1511" spans="1:14" ht="14.45" customHeight="1" x14ac:dyDescent="0.2">
      <c r="A1511" s="729" t="s">
        <v>588</v>
      </c>
      <c r="B1511" s="730" t="s">
        <v>589</v>
      </c>
      <c r="C1511" s="731" t="s">
        <v>621</v>
      </c>
      <c r="D1511" s="732" t="s">
        <v>622</v>
      </c>
      <c r="E1511" s="733">
        <v>50113001</v>
      </c>
      <c r="F1511" s="732" t="s">
        <v>675</v>
      </c>
      <c r="G1511" s="731" t="s">
        <v>676</v>
      </c>
      <c r="H1511" s="731">
        <v>224053</v>
      </c>
      <c r="I1511" s="731">
        <v>224053</v>
      </c>
      <c r="J1511" s="731" t="s">
        <v>1366</v>
      </c>
      <c r="K1511" s="731" t="s">
        <v>1367</v>
      </c>
      <c r="L1511" s="734">
        <v>1437.57</v>
      </c>
      <c r="M1511" s="734">
        <v>2</v>
      </c>
      <c r="N1511" s="735">
        <v>2875.14</v>
      </c>
    </row>
    <row r="1512" spans="1:14" ht="14.45" customHeight="1" x14ac:dyDescent="0.2">
      <c r="A1512" s="729" t="s">
        <v>588</v>
      </c>
      <c r="B1512" s="730" t="s">
        <v>589</v>
      </c>
      <c r="C1512" s="731" t="s">
        <v>621</v>
      </c>
      <c r="D1512" s="732" t="s">
        <v>622</v>
      </c>
      <c r="E1512" s="733">
        <v>50113001</v>
      </c>
      <c r="F1512" s="732" t="s">
        <v>675</v>
      </c>
      <c r="G1512" s="731" t="s">
        <v>687</v>
      </c>
      <c r="H1512" s="731">
        <v>157871</v>
      </c>
      <c r="I1512" s="731">
        <v>157871</v>
      </c>
      <c r="J1512" s="731" t="s">
        <v>2156</v>
      </c>
      <c r="K1512" s="731" t="s">
        <v>2157</v>
      </c>
      <c r="L1512" s="734">
        <v>341.26133333333331</v>
      </c>
      <c r="M1512" s="734">
        <v>6</v>
      </c>
      <c r="N1512" s="735">
        <v>2047.568</v>
      </c>
    </row>
    <row r="1513" spans="1:14" ht="14.45" customHeight="1" x14ac:dyDescent="0.2">
      <c r="A1513" s="729" t="s">
        <v>588</v>
      </c>
      <c r="B1513" s="730" t="s">
        <v>589</v>
      </c>
      <c r="C1513" s="731" t="s">
        <v>621</v>
      </c>
      <c r="D1513" s="732" t="s">
        <v>622</v>
      </c>
      <c r="E1513" s="733">
        <v>50113001</v>
      </c>
      <c r="F1513" s="732" t="s">
        <v>675</v>
      </c>
      <c r="G1513" s="731" t="s">
        <v>687</v>
      </c>
      <c r="H1513" s="731">
        <v>850729</v>
      </c>
      <c r="I1513" s="731">
        <v>157875</v>
      </c>
      <c r="J1513" s="731" t="s">
        <v>1368</v>
      </c>
      <c r="K1513" s="731" t="s">
        <v>1369</v>
      </c>
      <c r="L1513" s="734">
        <v>154</v>
      </c>
      <c r="M1513" s="734">
        <v>1</v>
      </c>
      <c r="N1513" s="735">
        <v>154</v>
      </c>
    </row>
    <row r="1514" spans="1:14" ht="14.45" customHeight="1" x14ac:dyDescent="0.2">
      <c r="A1514" s="729" t="s">
        <v>588</v>
      </c>
      <c r="B1514" s="730" t="s">
        <v>589</v>
      </c>
      <c r="C1514" s="731" t="s">
        <v>621</v>
      </c>
      <c r="D1514" s="732" t="s">
        <v>622</v>
      </c>
      <c r="E1514" s="733">
        <v>50113001</v>
      </c>
      <c r="F1514" s="732" t="s">
        <v>675</v>
      </c>
      <c r="G1514" s="731" t="s">
        <v>676</v>
      </c>
      <c r="H1514" s="731">
        <v>226693</v>
      </c>
      <c r="I1514" s="731">
        <v>226693</v>
      </c>
      <c r="J1514" s="731" t="s">
        <v>2189</v>
      </c>
      <c r="K1514" s="731" t="s">
        <v>2190</v>
      </c>
      <c r="L1514" s="734">
        <v>20.049999999999997</v>
      </c>
      <c r="M1514" s="734">
        <v>4</v>
      </c>
      <c r="N1514" s="735">
        <v>80.199999999999989</v>
      </c>
    </row>
    <row r="1515" spans="1:14" ht="14.45" customHeight="1" x14ac:dyDescent="0.2">
      <c r="A1515" s="729" t="s">
        <v>588</v>
      </c>
      <c r="B1515" s="730" t="s">
        <v>589</v>
      </c>
      <c r="C1515" s="731" t="s">
        <v>621</v>
      </c>
      <c r="D1515" s="732" t="s">
        <v>622</v>
      </c>
      <c r="E1515" s="733">
        <v>50113001</v>
      </c>
      <c r="F1515" s="732" t="s">
        <v>675</v>
      </c>
      <c r="G1515" s="731" t="s">
        <v>676</v>
      </c>
      <c r="H1515" s="731">
        <v>226434</v>
      </c>
      <c r="I1515" s="731">
        <v>226434</v>
      </c>
      <c r="J1515" s="731" t="s">
        <v>1372</v>
      </c>
      <c r="K1515" s="731" t="s">
        <v>1373</v>
      </c>
      <c r="L1515" s="734">
        <v>34.020000000000003</v>
      </c>
      <c r="M1515" s="734">
        <v>2</v>
      </c>
      <c r="N1515" s="735">
        <v>68.040000000000006</v>
      </c>
    </row>
    <row r="1516" spans="1:14" ht="14.45" customHeight="1" x14ac:dyDescent="0.2">
      <c r="A1516" s="729" t="s">
        <v>588</v>
      </c>
      <c r="B1516" s="730" t="s">
        <v>589</v>
      </c>
      <c r="C1516" s="731" t="s">
        <v>621</v>
      </c>
      <c r="D1516" s="732" t="s">
        <v>622</v>
      </c>
      <c r="E1516" s="733">
        <v>50113001</v>
      </c>
      <c r="F1516" s="732" t="s">
        <v>675</v>
      </c>
      <c r="G1516" s="731" t="s">
        <v>687</v>
      </c>
      <c r="H1516" s="731">
        <v>118167</v>
      </c>
      <c r="I1516" s="731">
        <v>18167</v>
      </c>
      <c r="J1516" s="731" t="s">
        <v>1404</v>
      </c>
      <c r="K1516" s="731" t="s">
        <v>1405</v>
      </c>
      <c r="L1516" s="734">
        <v>65.780000000000015</v>
      </c>
      <c r="M1516" s="734">
        <v>82</v>
      </c>
      <c r="N1516" s="735">
        <v>5393.9600000000009</v>
      </c>
    </row>
    <row r="1517" spans="1:14" ht="14.45" customHeight="1" x14ac:dyDescent="0.2">
      <c r="A1517" s="729" t="s">
        <v>588</v>
      </c>
      <c r="B1517" s="730" t="s">
        <v>589</v>
      </c>
      <c r="C1517" s="731" t="s">
        <v>621</v>
      </c>
      <c r="D1517" s="732" t="s">
        <v>622</v>
      </c>
      <c r="E1517" s="733">
        <v>50113001</v>
      </c>
      <c r="F1517" s="732" t="s">
        <v>675</v>
      </c>
      <c r="G1517" s="731" t="s">
        <v>687</v>
      </c>
      <c r="H1517" s="731">
        <v>118175</v>
      </c>
      <c r="I1517" s="731">
        <v>18175</v>
      </c>
      <c r="J1517" s="731" t="s">
        <v>1404</v>
      </c>
      <c r="K1517" s="731" t="s">
        <v>1407</v>
      </c>
      <c r="L1517" s="734">
        <v>627</v>
      </c>
      <c r="M1517" s="734">
        <v>3</v>
      </c>
      <c r="N1517" s="735">
        <v>1881</v>
      </c>
    </row>
    <row r="1518" spans="1:14" ht="14.45" customHeight="1" x14ac:dyDescent="0.2">
      <c r="A1518" s="729" t="s">
        <v>588</v>
      </c>
      <c r="B1518" s="730" t="s">
        <v>589</v>
      </c>
      <c r="C1518" s="731" t="s">
        <v>621</v>
      </c>
      <c r="D1518" s="732" t="s">
        <v>622</v>
      </c>
      <c r="E1518" s="733">
        <v>50113001</v>
      </c>
      <c r="F1518" s="732" t="s">
        <v>675</v>
      </c>
      <c r="G1518" s="731" t="s">
        <v>676</v>
      </c>
      <c r="H1518" s="731">
        <v>849310</v>
      </c>
      <c r="I1518" s="731">
        <v>126689</v>
      </c>
      <c r="J1518" s="731" t="s">
        <v>2158</v>
      </c>
      <c r="K1518" s="731" t="s">
        <v>2159</v>
      </c>
      <c r="L1518" s="734">
        <v>231.61649090909094</v>
      </c>
      <c r="M1518" s="734">
        <v>55</v>
      </c>
      <c r="N1518" s="735">
        <v>12738.907000000001</v>
      </c>
    </row>
    <row r="1519" spans="1:14" ht="14.45" customHeight="1" x14ac:dyDescent="0.2">
      <c r="A1519" s="729" t="s">
        <v>588</v>
      </c>
      <c r="B1519" s="730" t="s">
        <v>589</v>
      </c>
      <c r="C1519" s="731" t="s">
        <v>621</v>
      </c>
      <c r="D1519" s="732" t="s">
        <v>622</v>
      </c>
      <c r="E1519" s="733">
        <v>50113001</v>
      </c>
      <c r="F1519" s="732" t="s">
        <v>675</v>
      </c>
      <c r="G1519" s="731" t="s">
        <v>676</v>
      </c>
      <c r="H1519" s="731">
        <v>200240</v>
      </c>
      <c r="I1519" s="731">
        <v>200240</v>
      </c>
      <c r="J1519" s="731" t="s">
        <v>2170</v>
      </c>
      <c r="K1519" s="731" t="s">
        <v>2171</v>
      </c>
      <c r="L1519" s="734">
        <v>2580.3500000000004</v>
      </c>
      <c r="M1519" s="734">
        <v>55</v>
      </c>
      <c r="N1519" s="735">
        <v>141919.25000000003</v>
      </c>
    </row>
    <row r="1520" spans="1:14" ht="14.45" customHeight="1" x14ac:dyDescent="0.2">
      <c r="A1520" s="729" t="s">
        <v>588</v>
      </c>
      <c r="B1520" s="730" t="s">
        <v>589</v>
      </c>
      <c r="C1520" s="731" t="s">
        <v>621</v>
      </c>
      <c r="D1520" s="732" t="s">
        <v>622</v>
      </c>
      <c r="E1520" s="733">
        <v>50113001</v>
      </c>
      <c r="F1520" s="732" t="s">
        <v>675</v>
      </c>
      <c r="G1520" s="731" t="s">
        <v>676</v>
      </c>
      <c r="H1520" s="731">
        <v>216573</v>
      </c>
      <c r="I1520" s="731">
        <v>216573</v>
      </c>
      <c r="J1520" s="731" t="s">
        <v>1501</v>
      </c>
      <c r="K1520" s="731" t="s">
        <v>1502</v>
      </c>
      <c r="L1520" s="734">
        <v>61.7</v>
      </c>
      <c r="M1520" s="734">
        <v>4</v>
      </c>
      <c r="N1520" s="735">
        <v>246.8</v>
      </c>
    </row>
    <row r="1521" spans="1:14" ht="14.45" customHeight="1" x14ac:dyDescent="0.2">
      <c r="A1521" s="729" t="s">
        <v>588</v>
      </c>
      <c r="B1521" s="730" t="s">
        <v>589</v>
      </c>
      <c r="C1521" s="731" t="s">
        <v>621</v>
      </c>
      <c r="D1521" s="732" t="s">
        <v>622</v>
      </c>
      <c r="E1521" s="733">
        <v>50113001</v>
      </c>
      <c r="F1521" s="732" t="s">
        <v>675</v>
      </c>
      <c r="G1521" s="731" t="s">
        <v>676</v>
      </c>
      <c r="H1521" s="731">
        <v>100610</v>
      </c>
      <c r="I1521" s="731">
        <v>610</v>
      </c>
      <c r="J1521" s="731" t="s">
        <v>1503</v>
      </c>
      <c r="K1521" s="731" t="s">
        <v>1504</v>
      </c>
      <c r="L1521" s="734">
        <v>72.42</v>
      </c>
      <c r="M1521" s="734">
        <v>20</v>
      </c>
      <c r="N1521" s="735">
        <v>1448.4</v>
      </c>
    </row>
    <row r="1522" spans="1:14" ht="14.45" customHeight="1" x14ac:dyDescent="0.2">
      <c r="A1522" s="729" t="s">
        <v>588</v>
      </c>
      <c r="B1522" s="730" t="s">
        <v>589</v>
      </c>
      <c r="C1522" s="731" t="s">
        <v>621</v>
      </c>
      <c r="D1522" s="732" t="s">
        <v>622</v>
      </c>
      <c r="E1522" s="733">
        <v>50113001</v>
      </c>
      <c r="F1522" s="732" t="s">
        <v>675</v>
      </c>
      <c r="G1522" s="731" t="s">
        <v>676</v>
      </c>
      <c r="H1522" s="731">
        <v>100612</v>
      </c>
      <c r="I1522" s="731">
        <v>612</v>
      </c>
      <c r="J1522" s="731" t="s">
        <v>1505</v>
      </c>
      <c r="K1522" s="731" t="s">
        <v>808</v>
      </c>
      <c r="L1522" s="734">
        <v>67.579999999999984</v>
      </c>
      <c r="M1522" s="734">
        <v>4</v>
      </c>
      <c r="N1522" s="735">
        <v>270.31999999999994</v>
      </c>
    </row>
    <row r="1523" spans="1:14" ht="14.45" customHeight="1" x14ac:dyDescent="0.2">
      <c r="A1523" s="729" t="s">
        <v>588</v>
      </c>
      <c r="B1523" s="730" t="s">
        <v>589</v>
      </c>
      <c r="C1523" s="731" t="s">
        <v>621</v>
      </c>
      <c r="D1523" s="732" t="s">
        <v>622</v>
      </c>
      <c r="E1523" s="733">
        <v>50113001</v>
      </c>
      <c r="F1523" s="732" t="s">
        <v>675</v>
      </c>
      <c r="G1523" s="731" t="s">
        <v>687</v>
      </c>
      <c r="H1523" s="731">
        <v>131934</v>
      </c>
      <c r="I1523" s="731">
        <v>31934</v>
      </c>
      <c r="J1523" s="731" t="s">
        <v>1582</v>
      </c>
      <c r="K1523" s="731" t="s">
        <v>1583</v>
      </c>
      <c r="L1523" s="734">
        <v>49.759999999999991</v>
      </c>
      <c r="M1523" s="734">
        <v>1</v>
      </c>
      <c r="N1523" s="735">
        <v>49.759999999999991</v>
      </c>
    </row>
    <row r="1524" spans="1:14" ht="14.45" customHeight="1" thickBot="1" x14ac:dyDescent="0.25">
      <c r="A1524" s="736" t="s">
        <v>588</v>
      </c>
      <c r="B1524" s="737" t="s">
        <v>589</v>
      </c>
      <c r="C1524" s="738" t="s">
        <v>621</v>
      </c>
      <c r="D1524" s="739" t="s">
        <v>622</v>
      </c>
      <c r="E1524" s="740">
        <v>50113001</v>
      </c>
      <c r="F1524" s="739" t="s">
        <v>675</v>
      </c>
      <c r="G1524" s="738" t="s">
        <v>687</v>
      </c>
      <c r="H1524" s="738">
        <v>231956</v>
      </c>
      <c r="I1524" s="738">
        <v>231956</v>
      </c>
      <c r="J1524" s="738" t="s">
        <v>1582</v>
      </c>
      <c r="K1524" s="738" t="s">
        <v>1583</v>
      </c>
      <c r="L1524" s="741">
        <v>49.936666666666667</v>
      </c>
      <c r="M1524" s="741">
        <v>3</v>
      </c>
      <c r="N1524" s="742">
        <v>149.81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FAD851C-92AA-4FE8-B279-592F8B85C3B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2191</v>
      </c>
      <c r="B5" s="727">
        <v>321185.7030000001</v>
      </c>
      <c r="C5" s="747">
        <v>8.0002734383664245E-2</v>
      </c>
      <c r="D5" s="727">
        <v>3693498.363418397</v>
      </c>
      <c r="E5" s="747">
        <v>0.91999726561633577</v>
      </c>
      <c r="F5" s="728">
        <v>4014684.0664183972</v>
      </c>
    </row>
    <row r="6" spans="1:6" ht="14.45" customHeight="1" x14ac:dyDescent="0.2">
      <c r="A6" s="758" t="s">
        <v>2192</v>
      </c>
      <c r="B6" s="734">
        <v>27508.94</v>
      </c>
      <c r="C6" s="748">
        <v>1.8086310879983605E-2</v>
      </c>
      <c r="D6" s="734">
        <v>1493472.3249214476</v>
      </c>
      <c r="E6" s="748">
        <v>0.98191368912001642</v>
      </c>
      <c r="F6" s="735">
        <v>1520981.2649214475</v>
      </c>
    </row>
    <row r="7" spans="1:6" ht="14.45" customHeight="1" x14ac:dyDescent="0.2">
      <c r="A7" s="758" t="s">
        <v>2193</v>
      </c>
      <c r="B7" s="734">
        <v>20503.38</v>
      </c>
      <c r="C7" s="748">
        <v>1.5296494715522647E-2</v>
      </c>
      <c r="D7" s="734">
        <v>1319893.9058692579</v>
      </c>
      <c r="E7" s="748">
        <v>0.98470350528447748</v>
      </c>
      <c r="F7" s="735">
        <v>1340397.2858692578</v>
      </c>
    </row>
    <row r="8" spans="1:6" ht="14.45" customHeight="1" x14ac:dyDescent="0.2">
      <c r="A8" s="758" t="s">
        <v>2194</v>
      </c>
      <c r="B8" s="734"/>
      <c r="C8" s="748">
        <v>0</v>
      </c>
      <c r="D8" s="734">
        <v>20698.867972719956</v>
      </c>
      <c r="E8" s="748">
        <v>1</v>
      </c>
      <c r="F8" s="735">
        <v>20698.867972719956</v>
      </c>
    </row>
    <row r="9" spans="1:6" ht="14.45" customHeight="1" x14ac:dyDescent="0.2">
      <c r="A9" s="758" t="s">
        <v>2195</v>
      </c>
      <c r="B9" s="734">
        <v>531.37999999999988</v>
      </c>
      <c r="C9" s="748">
        <v>3.7836636983892113E-2</v>
      </c>
      <c r="D9" s="734">
        <v>13512.68</v>
      </c>
      <c r="E9" s="748">
        <v>0.96216336301610794</v>
      </c>
      <c r="F9" s="735">
        <v>14044.06</v>
      </c>
    </row>
    <row r="10" spans="1:6" ht="14.45" customHeight="1" x14ac:dyDescent="0.2">
      <c r="A10" s="758" t="s">
        <v>2196</v>
      </c>
      <c r="B10" s="734"/>
      <c r="C10" s="748">
        <v>0</v>
      </c>
      <c r="D10" s="734">
        <v>8464.0919731248141</v>
      </c>
      <c r="E10" s="748">
        <v>1</v>
      </c>
      <c r="F10" s="735">
        <v>8464.0919731248141</v>
      </c>
    </row>
    <row r="11" spans="1:6" ht="14.45" customHeight="1" thickBot="1" x14ac:dyDescent="0.25">
      <c r="A11" s="759" t="s">
        <v>2197</v>
      </c>
      <c r="B11" s="750">
        <v>66380.38</v>
      </c>
      <c r="C11" s="751">
        <v>8.6017868726363453E-2</v>
      </c>
      <c r="D11" s="750">
        <v>705324.16212445754</v>
      </c>
      <c r="E11" s="751">
        <v>0.91398213127363659</v>
      </c>
      <c r="F11" s="752">
        <v>771704.54212445754</v>
      </c>
    </row>
    <row r="12" spans="1:6" ht="14.45" customHeight="1" thickBot="1" x14ac:dyDescent="0.25">
      <c r="A12" s="753" t="s">
        <v>3</v>
      </c>
      <c r="B12" s="754">
        <v>436109.78300000011</v>
      </c>
      <c r="C12" s="755">
        <v>5.6704101825610448E-2</v>
      </c>
      <c r="D12" s="754">
        <v>7254864.3962794049</v>
      </c>
      <c r="E12" s="755">
        <v>0.94329589817438964</v>
      </c>
      <c r="F12" s="756">
        <v>7690974.1792794047</v>
      </c>
    </row>
    <row r="13" spans="1:6" ht="14.45" customHeight="1" thickBot="1" x14ac:dyDescent="0.25"/>
    <row r="14" spans="1:6" ht="14.45" customHeight="1" x14ac:dyDescent="0.2">
      <c r="A14" s="757" t="s">
        <v>2198</v>
      </c>
      <c r="B14" s="727"/>
      <c r="C14" s="747">
        <v>0</v>
      </c>
      <c r="D14" s="727">
        <v>89337.689999999988</v>
      </c>
      <c r="E14" s="747">
        <v>1</v>
      </c>
      <c r="F14" s="728">
        <v>89337.689999999988</v>
      </c>
    </row>
    <row r="15" spans="1:6" ht="14.45" customHeight="1" x14ac:dyDescent="0.2">
      <c r="A15" s="758" t="s">
        <v>2199</v>
      </c>
      <c r="B15" s="734">
        <v>142.18</v>
      </c>
      <c r="C15" s="748">
        <v>1</v>
      </c>
      <c r="D15" s="734"/>
      <c r="E15" s="748">
        <v>0</v>
      </c>
      <c r="F15" s="735">
        <v>142.18</v>
      </c>
    </row>
    <row r="16" spans="1:6" ht="14.45" customHeight="1" x14ac:dyDescent="0.2">
      <c r="A16" s="758" t="s">
        <v>2200</v>
      </c>
      <c r="B16" s="734"/>
      <c r="C16" s="748">
        <v>0</v>
      </c>
      <c r="D16" s="734">
        <v>86.74</v>
      </c>
      <c r="E16" s="748">
        <v>1</v>
      </c>
      <c r="F16" s="735">
        <v>86.74</v>
      </c>
    </row>
    <row r="17" spans="1:6" ht="14.45" customHeight="1" x14ac:dyDescent="0.2">
      <c r="A17" s="758" t="s">
        <v>2201</v>
      </c>
      <c r="B17" s="734"/>
      <c r="C17" s="748">
        <v>0</v>
      </c>
      <c r="D17" s="734">
        <v>42728.398761123368</v>
      </c>
      <c r="E17" s="748">
        <v>1</v>
      </c>
      <c r="F17" s="735">
        <v>42728.398761123368</v>
      </c>
    </row>
    <row r="18" spans="1:6" ht="14.45" customHeight="1" x14ac:dyDescent="0.2">
      <c r="A18" s="758" t="s">
        <v>2202</v>
      </c>
      <c r="B18" s="734"/>
      <c r="C18" s="748">
        <v>0</v>
      </c>
      <c r="D18" s="734">
        <v>314.48999999999995</v>
      </c>
      <c r="E18" s="748">
        <v>1</v>
      </c>
      <c r="F18" s="735">
        <v>314.48999999999995</v>
      </c>
    </row>
    <row r="19" spans="1:6" ht="14.45" customHeight="1" x14ac:dyDescent="0.2">
      <c r="A19" s="758" t="s">
        <v>2203</v>
      </c>
      <c r="B19" s="734"/>
      <c r="C19" s="748">
        <v>0</v>
      </c>
      <c r="D19" s="734">
        <v>15.489999999999997</v>
      </c>
      <c r="E19" s="748">
        <v>1</v>
      </c>
      <c r="F19" s="735">
        <v>15.489999999999997</v>
      </c>
    </row>
    <row r="20" spans="1:6" ht="14.45" customHeight="1" x14ac:dyDescent="0.2">
      <c r="A20" s="758" t="s">
        <v>2204</v>
      </c>
      <c r="B20" s="734"/>
      <c r="C20" s="748">
        <v>0</v>
      </c>
      <c r="D20" s="734">
        <v>372890.76</v>
      </c>
      <c r="E20" s="748">
        <v>1</v>
      </c>
      <c r="F20" s="735">
        <v>372890.76</v>
      </c>
    </row>
    <row r="21" spans="1:6" ht="14.45" customHeight="1" x14ac:dyDescent="0.2">
      <c r="A21" s="758" t="s">
        <v>2205</v>
      </c>
      <c r="B21" s="734"/>
      <c r="C21" s="748">
        <v>0</v>
      </c>
      <c r="D21" s="734">
        <v>138.95000000000002</v>
      </c>
      <c r="E21" s="748">
        <v>1</v>
      </c>
      <c r="F21" s="735">
        <v>138.95000000000002</v>
      </c>
    </row>
    <row r="22" spans="1:6" ht="14.45" customHeight="1" x14ac:dyDescent="0.2">
      <c r="A22" s="758" t="s">
        <v>2206</v>
      </c>
      <c r="B22" s="734"/>
      <c r="C22" s="748">
        <v>0</v>
      </c>
      <c r="D22" s="734">
        <v>3011.7</v>
      </c>
      <c r="E22" s="748">
        <v>1</v>
      </c>
      <c r="F22" s="735">
        <v>3011.7</v>
      </c>
    </row>
    <row r="23" spans="1:6" ht="14.45" customHeight="1" x14ac:dyDescent="0.2">
      <c r="A23" s="758" t="s">
        <v>2207</v>
      </c>
      <c r="B23" s="734"/>
      <c r="C23" s="748">
        <v>0</v>
      </c>
      <c r="D23" s="734">
        <v>16725.620000000003</v>
      </c>
      <c r="E23" s="748">
        <v>1</v>
      </c>
      <c r="F23" s="735">
        <v>16725.620000000003</v>
      </c>
    </row>
    <row r="24" spans="1:6" ht="14.45" customHeight="1" x14ac:dyDescent="0.2">
      <c r="A24" s="758" t="s">
        <v>2208</v>
      </c>
      <c r="B24" s="734"/>
      <c r="C24" s="748">
        <v>0</v>
      </c>
      <c r="D24" s="734">
        <v>208.20000000000002</v>
      </c>
      <c r="E24" s="748">
        <v>1</v>
      </c>
      <c r="F24" s="735">
        <v>208.20000000000002</v>
      </c>
    </row>
    <row r="25" spans="1:6" ht="14.45" customHeight="1" x14ac:dyDescent="0.2">
      <c r="A25" s="758" t="s">
        <v>2209</v>
      </c>
      <c r="B25" s="734">
        <v>62830.349999999991</v>
      </c>
      <c r="C25" s="748">
        <v>1</v>
      </c>
      <c r="D25" s="734"/>
      <c r="E25" s="748">
        <v>0</v>
      </c>
      <c r="F25" s="735">
        <v>62830.349999999991</v>
      </c>
    </row>
    <row r="26" spans="1:6" ht="14.45" customHeight="1" x14ac:dyDescent="0.2">
      <c r="A26" s="758" t="s">
        <v>2210</v>
      </c>
      <c r="B26" s="734">
        <v>477.52</v>
      </c>
      <c r="C26" s="748">
        <v>6.2855066893418063E-2</v>
      </c>
      <c r="D26" s="734">
        <v>7119.6399999999994</v>
      </c>
      <c r="E26" s="748">
        <v>0.93714493310658187</v>
      </c>
      <c r="F26" s="735">
        <v>7597.16</v>
      </c>
    </row>
    <row r="27" spans="1:6" ht="14.45" customHeight="1" x14ac:dyDescent="0.2">
      <c r="A27" s="758" t="s">
        <v>2211</v>
      </c>
      <c r="B27" s="734"/>
      <c r="C27" s="748">
        <v>0</v>
      </c>
      <c r="D27" s="734">
        <v>2682.4200000000005</v>
      </c>
      <c r="E27" s="748">
        <v>1</v>
      </c>
      <c r="F27" s="735">
        <v>2682.4200000000005</v>
      </c>
    </row>
    <row r="28" spans="1:6" ht="14.45" customHeight="1" x14ac:dyDescent="0.2">
      <c r="A28" s="758" t="s">
        <v>2212</v>
      </c>
      <c r="B28" s="734">
        <v>108.99999999999999</v>
      </c>
      <c r="C28" s="748">
        <v>4.5309716855838188E-3</v>
      </c>
      <c r="D28" s="734">
        <v>23947.65</v>
      </c>
      <c r="E28" s="748">
        <v>0.99546902831441619</v>
      </c>
      <c r="F28" s="735">
        <v>24056.65</v>
      </c>
    </row>
    <row r="29" spans="1:6" ht="14.45" customHeight="1" x14ac:dyDescent="0.2">
      <c r="A29" s="758" t="s">
        <v>2213</v>
      </c>
      <c r="B29" s="734"/>
      <c r="C29" s="748">
        <v>0</v>
      </c>
      <c r="D29" s="734">
        <v>54.880000000000017</v>
      </c>
      <c r="E29" s="748">
        <v>1</v>
      </c>
      <c r="F29" s="735">
        <v>54.880000000000017</v>
      </c>
    </row>
    <row r="30" spans="1:6" ht="14.45" customHeight="1" x14ac:dyDescent="0.2">
      <c r="A30" s="758" t="s">
        <v>2214</v>
      </c>
      <c r="B30" s="734">
        <v>308.53999999999996</v>
      </c>
      <c r="C30" s="748">
        <v>1</v>
      </c>
      <c r="D30" s="734"/>
      <c r="E30" s="748">
        <v>0</v>
      </c>
      <c r="F30" s="735">
        <v>308.53999999999996</v>
      </c>
    </row>
    <row r="31" spans="1:6" ht="14.45" customHeight="1" x14ac:dyDescent="0.2">
      <c r="A31" s="758" t="s">
        <v>2215</v>
      </c>
      <c r="B31" s="734"/>
      <c r="C31" s="748">
        <v>0</v>
      </c>
      <c r="D31" s="734">
        <v>557.33999999999992</v>
      </c>
      <c r="E31" s="748">
        <v>1</v>
      </c>
      <c r="F31" s="735">
        <v>557.33999999999992</v>
      </c>
    </row>
    <row r="32" spans="1:6" ht="14.45" customHeight="1" x14ac:dyDescent="0.2">
      <c r="A32" s="758" t="s">
        <v>2216</v>
      </c>
      <c r="B32" s="734">
        <v>64.22999999999999</v>
      </c>
      <c r="C32" s="748">
        <v>1</v>
      </c>
      <c r="D32" s="734"/>
      <c r="E32" s="748">
        <v>0</v>
      </c>
      <c r="F32" s="735">
        <v>64.22999999999999</v>
      </c>
    </row>
    <row r="33" spans="1:6" ht="14.45" customHeight="1" x14ac:dyDescent="0.2">
      <c r="A33" s="758" t="s">
        <v>2217</v>
      </c>
      <c r="B33" s="734"/>
      <c r="C33" s="748">
        <v>0</v>
      </c>
      <c r="D33" s="734">
        <v>260.89999999999998</v>
      </c>
      <c r="E33" s="748">
        <v>1</v>
      </c>
      <c r="F33" s="735">
        <v>260.89999999999998</v>
      </c>
    </row>
    <row r="34" spans="1:6" ht="14.45" customHeight="1" x14ac:dyDescent="0.2">
      <c r="A34" s="758" t="s">
        <v>2218</v>
      </c>
      <c r="B34" s="734"/>
      <c r="C34" s="748">
        <v>0</v>
      </c>
      <c r="D34" s="734">
        <v>58.23</v>
      </c>
      <c r="E34" s="748">
        <v>1</v>
      </c>
      <c r="F34" s="735">
        <v>58.23</v>
      </c>
    </row>
    <row r="35" spans="1:6" ht="14.45" customHeight="1" x14ac:dyDescent="0.2">
      <c r="A35" s="758" t="s">
        <v>2219</v>
      </c>
      <c r="B35" s="734"/>
      <c r="C35" s="748">
        <v>0</v>
      </c>
      <c r="D35" s="734">
        <v>33.109999999999992</v>
      </c>
      <c r="E35" s="748">
        <v>1</v>
      </c>
      <c r="F35" s="735">
        <v>33.109999999999992</v>
      </c>
    </row>
    <row r="36" spans="1:6" ht="14.45" customHeight="1" x14ac:dyDescent="0.2">
      <c r="A36" s="758" t="s">
        <v>2220</v>
      </c>
      <c r="B36" s="734"/>
      <c r="C36" s="748">
        <v>0</v>
      </c>
      <c r="D36" s="734">
        <v>1141.3699999999999</v>
      </c>
      <c r="E36" s="748">
        <v>1</v>
      </c>
      <c r="F36" s="735">
        <v>1141.3699999999999</v>
      </c>
    </row>
    <row r="37" spans="1:6" ht="14.45" customHeight="1" x14ac:dyDescent="0.2">
      <c r="A37" s="758" t="s">
        <v>2221</v>
      </c>
      <c r="B37" s="734"/>
      <c r="C37" s="748">
        <v>0</v>
      </c>
      <c r="D37" s="734">
        <v>1420.19</v>
      </c>
      <c r="E37" s="748">
        <v>1</v>
      </c>
      <c r="F37" s="735">
        <v>1420.19</v>
      </c>
    </row>
    <row r="38" spans="1:6" ht="14.45" customHeight="1" x14ac:dyDescent="0.2">
      <c r="A38" s="758" t="s">
        <v>2222</v>
      </c>
      <c r="B38" s="734"/>
      <c r="C38" s="748">
        <v>0</v>
      </c>
      <c r="D38" s="734">
        <v>245.04</v>
      </c>
      <c r="E38" s="748">
        <v>1</v>
      </c>
      <c r="F38" s="735">
        <v>245.04</v>
      </c>
    </row>
    <row r="39" spans="1:6" ht="14.45" customHeight="1" x14ac:dyDescent="0.2">
      <c r="A39" s="758" t="s">
        <v>2223</v>
      </c>
      <c r="B39" s="734"/>
      <c r="C39" s="748">
        <v>0</v>
      </c>
      <c r="D39" s="734">
        <v>84.04</v>
      </c>
      <c r="E39" s="748">
        <v>1</v>
      </c>
      <c r="F39" s="735">
        <v>84.04</v>
      </c>
    </row>
    <row r="40" spans="1:6" ht="14.45" customHeight="1" x14ac:dyDescent="0.2">
      <c r="A40" s="758" t="s">
        <v>2224</v>
      </c>
      <c r="B40" s="734"/>
      <c r="C40" s="748">
        <v>0</v>
      </c>
      <c r="D40" s="734">
        <v>1316.65</v>
      </c>
      <c r="E40" s="748">
        <v>1</v>
      </c>
      <c r="F40" s="735">
        <v>1316.65</v>
      </c>
    </row>
    <row r="41" spans="1:6" ht="14.45" customHeight="1" x14ac:dyDescent="0.2">
      <c r="A41" s="758" t="s">
        <v>2225</v>
      </c>
      <c r="B41" s="734"/>
      <c r="C41" s="748">
        <v>0</v>
      </c>
      <c r="D41" s="734">
        <v>52.590000000000018</v>
      </c>
      <c r="E41" s="748">
        <v>1</v>
      </c>
      <c r="F41" s="735">
        <v>52.590000000000018</v>
      </c>
    </row>
    <row r="42" spans="1:6" ht="14.45" customHeight="1" x14ac:dyDescent="0.2">
      <c r="A42" s="758" t="s">
        <v>2226</v>
      </c>
      <c r="B42" s="734"/>
      <c r="C42" s="748">
        <v>0</v>
      </c>
      <c r="D42" s="734">
        <v>674.12000000000012</v>
      </c>
      <c r="E42" s="748">
        <v>1</v>
      </c>
      <c r="F42" s="735">
        <v>674.12000000000012</v>
      </c>
    </row>
    <row r="43" spans="1:6" ht="14.45" customHeight="1" x14ac:dyDescent="0.2">
      <c r="A43" s="758" t="s">
        <v>2227</v>
      </c>
      <c r="B43" s="734"/>
      <c r="C43" s="748">
        <v>0</v>
      </c>
      <c r="D43" s="734">
        <v>176.91</v>
      </c>
      <c r="E43" s="748">
        <v>1</v>
      </c>
      <c r="F43" s="735">
        <v>176.91</v>
      </c>
    </row>
    <row r="44" spans="1:6" ht="14.45" customHeight="1" x14ac:dyDescent="0.2">
      <c r="A44" s="758" t="s">
        <v>2228</v>
      </c>
      <c r="B44" s="734">
        <v>97.08</v>
      </c>
      <c r="C44" s="748">
        <v>0.27190992353583732</v>
      </c>
      <c r="D44" s="734">
        <v>259.95</v>
      </c>
      <c r="E44" s="748">
        <v>0.72809007646416268</v>
      </c>
      <c r="F44" s="735">
        <v>357.03</v>
      </c>
    </row>
    <row r="45" spans="1:6" ht="14.45" customHeight="1" x14ac:dyDescent="0.2">
      <c r="A45" s="758" t="s">
        <v>2229</v>
      </c>
      <c r="B45" s="734">
        <v>458.54000000000008</v>
      </c>
      <c r="C45" s="748">
        <v>1</v>
      </c>
      <c r="D45" s="734"/>
      <c r="E45" s="748">
        <v>0</v>
      </c>
      <c r="F45" s="735">
        <v>458.54000000000008</v>
      </c>
    </row>
    <row r="46" spans="1:6" ht="14.45" customHeight="1" x14ac:dyDescent="0.2">
      <c r="A46" s="758" t="s">
        <v>2230</v>
      </c>
      <c r="B46" s="734">
        <v>331.87</v>
      </c>
      <c r="C46" s="748">
        <v>1</v>
      </c>
      <c r="D46" s="734"/>
      <c r="E46" s="748">
        <v>0</v>
      </c>
      <c r="F46" s="735">
        <v>331.87</v>
      </c>
    </row>
    <row r="47" spans="1:6" ht="14.45" customHeight="1" x14ac:dyDescent="0.2">
      <c r="A47" s="758" t="s">
        <v>2231</v>
      </c>
      <c r="B47" s="734"/>
      <c r="C47" s="748">
        <v>0</v>
      </c>
      <c r="D47" s="734">
        <v>503.6</v>
      </c>
      <c r="E47" s="748">
        <v>1</v>
      </c>
      <c r="F47" s="735">
        <v>503.6</v>
      </c>
    </row>
    <row r="48" spans="1:6" ht="14.45" customHeight="1" x14ac:dyDescent="0.2">
      <c r="A48" s="758" t="s">
        <v>2232</v>
      </c>
      <c r="B48" s="734"/>
      <c r="C48" s="748">
        <v>0</v>
      </c>
      <c r="D48" s="734">
        <v>100.09000000000003</v>
      </c>
      <c r="E48" s="748">
        <v>1</v>
      </c>
      <c r="F48" s="735">
        <v>100.09000000000003</v>
      </c>
    </row>
    <row r="49" spans="1:6" ht="14.45" customHeight="1" x14ac:dyDescent="0.2">
      <c r="A49" s="758" t="s">
        <v>2233</v>
      </c>
      <c r="B49" s="734"/>
      <c r="C49" s="748">
        <v>0</v>
      </c>
      <c r="D49" s="734">
        <v>6875</v>
      </c>
      <c r="E49" s="748">
        <v>1</v>
      </c>
      <c r="F49" s="735">
        <v>6875</v>
      </c>
    </row>
    <row r="50" spans="1:6" ht="14.45" customHeight="1" x14ac:dyDescent="0.2">
      <c r="A50" s="758" t="s">
        <v>2234</v>
      </c>
      <c r="B50" s="734"/>
      <c r="C50" s="748">
        <v>0</v>
      </c>
      <c r="D50" s="734">
        <v>80850.109758123363</v>
      </c>
      <c r="E50" s="748">
        <v>1</v>
      </c>
      <c r="F50" s="735">
        <v>80850.109758123363</v>
      </c>
    </row>
    <row r="51" spans="1:6" ht="14.45" customHeight="1" x14ac:dyDescent="0.2">
      <c r="A51" s="758" t="s">
        <v>2235</v>
      </c>
      <c r="B51" s="734">
        <v>7861.96</v>
      </c>
      <c r="C51" s="748">
        <v>1</v>
      </c>
      <c r="D51" s="734"/>
      <c r="E51" s="748">
        <v>0</v>
      </c>
      <c r="F51" s="735">
        <v>7861.96</v>
      </c>
    </row>
    <row r="52" spans="1:6" ht="14.45" customHeight="1" x14ac:dyDescent="0.2">
      <c r="A52" s="758" t="s">
        <v>2236</v>
      </c>
      <c r="B52" s="734"/>
      <c r="C52" s="748">
        <v>0</v>
      </c>
      <c r="D52" s="734">
        <v>330065.17499999999</v>
      </c>
      <c r="E52" s="748">
        <v>1</v>
      </c>
      <c r="F52" s="735">
        <v>330065.17499999999</v>
      </c>
    </row>
    <row r="53" spans="1:6" ht="14.45" customHeight="1" x14ac:dyDescent="0.2">
      <c r="A53" s="758" t="s">
        <v>2237</v>
      </c>
      <c r="B53" s="734">
        <v>12753.390000000001</v>
      </c>
      <c r="C53" s="748">
        <v>1</v>
      </c>
      <c r="D53" s="734"/>
      <c r="E53" s="748">
        <v>0</v>
      </c>
      <c r="F53" s="735">
        <v>12753.390000000001</v>
      </c>
    </row>
    <row r="54" spans="1:6" ht="14.45" customHeight="1" x14ac:dyDescent="0.2">
      <c r="A54" s="758" t="s">
        <v>2238</v>
      </c>
      <c r="B54" s="734"/>
      <c r="C54" s="748">
        <v>0</v>
      </c>
      <c r="D54" s="734">
        <v>1568.16</v>
      </c>
      <c r="E54" s="748">
        <v>1</v>
      </c>
      <c r="F54" s="735">
        <v>1568.16</v>
      </c>
    </row>
    <row r="55" spans="1:6" ht="14.45" customHeight="1" x14ac:dyDescent="0.2">
      <c r="A55" s="758" t="s">
        <v>2239</v>
      </c>
      <c r="B55" s="734">
        <v>15305.5</v>
      </c>
      <c r="C55" s="748">
        <v>0.10470749662713316</v>
      </c>
      <c r="D55" s="734">
        <v>130868.37</v>
      </c>
      <c r="E55" s="748">
        <v>0.89529250337286681</v>
      </c>
      <c r="F55" s="735">
        <v>146173.87</v>
      </c>
    </row>
    <row r="56" spans="1:6" ht="14.45" customHeight="1" x14ac:dyDescent="0.2">
      <c r="A56" s="758" t="s">
        <v>2240</v>
      </c>
      <c r="B56" s="734">
        <v>249.02000000000004</v>
      </c>
      <c r="C56" s="748">
        <v>0.3721660115676047</v>
      </c>
      <c r="D56" s="734">
        <v>420.09000000000003</v>
      </c>
      <c r="E56" s="748">
        <v>0.62783398843239524</v>
      </c>
      <c r="F56" s="735">
        <v>669.11000000000013</v>
      </c>
    </row>
    <row r="57" spans="1:6" ht="14.45" customHeight="1" x14ac:dyDescent="0.2">
      <c r="A57" s="758" t="s">
        <v>2241</v>
      </c>
      <c r="B57" s="734"/>
      <c r="C57" s="748">
        <v>0</v>
      </c>
      <c r="D57" s="734">
        <v>4709.45</v>
      </c>
      <c r="E57" s="748">
        <v>1</v>
      </c>
      <c r="F57" s="735">
        <v>4709.45</v>
      </c>
    </row>
    <row r="58" spans="1:6" ht="14.45" customHeight="1" x14ac:dyDescent="0.2">
      <c r="A58" s="758" t="s">
        <v>2242</v>
      </c>
      <c r="B58" s="734">
        <v>56485</v>
      </c>
      <c r="C58" s="748">
        <v>0.11600554612688886</v>
      </c>
      <c r="D58" s="734">
        <v>430431.37499999988</v>
      </c>
      <c r="E58" s="748">
        <v>0.88399445387311115</v>
      </c>
      <c r="F58" s="735">
        <v>486916.37499999988</v>
      </c>
    </row>
    <row r="59" spans="1:6" ht="14.45" customHeight="1" x14ac:dyDescent="0.2">
      <c r="A59" s="758" t="s">
        <v>2243</v>
      </c>
      <c r="B59" s="734"/>
      <c r="C59" s="748">
        <v>0</v>
      </c>
      <c r="D59" s="734">
        <v>125.06999999999996</v>
      </c>
      <c r="E59" s="748">
        <v>1</v>
      </c>
      <c r="F59" s="735">
        <v>125.06999999999996</v>
      </c>
    </row>
    <row r="60" spans="1:6" ht="14.45" customHeight="1" x14ac:dyDescent="0.2">
      <c r="A60" s="758" t="s">
        <v>2244</v>
      </c>
      <c r="B60" s="734"/>
      <c r="C60" s="748">
        <v>0</v>
      </c>
      <c r="D60" s="734">
        <v>2789.6</v>
      </c>
      <c r="E60" s="748">
        <v>1</v>
      </c>
      <c r="F60" s="735">
        <v>2789.6</v>
      </c>
    </row>
    <row r="61" spans="1:6" ht="14.45" customHeight="1" x14ac:dyDescent="0.2">
      <c r="A61" s="758" t="s">
        <v>2245</v>
      </c>
      <c r="B61" s="734">
        <v>59392.948999999993</v>
      </c>
      <c r="C61" s="748">
        <v>0.77492471019300535</v>
      </c>
      <c r="D61" s="734">
        <v>17250.560000000001</v>
      </c>
      <c r="E61" s="748">
        <v>0.22507528980699465</v>
      </c>
      <c r="F61" s="735">
        <v>76643.508999999991</v>
      </c>
    </row>
    <row r="62" spans="1:6" ht="14.45" customHeight="1" x14ac:dyDescent="0.2">
      <c r="A62" s="758" t="s">
        <v>2246</v>
      </c>
      <c r="B62" s="734">
        <v>7581.09</v>
      </c>
      <c r="C62" s="748">
        <v>0.70950174495488572</v>
      </c>
      <c r="D62" s="734">
        <v>3104</v>
      </c>
      <c r="E62" s="748">
        <v>0.29049825504511428</v>
      </c>
      <c r="F62" s="735">
        <v>10685.09</v>
      </c>
    </row>
    <row r="63" spans="1:6" ht="14.45" customHeight="1" x14ac:dyDescent="0.2">
      <c r="A63" s="758" t="s">
        <v>2247</v>
      </c>
      <c r="B63" s="734"/>
      <c r="C63" s="748">
        <v>0</v>
      </c>
      <c r="D63" s="734">
        <v>23314.79</v>
      </c>
      <c r="E63" s="748">
        <v>1</v>
      </c>
      <c r="F63" s="735">
        <v>23314.79</v>
      </c>
    </row>
    <row r="64" spans="1:6" ht="14.45" customHeight="1" x14ac:dyDescent="0.2">
      <c r="A64" s="758" t="s">
        <v>2248</v>
      </c>
      <c r="B64" s="734">
        <v>1134.72</v>
      </c>
      <c r="C64" s="748">
        <v>4.1806485841236155E-2</v>
      </c>
      <c r="D64" s="734">
        <v>26007.48</v>
      </c>
      <c r="E64" s="748">
        <v>0.95819351415876375</v>
      </c>
      <c r="F64" s="735">
        <v>27142.2</v>
      </c>
    </row>
    <row r="65" spans="1:6" ht="14.45" customHeight="1" x14ac:dyDescent="0.2">
      <c r="A65" s="758" t="s">
        <v>2249</v>
      </c>
      <c r="B65" s="734">
        <v>12243.104000000001</v>
      </c>
      <c r="C65" s="748">
        <v>0.26669707924431385</v>
      </c>
      <c r="D65" s="734">
        <v>33663.300504656872</v>
      </c>
      <c r="E65" s="748">
        <v>0.73330292075568615</v>
      </c>
      <c r="F65" s="735">
        <v>45906.404504656872</v>
      </c>
    </row>
    <row r="66" spans="1:6" ht="14.45" customHeight="1" x14ac:dyDescent="0.2">
      <c r="A66" s="758" t="s">
        <v>2250</v>
      </c>
      <c r="B66" s="734"/>
      <c r="C66" s="748">
        <v>0</v>
      </c>
      <c r="D66" s="734">
        <v>133272.24574704585</v>
      </c>
      <c r="E66" s="748">
        <v>1</v>
      </c>
      <c r="F66" s="735">
        <v>133272.24574704585</v>
      </c>
    </row>
    <row r="67" spans="1:6" ht="14.45" customHeight="1" x14ac:dyDescent="0.2">
      <c r="A67" s="758" t="s">
        <v>2251</v>
      </c>
      <c r="B67" s="734"/>
      <c r="C67" s="748">
        <v>0</v>
      </c>
      <c r="D67" s="734">
        <v>13528.659999999998</v>
      </c>
      <c r="E67" s="748">
        <v>1</v>
      </c>
      <c r="F67" s="735">
        <v>13528.659999999998</v>
      </c>
    </row>
    <row r="68" spans="1:6" ht="14.45" customHeight="1" x14ac:dyDescent="0.2">
      <c r="A68" s="758" t="s">
        <v>2252</v>
      </c>
      <c r="B68" s="734"/>
      <c r="C68" s="748">
        <v>0</v>
      </c>
      <c r="D68" s="734">
        <v>16825.05</v>
      </c>
      <c r="E68" s="748">
        <v>1</v>
      </c>
      <c r="F68" s="735">
        <v>16825.05</v>
      </c>
    </row>
    <row r="69" spans="1:6" ht="14.45" customHeight="1" x14ac:dyDescent="0.2">
      <c r="A69" s="758" t="s">
        <v>2253</v>
      </c>
      <c r="B69" s="734">
        <v>35866.119999999995</v>
      </c>
      <c r="C69" s="748">
        <v>1</v>
      </c>
      <c r="D69" s="734"/>
      <c r="E69" s="748">
        <v>0</v>
      </c>
      <c r="F69" s="735">
        <v>35866.119999999995</v>
      </c>
    </row>
    <row r="70" spans="1:6" ht="14.45" customHeight="1" x14ac:dyDescent="0.2">
      <c r="A70" s="758" t="s">
        <v>2254</v>
      </c>
      <c r="B70" s="734"/>
      <c r="C70" s="748">
        <v>0</v>
      </c>
      <c r="D70" s="734">
        <v>16401.400000000001</v>
      </c>
      <c r="E70" s="748">
        <v>1</v>
      </c>
      <c r="F70" s="735">
        <v>16401.400000000001</v>
      </c>
    </row>
    <row r="71" spans="1:6" ht="14.45" customHeight="1" x14ac:dyDescent="0.2">
      <c r="A71" s="758" t="s">
        <v>2255</v>
      </c>
      <c r="B71" s="734"/>
      <c r="C71" s="748"/>
      <c r="D71" s="734">
        <v>0</v>
      </c>
      <c r="E71" s="748"/>
      <c r="F71" s="735">
        <v>0</v>
      </c>
    </row>
    <row r="72" spans="1:6" ht="14.45" customHeight="1" x14ac:dyDescent="0.2">
      <c r="A72" s="758" t="s">
        <v>2256</v>
      </c>
      <c r="B72" s="734"/>
      <c r="C72" s="748">
        <v>0</v>
      </c>
      <c r="D72" s="734">
        <v>2134.3940000000002</v>
      </c>
      <c r="E72" s="748">
        <v>1</v>
      </c>
      <c r="F72" s="735">
        <v>2134.3940000000002</v>
      </c>
    </row>
    <row r="73" spans="1:6" ht="14.45" customHeight="1" x14ac:dyDescent="0.2">
      <c r="A73" s="758" t="s">
        <v>2257</v>
      </c>
      <c r="B73" s="734"/>
      <c r="C73" s="748">
        <v>0</v>
      </c>
      <c r="D73" s="734">
        <v>2045.4713575755691</v>
      </c>
      <c r="E73" s="748">
        <v>1</v>
      </c>
      <c r="F73" s="735">
        <v>2045.4713575755691</v>
      </c>
    </row>
    <row r="74" spans="1:6" ht="14.45" customHeight="1" x14ac:dyDescent="0.2">
      <c r="A74" s="758" t="s">
        <v>2258</v>
      </c>
      <c r="B74" s="734"/>
      <c r="C74" s="748">
        <v>0</v>
      </c>
      <c r="D74" s="734">
        <v>313.08000000000004</v>
      </c>
      <c r="E74" s="748">
        <v>1</v>
      </c>
      <c r="F74" s="735">
        <v>313.08000000000004</v>
      </c>
    </row>
    <row r="75" spans="1:6" ht="14.45" customHeight="1" x14ac:dyDescent="0.2">
      <c r="A75" s="758" t="s">
        <v>2259</v>
      </c>
      <c r="B75" s="734">
        <v>25214.75</v>
      </c>
      <c r="C75" s="748">
        <v>4.2355163253026476E-2</v>
      </c>
      <c r="D75" s="734">
        <v>570102.28016628767</v>
      </c>
      <c r="E75" s="748">
        <v>0.95764483674697354</v>
      </c>
      <c r="F75" s="735">
        <v>595317.03016628767</v>
      </c>
    </row>
    <row r="76" spans="1:6" ht="14.45" customHeight="1" x14ac:dyDescent="0.2">
      <c r="A76" s="758" t="s">
        <v>2260</v>
      </c>
      <c r="B76" s="734"/>
      <c r="C76" s="748">
        <v>0</v>
      </c>
      <c r="D76" s="734">
        <v>372.17999999999995</v>
      </c>
      <c r="E76" s="748">
        <v>1</v>
      </c>
      <c r="F76" s="735">
        <v>372.17999999999995</v>
      </c>
    </row>
    <row r="77" spans="1:6" ht="14.45" customHeight="1" x14ac:dyDescent="0.2">
      <c r="A77" s="758" t="s">
        <v>2261</v>
      </c>
      <c r="B77" s="734"/>
      <c r="C77" s="748">
        <v>0</v>
      </c>
      <c r="D77" s="734">
        <v>1756061.8151999998</v>
      </c>
      <c r="E77" s="748">
        <v>1</v>
      </c>
      <c r="F77" s="735">
        <v>1756061.8151999998</v>
      </c>
    </row>
    <row r="78" spans="1:6" ht="14.45" customHeight="1" x14ac:dyDescent="0.2">
      <c r="A78" s="758" t="s">
        <v>2262</v>
      </c>
      <c r="B78" s="734"/>
      <c r="C78" s="748">
        <v>0</v>
      </c>
      <c r="D78" s="734">
        <v>680090.88451709517</v>
      </c>
      <c r="E78" s="748">
        <v>1</v>
      </c>
      <c r="F78" s="735">
        <v>680090.88451709517</v>
      </c>
    </row>
    <row r="79" spans="1:6" ht="14.45" customHeight="1" x14ac:dyDescent="0.2">
      <c r="A79" s="758" t="s">
        <v>2263</v>
      </c>
      <c r="B79" s="734"/>
      <c r="C79" s="748">
        <v>0</v>
      </c>
      <c r="D79" s="734">
        <v>121571.16023134126</v>
      </c>
      <c r="E79" s="748">
        <v>1</v>
      </c>
      <c r="F79" s="735">
        <v>121571.16023134126</v>
      </c>
    </row>
    <row r="80" spans="1:6" ht="14.45" customHeight="1" x14ac:dyDescent="0.2">
      <c r="A80" s="758" t="s">
        <v>2264</v>
      </c>
      <c r="B80" s="734"/>
      <c r="C80" s="748">
        <v>0</v>
      </c>
      <c r="D80" s="734">
        <v>27775.239999999998</v>
      </c>
      <c r="E80" s="748">
        <v>1</v>
      </c>
      <c r="F80" s="735">
        <v>27775.239999999998</v>
      </c>
    </row>
    <row r="81" spans="1:6" ht="14.45" customHeight="1" x14ac:dyDescent="0.2">
      <c r="A81" s="758" t="s">
        <v>2265</v>
      </c>
      <c r="B81" s="734"/>
      <c r="C81" s="748">
        <v>0</v>
      </c>
      <c r="D81" s="734">
        <v>54904.300133601675</v>
      </c>
      <c r="E81" s="748">
        <v>1</v>
      </c>
      <c r="F81" s="735">
        <v>54904.300133601675</v>
      </c>
    </row>
    <row r="82" spans="1:6" ht="14.45" customHeight="1" x14ac:dyDescent="0.2">
      <c r="A82" s="758" t="s">
        <v>2266</v>
      </c>
      <c r="B82" s="734"/>
      <c r="C82" s="748">
        <v>0</v>
      </c>
      <c r="D82" s="734">
        <v>43254.556994194267</v>
      </c>
      <c r="E82" s="748">
        <v>1</v>
      </c>
      <c r="F82" s="735">
        <v>43254.556994194267</v>
      </c>
    </row>
    <row r="83" spans="1:6" ht="14.45" customHeight="1" x14ac:dyDescent="0.2">
      <c r="A83" s="758" t="s">
        <v>2267</v>
      </c>
      <c r="B83" s="734">
        <v>50.16</v>
      </c>
      <c r="C83" s="748">
        <v>2.5151228285477788E-3</v>
      </c>
      <c r="D83" s="734">
        <v>19893.199994454888</v>
      </c>
      <c r="E83" s="748">
        <v>0.99748487717145218</v>
      </c>
      <c r="F83" s="735">
        <v>19943.359994454888</v>
      </c>
    </row>
    <row r="84" spans="1:6" ht="14.45" customHeight="1" x14ac:dyDescent="0.2">
      <c r="A84" s="758" t="s">
        <v>2268</v>
      </c>
      <c r="B84" s="734">
        <v>247.53</v>
      </c>
      <c r="C84" s="748">
        <v>1.3030560515195923E-3</v>
      </c>
      <c r="D84" s="734">
        <v>189713.6</v>
      </c>
      <c r="E84" s="748">
        <v>0.99869694394848041</v>
      </c>
      <c r="F84" s="735">
        <v>189961.13</v>
      </c>
    </row>
    <row r="85" spans="1:6" ht="14.45" customHeight="1" x14ac:dyDescent="0.2">
      <c r="A85" s="758" t="s">
        <v>2269</v>
      </c>
      <c r="B85" s="734">
        <v>114.82999999999998</v>
      </c>
      <c r="C85" s="748">
        <v>0.19280041639382797</v>
      </c>
      <c r="D85" s="734">
        <v>480.75999999999993</v>
      </c>
      <c r="E85" s="748">
        <v>0.80719958360617206</v>
      </c>
      <c r="F85" s="735">
        <v>595.58999999999992</v>
      </c>
    </row>
    <row r="86" spans="1:6" ht="14.45" customHeight="1" x14ac:dyDescent="0.2">
      <c r="A86" s="758" t="s">
        <v>2270</v>
      </c>
      <c r="B86" s="734"/>
      <c r="C86" s="748">
        <v>0</v>
      </c>
      <c r="D86" s="734">
        <v>7356.7099999999991</v>
      </c>
      <c r="E86" s="748">
        <v>1</v>
      </c>
      <c r="F86" s="735">
        <v>7356.7099999999991</v>
      </c>
    </row>
    <row r="87" spans="1:6" ht="14.45" customHeight="1" x14ac:dyDescent="0.2">
      <c r="A87" s="758" t="s">
        <v>2271</v>
      </c>
      <c r="B87" s="734"/>
      <c r="C87" s="748">
        <v>0</v>
      </c>
      <c r="D87" s="734">
        <v>3954.48</v>
      </c>
      <c r="E87" s="748">
        <v>1</v>
      </c>
      <c r="F87" s="735">
        <v>3954.48</v>
      </c>
    </row>
    <row r="88" spans="1:6" ht="14.45" customHeight="1" x14ac:dyDescent="0.2">
      <c r="A88" s="758" t="s">
        <v>2272</v>
      </c>
      <c r="B88" s="734">
        <v>1941.2000000000003</v>
      </c>
      <c r="C88" s="748">
        <v>0.30381189079549509</v>
      </c>
      <c r="D88" s="734">
        <v>4448.2800000000007</v>
      </c>
      <c r="E88" s="748">
        <v>0.6961881092045048</v>
      </c>
      <c r="F88" s="735">
        <v>6389.4800000000014</v>
      </c>
    </row>
    <row r="89" spans="1:6" ht="14.45" customHeight="1" x14ac:dyDescent="0.2">
      <c r="A89" s="758" t="s">
        <v>2273</v>
      </c>
      <c r="B89" s="734"/>
      <c r="C89" s="748">
        <v>0</v>
      </c>
      <c r="D89" s="734">
        <v>142.74999999999997</v>
      </c>
      <c r="E89" s="748">
        <v>1</v>
      </c>
      <c r="F89" s="735">
        <v>142.74999999999997</v>
      </c>
    </row>
    <row r="90" spans="1:6" ht="14.45" customHeight="1" x14ac:dyDescent="0.2">
      <c r="A90" s="758" t="s">
        <v>2274</v>
      </c>
      <c r="B90" s="734">
        <v>401.21</v>
      </c>
      <c r="C90" s="748">
        <v>1</v>
      </c>
      <c r="D90" s="734"/>
      <c r="E90" s="748">
        <v>0</v>
      </c>
      <c r="F90" s="735">
        <v>401.21</v>
      </c>
    </row>
    <row r="91" spans="1:6" ht="14.45" customHeight="1" x14ac:dyDescent="0.2">
      <c r="A91" s="758" t="s">
        <v>2275</v>
      </c>
      <c r="B91" s="734"/>
      <c r="C91" s="748">
        <v>0</v>
      </c>
      <c r="D91" s="734">
        <v>135.51999999999995</v>
      </c>
      <c r="E91" s="748">
        <v>1</v>
      </c>
      <c r="F91" s="735">
        <v>135.51999999999995</v>
      </c>
    </row>
    <row r="92" spans="1:6" ht="14.45" customHeight="1" x14ac:dyDescent="0.2">
      <c r="A92" s="758" t="s">
        <v>2276</v>
      </c>
      <c r="B92" s="734"/>
      <c r="C92" s="748">
        <v>0</v>
      </c>
      <c r="D92" s="734">
        <v>1402.1700000000005</v>
      </c>
      <c r="E92" s="748">
        <v>1</v>
      </c>
      <c r="F92" s="735">
        <v>1402.1700000000005</v>
      </c>
    </row>
    <row r="93" spans="1:6" ht="14.45" customHeight="1" x14ac:dyDescent="0.2">
      <c r="A93" s="758" t="s">
        <v>2277</v>
      </c>
      <c r="B93" s="734">
        <v>9731.4600000000028</v>
      </c>
      <c r="C93" s="748">
        <v>8.9141581045726212E-2</v>
      </c>
      <c r="D93" s="734">
        <v>99437.12199999993</v>
      </c>
      <c r="E93" s="748">
        <v>0.91085841895427377</v>
      </c>
      <c r="F93" s="735">
        <v>109168.58199999994</v>
      </c>
    </row>
    <row r="94" spans="1:6" ht="14.45" customHeight="1" x14ac:dyDescent="0.2">
      <c r="A94" s="758" t="s">
        <v>2278</v>
      </c>
      <c r="B94" s="734"/>
      <c r="C94" s="748">
        <v>0</v>
      </c>
      <c r="D94" s="734">
        <v>497.51000000000005</v>
      </c>
      <c r="E94" s="748">
        <v>1</v>
      </c>
      <c r="F94" s="735">
        <v>497.51000000000005</v>
      </c>
    </row>
    <row r="95" spans="1:6" ht="14.45" customHeight="1" x14ac:dyDescent="0.2">
      <c r="A95" s="758" t="s">
        <v>2279</v>
      </c>
      <c r="B95" s="734"/>
      <c r="C95" s="748">
        <v>0</v>
      </c>
      <c r="D95" s="734">
        <v>687300.88000000012</v>
      </c>
      <c r="E95" s="748">
        <v>1</v>
      </c>
      <c r="F95" s="735">
        <v>687300.88000000012</v>
      </c>
    </row>
    <row r="96" spans="1:6" ht="14.45" customHeight="1" x14ac:dyDescent="0.2">
      <c r="A96" s="758" t="s">
        <v>2280</v>
      </c>
      <c r="B96" s="734"/>
      <c r="C96" s="748">
        <v>0</v>
      </c>
      <c r="D96" s="734">
        <v>3662.2659999999996</v>
      </c>
      <c r="E96" s="748">
        <v>1</v>
      </c>
      <c r="F96" s="735">
        <v>3662.2659999999996</v>
      </c>
    </row>
    <row r="97" spans="1:6" ht="14.45" customHeight="1" x14ac:dyDescent="0.2">
      <c r="A97" s="758" t="s">
        <v>2281</v>
      </c>
      <c r="B97" s="734">
        <v>852.8599999999999</v>
      </c>
      <c r="C97" s="748">
        <v>0.70082337666606409</v>
      </c>
      <c r="D97" s="734">
        <v>364.08</v>
      </c>
      <c r="E97" s="748">
        <v>0.29917662333393596</v>
      </c>
      <c r="F97" s="735">
        <v>1216.9399999999998</v>
      </c>
    </row>
    <row r="98" spans="1:6" ht="14.45" customHeight="1" x14ac:dyDescent="0.2">
      <c r="A98" s="758" t="s">
        <v>2282</v>
      </c>
      <c r="B98" s="734"/>
      <c r="C98" s="748">
        <v>0</v>
      </c>
      <c r="D98" s="734">
        <v>1035.2200000000003</v>
      </c>
      <c r="E98" s="748">
        <v>1</v>
      </c>
      <c r="F98" s="735">
        <v>1035.2200000000003</v>
      </c>
    </row>
    <row r="99" spans="1:6" ht="14.45" customHeight="1" x14ac:dyDescent="0.2">
      <c r="A99" s="758" t="s">
        <v>2283</v>
      </c>
      <c r="B99" s="734">
        <v>239.33</v>
      </c>
      <c r="C99" s="748">
        <v>0.11656381958007218</v>
      </c>
      <c r="D99" s="734">
        <v>1813.88</v>
      </c>
      <c r="E99" s="748">
        <v>0.88343618041992789</v>
      </c>
      <c r="F99" s="735">
        <v>2053.21</v>
      </c>
    </row>
    <row r="100" spans="1:6" ht="14.45" customHeight="1" x14ac:dyDescent="0.2">
      <c r="A100" s="758" t="s">
        <v>2284</v>
      </c>
      <c r="B100" s="734"/>
      <c r="C100" s="748">
        <v>0</v>
      </c>
      <c r="D100" s="734">
        <v>404.43000000000012</v>
      </c>
      <c r="E100" s="748">
        <v>1</v>
      </c>
      <c r="F100" s="735">
        <v>404.43000000000012</v>
      </c>
    </row>
    <row r="101" spans="1:6" ht="14.45" customHeight="1" x14ac:dyDescent="0.2">
      <c r="A101" s="758" t="s">
        <v>2285</v>
      </c>
      <c r="B101" s="734"/>
      <c r="C101" s="748">
        <v>0</v>
      </c>
      <c r="D101" s="734">
        <v>18437.419999999998</v>
      </c>
      <c r="E101" s="748">
        <v>1</v>
      </c>
      <c r="F101" s="735">
        <v>18437.419999999998</v>
      </c>
    </row>
    <row r="102" spans="1:6" ht="14.45" customHeight="1" x14ac:dyDescent="0.2">
      <c r="A102" s="758" t="s">
        <v>2286</v>
      </c>
      <c r="B102" s="734">
        <v>112.59000000000003</v>
      </c>
      <c r="C102" s="748">
        <v>1</v>
      </c>
      <c r="D102" s="734"/>
      <c r="E102" s="748">
        <v>0</v>
      </c>
      <c r="F102" s="735">
        <v>112.59000000000003</v>
      </c>
    </row>
    <row r="103" spans="1:6" ht="14.45" customHeight="1" x14ac:dyDescent="0.2">
      <c r="A103" s="758" t="s">
        <v>2287</v>
      </c>
      <c r="B103" s="734"/>
      <c r="C103" s="748">
        <v>0</v>
      </c>
      <c r="D103" s="734">
        <v>724.59</v>
      </c>
      <c r="E103" s="748">
        <v>1</v>
      </c>
      <c r="F103" s="735">
        <v>724.59</v>
      </c>
    </row>
    <row r="104" spans="1:6" ht="14.45" customHeight="1" x14ac:dyDescent="0.2">
      <c r="A104" s="758" t="s">
        <v>2288</v>
      </c>
      <c r="B104" s="734">
        <v>1130.49</v>
      </c>
      <c r="C104" s="748">
        <v>1</v>
      </c>
      <c r="D104" s="734"/>
      <c r="E104" s="748">
        <v>0</v>
      </c>
      <c r="F104" s="735">
        <v>1130.49</v>
      </c>
    </row>
    <row r="105" spans="1:6" ht="14.45" customHeight="1" x14ac:dyDescent="0.2">
      <c r="A105" s="758" t="s">
        <v>2289</v>
      </c>
      <c r="B105" s="734"/>
      <c r="C105" s="748">
        <v>0</v>
      </c>
      <c r="D105" s="734">
        <v>37766.180000000008</v>
      </c>
      <c r="E105" s="748">
        <v>1</v>
      </c>
      <c r="F105" s="735">
        <v>37766.180000000008</v>
      </c>
    </row>
    <row r="106" spans="1:6" ht="14.45" customHeight="1" x14ac:dyDescent="0.2">
      <c r="A106" s="758" t="s">
        <v>2290</v>
      </c>
      <c r="B106" s="734">
        <v>205.71999999999986</v>
      </c>
      <c r="C106" s="748">
        <v>1</v>
      </c>
      <c r="D106" s="734"/>
      <c r="E106" s="748">
        <v>0</v>
      </c>
      <c r="F106" s="735">
        <v>205.71999999999986</v>
      </c>
    </row>
    <row r="107" spans="1:6" ht="14.45" customHeight="1" x14ac:dyDescent="0.2">
      <c r="A107" s="758" t="s">
        <v>2291</v>
      </c>
      <c r="B107" s="734"/>
      <c r="C107" s="748">
        <v>0</v>
      </c>
      <c r="D107" s="734">
        <v>4788.79</v>
      </c>
      <c r="E107" s="748">
        <v>1</v>
      </c>
      <c r="F107" s="735">
        <v>4788.79</v>
      </c>
    </row>
    <row r="108" spans="1:6" ht="14.45" customHeight="1" x14ac:dyDescent="0.2">
      <c r="A108" s="758" t="s">
        <v>2292</v>
      </c>
      <c r="B108" s="734"/>
      <c r="C108" s="748">
        <v>0</v>
      </c>
      <c r="D108" s="734">
        <v>818.66</v>
      </c>
      <c r="E108" s="748">
        <v>1</v>
      </c>
      <c r="F108" s="735">
        <v>818.66</v>
      </c>
    </row>
    <row r="109" spans="1:6" ht="14.45" customHeight="1" x14ac:dyDescent="0.2">
      <c r="A109" s="758" t="s">
        <v>2293</v>
      </c>
      <c r="B109" s="734">
        <v>1032.1200000000001</v>
      </c>
      <c r="C109" s="748">
        <v>0.7605727213105089</v>
      </c>
      <c r="D109" s="734">
        <v>324.90999999999997</v>
      </c>
      <c r="E109" s="748">
        <v>0.23942727868949096</v>
      </c>
      <c r="F109" s="735">
        <v>1357.0300000000002</v>
      </c>
    </row>
    <row r="110" spans="1:6" ht="14.45" customHeight="1" x14ac:dyDescent="0.2">
      <c r="A110" s="758" t="s">
        <v>2294</v>
      </c>
      <c r="B110" s="734">
        <v>6251.6999999999989</v>
      </c>
      <c r="C110" s="748">
        <v>0.9648876404494382</v>
      </c>
      <c r="D110" s="734">
        <v>227.5</v>
      </c>
      <c r="E110" s="748">
        <v>3.51123595505618E-2</v>
      </c>
      <c r="F110" s="735">
        <v>6479.1999999999989</v>
      </c>
    </row>
    <row r="111" spans="1:6" ht="14.45" customHeight="1" x14ac:dyDescent="0.2">
      <c r="A111" s="758" t="s">
        <v>2295</v>
      </c>
      <c r="B111" s="734"/>
      <c r="C111" s="748">
        <v>0</v>
      </c>
      <c r="D111" s="734">
        <v>1030.19</v>
      </c>
      <c r="E111" s="748">
        <v>1</v>
      </c>
      <c r="F111" s="735">
        <v>1030.19</v>
      </c>
    </row>
    <row r="112" spans="1:6" ht="14.45" customHeight="1" x14ac:dyDescent="0.2">
      <c r="A112" s="758" t="s">
        <v>2296</v>
      </c>
      <c r="B112" s="734">
        <v>12834.27</v>
      </c>
      <c r="C112" s="748">
        <v>1</v>
      </c>
      <c r="D112" s="734"/>
      <c r="E112" s="748">
        <v>0</v>
      </c>
      <c r="F112" s="735">
        <v>12834.27</v>
      </c>
    </row>
    <row r="113" spans="1:6" ht="14.45" customHeight="1" x14ac:dyDescent="0.2">
      <c r="A113" s="758" t="s">
        <v>2297</v>
      </c>
      <c r="B113" s="734"/>
      <c r="C113" s="748">
        <v>0</v>
      </c>
      <c r="D113" s="734">
        <v>144545.17000000001</v>
      </c>
      <c r="E113" s="748">
        <v>1</v>
      </c>
      <c r="F113" s="735">
        <v>144545.17000000001</v>
      </c>
    </row>
    <row r="114" spans="1:6" ht="14.45" customHeight="1" x14ac:dyDescent="0.2">
      <c r="A114" s="758" t="s">
        <v>2298</v>
      </c>
      <c r="B114" s="734">
        <v>102057.40000000001</v>
      </c>
      <c r="C114" s="748">
        <v>0.56390936730033592</v>
      </c>
      <c r="D114" s="734">
        <v>78924.51999999999</v>
      </c>
      <c r="E114" s="748">
        <v>0.43609063269966414</v>
      </c>
      <c r="F114" s="735">
        <v>180981.91999999998</v>
      </c>
    </row>
    <row r="115" spans="1:6" ht="14.45" customHeight="1" x14ac:dyDescent="0.2">
      <c r="A115" s="758" t="s">
        <v>2299</v>
      </c>
      <c r="B115" s="734"/>
      <c r="C115" s="748">
        <v>0</v>
      </c>
      <c r="D115" s="734">
        <v>4116.079999999999</v>
      </c>
      <c r="E115" s="748">
        <v>1</v>
      </c>
      <c r="F115" s="735">
        <v>4116.079999999999</v>
      </c>
    </row>
    <row r="116" spans="1:6" ht="14.45" customHeight="1" x14ac:dyDescent="0.2">
      <c r="A116" s="758" t="s">
        <v>2300</v>
      </c>
      <c r="B116" s="734"/>
      <c r="C116" s="748">
        <v>0</v>
      </c>
      <c r="D116" s="734">
        <v>524303.48097480333</v>
      </c>
      <c r="E116" s="748">
        <v>1</v>
      </c>
      <c r="F116" s="735">
        <v>524303.48097480333</v>
      </c>
    </row>
    <row r="117" spans="1:6" ht="14.45" customHeight="1" thickBot="1" x14ac:dyDescent="0.25">
      <c r="A117" s="759" t="s">
        <v>2301</v>
      </c>
      <c r="B117" s="750"/>
      <c r="C117" s="751">
        <v>0</v>
      </c>
      <c r="D117" s="750">
        <v>319972.03993910085</v>
      </c>
      <c r="E117" s="751">
        <v>1</v>
      </c>
      <c r="F117" s="752">
        <v>319972.03993910085</v>
      </c>
    </row>
    <row r="118" spans="1:6" ht="14.45" customHeight="1" thickBot="1" x14ac:dyDescent="0.25">
      <c r="A118" s="753" t="s">
        <v>3</v>
      </c>
      <c r="B118" s="754">
        <v>436109.78300000005</v>
      </c>
      <c r="C118" s="755">
        <v>5.6704101825610448E-2</v>
      </c>
      <c r="D118" s="754">
        <v>7254864.396279403</v>
      </c>
      <c r="E118" s="755">
        <v>0.94329589817438941</v>
      </c>
      <c r="F118" s="756">
        <v>7690974.1792794038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BA311D7-D857-4229-8AD3-3582BD8E5A3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2021-02-08T09:19:27Z</dcterms:modified>
</cp:coreProperties>
</file>